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8770" windowHeight="12195" tabRatio="500" activeTab="2"/>
  </bookViews>
  <sheets>
    <sheet name="WS1907" sheetId="1" r:id="rId1"/>
    <sheet name="WS1907 (2)" sheetId="2" r:id="rId2"/>
    <sheet name="WS1907 (3)" sheetId="3" r:id="rId3"/>
  </sheets>
  <definedNames>
    <definedName name="mittelwert" localSheetId="1">#REF!</definedName>
    <definedName name="mittelwert" localSheetId="2">#REF!</definedName>
    <definedName name="mittelwert">#REF!</definedName>
    <definedName name="rgegetgw" localSheetId="1">#REF!</definedName>
    <definedName name="rgegetgw" localSheetId="2">#REF!</definedName>
    <definedName name="rgegetgw">#REF!</definedName>
    <definedName name="SD_WS_110_TR_2021_05_DMSG" localSheetId="1">'WS1907 (2)'!$A$11:$B$513</definedName>
    <definedName name="wfwfwf" localSheetId="1">#REF!</definedName>
    <definedName name="wfwfwf" localSheetId="2">#REF!</definedName>
    <definedName name="wfwfwf">#REF!</definedName>
  </definedNames>
  <calcPr calcId="125725"/>
</workbook>
</file>

<file path=xl/calcChain.xml><?xml version="1.0" encoding="utf-8"?>
<calcChain xmlns="http://schemas.openxmlformats.org/spreadsheetml/2006/main">
  <c r="CN21" i="3"/>
  <c r="CN20"/>
  <c r="CN19"/>
  <c r="CN18"/>
  <c r="CN17"/>
  <c r="CN16"/>
  <c r="CK121"/>
  <c r="O121"/>
  <c r="N121"/>
  <c r="M121"/>
  <c r="CB121" s="1"/>
  <c r="L121"/>
  <c r="BV121" s="1"/>
  <c r="K121"/>
  <c r="BL121" s="1"/>
  <c r="J121"/>
  <c r="BF121" s="1"/>
  <c r="I121"/>
  <c r="AV121" s="1"/>
  <c r="H121"/>
  <c r="G121"/>
  <c r="AF121" s="1"/>
  <c r="F121"/>
  <c r="Z121" s="1"/>
  <c r="E121"/>
  <c r="P121" s="1"/>
  <c r="C121"/>
  <c r="D121" s="1"/>
  <c r="CK120"/>
  <c r="CE120"/>
  <c r="CD120"/>
  <c r="BM120"/>
  <c r="BK120"/>
  <c r="BH120"/>
  <c r="BD120"/>
  <c r="BB120"/>
  <c r="BA120"/>
  <c r="AZ120"/>
  <c r="AW120"/>
  <c r="AV120"/>
  <c r="AG120"/>
  <c r="O120"/>
  <c r="N120"/>
  <c r="M120"/>
  <c r="CF120" s="1"/>
  <c r="L120"/>
  <c r="CA120" s="1"/>
  <c r="K120"/>
  <c r="BP120" s="1"/>
  <c r="J120"/>
  <c r="BE120" s="1"/>
  <c r="I120"/>
  <c r="BC120" s="1"/>
  <c r="H120"/>
  <c r="G120"/>
  <c r="AM120" s="1"/>
  <c r="F120"/>
  <c r="AE120" s="1"/>
  <c r="E120"/>
  <c r="W120" s="1"/>
  <c r="D120"/>
  <c r="C120"/>
  <c r="CK119"/>
  <c r="V119"/>
  <c r="O119"/>
  <c r="N119"/>
  <c r="M119"/>
  <c r="L119"/>
  <c r="BZ119" s="1"/>
  <c r="K119"/>
  <c r="BR119" s="1"/>
  <c r="J119"/>
  <c r="BJ119" s="1"/>
  <c r="I119"/>
  <c r="AY119" s="1"/>
  <c r="H119"/>
  <c r="AT119" s="1"/>
  <c r="G119"/>
  <c r="F119"/>
  <c r="AD119" s="1"/>
  <c r="E119"/>
  <c r="P119" s="1"/>
  <c r="C119"/>
  <c r="D119" s="1"/>
  <c r="CK118"/>
  <c r="CA118"/>
  <c r="BY118"/>
  <c r="BV118"/>
  <c r="BO118"/>
  <c r="BL118"/>
  <c r="AV118"/>
  <c r="AT118"/>
  <c r="AK118"/>
  <c r="Q118"/>
  <c r="O118"/>
  <c r="N118"/>
  <c r="M118"/>
  <c r="CB118" s="1"/>
  <c r="L118"/>
  <c r="BT118" s="1"/>
  <c r="K118"/>
  <c r="BS118" s="1"/>
  <c r="J118"/>
  <c r="BE118" s="1"/>
  <c r="I118"/>
  <c r="BC118" s="1"/>
  <c r="H118"/>
  <c r="AN118" s="1"/>
  <c r="G118"/>
  <c r="AM118" s="1"/>
  <c r="F118"/>
  <c r="Y118" s="1"/>
  <c r="E118"/>
  <c r="W118" s="1"/>
  <c r="C118"/>
  <c r="D118" s="1"/>
  <c r="CK117"/>
  <c r="AJ117"/>
  <c r="O117"/>
  <c r="N117"/>
  <c r="M117"/>
  <c r="L117"/>
  <c r="BY117" s="1"/>
  <c r="K117"/>
  <c r="BP117" s="1"/>
  <c r="J117"/>
  <c r="BD117" s="1"/>
  <c r="I117"/>
  <c r="BC117" s="1"/>
  <c r="H117"/>
  <c r="G117"/>
  <c r="AF117" s="1"/>
  <c r="F117"/>
  <c r="Y117" s="1"/>
  <c r="E117"/>
  <c r="C117"/>
  <c r="D117" s="1"/>
  <c r="CK116"/>
  <c r="BS116"/>
  <c r="BN116"/>
  <c r="BL116"/>
  <c r="BI116"/>
  <c r="AR116"/>
  <c r="AE116"/>
  <c r="O116"/>
  <c r="N116"/>
  <c r="M116"/>
  <c r="L116"/>
  <c r="BT116" s="1"/>
  <c r="K116"/>
  <c r="J116"/>
  <c r="BE116" s="1"/>
  <c r="I116"/>
  <c r="BA116" s="1"/>
  <c r="H116"/>
  <c r="AQ116" s="1"/>
  <c r="G116"/>
  <c r="AK116" s="1"/>
  <c r="F116"/>
  <c r="AA116" s="1"/>
  <c r="E116"/>
  <c r="U116" s="1"/>
  <c r="D116"/>
  <c r="C116"/>
  <c r="CK115"/>
  <c r="BY115"/>
  <c r="AZ115"/>
  <c r="AS115"/>
  <c r="O115"/>
  <c r="N115"/>
  <c r="M115"/>
  <c r="CE115" s="1"/>
  <c r="L115"/>
  <c r="BX115" s="1"/>
  <c r="K115"/>
  <c r="BN115" s="1"/>
  <c r="J115"/>
  <c r="BH115" s="1"/>
  <c r="I115"/>
  <c r="AY115" s="1"/>
  <c r="H115"/>
  <c r="AR115" s="1"/>
  <c r="G115"/>
  <c r="AH115" s="1"/>
  <c r="F115"/>
  <c r="AB115" s="1"/>
  <c r="E115"/>
  <c r="S115" s="1"/>
  <c r="C115"/>
  <c r="D115" s="1"/>
  <c r="CK114"/>
  <c r="BH114"/>
  <c r="AO114"/>
  <c r="AI114"/>
  <c r="AF114"/>
  <c r="AB114"/>
  <c r="Y114"/>
  <c r="O114"/>
  <c r="N114"/>
  <c r="M114"/>
  <c r="CB114" s="1"/>
  <c r="L114"/>
  <c r="BT114" s="1"/>
  <c r="K114"/>
  <c r="BR114" s="1"/>
  <c r="J114"/>
  <c r="BD114" s="1"/>
  <c r="I114"/>
  <c r="AX114" s="1"/>
  <c r="H114"/>
  <c r="AN114" s="1"/>
  <c r="G114"/>
  <c r="AM114" s="1"/>
  <c r="F114"/>
  <c r="X114" s="1"/>
  <c r="E114"/>
  <c r="W114" s="1"/>
  <c r="D114"/>
  <c r="C114"/>
  <c r="CK113"/>
  <c r="CH113"/>
  <c r="BS113"/>
  <c r="BR113"/>
  <c r="BQ113"/>
  <c r="BP113"/>
  <c r="AR113"/>
  <c r="X113"/>
  <c r="O113"/>
  <c r="N113"/>
  <c r="M113"/>
  <c r="CE113" s="1"/>
  <c r="L113"/>
  <c r="BY113" s="1"/>
  <c r="K113"/>
  <c r="BM113" s="1"/>
  <c r="J113"/>
  <c r="BG113" s="1"/>
  <c r="I113"/>
  <c r="BB113" s="1"/>
  <c r="H113"/>
  <c r="AQ113" s="1"/>
  <c r="G113"/>
  <c r="F113"/>
  <c r="AA113" s="1"/>
  <c r="E113"/>
  <c r="R113" s="1"/>
  <c r="C113"/>
  <c r="D113" s="1"/>
  <c r="CK112"/>
  <c r="CB112"/>
  <c r="BY112"/>
  <c r="BG112"/>
  <c r="AZ112"/>
  <c r="AJ112"/>
  <c r="AG112"/>
  <c r="O112"/>
  <c r="N112"/>
  <c r="M112"/>
  <c r="CD112" s="1"/>
  <c r="L112"/>
  <c r="BW112" s="1"/>
  <c r="K112"/>
  <c r="BN112" s="1"/>
  <c r="J112"/>
  <c r="BF112" s="1"/>
  <c r="I112"/>
  <c r="H112"/>
  <c r="AU112" s="1"/>
  <c r="G112"/>
  <c r="AM112" s="1"/>
  <c r="F112"/>
  <c r="X112" s="1"/>
  <c r="E112"/>
  <c r="U112" s="1"/>
  <c r="C112"/>
  <c r="D112" s="1"/>
  <c r="CK111"/>
  <c r="CI111"/>
  <c r="CD111"/>
  <c r="CB111"/>
  <c r="AL111"/>
  <c r="AJ111"/>
  <c r="AF111"/>
  <c r="AD111"/>
  <c r="AA111"/>
  <c r="Y111"/>
  <c r="O111"/>
  <c r="N111"/>
  <c r="M111"/>
  <c r="CE111" s="1"/>
  <c r="L111"/>
  <c r="BX111" s="1"/>
  <c r="K111"/>
  <c r="BM111" s="1"/>
  <c r="J111"/>
  <c r="BE111" s="1"/>
  <c r="I111"/>
  <c r="AW111" s="1"/>
  <c r="H111"/>
  <c r="AT111" s="1"/>
  <c r="G111"/>
  <c r="AG111" s="1"/>
  <c r="F111"/>
  <c r="X111" s="1"/>
  <c r="E111"/>
  <c r="W111" s="1"/>
  <c r="D111"/>
  <c r="C111"/>
  <c r="CK110"/>
  <c r="BQ110"/>
  <c r="BF110"/>
  <c r="BE110"/>
  <c r="AT110"/>
  <c r="AP110"/>
  <c r="AO110"/>
  <c r="AN110"/>
  <c r="O110"/>
  <c r="N110"/>
  <c r="M110"/>
  <c r="CH110" s="1"/>
  <c r="L110"/>
  <c r="K110"/>
  <c r="BR110" s="1"/>
  <c r="J110"/>
  <c r="BJ110" s="1"/>
  <c r="I110"/>
  <c r="AW110" s="1"/>
  <c r="H110"/>
  <c r="AR110" s="1"/>
  <c r="G110"/>
  <c r="F110"/>
  <c r="X110" s="1"/>
  <c r="E110"/>
  <c r="V110" s="1"/>
  <c r="C110"/>
  <c r="D110" s="1"/>
  <c r="CK109"/>
  <c r="CA109"/>
  <c r="BU109"/>
  <c r="BS109"/>
  <c r="AN109"/>
  <c r="W109"/>
  <c r="S109"/>
  <c r="P109"/>
  <c r="O109"/>
  <c r="N109"/>
  <c r="M109"/>
  <c r="CC109" s="1"/>
  <c r="L109"/>
  <c r="BT109" s="1"/>
  <c r="K109"/>
  <c r="BM109" s="1"/>
  <c r="J109"/>
  <c r="BF109" s="1"/>
  <c r="I109"/>
  <c r="BB109" s="1"/>
  <c r="H109"/>
  <c r="AS109" s="1"/>
  <c r="G109"/>
  <c r="AK109" s="1"/>
  <c r="F109"/>
  <c r="E109"/>
  <c r="R109" s="1"/>
  <c r="C109"/>
  <c r="D109" s="1"/>
  <c r="CK108"/>
  <c r="CH108"/>
  <c r="CE108"/>
  <c r="AA108"/>
  <c r="Y108"/>
  <c r="O108"/>
  <c r="N108"/>
  <c r="M108"/>
  <c r="CF108" s="1"/>
  <c r="L108"/>
  <c r="BT108" s="1"/>
  <c r="K108"/>
  <c r="BL108" s="1"/>
  <c r="J108"/>
  <c r="BJ108" s="1"/>
  <c r="I108"/>
  <c r="AY108" s="1"/>
  <c r="H108"/>
  <c r="AT108" s="1"/>
  <c r="G108"/>
  <c r="AI108" s="1"/>
  <c r="F108"/>
  <c r="X108" s="1"/>
  <c r="E108"/>
  <c r="S108" s="1"/>
  <c r="C108"/>
  <c r="D108" s="1"/>
  <c r="CK107"/>
  <c r="BZ107"/>
  <c r="BX107"/>
  <c r="AU107"/>
  <c r="AS107"/>
  <c r="AQ107"/>
  <c r="AL107"/>
  <c r="AI107"/>
  <c r="W107"/>
  <c r="T107"/>
  <c r="R107"/>
  <c r="P107"/>
  <c r="O107"/>
  <c r="N107"/>
  <c r="M107"/>
  <c r="CG107" s="1"/>
  <c r="L107"/>
  <c r="BY107" s="1"/>
  <c r="K107"/>
  <c r="BO107" s="1"/>
  <c r="J107"/>
  <c r="BF107" s="1"/>
  <c r="I107"/>
  <c r="AV107" s="1"/>
  <c r="H107"/>
  <c r="AN107" s="1"/>
  <c r="G107"/>
  <c r="AM107" s="1"/>
  <c r="F107"/>
  <c r="AA107" s="1"/>
  <c r="E107"/>
  <c r="U107" s="1"/>
  <c r="C107"/>
  <c r="D107" s="1"/>
  <c r="CK106"/>
  <c r="AJ106"/>
  <c r="AI106"/>
  <c r="AH106"/>
  <c r="AG106"/>
  <c r="AA106"/>
  <c r="O106"/>
  <c r="N106"/>
  <c r="M106"/>
  <c r="CD106" s="1"/>
  <c r="L106"/>
  <c r="BV106" s="1"/>
  <c r="K106"/>
  <c r="BO106" s="1"/>
  <c r="J106"/>
  <c r="BK106" s="1"/>
  <c r="I106"/>
  <c r="AW106" s="1"/>
  <c r="H106"/>
  <c r="AU106" s="1"/>
  <c r="G106"/>
  <c r="AF106" s="1"/>
  <c r="F106"/>
  <c r="AE106" s="1"/>
  <c r="E106"/>
  <c r="P106" s="1"/>
  <c r="C106"/>
  <c r="D106" s="1"/>
  <c r="CK105"/>
  <c r="CG105"/>
  <c r="CA105"/>
  <c r="BH105"/>
  <c r="BD105"/>
  <c r="AQ105"/>
  <c r="AP105"/>
  <c r="O105"/>
  <c r="N105"/>
  <c r="M105"/>
  <c r="CC105" s="1"/>
  <c r="L105"/>
  <c r="BT105" s="1"/>
  <c r="K105"/>
  <c r="BN105" s="1"/>
  <c r="J105"/>
  <c r="BJ105" s="1"/>
  <c r="I105"/>
  <c r="AV105" s="1"/>
  <c r="H105"/>
  <c r="G105"/>
  <c r="AM105" s="1"/>
  <c r="F105"/>
  <c r="AE105" s="1"/>
  <c r="E105"/>
  <c r="U105" s="1"/>
  <c r="C105"/>
  <c r="D105" s="1"/>
  <c r="CK104"/>
  <c r="BP104"/>
  <c r="Z104"/>
  <c r="W104"/>
  <c r="V104"/>
  <c r="P104"/>
  <c r="O104"/>
  <c r="N104"/>
  <c r="M104"/>
  <c r="CI104" s="1"/>
  <c r="L104"/>
  <c r="BT104" s="1"/>
  <c r="K104"/>
  <c r="BR104" s="1"/>
  <c r="J104"/>
  <c r="BK104" s="1"/>
  <c r="I104"/>
  <c r="AW104" s="1"/>
  <c r="H104"/>
  <c r="AO104" s="1"/>
  <c r="G104"/>
  <c r="AF104" s="1"/>
  <c r="F104"/>
  <c r="AB104" s="1"/>
  <c r="E104"/>
  <c r="C104"/>
  <c r="D104" s="1"/>
  <c r="CK103"/>
  <c r="BU103"/>
  <c r="BP103"/>
  <c r="BN103"/>
  <c r="BL103"/>
  <c r="O103"/>
  <c r="N103"/>
  <c r="M103"/>
  <c r="CG103" s="1"/>
  <c r="L103"/>
  <c r="CA103" s="1"/>
  <c r="K103"/>
  <c r="BQ103" s="1"/>
  <c r="J103"/>
  <c r="BJ103" s="1"/>
  <c r="I103"/>
  <c r="AX103" s="1"/>
  <c r="H103"/>
  <c r="AN103" s="1"/>
  <c r="G103"/>
  <c r="AF103" s="1"/>
  <c r="F103"/>
  <c r="AA103" s="1"/>
  <c r="E103"/>
  <c r="U103" s="1"/>
  <c r="C103"/>
  <c r="D103" s="1"/>
  <c r="CK102"/>
  <c r="AQ102"/>
  <c r="AP102"/>
  <c r="AA102"/>
  <c r="Z102"/>
  <c r="X102"/>
  <c r="O102"/>
  <c r="N102"/>
  <c r="M102"/>
  <c r="CF102" s="1"/>
  <c r="L102"/>
  <c r="BX102" s="1"/>
  <c r="K102"/>
  <c r="J102"/>
  <c r="BJ102" s="1"/>
  <c r="I102"/>
  <c r="AX102" s="1"/>
  <c r="H102"/>
  <c r="AO102" s="1"/>
  <c r="G102"/>
  <c r="AG102" s="1"/>
  <c r="F102"/>
  <c r="AD102" s="1"/>
  <c r="E102"/>
  <c r="P102" s="1"/>
  <c r="C102"/>
  <c r="D102" s="1"/>
  <c r="CK101"/>
  <c r="CA101"/>
  <c r="BZ101"/>
  <c r="BW101"/>
  <c r="BU101"/>
  <c r="BJ101"/>
  <c r="AG101"/>
  <c r="P101"/>
  <c r="O101"/>
  <c r="N101"/>
  <c r="M101"/>
  <c r="CC101" s="1"/>
  <c r="L101"/>
  <c r="BT101" s="1"/>
  <c r="K101"/>
  <c r="BL101" s="1"/>
  <c r="J101"/>
  <c r="BK101" s="1"/>
  <c r="I101"/>
  <c r="AX101" s="1"/>
  <c r="H101"/>
  <c r="AT101" s="1"/>
  <c r="G101"/>
  <c r="AM101" s="1"/>
  <c r="F101"/>
  <c r="AA101" s="1"/>
  <c r="E101"/>
  <c r="V101" s="1"/>
  <c r="D101"/>
  <c r="C101"/>
  <c r="CK100"/>
  <c r="CH100"/>
  <c r="CA100"/>
  <c r="BM100"/>
  <c r="BK100"/>
  <c r="BJ100"/>
  <c r="BH100"/>
  <c r="BE100"/>
  <c r="AZ100"/>
  <c r="P100"/>
  <c r="O100"/>
  <c r="N100"/>
  <c r="M100"/>
  <c r="CC100" s="1"/>
  <c r="L100"/>
  <c r="BU100" s="1"/>
  <c r="K100"/>
  <c r="BP100" s="1"/>
  <c r="J100"/>
  <c r="BF100" s="1"/>
  <c r="I100"/>
  <c r="AV100" s="1"/>
  <c r="H100"/>
  <c r="AN100" s="1"/>
  <c r="G100"/>
  <c r="AM100" s="1"/>
  <c r="F100"/>
  <c r="X100" s="1"/>
  <c r="E100"/>
  <c r="U100" s="1"/>
  <c r="D100"/>
  <c r="C100"/>
  <c r="CK99"/>
  <c r="CF99"/>
  <c r="CE99"/>
  <c r="BR99"/>
  <c r="BQ99"/>
  <c r="BP99"/>
  <c r="BN99"/>
  <c r="AP99"/>
  <c r="T99"/>
  <c r="P99"/>
  <c r="O99"/>
  <c r="N99"/>
  <c r="M99"/>
  <c r="CC99" s="1"/>
  <c r="L99"/>
  <c r="K99"/>
  <c r="J99"/>
  <c r="BD99" s="1"/>
  <c r="I99"/>
  <c r="AY99" s="1"/>
  <c r="H99"/>
  <c r="AU99" s="1"/>
  <c r="G99"/>
  <c r="AH99" s="1"/>
  <c r="F99"/>
  <c r="AD99" s="1"/>
  <c r="E99"/>
  <c r="Q99" s="1"/>
  <c r="C99"/>
  <c r="D99" s="1"/>
  <c r="CK98"/>
  <c r="CH98"/>
  <c r="BZ98"/>
  <c r="BP98"/>
  <c r="Z98"/>
  <c r="O98"/>
  <c r="N98"/>
  <c r="M98"/>
  <c r="CB98" s="1"/>
  <c r="L98"/>
  <c r="BX98" s="1"/>
  <c r="K98"/>
  <c r="BL98" s="1"/>
  <c r="J98"/>
  <c r="BG98" s="1"/>
  <c r="I98"/>
  <c r="AZ98" s="1"/>
  <c r="H98"/>
  <c r="AN98" s="1"/>
  <c r="G98"/>
  <c r="AF98" s="1"/>
  <c r="F98"/>
  <c r="X98" s="1"/>
  <c r="E98"/>
  <c r="U98" s="1"/>
  <c r="C98"/>
  <c r="D98" s="1"/>
  <c r="CK97"/>
  <c r="BI97"/>
  <c r="BH97"/>
  <c r="AQ97"/>
  <c r="AH97"/>
  <c r="AA97"/>
  <c r="O97"/>
  <c r="N97"/>
  <c r="M97"/>
  <c r="CC97" s="1"/>
  <c r="L97"/>
  <c r="BY97" s="1"/>
  <c r="K97"/>
  <c r="BL97" s="1"/>
  <c r="J97"/>
  <c r="BF97" s="1"/>
  <c r="I97"/>
  <c r="AV97" s="1"/>
  <c r="H97"/>
  <c r="AS97" s="1"/>
  <c r="G97"/>
  <c r="AF97" s="1"/>
  <c r="F97"/>
  <c r="AE97" s="1"/>
  <c r="E97"/>
  <c r="W97" s="1"/>
  <c r="C97"/>
  <c r="D97" s="1"/>
  <c r="CK96"/>
  <c r="AH96"/>
  <c r="AF96"/>
  <c r="AE96"/>
  <c r="R96"/>
  <c r="P96"/>
  <c r="O96"/>
  <c r="N96"/>
  <c r="M96"/>
  <c r="CB96" s="1"/>
  <c r="L96"/>
  <c r="BV96" s="1"/>
  <c r="K96"/>
  <c r="BS96" s="1"/>
  <c r="J96"/>
  <c r="BE96" s="1"/>
  <c r="I96"/>
  <c r="AX96" s="1"/>
  <c r="H96"/>
  <c r="AO96" s="1"/>
  <c r="G96"/>
  <c r="AL96" s="1"/>
  <c r="F96"/>
  <c r="X96" s="1"/>
  <c r="E96"/>
  <c r="V96" s="1"/>
  <c r="C96"/>
  <c r="D96" s="1"/>
  <c r="CK95"/>
  <c r="CE95"/>
  <c r="CD95"/>
  <c r="AF95"/>
  <c r="AD95"/>
  <c r="Z95"/>
  <c r="Y95"/>
  <c r="O95"/>
  <c r="N95"/>
  <c r="M95"/>
  <c r="CH95" s="1"/>
  <c r="L95"/>
  <c r="BX95" s="1"/>
  <c r="K95"/>
  <c r="BO95" s="1"/>
  <c r="J95"/>
  <c r="BE95" s="1"/>
  <c r="I95"/>
  <c r="H95"/>
  <c r="AS95" s="1"/>
  <c r="G95"/>
  <c r="AH95" s="1"/>
  <c r="F95"/>
  <c r="AC95" s="1"/>
  <c r="E95"/>
  <c r="C95"/>
  <c r="D95" s="1"/>
  <c r="CK94"/>
  <c r="CI94"/>
  <c r="BI94"/>
  <c r="BC94"/>
  <c r="AI94"/>
  <c r="V94"/>
  <c r="O94"/>
  <c r="N94"/>
  <c r="M94"/>
  <c r="CD94" s="1"/>
  <c r="L94"/>
  <c r="BZ94" s="1"/>
  <c r="K94"/>
  <c r="BM94" s="1"/>
  <c r="J94"/>
  <c r="BD94" s="1"/>
  <c r="I94"/>
  <c r="H94"/>
  <c r="AP94" s="1"/>
  <c r="G94"/>
  <c r="F94"/>
  <c r="Y94" s="1"/>
  <c r="E94"/>
  <c r="C94"/>
  <c r="D94" s="1"/>
  <c r="CK93"/>
  <c r="BH93"/>
  <c r="AT93"/>
  <c r="AS93"/>
  <c r="AP93"/>
  <c r="AM93"/>
  <c r="AI93"/>
  <c r="O93"/>
  <c r="N93"/>
  <c r="M93"/>
  <c r="CG93" s="1"/>
  <c r="L93"/>
  <c r="K93"/>
  <c r="BL93" s="1"/>
  <c r="J93"/>
  <c r="BD93" s="1"/>
  <c r="I93"/>
  <c r="AY93" s="1"/>
  <c r="H93"/>
  <c r="AQ93" s="1"/>
  <c r="G93"/>
  <c r="AG93" s="1"/>
  <c r="F93"/>
  <c r="Y93" s="1"/>
  <c r="E93"/>
  <c r="P93" s="1"/>
  <c r="C93"/>
  <c r="D93" s="1"/>
  <c r="CK92"/>
  <c r="AT92"/>
  <c r="AM92"/>
  <c r="AJ92"/>
  <c r="AI92"/>
  <c r="AF92"/>
  <c r="O92"/>
  <c r="N92"/>
  <c r="M92"/>
  <c r="CB92" s="1"/>
  <c r="L92"/>
  <c r="BW92" s="1"/>
  <c r="K92"/>
  <c r="BS92" s="1"/>
  <c r="J92"/>
  <c r="BG92" s="1"/>
  <c r="I92"/>
  <c r="AV92" s="1"/>
  <c r="H92"/>
  <c r="AP92" s="1"/>
  <c r="G92"/>
  <c r="AK92" s="1"/>
  <c r="F92"/>
  <c r="E92"/>
  <c r="Q92" s="1"/>
  <c r="C92"/>
  <c r="D92" s="1"/>
  <c r="CK91"/>
  <c r="CA91"/>
  <c r="BZ91"/>
  <c r="BT91"/>
  <c r="BQ91"/>
  <c r="BN91"/>
  <c r="AH91"/>
  <c r="S91"/>
  <c r="O91"/>
  <c r="N91"/>
  <c r="M91"/>
  <c r="CF91" s="1"/>
  <c r="L91"/>
  <c r="BW91" s="1"/>
  <c r="K91"/>
  <c r="BO91" s="1"/>
  <c r="J91"/>
  <c r="BD91" s="1"/>
  <c r="I91"/>
  <c r="AV91" s="1"/>
  <c r="H91"/>
  <c r="AO91" s="1"/>
  <c r="G91"/>
  <c r="AG91" s="1"/>
  <c r="F91"/>
  <c r="E91"/>
  <c r="P91" s="1"/>
  <c r="D91"/>
  <c r="C91"/>
  <c r="CK90"/>
  <c r="BS90"/>
  <c r="BO90"/>
  <c r="BM90"/>
  <c r="AU90"/>
  <c r="AT90"/>
  <c r="AR90"/>
  <c r="AQ90"/>
  <c r="AO90"/>
  <c r="O90"/>
  <c r="N90"/>
  <c r="M90"/>
  <c r="CF90" s="1"/>
  <c r="L90"/>
  <c r="BX90" s="1"/>
  <c r="K90"/>
  <c r="J90"/>
  <c r="BG90" s="1"/>
  <c r="I90"/>
  <c r="BA90" s="1"/>
  <c r="H90"/>
  <c r="AP90" s="1"/>
  <c r="G90"/>
  <c r="AG90" s="1"/>
  <c r="F90"/>
  <c r="AB90" s="1"/>
  <c r="E90"/>
  <c r="S90" s="1"/>
  <c r="C90"/>
  <c r="D90" s="1"/>
  <c r="CK89"/>
  <c r="BW89"/>
  <c r="BU89"/>
  <c r="BT89"/>
  <c r="BM89"/>
  <c r="AU89"/>
  <c r="AR89"/>
  <c r="AO89"/>
  <c r="AI89"/>
  <c r="AG89"/>
  <c r="V89"/>
  <c r="R89"/>
  <c r="O89"/>
  <c r="N89"/>
  <c r="M89"/>
  <c r="CB89" s="1"/>
  <c r="L89"/>
  <c r="BX89" s="1"/>
  <c r="K89"/>
  <c r="BL89" s="1"/>
  <c r="J89"/>
  <c r="BI89" s="1"/>
  <c r="I89"/>
  <c r="H89"/>
  <c r="AP89" s="1"/>
  <c r="G89"/>
  <c r="AM89" s="1"/>
  <c r="F89"/>
  <c r="X89" s="1"/>
  <c r="E89"/>
  <c r="T89" s="1"/>
  <c r="C89"/>
  <c r="D89" s="1"/>
  <c r="CK88"/>
  <c r="CH88"/>
  <c r="BR88"/>
  <c r="W88"/>
  <c r="S88"/>
  <c r="O88"/>
  <c r="N88"/>
  <c r="M88"/>
  <c r="L88"/>
  <c r="BT88" s="1"/>
  <c r="K88"/>
  <c r="BS88" s="1"/>
  <c r="J88"/>
  <c r="BD88" s="1"/>
  <c r="I88"/>
  <c r="AV88" s="1"/>
  <c r="H88"/>
  <c r="AQ88" s="1"/>
  <c r="G88"/>
  <c r="AH88" s="1"/>
  <c r="F88"/>
  <c r="Z88" s="1"/>
  <c r="E88"/>
  <c r="Q88" s="1"/>
  <c r="D88"/>
  <c r="C88"/>
  <c r="CK87"/>
  <c r="CA87"/>
  <c r="BX87"/>
  <c r="BW87"/>
  <c r="BV87"/>
  <c r="BT87"/>
  <c r="BN87"/>
  <c r="BC87"/>
  <c r="AZ87"/>
  <c r="AY87"/>
  <c r="AX87"/>
  <c r="AW87"/>
  <c r="AV87"/>
  <c r="AE87"/>
  <c r="AB87"/>
  <c r="R87"/>
  <c r="Q87"/>
  <c r="O87"/>
  <c r="N87"/>
  <c r="M87"/>
  <c r="CI87" s="1"/>
  <c r="L87"/>
  <c r="BY87" s="1"/>
  <c r="K87"/>
  <c r="BR87" s="1"/>
  <c r="J87"/>
  <c r="BE87" s="1"/>
  <c r="I87"/>
  <c r="BA87" s="1"/>
  <c r="H87"/>
  <c r="AQ87" s="1"/>
  <c r="G87"/>
  <c r="AG87" s="1"/>
  <c r="F87"/>
  <c r="Z87" s="1"/>
  <c r="E87"/>
  <c r="U87" s="1"/>
  <c r="C87"/>
  <c r="D87" s="1"/>
  <c r="CK86"/>
  <c r="CF86"/>
  <c r="CE86"/>
  <c r="CC86"/>
  <c r="BZ86"/>
  <c r="AA86"/>
  <c r="W86"/>
  <c r="O86"/>
  <c r="N86"/>
  <c r="M86"/>
  <c r="CH86" s="1"/>
  <c r="L86"/>
  <c r="BX86" s="1"/>
  <c r="K86"/>
  <c r="BQ86" s="1"/>
  <c r="J86"/>
  <c r="BH86" s="1"/>
  <c r="I86"/>
  <c r="AV86" s="1"/>
  <c r="H86"/>
  <c r="AN86" s="1"/>
  <c r="G86"/>
  <c r="AG86" s="1"/>
  <c r="F86"/>
  <c r="AE86" s="1"/>
  <c r="E86"/>
  <c r="S86" s="1"/>
  <c r="D86"/>
  <c r="C86"/>
  <c r="CK85"/>
  <c r="CA85"/>
  <c r="BX85"/>
  <c r="BT85"/>
  <c r="BS85"/>
  <c r="BN85"/>
  <c r="BL85"/>
  <c r="AE85"/>
  <c r="O85"/>
  <c r="N85"/>
  <c r="M85"/>
  <c r="CC85" s="1"/>
  <c r="L85"/>
  <c r="BY85" s="1"/>
  <c r="K85"/>
  <c r="BQ85" s="1"/>
  <c r="J85"/>
  <c r="BI85" s="1"/>
  <c r="I85"/>
  <c r="AV85" s="1"/>
  <c r="H85"/>
  <c r="AN85" s="1"/>
  <c r="G85"/>
  <c r="AF85" s="1"/>
  <c r="F85"/>
  <c r="AA85" s="1"/>
  <c r="E85"/>
  <c r="Q85" s="1"/>
  <c r="C85"/>
  <c r="D85" s="1"/>
  <c r="CK84"/>
  <c r="BD84"/>
  <c r="BC84"/>
  <c r="AE84"/>
  <c r="X84"/>
  <c r="W84"/>
  <c r="O84"/>
  <c r="N84"/>
  <c r="M84"/>
  <c r="CE84" s="1"/>
  <c r="L84"/>
  <c r="BT84" s="1"/>
  <c r="K84"/>
  <c r="BR84" s="1"/>
  <c r="J84"/>
  <c r="BF84" s="1"/>
  <c r="I84"/>
  <c r="BA84" s="1"/>
  <c r="H84"/>
  <c r="AN84" s="1"/>
  <c r="G84"/>
  <c r="F84"/>
  <c r="AC84" s="1"/>
  <c r="E84"/>
  <c r="S84" s="1"/>
  <c r="C84"/>
  <c r="D84" s="1"/>
  <c r="CK83"/>
  <c r="CI83"/>
  <c r="CH83"/>
  <c r="CE83"/>
  <c r="CD83"/>
  <c r="CB83"/>
  <c r="AB83"/>
  <c r="Y83"/>
  <c r="O83"/>
  <c r="N83"/>
  <c r="M83"/>
  <c r="CC83" s="1"/>
  <c r="L83"/>
  <c r="BT83" s="1"/>
  <c r="K83"/>
  <c r="BL83" s="1"/>
  <c r="J83"/>
  <c r="BJ83" s="1"/>
  <c r="I83"/>
  <c r="BC83" s="1"/>
  <c r="H83"/>
  <c r="AN83" s="1"/>
  <c r="G83"/>
  <c r="AG83" s="1"/>
  <c r="F83"/>
  <c r="X83" s="1"/>
  <c r="E83"/>
  <c r="U83" s="1"/>
  <c r="C83"/>
  <c r="D83" s="1"/>
  <c r="CK82"/>
  <c r="CI82"/>
  <c r="CE82"/>
  <c r="BK82"/>
  <c r="BI82"/>
  <c r="AX82"/>
  <c r="O82"/>
  <c r="N82"/>
  <c r="M82"/>
  <c r="CB82" s="1"/>
  <c r="L82"/>
  <c r="BX82" s="1"/>
  <c r="K82"/>
  <c r="J82"/>
  <c r="BH82" s="1"/>
  <c r="I82"/>
  <c r="BA82" s="1"/>
  <c r="H82"/>
  <c r="G82"/>
  <c r="AF82" s="1"/>
  <c r="F82"/>
  <c r="Y82" s="1"/>
  <c r="E82"/>
  <c r="R82" s="1"/>
  <c r="C82"/>
  <c r="D82" s="1"/>
  <c r="CK81"/>
  <c r="BZ81"/>
  <c r="BU81"/>
  <c r="BM81"/>
  <c r="BL81"/>
  <c r="BK81"/>
  <c r="BI81"/>
  <c r="BH81"/>
  <c r="BE81"/>
  <c r="P81"/>
  <c r="O81"/>
  <c r="N81"/>
  <c r="M81"/>
  <c r="CE81" s="1"/>
  <c r="L81"/>
  <c r="CA81" s="1"/>
  <c r="K81"/>
  <c r="BO81" s="1"/>
  <c r="J81"/>
  <c r="BJ81" s="1"/>
  <c r="I81"/>
  <c r="AZ81" s="1"/>
  <c r="H81"/>
  <c r="AS81" s="1"/>
  <c r="G81"/>
  <c r="AJ81" s="1"/>
  <c r="F81"/>
  <c r="Y81" s="1"/>
  <c r="E81"/>
  <c r="S81" s="1"/>
  <c r="C81"/>
  <c r="D81" s="1"/>
  <c r="CK80"/>
  <c r="CG80"/>
  <c r="CF80"/>
  <c r="CC80"/>
  <c r="BS80"/>
  <c r="AU80"/>
  <c r="Y80"/>
  <c r="S80"/>
  <c r="O80"/>
  <c r="N80"/>
  <c r="M80"/>
  <c r="CD80" s="1"/>
  <c r="L80"/>
  <c r="BY80" s="1"/>
  <c r="K80"/>
  <c r="BQ80" s="1"/>
  <c r="J80"/>
  <c r="BF80" s="1"/>
  <c r="I80"/>
  <c r="AY80" s="1"/>
  <c r="H80"/>
  <c r="AN80" s="1"/>
  <c r="G80"/>
  <c r="AH80" s="1"/>
  <c r="F80"/>
  <c r="AA80" s="1"/>
  <c r="E80"/>
  <c r="R80" s="1"/>
  <c r="C80"/>
  <c r="D80" s="1"/>
  <c r="CK79"/>
  <c r="BT79"/>
  <c r="BC79"/>
  <c r="AX79"/>
  <c r="AU79"/>
  <c r="AT79"/>
  <c r="AQ79"/>
  <c r="AP79"/>
  <c r="AN79"/>
  <c r="O79"/>
  <c r="N79"/>
  <c r="M79"/>
  <c r="CE79" s="1"/>
  <c r="L79"/>
  <c r="CA79" s="1"/>
  <c r="K79"/>
  <c r="J79"/>
  <c r="BG79" s="1"/>
  <c r="I79"/>
  <c r="AW79" s="1"/>
  <c r="H79"/>
  <c r="AO79" s="1"/>
  <c r="G79"/>
  <c r="AJ79" s="1"/>
  <c r="F79"/>
  <c r="Y79" s="1"/>
  <c r="E79"/>
  <c r="R79" s="1"/>
  <c r="C79"/>
  <c r="D79" s="1"/>
  <c r="CK78"/>
  <c r="BZ78"/>
  <c r="BX78"/>
  <c r="AU78"/>
  <c r="AS78"/>
  <c r="AR78"/>
  <c r="AQ78"/>
  <c r="R78"/>
  <c r="Q78"/>
  <c r="O78"/>
  <c r="N78"/>
  <c r="M78"/>
  <c r="CB78" s="1"/>
  <c r="L78"/>
  <c r="BW78" s="1"/>
  <c r="K78"/>
  <c r="BP78" s="1"/>
  <c r="J78"/>
  <c r="I78"/>
  <c r="AW78" s="1"/>
  <c r="H78"/>
  <c r="AN78" s="1"/>
  <c r="G78"/>
  <c r="AH78" s="1"/>
  <c r="F78"/>
  <c r="Y78" s="1"/>
  <c r="E78"/>
  <c r="U78" s="1"/>
  <c r="D78"/>
  <c r="C78"/>
  <c r="CK77"/>
  <c r="BV77"/>
  <c r="AL77"/>
  <c r="Y77"/>
  <c r="O77"/>
  <c r="N77"/>
  <c r="M77"/>
  <c r="L77"/>
  <c r="BW77" s="1"/>
  <c r="K77"/>
  <c r="BL77" s="1"/>
  <c r="J77"/>
  <c r="BI77" s="1"/>
  <c r="I77"/>
  <c r="AV77" s="1"/>
  <c r="H77"/>
  <c r="AN77" s="1"/>
  <c r="G77"/>
  <c r="AM77" s="1"/>
  <c r="F77"/>
  <c r="AE77" s="1"/>
  <c r="E77"/>
  <c r="P77" s="1"/>
  <c r="C77"/>
  <c r="D77" s="1"/>
  <c r="CK76"/>
  <c r="AS76"/>
  <c r="AP76"/>
  <c r="AC76"/>
  <c r="AA76"/>
  <c r="Z76"/>
  <c r="Y76"/>
  <c r="O76"/>
  <c r="N76"/>
  <c r="M76"/>
  <c r="CC76" s="1"/>
  <c r="L76"/>
  <c r="BU76" s="1"/>
  <c r="K76"/>
  <c r="BL76" s="1"/>
  <c r="J76"/>
  <c r="BF76" s="1"/>
  <c r="I76"/>
  <c r="BC76" s="1"/>
  <c r="H76"/>
  <c r="AN76" s="1"/>
  <c r="G76"/>
  <c r="AG76" s="1"/>
  <c r="F76"/>
  <c r="AD76" s="1"/>
  <c r="E76"/>
  <c r="C76"/>
  <c r="D76" s="1"/>
  <c r="CK75"/>
  <c r="BL75"/>
  <c r="AY75"/>
  <c r="AM75"/>
  <c r="O75"/>
  <c r="N75"/>
  <c r="M75"/>
  <c r="CC75" s="1"/>
  <c r="L75"/>
  <c r="BU75" s="1"/>
  <c r="K75"/>
  <c r="BS75" s="1"/>
  <c r="J75"/>
  <c r="BF75" s="1"/>
  <c r="I75"/>
  <c r="AV75" s="1"/>
  <c r="H75"/>
  <c r="AP75" s="1"/>
  <c r="G75"/>
  <c r="AF75" s="1"/>
  <c r="F75"/>
  <c r="Z75" s="1"/>
  <c r="E75"/>
  <c r="P75" s="1"/>
  <c r="C75"/>
  <c r="D75" s="1"/>
  <c r="CK74"/>
  <c r="BK74"/>
  <c r="AM74"/>
  <c r="Q74"/>
  <c r="O74"/>
  <c r="N74"/>
  <c r="M74"/>
  <c r="CE74" s="1"/>
  <c r="L74"/>
  <c r="BV74" s="1"/>
  <c r="K74"/>
  <c r="BS74" s="1"/>
  <c r="J74"/>
  <c r="BE74" s="1"/>
  <c r="I74"/>
  <c r="BB74" s="1"/>
  <c r="H74"/>
  <c r="AO74" s="1"/>
  <c r="G74"/>
  <c r="AH74" s="1"/>
  <c r="F74"/>
  <c r="X74" s="1"/>
  <c r="E74"/>
  <c r="R74" s="1"/>
  <c r="C74"/>
  <c r="D74" s="1"/>
  <c r="CK73"/>
  <c r="CB73"/>
  <c r="BP73"/>
  <c r="BM73"/>
  <c r="BL73"/>
  <c r="BC73"/>
  <c r="BB73"/>
  <c r="AZ73"/>
  <c r="AH73"/>
  <c r="O73"/>
  <c r="N73"/>
  <c r="M73"/>
  <c r="CC73" s="1"/>
  <c r="L73"/>
  <c r="BT73" s="1"/>
  <c r="K73"/>
  <c r="J73"/>
  <c r="BJ73" s="1"/>
  <c r="I73"/>
  <c r="AW73" s="1"/>
  <c r="H73"/>
  <c r="AS73" s="1"/>
  <c r="G73"/>
  <c r="AF73" s="1"/>
  <c r="F73"/>
  <c r="Y73" s="1"/>
  <c r="E73"/>
  <c r="Q73" s="1"/>
  <c r="C73"/>
  <c r="D73" s="1"/>
  <c r="CK72"/>
  <c r="BJ72"/>
  <c r="BC72"/>
  <c r="BB72"/>
  <c r="AL72"/>
  <c r="AK72"/>
  <c r="AJ72"/>
  <c r="AI72"/>
  <c r="O72"/>
  <c r="N72"/>
  <c r="M72"/>
  <c r="CC72" s="1"/>
  <c r="L72"/>
  <c r="BW72" s="1"/>
  <c r="K72"/>
  <c r="BM72" s="1"/>
  <c r="J72"/>
  <c r="BF72" s="1"/>
  <c r="I72"/>
  <c r="AZ72" s="1"/>
  <c r="H72"/>
  <c r="AO72" s="1"/>
  <c r="G72"/>
  <c r="AF72" s="1"/>
  <c r="F72"/>
  <c r="X72" s="1"/>
  <c r="E72"/>
  <c r="U72" s="1"/>
  <c r="C72"/>
  <c r="D72" s="1"/>
  <c r="CK71"/>
  <c r="AN71"/>
  <c r="AK71"/>
  <c r="AI71"/>
  <c r="S71"/>
  <c r="O71"/>
  <c r="N71"/>
  <c r="M71"/>
  <c r="CG71" s="1"/>
  <c r="L71"/>
  <c r="BW71" s="1"/>
  <c r="K71"/>
  <c r="BL71" s="1"/>
  <c r="J71"/>
  <c r="BF71" s="1"/>
  <c r="I71"/>
  <c r="AV71" s="1"/>
  <c r="H71"/>
  <c r="AO71" s="1"/>
  <c r="G71"/>
  <c r="AM71" s="1"/>
  <c r="F71"/>
  <c r="X71" s="1"/>
  <c r="E71"/>
  <c r="C71"/>
  <c r="D71" s="1"/>
  <c r="CK70"/>
  <c r="AU70"/>
  <c r="AR70"/>
  <c r="AP70"/>
  <c r="AO70"/>
  <c r="T70"/>
  <c r="O70"/>
  <c r="N70"/>
  <c r="M70"/>
  <c r="CE70" s="1"/>
  <c r="L70"/>
  <c r="BU70" s="1"/>
  <c r="K70"/>
  <c r="BL70" s="1"/>
  <c r="J70"/>
  <c r="BD70" s="1"/>
  <c r="I70"/>
  <c r="AV70" s="1"/>
  <c r="H70"/>
  <c r="AT70" s="1"/>
  <c r="G70"/>
  <c r="AF70" s="1"/>
  <c r="F70"/>
  <c r="AD70" s="1"/>
  <c r="E70"/>
  <c r="R70" s="1"/>
  <c r="C70"/>
  <c r="D70" s="1"/>
  <c r="CK69"/>
  <c r="CA69"/>
  <c r="BX69"/>
  <c r="BV69"/>
  <c r="BT69"/>
  <c r="BS69"/>
  <c r="BK69"/>
  <c r="BI69"/>
  <c r="O69"/>
  <c r="N69"/>
  <c r="M69"/>
  <c r="CB69" s="1"/>
  <c r="L69"/>
  <c r="BW69" s="1"/>
  <c r="K69"/>
  <c r="BR69" s="1"/>
  <c r="J69"/>
  <c r="BD69" s="1"/>
  <c r="I69"/>
  <c r="AW69" s="1"/>
  <c r="H69"/>
  <c r="AU69" s="1"/>
  <c r="G69"/>
  <c r="AF69" s="1"/>
  <c r="F69"/>
  <c r="AB69" s="1"/>
  <c r="E69"/>
  <c r="U69" s="1"/>
  <c r="C69"/>
  <c r="D69" s="1"/>
  <c r="CK68"/>
  <c r="CA68"/>
  <c r="BT68"/>
  <c r="BF68"/>
  <c r="BE68"/>
  <c r="O68"/>
  <c r="N68"/>
  <c r="M68"/>
  <c r="CF68" s="1"/>
  <c r="L68"/>
  <c r="BX68" s="1"/>
  <c r="K68"/>
  <c r="BS68" s="1"/>
  <c r="J68"/>
  <c r="BH68" s="1"/>
  <c r="I68"/>
  <c r="AX68" s="1"/>
  <c r="H68"/>
  <c r="AR68" s="1"/>
  <c r="G68"/>
  <c r="AF68" s="1"/>
  <c r="F68"/>
  <c r="AB68" s="1"/>
  <c r="E68"/>
  <c r="T68" s="1"/>
  <c r="C68"/>
  <c r="D68" s="1"/>
  <c r="CK67"/>
  <c r="BL67"/>
  <c r="AT67"/>
  <c r="AE67"/>
  <c r="Z67"/>
  <c r="T67"/>
  <c r="O67"/>
  <c r="N67"/>
  <c r="M67"/>
  <c r="CD67" s="1"/>
  <c r="L67"/>
  <c r="CA67" s="1"/>
  <c r="K67"/>
  <c r="BN67" s="1"/>
  <c r="J67"/>
  <c r="I67"/>
  <c r="AV67" s="1"/>
  <c r="H67"/>
  <c r="AP67" s="1"/>
  <c r="G67"/>
  <c r="AM67" s="1"/>
  <c r="F67"/>
  <c r="X67" s="1"/>
  <c r="E67"/>
  <c r="P67" s="1"/>
  <c r="C67"/>
  <c r="D67" s="1"/>
  <c r="CK66"/>
  <c r="BL66"/>
  <c r="BI66"/>
  <c r="AU66"/>
  <c r="AT66"/>
  <c r="AC66"/>
  <c r="AB66"/>
  <c r="Y66"/>
  <c r="X66"/>
  <c r="T66"/>
  <c r="O66"/>
  <c r="N66"/>
  <c r="M66"/>
  <c r="CI66" s="1"/>
  <c r="L66"/>
  <c r="BV66" s="1"/>
  <c r="K66"/>
  <c r="BR66" s="1"/>
  <c r="J66"/>
  <c r="BF66" s="1"/>
  <c r="I66"/>
  <c r="BA66" s="1"/>
  <c r="H66"/>
  <c r="AP66" s="1"/>
  <c r="G66"/>
  <c r="AJ66" s="1"/>
  <c r="F66"/>
  <c r="Z66" s="1"/>
  <c r="E66"/>
  <c r="S66" s="1"/>
  <c r="C66"/>
  <c r="D66" s="1"/>
  <c r="CK65"/>
  <c r="CH65"/>
  <c r="BH65"/>
  <c r="AZ65"/>
  <c r="AX65"/>
  <c r="AE65"/>
  <c r="Z65"/>
  <c r="Y65"/>
  <c r="O65"/>
  <c r="N65"/>
  <c r="M65"/>
  <c r="L65"/>
  <c r="BX65" s="1"/>
  <c r="K65"/>
  <c r="BO65" s="1"/>
  <c r="J65"/>
  <c r="BD65" s="1"/>
  <c r="I65"/>
  <c r="AY65" s="1"/>
  <c r="H65"/>
  <c r="G65"/>
  <c r="AF65" s="1"/>
  <c r="F65"/>
  <c r="AC65" s="1"/>
  <c r="E65"/>
  <c r="W65" s="1"/>
  <c r="C65"/>
  <c r="D65" s="1"/>
  <c r="CK64"/>
  <c r="BZ64"/>
  <c r="AT64"/>
  <c r="AR64"/>
  <c r="AQ64"/>
  <c r="AO64"/>
  <c r="O64"/>
  <c r="N64"/>
  <c r="M64"/>
  <c r="CB64" s="1"/>
  <c r="L64"/>
  <c r="BT64" s="1"/>
  <c r="K64"/>
  <c r="BM64" s="1"/>
  <c r="J64"/>
  <c r="I64"/>
  <c r="H64"/>
  <c r="AN64" s="1"/>
  <c r="G64"/>
  <c r="AK64" s="1"/>
  <c r="F64"/>
  <c r="X64" s="1"/>
  <c r="E64"/>
  <c r="T64" s="1"/>
  <c r="C64"/>
  <c r="D64" s="1"/>
  <c r="CK63"/>
  <c r="CG63"/>
  <c r="AB63"/>
  <c r="S63"/>
  <c r="Q63"/>
  <c r="O63"/>
  <c r="N63"/>
  <c r="M63"/>
  <c r="L63"/>
  <c r="BV63" s="1"/>
  <c r="K63"/>
  <c r="BO63" s="1"/>
  <c r="J63"/>
  <c r="BK63" s="1"/>
  <c r="I63"/>
  <c r="BC63" s="1"/>
  <c r="H63"/>
  <c r="AU63" s="1"/>
  <c r="G63"/>
  <c r="AL63" s="1"/>
  <c r="F63"/>
  <c r="AE63" s="1"/>
  <c r="E63"/>
  <c r="U63" s="1"/>
  <c r="C63"/>
  <c r="D63" s="1"/>
  <c r="CK62"/>
  <c r="BZ62"/>
  <c r="BY62"/>
  <c r="BT62"/>
  <c r="BO62"/>
  <c r="BC62"/>
  <c r="AZ62"/>
  <c r="AY62"/>
  <c r="O62"/>
  <c r="N62"/>
  <c r="M62"/>
  <c r="CB62" s="1"/>
  <c r="L62"/>
  <c r="BU62" s="1"/>
  <c r="K62"/>
  <c r="BR62" s="1"/>
  <c r="J62"/>
  <c r="BD62" s="1"/>
  <c r="I62"/>
  <c r="BB62" s="1"/>
  <c r="H62"/>
  <c r="AR62" s="1"/>
  <c r="G62"/>
  <c r="AF62" s="1"/>
  <c r="F62"/>
  <c r="AA62" s="1"/>
  <c r="E62"/>
  <c r="V62" s="1"/>
  <c r="C62"/>
  <c r="D62" s="1"/>
  <c r="CK61"/>
  <c r="CE61"/>
  <c r="CD61"/>
  <c r="CB61"/>
  <c r="BS61"/>
  <c r="BR61"/>
  <c r="BP61"/>
  <c r="BO61"/>
  <c r="BL61"/>
  <c r="X61"/>
  <c r="R61"/>
  <c r="O61"/>
  <c r="N61"/>
  <c r="M61"/>
  <c r="CG61" s="1"/>
  <c r="L61"/>
  <c r="BW61" s="1"/>
  <c r="K61"/>
  <c r="BM61" s="1"/>
  <c r="J61"/>
  <c r="BJ61" s="1"/>
  <c r="I61"/>
  <c r="H61"/>
  <c r="AQ61" s="1"/>
  <c r="G61"/>
  <c r="AM61" s="1"/>
  <c r="F61"/>
  <c r="AC61" s="1"/>
  <c r="E61"/>
  <c r="V61" s="1"/>
  <c r="C61"/>
  <c r="D61" s="1"/>
  <c r="CK60"/>
  <c r="AV60"/>
  <c r="AT60"/>
  <c r="AD60"/>
  <c r="AB60"/>
  <c r="AA60"/>
  <c r="Y60"/>
  <c r="O60"/>
  <c r="N60"/>
  <c r="M60"/>
  <c r="CD60" s="1"/>
  <c r="L60"/>
  <c r="BW60" s="1"/>
  <c r="K60"/>
  <c r="J60"/>
  <c r="BD60" s="1"/>
  <c r="I60"/>
  <c r="AZ60" s="1"/>
  <c r="H60"/>
  <c r="AN60" s="1"/>
  <c r="G60"/>
  <c r="AJ60" s="1"/>
  <c r="F60"/>
  <c r="X60" s="1"/>
  <c r="E60"/>
  <c r="S60" s="1"/>
  <c r="C60"/>
  <c r="D60" s="1"/>
  <c r="CK59"/>
  <c r="T59"/>
  <c r="O59"/>
  <c r="N59"/>
  <c r="M59"/>
  <c r="L59"/>
  <c r="K59"/>
  <c r="BL59" s="1"/>
  <c r="J59"/>
  <c r="BJ59" s="1"/>
  <c r="I59"/>
  <c r="AY59" s="1"/>
  <c r="H59"/>
  <c r="AQ59" s="1"/>
  <c r="G59"/>
  <c r="AF59" s="1"/>
  <c r="F59"/>
  <c r="AA59" s="1"/>
  <c r="E59"/>
  <c r="C59"/>
  <c r="D59" s="1"/>
  <c r="CK58"/>
  <c r="BR58"/>
  <c r="BO58"/>
  <c r="BB58"/>
  <c r="AX58"/>
  <c r="AM58"/>
  <c r="AK58"/>
  <c r="AI58"/>
  <c r="AH58"/>
  <c r="AG58"/>
  <c r="AF58"/>
  <c r="O58"/>
  <c r="N58"/>
  <c r="M58"/>
  <c r="L58"/>
  <c r="BU58" s="1"/>
  <c r="K58"/>
  <c r="BS58" s="1"/>
  <c r="J58"/>
  <c r="BG58" s="1"/>
  <c r="I58"/>
  <c r="AV58" s="1"/>
  <c r="H58"/>
  <c r="AT58" s="1"/>
  <c r="G58"/>
  <c r="AJ58" s="1"/>
  <c r="F58"/>
  <c r="AC58" s="1"/>
  <c r="E58"/>
  <c r="S58" s="1"/>
  <c r="C58"/>
  <c r="D58" s="1"/>
  <c r="CK57"/>
  <c r="CG57"/>
  <c r="CB57"/>
  <c r="AR57"/>
  <c r="AO57"/>
  <c r="T57"/>
  <c r="O57"/>
  <c r="N57"/>
  <c r="M57"/>
  <c r="CC57" s="1"/>
  <c r="L57"/>
  <c r="BU57" s="1"/>
  <c r="K57"/>
  <c r="BQ57" s="1"/>
  <c r="J57"/>
  <c r="BD57" s="1"/>
  <c r="I57"/>
  <c r="AW57" s="1"/>
  <c r="H57"/>
  <c r="AP57" s="1"/>
  <c r="G57"/>
  <c r="AI57" s="1"/>
  <c r="F57"/>
  <c r="X57" s="1"/>
  <c r="E57"/>
  <c r="R57" s="1"/>
  <c r="C57"/>
  <c r="D57" s="1"/>
  <c r="CK56"/>
  <c r="CD56"/>
  <c r="BS56"/>
  <c r="BR56"/>
  <c r="BQ56"/>
  <c r="BN56"/>
  <c r="BL56"/>
  <c r="BK56"/>
  <c r="BF56"/>
  <c r="BC56"/>
  <c r="BA56"/>
  <c r="AZ56"/>
  <c r="AW56"/>
  <c r="AV56"/>
  <c r="AT56"/>
  <c r="AR56"/>
  <c r="AQ56"/>
  <c r="R56"/>
  <c r="O56"/>
  <c r="N56"/>
  <c r="M56"/>
  <c r="CB56" s="1"/>
  <c r="L56"/>
  <c r="BW56" s="1"/>
  <c r="K56"/>
  <c r="BO56" s="1"/>
  <c r="J56"/>
  <c r="BE56" s="1"/>
  <c r="I56"/>
  <c r="BB56" s="1"/>
  <c r="H56"/>
  <c r="AO56" s="1"/>
  <c r="G56"/>
  <c r="AH56" s="1"/>
  <c r="F56"/>
  <c r="Z56" s="1"/>
  <c r="E56"/>
  <c r="P56" s="1"/>
  <c r="C56"/>
  <c r="D56" s="1"/>
  <c r="CK55"/>
  <c r="BN55"/>
  <c r="BC55"/>
  <c r="BB55"/>
  <c r="O55"/>
  <c r="N55"/>
  <c r="M55"/>
  <c r="CF55" s="1"/>
  <c r="L55"/>
  <c r="BY55" s="1"/>
  <c r="K55"/>
  <c r="BM55" s="1"/>
  <c r="J55"/>
  <c r="BD55" s="1"/>
  <c r="I55"/>
  <c r="AW55" s="1"/>
  <c r="H55"/>
  <c r="AO55" s="1"/>
  <c r="G55"/>
  <c r="AJ55" s="1"/>
  <c r="F55"/>
  <c r="AA55" s="1"/>
  <c r="E55"/>
  <c r="S55" s="1"/>
  <c r="C55"/>
  <c r="D55" s="1"/>
  <c r="CK54"/>
  <c r="BQ54"/>
  <c r="BM54"/>
  <c r="BL54"/>
  <c r="BB54"/>
  <c r="AZ54"/>
  <c r="AY54"/>
  <c r="AW54"/>
  <c r="O54"/>
  <c r="N54"/>
  <c r="M54"/>
  <c r="CC54" s="1"/>
  <c r="L54"/>
  <c r="BW54" s="1"/>
  <c r="K54"/>
  <c r="BO54" s="1"/>
  <c r="J54"/>
  <c r="BD54" s="1"/>
  <c r="I54"/>
  <c r="BC54" s="1"/>
  <c r="H54"/>
  <c r="G54"/>
  <c r="AG54" s="1"/>
  <c r="F54"/>
  <c r="AC54" s="1"/>
  <c r="E54"/>
  <c r="P54" s="1"/>
  <c r="D54"/>
  <c r="C54"/>
  <c r="CK53"/>
  <c r="CE53"/>
  <c r="CB53"/>
  <c r="BN53"/>
  <c r="BL53"/>
  <c r="AX53"/>
  <c r="O53"/>
  <c r="N53"/>
  <c r="M53"/>
  <c r="CC53" s="1"/>
  <c r="L53"/>
  <c r="BT53" s="1"/>
  <c r="K53"/>
  <c r="BM53" s="1"/>
  <c r="J53"/>
  <c r="BE53" s="1"/>
  <c r="I53"/>
  <c r="BB53" s="1"/>
  <c r="H53"/>
  <c r="AN53" s="1"/>
  <c r="G53"/>
  <c r="AG53" s="1"/>
  <c r="F53"/>
  <c r="E53"/>
  <c r="P53" s="1"/>
  <c r="C53"/>
  <c r="D53" s="1"/>
  <c r="CK52"/>
  <c r="CH52"/>
  <c r="CF52"/>
  <c r="CE52"/>
  <c r="CB52"/>
  <c r="BW52"/>
  <c r="BT52"/>
  <c r="BK52"/>
  <c r="BJ52"/>
  <c r="BG52"/>
  <c r="BF52"/>
  <c r="BE52"/>
  <c r="AJ52"/>
  <c r="AF52"/>
  <c r="Y52"/>
  <c r="T52"/>
  <c r="S52"/>
  <c r="P52"/>
  <c r="O52"/>
  <c r="N52"/>
  <c r="M52"/>
  <c r="CG52" s="1"/>
  <c r="L52"/>
  <c r="BZ52" s="1"/>
  <c r="K52"/>
  <c r="BM52" s="1"/>
  <c r="J52"/>
  <c r="BI52" s="1"/>
  <c r="I52"/>
  <c r="BC52" s="1"/>
  <c r="H52"/>
  <c r="G52"/>
  <c r="AL52" s="1"/>
  <c r="F52"/>
  <c r="X52" s="1"/>
  <c r="E52"/>
  <c r="U52" s="1"/>
  <c r="D52"/>
  <c r="C52"/>
  <c r="CK51"/>
  <c r="CG51"/>
  <c r="CD51"/>
  <c r="AL51"/>
  <c r="AJ51"/>
  <c r="AH51"/>
  <c r="O51"/>
  <c r="N51"/>
  <c r="M51"/>
  <c r="CH51" s="1"/>
  <c r="L51"/>
  <c r="BY51" s="1"/>
  <c r="K51"/>
  <c r="BO51" s="1"/>
  <c r="J51"/>
  <c r="BD51" s="1"/>
  <c r="I51"/>
  <c r="BA51" s="1"/>
  <c r="H51"/>
  <c r="AN51" s="1"/>
  <c r="G51"/>
  <c r="AF51" s="1"/>
  <c r="F51"/>
  <c r="Y51" s="1"/>
  <c r="E51"/>
  <c r="P51" s="1"/>
  <c r="C51"/>
  <c r="D51" s="1"/>
  <c r="CK50"/>
  <c r="CD50"/>
  <c r="AZ50"/>
  <c r="AW50"/>
  <c r="Q50"/>
  <c r="O50"/>
  <c r="N50"/>
  <c r="M50"/>
  <c r="CG50" s="1"/>
  <c r="L50"/>
  <c r="BU50" s="1"/>
  <c r="K50"/>
  <c r="BR50" s="1"/>
  <c r="J50"/>
  <c r="BD50" s="1"/>
  <c r="I50"/>
  <c r="BB50" s="1"/>
  <c r="H50"/>
  <c r="AU50" s="1"/>
  <c r="G50"/>
  <c r="F50"/>
  <c r="AD50" s="1"/>
  <c r="E50"/>
  <c r="U50" s="1"/>
  <c r="C50"/>
  <c r="D50" s="1"/>
  <c r="CK49"/>
  <c r="CF49"/>
  <c r="CE49"/>
  <c r="CC49"/>
  <c r="CB49"/>
  <c r="AB49"/>
  <c r="W49"/>
  <c r="O49"/>
  <c r="N49"/>
  <c r="M49"/>
  <c r="CH49" s="1"/>
  <c r="L49"/>
  <c r="BT49" s="1"/>
  <c r="K49"/>
  <c r="BO49" s="1"/>
  <c r="J49"/>
  <c r="BF49" s="1"/>
  <c r="I49"/>
  <c r="BC49" s="1"/>
  <c r="H49"/>
  <c r="AS49" s="1"/>
  <c r="G49"/>
  <c r="AJ49" s="1"/>
  <c r="F49"/>
  <c r="E49"/>
  <c r="R49" s="1"/>
  <c r="C49"/>
  <c r="D49" s="1"/>
  <c r="CK48"/>
  <c r="BN48"/>
  <c r="BK48"/>
  <c r="BH48"/>
  <c r="BE48"/>
  <c r="BB48"/>
  <c r="AX48"/>
  <c r="O48"/>
  <c r="N48"/>
  <c r="M48"/>
  <c r="CG48" s="1"/>
  <c r="L48"/>
  <c r="BT48" s="1"/>
  <c r="K48"/>
  <c r="BL48" s="1"/>
  <c r="J48"/>
  <c r="BF48" s="1"/>
  <c r="I48"/>
  <c r="AW48" s="1"/>
  <c r="H48"/>
  <c r="AO48" s="1"/>
  <c r="G48"/>
  <c r="F48"/>
  <c r="AE48" s="1"/>
  <c r="E48"/>
  <c r="D48"/>
  <c r="C48"/>
  <c r="CK47"/>
  <c r="BV47"/>
  <c r="BR47"/>
  <c r="BB47"/>
  <c r="AZ47"/>
  <c r="AW47"/>
  <c r="AV47"/>
  <c r="AS47"/>
  <c r="AO47"/>
  <c r="AN47"/>
  <c r="O47"/>
  <c r="N47"/>
  <c r="M47"/>
  <c r="L47"/>
  <c r="BW47" s="1"/>
  <c r="K47"/>
  <c r="BL47" s="1"/>
  <c r="J47"/>
  <c r="BH47" s="1"/>
  <c r="I47"/>
  <c r="AY47" s="1"/>
  <c r="H47"/>
  <c r="AQ47" s="1"/>
  <c r="G47"/>
  <c r="AH47" s="1"/>
  <c r="F47"/>
  <c r="X47" s="1"/>
  <c r="E47"/>
  <c r="V47" s="1"/>
  <c r="C47"/>
  <c r="D47" s="1"/>
  <c r="CK46"/>
  <c r="CG46"/>
  <c r="CF46"/>
  <c r="CC46"/>
  <c r="AX46"/>
  <c r="AW46"/>
  <c r="AA46"/>
  <c r="O46"/>
  <c r="N46"/>
  <c r="M46"/>
  <c r="CB46" s="1"/>
  <c r="L46"/>
  <c r="BW46" s="1"/>
  <c r="K46"/>
  <c r="BR46" s="1"/>
  <c r="J46"/>
  <c r="BD46" s="1"/>
  <c r="I46"/>
  <c r="H46"/>
  <c r="AN46" s="1"/>
  <c r="G46"/>
  <c r="F46"/>
  <c r="X46" s="1"/>
  <c r="E46"/>
  <c r="R46" s="1"/>
  <c r="C46"/>
  <c r="D46" s="1"/>
  <c r="CK45"/>
  <c r="CA45"/>
  <c r="BV45"/>
  <c r="BJ45"/>
  <c r="BH45"/>
  <c r="AW45"/>
  <c r="AV45"/>
  <c r="P45"/>
  <c r="O45"/>
  <c r="N45"/>
  <c r="M45"/>
  <c r="CB45" s="1"/>
  <c r="L45"/>
  <c r="BT45" s="1"/>
  <c r="K45"/>
  <c r="BM45" s="1"/>
  <c r="J45"/>
  <c r="BE45" s="1"/>
  <c r="I45"/>
  <c r="BB45" s="1"/>
  <c r="H45"/>
  <c r="AR45" s="1"/>
  <c r="G45"/>
  <c r="AL45" s="1"/>
  <c r="F45"/>
  <c r="Y45" s="1"/>
  <c r="E45"/>
  <c r="R45" s="1"/>
  <c r="C45"/>
  <c r="D45" s="1"/>
  <c r="CK44"/>
  <c r="BA44"/>
  <c r="AQ44"/>
  <c r="AA44"/>
  <c r="O44"/>
  <c r="N44"/>
  <c r="M44"/>
  <c r="CH44" s="1"/>
  <c r="L44"/>
  <c r="BW44" s="1"/>
  <c r="K44"/>
  <c r="BM44" s="1"/>
  <c r="J44"/>
  <c r="BE44" s="1"/>
  <c r="I44"/>
  <c r="AW44" s="1"/>
  <c r="H44"/>
  <c r="AO44" s="1"/>
  <c r="G44"/>
  <c r="AF44" s="1"/>
  <c r="F44"/>
  <c r="AB44" s="1"/>
  <c r="E44"/>
  <c r="Q44" s="1"/>
  <c r="C44"/>
  <c r="D44" s="1"/>
  <c r="CK43"/>
  <c r="BH43"/>
  <c r="BG43"/>
  <c r="BD43"/>
  <c r="BA43"/>
  <c r="AX43"/>
  <c r="AH43"/>
  <c r="AG43"/>
  <c r="AC43"/>
  <c r="O43"/>
  <c r="N43"/>
  <c r="M43"/>
  <c r="CD43" s="1"/>
  <c r="L43"/>
  <c r="BU43" s="1"/>
  <c r="K43"/>
  <c r="BN43" s="1"/>
  <c r="J43"/>
  <c r="BK43" s="1"/>
  <c r="I43"/>
  <c r="BB43" s="1"/>
  <c r="H43"/>
  <c r="AO43" s="1"/>
  <c r="G43"/>
  <c r="AM43" s="1"/>
  <c r="F43"/>
  <c r="AD43" s="1"/>
  <c r="E43"/>
  <c r="V43" s="1"/>
  <c r="C43"/>
  <c r="D43" s="1"/>
  <c r="CK42"/>
  <c r="BS42"/>
  <c r="BR42"/>
  <c r="BQ42"/>
  <c r="BJ42"/>
  <c r="BD42"/>
  <c r="AM42"/>
  <c r="AI42"/>
  <c r="AG42"/>
  <c r="AD42"/>
  <c r="O42"/>
  <c r="N42"/>
  <c r="M42"/>
  <c r="CB42" s="1"/>
  <c r="L42"/>
  <c r="BW42" s="1"/>
  <c r="K42"/>
  <c r="BL42" s="1"/>
  <c r="J42"/>
  <c r="BF42" s="1"/>
  <c r="I42"/>
  <c r="BC42" s="1"/>
  <c r="H42"/>
  <c r="G42"/>
  <c r="AK42" s="1"/>
  <c r="F42"/>
  <c r="AA42" s="1"/>
  <c r="E42"/>
  <c r="R42" s="1"/>
  <c r="C42"/>
  <c r="D42" s="1"/>
  <c r="CK41"/>
  <c r="BZ41"/>
  <c r="BQ41"/>
  <c r="BM41"/>
  <c r="BJ41"/>
  <c r="BI41"/>
  <c r="O41"/>
  <c r="N41"/>
  <c r="M41"/>
  <c r="CD41" s="1"/>
  <c r="L41"/>
  <c r="BW41" s="1"/>
  <c r="K41"/>
  <c r="BP41" s="1"/>
  <c r="J41"/>
  <c r="BE41" s="1"/>
  <c r="I41"/>
  <c r="BB41" s="1"/>
  <c r="H41"/>
  <c r="AU41" s="1"/>
  <c r="G41"/>
  <c r="AG41" s="1"/>
  <c r="F41"/>
  <c r="AC41" s="1"/>
  <c r="E41"/>
  <c r="Q41" s="1"/>
  <c r="C41"/>
  <c r="D41" s="1"/>
  <c r="CK40"/>
  <c r="BP40"/>
  <c r="BO40"/>
  <c r="BB40"/>
  <c r="BA40"/>
  <c r="AX40"/>
  <c r="AQ40"/>
  <c r="AL40"/>
  <c r="AK40"/>
  <c r="AJ40"/>
  <c r="AI40"/>
  <c r="AG40"/>
  <c r="AF40"/>
  <c r="O40"/>
  <c r="N40"/>
  <c r="M40"/>
  <c r="CE40" s="1"/>
  <c r="L40"/>
  <c r="BV40" s="1"/>
  <c r="K40"/>
  <c r="BN40" s="1"/>
  <c r="J40"/>
  <c r="BE40" s="1"/>
  <c r="I40"/>
  <c r="AW40" s="1"/>
  <c r="H40"/>
  <c r="AN40" s="1"/>
  <c r="G40"/>
  <c r="AH40" s="1"/>
  <c r="F40"/>
  <c r="Y40" s="1"/>
  <c r="E40"/>
  <c r="Q40" s="1"/>
  <c r="D40"/>
  <c r="C40"/>
  <c r="CK39"/>
  <c r="CB39"/>
  <c r="AY39"/>
  <c r="AV39"/>
  <c r="O39"/>
  <c r="N39"/>
  <c r="M39"/>
  <c r="CC39" s="1"/>
  <c r="L39"/>
  <c r="BU39" s="1"/>
  <c r="K39"/>
  <c r="BS39" s="1"/>
  <c r="J39"/>
  <c r="BE39" s="1"/>
  <c r="I39"/>
  <c r="AZ39" s="1"/>
  <c r="H39"/>
  <c r="AQ39" s="1"/>
  <c r="G39"/>
  <c r="AH39" s="1"/>
  <c r="F39"/>
  <c r="AB39" s="1"/>
  <c r="E39"/>
  <c r="Q39" s="1"/>
  <c r="C39"/>
  <c r="D39" s="1"/>
  <c r="CK38"/>
  <c r="BH38"/>
  <c r="BG38"/>
  <c r="BF38"/>
  <c r="BE38"/>
  <c r="AX38"/>
  <c r="AC38"/>
  <c r="AB38"/>
  <c r="AA38"/>
  <c r="Z38"/>
  <c r="Y38"/>
  <c r="X38"/>
  <c r="O38"/>
  <c r="N38"/>
  <c r="M38"/>
  <c r="CC38" s="1"/>
  <c r="L38"/>
  <c r="BZ38" s="1"/>
  <c r="K38"/>
  <c r="BN38" s="1"/>
  <c r="J38"/>
  <c r="BI38" s="1"/>
  <c r="I38"/>
  <c r="AW38" s="1"/>
  <c r="H38"/>
  <c r="AR38" s="1"/>
  <c r="G38"/>
  <c r="AG38" s="1"/>
  <c r="F38"/>
  <c r="AD38" s="1"/>
  <c r="E38"/>
  <c r="P38" s="1"/>
  <c r="D38"/>
  <c r="C38"/>
  <c r="CK37"/>
  <c r="BV37"/>
  <c r="BF37"/>
  <c r="BD37"/>
  <c r="BC37"/>
  <c r="AA37"/>
  <c r="O37"/>
  <c r="N37"/>
  <c r="M37"/>
  <c r="L37"/>
  <c r="BX37" s="1"/>
  <c r="K37"/>
  <c r="J37"/>
  <c r="BH37" s="1"/>
  <c r="I37"/>
  <c r="AW37" s="1"/>
  <c r="H37"/>
  <c r="AU37" s="1"/>
  <c r="G37"/>
  <c r="AI37" s="1"/>
  <c r="F37"/>
  <c r="X37" s="1"/>
  <c r="E37"/>
  <c r="U37" s="1"/>
  <c r="C37"/>
  <c r="D37" s="1"/>
  <c r="CK36"/>
  <c r="BZ36"/>
  <c r="BV36"/>
  <c r="BQ36"/>
  <c r="AY36"/>
  <c r="Q36"/>
  <c r="O36"/>
  <c r="N36"/>
  <c r="M36"/>
  <c r="CB36" s="1"/>
  <c r="L36"/>
  <c r="CA36" s="1"/>
  <c r="K36"/>
  <c r="BP36" s="1"/>
  <c r="J36"/>
  <c r="BJ36" s="1"/>
  <c r="I36"/>
  <c r="AV36" s="1"/>
  <c r="H36"/>
  <c r="AS36" s="1"/>
  <c r="G36"/>
  <c r="AI36" s="1"/>
  <c r="F36"/>
  <c r="AB36" s="1"/>
  <c r="E36"/>
  <c r="T36" s="1"/>
  <c r="C36"/>
  <c r="D36" s="1"/>
  <c r="CK35"/>
  <c r="BT35"/>
  <c r="BR35"/>
  <c r="BP35"/>
  <c r="AN35"/>
  <c r="W35"/>
  <c r="O35"/>
  <c r="N35"/>
  <c r="M35"/>
  <c r="CD35" s="1"/>
  <c r="L35"/>
  <c r="BW35" s="1"/>
  <c r="K35"/>
  <c r="BM35" s="1"/>
  <c r="J35"/>
  <c r="BF35" s="1"/>
  <c r="I35"/>
  <c r="AV35" s="1"/>
  <c r="H35"/>
  <c r="AU35" s="1"/>
  <c r="G35"/>
  <c r="AF35" s="1"/>
  <c r="F35"/>
  <c r="AB35" s="1"/>
  <c r="E35"/>
  <c r="P35" s="1"/>
  <c r="D35"/>
  <c r="C35"/>
  <c r="CK34"/>
  <c r="CI34"/>
  <c r="BB34"/>
  <c r="AZ34"/>
  <c r="AY34"/>
  <c r="AX34"/>
  <c r="O34"/>
  <c r="N34"/>
  <c r="M34"/>
  <c r="CB34" s="1"/>
  <c r="L34"/>
  <c r="BY34" s="1"/>
  <c r="K34"/>
  <c r="BS34" s="1"/>
  <c r="J34"/>
  <c r="BH34" s="1"/>
  <c r="I34"/>
  <c r="AV34" s="1"/>
  <c r="H34"/>
  <c r="AT34" s="1"/>
  <c r="G34"/>
  <c r="AF34" s="1"/>
  <c r="F34"/>
  <c r="X34" s="1"/>
  <c r="E34"/>
  <c r="P34" s="1"/>
  <c r="C34"/>
  <c r="D34" s="1"/>
  <c r="CK33"/>
  <c r="BJ33"/>
  <c r="AY33"/>
  <c r="AX33"/>
  <c r="O33"/>
  <c r="N33"/>
  <c r="M33"/>
  <c r="CH33" s="1"/>
  <c r="L33"/>
  <c r="BX33" s="1"/>
  <c r="K33"/>
  <c r="BR33" s="1"/>
  <c r="J33"/>
  <c r="BE33" s="1"/>
  <c r="I33"/>
  <c r="BB33" s="1"/>
  <c r="H33"/>
  <c r="AS33" s="1"/>
  <c r="G33"/>
  <c r="AL33" s="1"/>
  <c r="F33"/>
  <c r="AA33" s="1"/>
  <c r="E33"/>
  <c r="S33" s="1"/>
  <c r="D33"/>
  <c r="C33"/>
  <c r="CK32"/>
  <c r="BF32"/>
  <c r="BE32"/>
  <c r="AV32"/>
  <c r="O32"/>
  <c r="N32"/>
  <c r="M32"/>
  <c r="CI32" s="1"/>
  <c r="L32"/>
  <c r="CA32" s="1"/>
  <c r="K32"/>
  <c r="BR32" s="1"/>
  <c r="J32"/>
  <c r="BK32" s="1"/>
  <c r="I32"/>
  <c r="AY32" s="1"/>
  <c r="H32"/>
  <c r="AU32" s="1"/>
  <c r="G32"/>
  <c r="AJ32" s="1"/>
  <c r="F32"/>
  <c r="AE32" s="1"/>
  <c r="E32"/>
  <c r="S32" s="1"/>
  <c r="D32"/>
  <c r="C32"/>
  <c r="CK31"/>
  <c r="BZ31"/>
  <c r="BC31"/>
  <c r="AB31"/>
  <c r="X31"/>
  <c r="O31"/>
  <c r="N31"/>
  <c r="M31"/>
  <c r="CG31" s="1"/>
  <c r="L31"/>
  <c r="BU31" s="1"/>
  <c r="K31"/>
  <c r="BQ31" s="1"/>
  <c r="J31"/>
  <c r="BD31" s="1"/>
  <c r="I31"/>
  <c r="BA31" s="1"/>
  <c r="H31"/>
  <c r="AP31" s="1"/>
  <c r="G31"/>
  <c r="AK31" s="1"/>
  <c r="F31"/>
  <c r="Y31" s="1"/>
  <c r="E31"/>
  <c r="U31" s="1"/>
  <c r="C31"/>
  <c r="D31" s="1"/>
  <c r="CK30"/>
  <c r="BP30"/>
  <c r="BN30"/>
  <c r="BA30"/>
  <c r="AS30"/>
  <c r="AR30"/>
  <c r="O30"/>
  <c r="N30"/>
  <c r="M30"/>
  <c r="CH30" s="1"/>
  <c r="L30"/>
  <c r="BW30" s="1"/>
  <c r="K30"/>
  <c r="BQ30" s="1"/>
  <c r="J30"/>
  <c r="BG30" s="1"/>
  <c r="I30"/>
  <c r="AV30" s="1"/>
  <c r="H30"/>
  <c r="AQ30" s="1"/>
  <c r="G30"/>
  <c r="AI30" s="1"/>
  <c r="F30"/>
  <c r="AA30" s="1"/>
  <c r="E30"/>
  <c r="U30" s="1"/>
  <c r="D30"/>
  <c r="C30"/>
  <c r="CK29"/>
  <c r="BS29"/>
  <c r="BQ29"/>
  <c r="AU29"/>
  <c r="AS29"/>
  <c r="AR29"/>
  <c r="AQ29"/>
  <c r="AN29"/>
  <c r="AM29"/>
  <c r="W29"/>
  <c r="S29"/>
  <c r="O29"/>
  <c r="N29"/>
  <c r="M29"/>
  <c r="CC29" s="1"/>
  <c r="L29"/>
  <c r="BT29" s="1"/>
  <c r="K29"/>
  <c r="BM29" s="1"/>
  <c r="J29"/>
  <c r="BD29" s="1"/>
  <c r="I29"/>
  <c r="AW29" s="1"/>
  <c r="H29"/>
  <c r="AP29" s="1"/>
  <c r="G29"/>
  <c r="AG29" s="1"/>
  <c r="F29"/>
  <c r="X29" s="1"/>
  <c r="E29"/>
  <c r="Q29" s="1"/>
  <c r="C29"/>
  <c r="D29" s="1"/>
  <c r="CK28"/>
  <c r="BU28"/>
  <c r="BK28"/>
  <c r="AU28"/>
  <c r="AS28"/>
  <c r="AQ28"/>
  <c r="O28"/>
  <c r="N28"/>
  <c r="M28"/>
  <c r="CI28" s="1"/>
  <c r="L28"/>
  <c r="BT28" s="1"/>
  <c r="K28"/>
  <c r="BS28" s="1"/>
  <c r="J28"/>
  <c r="BE28" s="1"/>
  <c r="I28"/>
  <c r="BC28" s="1"/>
  <c r="H28"/>
  <c r="AN28" s="1"/>
  <c r="G28"/>
  <c r="AM28" s="1"/>
  <c r="F28"/>
  <c r="X28" s="1"/>
  <c r="E28"/>
  <c r="W28" s="1"/>
  <c r="C28"/>
  <c r="D28" s="1"/>
  <c r="CK27"/>
  <c r="CI27"/>
  <c r="CG27"/>
  <c r="CF27"/>
  <c r="BK27"/>
  <c r="BG27"/>
  <c r="BF27"/>
  <c r="AU27"/>
  <c r="AP27"/>
  <c r="AL27"/>
  <c r="AG27"/>
  <c r="AA27"/>
  <c r="Y27"/>
  <c r="O27"/>
  <c r="N27"/>
  <c r="M27"/>
  <c r="CB27" s="1"/>
  <c r="L27"/>
  <c r="BY27" s="1"/>
  <c r="K27"/>
  <c r="BO27" s="1"/>
  <c r="J27"/>
  <c r="BI27" s="1"/>
  <c r="I27"/>
  <c r="AX27" s="1"/>
  <c r="H27"/>
  <c r="AS27" s="1"/>
  <c r="G27"/>
  <c r="AF27" s="1"/>
  <c r="F27"/>
  <c r="AC27" s="1"/>
  <c r="E27"/>
  <c r="P27" s="1"/>
  <c r="D27"/>
  <c r="C27"/>
  <c r="CK26"/>
  <c r="BB26"/>
  <c r="AZ26"/>
  <c r="AR26"/>
  <c r="AH26"/>
  <c r="AG26"/>
  <c r="AD26"/>
  <c r="Y26"/>
  <c r="X26"/>
  <c r="O26"/>
  <c r="N26"/>
  <c r="M26"/>
  <c r="CE26" s="1"/>
  <c r="L26"/>
  <c r="BT26" s="1"/>
  <c r="K26"/>
  <c r="BO26" s="1"/>
  <c r="J26"/>
  <c r="BD26" s="1"/>
  <c r="I26"/>
  <c r="AY26" s="1"/>
  <c r="H26"/>
  <c r="AN26" s="1"/>
  <c r="G26"/>
  <c r="AI26" s="1"/>
  <c r="F26"/>
  <c r="Z26" s="1"/>
  <c r="E26"/>
  <c r="S26" s="1"/>
  <c r="D26"/>
  <c r="C26"/>
  <c r="CK25"/>
  <c r="BS25"/>
  <c r="BO25"/>
  <c r="BB25"/>
  <c r="BA25"/>
  <c r="AY25"/>
  <c r="AT25"/>
  <c r="AK25"/>
  <c r="AJ25"/>
  <c r="AA25"/>
  <c r="O25"/>
  <c r="N25"/>
  <c r="M25"/>
  <c r="CH25" s="1"/>
  <c r="L25"/>
  <c r="BU25" s="1"/>
  <c r="K25"/>
  <c r="BN25" s="1"/>
  <c r="J25"/>
  <c r="BE25" s="1"/>
  <c r="I25"/>
  <c r="AV25" s="1"/>
  <c r="H25"/>
  <c r="AO25" s="1"/>
  <c r="G25"/>
  <c r="AF25" s="1"/>
  <c r="F25"/>
  <c r="Y25" s="1"/>
  <c r="E25"/>
  <c r="R25" s="1"/>
  <c r="C25"/>
  <c r="D25" s="1"/>
  <c r="CK24"/>
  <c r="CI24"/>
  <c r="CF24"/>
  <c r="CE24"/>
  <c r="BB24"/>
  <c r="AH24"/>
  <c r="Z24"/>
  <c r="T24"/>
  <c r="Q24"/>
  <c r="O24"/>
  <c r="N24"/>
  <c r="M24"/>
  <c r="CH24" s="1"/>
  <c r="L24"/>
  <c r="CA24" s="1"/>
  <c r="K24"/>
  <c r="BN24" s="1"/>
  <c r="J24"/>
  <c r="BK24" s="1"/>
  <c r="I24"/>
  <c r="AZ24" s="1"/>
  <c r="H24"/>
  <c r="AU24" s="1"/>
  <c r="G24"/>
  <c r="AI24" s="1"/>
  <c r="F24"/>
  <c r="AE24" s="1"/>
  <c r="E24"/>
  <c r="R24" s="1"/>
  <c r="C24"/>
  <c r="D24" s="1"/>
  <c r="CK23"/>
  <c r="CI23"/>
  <c r="CD23"/>
  <c r="BZ23"/>
  <c r="BX23"/>
  <c r="BV23"/>
  <c r="BT23"/>
  <c r="AU23"/>
  <c r="AR23"/>
  <c r="AQ23"/>
  <c r="AN23"/>
  <c r="AE23"/>
  <c r="W23"/>
  <c r="T23"/>
  <c r="R23"/>
  <c r="P23"/>
  <c r="O23"/>
  <c r="N23"/>
  <c r="M23"/>
  <c r="CG23" s="1"/>
  <c r="L23"/>
  <c r="BU23" s="1"/>
  <c r="K23"/>
  <c r="BQ23" s="1"/>
  <c r="J23"/>
  <c r="BD23" s="1"/>
  <c r="I23"/>
  <c r="BA23" s="1"/>
  <c r="H23"/>
  <c r="AP23" s="1"/>
  <c r="G23"/>
  <c r="AK23" s="1"/>
  <c r="F23"/>
  <c r="Y23" s="1"/>
  <c r="E23"/>
  <c r="U23" s="1"/>
  <c r="C23"/>
  <c r="D23" s="1"/>
  <c r="CK22"/>
  <c r="CE22"/>
  <c r="CD22"/>
  <c r="BZ22"/>
  <c r="BX22"/>
  <c r="BS22"/>
  <c r="BO22"/>
  <c r="BM22"/>
  <c r="BL22"/>
  <c r="AX22"/>
  <c r="P22"/>
  <c r="O22"/>
  <c r="N22"/>
  <c r="M22"/>
  <c r="CG22" s="1"/>
  <c r="L22"/>
  <c r="BW22" s="1"/>
  <c r="K22"/>
  <c r="BP22" s="1"/>
  <c r="J22"/>
  <c r="BG22" s="1"/>
  <c r="I22"/>
  <c r="AV22" s="1"/>
  <c r="H22"/>
  <c r="AQ22" s="1"/>
  <c r="G22"/>
  <c r="AH22" s="1"/>
  <c r="F22"/>
  <c r="AA22" s="1"/>
  <c r="E22"/>
  <c r="U22" s="1"/>
  <c r="C22"/>
  <c r="D22" s="1"/>
  <c r="CK21"/>
  <c r="O21"/>
  <c r="N21"/>
  <c r="M21"/>
  <c r="CE21" s="1"/>
  <c r="L21"/>
  <c r="K21"/>
  <c r="BO21" s="1"/>
  <c r="J21"/>
  <c r="I21"/>
  <c r="AY21" s="1"/>
  <c r="H21"/>
  <c r="AP21" s="1"/>
  <c r="G21"/>
  <c r="AI21" s="1"/>
  <c r="F21"/>
  <c r="AD21" s="1"/>
  <c r="E21"/>
  <c r="S21" s="1"/>
  <c r="C21"/>
  <c r="D21" s="1"/>
  <c r="CK20"/>
  <c r="AT20"/>
  <c r="S20"/>
  <c r="O20"/>
  <c r="N20"/>
  <c r="M20"/>
  <c r="CH20" s="1"/>
  <c r="L20"/>
  <c r="BZ20" s="1"/>
  <c r="K20"/>
  <c r="BN20" s="1"/>
  <c r="J20"/>
  <c r="BI20" s="1"/>
  <c r="I20"/>
  <c r="AV20" s="1"/>
  <c r="H20"/>
  <c r="AO20" s="1"/>
  <c r="G20"/>
  <c r="AI20" s="1"/>
  <c r="F20"/>
  <c r="Y20" s="1"/>
  <c r="E20"/>
  <c r="R20" s="1"/>
  <c r="C20"/>
  <c r="D20" s="1"/>
  <c r="CK19"/>
  <c r="AX19"/>
  <c r="O19"/>
  <c r="N19"/>
  <c r="M19"/>
  <c r="CH19" s="1"/>
  <c r="L19"/>
  <c r="K19"/>
  <c r="BN19" s="1"/>
  <c r="J19"/>
  <c r="BJ19" s="1"/>
  <c r="I19"/>
  <c r="AZ19" s="1"/>
  <c r="H19"/>
  <c r="AU19" s="1"/>
  <c r="G19"/>
  <c r="AI19" s="1"/>
  <c r="F19"/>
  <c r="AE19" s="1"/>
  <c r="E19"/>
  <c r="R19" s="1"/>
  <c r="C19"/>
  <c r="D19" s="1"/>
  <c r="CK18"/>
  <c r="O18"/>
  <c r="N18"/>
  <c r="M18"/>
  <c r="CG18" s="1"/>
  <c r="L18"/>
  <c r="BT18" s="1"/>
  <c r="K18"/>
  <c r="BO18" s="1"/>
  <c r="J18"/>
  <c r="BH18" s="1"/>
  <c r="I18"/>
  <c r="AW18" s="1"/>
  <c r="H18"/>
  <c r="AN18" s="1"/>
  <c r="G18"/>
  <c r="AK18" s="1"/>
  <c r="F18"/>
  <c r="Y18" s="1"/>
  <c r="E18"/>
  <c r="U18" s="1"/>
  <c r="C18"/>
  <c r="D18" s="1"/>
  <c r="CK17"/>
  <c r="O17"/>
  <c r="N17"/>
  <c r="M17"/>
  <c r="CG17" s="1"/>
  <c r="L17"/>
  <c r="BW17" s="1"/>
  <c r="K17"/>
  <c r="BO17" s="1"/>
  <c r="J17"/>
  <c r="BH17" s="1"/>
  <c r="I17"/>
  <c r="AW17" s="1"/>
  <c r="H17"/>
  <c r="AQ17" s="1"/>
  <c r="G17"/>
  <c r="AH17" s="1"/>
  <c r="F17"/>
  <c r="AA17" s="1"/>
  <c r="E17"/>
  <c r="U17" s="1"/>
  <c r="C17"/>
  <c r="D17" s="1"/>
  <c r="CK16"/>
  <c r="O16"/>
  <c r="N16"/>
  <c r="M16"/>
  <c r="CC16" s="1"/>
  <c r="L16"/>
  <c r="BU16" s="1"/>
  <c r="K16"/>
  <c r="BM16" s="1"/>
  <c r="J16"/>
  <c r="BG16" s="1"/>
  <c r="I16"/>
  <c r="AX16" s="1"/>
  <c r="H16"/>
  <c r="AP16" s="1"/>
  <c r="G16"/>
  <c r="AG16" s="1"/>
  <c r="F16"/>
  <c r="X16" s="1"/>
  <c r="E16"/>
  <c r="Q16" s="1"/>
  <c r="C16"/>
  <c r="D16" s="1"/>
  <c r="CK15"/>
  <c r="O15"/>
  <c r="N15"/>
  <c r="M15"/>
  <c r="CI15" s="1"/>
  <c r="L15"/>
  <c r="BW15" s="1"/>
  <c r="K15"/>
  <c r="BM15" s="1"/>
  <c r="J15"/>
  <c r="BH15" s="1"/>
  <c r="I15"/>
  <c r="AX15" s="1"/>
  <c r="H15"/>
  <c r="AN15" s="1"/>
  <c r="G15"/>
  <c r="AH15" s="1"/>
  <c r="F15"/>
  <c r="Y15" s="1"/>
  <c r="E15"/>
  <c r="R15" s="1"/>
  <c r="C15"/>
  <c r="D15" s="1"/>
  <c r="CK14"/>
  <c r="O14"/>
  <c r="N14"/>
  <c r="M14"/>
  <c r="CE14" s="1"/>
  <c r="L14"/>
  <c r="BX14" s="1"/>
  <c r="K14"/>
  <c r="BL14" s="1"/>
  <c r="J14"/>
  <c r="BF14" s="1"/>
  <c r="I14"/>
  <c r="AY14" s="1"/>
  <c r="H14"/>
  <c r="AN14" s="1"/>
  <c r="G14"/>
  <c r="AH14" s="1"/>
  <c r="F14"/>
  <c r="E14"/>
  <c r="U14" s="1"/>
  <c r="C14"/>
  <c r="D14" s="1"/>
  <c r="CK13"/>
  <c r="O13"/>
  <c r="N13"/>
  <c r="M13"/>
  <c r="CH13" s="1"/>
  <c r="L13"/>
  <c r="BT13" s="1"/>
  <c r="K13"/>
  <c r="BM13" s="1"/>
  <c r="J13"/>
  <c r="BJ13" s="1"/>
  <c r="I13"/>
  <c r="AW13" s="1"/>
  <c r="H13"/>
  <c r="AN13" s="1"/>
  <c r="G13"/>
  <c r="AF13" s="1"/>
  <c r="F13"/>
  <c r="E13"/>
  <c r="Q13" s="1"/>
  <c r="C13"/>
  <c r="D13" s="1"/>
  <c r="CK12"/>
  <c r="AQ12"/>
  <c r="O12"/>
  <c r="N12"/>
  <c r="M12"/>
  <c r="CD12" s="1"/>
  <c r="L12"/>
  <c r="BX12" s="1"/>
  <c r="K12"/>
  <c r="BP12" s="1"/>
  <c r="J12"/>
  <c r="BD12" s="1"/>
  <c r="I12"/>
  <c r="AZ12" s="1"/>
  <c r="H12"/>
  <c r="AN12" s="1"/>
  <c r="G12"/>
  <c r="AJ12" s="1"/>
  <c r="F12"/>
  <c r="AB12" s="1"/>
  <c r="E12"/>
  <c r="T12" s="1"/>
  <c r="C12"/>
  <c r="D12" s="1"/>
  <c r="CK11"/>
  <c r="O11"/>
  <c r="N11"/>
  <c r="M11"/>
  <c r="CB11" s="1"/>
  <c r="L11"/>
  <c r="BT11" s="1"/>
  <c r="K11"/>
  <c r="BM11" s="1"/>
  <c r="J11"/>
  <c r="BF11" s="1"/>
  <c r="I11"/>
  <c r="AY11" s="1"/>
  <c r="H11"/>
  <c r="G11"/>
  <c r="AF11" s="1"/>
  <c r="F11"/>
  <c r="Z11" s="1"/>
  <c r="E11"/>
  <c r="U11" s="1"/>
  <c r="C11"/>
  <c r="D11" s="1"/>
  <c r="CH9"/>
  <c r="CG9" s="1"/>
  <c r="CF9" s="1"/>
  <c r="CE9" s="1"/>
  <c r="CD9" s="1"/>
  <c r="CC9" s="1"/>
  <c r="CB9" s="1"/>
  <c r="BZ9"/>
  <c r="BY9" s="1"/>
  <c r="BX9" s="1"/>
  <c r="BW9" s="1"/>
  <c r="BV9" s="1"/>
  <c r="BU9" s="1"/>
  <c r="BT9" s="1"/>
  <c r="BR9"/>
  <c r="BQ9" s="1"/>
  <c r="BP9" s="1"/>
  <c r="BO9" s="1"/>
  <c r="BN9" s="1"/>
  <c r="BM9" s="1"/>
  <c r="BL9" s="1"/>
  <c r="BJ9"/>
  <c r="BI9"/>
  <c r="BH9" s="1"/>
  <c r="BG9" s="1"/>
  <c r="BF9" s="1"/>
  <c r="BE9" s="1"/>
  <c r="BD9" s="1"/>
  <c r="BB9"/>
  <c r="BA9" s="1"/>
  <c r="AZ9" s="1"/>
  <c r="AY9" s="1"/>
  <c r="AX9" s="1"/>
  <c r="AW9" s="1"/>
  <c r="AV9" s="1"/>
  <c r="AT9"/>
  <c r="AS9" s="1"/>
  <c r="AR9" s="1"/>
  <c r="AQ9" s="1"/>
  <c r="AP9" s="1"/>
  <c r="AO9" s="1"/>
  <c r="AN9" s="1"/>
  <c r="AL9"/>
  <c r="AK9" s="1"/>
  <c r="AJ9" s="1"/>
  <c r="AI9" s="1"/>
  <c r="AH9" s="1"/>
  <c r="AG9" s="1"/>
  <c r="AF9" s="1"/>
  <c r="AD9"/>
  <c r="AC9" s="1"/>
  <c r="AB9" s="1"/>
  <c r="AA9" s="1"/>
  <c r="Z9" s="1"/>
  <c r="Y9" s="1"/>
  <c r="X9" s="1"/>
  <c r="V9"/>
  <c r="U9" s="1"/>
  <c r="T9" s="1"/>
  <c r="S9" s="1"/>
  <c r="R9" s="1"/>
  <c r="Q9" s="1"/>
  <c r="P9" s="1"/>
  <c r="CH8"/>
  <c r="CG8" s="1"/>
  <c r="CF8" s="1"/>
  <c r="CE8" s="1"/>
  <c r="CD8" s="1"/>
  <c r="CC8" s="1"/>
  <c r="CB8" s="1"/>
  <c r="BZ8"/>
  <c r="BY8" s="1"/>
  <c r="BX8" s="1"/>
  <c r="BW8" s="1"/>
  <c r="BV8" s="1"/>
  <c r="BU8" s="1"/>
  <c r="BT8" s="1"/>
  <c r="BR8"/>
  <c r="BQ8" s="1"/>
  <c r="BP8" s="1"/>
  <c r="BO8" s="1"/>
  <c r="BN8" s="1"/>
  <c r="BM8" s="1"/>
  <c r="BL8" s="1"/>
  <c r="BJ8"/>
  <c r="BI8"/>
  <c r="BH8" s="1"/>
  <c r="BG8" s="1"/>
  <c r="BF8" s="1"/>
  <c r="BE8" s="1"/>
  <c r="BD8" s="1"/>
  <c r="BB8"/>
  <c r="BA8" s="1"/>
  <c r="AZ8" s="1"/>
  <c r="AY8" s="1"/>
  <c r="AX8" s="1"/>
  <c r="AW8" s="1"/>
  <c r="AV8" s="1"/>
  <c r="AT8"/>
  <c r="AS8" s="1"/>
  <c r="AR8" s="1"/>
  <c r="AQ8" s="1"/>
  <c r="AP8" s="1"/>
  <c r="AO8" s="1"/>
  <c r="AN8" s="1"/>
  <c r="AL8"/>
  <c r="AK8" s="1"/>
  <c r="AJ8" s="1"/>
  <c r="AI8" s="1"/>
  <c r="AH8" s="1"/>
  <c r="AG8" s="1"/>
  <c r="AF8" s="1"/>
  <c r="AD8"/>
  <c r="AC8" s="1"/>
  <c r="AB8" s="1"/>
  <c r="AA8" s="1"/>
  <c r="Z8" s="1"/>
  <c r="Y8" s="1"/>
  <c r="X8" s="1"/>
  <c r="V8"/>
  <c r="U8" s="1"/>
  <c r="T8"/>
  <c r="S8" s="1"/>
  <c r="R8" s="1"/>
  <c r="Q8" s="1"/>
  <c r="P8" s="1"/>
  <c r="CH6"/>
  <c r="CG6" s="1"/>
  <c r="CF6" s="1"/>
  <c r="CD6"/>
  <c r="CC6" s="1"/>
  <c r="CB6" s="1"/>
  <c r="BZ6"/>
  <c r="BY6"/>
  <c r="BX6" s="1"/>
  <c r="BV6"/>
  <c r="BU6" s="1"/>
  <c r="BT6" s="1"/>
  <c r="BR6"/>
  <c r="BQ6" s="1"/>
  <c r="BP6" s="1"/>
  <c r="BN6"/>
  <c r="BM6"/>
  <c r="BL6" s="1"/>
  <c r="BJ6"/>
  <c r="BI6" s="1"/>
  <c r="BH6" s="1"/>
  <c r="BF6"/>
  <c r="BE6" s="1"/>
  <c r="BD6" s="1"/>
  <c r="BB6"/>
  <c r="BA6" s="1"/>
  <c r="AZ6" s="1"/>
  <c r="AX6"/>
  <c r="AW6" s="1"/>
  <c r="AV6" s="1"/>
  <c r="AT6"/>
  <c r="AS6" s="1"/>
  <c r="AR6" s="1"/>
  <c r="AP6"/>
  <c r="AO6" s="1"/>
  <c r="AN6" s="1"/>
  <c r="AL6"/>
  <c r="AK6" s="1"/>
  <c r="AJ6" s="1"/>
  <c r="AH6"/>
  <c r="AG6"/>
  <c r="AF6" s="1"/>
  <c r="AD6"/>
  <c r="AC6" s="1"/>
  <c r="AB6" s="1"/>
  <c r="Z6"/>
  <c r="Y6" s="1"/>
  <c r="X6" s="1"/>
  <c r="V6"/>
  <c r="U6" s="1"/>
  <c r="T6" s="1"/>
  <c r="R6"/>
  <c r="Q6" s="1"/>
  <c r="P6" s="1"/>
  <c r="C5"/>
  <c r="CH21" l="1"/>
  <c r="CF21"/>
  <c r="CE20"/>
  <c r="CF20"/>
  <c r="AV19"/>
  <c r="AJ19"/>
  <c r="AD19"/>
  <c r="AA19"/>
  <c r="AS18"/>
  <c r="AQ18"/>
  <c r="AO18"/>
  <c r="R18"/>
  <c r="BS17"/>
  <c r="BR17"/>
  <c r="BL17"/>
  <c r="AU17"/>
  <c r="AP17"/>
  <c r="AJ17"/>
  <c r="AG17"/>
  <c r="BZ16"/>
  <c r="BV16"/>
  <c r="BQ16"/>
  <c r="BO16"/>
  <c r="BN16"/>
  <c r="W16"/>
  <c r="R16"/>
  <c r="AY15"/>
  <c r="AV15"/>
  <c r="AU15"/>
  <c r="AR15"/>
  <c r="AB15"/>
  <c r="AA15"/>
  <c r="Z15"/>
  <c r="X15"/>
  <c r="W14"/>
  <c r="CC14"/>
  <c r="CB14"/>
  <c r="BW14"/>
  <c r="BV17"/>
  <c r="Z17"/>
  <c r="BU17"/>
  <c r="T19"/>
  <c r="AR20"/>
  <c r="Y17"/>
  <c r="BA24"/>
  <c r="BV22"/>
  <c r="AE15"/>
  <c r="P17"/>
  <c r="BP17"/>
  <c r="AA20"/>
  <c r="BJ32"/>
  <c r="CF33"/>
  <c r="AG12"/>
  <c r="AD15"/>
  <c r="BA19"/>
  <c r="X20"/>
  <c r="CI20"/>
  <c r="T21"/>
  <c r="AJ23"/>
  <c r="AX25"/>
  <c r="BI32"/>
  <c r="BH13"/>
  <c r="AO14"/>
  <c r="AC15"/>
  <c r="BX16"/>
  <c r="BM17"/>
  <c r="AR18"/>
  <c r="AY19"/>
  <c r="T20"/>
  <c r="CG20"/>
  <c r="P21"/>
  <c r="BQ22"/>
  <c r="AG23"/>
  <c r="AJ24"/>
  <c r="AW25"/>
  <c r="AW26"/>
  <c r="BX27"/>
  <c r="BN29"/>
  <c r="AL31"/>
  <c r="BG32"/>
  <c r="CD33"/>
  <c r="AT35"/>
  <c r="BX36"/>
  <c r="AC37"/>
  <c r="AE38"/>
  <c r="CD39"/>
  <c r="BC40"/>
  <c r="BG42"/>
  <c r="AI43"/>
  <c r="BH44"/>
  <c r="AG45"/>
  <c r="BH46"/>
  <c r="BX47"/>
  <c r="Z48"/>
  <c r="CG49"/>
  <c r="S50"/>
  <c r="AP51"/>
  <c r="BD52"/>
  <c r="BP53"/>
  <c r="BN54"/>
  <c r="AX56"/>
  <c r="AS57"/>
  <c r="BT58"/>
  <c r="Z59"/>
  <c r="CH60"/>
  <c r="Y61"/>
  <c r="CF61"/>
  <c r="W63"/>
  <c r="BU64"/>
  <c r="AD66"/>
  <c r="BP67"/>
  <c r="AO69"/>
  <c r="AQ70"/>
  <c r="BE72"/>
  <c r="CH73"/>
  <c r="S74"/>
  <c r="BM75"/>
  <c r="AT76"/>
  <c r="AB77"/>
  <c r="S78"/>
  <c r="CA78"/>
  <c r="BW79"/>
  <c r="AB80"/>
  <c r="CI80"/>
  <c r="Q81"/>
  <c r="Q82"/>
  <c r="AD83"/>
  <c r="BG84"/>
  <c r="AC86"/>
  <c r="AU87"/>
  <c r="AF88"/>
  <c r="BJ89"/>
  <c r="AK91"/>
  <c r="AW92"/>
  <c r="BN94"/>
  <c r="AJ96"/>
  <c r="BJ97"/>
  <c r="AC98"/>
  <c r="CH99"/>
  <c r="R100"/>
  <c r="AH101"/>
  <c r="AU102"/>
  <c r="P103"/>
  <c r="AK104"/>
  <c r="BI105"/>
  <c r="AF107"/>
  <c r="AD108"/>
  <c r="BL109"/>
  <c r="AQ111"/>
  <c r="BD112"/>
  <c r="AV113"/>
  <c r="AR114"/>
  <c r="BB117"/>
  <c r="BI119"/>
  <c r="P120"/>
  <c r="AX120"/>
  <c r="CG120"/>
  <c r="BT27"/>
  <c r="BK29"/>
  <c r="AD69"/>
  <c r="CD73"/>
  <c r="AN87"/>
  <c r="BD89"/>
  <c r="BK109"/>
  <c r="BA117"/>
  <c r="BH119"/>
  <c r="X121"/>
  <c r="W69"/>
  <c r="CE90"/>
  <c r="BJ109"/>
  <c r="AB113"/>
  <c r="AZ117"/>
  <c r="CI14"/>
  <c r="AR17"/>
  <c r="AE18"/>
  <c r="AS19"/>
  <c r="CD20"/>
  <c r="AA23"/>
  <c r="CE23"/>
  <c r="BJ27"/>
  <c r="AT29"/>
  <c r="BJ30"/>
  <c r="P31"/>
  <c r="BD32"/>
  <c r="BI33"/>
  <c r="CG34"/>
  <c r="AW39"/>
  <c r="AZ40"/>
  <c r="BX45"/>
  <c r="AD46"/>
  <c r="BP47"/>
  <c r="CD49"/>
  <c r="AI51"/>
  <c r="AE52"/>
  <c r="CI52"/>
  <c r="AY53"/>
  <c r="CC56"/>
  <c r="AE57"/>
  <c r="BC58"/>
  <c r="AS60"/>
  <c r="CC61"/>
  <c r="BW62"/>
  <c r="AL67"/>
  <c r="T69"/>
  <c r="AM70"/>
  <c r="BA72"/>
  <c r="BV73"/>
  <c r="AM76"/>
  <c r="BT77"/>
  <c r="P78"/>
  <c r="BQ78"/>
  <c r="BB79"/>
  <c r="CE80"/>
  <c r="BP81"/>
  <c r="BV82"/>
  <c r="R83"/>
  <c r="P86"/>
  <c r="AC87"/>
  <c r="BZ87"/>
  <c r="P88"/>
  <c r="AT89"/>
  <c r="CC90"/>
  <c r="Q91"/>
  <c r="BQ93"/>
  <c r="AO94"/>
  <c r="CG95"/>
  <c r="BG97"/>
  <c r="BW100"/>
  <c r="CI103"/>
  <c r="BJ106"/>
  <c r="BW107"/>
  <c r="P108"/>
  <c r="BI109"/>
  <c r="Z113"/>
  <c r="AV117"/>
  <c r="R119"/>
  <c r="AL120"/>
  <c r="CC120"/>
  <c r="CC33"/>
  <c r="BE30"/>
  <c r="BH33"/>
  <c r="CE34"/>
  <c r="AT36"/>
  <c r="CC41"/>
  <c r="CH42"/>
  <c r="U43"/>
  <c r="CG43"/>
  <c r="U44"/>
  <c r="BO47"/>
  <c r="CH50"/>
  <c r="AB52"/>
  <c r="AL60"/>
  <c r="BY65"/>
  <c r="AH67"/>
  <c r="S69"/>
  <c r="AK70"/>
  <c r="CH74"/>
  <c r="AJ76"/>
  <c r="BS77"/>
  <c r="BO78"/>
  <c r="BN93"/>
  <c r="BV103"/>
  <c r="BD106"/>
  <c r="BV107"/>
  <c r="BH109"/>
  <c r="AC112"/>
  <c r="Y113"/>
  <c r="BP118"/>
  <c r="AK120"/>
  <c r="BR120"/>
  <c r="CG14"/>
  <c r="AR16"/>
  <c r="AA18"/>
  <c r="AG19"/>
  <c r="BP20"/>
  <c r="AD22"/>
  <c r="CA23"/>
  <c r="T25"/>
  <c r="CI25"/>
  <c r="BD30"/>
  <c r="AL32"/>
  <c r="BF33"/>
  <c r="CC34"/>
  <c r="AO36"/>
  <c r="BZ37"/>
  <c r="AE39"/>
  <c r="AV40"/>
  <c r="CG42"/>
  <c r="R43"/>
  <c r="CE43"/>
  <c r="S44"/>
  <c r="BN47"/>
  <c r="CE50"/>
  <c r="AG51"/>
  <c r="Z52"/>
  <c r="AF53"/>
  <c r="AZ58"/>
  <c r="AG60"/>
  <c r="BP62"/>
  <c r="AL64"/>
  <c r="BW65"/>
  <c r="AG67"/>
  <c r="R69"/>
  <c r="AJ70"/>
  <c r="BQ71"/>
  <c r="CB74"/>
  <c r="T75"/>
  <c r="AE76"/>
  <c r="BB77"/>
  <c r="BN78"/>
  <c r="CB80"/>
  <c r="W87"/>
  <c r="BM93"/>
  <c r="AH105"/>
  <c r="AM106"/>
  <c r="BR107"/>
  <c r="BD109"/>
  <c r="T112"/>
  <c r="AJ120"/>
  <c r="BQ120"/>
  <c r="CH34"/>
  <c r="CB20"/>
  <c r="CF14"/>
  <c r="AI16"/>
  <c r="BR34"/>
  <c r="AN36"/>
  <c r="BS41"/>
  <c r="CE42"/>
  <c r="P43"/>
  <c r="CB43"/>
  <c r="P44"/>
  <c r="AU49"/>
  <c r="CE55"/>
  <c r="AH64"/>
  <c r="BU65"/>
  <c r="CI68"/>
  <c r="Q69"/>
  <c r="AC70"/>
  <c r="AU71"/>
  <c r="Q75"/>
  <c r="AZ77"/>
  <c r="BF82"/>
  <c r="CG83"/>
  <c r="T87"/>
  <c r="AL89"/>
  <c r="T92"/>
  <c r="BG95"/>
  <c r="AP97"/>
  <c r="BY101"/>
  <c r="W102"/>
  <c r="BT103"/>
  <c r="BX104"/>
  <c r="AF105"/>
  <c r="AL106"/>
  <c r="BP107"/>
  <c r="AZ109"/>
  <c r="BK110"/>
  <c r="CG111"/>
  <c r="R112"/>
  <c r="CA112"/>
  <c r="W113"/>
  <c r="CF113"/>
  <c r="Q114"/>
  <c r="AU116"/>
  <c r="BN118"/>
  <c r="AI120"/>
  <c r="BO120"/>
  <c r="AB23"/>
  <c r="CH14"/>
  <c r="AB18"/>
  <c r="CI17"/>
  <c r="X18"/>
  <c r="BO20"/>
  <c r="Z22"/>
  <c r="CI22"/>
  <c r="Q25"/>
  <c r="CF25"/>
  <c r="AK32"/>
  <c r="BD33"/>
  <c r="AA39"/>
  <c r="AT40"/>
  <c r="BM47"/>
  <c r="AE56"/>
  <c r="CD14"/>
  <c r="BL15"/>
  <c r="AE16"/>
  <c r="AF17"/>
  <c r="CF17"/>
  <c r="S18"/>
  <c r="AC19"/>
  <c r="BB20"/>
  <c r="CG21"/>
  <c r="Y22"/>
  <c r="CF22"/>
  <c r="Q23"/>
  <c r="BY23"/>
  <c r="CB24"/>
  <c r="CD25"/>
  <c r="AR27"/>
  <c r="AO29"/>
  <c r="AU30"/>
  <c r="CA31"/>
  <c r="AF32"/>
  <c r="BA33"/>
  <c r="BN34"/>
  <c r="BY35"/>
  <c r="AM36"/>
  <c r="BU37"/>
  <c r="BJ38"/>
  <c r="Z39"/>
  <c r="AS40"/>
  <c r="BR41"/>
  <c r="CC42"/>
  <c r="BM43"/>
  <c r="BF45"/>
  <c r="BF47"/>
  <c r="AQ49"/>
  <c r="BH50"/>
  <c r="CD52"/>
  <c r="CI53"/>
  <c r="AM54"/>
  <c r="CD55"/>
  <c r="U56"/>
  <c r="BP56"/>
  <c r="AS58"/>
  <c r="AC60"/>
  <c r="BQ61"/>
  <c r="BL62"/>
  <c r="AX63"/>
  <c r="AC64"/>
  <c r="BT65"/>
  <c r="CD66"/>
  <c r="AA67"/>
  <c r="P69"/>
  <c r="BZ69"/>
  <c r="AA70"/>
  <c r="AP71"/>
  <c r="BI73"/>
  <c r="BI74"/>
  <c r="AB76"/>
  <c r="AY77"/>
  <c r="AT78"/>
  <c r="AS79"/>
  <c r="BL80"/>
  <c r="BB82"/>
  <c r="CF83"/>
  <c r="CG86"/>
  <c r="S87"/>
  <c r="BU87"/>
  <c r="AK89"/>
  <c r="BE90"/>
  <c r="BY91"/>
  <c r="AW93"/>
  <c r="AR95"/>
  <c r="AO97"/>
  <c r="BA99"/>
  <c r="BI100"/>
  <c r="BX101"/>
  <c r="BR103"/>
  <c r="BW104"/>
  <c r="Z105"/>
  <c r="AK106"/>
  <c r="BL107"/>
  <c r="AO109"/>
  <c r="BH110"/>
  <c r="CF111"/>
  <c r="P112"/>
  <c r="BZ112"/>
  <c r="P113"/>
  <c r="AS116"/>
  <c r="BM118"/>
  <c r="AH120"/>
  <c r="BN120"/>
  <c r="BS24"/>
  <c r="CB25"/>
  <c r="Y32"/>
  <c r="AK36"/>
  <c r="X39"/>
  <c r="BC45"/>
  <c r="AP49"/>
  <c r="BC50"/>
  <c r="CG53"/>
  <c r="Z54"/>
  <c r="BT55"/>
  <c r="AW63"/>
  <c r="AB64"/>
  <c r="BO66"/>
  <c r="AU74"/>
  <c r="AW77"/>
  <c r="BK80"/>
  <c r="BH85"/>
  <c r="BU104"/>
  <c r="Y105"/>
  <c r="BK107"/>
  <c r="AB17"/>
  <c r="AV63"/>
  <c r="CI75"/>
  <c r="AK82"/>
  <c r="BZ84"/>
  <c r="AZ85"/>
  <c r="BS104"/>
  <c r="CC111"/>
  <c r="BX112"/>
  <c r="CH115"/>
  <c r="AN116"/>
  <c r="AF120"/>
  <c r="AT21"/>
  <c r="AN63"/>
  <c r="AK74"/>
  <c r="CG75"/>
  <c r="AK77"/>
  <c r="AR80"/>
  <c r="AI82"/>
  <c r="BU84"/>
  <c r="AW85"/>
  <c r="T97"/>
  <c r="BV112"/>
  <c r="CD115"/>
  <c r="BW117"/>
  <c r="AB120"/>
  <c r="AS20"/>
  <c r="BO24"/>
  <c r="AE33"/>
  <c r="AZ31"/>
  <c r="AD33"/>
  <c r="BP42"/>
  <c r="AT45"/>
  <c r="AV50"/>
  <c r="BR51"/>
  <c r="BW53"/>
  <c r="BQ59"/>
  <c r="U60"/>
  <c r="AX62"/>
  <c r="AK63"/>
  <c r="CH64"/>
  <c r="CH70"/>
  <c r="AF71"/>
  <c r="AX73"/>
  <c r="AD74"/>
  <c r="CB75"/>
  <c r="X76"/>
  <c r="AJ77"/>
  <c r="AP78"/>
  <c r="AE79"/>
  <c r="AH82"/>
  <c r="BP83"/>
  <c r="BP84"/>
  <c r="BN88"/>
  <c r="AZ91"/>
  <c r="CE92"/>
  <c r="CH94"/>
  <c r="S97"/>
  <c r="BW98"/>
  <c r="AY100"/>
  <c r="BI101"/>
  <c r="AC103"/>
  <c r="BN104"/>
  <c r="BS108"/>
  <c r="BR111"/>
  <c r="BT112"/>
  <c r="BR117"/>
  <c r="X120"/>
  <c r="W19"/>
  <c r="AE30"/>
  <c r="BB31"/>
  <c r="AZ14"/>
  <c r="CF18"/>
  <c r="AW14"/>
  <c r="CE18"/>
  <c r="BQ26"/>
  <c r="AY31"/>
  <c r="AB33"/>
  <c r="BI35"/>
  <c r="AX37"/>
  <c r="BD38"/>
  <c r="AL41"/>
  <c r="BO42"/>
  <c r="AO50"/>
  <c r="BQ51"/>
  <c r="BU53"/>
  <c r="CB54"/>
  <c r="AR55"/>
  <c r="AX59"/>
  <c r="R60"/>
  <c r="AG61"/>
  <c r="AW62"/>
  <c r="AG63"/>
  <c r="CE64"/>
  <c r="AW68"/>
  <c r="CC70"/>
  <c r="BX72"/>
  <c r="AV73"/>
  <c r="AC74"/>
  <c r="BR75"/>
  <c r="AI77"/>
  <c r="AO78"/>
  <c r="AC79"/>
  <c r="AL80"/>
  <c r="AG81"/>
  <c r="AG82"/>
  <c r="BI83"/>
  <c r="BN84"/>
  <c r="BJ86"/>
  <c r="AT91"/>
  <c r="BR92"/>
  <c r="CE94"/>
  <c r="AV96"/>
  <c r="R97"/>
  <c r="AS101"/>
  <c r="W103"/>
  <c r="BM104"/>
  <c r="BZ105"/>
  <c r="BR108"/>
  <c r="BS112"/>
  <c r="BO113"/>
  <c r="BP115"/>
  <c r="BQ117"/>
  <c r="V120"/>
  <c r="AD17"/>
  <c r="BY17"/>
  <c r="AF20"/>
  <c r="AR21"/>
  <c r="BA37"/>
  <c r="AD20"/>
  <c r="AC21"/>
  <c r="AY24"/>
  <c r="AB30"/>
  <c r="AW34"/>
  <c r="AV14"/>
  <c r="AP15"/>
  <c r="CE16"/>
  <c r="Q17"/>
  <c r="BQ17"/>
  <c r="CD18"/>
  <c r="P19"/>
  <c r="AC20"/>
  <c r="AA21"/>
  <c r="BU22"/>
  <c r="AX24"/>
  <c r="AZ25"/>
  <c r="BC26"/>
  <c r="R27"/>
  <c r="CE29"/>
  <c r="T30"/>
  <c r="AX31"/>
  <c r="CB32"/>
  <c r="Z33"/>
  <c r="CI33"/>
  <c r="AB34"/>
  <c r="BH35"/>
  <c r="AS37"/>
  <c r="AY38"/>
  <c r="CI39"/>
  <c r="BU40"/>
  <c r="AK41"/>
  <c r="BM42"/>
  <c r="AW43"/>
  <c r="AM45"/>
  <c r="AC50"/>
  <c r="BL51"/>
  <c r="BS53"/>
  <c r="BR54"/>
  <c r="AN55"/>
  <c r="AV59"/>
  <c r="P60"/>
  <c r="AE61"/>
  <c r="CI61"/>
  <c r="AG62"/>
  <c r="AD63"/>
  <c r="CC64"/>
  <c r="AS66"/>
  <c r="CC67"/>
  <c r="AD68"/>
  <c r="BJ69"/>
  <c r="CB70"/>
  <c r="BK72"/>
  <c r="AB74"/>
  <c r="BP75"/>
  <c r="AH77"/>
  <c r="AF78"/>
  <c r="CI78"/>
  <c r="AB79"/>
  <c r="AJ80"/>
  <c r="U81"/>
  <c r="V82"/>
  <c r="BL84"/>
  <c r="BF86"/>
  <c r="AS88"/>
  <c r="AN90"/>
  <c r="AR91"/>
  <c r="BD92"/>
  <c r="T93"/>
  <c r="AU96"/>
  <c r="Q97"/>
  <c r="BN98"/>
  <c r="AI100"/>
  <c r="AO101"/>
  <c r="T103"/>
  <c r="BB104"/>
  <c r="BY105"/>
  <c r="AK107"/>
  <c r="BP108"/>
  <c r="BK111"/>
  <c r="BJ112"/>
  <c r="BN113"/>
  <c r="BM117"/>
  <c r="T120"/>
  <c r="S19"/>
  <c r="BK35"/>
  <c r="AQ15"/>
  <c r="CF16"/>
  <c r="S17"/>
  <c r="AT14"/>
  <c r="AW24"/>
  <c r="X33"/>
  <c r="U34"/>
  <c r="BG35"/>
  <c r="AP37"/>
  <c r="CG39"/>
  <c r="AJ41"/>
  <c r="AP43"/>
  <c r="AJ45"/>
  <c r="AD48"/>
  <c r="X50"/>
  <c r="BF51"/>
  <c r="BR53"/>
  <c r="T55"/>
  <c r="BR57"/>
  <c r="AS59"/>
  <c r="AD61"/>
  <c r="CH61"/>
  <c r="AK66"/>
  <c r="BS67"/>
  <c r="Y68"/>
  <c r="Y74"/>
  <c r="BO75"/>
  <c r="AG77"/>
  <c r="W78"/>
  <c r="CG78"/>
  <c r="AA79"/>
  <c r="AF80"/>
  <c r="T81"/>
  <c r="CG81"/>
  <c r="S82"/>
  <c r="AI83"/>
  <c r="BK84"/>
  <c r="BE86"/>
  <c r="W90"/>
  <c r="AQ91"/>
  <c r="BC92"/>
  <c r="BW94"/>
  <c r="AM96"/>
  <c r="P97"/>
  <c r="AH100"/>
  <c r="AN101"/>
  <c r="R103"/>
  <c r="AS104"/>
  <c r="BW105"/>
  <c r="BI108"/>
  <c r="Y110"/>
  <c r="AU111"/>
  <c r="BL113"/>
  <c r="AZ114"/>
  <c r="BL117"/>
  <c r="R120"/>
  <c r="CH28"/>
  <c r="AS21"/>
  <c r="AD30"/>
  <c r="Q19"/>
  <c r="U21"/>
  <c r="S30"/>
  <c r="AW31"/>
  <c r="AQ14"/>
  <c r="BY16"/>
  <c r="BN17"/>
  <c r="BR22"/>
  <c r="AQ24"/>
  <c r="Y28"/>
  <c r="AV31"/>
  <c r="CE33"/>
  <c r="R34"/>
  <c r="BC35"/>
  <c r="AN37"/>
  <c r="AO38"/>
  <c r="CE39"/>
  <c r="BI42"/>
  <c r="AL43"/>
  <c r="BV44"/>
  <c r="AH45"/>
  <c r="U47"/>
  <c r="BZ47"/>
  <c r="AC48"/>
  <c r="CI49"/>
  <c r="W50"/>
  <c r="BE51"/>
  <c r="BQ53"/>
  <c r="BP54"/>
  <c r="AY56"/>
  <c r="AT57"/>
  <c r="AP59"/>
  <c r="AA61"/>
  <c r="Z62"/>
  <c r="Y63"/>
  <c r="BX64"/>
  <c r="AE66"/>
  <c r="BQ67"/>
  <c r="S68"/>
  <c r="BH69"/>
  <c r="BH72"/>
  <c r="CI73"/>
  <c r="U74"/>
  <c r="BN75"/>
  <c r="AU76"/>
  <c r="AF77"/>
  <c r="T78"/>
  <c r="CC78"/>
  <c r="X79"/>
  <c r="AD80"/>
  <c r="R81"/>
  <c r="CD81"/>
  <c r="AF83"/>
  <c r="BI84"/>
  <c r="BA86"/>
  <c r="AJ88"/>
  <c r="AM91"/>
  <c r="BA92"/>
  <c r="BQ94"/>
  <c r="AK96"/>
  <c r="BO97"/>
  <c r="AH98"/>
  <c r="W100"/>
  <c r="CC102"/>
  <c r="Q103"/>
  <c r="AQ104"/>
  <c r="BU105"/>
  <c r="AG107"/>
  <c r="AR108"/>
  <c r="BO109"/>
  <c r="BE112"/>
  <c r="AZ113"/>
  <c r="AV114"/>
  <c r="R115"/>
  <c r="BO119"/>
  <c r="Q120"/>
  <c r="AY120"/>
  <c r="CH120"/>
  <c r="BR13"/>
  <c r="BI13"/>
  <c r="BD13"/>
  <c r="BC13"/>
  <c r="BB13"/>
  <c r="AZ13"/>
  <c r="AY13"/>
  <c r="AV13"/>
  <c r="W13"/>
  <c r="T13"/>
  <c r="AK12"/>
  <c r="AH12"/>
  <c r="V12"/>
  <c r="R12"/>
  <c r="P12"/>
  <c r="BR12"/>
  <c r="BO12"/>
  <c r="BN12"/>
  <c r="BL12"/>
  <c r="BJ12"/>
  <c r="BI12"/>
  <c r="AT12"/>
  <c r="AR12"/>
  <c r="AJ11"/>
  <c r="AI11"/>
  <c r="AH11"/>
  <c r="W11"/>
  <c r="T11"/>
  <c r="CI11"/>
  <c r="S11"/>
  <c r="CG11"/>
  <c r="R11"/>
  <c r="CF11"/>
  <c r="Q11"/>
  <c r="BU11"/>
  <c r="P11"/>
  <c r="BL11"/>
  <c r="BI11"/>
  <c r="BH11"/>
  <c r="BG11"/>
  <c r="BE11"/>
  <c r="BD11"/>
  <c r="AZ11"/>
  <c r="AX11"/>
  <c r="AN72"/>
  <c r="BX61"/>
  <c r="W64"/>
  <c r="AE82"/>
  <c r="AX97"/>
  <c r="V11"/>
  <c r="BK11"/>
  <c r="CH11"/>
  <c r="Q12"/>
  <c r="AS12"/>
  <c r="BQ12"/>
  <c r="P13"/>
  <c r="BL13"/>
  <c r="AX14"/>
  <c r="BV14"/>
  <c r="AW15"/>
  <c r="AF16"/>
  <c r="CI16"/>
  <c r="R17"/>
  <c r="AS17"/>
  <c r="BX17"/>
  <c r="AD18"/>
  <c r="BY18"/>
  <c r="AF19"/>
  <c r="BP19"/>
  <c r="AE20"/>
  <c r="BC20"/>
  <c r="AB21"/>
  <c r="BB21"/>
  <c r="AB22"/>
  <c r="BN22"/>
  <c r="S23"/>
  <c r="AS23"/>
  <c r="CF23"/>
  <c r="P24"/>
  <c r="AK24"/>
  <c r="CG24"/>
  <c r="P25"/>
  <c r="AR25"/>
  <c r="CE25"/>
  <c r="AL26"/>
  <c r="CH26"/>
  <c r="X27"/>
  <c r="AT27"/>
  <c r="CH27"/>
  <c r="R28"/>
  <c r="AT28"/>
  <c r="AK29"/>
  <c r="BR29"/>
  <c r="AT30"/>
  <c r="BO30"/>
  <c r="AD31"/>
  <c r="BF31"/>
  <c r="AS32"/>
  <c r="BS32"/>
  <c r="AZ33"/>
  <c r="CG33"/>
  <c r="Q34"/>
  <c r="BA34"/>
  <c r="AQ35"/>
  <c r="BU35"/>
  <c r="AU36"/>
  <c r="T37"/>
  <c r="BE37"/>
  <c r="BK38"/>
  <c r="AX39"/>
  <c r="CF39"/>
  <c r="AU40"/>
  <c r="BS40"/>
  <c r="AS41"/>
  <c r="AF42"/>
  <c r="BK42"/>
  <c r="CI42"/>
  <c r="S43"/>
  <c r="AY43"/>
  <c r="T44"/>
  <c r="BR44"/>
  <c r="AI45"/>
  <c r="BI45"/>
  <c r="AC46"/>
  <c r="CI46"/>
  <c r="T47"/>
  <c r="BC47"/>
  <c r="BY47"/>
  <c r="BI48"/>
  <c r="AT49"/>
  <c r="P50"/>
  <c r="AY50"/>
  <c r="CF50"/>
  <c r="BJ51"/>
  <c r="CF51"/>
  <c r="AG52"/>
  <c r="BV52"/>
  <c r="CF53"/>
  <c r="BA54"/>
  <c r="BZ54"/>
  <c r="BL55"/>
  <c r="CI55"/>
  <c r="Q56"/>
  <c r="AS56"/>
  <c r="BM56"/>
  <c r="AD57"/>
  <c r="AY58"/>
  <c r="BQ58"/>
  <c r="AT59"/>
  <c r="BS59"/>
  <c r="AU60"/>
  <c r="AF61"/>
  <c r="BV61"/>
  <c r="Y62"/>
  <c r="BA62"/>
  <c r="CA62"/>
  <c r="P63"/>
  <c r="AI63"/>
  <c r="U64"/>
  <c r="AS64"/>
  <c r="BV65"/>
  <c r="AG66"/>
  <c r="BK66"/>
  <c r="AK67"/>
  <c r="CB67"/>
  <c r="P68"/>
  <c r="BM68"/>
  <c r="Y69"/>
  <c r="BU69"/>
  <c r="AL70"/>
  <c r="CD70"/>
  <c r="AR71"/>
  <c r="AM72"/>
  <c r="BU72"/>
  <c r="BH73"/>
  <c r="T74"/>
  <c r="BJ74"/>
  <c r="AL75"/>
  <c r="BQ75"/>
  <c r="AO76"/>
  <c r="AA77"/>
  <c r="BA77"/>
  <c r="AB78"/>
  <c r="AD79"/>
  <c r="AI80"/>
  <c r="AF81"/>
  <c r="BN81"/>
  <c r="AC82"/>
  <c r="BU82"/>
  <c r="AE83"/>
  <c r="BM84"/>
  <c r="AX85"/>
  <c r="BV85"/>
  <c r="BG86"/>
  <c r="CB86"/>
  <c r="AD87"/>
  <c r="BF87"/>
  <c r="AI88"/>
  <c r="BQ88"/>
  <c r="AN89"/>
  <c r="BV89"/>
  <c r="CD90"/>
  <c r="AS91"/>
  <c r="BS91"/>
  <c r="BK92"/>
  <c r="AU93"/>
  <c r="AN94"/>
  <c r="BU94"/>
  <c r="AQ95"/>
  <c r="CF95"/>
  <c r="AG96"/>
  <c r="Z97"/>
  <c r="AB98"/>
  <c r="BR98"/>
  <c r="AO99"/>
  <c r="CG99"/>
  <c r="BD100"/>
  <c r="CG100"/>
  <c r="BP101"/>
  <c r="AS102"/>
  <c r="S103"/>
  <c r="BM103"/>
  <c r="X104"/>
  <c r="BO104"/>
  <c r="AG105"/>
  <c r="BK105"/>
  <c r="Z106"/>
  <c r="BE106"/>
  <c r="AP107"/>
  <c r="BN107"/>
  <c r="Z108"/>
  <c r="CB108"/>
  <c r="BC109"/>
  <c r="BZ109"/>
  <c r="BG110"/>
  <c r="AE111"/>
  <c r="BD111"/>
  <c r="CH111"/>
  <c r="Q112"/>
  <c r="AI112"/>
  <c r="BU112"/>
  <c r="AY113"/>
  <c r="CI113"/>
  <c r="T114"/>
  <c r="AQ114"/>
  <c r="AE115"/>
  <c r="CA115"/>
  <c r="BK116"/>
  <c r="BT117"/>
  <c r="P118"/>
  <c r="AU118"/>
  <c r="BZ118"/>
  <c r="S119"/>
  <c r="BK119"/>
  <c r="BC21"/>
  <c r="AT41"/>
  <c r="AB46"/>
  <c r="CE51"/>
  <c r="BU52"/>
  <c r="BY54"/>
  <c r="AC57"/>
  <c r="BP58"/>
  <c r="BR59"/>
  <c r="BT61"/>
  <c r="X62"/>
  <c r="AH63"/>
  <c r="S64"/>
  <c r="BJ66"/>
  <c r="BZ67"/>
  <c r="X69"/>
  <c r="AK75"/>
  <c r="Z77"/>
  <c r="Z78"/>
  <c r="AD81"/>
  <c r="Z82"/>
  <c r="BT82"/>
  <c r="BK83"/>
  <c r="CA86"/>
  <c r="BD87"/>
  <c r="AG88"/>
  <c r="AP95"/>
  <c r="Y97"/>
  <c r="AA98"/>
  <c r="AI99"/>
  <c r="CF100"/>
  <c r="Y106"/>
  <c r="CI107"/>
  <c r="BA109"/>
  <c r="BC111"/>
  <c r="AH112"/>
  <c r="AP114"/>
  <c r="AC115"/>
  <c r="BZ115"/>
  <c r="BJ116"/>
  <c r="BT54"/>
  <c r="AB57"/>
  <c r="BC57"/>
  <c r="BY67"/>
  <c r="AJ75"/>
  <c r="Z81"/>
  <c r="CA90"/>
  <c r="AB94"/>
  <c r="AN95"/>
  <c r="X97"/>
  <c r="CE100"/>
  <c r="BK103"/>
  <c r="W106"/>
  <c r="AT106"/>
  <c r="CH107"/>
  <c r="AZ111"/>
  <c r="AA115"/>
  <c r="AS118"/>
  <c r="AD35"/>
  <c r="R37"/>
  <c r="W62"/>
  <c r="R64"/>
  <c r="CE11"/>
  <c r="AP12"/>
  <c r="BM12"/>
  <c r="BG13"/>
  <c r="AU14"/>
  <c r="BS14"/>
  <c r="T15"/>
  <c r="AA16"/>
  <c r="AN17"/>
  <c r="Z18"/>
  <c r="BV18"/>
  <c r="AB19"/>
  <c r="BB19"/>
  <c r="AB20"/>
  <c r="AZ20"/>
  <c r="Y21"/>
  <c r="CU21" s="1"/>
  <c r="AW21"/>
  <c r="W22"/>
  <c r="BJ22"/>
  <c r="AO23"/>
  <c r="AG24"/>
  <c r="CD24"/>
  <c r="AH25"/>
  <c r="BZ25"/>
  <c r="AE26"/>
  <c r="CD26"/>
  <c r="AM27"/>
  <c r="CE27"/>
  <c r="AL28"/>
  <c r="AH29"/>
  <c r="BL29"/>
  <c r="AN30"/>
  <c r="BL30"/>
  <c r="W31"/>
  <c r="AG32"/>
  <c r="BM32"/>
  <c r="AW33"/>
  <c r="Y35"/>
  <c r="BQ35"/>
  <c r="Q37"/>
  <c r="BB37"/>
  <c r="AR40"/>
  <c r="BU41"/>
  <c r="BH42"/>
  <c r="CF42"/>
  <c r="AV43"/>
  <c r="AZ44"/>
  <c r="AF45"/>
  <c r="BD45"/>
  <c r="Z46"/>
  <c r="CD46"/>
  <c r="BU47"/>
  <c r="BD48"/>
  <c r="AO49"/>
  <c r="AQ50"/>
  <c r="CB50"/>
  <c r="AU51"/>
  <c r="CC51"/>
  <c r="BS52"/>
  <c r="AP53"/>
  <c r="BY53"/>
  <c r="AX54"/>
  <c r="BS54"/>
  <c r="BA55"/>
  <c r="CA55"/>
  <c r="AN56"/>
  <c r="BH56"/>
  <c r="AA57"/>
  <c r="BB57"/>
  <c r="AO58"/>
  <c r="BN58"/>
  <c r="AO59"/>
  <c r="BP59"/>
  <c r="AM60"/>
  <c r="AB61"/>
  <c r="T62"/>
  <c r="BX62"/>
  <c r="AF63"/>
  <c r="BM63"/>
  <c r="Q64"/>
  <c r="AP64"/>
  <c r="CI64"/>
  <c r="BR65"/>
  <c r="BH66"/>
  <c r="AF67"/>
  <c r="BX67"/>
  <c r="BD68"/>
  <c r="V69"/>
  <c r="BM69"/>
  <c r="AI70"/>
  <c r="CA70"/>
  <c r="AL71"/>
  <c r="BI72"/>
  <c r="BA73"/>
  <c r="CG73"/>
  <c r="AN74"/>
  <c r="AI75"/>
  <c r="X77"/>
  <c r="V78"/>
  <c r="BB78"/>
  <c r="BA79"/>
  <c r="AC80"/>
  <c r="BJ80"/>
  <c r="W81"/>
  <c r="CI81"/>
  <c r="BJ82"/>
  <c r="Z83"/>
  <c r="BH83"/>
  <c r="U84"/>
  <c r="BJ84"/>
  <c r="AD85"/>
  <c r="BP85"/>
  <c r="BD86"/>
  <c r="BY86"/>
  <c r="AA87"/>
  <c r="BB87"/>
  <c r="AC88"/>
  <c r="BC88"/>
  <c r="AJ89"/>
  <c r="BR89"/>
  <c r="AS90"/>
  <c r="BZ90"/>
  <c r="AN91"/>
  <c r="BM91"/>
  <c r="BB92"/>
  <c r="AR93"/>
  <c r="CI93"/>
  <c r="AA94"/>
  <c r="AK95"/>
  <c r="CC95"/>
  <c r="AD96"/>
  <c r="V97"/>
  <c r="Y98"/>
  <c r="AE99"/>
  <c r="CB99"/>
  <c r="CD100"/>
  <c r="BD101"/>
  <c r="CA102"/>
  <c r="BI103"/>
  <c r="CF103"/>
  <c r="BL104"/>
  <c r="CH104"/>
  <c r="BG105"/>
  <c r="U106"/>
  <c r="AS106"/>
  <c r="AJ107"/>
  <c r="BC107"/>
  <c r="CF107"/>
  <c r="BQ108"/>
  <c r="AY109"/>
  <c r="BR109"/>
  <c r="BD110"/>
  <c r="Z111"/>
  <c r="AX111"/>
  <c r="AF112"/>
  <c r="BP112"/>
  <c r="AO113"/>
  <c r="CD113"/>
  <c r="AL114"/>
  <c r="Z115"/>
  <c r="BW115"/>
  <c r="AB116"/>
  <c r="BH116"/>
  <c r="AP118"/>
  <c r="BU118"/>
  <c r="BG119"/>
  <c r="S37"/>
  <c r="AO41"/>
  <c r="BW18"/>
  <c r="AN41"/>
  <c r="Z16"/>
  <c r="AY20"/>
  <c r="X21"/>
  <c r="AV21"/>
  <c r="DA21" s="1"/>
  <c r="CD27"/>
  <c r="V31"/>
  <c r="X35"/>
  <c r="P37"/>
  <c r="BK40"/>
  <c r="AY44"/>
  <c r="AE45"/>
  <c r="W46"/>
  <c r="BT47"/>
  <c r="AM49"/>
  <c r="BZ50"/>
  <c r="CB51"/>
  <c r="BO52"/>
  <c r="AZ55"/>
  <c r="BZ55"/>
  <c r="AM56"/>
  <c r="Z57"/>
  <c r="BA57"/>
  <c r="BM58"/>
  <c r="AN59"/>
  <c r="BO59"/>
  <c r="S62"/>
  <c r="BF63"/>
  <c r="P64"/>
  <c r="BQ65"/>
  <c r="BG66"/>
  <c r="BW67"/>
  <c r="BY70"/>
  <c r="AH75"/>
  <c r="U77"/>
  <c r="AQ77"/>
  <c r="AY78"/>
  <c r="AZ79"/>
  <c r="BI80"/>
  <c r="BG83"/>
  <c r="R84"/>
  <c r="AC85"/>
  <c r="BC86"/>
  <c r="BW86"/>
  <c r="Y87"/>
  <c r="AB88"/>
  <c r="BB88"/>
  <c r="BP89"/>
  <c r="BY90"/>
  <c r="BL91"/>
  <c r="CI91"/>
  <c r="BS93"/>
  <c r="Z94"/>
  <c r="BK94"/>
  <c r="CB95"/>
  <c r="AC96"/>
  <c r="AM97"/>
  <c r="W98"/>
  <c r="W99"/>
  <c r="CB100"/>
  <c r="AZ101"/>
  <c r="AH102"/>
  <c r="BZ102"/>
  <c r="BH103"/>
  <c r="CE103"/>
  <c r="BH104"/>
  <c r="CF104"/>
  <c r="BF105"/>
  <c r="T106"/>
  <c r="AR106"/>
  <c r="BB107"/>
  <c r="CE107"/>
  <c r="AX109"/>
  <c r="BQ109"/>
  <c r="AV110"/>
  <c r="AV111"/>
  <c r="AE112"/>
  <c r="BO112"/>
  <c r="CC113"/>
  <c r="AK114"/>
  <c r="BQ114"/>
  <c r="Y115"/>
  <c r="BV115"/>
  <c r="X116"/>
  <c r="BG116"/>
  <c r="AO118"/>
  <c r="BR118"/>
  <c r="BE119"/>
  <c r="BJ31"/>
  <c r="BO19"/>
  <c r="AZ21"/>
  <c r="BE31"/>
  <c r="BO32"/>
  <c r="CD11"/>
  <c r="V22"/>
  <c r="BH22"/>
  <c r="AV33"/>
  <c r="AK39"/>
  <c r="BV39"/>
  <c r="CC11"/>
  <c r="AL12"/>
  <c r="AS14"/>
  <c r="BQ14"/>
  <c r="Q15"/>
  <c r="Y16"/>
  <c r="W18"/>
  <c r="AX18"/>
  <c r="Z19"/>
  <c r="Z20"/>
  <c r="AX20"/>
  <c r="T22"/>
  <c r="CA22"/>
  <c r="AD24"/>
  <c r="BY24"/>
  <c r="AE25"/>
  <c r="BP25"/>
  <c r="AC26"/>
  <c r="BZ26"/>
  <c r="AK27"/>
  <c r="CC27"/>
  <c r="AJ28"/>
  <c r="AA29"/>
  <c r="BB29"/>
  <c r="T31"/>
  <c r="AD32"/>
  <c r="AN33"/>
  <c r="BS33"/>
  <c r="AK34"/>
  <c r="BL35"/>
  <c r="AL36"/>
  <c r="AY37"/>
  <c r="CA37"/>
  <c r="AJ39"/>
  <c r="BK39"/>
  <c r="AP40"/>
  <c r="BJ40"/>
  <c r="BE42"/>
  <c r="CD42"/>
  <c r="AN43"/>
  <c r="BW43"/>
  <c r="AX44"/>
  <c r="AD45"/>
  <c r="BA45"/>
  <c r="V46"/>
  <c r="AU47"/>
  <c r="BS47"/>
  <c r="BA48"/>
  <c r="AL49"/>
  <c r="AN50"/>
  <c r="AO51"/>
  <c r="CA51"/>
  <c r="U53"/>
  <c r="BV53"/>
  <c r="AV54"/>
  <c r="AY55"/>
  <c r="BX55"/>
  <c r="AL56"/>
  <c r="BD56"/>
  <c r="Y57"/>
  <c r="AZ57"/>
  <c r="AL58"/>
  <c r="BL58"/>
  <c r="AE59"/>
  <c r="BN59"/>
  <c r="AK60"/>
  <c r="Z61"/>
  <c r="R62"/>
  <c r="AQ62"/>
  <c r="BV62"/>
  <c r="AC63"/>
  <c r="BE63"/>
  <c r="AM64"/>
  <c r="CF64"/>
  <c r="BP65"/>
  <c r="AA66"/>
  <c r="BE66"/>
  <c r="AB67"/>
  <c r="BV67"/>
  <c r="AV68"/>
  <c r="AB70"/>
  <c r="BX70"/>
  <c r="AJ71"/>
  <c r="CH71"/>
  <c r="AE72"/>
  <c r="BG72"/>
  <c r="AY73"/>
  <c r="AL74"/>
  <c r="V75"/>
  <c r="BK76"/>
  <c r="S77"/>
  <c r="AV78"/>
  <c r="CH78"/>
  <c r="T79"/>
  <c r="AY79"/>
  <c r="BH80"/>
  <c r="CF81"/>
  <c r="BG82"/>
  <c r="W83"/>
  <c r="BF83"/>
  <c r="Q84"/>
  <c r="BH84"/>
  <c r="AB85"/>
  <c r="BM85"/>
  <c r="BB86"/>
  <c r="BV86"/>
  <c r="DS86" s="1"/>
  <c r="X87"/>
  <c r="BA88"/>
  <c r="AH89"/>
  <c r="BN89"/>
  <c r="BV90"/>
  <c r="AL91"/>
  <c r="BF91"/>
  <c r="CH91"/>
  <c r="AZ92"/>
  <c r="AN93"/>
  <c r="BR93"/>
  <c r="BJ94"/>
  <c r="AE95"/>
  <c r="BS95"/>
  <c r="AB96"/>
  <c r="AL97"/>
  <c r="CB97"/>
  <c r="S98"/>
  <c r="AU98"/>
  <c r="U99"/>
  <c r="BY102"/>
  <c r="BG103"/>
  <c r="CD103"/>
  <c r="BD104"/>
  <c r="CE104"/>
  <c r="BE105"/>
  <c r="S106"/>
  <c r="AH107"/>
  <c r="BA107"/>
  <c r="CD107"/>
  <c r="AW109"/>
  <c r="BP109"/>
  <c r="AU110"/>
  <c r="AD112"/>
  <c r="BK112"/>
  <c r="CB113"/>
  <c r="AJ114"/>
  <c r="BP114"/>
  <c r="BU115"/>
  <c r="W116"/>
  <c r="BD116"/>
  <c r="AL118"/>
  <c r="BQ118"/>
  <c r="DR118" s="1"/>
  <c r="BD119"/>
  <c r="V37"/>
  <c r="BA20"/>
  <c r="AX21"/>
  <c r="AO12"/>
  <c r="CY12" s="1"/>
  <c r="AG25"/>
  <c r="CB26"/>
  <c r="AK28"/>
  <c r="P15"/>
  <c r="AJ15"/>
  <c r="CG15"/>
  <c r="Y19"/>
  <c r="AW20"/>
  <c r="AC24"/>
  <c r="AB26"/>
  <c r="AJ27"/>
  <c r="S31"/>
  <c r="AC32"/>
  <c r="AM33"/>
  <c r="BP33"/>
  <c r="AJ34"/>
  <c r="AO40"/>
  <c r="BH40"/>
  <c r="AC45"/>
  <c r="AZ45"/>
  <c r="CF45"/>
  <c r="T46"/>
  <c r="BK50"/>
  <c r="T53"/>
  <c r="AX55"/>
  <c r="BW55"/>
  <c r="AJ56"/>
  <c r="AY57"/>
  <c r="BK58"/>
  <c r="AD59"/>
  <c r="BM59"/>
  <c r="Q62"/>
  <c r="AP62"/>
  <c r="BD63"/>
  <c r="BL65"/>
  <c r="BD66"/>
  <c r="BU67"/>
  <c r="AM68"/>
  <c r="BV70"/>
  <c r="CD71"/>
  <c r="AD72"/>
  <c r="BJ75"/>
  <c r="BG76"/>
  <c r="R77"/>
  <c r="BG80"/>
  <c r="V83"/>
  <c r="BE83"/>
  <c r="P84"/>
  <c r="Z85"/>
  <c r="BU86"/>
  <c r="AZ88"/>
  <c r="BT90"/>
  <c r="BC91"/>
  <c r="CG91"/>
  <c r="BR95"/>
  <c r="AA96"/>
  <c r="CC96"/>
  <c r="AK97"/>
  <c r="R98"/>
  <c r="AT98"/>
  <c r="BW102"/>
  <c r="BF103"/>
  <c r="CB103"/>
  <c r="CD104"/>
  <c r="R106"/>
  <c r="AZ107"/>
  <c r="CC107"/>
  <c r="AV109"/>
  <c r="V111"/>
  <c r="BT115"/>
  <c r="V116"/>
  <c r="BC116"/>
  <c r="BC119"/>
  <c r="AJ29"/>
  <c r="BR14"/>
  <c r="S15"/>
  <c r="AF24"/>
  <c r="AC29"/>
  <c r="BP14"/>
  <c r="V18"/>
  <c r="S22"/>
  <c r="AU22"/>
  <c r="AD25"/>
  <c r="AI28"/>
  <c r="BA29"/>
  <c r="AI39"/>
  <c r="BI39"/>
  <c r="AV44"/>
  <c r="AH49"/>
  <c r="BZ51"/>
  <c r="BX11"/>
  <c r="AI12"/>
  <c r="BH12"/>
  <c r="BA13"/>
  <c r="AP14"/>
  <c r="BO14"/>
  <c r="AI15"/>
  <c r="CF15"/>
  <c r="S16"/>
  <c r="BR16"/>
  <c r="AE17"/>
  <c r="T18"/>
  <c r="AU18"/>
  <c r="X19"/>
  <c r="AW19"/>
  <c r="W20"/>
  <c r="Q21"/>
  <c r="R22"/>
  <c r="AS22"/>
  <c r="BY22"/>
  <c r="AF23"/>
  <c r="BW23"/>
  <c r="AB24"/>
  <c r="BP24"/>
  <c r="AC25"/>
  <c r="BC25"/>
  <c r="AA26"/>
  <c r="BP26"/>
  <c r="AI27"/>
  <c r="CA27"/>
  <c r="AH28"/>
  <c r="CA28"/>
  <c r="T29"/>
  <c r="AV29"/>
  <c r="W30"/>
  <c r="BC30"/>
  <c r="R31"/>
  <c r="AB32"/>
  <c r="CV32" s="1"/>
  <c r="AH33"/>
  <c r="BL33"/>
  <c r="AE34"/>
  <c r="CF34"/>
  <c r="BJ35"/>
  <c r="BS36"/>
  <c r="BY37"/>
  <c r="BC38"/>
  <c r="AF39"/>
  <c r="BH39"/>
  <c r="AM40"/>
  <c r="DN40" s="1"/>
  <c r="BF40"/>
  <c r="CI40"/>
  <c r="AB41"/>
  <c r="AY42"/>
  <c r="AK43"/>
  <c r="BJ43"/>
  <c r="AU44"/>
  <c r="AB45"/>
  <c r="AY45"/>
  <c r="CD45"/>
  <c r="P46"/>
  <c r="BG46"/>
  <c r="AR47"/>
  <c r="BQ47"/>
  <c r="AP48"/>
  <c r="AG49"/>
  <c r="BX49"/>
  <c r="AB50"/>
  <c r="BJ50"/>
  <c r="AK51"/>
  <c r="BX51"/>
  <c r="W52"/>
  <c r="BH52"/>
  <c r="Q53"/>
  <c r="AV55"/>
  <c r="BV55"/>
  <c r="AI56"/>
  <c r="CG56"/>
  <c r="U57"/>
  <c r="AX57"/>
  <c r="BJ58"/>
  <c r="AC59"/>
  <c r="CV59" s="1"/>
  <c r="AE60"/>
  <c r="P62"/>
  <c r="AO62"/>
  <c r="BQ62"/>
  <c r="AA63"/>
  <c r="AZ63"/>
  <c r="AJ64"/>
  <c r="CD64"/>
  <c r="BJ65"/>
  <c r="BC66"/>
  <c r="BT67"/>
  <c r="AL68"/>
  <c r="V70"/>
  <c r="BE70"/>
  <c r="AH71"/>
  <c r="CC71"/>
  <c r="BD72"/>
  <c r="BY73"/>
  <c r="AJ74"/>
  <c r="S75"/>
  <c r="BI75"/>
  <c r="BX77"/>
  <c r="CF78"/>
  <c r="AV79"/>
  <c r="U80"/>
  <c r="BE80"/>
  <c r="CC81"/>
  <c r="BD82"/>
  <c r="T83"/>
  <c r="AZ83"/>
  <c r="BE84"/>
  <c r="BX84"/>
  <c r="Y85"/>
  <c r="BK85"/>
  <c r="AX86"/>
  <c r="BT86"/>
  <c r="V87"/>
  <c r="AY88"/>
  <c r="AF89"/>
  <c r="AJ91"/>
  <c r="BB91"/>
  <c r="CE91"/>
  <c r="BP93"/>
  <c r="BF94"/>
  <c r="AB95"/>
  <c r="BQ95"/>
  <c r="Z96"/>
  <c r="AJ97"/>
  <c r="Q98"/>
  <c r="AS98"/>
  <c r="S99"/>
  <c r="BQ100"/>
  <c r="AQ101"/>
  <c r="BV102"/>
  <c r="BD103"/>
  <c r="BY103"/>
  <c r="AX104"/>
  <c r="CB104"/>
  <c r="AW105"/>
  <c r="CF105"/>
  <c r="Q106"/>
  <c r="AY107"/>
  <c r="DP107" s="1"/>
  <c r="CB107"/>
  <c r="BB108"/>
  <c r="AU109"/>
  <c r="BN109"/>
  <c r="AS110"/>
  <c r="T111"/>
  <c r="CA111"/>
  <c r="AB112"/>
  <c r="BI112"/>
  <c r="AH114"/>
  <c r="BG114"/>
  <c r="BS115"/>
  <c r="T116"/>
  <c r="BB116"/>
  <c r="AJ118"/>
  <c r="BB119"/>
  <c r="BU14"/>
  <c r="CU16"/>
  <c r="BM30"/>
  <c r="BB12"/>
  <c r="BN14"/>
  <c r="AG15"/>
  <c r="CD15"/>
  <c r="AL21"/>
  <c r="Q22"/>
  <c r="AR22"/>
  <c r="AA24"/>
  <c r="AB25"/>
  <c r="BI26"/>
  <c r="AH27"/>
  <c r="AG28"/>
  <c r="BY28"/>
  <c r="V30"/>
  <c r="CT30" s="1"/>
  <c r="BB30"/>
  <c r="CA30"/>
  <c r="Q31"/>
  <c r="AA32"/>
  <c r="AF33"/>
  <c r="AC34"/>
  <c r="AE36"/>
  <c r="BR36"/>
  <c r="BW37"/>
  <c r="BA38"/>
  <c r="BF39"/>
  <c r="CH40"/>
  <c r="AW42"/>
  <c r="BI43"/>
  <c r="AS44"/>
  <c r="AA45"/>
  <c r="AX45"/>
  <c r="BE46"/>
  <c r="AP47"/>
  <c r="Y50"/>
  <c r="BI50"/>
  <c r="BW51"/>
  <c r="V52"/>
  <c r="AA54"/>
  <c r="BU55"/>
  <c r="AV57"/>
  <c r="BH58"/>
  <c r="AB59"/>
  <c r="BK59"/>
  <c r="S61"/>
  <c r="Z63"/>
  <c r="AI64"/>
  <c r="BI65"/>
  <c r="U66"/>
  <c r="AW66"/>
  <c r="U67"/>
  <c r="AK68"/>
  <c r="BC69"/>
  <c r="U70"/>
  <c r="AW70"/>
  <c r="AG71"/>
  <c r="CB71"/>
  <c r="BX73"/>
  <c r="AI74"/>
  <c r="R75"/>
  <c r="BH75"/>
  <c r="AY76"/>
  <c r="CD78"/>
  <c r="T80"/>
  <c r="BD80"/>
  <c r="BC81"/>
  <c r="CB81"/>
  <c r="S83"/>
  <c r="AY83"/>
  <c r="BW84"/>
  <c r="BJ85"/>
  <c r="BS86"/>
  <c r="AX88"/>
  <c r="AD89"/>
  <c r="AJ90"/>
  <c r="AI91"/>
  <c r="BA91"/>
  <c r="CD91"/>
  <c r="DT91" s="1"/>
  <c r="AU92"/>
  <c r="AF93"/>
  <c r="BO93"/>
  <c r="AA95"/>
  <c r="BP95"/>
  <c r="Y96"/>
  <c r="BH96"/>
  <c r="AI97"/>
  <c r="AR98"/>
  <c r="CI98"/>
  <c r="R99"/>
  <c r="BK99"/>
  <c r="Y100"/>
  <c r="AP101"/>
  <c r="BU102"/>
  <c r="BW103"/>
  <c r="BY104"/>
  <c r="AB107"/>
  <c r="AX107"/>
  <c r="BA108"/>
  <c r="AQ110"/>
  <c r="S111"/>
  <c r="AM111"/>
  <c r="BZ111"/>
  <c r="AA112"/>
  <c r="BH112"/>
  <c r="CC112"/>
  <c r="AG114"/>
  <c r="BB114"/>
  <c r="BQ115"/>
  <c r="S116"/>
  <c r="AZ116"/>
  <c r="AI118"/>
  <c r="AS119"/>
  <c r="Z21"/>
  <c r="CC15"/>
  <c r="AP22"/>
  <c r="CG40"/>
  <c r="Z45"/>
  <c r="BE49"/>
  <c r="BF58"/>
  <c r="BI59"/>
  <c r="AV66"/>
  <c r="BB69"/>
  <c r="AW76"/>
  <c r="BB81"/>
  <c r="AV83"/>
  <c r="BR86"/>
  <c r="AW88"/>
  <c r="AC89"/>
  <c r="CG89"/>
  <c r="CC91"/>
  <c r="AE93"/>
  <c r="BN95"/>
  <c r="AQ98"/>
  <c r="BF99"/>
  <c r="BT102"/>
  <c r="AW107"/>
  <c r="AV108"/>
  <c r="R111"/>
  <c r="BW111"/>
  <c r="Z112"/>
  <c r="R116"/>
  <c r="AY116"/>
  <c r="AH118"/>
  <c r="AQ119"/>
  <c r="DM15"/>
  <c r="BX18"/>
  <c r="AI29"/>
  <c r="AF28"/>
  <c r="AH21"/>
  <c r="Z25"/>
  <c r="AD28"/>
  <c r="AZ30"/>
  <c r="BV30"/>
  <c r="X32"/>
  <c r="BC32"/>
  <c r="CF48"/>
  <c r="T49"/>
  <c r="BB49"/>
  <c r="BG50"/>
  <c r="BU51"/>
  <c r="V54"/>
  <c r="AF55"/>
  <c r="BS55"/>
  <c r="AD56"/>
  <c r="BE58"/>
  <c r="Y59"/>
  <c r="BH59"/>
  <c r="BX60"/>
  <c r="Q61"/>
  <c r="AL61"/>
  <c r="AE62"/>
  <c r="AG64"/>
  <c r="BG65"/>
  <c r="R66"/>
  <c r="Q67"/>
  <c r="AC68"/>
  <c r="BZ68"/>
  <c r="AZ69"/>
  <c r="S70"/>
  <c r="AE71"/>
  <c r="BB71"/>
  <c r="AM73"/>
  <c r="BZ74"/>
  <c r="AV76"/>
  <c r="CG79"/>
  <c r="Q80"/>
  <c r="BA81"/>
  <c r="Q83"/>
  <c r="BB84"/>
  <c r="BG85"/>
  <c r="BO86"/>
  <c r="AT87"/>
  <c r="AA89"/>
  <c r="CE89"/>
  <c r="V90"/>
  <c r="BK90"/>
  <c r="W91"/>
  <c r="AY91"/>
  <c r="DP91" s="1"/>
  <c r="CB91"/>
  <c r="AS92"/>
  <c r="AD93"/>
  <c r="AU94"/>
  <c r="BM95"/>
  <c r="W96"/>
  <c r="AG97"/>
  <c r="CW97" s="1"/>
  <c r="AP98"/>
  <c r="CE98"/>
  <c r="V100"/>
  <c r="V102"/>
  <c r="BI102"/>
  <c r="Z103"/>
  <c r="V107"/>
  <c r="Q111"/>
  <c r="AK111"/>
  <c r="BV111"/>
  <c r="Y112"/>
  <c r="AE114"/>
  <c r="AW114"/>
  <c r="BO115"/>
  <c r="CI115"/>
  <c r="Q116"/>
  <c r="AX116"/>
  <c r="DP116" s="1"/>
  <c r="AG118"/>
  <c r="AP119"/>
  <c r="CB19"/>
  <c r="W15"/>
  <c r="AD16"/>
  <c r="AK21"/>
  <c r="AU31"/>
  <c r="BS11"/>
  <c r="CB15"/>
  <c r="AT31"/>
  <c r="AA34"/>
  <c r="BW34"/>
  <c r="AA36"/>
  <c r="BO36"/>
  <c r="AD12"/>
  <c r="AX12"/>
  <c r="BL16"/>
  <c r="BJ17"/>
  <c r="CE17"/>
  <c r="P18"/>
  <c r="AQ19"/>
  <c r="CG19"/>
  <c r="DJ19" s="1"/>
  <c r="P20"/>
  <c r="CS20" s="1"/>
  <c r="AK20"/>
  <c r="AJ22"/>
  <c r="X24"/>
  <c r="AD27"/>
  <c r="AC28"/>
  <c r="BJ28"/>
  <c r="R30"/>
  <c r="AY30"/>
  <c r="DP30" s="1"/>
  <c r="BU30"/>
  <c r="AS31"/>
  <c r="BW31"/>
  <c r="BB32"/>
  <c r="Y34"/>
  <c r="BE35"/>
  <c r="Z36"/>
  <c r="BN36"/>
  <c r="AF37"/>
  <c r="BT37"/>
  <c r="CG38"/>
  <c r="BC39"/>
  <c r="CD40"/>
  <c r="BH41"/>
  <c r="AL42"/>
  <c r="AF43"/>
  <c r="BF43"/>
  <c r="DQ43" s="1"/>
  <c r="AI44"/>
  <c r="X45"/>
  <c r="AS46"/>
  <c r="AM47"/>
  <c r="AB48"/>
  <c r="CB48"/>
  <c r="S49"/>
  <c r="BA49"/>
  <c r="V50"/>
  <c r="BF50"/>
  <c r="BT51"/>
  <c r="R52"/>
  <c r="U54"/>
  <c r="BI54"/>
  <c r="V55"/>
  <c r="BR55"/>
  <c r="DF55" s="1"/>
  <c r="AC56"/>
  <c r="CI57"/>
  <c r="BD58"/>
  <c r="X59"/>
  <c r="BF59"/>
  <c r="P61"/>
  <c r="AK61"/>
  <c r="CX61" s="1"/>
  <c r="AD62"/>
  <c r="BJ62"/>
  <c r="V63"/>
  <c r="AT63"/>
  <c r="AF64"/>
  <c r="BW64"/>
  <c r="BF65"/>
  <c r="CA65"/>
  <c r="DS65" s="1"/>
  <c r="P66"/>
  <c r="BX66"/>
  <c r="AA68"/>
  <c r="BY68"/>
  <c r="AD71"/>
  <c r="BA71"/>
  <c r="AS72"/>
  <c r="AL73"/>
  <c r="BY74"/>
  <c r="AT75"/>
  <c r="P80"/>
  <c r="AV81"/>
  <c r="CA82"/>
  <c r="P83"/>
  <c r="AM83"/>
  <c r="AZ84"/>
  <c r="BS84"/>
  <c r="BF85"/>
  <c r="BN86"/>
  <c r="AR87"/>
  <c r="Z89"/>
  <c r="CD89"/>
  <c r="T90"/>
  <c r="BJ90"/>
  <c r="U91"/>
  <c r="AX91"/>
  <c r="AR92"/>
  <c r="AC93"/>
  <c r="AT94"/>
  <c r="BL95"/>
  <c r="DE95" s="1"/>
  <c r="T96"/>
  <c r="AO98"/>
  <c r="T100"/>
  <c r="CT100" s="1"/>
  <c r="BF102"/>
  <c r="Y103"/>
  <c r="AP104"/>
  <c r="AL105"/>
  <c r="P111"/>
  <c r="BU111"/>
  <c r="AD114"/>
  <c r="P116"/>
  <c r="CS116" s="1"/>
  <c r="AW116"/>
  <c r="AF118"/>
  <c r="BI118"/>
  <c r="AO119"/>
  <c r="BN32"/>
  <c r="AF15"/>
  <c r="CW15" s="1"/>
  <c r="BV51"/>
  <c r="DS51" s="1"/>
  <c r="BD39"/>
  <c r="CF40"/>
  <c r="DJ40" s="1"/>
  <c r="AP44"/>
  <c r="BR11"/>
  <c r="AM13"/>
  <c r="R14"/>
  <c r="BP15"/>
  <c r="AG21"/>
  <c r="CD21"/>
  <c r="Z23"/>
  <c r="BJ23"/>
  <c r="X25"/>
  <c r="U26"/>
  <c r="AB11"/>
  <c r="BP11"/>
  <c r="AW12"/>
  <c r="AL13"/>
  <c r="BX13"/>
  <c r="Q14"/>
  <c r="BC14"/>
  <c r="CA14"/>
  <c r="AV16"/>
  <c r="W17"/>
  <c r="BI17"/>
  <c r="CD17"/>
  <c r="AJ18"/>
  <c r="AK19"/>
  <c r="CF19"/>
  <c r="AJ20"/>
  <c r="AF21"/>
  <c r="CB21"/>
  <c r="AG22"/>
  <c r="X23"/>
  <c r="BH23"/>
  <c r="W24"/>
  <c r="W25"/>
  <c r="T26"/>
  <c r="AX26"/>
  <c r="AB27"/>
  <c r="AB28"/>
  <c r="BH28"/>
  <c r="CI29"/>
  <c r="Q30"/>
  <c r="AX30"/>
  <c r="BS30"/>
  <c r="AR31"/>
  <c r="BV31"/>
  <c r="BA32"/>
  <c r="CF32"/>
  <c r="BP34"/>
  <c r="BD35"/>
  <c r="Y36"/>
  <c r="BM36"/>
  <c r="BK37"/>
  <c r="CE38"/>
  <c r="BB39"/>
  <c r="AY40"/>
  <c r="DP40" s="1"/>
  <c r="CC40"/>
  <c r="BG41"/>
  <c r="AJ42"/>
  <c r="BE43"/>
  <c r="AE44"/>
  <c r="T45"/>
  <c r="AP46"/>
  <c r="AA48"/>
  <c r="BS48"/>
  <c r="AY49"/>
  <c r="T50"/>
  <c r="BE50"/>
  <c r="Q52"/>
  <c r="AX52"/>
  <c r="CA52"/>
  <c r="BO53"/>
  <c r="DR53" s="1"/>
  <c r="T54"/>
  <c r="BH54"/>
  <c r="CG54"/>
  <c r="U55"/>
  <c r="BQ55"/>
  <c r="CH57"/>
  <c r="BE59"/>
  <c r="Z60"/>
  <c r="AJ61"/>
  <c r="AC62"/>
  <c r="BI62"/>
  <c r="T63"/>
  <c r="AS63"/>
  <c r="BV64"/>
  <c r="DG64" s="1"/>
  <c r="BA65"/>
  <c r="BZ65"/>
  <c r="BW66"/>
  <c r="BB67"/>
  <c r="Z68"/>
  <c r="BW68"/>
  <c r="BY69"/>
  <c r="AC71"/>
  <c r="AZ71"/>
  <c r="AR72"/>
  <c r="AK73"/>
  <c r="AA74"/>
  <c r="BX74"/>
  <c r="AS75"/>
  <c r="CD75"/>
  <c r="BR77"/>
  <c r="BY78"/>
  <c r="BY79"/>
  <c r="AM80"/>
  <c r="BS81"/>
  <c r="BZ82"/>
  <c r="AL83"/>
  <c r="BY83"/>
  <c r="AY84"/>
  <c r="BQ84"/>
  <c r="BE85"/>
  <c r="U86"/>
  <c r="BM86"/>
  <c r="P87"/>
  <c r="AO87"/>
  <c r="AS89"/>
  <c r="CC89"/>
  <c r="BI90"/>
  <c r="T91"/>
  <c r="AW91"/>
  <c r="AQ92"/>
  <c r="AB93"/>
  <c r="AS94"/>
  <c r="S96"/>
  <c r="AD97"/>
  <c r="BB97"/>
  <c r="CA98"/>
  <c r="AT99"/>
  <c r="S100"/>
  <c r="BD102"/>
  <c r="X103"/>
  <c r="AK105"/>
  <c r="BX105"/>
  <c r="AD106"/>
  <c r="S107"/>
  <c r="AT107"/>
  <c r="BS107"/>
  <c r="V109"/>
  <c r="AE110"/>
  <c r="BN110"/>
  <c r="AI111"/>
  <c r="BT111"/>
  <c r="W112"/>
  <c r="AC114"/>
  <c r="CV114" s="1"/>
  <c r="AU114"/>
  <c r="BC115"/>
  <c r="CG115"/>
  <c r="AV116"/>
  <c r="AG117"/>
  <c r="AE118"/>
  <c r="BF118"/>
  <c r="AN119"/>
  <c r="BT14"/>
  <c r="CF26"/>
  <c r="BM14"/>
  <c r="AV42"/>
  <c r="AF12"/>
  <c r="AY12"/>
  <c r="V14"/>
  <c r="Q18"/>
  <c r="AR19"/>
  <c r="CI19"/>
  <c r="Q20"/>
  <c r="AN22"/>
  <c r="Y24"/>
  <c r="DM24" s="1"/>
  <c r="Y11"/>
  <c r="BO11"/>
  <c r="P14"/>
  <c r="BB14"/>
  <c r="BZ14"/>
  <c r="V17"/>
  <c r="CA17"/>
  <c r="AE21"/>
  <c r="DM21" s="1"/>
  <c r="BQ21"/>
  <c r="BF23"/>
  <c r="AA28"/>
  <c r="BG28"/>
  <c r="AX32"/>
  <c r="CE32"/>
  <c r="BJ37"/>
  <c r="AH38"/>
  <c r="CB40"/>
  <c r="DT40" s="1"/>
  <c r="S45"/>
  <c r="AC47"/>
  <c r="BK47"/>
  <c r="V51"/>
  <c r="CI51"/>
  <c r="DT51" s="1"/>
  <c r="Q54"/>
  <c r="BG54"/>
  <c r="CF54"/>
  <c r="AK57"/>
  <c r="BC60"/>
  <c r="AI61"/>
  <c r="AB62"/>
  <c r="BH62"/>
  <c r="AM66"/>
  <c r="BU66"/>
  <c r="BV68"/>
  <c r="AA71"/>
  <c r="AY71"/>
  <c r="AQ72"/>
  <c r="AJ73"/>
  <c r="BK73"/>
  <c r="AR75"/>
  <c r="AD77"/>
  <c r="BF77"/>
  <c r="AM78"/>
  <c r="BZ80"/>
  <c r="AK81"/>
  <c r="BR81"/>
  <c r="BY82"/>
  <c r="BX83"/>
  <c r="AX84"/>
  <c r="BD85"/>
  <c r="BL86"/>
  <c r="AM88"/>
  <c r="BH90"/>
  <c r="AO92"/>
  <c r="Z93"/>
  <c r="AZ93"/>
  <c r="AR94"/>
  <c r="DO94" s="1"/>
  <c r="CA94"/>
  <c r="AU95"/>
  <c r="CI95"/>
  <c r="DJ95" s="1"/>
  <c r="AC97"/>
  <c r="BA97"/>
  <c r="AE98"/>
  <c r="AS99"/>
  <c r="AY102"/>
  <c r="AJ105"/>
  <c r="CX105" s="1"/>
  <c r="AC106"/>
  <c r="CI109"/>
  <c r="AD110"/>
  <c r="AH111"/>
  <c r="AO112"/>
  <c r="AT114"/>
  <c r="CF115"/>
  <c r="AB117"/>
  <c r="Z118"/>
  <c r="BA118"/>
  <c r="AA119"/>
  <c r="BZ18"/>
  <c r="CG26"/>
  <c r="BA12"/>
  <c r="BZ30"/>
  <c r="AD36"/>
  <c r="BO23"/>
  <c r="AV12"/>
  <c r="AG18"/>
  <c r="CE19"/>
  <c r="AH20"/>
  <c r="AF22"/>
  <c r="Q26"/>
  <c r="P30"/>
  <c r="CS30" s="1"/>
  <c r="AW30"/>
  <c r="BR30"/>
  <c r="DF30" s="1"/>
  <c r="AO31"/>
  <c r="BT31"/>
  <c r="CC35"/>
  <c r="X36"/>
  <c r="BL36"/>
  <c r="DR36" s="1"/>
  <c r="BA39"/>
  <c r="DP39" s="1"/>
  <c r="BF41"/>
  <c r="BS45"/>
  <c r="AX49"/>
  <c r="AW52"/>
  <c r="BY52"/>
  <c r="BP55"/>
  <c r="X11"/>
  <c r="BN11"/>
  <c r="S12"/>
  <c r="AU12"/>
  <c r="V13"/>
  <c r="BS13"/>
  <c r="BA14"/>
  <c r="DB14" s="1"/>
  <c r="BY14"/>
  <c r="AZ15"/>
  <c r="AJ16"/>
  <c r="T17"/>
  <c r="BZ17"/>
  <c r="AF18"/>
  <c r="CA18"/>
  <c r="AH19"/>
  <c r="CW19" s="1"/>
  <c r="CD19"/>
  <c r="AG20"/>
  <c r="CW20" s="1"/>
  <c r="BP21"/>
  <c r="AE22"/>
  <c r="V23"/>
  <c r="AX23"/>
  <c r="S24"/>
  <c r="CS24" s="1"/>
  <c r="AS24"/>
  <c r="S25"/>
  <c r="CS25" s="1"/>
  <c r="CG25"/>
  <c r="DJ25" s="1"/>
  <c r="P26"/>
  <c r="AT26"/>
  <c r="Z27"/>
  <c r="AZ27"/>
  <c r="Z28"/>
  <c r="BD28"/>
  <c r="CB29"/>
  <c r="AN31"/>
  <c r="BL31"/>
  <c r="AW32"/>
  <c r="DA32" s="1"/>
  <c r="CD32"/>
  <c r="BC33"/>
  <c r="DP33" s="1"/>
  <c r="T34"/>
  <c r="BC34"/>
  <c r="AZ35"/>
  <c r="CA35"/>
  <c r="S36"/>
  <c r="BF36"/>
  <c r="W37"/>
  <c r="BG37"/>
  <c r="AF38"/>
  <c r="BV38"/>
  <c r="CH39"/>
  <c r="W40"/>
  <c r="BX40"/>
  <c r="BD41"/>
  <c r="AH42"/>
  <c r="DN42" s="1"/>
  <c r="BN42"/>
  <c r="DE42" s="1"/>
  <c r="W44"/>
  <c r="AK45"/>
  <c r="AE46"/>
  <c r="CA47"/>
  <c r="DH47" s="1"/>
  <c r="Y48"/>
  <c r="AV49"/>
  <c r="R50"/>
  <c r="CI50"/>
  <c r="DJ50" s="1"/>
  <c r="Q51"/>
  <c r="BP51"/>
  <c r="AM52"/>
  <c r="BX52"/>
  <c r="DS52" s="1"/>
  <c r="CH53"/>
  <c r="DJ53" s="1"/>
  <c r="CE54"/>
  <c r="BO55"/>
  <c r="S56"/>
  <c r="AU56"/>
  <c r="CZ56" s="1"/>
  <c r="AJ57"/>
  <c r="CF57"/>
  <c r="BA58"/>
  <c r="AW59"/>
  <c r="DA59" s="1"/>
  <c r="AW60"/>
  <c r="AH61"/>
  <c r="BZ61"/>
  <c r="BG62"/>
  <c r="R63"/>
  <c r="DL63" s="1"/>
  <c r="AM63"/>
  <c r="AA64"/>
  <c r="AU64"/>
  <c r="DO64" s="1"/>
  <c r="AL66"/>
  <c r="BU68"/>
  <c r="AE69"/>
  <c r="AN70"/>
  <c r="CI70"/>
  <c r="Z71"/>
  <c r="AP72"/>
  <c r="AI73"/>
  <c r="W74"/>
  <c r="AQ76"/>
  <c r="AC77"/>
  <c r="BC77"/>
  <c r="AF79"/>
  <c r="BV79"/>
  <c r="AK80"/>
  <c r="BT80"/>
  <c r="AH81"/>
  <c r="BQ81"/>
  <c r="BW82"/>
  <c r="AV84"/>
  <c r="BO84"/>
  <c r="BC85"/>
  <c r="BK86"/>
  <c r="CD86"/>
  <c r="AL87"/>
  <c r="AL88"/>
  <c r="BW88"/>
  <c r="AQ89"/>
  <c r="CY89" s="1"/>
  <c r="BZ89"/>
  <c r="BF90"/>
  <c r="R91"/>
  <c r="CS91" s="1"/>
  <c r="AU91"/>
  <c r="BV91"/>
  <c r="AN92"/>
  <c r="AQ94"/>
  <c r="BY94"/>
  <c r="AT95"/>
  <c r="Q96"/>
  <c r="AI96"/>
  <c r="DN96" s="1"/>
  <c r="AB97"/>
  <c r="AZ97"/>
  <c r="AD98"/>
  <c r="DM98" s="1"/>
  <c r="AR99"/>
  <c r="CI99"/>
  <c r="DJ99" s="1"/>
  <c r="Q100"/>
  <c r="BG100"/>
  <c r="CI100"/>
  <c r="DJ100" s="1"/>
  <c r="BV101"/>
  <c r="DG101" s="1"/>
  <c r="V103"/>
  <c r="BO103"/>
  <c r="BQ104"/>
  <c r="DF104" s="1"/>
  <c r="AI105"/>
  <c r="BV105"/>
  <c r="AB106"/>
  <c r="BN106"/>
  <c r="Q107"/>
  <c r="AR107"/>
  <c r="BQ107"/>
  <c r="AB108"/>
  <c r="Q109"/>
  <c r="BE109"/>
  <c r="CH109"/>
  <c r="AA110"/>
  <c r="BI110"/>
  <c r="DD110" s="1"/>
  <c r="S112"/>
  <c r="AA114"/>
  <c r="AS114"/>
  <c r="AX115"/>
  <c r="Z117"/>
  <c r="BX117"/>
  <c r="V118"/>
  <c r="AY118"/>
  <c r="W119"/>
  <c r="BS119"/>
  <c r="DN106"/>
  <c r="DN71"/>
  <c r="DN45"/>
  <c r="DN28"/>
  <c r="DL116"/>
  <c r="DL69"/>
  <c r="DL50"/>
  <c r="DL37"/>
  <c r="DT111"/>
  <c r="DT11"/>
  <c r="DT27"/>
  <c r="DT42"/>
  <c r="DT14"/>
  <c r="DA54"/>
  <c r="DA57"/>
  <c r="DA56"/>
  <c r="DA40"/>
  <c r="DA25"/>
  <c r="DA34"/>
  <c r="DA20"/>
  <c r="DA19"/>
  <c r="CZ98"/>
  <c r="CZ90"/>
  <c r="CZ31"/>
  <c r="CZ30"/>
  <c r="DJ111"/>
  <c r="DJ91"/>
  <c r="DJ107"/>
  <c r="DJ78"/>
  <c r="DJ61"/>
  <c r="DJ14"/>
  <c r="DJ27"/>
  <c r="DJ51"/>
  <c r="DS62"/>
  <c r="DS67"/>
  <c r="DS23"/>
  <c r="CY114"/>
  <c r="CY64"/>
  <c r="CY76"/>
  <c r="CY23"/>
  <c r="DR75"/>
  <c r="DR22"/>
  <c r="DR42"/>
  <c r="DR17"/>
  <c r="DQ80"/>
  <c r="DQ72"/>
  <c r="DQ42"/>
  <c r="CV112"/>
  <c r="CV93"/>
  <c r="CV85"/>
  <c r="CV38"/>
  <c r="DP73"/>
  <c r="DP55"/>
  <c r="DP57"/>
  <c r="DP54"/>
  <c r="DP34"/>
  <c r="DP31"/>
  <c r="DG112"/>
  <c r="DG103"/>
  <c r="DG87"/>
  <c r="DG62"/>
  <c r="DG52"/>
  <c r="DG47"/>
  <c r="CT107"/>
  <c r="CT23"/>
  <c r="CT22"/>
  <c r="CT17"/>
  <c r="CT18"/>
  <c r="DE118"/>
  <c r="DE104"/>
  <c r="DE103"/>
  <c r="DE93"/>
  <c r="DE91"/>
  <c r="DE75"/>
  <c r="DE81"/>
  <c r="DE56"/>
  <c r="DE54"/>
  <c r="DE58"/>
  <c r="DE55"/>
  <c r="DE53"/>
  <c r="AD13"/>
  <c r="AE13"/>
  <c r="Y13"/>
  <c r="Z13"/>
  <c r="AA13"/>
  <c r="DF107"/>
  <c r="DF108"/>
  <c r="DF56"/>
  <c r="DF54"/>
  <c r="DF58"/>
  <c r="DF36"/>
  <c r="DF41"/>
  <c r="DM112"/>
  <c r="DM96"/>
  <c r="DM76"/>
  <c r="DM61"/>
  <c r="DM57"/>
  <c r="DM26"/>
  <c r="DM25"/>
  <c r="DM38"/>
  <c r="BG17"/>
  <c r="BD17"/>
  <c r="BE17"/>
  <c r="BF17"/>
  <c r="BK17"/>
  <c r="AV11"/>
  <c r="AW11"/>
  <c r="BA11"/>
  <c r="BB11"/>
  <c r="BC11"/>
  <c r="X12"/>
  <c r="Y12"/>
  <c r="Z12"/>
  <c r="AA12"/>
  <c r="AE12"/>
  <c r="AY17"/>
  <c r="AZ17"/>
  <c r="BA17"/>
  <c r="BB17"/>
  <c r="BC17"/>
  <c r="AV17"/>
  <c r="CA19"/>
  <c r="BT19"/>
  <c r="BU19"/>
  <c r="BV19"/>
  <c r="BW19"/>
  <c r="BX19"/>
  <c r="BZ19"/>
  <c r="AL14"/>
  <c r="BX15"/>
  <c r="BI18"/>
  <c r="AC12"/>
  <c r="CV12" s="1"/>
  <c r="BZ12"/>
  <c r="CY14"/>
  <c r="DI14"/>
  <c r="DE17"/>
  <c r="CT37"/>
  <c r="AK14"/>
  <c r="AI14"/>
  <c r="AJ14"/>
  <c r="BK19"/>
  <c r="BD19"/>
  <c r="BE19"/>
  <c r="BF19"/>
  <c r="BG19"/>
  <c r="BI19"/>
  <c r="BH19"/>
  <c r="DM19"/>
  <c r="DJ24"/>
  <c r="CZ27"/>
  <c r="DB34"/>
  <c r="X14"/>
  <c r="Y14"/>
  <c r="AA14"/>
  <c r="AB14"/>
  <c r="AC14"/>
  <c r="AD14"/>
  <c r="AE14"/>
  <c r="CU98"/>
  <c r="CU96"/>
  <c r="CU77"/>
  <c r="CU61"/>
  <c r="CU57"/>
  <c r="CU26"/>
  <c r="CU36"/>
  <c r="CU18"/>
  <c r="CU38"/>
  <c r="DD112"/>
  <c r="DD105"/>
  <c r="DD85"/>
  <c r="DD84"/>
  <c r="DD82"/>
  <c r="DD72"/>
  <c r="DD66"/>
  <c r="DD42"/>
  <c r="AF14"/>
  <c r="CI13"/>
  <c r="AQ16"/>
  <c r="DF22"/>
  <c r="DD38"/>
  <c r="DI100"/>
  <c r="DI81"/>
  <c r="DI51"/>
  <c r="CF12"/>
  <c r="CG12"/>
  <c r="CI12"/>
  <c r="CB12"/>
  <c r="CC12"/>
  <c r="BU15"/>
  <c r="BT15"/>
  <c r="BV15"/>
  <c r="BZ15"/>
  <c r="CA15"/>
  <c r="DC105"/>
  <c r="DC110"/>
  <c r="DC86"/>
  <c r="DC72"/>
  <c r="DC42"/>
  <c r="DC38"/>
  <c r="DC35"/>
  <c r="DC32"/>
  <c r="BS15"/>
  <c r="BN15"/>
  <c r="BO15"/>
  <c r="BQ15"/>
  <c r="BR15"/>
  <c r="BY12"/>
  <c r="DO12"/>
  <c r="DJ11"/>
  <c r="Z14"/>
  <c r="CV19"/>
  <c r="AX17"/>
  <c r="BK20"/>
  <c r="DE30"/>
  <c r="CZ40"/>
  <c r="AP11"/>
  <c r="AQ11"/>
  <c r="AS11"/>
  <c r="AT11"/>
  <c r="AU11"/>
  <c r="DB116"/>
  <c r="DB77"/>
  <c r="DB73"/>
  <c r="DB54"/>
  <c r="DB55"/>
  <c r="DB25"/>
  <c r="CC13"/>
  <c r="CD13"/>
  <c r="CE13"/>
  <c r="CF13"/>
  <c r="CG13"/>
  <c r="BD15"/>
  <c r="BE15"/>
  <c r="BI15"/>
  <c r="BJ15"/>
  <c r="BK15"/>
  <c r="BD16"/>
  <c r="BE16"/>
  <c r="BF16"/>
  <c r="BJ16"/>
  <c r="BK16"/>
  <c r="BU20"/>
  <c r="BT20"/>
  <c r="BW20"/>
  <c r="BV20"/>
  <c r="BX20"/>
  <c r="BY20"/>
  <c r="CA20"/>
  <c r="AG14"/>
  <c r="BG15"/>
  <c r="DM20"/>
  <c r="DB31"/>
  <c r="DA33"/>
  <c r="CS103"/>
  <c r="CS99"/>
  <c r="CS100"/>
  <c r="CS96"/>
  <c r="CS83"/>
  <c r="CS69"/>
  <c r="CS62"/>
  <c r="CS63"/>
  <c r="CS31"/>
  <c r="CS37"/>
  <c r="CS50"/>
  <c r="BZ13"/>
  <c r="CA13"/>
  <c r="BU13"/>
  <c r="BV13"/>
  <c r="BW13"/>
  <c r="AW16"/>
  <c r="AY16"/>
  <c r="BA16"/>
  <c r="AZ16"/>
  <c r="BB16"/>
  <c r="BC16"/>
  <c r="DL23"/>
  <c r="CS23"/>
  <c r="CB13"/>
  <c r="DC11"/>
  <c r="AS13"/>
  <c r="BY13"/>
  <c r="CV15"/>
  <c r="BF15"/>
  <c r="DB20"/>
  <c r="CT31"/>
  <c r="DA14"/>
  <c r="AN16"/>
  <c r="AO16"/>
  <c r="AS16"/>
  <c r="AT16"/>
  <c r="AU16"/>
  <c r="BE20"/>
  <c r="BF20"/>
  <c r="BD20"/>
  <c r="BG20"/>
  <c r="BH20"/>
  <c r="BJ20"/>
  <c r="DI11"/>
  <c r="AR13"/>
  <c r="CS18"/>
  <c r="DE22"/>
  <c r="CV26"/>
  <c r="DO40"/>
  <c r="DA44"/>
  <c r="BT21"/>
  <c r="BU21"/>
  <c r="BX21"/>
  <c r="BV21"/>
  <c r="BW21"/>
  <c r="BY21"/>
  <c r="BZ21"/>
  <c r="CA21"/>
  <c r="CV24"/>
  <c r="DJ34"/>
  <c r="CS17"/>
  <c r="CV20"/>
  <c r="CU20"/>
  <c r="CV25"/>
  <c r="BD21"/>
  <c r="BG21"/>
  <c r="BE21"/>
  <c r="BF21"/>
  <c r="BH21"/>
  <c r="BI21"/>
  <c r="BJ21"/>
  <c r="CS11"/>
  <c r="DA15"/>
  <c r="BK21"/>
  <c r="DL31"/>
  <c r="DD35"/>
  <c r="DD43"/>
  <c r="AG13"/>
  <c r="AJ13"/>
  <c r="AH13"/>
  <c r="AI13"/>
  <c r="AK13"/>
  <c r="CU28"/>
  <c r="DB30"/>
  <c r="DA45"/>
  <c r="BT12"/>
  <c r="BV12"/>
  <c r="BU12"/>
  <c r="BW12"/>
  <c r="CA12"/>
  <c r="CS19"/>
  <c r="DF17"/>
  <c r="DG23"/>
  <c r="CZ29"/>
  <c r="DG37"/>
  <c r="CW43"/>
  <c r="AT13"/>
  <c r="AU13"/>
  <c r="AO13"/>
  <c r="AP13"/>
  <c r="AQ13"/>
  <c r="BE18"/>
  <c r="BD18"/>
  <c r="BF18"/>
  <c r="BG18"/>
  <c r="BK18"/>
  <c r="AN11"/>
  <c r="DE16"/>
  <c r="BI16"/>
  <c r="DP20"/>
  <c r="CX42"/>
  <c r="DR47"/>
  <c r="CT50"/>
  <c r="DH112"/>
  <c r="DH102"/>
  <c r="DH82"/>
  <c r="DH69"/>
  <c r="DH67"/>
  <c r="DH68"/>
  <c r="DH55"/>
  <c r="DH22"/>
  <c r="DH23"/>
  <c r="BQ18"/>
  <c r="BP18"/>
  <c r="BR18"/>
  <c r="BS18"/>
  <c r="BL18"/>
  <c r="BM18"/>
  <c r="CX106"/>
  <c r="CX111"/>
  <c r="CX107"/>
  <c r="CX89"/>
  <c r="CX66"/>
  <c r="CX60"/>
  <c r="CX71"/>
  <c r="CX70"/>
  <c r="CX74"/>
  <c r="CX64"/>
  <c r="CX45"/>
  <c r="CX28"/>
  <c r="CX27"/>
  <c r="BV11"/>
  <c r="BW11"/>
  <c r="BY11"/>
  <c r="BZ11"/>
  <c r="CA11"/>
  <c r="BD14"/>
  <c r="BE14"/>
  <c r="BG14"/>
  <c r="BH14"/>
  <c r="BI14"/>
  <c r="BJ14"/>
  <c r="BK14"/>
  <c r="BA18"/>
  <c r="AY18"/>
  <c r="AZ18"/>
  <c r="BB18"/>
  <c r="BC18"/>
  <c r="AV18"/>
  <c r="CS22"/>
  <c r="DL22"/>
  <c r="AR11"/>
  <c r="CS12"/>
  <c r="AO11"/>
  <c r="CH12"/>
  <c r="AB13"/>
  <c r="BN18"/>
  <c r="DL18"/>
  <c r="DJ20"/>
  <c r="CE12"/>
  <c r="X13"/>
  <c r="DB13"/>
  <c r="AM14"/>
  <c r="BY15"/>
  <c r="BH16"/>
  <c r="BJ18"/>
  <c r="BY19"/>
  <c r="DG31"/>
  <c r="CW40"/>
  <c r="CW112"/>
  <c r="CW107"/>
  <c r="CW96"/>
  <c r="CW77"/>
  <c r="CW71"/>
  <c r="CW61"/>
  <c r="CW45"/>
  <c r="CW28"/>
  <c r="CW27"/>
  <c r="CW24"/>
  <c r="DE14"/>
  <c r="AC13"/>
  <c r="DP25"/>
  <c r="DO29"/>
  <c r="DA30"/>
  <c r="AJ36"/>
  <c r="CX36" s="1"/>
  <c r="AF36"/>
  <c r="BY42"/>
  <c r="BV42"/>
  <c r="BT42"/>
  <c r="BU42"/>
  <c r="BZ42"/>
  <c r="AA43"/>
  <c r="AB43"/>
  <c r="AE43"/>
  <c r="CH45"/>
  <c r="CG45"/>
  <c r="DT45" s="1"/>
  <c r="CI45"/>
  <c r="CC45"/>
  <c r="AY46"/>
  <c r="BC46"/>
  <c r="AZ46"/>
  <c r="AV46"/>
  <c r="BA46"/>
  <c r="BB46"/>
  <c r="DQ50"/>
  <c r="DC50"/>
  <c r="AM11"/>
  <c r="CD16"/>
  <c r="AL11"/>
  <c r="BF13"/>
  <c r="BM19"/>
  <c r="BM21"/>
  <c r="CC22"/>
  <c r="AD23"/>
  <c r="BL23"/>
  <c r="CC23"/>
  <c r="AV24"/>
  <c r="BM24"/>
  <c r="BM25"/>
  <c r="AV26"/>
  <c r="BM26"/>
  <c r="AW27"/>
  <c r="BN27"/>
  <c r="AW28"/>
  <c r="BN28"/>
  <c r="CE28"/>
  <c r="P29"/>
  <c r="AY29"/>
  <c r="BP29"/>
  <c r="DF29" s="1"/>
  <c r="CG29"/>
  <c r="AH30"/>
  <c r="CG30"/>
  <c r="AH31"/>
  <c r="BP31"/>
  <c r="CH31"/>
  <c r="R32"/>
  <c r="AI32"/>
  <c r="AZ32"/>
  <c r="BQ32"/>
  <c r="CH32"/>
  <c r="R33"/>
  <c r="AJ33"/>
  <c r="BW33"/>
  <c r="AH34"/>
  <c r="BT34"/>
  <c r="AC35"/>
  <c r="AW35"/>
  <c r="BO35"/>
  <c r="CH35"/>
  <c r="AQ36"/>
  <c r="BK36"/>
  <c r="CC36"/>
  <c r="AK37"/>
  <c r="S38"/>
  <c r="AK38"/>
  <c r="CA38"/>
  <c r="S39"/>
  <c r="AM39"/>
  <c r="DT39"/>
  <c r="T40"/>
  <c r="CY40"/>
  <c r="V41"/>
  <c r="AQ41"/>
  <c r="CA42"/>
  <c r="Y43"/>
  <c r="DA43"/>
  <c r="BR43"/>
  <c r="BO44"/>
  <c r="DB45"/>
  <c r="BL46"/>
  <c r="BP49"/>
  <c r="DJ52"/>
  <c r="DC37"/>
  <c r="W43"/>
  <c r="T43"/>
  <c r="Q43"/>
  <c r="BU45"/>
  <c r="BY45"/>
  <c r="BZ45"/>
  <c r="AQ46"/>
  <c r="AR46"/>
  <c r="AT48"/>
  <c r="AU48"/>
  <c r="AN48"/>
  <c r="AQ48"/>
  <c r="T14"/>
  <c r="CT14" s="1"/>
  <c r="AT15"/>
  <c r="AC16"/>
  <c r="CB16"/>
  <c r="CC17"/>
  <c r="CC18"/>
  <c r="BM20"/>
  <c r="AK11"/>
  <c r="BQ11"/>
  <c r="DF11" s="1"/>
  <c r="BK12"/>
  <c r="DD12" s="1"/>
  <c r="BE13"/>
  <c r="S14"/>
  <c r="AS15"/>
  <c r="CU15"/>
  <c r="AB16"/>
  <c r="CA16"/>
  <c r="DH16" s="1"/>
  <c r="AC17"/>
  <c r="CV17" s="1"/>
  <c r="AT17"/>
  <c r="CZ17" s="1"/>
  <c r="CB17"/>
  <c r="AC18"/>
  <c r="DM18" s="1"/>
  <c r="AT18"/>
  <c r="CZ18" s="1"/>
  <c r="CB18"/>
  <c r="AT19"/>
  <c r="CZ19" s="1"/>
  <c r="BL19"/>
  <c r="CC19"/>
  <c r="DI19" s="1"/>
  <c r="AU20"/>
  <c r="BL20"/>
  <c r="CC20"/>
  <c r="AU21"/>
  <c r="CZ21" s="1"/>
  <c r="BL21"/>
  <c r="CC21"/>
  <c r="DI21" s="1"/>
  <c r="AC22"/>
  <c r="CV22" s="1"/>
  <c r="AT22"/>
  <c r="CZ22" s="1"/>
  <c r="BK22"/>
  <c r="CB22"/>
  <c r="AC23"/>
  <c r="AT23"/>
  <c r="DO23" s="1"/>
  <c r="BK23"/>
  <c r="CB23"/>
  <c r="AT24"/>
  <c r="BL24"/>
  <c r="CC24"/>
  <c r="DT24" s="1"/>
  <c r="AU25"/>
  <c r="BL25"/>
  <c r="CC25"/>
  <c r="DI25" s="1"/>
  <c r="AU26"/>
  <c r="BL26"/>
  <c r="CC26"/>
  <c r="AE27"/>
  <c r="AV27"/>
  <c r="BM27"/>
  <c r="AE28"/>
  <c r="AV28"/>
  <c r="BM28"/>
  <c r="CD28"/>
  <c r="AF29"/>
  <c r="AX29"/>
  <c r="BO29"/>
  <c r="DE29" s="1"/>
  <c r="CF29"/>
  <c r="AG30"/>
  <c r="CF30"/>
  <c r="AG31"/>
  <c r="BO31"/>
  <c r="CF31"/>
  <c r="Q32"/>
  <c r="AH32"/>
  <c r="BP32"/>
  <c r="CG32"/>
  <c r="DJ32" s="1"/>
  <c r="Q33"/>
  <c r="AI33"/>
  <c r="CW33" s="1"/>
  <c r="BV33"/>
  <c r="AG34"/>
  <c r="BN35"/>
  <c r="DE35" s="1"/>
  <c r="CG35"/>
  <c r="W36"/>
  <c r="AP36"/>
  <c r="CY36" s="1"/>
  <c r="BI36"/>
  <c r="AJ37"/>
  <c r="DS37"/>
  <c r="Q38"/>
  <c r="AJ38"/>
  <c r="BY38"/>
  <c r="R39"/>
  <c r="AL39"/>
  <c r="CA39"/>
  <c r="S40"/>
  <c r="T41"/>
  <c r="AP41"/>
  <c r="CY41" s="1"/>
  <c r="BK41"/>
  <c r="DD41" s="1"/>
  <c r="CI41"/>
  <c r="BB42"/>
  <c r="BX42"/>
  <c r="X43"/>
  <c r="AU43"/>
  <c r="BQ43"/>
  <c r="BN44"/>
  <c r="BW45"/>
  <c r="DG45" s="1"/>
  <c r="BI46"/>
  <c r="DD50"/>
  <c r="CT52"/>
  <c r="BR45"/>
  <c r="BO45"/>
  <c r="BP45"/>
  <c r="AI46"/>
  <c r="AL46"/>
  <c r="AH46"/>
  <c r="AF46"/>
  <c r="AG46"/>
  <c r="AM46"/>
  <c r="AI48"/>
  <c r="AH48"/>
  <c r="AJ48"/>
  <c r="AM48"/>
  <c r="AC49"/>
  <c r="X49"/>
  <c r="Y49"/>
  <c r="Z49"/>
  <c r="AE49"/>
  <c r="BJ24"/>
  <c r="BK25"/>
  <c r="BK26"/>
  <c r="BL27"/>
  <c r="BL28"/>
  <c r="CC28"/>
  <c r="AE29"/>
  <c r="AF30"/>
  <c r="CE30"/>
  <c r="DR30"/>
  <c r="AF31"/>
  <c r="BN31"/>
  <c r="CE31"/>
  <c r="P32"/>
  <c r="P33"/>
  <c r="BU33"/>
  <c r="CF35"/>
  <c r="V36"/>
  <c r="BH36"/>
  <c r="AH37"/>
  <c r="DQ38"/>
  <c r="BX38"/>
  <c r="P39"/>
  <c r="BY39"/>
  <c r="R40"/>
  <c r="BZ40"/>
  <c r="R41"/>
  <c r="CF41"/>
  <c r="BA42"/>
  <c r="AR43"/>
  <c r="AM44"/>
  <c r="BL44"/>
  <c r="CI44"/>
  <c r="CV48"/>
  <c r="BJ49"/>
  <c r="CU62"/>
  <c r="BL34"/>
  <c r="BM34"/>
  <c r="AP35"/>
  <c r="AR35"/>
  <c r="AK50"/>
  <c r="AG50"/>
  <c r="AF50"/>
  <c r="AI50"/>
  <c r="AJ50"/>
  <c r="AL50"/>
  <c r="AV51"/>
  <c r="AW51"/>
  <c r="AX51"/>
  <c r="AY51"/>
  <c r="AZ51"/>
  <c r="BB51"/>
  <c r="BC51"/>
  <c r="BI22"/>
  <c r="DD22" s="1"/>
  <c r="BI23"/>
  <c r="CU23"/>
  <c r="AR24"/>
  <c r="CZ24" s="1"/>
  <c r="BI24"/>
  <c r="BZ24"/>
  <c r="AS25"/>
  <c r="BJ25"/>
  <c r="CA25"/>
  <c r="AS26"/>
  <c r="BJ26"/>
  <c r="CA26"/>
  <c r="DI27"/>
  <c r="CB28"/>
  <c r="AD29"/>
  <c r="CD29"/>
  <c r="DI29" s="1"/>
  <c r="CY29"/>
  <c r="CD30"/>
  <c r="AE31"/>
  <c r="DA31"/>
  <c r="BM31"/>
  <c r="CD31"/>
  <c r="AG33"/>
  <c r="DB33"/>
  <c r="BT33"/>
  <c r="BQ34"/>
  <c r="DF34" s="1"/>
  <c r="AS35"/>
  <c r="CE35"/>
  <c r="U36"/>
  <c r="CT36" s="1"/>
  <c r="BG36"/>
  <c r="BY36"/>
  <c r="DH36" s="1"/>
  <c r="AG37"/>
  <c r="CW37" s="1"/>
  <c r="BW38"/>
  <c r="BW39"/>
  <c r="P40"/>
  <c r="BY40"/>
  <c r="AE42"/>
  <c r="AZ42"/>
  <c r="CW42"/>
  <c r="AQ43"/>
  <c r="AL44"/>
  <c r="BI44"/>
  <c r="CV45"/>
  <c r="CV46"/>
  <c r="AD49"/>
  <c r="DQ52"/>
  <c r="CV57"/>
  <c r="CH37"/>
  <c r="CD37"/>
  <c r="AS42"/>
  <c r="AP42"/>
  <c r="AU42"/>
  <c r="AO42"/>
  <c r="CC44"/>
  <c r="CD44"/>
  <c r="S48"/>
  <c r="Q48"/>
  <c r="T48"/>
  <c r="U48"/>
  <c r="BH24"/>
  <c r="CX40"/>
  <c r="CG44"/>
  <c r="DP45"/>
  <c r="DH51"/>
  <c r="Z35"/>
  <c r="CU35" s="1"/>
  <c r="AA35"/>
  <c r="AE35"/>
  <c r="CH38"/>
  <c r="CI38"/>
  <c r="CD38"/>
  <c r="BZ44"/>
  <c r="BT44"/>
  <c r="BU44"/>
  <c r="BX44"/>
  <c r="AO45"/>
  <c r="AN45"/>
  <c r="AP45"/>
  <c r="AS45"/>
  <c r="CC30"/>
  <c r="CC31"/>
  <c r="AG11"/>
  <c r="CW11" s="1"/>
  <c r="BG12"/>
  <c r="U13"/>
  <c r="CT13" s="1"/>
  <c r="BQ13"/>
  <c r="AO15"/>
  <c r="BW16"/>
  <c r="X17"/>
  <c r="AO17"/>
  <c r="AP18"/>
  <c r="AP19"/>
  <c r="AQ20"/>
  <c r="AQ21"/>
  <c r="X22"/>
  <c r="AO22"/>
  <c r="CY22" s="1"/>
  <c r="BF22"/>
  <c r="BG23"/>
  <c r="AP24"/>
  <c r="BG24"/>
  <c r="BX24"/>
  <c r="AQ25"/>
  <c r="BH25"/>
  <c r="BY25"/>
  <c r="AQ26"/>
  <c r="BH26"/>
  <c r="BY26"/>
  <c r="AQ27"/>
  <c r="BH27"/>
  <c r="DD27" s="1"/>
  <c r="BZ27"/>
  <c r="DH27" s="1"/>
  <c r="CU27"/>
  <c r="AR28"/>
  <c r="CZ28" s="1"/>
  <c r="BI28"/>
  <c r="DD28" s="1"/>
  <c r="BZ28"/>
  <c r="AB29"/>
  <c r="BJ29"/>
  <c r="CA29"/>
  <c r="AC30"/>
  <c r="CV30" s="1"/>
  <c r="BK30"/>
  <c r="CB30"/>
  <c r="AC31"/>
  <c r="BK31"/>
  <c r="CB31"/>
  <c r="AT32"/>
  <c r="BL32"/>
  <c r="CC32"/>
  <c r="DT32" s="1"/>
  <c r="BQ33"/>
  <c r="DF33" s="1"/>
  <c r="BO34"/>
  <c r="V35"/>
  <c r="AO35"/>
  <c r="CB35"/>
  <c r="R36"/>
  <c r="BE36"/>
  <c r="BW36"/>
  <c r="DH37"/>
  <c r="AD37"/>
  <c r="BU38"/>
  <c r="AG39"/>
  <c r="DN39" s="1"/>
  <c r="DB40"/>
  <c r="CA41"/>
  <c r="AX42"/>
  <c r="DP42" s="1"/>
  <c r="AH44"/>
  <c r="BG44"/>
  <c r="CF44"/>
  <c r="AU45"/>
  <c r="BQ45"/>
  <c r="AA49"/>
  <c r="DL52"/>
  <c r="AQ34"/>
  <c r="AU34"/>
  <c r="BQ37"/>
  <c r="BM37"/>
  <c r="BZ39"/>
  <c r="BX39"/>
  <c r="CE41"/>
  <c r="CB41"/>
  <c r="CG41"/>
  <c r="CH41"/>
  <c r="AC42"/>
  <c r="Z42"/>
  <c r="AB42"/>
  <c r="CI47"/>
  <c r="CF47"/>
  <c r="CD47"/>
  <c r="CE47"/>
  <c r="AE53"/>
  <c r="AC53"/>
  <c r="AD53"/>
  <c r="AA53"/>
  <c r="Y53"/>
  <c r="Z53"/>
  <c r="AB53"/>
  <c r="BF12"/>
  <c r="CU19"/>
  <c r="AP20"/>
  <c r="CU24"/>
  <c r="AO24"/>
  <c r="BF24"/>
  <c r="BG25"/>
  <c r="AS34"/>
  <c r="U35"/>
  <c r="BD36"/>
  <c r="BS37"/>
  <c r="BT38"/>
  <c r="DB39"/>
  <c r="BT39"/>
  <c r="Y42"/>
  <c r="DF42"/>
  <c r="CY43"/>
  <c r="CE44"/>
  <c r="BN45"/>
  <c r="DF47"/>
  <c r="W48"/>
  <c r="BR38"/>
  <c r="BQ38"/>
  <c r="BM38"/>
  <c r="BW40"/>
  <c r="BT40"/>
  <c r="CA40"/>
  <c r="S42"/>
  <c r="T42"/>
  <c r="W42"/>
  <c r="BJ44"/>
  <c r="BK44"/>
  <c r="BF44"/>
  <c r="BI25"/>
  <c r="BE22"/>
  <c r="BW24"/>
  <c r="BG26"/>
  <c r="BX26"/>
  <c r="DL11"/>
  <c r="BE12"/>
  <c r="DE12"/>
  <c r="S13"/>
  <c r="AM15"/>
  <c r="BC15"/>
  <c r="AM17"/>
  <c r="AO21"/>
  <c r="AO26"/>
  <c r="BF26"/>
  <c r="BW26"/>
  <c r="AO27"/>
  <c r="AP28"/>
  <c r="Z29"/>
  <c r="BH29"/>
  <c r="Z30"/>
  <c r="BI30"/>
  <c r="BI31"/>
  <c r="BO33"/>
  <c r="AR34"/>
  <c r="BK34"/>
  <c r="P36"/>
  <c r="BC36"/>
  <c r="BU36"/>
  <c r="BR37"/>
  <c r="BS38"/>
  <c r="DC41"/>
  <c r="BY41"/>
  <c r="X42"/>
  <c r="BD44"/>
  <c r="CB44"/>
  <c r="V48"/>
  <c r="DJ49"/>
  <c r="BP39"/>
  <c r="BL39"/>
  <c r="BG33"/>
  <c r="DC33" s="1"/>
  <c r="BK33"/>
  <c r="DD33" s="1"/>
  <c r="Z34"/>
  <c r="CU34" s="1"/>
  <c r="AD34"/>
  <c r="CV34" s="1"/>
  <c r="AZ37"/>
  <c r="DB37" s="1"/>
  <c r="AV37"/>
  <c r="BJ39"/>
  <c r="DD39" s="1"/>
  <c r="BG39"/>
  <c r="DQ39" s="1"/>
  <c r="BQ40"/>
  <c r="BM40"/>
  <c r="V45"/>
  <c r="W45"/>
  <c r="BP13"/>
  <c r="AO19"/>
  <c r="AP25"/>
  <c r="BX25"/>
  <c r="AP26"/>
  <c r="AE11"/>
  <c r="BO13"/>
  <c r="AN19"/>
  <c r="BD22"/>
  <c r="BE23"/>
  <c r="DC23" s="1"/>
  <c r="AN24"/>
  <c r="BE24"/>
  <c r="BV24"/>
  <c r="AN25"/>
  <c r="BF25"/>
  <c r="BW25"/>
  <c r="BW27"/>
  <c r="BX28"/>
  <c r="DH28" s="1"/>
  <c r="BY29"/>
  <c r="AA31"/>
  <c r="AR32"/>
  <c r="CZ32" s="1"/>
  <c r="BZ32"/>
  <c r="T35"/>
  <c r="AM35"/>
  <c r="AD11"/>
  <c r="BJ11"/>
  <c r="DD11" s="1"/>
  <c r="R13"/>
  <c r="AX13"/>
  <c r="DA13" s="1"/>
  <c r="BN13"/>
  <c r="DE13" s="1"/>
  <c r="AR14"/>
  <c r="CZ14" s="1"/>
  <c r="V15"/>
  <c r="AL15"/>
  <c r="BB15"/>
  <c r="U16"/>
  <c r="AL16"/>
  <c r="BT16"/>
  <c r="AL17"/>
  <c r="BT17"/>
  <c r="AM18"/>
  <c r="BU18"/>
  <c r="DS18" s="1"/>
  <c r="V19"/>
  <c r="AM19"/>
  <c r="V20"/>
  <c r="AM20"/>
  <c r="W21"/>
  <c r="AN21"/>
  <c r="AL22"/>
  <c r="BC22"/>
  <c r="BT22"/>
  <c r="AM23"/>
  <c r="V24"/>
  <c r="AM24"/>
  <c r="BD24"/>
  <c r="BU24"/>
  <c r="V25"/>
  <c r="AM25"/>
  <c r="BD25"/>
  <c r="BV25"/>
  <c r="W26"/>
  <c r="BE26"/>
  <c r="BV26"/>
  <c r="W27"/>
  <c r="AN27"/>
  <c r="BE27"/>
  <c r="BV27"/>
  <c r="AO28"/>
  <c r="BF28"/>
  <c r="BW28"/>
  <c r="Y29"/>
  <c r="CU29" s="1"/>
  <c r="BG29"/>
  <c r="BX29"/>
  <c r="Y30"/>
  <c r="AP30"/>
  <c r="BH30"/>
  <c r="BY30"/>
  <c r="Z31"/>
  <c r="AQ31"/>
  <c r="DO31" s="1"/>
  <c r="BH31"/>
  <c r="BY31"/>
  <c r="Z32"/>
  <c r="DM32" s="1"/>
  <c r="AQ32"/>
  <c r="BH32"/>
  <c r="DD32" s="1"/>
  <c r="BY32"/>
  <c r="AU33"/>
  <c r="BN33"/>
  <c r="W34"/>
  <c r="AP34"/>
  <c r="BJ34"/>
  <c r="S35"/>
  <c r="AL35"/>
  <c r="BX35"/>
  <c r="AH36"/>
  <c r="BB36"/>
  <c r="BT36"/>
  <c r="Y37"/>
  <c r="BP37"/>
  <c r="AU38"/>
  <c r="BP38"/>
  <c r="BR39"/>
  <c r="DI39"/>
  <c r="AE40"/>
  <c r="BR40"/>
  <c r="AE41"/>
  <c r="BC41"/>
  <c r="BX41"/>
  <c r="DH41" s="1"/>
  <c r="V42"/>
  <c r="AT42"/>
  <c r="AC44"/>
  <c r="CA44"/>
  <c r="U45"/>
  <c r="AQ45"/>
  <c r="BL45"/>
  <c r="AU46"/>
  <c r="CA46"/>
  <c r="CH47"/>
  <c r="R48"/>
  <c r="AS48"/>
  <c r="CA48"/>
  <c r="CX58"/>
  <c r="DI64"/>
  <c r="AR37"/>
  <c r="AQ37"/>
  <c r="CY37" s="1"/>
  <c r="BB38"/>
  <c r="AZ38"/>
  <c r="DB38" s="1"/>
  <c r="AV38"/>
  <c r="BG40"/>
  <c r="BD40"/>
  <c r="BI40"/>
  <c r="DD40" s="1"/>
  <c r="AT44"/>
  <c r="AR44"/>
  <c r="AN44"/>
  <c r="BG47"/>
  <c r="BD47"/>
  <c r="BE47"/>
  <c r="BJ47"/>
  <c r="BI29"/>
  <c r="BZ29"/>
  <c r="V16"/>
  <c r="AM16"/>
  <c r="AN20"/>
  <c r="AM22"/>
  <c r="AC11"/>
  <c r="W12"/>
  <c r="AM12"/>
  <c r="CX12" s="1"/>
  <c r="BC12"/>
  <c r="DB12" s="1"/>
  <c r="BS12"/>
  <c r="DR12" s="1"/>
  <c r="U15"/>
  <c r="AK15"/>
  <c r="BA15"/>
  <c r="CH15"/>
  <c r="DJ15" s="1"/>
  <c r="T16"/>
  <c r="AK16"/>
  <c r="CX16" s="1"/>
  <c r="BS16"/>
  <c r="AK17"/>
  <c r="AL18"/>
  <c r="U19"/>
  <c r="AL19"/>
  <c r="BC19"/>
  <c r="U20"/>
  <c r="AL20"/>
  <c r="V21"/>
  <c r="AM21"/>
  <c r="AK22"/>
  <c r="BB22"/>
  <c r="AL23"/>
  <c r="BC23"/>
  <c r="U24"/>
  <c r="CT24" s="1"/>
  <c r="AL24"/>
  <c r="DN24" s="1"/>
  <c r="BC24"/>
  <c r="DB24" s="1"/>
  <c r="BT24"/>
  <c r="U25"/>
  <c r="AL25"/>
  <c r="CX25" s="1"/>
  <c r="BT25"/>
  <c r="V26"/>
  <c r="CT26" s="1"/>
  <c r="AM26"/>
  <c r="BU26"/>
  <c r="V27"/>
  <c r="BD27"/>
  <c r="BU27"/>
  <c r="V28"/>
  <c r="BV28"/>
  <c r="DG28" s="1"/>
  <c r="BF29"/>
  <c r="BW29"/>
  <c r="X30"/>
  <c r="AO30"/>
  <c r="CY30" s="1"/>
  <c r="BF30"/>
  <c r="DQ30" s="1"/>
  <c r="BX30"/>
  <c r="DH30" s="1"/>
  <c r="BG31"/>
  <c r="DC31" s="1"/>
  <c r="BX31"/>
  <c r="AP32"/>
  <c r="BX32"/>
  <c r="BM33"/>
  <c r="DJ33"/>
  <c r="V34"/>
  <c r="AO34"/>
  <c r="BI34"/>
  <c r="R35"/>
  <c r="AK35"/>
  <c r="DQ35"/>
  <c r="AG36"/>
  <c r="BA36"/>
  <c r="AT37"/>
  <c r="BO37"/>
  <c r="CI37"/>
  <c r="AT38"/>
  <c r="BO38"/>
  <c r="BQ39"/>
  <c r="AC40"/>
  <c r="AD41"/>
  <c r="CV41" s="1"/>
  <c r="BV41"/>
  <c r="U42"/>
  <c r="AR42"/>
  <c r="CA43"/>
  <c r="BY44"/>
  <c r="AT46"/>
  <c r="BZ46"/>
  <c r="CY47"/>
  <c r="CG47"/>
  <c r="P48"/>
  <c r="AR48"/>
  <c r="BX48"/>
  <c r="X53"/>
  <c r="AP33"/>
  <c r="AT33"/>
  <c r="CF36"/>
  <c r="CE36"/>
  <c r="AT39"/>
  <c r="AP39"/>
  <c r="AU39"/>
  <c r="AY41"/>
  <c r="AV41"/>
  <c r="BA41"/>
  <c r="DC43"/>
  <c r="AG44"/>
  <c r="AJ44"/>
  <c r="AK44"/>
  <c r="BS19"/>
  <c r="BS20"/>
  <c r="BA22"/>
  <c r="BS23"/>
  <c r="U27"/>
  <c r="BC27"/>
  <c r="U28"/>
  <c r="DC28"/>
  <c r="BE29"/>
  <c r="BV29"/>
  <c r="CU32"/>
  <c r="AO32"/>
  <c r="BW32"/>
  <c r="AR33"/>
  <c r="AN34"/>
  <c r="BG34"/>
  <c r="CA34"/>
  <c r="Q35"/>
  <c r="AJ35"/>
  <c r="BN37"/>
  <c r="CG37"/>
  <c r="AS38"/>
  <c r="CZ38" s="1"/>
  <c r="BO39"/>
  <c r="AB40"/>
  <c r="AZ41"/>
  <c r="AQ42"/>
  <c r="BZ43"/>
  <c r="BX46"/>
  <c r="DE47"/>
  <c r="CC47"/>
  <c r="BW48"/>
  <c r="DB56"/>
  <c r="AB37"/>
  <c r="Z37"/>
  <c r="AE37"/>
  <c r="AL38"/>
  <c r="AI38"/>
  <c r="BS43"/>
  <c r="BP43"/>
  <c r="BL43"/>
  <c r="BO43"/>
  <c r="AD44"/>
  <c r="Z44"/>
  <c r="BK13"/>
  <c r="DD13" s="1"/>
  <c r="CH16"/>
  <c r="CH17"/>
  <c r="DJ17" s="1"/>
  <c r="BS21"/>
  <c r="AI22"/>
  <c r="AZ22"/>
  <c r="DB22" s="1"/>
  <c r="CH22"/>
  <c r="DJ22" s="1"/>
  <c r="AI23"/>
  <c r="AZ23"/>
  <c r="DB23" s="1"/>
  <c r="BR23"/>
  <c r="BS26"/>
  <c r="T27"/>
  <c r="V29"/>
  <c r="W32"/>
  <c r="AN32"/>
  <c r="BV32"/>
  <c r="W33"/>
  <c r="AQ33"/>
  <c r="AM34"/>
  <c r="BF34"/>
  <c r="BZ34"/>
  <c r="AI35"/>
  <c r="BB35"/>
  <c r="AX36"/>
  <c r="BL37"/>
  <c r="CF37"/>
  <c r="AQ38"/>
  <c r="BL38"/>
  <c r="AS39"/>
  <c r="BN39"/>
  <c r="AA40"/>
  <c r="AA41"/>
  <c r="AX41"/>
  <c r="BT41"/>
  <c r="Q42"/>
  <c r="AN42"/>
  <c r="DJ42"/>
  <c r="BY43"/>
  <c r="Y44"/>
  <c r="CB47"/>
  <c r="BU48"/>
  <c r="DT49"/>
  <c r="BY50"/>
  <c r="DG53"/>
  <c r="Y33"/>
  <c r="DM33" s="1"/>
  <c r="AC33"/>
  <c r="CV33" s="1"/>
  <c r="AD39"/>
  <c r="Y39"/>
  <c r="CU39" s="1"/>
  <c r="AC39"/>
  <c r="AI41"/>
  <c r="AF41"/>
  <c r="AM41"/>
  <c r="CX41" s="1"/>
  <c r="AH41"/>
  <c r="AJ47"/>
  <c r="AG47"/>
  <c r="AI47"/>
  <c r="AK47"/>
  <c r="AL47"/>
  <c r="CE48"/>
  <c r="CH48"/>
  <c r="DJ48" s="1"/>
  <c r="CD48"/>
  <c r="CI48"/>
  <c r="CC48"/>
  <c r="BY49"/>
  <c r="BU49"/>
  <c r="BV49"/>
  <c r="BW49"/>
  <c r="CA49"/>
  <c r="BB23"/>
  <c r="AA11"/>
  <c r="U12"/>
  <c r="AI17"/>
  <c r="CW17" s="1"/>
  <c r="AI18"/>
  <c r="CI18"/>
  <c r="BR19"/>
  <c r="BR20"/>
  <c r="BR24"/>
  <c r="BR25"/>
  <c r="AK26"/>
  <c r="BB27"/>
  <c r="BS27"/>
  <c r="T28"/>
  <c r="BB28"/>
  <c r="BU29"/>
  <c r="AM30"/>
  <c r="CE15"/>
  <c r="DI15" s="1"/>
  <c r="P16"/>
  <c r="AH16"/>
  <c r="BP16"/>
  <c r="CG16"/>
  <c r="AH18"/>
  <c r="CH18"/>
  <c r="BQ19"/>
  <c r="BQ20"/>
  <c r="R21"/>
  <c r="AJ21"/>
  <c r="DN21" s="1"/>
  <c r="BA21"/>
  <c r="DP21" s="1"/>
  <c r="BR21"/>
  <c r="CI21"/>
  <c r="DJ21" s="1"/>
  <c r="AY22"/>
  <c r="AH23"/>
  <c r="AY23"/>
  <c r="BP23"/>
  <c r="CH23"/>
  <c r="DJ23" s="1"/>
  <c r="BQ24"/>
  <c r="DF24" s="1"/>
  <c r="AI25"/>
  <c r="CW25" s="1"/>
  <c r="BQ25"/>
  <c r="DF25" s="1"/>
  <c r="R26"/>
  <c r="CS26" s="1"/>
  <c r="AJ26"/>
  <c r="BA26"/>
  <c r="DB26" s="1"/>
  <c r="BR26"/>
  <c r="DF26" s="1"/>
  <c r="CI26"/>
  <c r="DJ26" s="1"/>
  <c r="S27"/>
  <c r="BA27"/>
  <c r="BR27"/>
  <c r="S28"/>
  <c r="BA28"/>
  <c r="BR28"/>
  <c r="U29"/>
  <c r="AL29"/>
  <c r="CX29" s="1"/>
  <c r="BC29"/>
  <c r="AL30"/>
  <c r="BT30"/>
  <c r="AM31"/>
  <c r="V32"/>
  <c r="AM32"/>
  <c r="CX32" s="1"/>
  <c r="BU32"/>
  <c r="V33"/>
  <c r="AO33"/>
  <c r="CY33" s="1"/>
  <c r="S34"/>
  <c r="CS34" s="1"/>
  <c r="AL34"/>
  <c r="CX34" s="1"/>
  <c r="BE34"/>
  <c r="BX34"/>
  <c r="AH35"/>
  <c r="BA35"/>
  <c r="DB35" s="1"/>
  <c r="BS35"/>
  <c r="DF35" s="1"/>
  <c r="AC36"/>
  <c r="DM36" s="1"/>
  <c r="CI36"/>
  <c r="AO37"/>
  <c r="CE37"/>
  <c r="AP38"/>
  <c r="CF38"/>
  <c r="DJ38" s="1"/>
  <c r="W39"/>
  <c r="AR39"/>
  <c r="CZ39" s="1"/>
  <c r="BM39"/>
  <c r="BL40"/>
  <c r="Z41"/>
  <c r="AW41"/>
  <c r="P42"/>
  <c r="BX43"/>
  <c r="X44"/>
  <c r="BS44"/>
  <c r="Q45"/>
  <c r="CS45" s="1"/>
  <c r="CE45"/>
  <c r="AO46"/>
  <c r="CY46" s="1"/>
  <c r="BS46"/>
  <c r="AF47"/>
  <c r="BI47"/>
  <c r="DD47" s="1"/>
  <c r="AL48"/>
  <c r="BZ49"/>
  <c r="DS49" s="1"/>
  <c r="CS52"/>
  <c r="CU59"/>
  <c r="V38"/>
  <c r="R38"/>
  <c r="X40"/>
  <c r="Z40"/>
  <c r="AD40"/>
  <c r="BT46"/>
  <c r="BU46"/>
  <c r="BV46"/>
  <c r="BY46"/>
  <c r="AA47"/>
  <c r="Z47"/>
  <c r="AB47"/>
  <c r="AE47"/>
  <c r="BV48"/>
  <c r="BY48"/>
  <c r="BZ48"/>
  <c r="BQ49"/>
  <c r="BN49"/>
  <c r="BL49"/>
  <c r="BM49"/>
  <c r="BS49"/>
  <c r="AT52"/>
  <c r="AU52"/>
  <c r="AR52"/>
  <c r="AN52"/>
  <c r="AO52"/>
  <c r="AP52"/>
  <c r="AQ52"/>
  <c r="AS52"/>
  <c r="BQ27"/>
  <c r="AZ28"/>
  <c r="BQ28"/>
  <c r="AK30"/>
  <c r="U32"/>
  <c r="BT32"/>
  <c r="U33"/>
  <c r="CA33"/>
  <c r="BD34"/>
  <c r="AG35"/>
  <c r="CW35" s="1"/>
  <c r="CH36"/>
  <c r="CC37"/>
  <c r="W38"/>
  <c r="V39"/>
  <c r="DJ39"/>
  <c r="Y41"/>
  <c r="AD47"/>
  <c r="AK48"/>
  <c r="AZ36"/>
  <c r="AW36"/>
  <c r="S41"/>
  <c r="P41"/>
  <c r="U41"/>
  <c r="AS43"/>
  <c r="AT43"/>
  <c r="BO46"/>
  <c r="BQ46"/>
  <c r="BP46"/>
  <c r="BI49"/>
  <c r="BH49"/>
  <c r="BK49"/>
  <c r="BD49"/>
  <c r="BG49"/>
  <c r="BT50"/>
  <c r="BV50"/>
  <c r="BW50"/>
  <c r="BX50"/>
  <c r="CA50"/>
  <c r="AW22"/>
  <c r="AW23"/>
  <c r="BN23"/>
  <c r="DL24"/>
  <c r="Q27"/>
  <c r="AY27"/>
  <c r="BP27"/>
  <c r="Q28"/>
  <c r="AY28"/>
  <c r="BP28"/>
  <c r="CG28"/>
  <c r="AJ30"/>
  <c r="CI30"/>
  <c r="AJ31"/>
  <c r="BS31"/>
  <c r="T32"/>
  <c r="CT32" s="1"/>
  <c r="T33"/>
  <c r="BZ33"/>
  <c r="BV34"/>
  <c r="AY35"/>
  <c r="CG36"/>
  <c r="AM37"/>
  <c r="CB37"/>
  <c r="U38"/>
  <c r="AN38"/>
  <c r="U39"/>
  <c r="AO39"/>
  <c r="V40"/>
  <c r="X41"/>
  <c r="DQ41"/>
  <c r="BV43"/>
  <c r="BQ44"/>
  <c r="DI45"/>
  <c r="AK46"/>
  <c r="BN46"/>
  <c r="AG48"/>
  <c r="AM50"/>
  <c r="DI61"/>
  <c r="CW21"/>
  <c r="BV35"/>
  <c r="DG35" s="1"/>
  <c r="BZ35"/>
  <c r="BJ46"/>
  <c r="BK46"/>
  <c r="BF46"/>
  <c r="DC46" s="1"/>
  <c r="BQ50"/>
  <c r="BO50"/>
  <c r="BL50"/>
  <c r="BM50"/>
  <c r="BN50"/>
  <c r="BP50"/>
  <c r="BS50"/>
  <c r="BN21"/>
  <c r="AV23"/>
  <c r="BM23"/>
  <c r="AF26"/>
  <c r="BN26"/>
  <c r="P28"/>
  <c r="AX28"/>
  <c r="BO28"/>
  <c r="CF28"/>
  <c r="R29"/>
  <c r="AZ29"/>
  <c r="CH29"/>
  <c r="AI31"/>
  <c r="BR31"/>
  <c r="CI31"/>
  <c r="AK33"/>
  <c r="BY33"/>
  <c r="AI34"/>
  <c r="CW34" s="1"/>
  <c r="BU34"/>
  <c r="AX35"/>
  <c r="CI35"/>
  <c r="AR36"/>
  <c r="CZ36" s="1"/>
  <c r="CD36"/>
  <c r="AL37"/>
  <c r="T38"/>
  <c r="AM38"/>
  <c r="CB38"/>
  <c r="T39"/>
  <c r="AN39"/>
  <c r="DA39"/>
  <c r="U40"/>
  <c r="W41"/>
  <c r="AR41"/>
  <c r="CZ41" s="1"/>
  <c r="DO41"/>
  <c r="DI42"/>
  <c r="Z43"/>
  <c r="BT43"/>
  <c r="BP44"/>
  <c r="AJ46"/>
  <c r="BM46"/>
  <c r="Y47"/>
  <c r="AF48"/>
  <c r="BR49"/>
  <c r="AH50"/>
  <c r="DF53"/>
  <c r="CI43"/>
  <c r="CF43"/>
  <c r="AC52"/>
  <c r="AD52"/>
  <c r="AA52"/>
  <c r="CU52" s="1"/>
  <c r="BV60"/>
  <c r="BT60"/>
  <c r="BY60"/>
  <c r="BZ60"/>
  <c r="DH60" s="1"/>
  <c r="CA60"/>
  <c r="AL62"/>
  <c r="AM62"/>
  <c r="AH62"/>
  <c r="AI62"/>
  <c r="AJ62"/>
  <c r="AK62"/>
  <c r="CB33"/>
  <c r="CD34"/>
  <c r="DT34" s="1"/>
  <c r="CH43"/>
  <c r="V44"/>
  <c r="CT44" s="1"/>
  <c r="BK45"/>
  <c r="DD45" s="1"/>
  <c r="X48"/>
  <c r="BJ48"/>
  <c r="DD48" s="1"/>
  <c r="U49"/>
  <c r="AN49"/>
  <c r="AE50"/>
  <c r="CV50" s="1"/>
  <c r="CW51"/>
  <c r="W51"/>
  <c r="AQ51"/>
  <c r="CY51" s="1"/>
  <c r="AV52"/>
  <c r="DR55"/>
  <c r="V57"/>
  <c r="BS57"/>
  <c r="DB58"/>
  <c r="BU60"/>
  <c r="DB62"/>
  <c r="BX63"/>
  <c r="CY72"/>
  <c r="AC51"/>
  <c r="AE51"/>
  <c r="AB51"/>
  <c r="AO54"/>
  <c r="AU54"/>
  <c r="AS54"/>
  <c r="AA58"/>
  <c r="Y58"/>
  <c r="Z58"/>
  <c r="AE58"/>
  <c r="CD59"/>
  <c r="CE59"/>
  <c r="CI59"/>
  <c r="CB59"/>
  <c r="CC59"/>
  <c r="BP60"/>
  <c r="BS60"/>
  <c r="BQ60"/>
  <c r="BR60"/>
  <c r="AM53"/>
  <c r="BJ53"/>
  <c r="BI55"/>
  <c r="AB58"/>
  <c r="DF59"/>
  <c r="BO60"/>
  <c r="BW63"/>
  <c r="AI54"/>
  <c r="AJ54"/>
  <c r="P58"/>
  <c r="Q58"/>
  <c r="W58"/>
  <c r="BW59"/>
  <c r="BU59"/>
  <c r="BT59"/>
  <c r="BV59"/>
  <c r="BE60"/>
  <c r="BG60"/>
  <c r="BH60"/>
  <c r="BI60"/>
  <c r="BJ60"/>
  <c r="BK60"/>
  <c r="U51"/>
  <c r="AL53"/>
  <c r="BH53"/>
  <c r="AM55"/>
  <c r="BG55"/>
  <c r="X58"/>
  <c r="CY59"/>
  <c r="BN60"/>
  <c r="DH62"/>
  <c r="BA47"/>
  <c r="DB47" s="1"/>
  <c r="AX47"/>
  <c r="DA47" s="1"/>
  <c r="Y54"/>
  <c r="AD54"/>
  <c r="AE54"/>
  <c r="AB54"/>
  <c r="CC55"/>
  <c r="CB55"/>
  <c r="CG55"/>
  <c r="CH55"/>
  <c r="AF56"/>
  <c r="AG56"/>
  <c r="BC44"/>
  <c r="BG48"/>
  <c r="DQ48" s="1"/>
  <c r="Q49"/>
  <c r="AK49"/>
  <c r="CX49" s="1"/>
  <c r="AA50"/>
  <c r="AT50"/>
  <c r="T51"/>
  <c r="BH51"/>
  <c r="BN52"/>
  <c r="AK53"/>
  <c r="BG53"/>
  <c r="X54"/>
  <c r="AL55"/>
  <c r="BF55"/>
  <c r="DP56"/>
  <c r="S57"/>
  <c r="AM57"/>
  <c r="BK57"/>
  <c r="V58"/>
  <c r="AU58"/>
  <c r="AL59"/>
  <c r="BM60"/>
  <c r="DM62"/>
  <c r="BP63"/>
  <c r="BO41"/>
  <c r="BL41"/>
  <c r="BC43"/>
  <c r="AZ43"/>
  <c r="CE46"/>
  <c r="CH46"/>
  <c r="DJ46" s="1"/>
  <c r="BA50"/>
  <c r="DB50" s="1"/>
  <c r="AX50"/>
  <c r="CA53"/>
  <c r="BZ53"/>
  <c r="R54"/>
  <c r="S54"/>
  <c r="CS54" s="1"/>
  <c r="Y56"/>
  <c r="AA56"/>
  <c r="AB56"/>
  <c r="CV56" s="1"/>
  <c r="X56"/>
  <c r="BH67"/>
  <c r="BI67"/>
  <c r="BJ67"/>
  <c r="BK67"/>
  <c r="BD67"/>
  <c r="BE67"/>
  <c r="BF67"/>
  <c r="BG67"/>
  <c r="BI37"/>
  <c r="DQ37" s="1"/>
  <c r="BN41"/>
  <c r="CC43"/>
  <c r="DI43" s="1"/>
  <c r="R44"/>
  <c r="CS44" s="1"/>
  <c r="BB44"/>
  <c r="BG45"/>
  <c r="DC45" s="1"/>
  <c r="AT47"/>
  <c r="DO47" s="1"/>
  <c r="P49"/>
  <c r="DI49"/>
  <c r="Z50"/>
  <c r="AS50"/>
  <c r="S51"/>
  <c r="AM51"/>
  <c r="DN51" s="1"/>
  <c r="BG51"/>
  <c r="AH53"/>
  <c r="BF53"/>
  <c r="BX53"/>
  <c r="W54"/>
  <c r="CT54" s="1"/>
  <c r="AK55"/>
  <c r="BE55"/>
  <c r="W56"/>
  <c r="AL57"/>
  <c r="BJ57"/>
  <c r="U58"/>
  <c r="CV60"/>
  <c r="BL60"/>
  <c r="DN61"/>
  <c r="CX72"/>
  <c r="BI61"/>
  <c r="BD61"/>
  <c r="BG61"/>
  <c r="BH61"/>
  <c r="BE61"/>
  <c r="BF61"/>
  <c r="CB63"/>
  <c r="CC63"/>
  <c r="CD63"/>
  <c r="CF63"/>
  <c r="CI63"/>
  <c r="CW63"/>
  <c r="CC65"/>
  <c r="CF65"/>
  <c r="CG65"/>
  <c r="CI65"/>
  <c r="CB65"/>
  <c r="CD65"/>
  <c r="CE65"/>
  <c r="AR50"/>
  <c r="R51"/>
  <c r="CS51" s="1"/>
  <c r="AT54"/>
  <c r="CS56"/>
  <c r="V56"/>
  <c r="BI57"/>
  <c r="T58"/>
  <c r="DR59"/>
  <c r="BF60"/>
  <c r="BK61"/>
  <c r="CT69"/>
  <c r="CS75"/>
  <c r="CT78"/>
  <c r="BK53"/>
  <c r="BI53"/>
  <c r="BJ55"/>
  <c r="BK55"/>
  <c r="BH55"/>
  <c r="AV61"/>
  <c r="AW61"/>
  <c r="AX61"/>
  <c r="AY61"/>
  <c r="CA63"/>
  <c r="BT63"/>
  <c r="BU63"/>
  <c r="BY63"/>
  <c r="BZ63"/>
  <c r="BD53"/>
  <c r="AR54"/>
  <c r="DR54"/>
  <c r="BF57"/>
  <c r="DR58"/>
  <c r="S47"/>
  <c r="P47"/>
  <c r="AV53"/>
  <c r="AZ53"/>
  <c r="BA53"/>
  <c r="AM59"/>
  <c r="AG59"/>
  <c r="AH59"/>
  <c r="AI59"/>
  <c r="AJ59"/>
  <c r="AK59"/>
  <c r="AS61"/>
  <c r="AO61"/>
  <c r="AP61"/>
  <c r="AU61"/>
  <c r="AN61"/>
  <c r="BS63"/>
  <c r="BL63"/>
  <c r="BN63"/>
  <c r="BQ63"/>
  <c r="BR63"/>
  <c r="W47"/>
  <c r="CT47" s="1"/>
  <c r="BC48"/>
  <c r="AP50"/>
  <c r="DD52"/>
  <c r="BC53"/>
  <c r="AQ54"/>
  <c r="BK54"/>
  <c r="AE55"/>
  <c r="T56"/>
  <c r="CT56" s="1"/>
  <c r="DR56"/>
  <c r="CI56"/>
  <c r="R58"/>
  <c r="CH59"/>
  <c r="CV61"/>
  <c r="BC61"/>
  <c r="AU53"/>
  <c r="AT53"/>
  <c r="AR53"/>
  <c r="AS55"/>
  <c r="AT55"/>
  <c r="AQ55"/>
  <c r="BX57"/>
  <c r="BY57"/>
  <c r="BV57"/>
  <c r="DS53"/>
  <c r="AP54"/>
  <c r="AD55"/>
  <c r="DD59"/>
  <c r="CG59"/>
  <c r="DM60"/>
  <c r="BB61"/>
  <c r="CV63"/>
  <c r="DD69"/>
  <c r="CV76"/>
  <c r="AI53"/>
  <c r="AJ53"/>
  <c r="AG55"/>
  <c r="AH55"/>
  <c r="AI55"/>
  <c r="BM57"/>
  <c r="BL57"/>
  <c r="BN57"/>
  <c r="BO57"/>
  <c r="BP57"/>
  <c r="V59"/>
  <c r="P59"/>
  <c r="Q59"/>
  <c r="R59"/>
  <c r="S59"/>
  <c r="BS64"/>
  <c r="BN64"/>
  <c r="BO64"/>
  <c r="BP64"/>
  <c r="BQ64"/>
  <c r="BR64"/>
  <c r="AN54"/>
  <c r="DS55"/>
  <c r="DJ57"/>
  <c r="CF59"/>
  <c r="BA61"/>
  <c r="BL64"/>
  <c r="DA73"/>
  <c r="AB55"/>
  <c r="AC55"/>
  <c r="Z55"/>
  <c r="BG57"/>
  <c r="BH57"/>
  <c r="BE57"/>
  <c r="CE58"/>
  <c r="CD58"/>
  <c r="CF58"/>
  <c r="CG58"/>
  <c r="CH58"/>
  <c r="CI58"/>
  <c r="CH62"/>
  <c r="CE62"/>
  <c r="DI62" s="1"/>
  <c r="CF62"/>
  <c r="CC62"/>
  <c r="CD62"/>
  <c r="BD64"/>
  <c r="BI64"/>
  <c r="BJ64"/>
  <c r="BG64"/>
  <c r="BH64"/>
  <c r="AU65"/>
  <c r="AN65"/>
  <c r="AP65"/>
  <c r="AQ65"/>
  <c r="AR65"/>
  <c r="AS65"/>
  <c r="AT65"/>
  <c r="Y55"/>
  <c r="CC58"/>
  <c r="CA59"/>
  <c r="AZ61"/>
  <c r="DT61"/>
  <c r="BK64"/>
  <c r="DH65"/>
  <c r="DG67"/>
  <c r="BO48"/>
  <c r="BQ48"/>
  <c r="BM48"/>
  <c r="AZ49"/>
  <c r="DB49" s="1"/>
  <c r="AW49"/>
  <c r="BQ52"/>
  <c r="BL52"/>
  <c r="BP52"/>
  <c r="BR52"/>
  <c r="R53"/>
  <c r="CS53" s="1"/>
  <c r="S53"/>
  <c r="Q55"/>
  <c r="P55"/>
  <c r="R55"/>
  <c r="BW58"/>
  <c r="BY58"/>
  <c r="BZ58"/>
  <c r="BV58"/>
  <c r="BX58"/>
  <c r="BB64"/>
  <c r="AV64"/>
  <c r="AW64"/>
  <c r="AX64"/>
  <c r="AY64"/>
  <c r="AZ64"/>
  <c r="BC64"/>
  <c r="AG65"/>
  <c r="AK65"/>
  <c r="AI65"/>
  <c r="AJ65"/>
  <c r="AL65"/>
  <c r="AM65"/>
  <c r="Y46"/>
  <c r="CU46" s="1"/>
  <c r="R47"/>
  <c r="BR48"/>
  <c r="AD51"/>
  <c r="DG51"/>
  <c r="DC52"/>
  <c r="W53"/>
  <c r="AW53"/>
  <c r="AL54"/>
  <c r="BF54"/>
  <c r="BX54"/>
  <c r="X55"/>
  <c r="DB57"/>
  <c r="CA57"/>
  <c r="CB58"/>
  <c r="BZ59"/>
  <c r="CG60"/>
  <c r="AT61"/>
  <c r="DN64"/>
  <c r="BF64"/>
  <c r="CV66"/>
  <c r="S46"/>
  <c r="U46"/>
  <c r="CT46" s="1"/>
  <c r="Q46"/>
  <c r="BM51"/>
  <c r="BN51"/>
  <c r="Q47"/>
  <c r="BP48"/>
  <c r="AR49"/>
  <c r="CZ49" s="1"/>
  <c r="AA51"/>
  <c r="BS51"/>
  <c r="DF51" s="1"/>
  <c r="V53"/>
  <c r="AS53"/>
  <c r="AK54"/>
  <c r="W55"/>
  <c r="DA55"/>
  <c r="AK56"/>
  <c r="CX56" s="1"/>
  <c r="BY56"/>
  <c r="BZ57"/>
  <c r="DC58"/>
  <c r="CA58"/>
  <c r="W59"/>
  <c r="BY59"/>
  <c r="CE60"/>
  <c r="AR61"/>
  <c r="CI62"/>
  <c r="BE64"/>
  <c r="AO65"/>
  <c r="AY48"/>
  <c r="AZ48"/>
  <c r="AV48"/>
  <c r="AI49"/>
  <c r="AF49"/>
  <c r="BI51"/>
  <c r="BK51"/>
  <c r="BA52"/>
  <c r="AY52"/>
  <c r="AZ52"/>
  <c r="DB52" s="1"/>
  <c r="BU54"/>
  <c r="CA54"/>
  <c r="CE56"/>
  <c r="DI56" s="1"/>
  <c r="CF56"/>
  <c r="CH56"/>
  <c r="AG57"/>
  <c r="AF57"/>
  <c r="AH57"/>
  <c r="Q65"/>
  <c r="T65"/>
  <c r="P65"/>
  <c r="R65"/>
  <c r="S65"/>
  <c r="U65"/>
  <c r="V65"/>
  <c r="Z51"/>
  <c r="BB52"/>
  <c r="AQ53"/>
  <c r="AH54"/>
  <c r="BV54"/>
  <c r="AU55"/>
  <c r="CZ55" s="1"/>
  <c r="BW57"/>
  <c r="U59"/>
  <c r="CT59" s="1"/>
  <c r="BX59"/>
  <c r="CG62"/>
  <c r="CH63"/>
  <c r="BA64"/>
  <c r="AH65"/>
  <c r="CW65" s="1"/>
  <c r="DQ66"/>
  <c r="BU56"/>
  <c r="BZ56"/>
  <c r="CA56"/>
  <c r="BX56"/>
  <c r="BV56"/>
  <c r="CT63"/>
  <c r="DG65"/>
  <c r="DM66"/>
  <c r="CX73"/>
  <c r="AS51"/>
  <c r="AT51"/>
  <c r="AK52"/>
  <c r="CX52" s="1"/>
  <c r="AH52"/>
  <c r="AI52"/>
  <c r="BE54"/>
  <c r="BJ54"/>
  <c r="Q57"/>
  <c r="P57"/>
  <c r="W57"/>
  <c r="CT57" s="1"/>
  <c r="AQ58"/>
  <c r="AP58"/>
  <c r="AR58"/>
  <c r="CZ58" s="1"/>
  <c r="AN58"/>
  <c r="CF60"/>
  <c r="CB60"/>
  <c r="CC60"/>
  <c r="CI60"/>
  <c r="CS61"/>
  <c r="AU62"/>
  <c r="AN62"/>
  <c r="AS62"/>
  <c r="CZ62" s="1"/>
  <c r="AT62"/>
  <c r="V49"/>
  <c r="X51"/>
  <c r="AR51"/>
  <c r="AO53"/>
  <c r="AF54"/>
  <c r="CT55"/>
  <c r="AP55"/>
  <c r="DG55"/>
  <c r="BT56"/>
  <c r="BT57"/>
  <c r="AD58"/>
  <c r="CE63"/>
  <c r="DB72"/>
  <c r="S67"/>
  <c r="R67"/>
  <c r="CG68"/>
  <c r="CH68"/>
  <c r="DG68"/>
  <c r="DS68"/>
  <c r="BN73"/>
  <c r="BO73"/>
  <c r="BU74"/>
  <c r="BW74"/>
  <c r="AW75"/>
  <c r="AX75"/>
  <c r="DP75" s="1"/>
  <c r="AZ75"/>
  <c r="BC75"/>
  <c r="DG82"/>
  <c r="DS82"/>
  <c r="AY60"/>
  <c r="U61"/>
  <c r="CS64"/>
  <c r="AB65"/>
  <c r="AY66"/>
  <c r="BQ66"/>
  <c r="W67"/>
  <c r="AO67"/>
  <c r="BA68"/>
  <c r="AA69"/>
  <c r="CU69" s="1"/>
  <c r="AT69"/>
  <c r="CI69"/>
  <c r="X70"/>
  <c r="AA72"/>
  <c r="AU72"/>
  <c r="BR72"/>
  <c r="AD73"/>
  <c r="BR73"/>
  <c r="AC75"/>
  <c r="BB75"/>
  <c r="BX75"/>
  <c r="CF76"/>
  <c r="AW65"/>
  <c r="BB65"/>
  <c r="BA69"/>
  <c r="DB69" s="1"/>
  <c r="AX69"/>
  <c r="AY69"/>
  <c r="P70"/>
  <c r="Q70"/>
  <c r="BE73"/>
  <c r="BF73"/>
  <c r="BN74"/>
  <c r="BO74"/>
  <c r="BP74"/>
  <c r="BR74"/>
  <c r="AQ75"/>
  <c r="AU75"/>
  <c r="AN75"/>
  <c r="AL76"/>
  <c r="AF76"/>
  <c r="AH76"/>
  <c r="AI76"/>
  <c r="AK76"/>
  <c r="Y92"/>
  <c r="AA92"/>
  <c r="AB92"/>
  <c r="AC92"/>
  <c r="Z92"/>
  <c r="X92"/>
  <c r="AD92"/>
  <c r="AE92"/>
  <c r="AJ43"/>
  <c r="CX43" s="1"/>
  <c r="CC50"/>
  <c r="DT50" s="1"/>
  <c r="AP56"/>
  <c r="CY56" s="1"/>
  <c r="BG56"/>
  <c r="AN57"/>
  <c r="AR59"/>
  <c r="DO59" s="1"/>
  <c r="AF60"/>
  <c r="AX60"/>
  <c r="T61"/>
  <c r="BK62"/>
  <c r="DD62" s="1"/>
  <c r="AY63"/>
  <c r="DA63" s="1"/>
  <c r="V64"/>
  <c r="DL64" s="1"/>
  <c r="BY64"/>
  <c r="AA65"/>
  <c r="BK65"/>
  <c r="DD65" s="1"/>
  <c r="AF66"/>
  <c r="AX66"/>
  <c r="BP66"/>
  <c r="CH66"/>
  <c r="V67"/>
  <c r="CT67" s="1"/>
  <c r="AN67"/>
  <c r="CS67"/>
  <c r="AE68"/>
  <c r="CV68" s="1"/>
  <c r="Z69"/>
  <c r="AS69"/>
  <c r="BL69"/>
  <c r="CE69"/>
  <c r="W70"/>
  <c r="CT70" s="1"/>
  <c r="BK70"/>
  <c r="Y71"/>
  <c r="CU71" s="1"/>
  <c r="AQ71"/>
  <c r="CY71" s="1"/>
  <c r="BK71"/>
  <c r="Z72"/>
  <c r="AT72"/>
  <c r="DO72" s="1"/>
  <c r="BQ72"/>
  <c r="AC73"/>
  <c r="BQ73"/>
  <c r="AE74"/>
  <c r="CV74" s="1"/>
  <c r="BC74"/>
  <c r="CA74"/>
  <c r="AB75"/>
  <c r="BA75"/>
  <c r="CE76"/>
  <c r="DB81"/>
  <c r="BP68"/>
  <c r="BQ68"/>
  <c r="W71"/>
  <c r="P71"/>
  <c r="BD74"/>
  <c r="BF74"/>
  <c r="CC77"/>
  <c r="CE77"/>
  <c r="CF77"/>
  <c r="CH77"/>
  <c r="AQ81"/>
  <c r="AN81"/>
  <c r="AP81"/>
  <c r="AR81"/>
  <c r="AT81"/>
  <c r="AU81"/>
  <c r="AX95"/>
  <c r="AY95"/>
  <c r="AZ95"/>
  <c r="BA95"/>
  <c r="BB95"/>
  <c r="BC95"/>
  <c r="AV95"/>
  <c r="AW95"/>
  <c r="CG66"/>
  <c r="BR68"/>
  <c r="AR69"/>
  <c r="CD69"/>
  <c r="BI70"/>
  <c r="V71"/>
  <c r="BJ71"/>
  <c r="CU72"/>
  <c r="Y72"/>
  <c r="BN72"/>
  <c r="AB73"/>
  <c r="CD76"/>
  <c r="DA79"/>
  <c r="CT83"/>
  <c r="DQ84"/>
  <c r="AK69"/>
  <c r="AG69"/>
  <c r="AH69"/>
  <c r="P72"/>
  <c r="Q72"/>
  <c r="AO73"/>
  <c r="AN73"/>
  <c r="AX74"/>
  <c r="AW74"/>
  <c r="AY74"/>
  <c r="BA74"/>
  <c r="AA75"/>
  <c r="AD75"/>
  <c r="V76"/>
  <c r="W76"/>
  <c r="P76"/>
  <c r="Q76"/>
  <c r="S76"/>
  <c r="BN66"/>
  <c r="CF66"/>
  <c r="BO68"/>
  <c r="AQ69"/>
  <c r="CC69"/>
  <c r="DI69" s="1"/>
  <c r="BH70"/>
  <c r="U71"/>
  <c r="BI71"/>
  <c r="W72"/>
  <c r="CI72"/>
  <c r="AA73"/>
  <c r="AU73"/>
  <c r="AZ74"/>
  <c r="Y75"/>
  <c r="DN77"/>
  <c r="DR81"/>
  <c r="DJ83"/>
  <c r="AY68"/>
  <c r="DA68" s="1"/>
  <c r="AZ68"/>
  <c r="BM77"/>
  <c r="BN77"/>
  <c r="BP77"/>
  <c r="X65"/>
  <c r="BM66"/>
  <c r="CE66"/>
  <c r="BC67"/>
  <c r="AU68"/>
  <c r="BN68"/>
  <c r="AP69"/>
  <c r="BG70"/>
  <c r="DI70"/>
  <c r="CY70"/>
  <c r="T71"/>
  <c r="CT71" s="1"/>
  <c r="BH71"/>
  <c r="V72"/>
  <c r="CH72"/>
  <c r="Z73"/>
  <c r="AT73"/>
  <c r="AV74"/>
  <c r="DH74"/>
  <c r="X75"/>
  <c r="CA76"/>
  <c r="CI77"/>
  <c r="BK77"/>
  <c r="BD77"/>
  <c r="BE77"/>
  <c r="BG77"/>
  <c r="BH77"/>
  <c r="BJ77"/>
  <c r="AT68"/>
  <c r="BG71"/>
  <c r="CA71"/>
  <c r="CE72"/>
  <c r="X73"/>
  <c r="DF75"/>
  <c r="CU76"/>
  <c r="BY76"/>
  <c r="CG77"/>
  <c r="CZ78"/>
  <c r="AH68"/>
  <c r="AI68"/>
  <c r="P73"/>
  <c r="W73"/>
  <c r="CC79"/>
  <c r="CB79"/>
  <c r="CD79"/>
  <c r="CF79"/>
  <c r="CH79"/>
  <c r="CI79"/>
  <c r="BC59"/>
  <c r="BF62"/>
  <c r="CC66"/>
  <c r="AZ67"/>
  <c r="AS68"/>
  <c r="BL68"/>
  <c r="CE68"/>
  <c r="AN69"/>
  <c r="BG69"/>
  <c r="R71"/>
  <c r="BE71"/>
  <c r="BZ71"/>
  <c r="T72"/>
  <c r="CD72"/>
  <c r="V73"/>
  <c r="AR73"/>
  <c r="Z74"/>
  <c r="CU74" s="1"/>
  <c r="AT74"/>
  <c r="BT74"/>
  <c r="CZ75"/>
  <c r="U76"/>
  <c r="BX76"/>
  <c r="CV77"/>
  <c r="CD77"/>
  <c r="CS80"/>
  <c r="DI80"/>
  <c r="AU77"/>
  <c r="AO77"/>
  <c r="CY77" s="1"/>
  <c r="AP77"/>
  <c r="AR77"/>
  <c r="BB59"/>
  <c r="AR60"/>
  <c r="CZ60" s="1"/>
  <c r="DF61"/>
  <c r="BE62"/>
  <c r="AR63"/>
  <c r="CZ63" s="1"/>
  <c r="BJ63"/>
  <c r="BE65"/>
  <c r="AR66"/>
  <c r="CZ66" s="1"/>
  <c r="CB66"/>
  <c r="AX67"/>
  <c r="X68"/>
  <c r="AQ68"/>
  <c r="BK68"/>
  <c r="CD68"/>
  <c r="AM69"/>
  <c r="BF69"/>
  <c r="BC70"/>
  <c r="Q71"/>
  <c r="BD71"/>
  <c r="BY71"/>
  <c r="S72"/>
  <c r="U73"/>
  <c r="AQ73"/>
  <c r="AS74"/>
  <c r="T76"/>
  <c r="CB77"/>
  <c r="DP79"/>
  <c r="DD81"/>
  <c r="DB92"/>
  <c r="CE67"/>
  <c r="DI67" s="1"/>
  <c r="CI67"/>
  <c r="Q68"/>
  <c r="R68"/>
  <c r="BM79"/>
  <c r="BS79"/>
  <c r="BL79"/>
  <c r="BN79"/>
  <c r="BO79"/>
  <c r="BP79"/>
  <c r="BA59"/>
  <c r="AQ60"/>
  <c r="AQ63"/>
  <c r="BI63"/>
  <c r="AQ66"/>
  <c r="CA66"/>
  <c r="AW67"/>
  <c r="CH67"/>
  <c r="W68"/>
  <c r="AP68"/>
  <c r="BJ68"/>
  <c r="CC68"/>
  <c r="AL69"/>
  <c r="BE69"/>
  <c r="DC69" s="1"/>
  <c r="BB70"/>
  <c r="BX71"/>
  <c r="R72"/>
  <c r="CA72"/>
  <c r="T73"/>
  <c r="AP73"/>
  <c r="DD73"/>
  <c r="AR74"/>
  <c r="BQ74"/>
  <c r="AO75"/>
  <c r="R76"/>
  <c r="BQ76"/>
  <c r="BR79"/>
  <c r="CV87"/>
  <c r="DN58"/>
  <c r="CW58"/>
  <c r="BY61"/>
  <c r="BU61"/>
  <c r="CF70"/>
  <c r="CG70"/>
  <c r="BE79"/>
  <c r="BJ79"/>
  <c r="BH79"/>
  <c r="BD79"/>
  <c r="BF79"/>
  <c r="BI79"/>
  <c r="BP82"/>
  <c r="BN82"/>
  <c r="BL82"/>
  <c r="BM82"/>
  <c r="BO82"/>
  <c r="BQ82"/>
  <c r="BR82"/>
  <c r="BS82"/>
  <c r="AJ84"/>
  <c r="AM84"/>
  <c r="AF84"/>
  <c r="AG84"/>
  <c r="AH84"/>
  <c r="AI84"/>
  <c r="AK84"/>
  <c r="AL84"/>
  <c r="CI54"/>
  <c r="CE57"/>
  <c r="AW58"/>
  <c r="DA58" s="1"/>
  <c r="AZ59"/>
  <c r="DE59"/>
  <c r="AP60"/>
  <c r="CU60"/>
  <c r="BN61"/>
  <c r="DR61" s="1"/>
  <c r="X63"/>
  <c r="AP63"/>
  <c r="BH63"/>
  <c r="AE64"/>
  <c r="CG64"/>
  <c r="DJ64" s="1"/>
  <c r="BC65"/>
  <c r="W66"/>
  <c r="AO66"/>
  <c r="BZ66"/>
  <c r="CU66"/>
  <c r="AD67"/>
  <c r="CG67"/>
  <c r="V68"/>
  <c r="AO68"/>
  <c r="BI68"/>
  <c r="CB68"/>
  <c r="AJ69"/>
  <c r="BA70"/>
  <c r="BV71"/>
  <c r="BZ72"/>
  <c r="S73"/>
  <c r="BG73"/>
  <c r="CA73"/>
  <c r="AQ74"/>
  <c r="BM74"/>
  <c r="BO76"/>
  <c r="AT77"/>
  <c r="AM79"/>
  <c r="BQ79"/>
  <c r="T60"/>
  <c r="W60"/>
  <c r="BO67"/>
  <c r="BR67"/>
  <c r="DF67" s="1"/>
  <c r="BZ70"/>
  <c r="DH70" s="1"/>
  <c r="BW70"/>
  <c r="CI71"/>
  <c r="CE71"/>
  <c r="DI71" s="1"/>
  <c r="CF71"/>
  <c r="V77"/>
  <c r="T77"/>
  <c r="W77"/>
  <c r="CH54"/>
  <c r="AU57"/>
  <c r="CZ57" s="1"/>
  <c r="CD57"/>
  <c r="DI57" s="1"/>
  <c r="V60"/>
  <c r="AO60"/>
  <c r="BS62"/>
  <c r="DF62" s="1"/>
  <c r="AO63"/>
  <c r="BG63"/>
  <c r="AD64"/>
  <c r="V66"/>
  <c r="AN66"/>
  <c r="BY66"/>
  <c r="AC67"/>
  <c r="CV67" s="1"/>
  <c r="AU67"/>
  <c r="BM67"/>
  <c r="CF67"/>
  <c r="U68"/>
  <c r="AN68"/>
  <c r="BG68"/>
  <c r="DC68" s="1"/>
  <c r="AI69"/>
  <c r="AE70"/>
  <c r="CV70" s="1"/>
  <c r="AZ70"/>
  <c r="DB70" s="1"/>
  <c r="BT70"/>
  <c r="BU71"/>
  <c r="BY72"/>
  <c r="R73"/>
  <c r="BD73"/>
  <c r="BZ73"/>
  <c r="AP74"/>
  <c r="CY74" s="1"/>
  <c r="BL74"/>
  <c r="BK75"/>
  <c r="DD75" s="1"/>
  <c r="BN76"/>
  <c r="AS77"/>
  <c r="BK79"/>
  <c r="CX80"/>
  <c r="CS81"/>
  <c r="DB88"/>
  <c r="DN89"/>
  <c r="CY90"/>
  <c r="BO70"/>
  <c r="BP70"/>
  <c r="CB72"/>
  <c r="CF72"/>
  <c r="CG72"/>
  <c r="CH76"/>
  <c r="CI76"/>
  <c r="CB76"/>
  <c r="BD78"/>
  <c r="BE78"/>
  <c r="BF78"/>
  <c r="BH78"/>
  <c r="BS70"/>
  <c r="BT71"/>
  <c r="BM76"/>
  <c r="BK78"/>
  <c r="CU87"/>
  <c r="AY67"/>
  <c r="BA67"/>
  <c r="BJ70"/>
  <c r="BF70"/>
  <c r="BS71"/>
  <c r="BN71"/>
  <c r="BO71"/>
  <c r="BV76"/>
  <c r="BT76"/>
  <c r="BW76"/>
  <c r="BZ76"/>
  <c r="AG79"/>
  <c r="AI79"/>
  <c r="AH79"/>
  <c r="AK79"/>
  <c r="AL79"/>
  <c r="AR82"/>
  <c r="AT82"/>
  <c r="AN82"/>
  <c r="AO82"/>
  <c r="AP82"/>
  <c r="AQ82"/>
  <c r="AS82"/>
  <c r="AU82"/>
  <c r="DC66"/>
  <c r="AS67"/>
  <c r="DS69"/>
  <c r="BR70"/>
  <c r="BR71"/>
  <c r="BV72"/>
  <c r="CX75"/>
  <c r="BJ78"/>
  <c r="CG69"/>
  <c r="CF69"/>
  <c r="CH69"/>
  <c r="AX70"/>
  <c r="AY70"/>
  <c r="BL72"/>
  <c r="BO72"/>
  <c r="BP72"/>
  <c r="BW75"/>
  <c r="BT75"/>
  <c r="BV75"/>
  <c r="BR76"/>
  <c r="BP76"/>
  <c r="DF76" s="1"/>
  <c r="BS76"/>
  <c r="CY78"/>
  <c r="DO78"/>
  <c r="AX80"/>
  <c r="AZ80"/>
  <c r="AW80"/>
  <c r="AV80"/>
  <c r="BA80"/>
  <c r="BB80"/>
  <c r="BC80"/>
  <c r="CW82"/>
  <c r="AR67"/>
  <c r="BQ70"/>
  <c r="CA75"/>
  <c r="BI78"/>
  <c r="AI67"/>
  <c r="CW67" s="1"/>
  <c r="AJ67"/>
  <c r="CX67" s="1"/>
  <c r="BC71"/>
  <c r="DB71" s="1"/>
  <c r="AW71"/>
  <c r="DP71" s="1"/>
  <c r="AX71"/>
  <c r="CE73"/>
  <c r="DI73" s="1"/>
  <c r="CF73"/>
  <c r="DJ73" s="1"/>
  <c r="BE76"/>
  <c r="BD76"/>
  <c r="BH76"/>
  <c r="BJ76"/>
  <c r="AL78"/>
  <c r="AJ78"/>
  <c r="AG78"/>
  <c r="AI78"/>
  <c r="AK78"/>
  <c r="CC52"/>
  <c r="DT52" s="1"/>
  <c r="CD53"/>
  <c r="DI53" s="1"/>
  <c r="CD54"/>
  <c r="BJ56"/>
  <c r="AQ57"/>
  <c r="BI58"/>
  <c r="DD58" s="1"/>
  <c r="AU59"/>
  <c r="Q60"/>
  <c r="CS60" s="1"/>
  <c r="AI60"/>
  <c r="BB60"/>
  <c r="CA61"/>
  <c r="AV62"/>
  <c r="BN62"/>
  <c r="AJ63"/>
  <c r="CX63" s="1"/>
  <c r="BB63"/>
  <c r="Z64"/>
  <c r="AD65"/>
  <c r="AV65"/>
  <c r="Q66"/>
  <c r="CS66" s="1"/>
  <c r="AI66"/>
  <c r="BB66"/>
  <c r="BT66"/>
  <c r="Y67"/>
  <c r="CU67" s="1"/>
  <c r="AQ67"/>
  <c r="AJ68"/>
  <c r="CX68" s="1"/>
  <c r="BC68"/>
  <c r="CS68"/>
  <c r="AC69"/>
  <c r="CV69" s="1"/>
  <c r="AV69"/>
  <c r="DG69"/>
  <c r="Z70"/>
  <c r="AS70"/>
  <c r="DO70" s="1"/>
  <c r="BN70"/>
  <c r="AB71"/>
  <c r="CV71" s="1"/>
  <c r="AT71"/>
  <c r="BP71"/>
  <c r="AC72"/>
  <c r="BT72"/>
  <c r="BH74"/>
  <c r="DD74" s="1"/>
  <c r="BZ75"/>
  <c r="BI76"/>
  <c r="Q77"/>
  <c r="BQ77"/>
  <c r="BG78"/>
  <c r="AO81"/>
  <c r="CT87"/>
  <c r="DP87"/>
  <c r="BG59"/>
  <c r="BD59"/>
  <c r="BM65"/>
  <c r="BS65"/>
  <c r="DF65" s="1"/>
  <c r="BQ69"/>
  <c r="BO69"/>
  <c r="BP69"/>
  <c r="AG70"/>
  <c r="AH70"/>
  <c r="AV72"/>
  <c r="AX72"/>
  <c r="AY72"/>
  <c r="BU73"/>
  <c r="BW73"/>
  <c r="CD74"/>
  <c r="CF74"/>
  <c r="CG74"/>
  <c r="CI74"/>
  <c r="BG75"/>
  <c r="BE75"/>
  <c r="BB76"/>
  <c r="AX76"/>
  <c r="AZ76"/>
  <c r="BA76"/>
  <c r="X78"/>
  <c r="AD78"/>
  <c r="AA78"/>
  <c r="AC78"/>
  <c r="AE78"/>
  <c r="BI56"/>
  <c r="AH60"/>
  <c r="BA60"/>
  <c r="W61"/>
  <c r="BM62"/>
  <c r="BA63"/>
  <c r="Y64"/>
  <c r="CA64"/>
  <c r="BN65"/>
  <c r="AH66"/>
  <c r="AZ66"/>
  <c r="BS66"/>
  <c r="AG68"/>
  <c r="BB68"/>
  <c r="BN69"/>
  <c r="Y70"/>
  <c r="BM70"/>
  <c r="AS71"/>
  <c r="BM71"/>
  <c r="AB72"/>
  <c r="CV72" s="1"/>
  <c r="AW72"/>
  <c r="BS72"/>
  <c r="AE73"/>
  <c r="BS73"/>
  <c r="BG74"/>
  <c r="CC74"/>
  <c r="AE75"/>
  <c r="BD75"/>
  <c r="BY75"/>
  <c r="CG76"/>
  <c r="CX77"/>
  <c r="BO77"/>
  <c r="CV79"/>
  <c r="DB79"/>
  <c r="DD80"/>
  <c r="CT103"/>
  <c r="AJ82"/>
  <c r="DN82" s="1"/>
  <c r="AM82"/>
  <c r="Z84"/>
  <c r="AB84"/>
  <c r="AD84"/>
  <c r="AA84"/>
  <c r="CI89"/>
  <c r="CF89"/>
  <c r="AZ94"/>
  <c r="DB94" s="1"/>
  <c r="AX94"/>
  <c r="AV94"/>
  <c r="AW94"/>
  <c r="AY94"/>
  <c r="BA94"/>
  <c r="BB94"/>
  <c r="W75"/>
  <c r="AR76"/>
  <c r="CZ76" s="1"/>
  <c r="AX77"/>
  <c r="DA77" s="1"/>
  <c r="DC80"/>
  <c r="AM81"/>
  <c r="AW82"/>
  <c r="Y84"/>
  <c r="DB84"/>
  <c r="W85"/>
  <c r="V86"/>
  <c r="AU86"/>
  <c r="CS87"/>
  <c r="AJ87"/>
  <c r="BU88"/>
  <c r="BK89"/>
  <c r="CH89"/>
  <c r="U90"/>
  <c r="CT90" s="1"/>
  <c r="BH91"/>
  <c r="CZ94"/>
  <c r="CZ99"/>
  <c r="Q79"/>
  <c r="P79"/>
  <c r="W79"/>
  <c r="BV80"/>
  <c r="CA80"/>
  <c r="AB82"/>
  <c r="AD82"/>
  <c r="AA82"/>
  <c r="DA88"/>
  <c r="DP88"/>
  <c r="CF93"/>
  <c r="DJ93" s="1"/>
  <c r="CB93"/>
  <c r="CC93"/>
  <c r="CD93"/>
  <c r="CH93"/>
  <c r="BX80"/>
  <c r="X82"/>
  <c r="DI83"/>
  <c r="CS84"/>
  <c r="U85"/>
  <c r="AU85"/>
  <c r="AT86"/>
  <c r="AI87"/>
  <c r="CE93"/>
  <c r="CA77"/>
  <c r="BU77"/>
  <c r="DG77" s="1"/>
  <c r="BN80"/>
  <c r="BR80"/>
  <c r="BP80"/>
  <c r="T82"/>
  <c r="U82"/>
  <c r="CA83"/>
  <c r="BW83"/>
  <c r="BU83"/>
  <c r="BS89"/>
  <c r="BO89"/>
  <c r="DE89" s="1"/>
  <c r="BQ89"/>
  <c r="BW93"/>
  <c r="BX93"/>
  <c r="BT93"/>
  <c r="BU93"/>
  <c r="BV93"/>
  <c r="BY93"/>
  <c r="CA93"/>
  <c r="AJ94"/>
  <c r="AG94"/>
  <c r="AL94"/>
  <c r="AM94"/>
  <c r="AF94"/>
  <c r="AH94"/>
  <c r="AK94"/>
  <c r="DO98"/>
  <c r="CY98"/>
  <c r="V74"/>
  <c r="CT74" s="1"/>
  <c r="U75"/>
  <c r="V79"/>
  <c r="BW80"/>
  <c r="W82"/>
  <c r="BZ83"/>
  <c r="DH83" s="1"/>
  <c r="DF84"/>
  <c r="T85"/>
  <c r="AT85"/>
  <c r="AS86"/>
  <c r="BZ93"/>
  <c r="CV97"/>
  <c r="BM83"/>
  <c r="BS83"/>
  <c r="BN83"/>
  <c r="CG87"/>
  <c r="CH87"/>
  <c r="CB87"/>
  <c r="CD87"/>
  <c r="CE87"/>
  <c r="CF87"/>
  <c r="CG88"/>
  <c r="CF88"/>
  <c r="CB88"/>
  <c r="CD88"/>
  <c r="BG89"/>
  <c r="BH89"/>
  <c r="BE89"/>
  <c r="DC89" s="1"/>
  <c r="BE91"/>
  <c r="BG91"/>
  <c r="BI91"/>
  <c r="BJ91"/>
  <c r="BK91"/>
  <c r="P95"/>
  <c r="V95"/>
  <c r="S95"/>
  <c r="T95"/>
  <c r="U95"/>
  <c r="R95"/>
  <c r="DL78"/>
  <c r="U79"/>
  <c r="CT79" s="1"/>
  <c r="BU80"/>
  <c r="AS85"/>
  <c r="AP86"/>
  <c r="CC87"/>
  <c r="DM87"/>
  <c r="BF89"/>
  <c r="CV95"/>
  <c r="CV98"/>
  <c r="DS101"/>
  <c r="BZ88"/>
  <c r="BX88"/>
  <c r="BV88"/>
  <c r="BY88"/>
  <c r="CA88"/>
  <c r="BC89"/>
  <c r="AX89"/>
  <c r="AW89"/>
  <c r="AZ89"/>
  <c r="BA89"/>
  <c r="BB89"/>
  <c r="T94"/>
  <c r="P94"/>
  <c r="R94"/>
  <c r="S94"/>
  <c r="U94"/>
  <c r="Q94"/>
  <c r="AT84"/>
  <c r="AP85"/>
  <c r="AO86"/>
  <c r="DE86"/>
  <c r="DB87"/>
  <c r="CW89"/>
  <c r="CX91"/>
  <c r="CX96"/>
  <c r="AP80"/>
  <c r="AQ80"/>
  <c r="BW81"/>
  <c r="BY81"/>
  <c r="BV81"/>
  <c r="AW83"/>
  <c r="DA83" s="1"/>
  <c r="BB83"/>
  <c r="BA83"/>
  <c r="BQ87"/>
  <c r="BP87"/>
  <c r="BS87"/>
  <c r="BL87"/>
  <c r="BM87"/>
  <c r="BO87"/>
  <c r="BP88"/>
  <c r="DF88" s="1"/>
  <c r="BM88"/>
  <c r="CB90"/>
  <c r="CG90"/>
  <c r="CH90"/>
  <c r="AX93"/>
  <c r="AV93"/>
  <c r="BA93"/>
  <c r="BB93"/>
  <c r="BC93"/>
  <c r="CH75"/>
  <c r="AZ78"/>
  <c r="DH78"/>
  <c r="S79"/>
  <c r="BX81"/>
  <c r="DH81" s="1"/>
  <c r="CH82"/>
  <c r="AX83"/>
  <c r="BV83"/>
  <c r="DT83"/>
  <c r="AR84"/>
  <c r="BO88"/>
  <c r="AY89"/>
  <c r="DI89"/>
  <c r="AS83"/>
  <c r="AT83"/>
  <c r="DE84"/>
  <c r="DR84"/>
  <c r="CO84" s="1"/>
  <c r="CP84" s="1"/>
  <c r="CE85"/>
  <c r="CI85"/>
  <c r="CD85"/>
  <c r="CB85"/>
  <c r="BH87"/>
  <c r="BI87"/>
  <c r="BK87"/>
  <c r="BJ88"/>
  <c r="BG88"/>
  <c r="BE88"/>
  <c r="BF88"/>
  <c r="BH88"/>
  <c r="BK88"/>
  <c r="AQ84"/>
  <c r="AM85"/>
  <c r="CH85"/>
  <c r="AL86"/>
  <c r="DH87"/>
  <c r="AV89"/>
  <c r="DH90"/>
  <c r="DO90"/>
  <c r="DB91"/>
  <c r="DF93"/>
  <c r="CU97"/>
  <c r="DQ105"/>
  <c r="BT78"/>
  <c r="BV78"/>
  <c r="Z80"/>
  <c r="X80"/>
  <c r="AE80"/>
  <c r="CV80" s="1"/>
  <c r="BG81"/>
  <c r="BF81"/>
  <c r="BD81"/>
  <c r="AK83"/>
  <c r="AJ83"/>
  <c r="AH83"/>
  <c r="CW83" s="1"/>
  <c r="BZ85"/>
  <c r="DH85" s="1"/>
  <c r="BU85"/>
  <c r="BW85"/>
  <c r="DI86"/>
  <c r="Y89"/>
  <c r="CU89" s="1"/>
  <c r="AE89"/>
  <c r="Y91"/>
  <c r="X91"/>
  <c r="AE91"/>
  <c r="Z91"/>
  <c r="AA91"/>
  <c r="AB91"/>
  <c r="AD91"/>
  <c r="U62"/>
  <c r="CT62" s="1"/>
  <c r="AH72"/>
  <c r="AG73"/>
  <c r="DN73" s="1"/>
  <c r="P74"/>
  <c r="AG74"/>
  <c r="AG75"/>
  <c r="CW75" s="1"/>
  <c r="CF75"/>
  <c r="BZ77"/>
  <c r="AX78"/>
  <c r="DA78" s="1"/>
  <c r="BU78"/>
  <c r="CS78"/>
  <c r="W80"/>
  <c r="AT80"/>
  <c r="BO80"/>
  <c r="AC81"/>
  <c r="BT81"/>
  <c r="P82"/>
  <c r="AL82"/>
  <c r="CC82"/>
  <c r="DI82" s="1"/>
  <c r="AU83"/>
  <c r="BR83"/>
  <c r="CG84"/>
  <c r="AL85"/>
  <c r="CG85"/>
  <c r="DH86"/>
  <c r="AJ86"/>
  <c r="BL88"/>
  <c r="AB89"/>
  <c r="CV89" s="1"/>
  <c r="AM90"/>
  <c r="AC91"/>
  <c r="W95"/>
  <c r="CZ110"/>
  <c r="BL78"/>
  <c r="BM78"/>
  <c r="BS78"/>
  <c r="AY81"/>
  <c r="AW81"/>
  <c r="AC83"/>
  <c r="CV83" s="1"/>
  <c r="AA83"/>
  <c r="BO85"/>
  <c r="DE85" s="1"/>
  <c r="BR85"/>
  <c r="DF85" s="1"/>
  <c r="AT88"/>
  <c r="AP88"/>
  <c r="AU88"/>
  <c r="AN88"/>
  <c r="AO88"/>
  <c r="AR88"/>
  <c r="W89"/>
  <c r="P89"/>
  <c r="U89"/>
  <c r="Q89"/>
  <c r="S89"/>
  <c r="AG72"/>
  <c r="CW72" s="1"/>
  <c r="AF74"/>
  <c r="CE75"/>
  <c r="DI75" s="1"/>
  <c r="BY77"/>
  <c r="DH77" s="1"/>
  <c r="BR78"/>
  <c r="V80"/>
  <c r="AS80"/>
  <c r="BM80"/>
  <c r="AB81"/>
  <c r="AX81"/>
  <c r="AR83"/>
  <c r="BQ83"/>
  <c r="DF83" s="1"/>
  <c r="AH85"/>
  <c r="CF85"/>
  <c r="AH86"/>
  <c r="DA87"/>
  <c r="BI88"/>
  <c r="AL90"/>
  <c r="CZ92"/>
  <c r="W94"/>
  <c r="Q95"/>
  <c r="CI84"/>
  <c r="CH84"/>
  <c r="CB84"/>
  <c r="CF84"/>
  <c r="AK87"/>
  <c r="AH87"/>
  <c r="AF87"/>
  <c r="CW88"/>
  <c r="AV90"/>
  <c r="AY90"/>
  <c r="AW90"/>
  <c r="AX90"/>
  <c r="AZ90"/>
  <c r="BB90"/>
  <c r="BX92"/>
  <c r="BT92"/>
  <c r="BY92"/>
  <c r="BZ92"/>
  <c r="CA92"/>
  <c r="AQ83"/>
  <c r="CD84"/>
  <c r="BV92"/>
  <c r="BC78"/>
  <c r="BA78"/>
  <c r="BU79"/>
  <c r="BZ79"/>
  <c r="AI81"/>
  <c r="CW81" s="1"/>
  <c r="AL81"/>
  <c r="CX81" s="1"/>
  <c r="CF82"/>
  <c r="CG82"/>
  <c r="CD82"/>
  <c r="BV84"/>
  <c r="CA84"/>
  <c r="BY84"/>
  <c r="AY85"/>
  <c r="BA85"/>
  <c r="BB85"/>
  <c r="AZ86"/>
  <c r="DB86" s="1"/>
  <c r="AW86"/>
  <c r="DA86" s="1"/>
  <c r="AY86"/>
  <c r="AD88"/>
  <c r="CV88" s="1"/>
  <c r="Y88"/>
  <c r="AA88"/>
  <c r="X88"/>
  <c r="BN92"/>
  <c r="BP92"/>
  <c r="BM92"/>
  <c r="BO92"/>
  <c r="BQ92"/>
  <c r="BL92"/>
  <c r="BX79"/>
  <c r="CY79"/>
  <c r="AO80"/>
  <c r="AP83"/>
  <c r="BO83"/>
  <c r="CC84"/>
  <c r="DS87"/>
  <c r="AE88"/>
  <c r="CZ89"/>
  <c r="DA91"/>
  <c r="BU92"/>
  <c r="AA81"/>
  <c r="AE81"/>
  <c r="AR85"/>
  <c r="AQ85"/>
  <c r="AO85"/>
  <c r="AR86"/>
  <c r="AQ86"/>
  <c r="AF90"/>
  <c r="AH90"/>
  <c r="AK90"/>
  <c r="AI90"/>
  <c r="BR96"/>
  <c r="BN96"/>
  <c r="BP96"/>
  <c r="BL96"/>
  <c r="BM96"/>
  <c r="BO96"/>
  <c r="BQ96"/>
  <c r="X81"/>
  <c r="BC82"/>
  <c r="AO83"/>
  <c r="CY83" s="1"/>
  <c r="CI88"/>
  <c r="DD90"/>
  <c r="CI90"/>
  <c r="CZ95"/>
  <c r="AI85"/>
  <c r="AJ85"/>
  <c r="AG85"/>
  <c r="CW85" s="1"/>
  <c r="AK85"/>
  <c r="AI86"/>
  <c r="AM86"/>
  <c r="AF86"/>
  <c r="AK86"/>
  <c r="Y90"/>
  <c r="AA90"/>
  <c r="AC90"/>
  <c r="AD90"/>
  <c r="AE90"/>
  <c r="Z90"/>
  <c r="CV96"/>
  <c r="DH101"/>
  <c r="AB86"/>
  <c r="Z86"/>
  <c r="AD86"/>
  <c r="P90"/>
  <c r="Q90"/>
  <c r="R90"/>
  <c r="DC84"/>
  <c r="Y86"/>
  <c r="BJ87"/>
  <c r="CE88"/>
  <c r="X90"/>
  <c r="DD109"/>
  <c r="AZ82"/>
  <c r="AV82"/>
  <c r="AP84"/>
  <c r="AS84"/>
  <c r="AO84"/>
  <c r="AU84"/>
  <c r="S85"/>
  <c r="R85"/>
  <c r="P85"/>
  <c r="V85"/>
  <c r="R86"/>
  <c r="T86"/>
  <c r="Q86"/>
  <c r="DI95"/>
  <c r="DT95"/>
  <c r="AY82"/>
  <c r="DL83"/>
  <c r="DD83"/>
  <c r="X86"/>
  <c r="DG86"/>
  <c r="AM87"/>
  <c r="BG87"/>
  <c r="CC88"/>
  <c r="BC90"/>
  <c r="CZ91"/>
  <c r="AH92"/>
  <c r="AG92"/>
  <c r="AU97"/>
  <c r="AN97"/>
  <c r="BB100"/>
  <c r="BC100"/>
  <c r="AW100"/>
  <c r="AX100"/>
  <c r="BA100"/>
  <c r="DQ100"/>
  <c r="DC100"/>
  <c r="AI101"/>
  <c r="AK101"/>
  <c r="AL101"/>
  <c r="AF101"/>
  <c r="AJ101"/>
  <c r="BZ104"/>
  <c r="CA104"/>
  <c r="CH80"/>
  <c r="DJ80" s="1"/>
  <c r="BY89"/>
  <c r="BU90"/>
  <c r="DG90" s="1"/>
  <c r="BP91"/>
  <c r="CF92"/>
  <c r="U93"/>
  <c r="BI93"/>
  <c r="AL95"/>
  <c r="BH95"/>
  <c r="BI96"/>
  <c r="CD96"/>
  <c r="AR97"/>
  <c r="BQ97"/>
  <c r="CS97"/>
  <c r="BG99"/>
  <c r="AA100"/>
  <c r="BE101"/>
  <c r="AL102"/>
  <c r="AL104"/>
  <c r="CG106"/>
  <c r="CZ114"/>
  <c r="BT99"/>
  <c r="BU99"/>
  <c r="AP100"/>
  <c r="AU100"/>
  <c r="AC101"/>
  <c r="AE101"/>
  <c r="BR102"/>
  <c r="BS102"/>
  <c r="BM102"/>
  <c r="BN102"/>
  <c r="BQ102"/>
  <c r="DS105"/>
  <c r="DG105"/>
  <c r="CS111"/>
  <c r="Z101"/>
  <c r="AM103"/>
  <c r="CF106"/>
  <c r="DL107"/>
  <c r="DB109"/>
  <c r="R92"/>
  <c r="P92"/>
  <c r="BM99"/>
  <c r="BL99"/>
  <c r="BO99"/>
  <c r="BS99"/>
  <c r="AK100"/>
  <c r="AL100"/>
  <c r="AF100"/>
  <c r="AG100"/>
  <c r="AJ100"/>
  <c r="CX100" s="1"/>
  <c r="S101"/>
  <c r="T101"/>
  <c r="U101"/>
  <c r="R101"/>
  <c r="BH102"/>
  <c r="DD102" s="1"/>
  <c r="BK102"/>
  <c r="BJ104"/>
  <c r="BI104"/>
  <c r="BR105"/>
  <c r="BS105"/>
  <c r="BQ105"/>
  <c r="BL105"/>
  <c r="BM105"/>
  <c r="BP105"/>
  <c r="V88"/>
  <c r="W92"/>
  <c r="BJ92"/>
  <c r="CC92"/>
  <c r="S93"/>
  <c r="AL93"/>
  <c r="BE93"/>
  <c r="AJ95"/>
  <c r="CA95"/>
  <c r="BG96"/>
  <c r="BM97"/>
  <c r="BK98"/>
  <c r="AC99"/>
  <c r="BE99"/>
  <c r="CA99"/>
  <c r="BZ100"/>
  <c r="Y101"/>
  <c r="BG102"/>
  <c r="AL103"/>
  <c r="AG104"/>
  <c r="BG104"/>
  <c r="BH107"/>
  <c r="BL90"/>
  <c r="BP90"/>
  <c r="CF94"/>
  <c r="CG94"/>
  <c r="Z100"/>
  <c r="AD100"/>
  <c r="BA102"/>
  <c r="BB102"/>
  <c r="AV102"/>
  <c r="AW102"/>
  <c r="AZ102"/>
  <c r="AZ104"/>
  <c r="BA104"/>
  <c r="AV104"/>
  <c r="AY104"/>
  <c r="AJ113"/>
  <c r="CX113" s="1"/>
  <c r="AK113"/>
  <c r="AL113"/>
  <c r="AM113"/>
  <c r="AF113"/>
  <c r="AG113"/>
  <c r="AH113"/>
  <c r="AI113"/>
  <c r="U88"/>
  <c r="BR90"/>
  <c r="V92"/>
  <c r="BI92"/>
  <c r="R93"/>
  <c r="CS93" s="1"/>
  <c r="AK93"/>
  <c r="AI95"/>
  <c r="BZ95"/>
  <c r="CA96"/>
  <c r="AJ98"/>
  <c r="BJ98"/>
  <c r="AB99"/>
  <c r="CV99" s="1"/>
  <c r="BZ99"/>
  <c r="BY100"/>
  <c r="X101"/>
  <c r="CG102"/>
  <c r="AG103"/>
  <c r="DD103"/>
  <c r="BF104"/>
  <c r="CZ106"/>
  <c r="BW106"/>
  <c r="W110"/>
  <c r="DD119"/>
  <c r="BX94"/>
  <c r="DH94" s="1"/>
  <c r="BV94"/>
  <c r="CD98"/>
  <c r="CF98"/>
  <c r="AW99"/>
  <c r="BC99"/>
  <c r="AX99"/>
  <c r="BB99"/>
  <c r="AR102"/>
  <c r="AT102"/>
  <c r="AT104"/>
  <c r="AR104"/>
  <c r="AU104"/>
  <c r="BB105"/>
  <c r="BC105"/>
  <c r="AY105"/>
  <c r="DA105" s="1"/>
  <c r="AZ105"/>
  <c r="BA105"/>
  <c r="AX105"/>
  <c r="CS112"/>
  <c r="V84"/>
  <c r="DC85"/>
  <c r="AS87"/>
  <c r="CZ87" s="1"/>
  <c r="T88"/>
  <c r="BQ90"/>
  <c r="U92"/>
  <c r="BH92"/>
  <c r="Q93"/>
  <c r="AJ93"/>
  <c r="AE94"/>
  <c r="BT94"/>
  <c r="BC96"/>
  <c r="BZ96"/>
  <c r="CI97"/>
  <c r="DM97"/>
  <c r="AI98"/>
  <c r="BI98"/>
  <c r="CG98"/>
  <c r="AA99"/>
  <c r="AZ99"/>
  <c r="BY99"/>
  <c r="AT100"/>
  <c r="BX100"/>
  <c r="W101"/>
  <c r="AU101"/>
  <c r="BE102"/>
  <c r="DQ102" s="1"/>
  <c r="BZ103"/>
  <c r="BE104"/>
  <c r="DF109"/>
  <c r="DS112"/>
  <c r="BP94"/>
  <c r="BO94"/>
  <c r="BY95"/>
  <c r="DH95" s="1"/>
  <c r="BW95"/>
  <c r="BU95"/>
  <c r="BT98"/>
  <c r="BU98"/>
  <c r="BV98"/>
  <c r="AJ102"/>
  <c r="AK102"/>
  <c r="AF102"/>
  <c r="AI102"/>
  <c r="AI104"/>
  <c r="AJ104"/>
  <c r="AH104"/>
  <c r="AR105"/>
  <c r="AT105"/>
  <c r="AU105"/>
  <c r="DN111"/>
  <c r="CW111"/>
  <c r="BF92"/>
  <c r="AD94"/>
  <c r="BS94"/>
  <c r="BV95"/>
  <c r="BA96"/>
  <c r="BY96"/>
  <c r="CH97"/>
  <c r="BH98"/>
  <c r="Z99"/>
  <c r="BX99"/>
  <c r="AS100"/>
  <c r="CW105"/>
  <c r="BS106"/>
  <c r="DA109"/>
  <c r="BG94"/>
  <c r="BE94"/>
  <c r="BM98"/>
  <c r="BO98"/>
  <c r="BS98"/>
  <c r="AG99"/>
  <c r="AL99"/>
  <c r="AM99"/>
  <c r="AF99"/>
  <c r="AK99"/>
  <c r="AB102"/>
  <c r="AC102"/>
  <c r="AE102"/>
  <c r="AD104"/>
  <c r="AA104"/>
  <c r="AC104"/>
  <c r="AE104"/>
  <c r="BL111"/>
  <c r="BN111"/>
  <c r="BO111"/>
  <c r="BP111"/>
  <c r="BQ111"/>
  <c r="BS111"/>
  <c r="CE78"/>
  <c r="DI78" s="1"/>
  <c r="DF81"/>
  <c r="CH81"/>
  <c r="DT81" s="1"/>
  <c r="BE82"/>
  <c r="DQ82" s="1"/>
  <c r="T84"/>
  <c r="BP86"/>
  <c r="DF86" s="1"/>
  <c r="CI86"/>
  <c r="DJ86" s="1"/>
  <c r="AP87"/>
  <c r="R88"/>
  <c r="AK88"/>
  <c r="CX88" s="1"/>
  <c r="DG89"/>
  <c r="BN90"/>
  <c r="V91"/>
  <c r="DL91" s="1"/>
  <c r="DI91"/>
  <c r="S92"/>
  <c r="AL92"/>
  <c r="CX92" s="1"/>
  <c r="BE92"/>
  <c r="AH93"/>
  <c r="CW93" s="1"/>
  <c r="AC94"/>
  <c r="BR94"/>
  <c r="BT95"/>
  <c r="AZ96"/>
  <c r="BX96"/>
  <c r="DH96" s="1"/>
  <c r="CF97"/>
  <c r="CC98"/>
  <c r="Y99"/>
  <c r="AV99"/>
  <c r="BW99"/>
  <c r="AR100"/>
  <c r="CZ100" s="1"/>
  <c r="Q101"/>
  <c r="AR101"/>
  <c r="CZ101" s="1"/>
  <c r="Y102"/>
  <c r="BC102"/>
  <c r="BE103"/>
  <c r="DQ103" s="1"/>
  <c r="BX103"/>
  <c r="Y104"/>
  <c r="BC104"/>
  <c r="BV104"/>
  <c r="DG104" s="1"/>
  <c r="DN105"/>
  <c r="BQ106"/>
  <c r="BI95"/>
  <c r="BF95"/>
  <c r="BD95"/>
  <c r="CH96"/>
  <c r="CE96"/>
  <c r="CG96"/>
  <c r="BD98"/>
  <c r="BE98"/>
  <c r="S102"/>
  <c r="T102"/>
  <c r="R102"/>
  <c r="BA103"/>
  <c r="AZ103"/>
  <c r="BB103"/>
  <c r="AV103"/>
  <c r="AY103"/>
  <c r="DC103"/>
  <c r="R104"/>
  <c r="S104"/>
  <c r="Q104"/>
  <c r="CS104" s="1"/>
  <c r="AA105"/>
  <c r="AC105"/>
  <c r="AD105"/>
  <c r="BD107"/>
  <c r="BE107"/>
  <c r="BG107"/>
  <c r="BI107"/>
  <c r="BJ107"/>
  <c r="CE110"/>
  <c r="CF110"/>
  <c r="DJ110" s="1"/>
  <c r="CB110"/>
  <c r="CD110"/>
  <c r="CG110"/>
  <c r="CD97"/>
  <c r="BF98"/>
  <c r="X99"/>
  <c r="BV99"/>
  <c r="AQ100"/>
  <c r="AB105"/>
  <c r="BP106"/>
  <c r="DB107"/>
  <c r="BW96"/>
  <c r="BU96"/>
  <c r="BC98"/>
  <c r="AV98"/>
  <c r="AX98"/>
  <c r="BB98"/>
  <c r="AS103"/>
  <c r="AU103"/>
  <c r="W105"/>
  <c r="Q105"/>
  <c r="R105"/>
  <c r="S105"/>
  <c r="P105"/>
  <c r="BT110"/>
  <c r="BU110"/>
  <c r="BV110"/>
  <c r="BW110"/>
  <c r="BY110"/>
  <c r="BZ110"/>
  <c r="BT96"/>
  <c r="BA98"/>
  <c r="AO100"/>
  <c r="BQ101"/>
  <c r="BC103"/>
  <c r="DN107"/>
  <c r="CI110"/>
  <c r="CT116"/>
  <c r="CX118"/>
  <c r="AK103"/>
  <c r="AI103"/>
  <c r="AJ103"/>
  <c r="AH103"/>
  <c r="CU103"/>
  <c r="DP105"/>
  <c r="CB106"/>
  <c r="CC106"/>
  <c r="CE106"/>
  <c r="BV108"/>
  <c r="BW108"/>
  <c r="BX108"/>
  <c r="BY108"/>
  <c r="BZ108"/>
  <c r="BU108"/>
  <c r="CD92"/>
  <c r="CG92"/>
  <c r="DN92"/>
  <c r="CW92"/>
  <c r="BG93"/>
  <c r="BF93"/>
  <c r="AG95"/>
  <c r="CW95" s="1"/>
  <c r="AM95"/>
  <c r="BF96"/>
  <c r="BD96"/>
  <c r="AL98"/>
  <c r="AM98"/>
  <c r="AG98"/>
  <c r="AK98"/>
  <c r="CE101"/>
  <c r="CB101"/>
  <c r="CD101"/>
  <c r="CF101"/>
  <c r="CI101"/>
  <c r="CY101"/>
  <c r="AB103"/>
  <c r="AD103"/>
  <c r="AE103"/>
  <c r="CA106"/>
  <c r="BY106"/>
  <c r="BZ106"/>
  <c r="BT106"/>
  <c r="BU106"/>
  <c r="BX106"/>
  <c r="X94"/>
  <c r="BL94"/>
  <c r="DF95"/>
  <c r="AT96"/>
  <c r="BZ97"/>
  <c r="AY98"/>
  <c r="BY98"/>
  <c r="DH98" s="1"/>
  <c r="AQ99"/>
  <c r="DF99"/>
  <c r="U102"/>
  <c r="AW103"/>
  <c r="U104"/>
  <c r="X105"/>
  <c r="AS105"/>
  <c r="CC110"/>
  <c r="DN114"/>
  <c r="DH115"/>
  <c r="DB117"/>
  <c r="BB96"/>
  <c r="AW96"/>
  <c r="AY96"/>
  <c r="CE97"/>
  <c r="CG97"/>
  <c r="BL106"/>
  <c r="BM106"/>
  <c r="BR106"/>
  <c r="X107"/>
  <c r="Y107"/>
  <c r="AD107"/>
  <c r="CV107" s="1"/>
  <c r="AE107"/>
  <c r="Z107"/>
  <c r="AC107"/>
  <c r="BD108"/>
  <c r="BE108"/>
  <c r="BF108"/>
  <c r="BG108"/>
  <c r="BH108"/>
  <c r="BK108"/>
  <c r="AH109"/>
  <c r="AJ109"/>
  <c r="AL109"/>
  <c r="AM109"/>
  <c r="AY110"/>
  <c r="AZ110"/>
  <c r="BA110"/>
  <c r="BB110"/>
  <c r="BC110"/>
  <c r="AX110"/>
  <c r="AS96"/>
  <c r="AW98"/>
  <c r="Q102"/>
  <c r="AT103"/>
  <c r="T104"/>
  <c r="CT104" s="1"/>
  <c r="V105"/>
  <c r="DH105"/>
  <c r="DA107"/>
  <c r="AI109"/>
  <c r="CA110"/>
  <c r="CU111"/>
  <c r="DF113"/>
  <c r="CA97"/>
  <c r="BU97"/>
  <c r="BV97"/>
  <c r="BT97"/>
  <c r="BO101"/>
  <c r="BS101"/>
  <c r="BM101"/>
  <c r="BN101"/>
  <c r="BR101"/>
  <c r="Z109"/>
  <c r="AA109"/>
  <c r="Y109"/>
  <c r="AB109"/>
  <c r="AC109"/>
  <c r="AD109"/>
  <c r="AE109"/>
  <c r="X109"/>
  <c r="AR96"/>
  <c r="BX97"/>
  <c r="DG102"/>
  <c r="AR103"/>
  <c r="AG109"/>
  <c r="BX110"/>
  <c r="DI111"/>
  <c r="BN97"/>
  <c r="BP97"/>
  <c r="BV100"/>
  <c r="BT100"/>
  <c r="AV106"/>
  <c r="AZ106"/>
  <c r="BB106"/>
  <c r="BC106"/>
  <c r="AN108"/>
  <c r="AO108"/>
  <c r="AP108"/>
  <c r="AS108"/>
  <c r="AU108"/>
  <c r="AI110"/>
  <c r="AJ110"/>
  <c r="CX110" s="1"/>
  <c r="AG110"/>
  <c r="AH110"/>
  <c r="AK110"/>
  <c r="AL110"/>
  <c r="AM110"/>
  <c r="AF110"/>
  <c r="DA92"/>
  <c r="DR93"/>
  <c r="CY94"/>
  <c r="CC94"/>
  <c r="DR95"/>
  <c r="AQ96"/>
  <c r="BW97"/>
  <c r="AN99"/>
  <c r="BJ99"/>
  <c r="AE100"/>
  <c r="DD100"/>
  <c r="BH101"/>
  <c r="DD101" s="1"/>
  <c r="BP102"/>
  <c r="AQ103"/>
  <c r="T105"/>
  <c r="AO105"/>
  <c r="CV106"/>
  <c r="BA106"/>
  <c r="AQ108"/>
  <c r="AF109"/>
  <c r="AX92"/>
  <c r="AY92"/>
  <c r="AA93"/>
  <c r="X93"/>
  <c r="BK97"/>
  <c r="DD97" s="1"/>
  <c r="BD97"/>
  <c r="BE97"/>
  <c r="BS100"/>
  <c r="BL100"/>
  <c r="BN100"/>
  <c r="BO100"/>
  <c r="BR100"/>
  <c r="AY101"/>
  <c r="BB101"/>
  <c r="BC101"/>
  <c r="AV101"/>
  <c r="AW101"/>
  <c r="BA101"/>
  <c r="AG108"/>
  <c r="AH108"/>
  <c r="AL108"/>
  <c r="AM108"/>
  <c r="AF108"/>
  <c r="AK108"/>
  <c r="DO110"/>
  <c r="CY110"/>
  <c r="Z79"/>
  <c r="CU79" s="1"/>
  <c r="AR79"/>
  <c r="CZ79" s="1"/>
  <c r="AG80"/>
  <c r="CW80" s="1"/>
  <c r="V81"/>
  <c r="DL81" s="1"/>
  <c r="BD83"/>
  <c r="AW84"/>
  <c r="DA84" s="1"/>
  <c r="X85"/>
  <c r="CA89"/>
  <c r="BD90"/>
  <c r="BW90"/>
  <c r="AF91"/>
  <c r="BR91"/>
  <c r="CI92"/>
  <c r="W93"/>
  <c r="CZ93"/>
  <c r="BK93"/>
  <c r="BH94"/>
  <c r="DD94" s="1"/>
  <c r="CB94"/>
  <c r="BK95"/>
  <c r="AP96"/>
  <c r="BK96"/>
  <c r="CI96"/>
  <c r="AT97"/>
  <c r="BS97"/>
  <c r="BQ98"/>
  <c r="DF98" s="1"/>
  <c r="AJ99"/>
  <c r="BI99"/>
  <c r="AC100"/>
  <c r="AD101"/>
  <c r="BG101"/>
  <c r="CH101"/>
  <c r="AN102"/>
  <c r="BO102"/>
  <c r="DS102"/>
  <c r="AP103"/>
  <c r="AN104"/>
  <c r="AN105"/>
  <c r="AY106"/>
  <c r="CI106"/>
  <c r="AJ108"/>
  <c r="CU112"/>
  <c r="DR113"/>
  <c r="DJ115"/>
  <c r="CV117"/>
  <c r="BU91"/>
  <c r="BX91"/>
  <c r="DH91" s="1"/>
  <c r="AW97"/>
  <c r="AY97"/>
  <c r="BC97"/>
  <c r="DB97" s="1"/>
  <c r="CI102"/>
  <c r="CB102"/>
  <c r="CD102"/>
  <c r="CE102"/>
  <c r="CH102"/>
  <c r="CU108"/>
  <c r="S110"/>
  <c r="T110"/>
  <c r="P110"/>
  <c r="Q110"/>
  <c r="R110"/>
  <c r="U110"/>
  <c r="CH92"/>
  <c r="V93"/>
  <c r="BJ93"/>
  <c r="DD93" s="1"/>
  <c r="BJ95"/>
  <c r="AN96"/>
  <c r="BJ96"/>
  <c r="CF96"/>
  <c r="BR97"/>
  <c r="BH99"/>
  <c r="AB100"/>
  <c r="AB101"/>
  <c r="BF101"/>
  <c r="CG101"/>
  <c r="AM102"/>
  <c r="BL102"/>
  <c r="AO103"/>
  <c r="AM104"/>
  <c r="BO105"/>
  <c r="CW106"/>
  <c r="AX106"/>
  <c r="CH106"/>
  <c r="CZ107"/>
  <c r="CA108"/>
  <c r="AP109"/>
  <c r="AQ109"/>
  <c r="U96"/>
  <c r="CT96" s="1"/>
  <c r="U97"/>
  <c r="CT97" s="1"/>
  <c r="T98"/>
  <c r="CH103"/>
  <c r="DJ103" s="1"/>
  <c r="CG104"/>
  <c r="DJ104" s="1"/>
  <c r="DL106"/>
  <c r="V106"/>
  <c r="CT106" s="1"/>
  <c r="AN106"/>
  <c r="BF106"/>
  <c r="CS106"/>
  <c r="BM107"/>
  <c r="DR107" s="1"/>
  <c r="BC108"/>
  <c r="AR109"/>
  <c r="CB109"/>
  <c r="DP109"/>
  <c r="U111"/>
  <c r="CT111" s="1"/>
  <c r="AT112"/>
  <c r="BL112"/>
  <c r="Q113"/>
  <c r="BA113"/>
  <c r="V114"/>
  <c r="BI114"/>
  <c r="CW114"/>
  <c r="AL115"/>
  <c r="BE115"/>
  <c r="AG116"/>
  <c r="BW116"/>
  <c r="AK117"/>
  <c r="BE117"/>
  <c r="R118"/>
  <c r="BJ118"/>
  <c r="CD118"/>
  <c r="AB119"/>
  <c r="CA119"/>
  <c r="BA112"/>
  <c r="BB112"/>
  <c r="CG116"/>
  <c r="CH116"/>
  <c r="AF119"/>
  <c r="AG119"/>
  <c r="AH119"/>
  <c r="AJ119"/>
  <c r="AK119"/>
  <c r="AO120"/>
  <c r="AP120"/>
  <c r="AQ120"/>
  <c r="AS120"/>
  <c r="AT120"/>
  <c r="AS112"/>
  <c r="DE113"/>
  <c r="U114"/>
  <c r="CA114"/>
  <c r="AK115"/>
  <c r="BD115"/>
  <c r="AF116"/>
  <c r="CC118"/>
  <c r="BY119"/>
  <c r="DB120"/>
  <c r="BU116"/>
  <c r="BV116"/>
  <c r="CD117"/>
  <c r="CE117"/>
  <c r="AR112"/>
  <c r="CZ112" s="1"/>
  <c r="BZ114"/>
  <c r="AJ115"/>
  <c r="Z119"/>
  <c r="BX119"/>
  <c r="CH105"/>
  <c r="DJ105" s="1"/>
  <c r="CI105"/>
  <c r="BO110"/>
  <c r="BP110"/>
  <c r="AK112"/>
  <c r="DN112" s="1"/>
  <c r="AL112"/>
  <c r="BQ116"/>
  <c r="BR116"/>
  <c r="BZ117"/>
  <c r="DH117" s="1"/>
  <c r="CA117"/>
  <c r="Y120"/>
  <c r="Z120"/>
  <c r="AA120"/>
  <c r="AC120"/>
  <c r="CV120" s="1"/>
  <c r="AD120"/>
  <c r="CE105"/>
  <c r="DT107"/>
  <c r="AZ108"/>
  <c r="DB108" s="1"/>
  <c r="U109"/>
  <c r="BY109"/>
  <c r="AC110"/>
  <c r="BM110"/>
  <c r="BB111"/>
  <c r="DG111"/>
  <c r="AQ112"/>
  <c r="AX113"/>
  <c r="S114"/>
  <c r="BF114"/>
  <c r="BY114"/>
  <c r="AI115"/>
  <c r="BB115"/>
  <c r="AD116"/>
  <c r="BP116"/>
  <c r="BV117"/>
  <c r="Y119"/>
  <c r="BW119"/>
  <c r="CC108"/>
  <c r="DI108" s="1"/>
  <c r="CD108"/>
  <c r="CB115"/>
  <c r="CC115"/>
  <c r="BN117"/>
  <c r="BO117"/>
  <c r="P98"/>
  <c r="CC103"/>
  <c r="CC104"/>
  <c r="CD105"/>
  <c r="CA107"/>
  <c r="DH107" s="1"/>
  <c r="AE108"/>
  <c r="CI108"/>
  <c r="T109"/>
  <c r="CT109" s="1"/>
  <c r="BX109"/>
  <c r="CS109"/>
  <c r="AB110"/>
  <c r="BL110"/>
  <c r="BA111"/>
  <c r="DB111" s="1"/>
  <c r="AP112"/>
  <c r="AC113"/>
  <c r="AW113"/>
  <c r="DA113" s="1"/>
  <c r="CG113"/>
  <c r="DT113" s="1"/>
  <c r="R114"/>
  <c r="CX114"/>
  <c r="BE114"/>
  <c r="DC114" s="1"/>
  <c r="BX114"/>
  <c r="BA115"/>
  <c r="DG115"/>
  <c r="AC116"/>
  <c r="CV116" s="1"/>
  <c r="DA116"/>
  <c r="BO116"/>
  <c r="AC117"/>
  <c r="BU117"/>
  <c r="BB118"/>
  <c r="X119"/>
  <c r="AU119"/>
  <c r="BV119"/>
  <c r="U120"/>
  <c r="DL120" s="1"/>
  <c r="BZ113"/>
  <c r="CA113"/>
  <c r="BJ117"/>
  <c r="BK117"/>
  <c r="CG118"/>
  <c r="CI118"/>
  <c r="DJ113"/>
  <c r="BW114"/>
  <c r="BU119"/>
  <c r="DP120"/>
  <c r="BM108"/>
  <c r="BN108"/>
  <c r="BL115"/>
  <c r="BM115"/>
  <c r="AO116"/>
  <c r="AP116"/>
  <c r="AX117"/>
  <c r="AY117"/>
  <c r="CD99"/>
  <c r="DT99" s="1"/>
  <c r="CB105"/>
  <c r="CS107"/>
  <c r="AC108"/>
  <c r="DM108" s="1"/>
  <c r="BO108"/>
  <c r="CG108"/>
  <c r="Z110"/>
  <c r="AY111"/>
  <c r="DP111" s="1"/>
  <c r="AN112"/>
  <c r="AS113"/>
  <c r="P114"/>
  <c r="BA114"/>
  <c r="BV114"/>
  <c r="AD115"/>
  <c r="CV115" s="1"/>
  <c r="BR115"/>
  <c r="DF115" s="1"/>
  <c r="AT116"/>
  <c r="BM116"/>
  <c r="CI116"/>
  <c r="AA117"/>
  <c r="AW117"/>
  <c r="DP117" s="1"/>
  <c r="BS117"/>
  <c r="DF117" s="1"/>
  <c r="AZ118"/>
  <c r="AR119"/>
  <c r="BT119"/>
  <c r="S120"/>
  <c r="CS120" s="1"/>
  <c r="AU120"/>
  <c r="BJ113"/>
  <c r="BK113"/>
  <c r="AT117"/>
  <c r="AU117"/>
  <c r="BU114"/>
  <c r="CF116"/>
  <c r="AR120"/>
  <c r="AW108"/>
  <c r="AX108"/>
  <c r="AV115"/>
  <c r="AW115"/>
  <c r="Y116"/>
  <c r="Z116"/>
  <c r="AH117"/>
  <c r="CW117" s="1"/>
  <c r="AI117"/>
  <c r="BD118"/>
  <c r="BG118"/>
  <c r="BH118"/>
  <c r="DD118" s="1"/>
  <c r="DQ112"/>
  <c r="BI113"/>
  <c r="AU115"/>
  <c r="CE116"/>
  <c r="AS117"/>
  <c r="AD118"/>
  <c r="AX118"/>
  <c r="AN120"/>
  <c r="AT113"/>
  <c r="AU113"/>
  <c r="CE114"/>
  <c r="CI114"/>
  <c r="AD117"/>
  <c r="AE117"/>
  <c r="AP121"/>
  <c r="AQ121"/>
  <c r="AR121"/>
  <c r="CZ121" s="1"/>
  <c r="AS121"/>
  <c r="AT121"/>
  <c r="AU121"/>
  <c r="AN121"/>
  <c r="AO121"/>
  <c r="BC112"/>
  <c r="AP113"/>
  <c r="BH113"/>
  <c r="DI113"/>
  <c r="AT115"/>
  <c r="CD116"/>
  <c r="X117"/>
  <c r="AR117"/>
  <c r="AC118"/>
  <c r="AW118"/>
  <c r="AF115"/>
  <c r="AG115"/>
  <c r="R117"/>
  <c r="S117"/>
  <c r="CC116"/>
  <c r="W117"/>
  <c r="AQ117"/>
  <c r="CI117"/>
  <c r="DF118"/>
  <c r="CY119"/>
  <c r="BH111"/>
  <c r="BI111"/>
  <c r="AD113"/>
  <c r="AE113"/>
  <c r="BO114"/>
  <c r="BS114"/>
  <c r="DF114" s="1"/>
  <c r="CB119"/>
  <c r="CC119"/>
  <c r="CD119"/>
  <c r="CF119"/>
  <c r="CG119"/>
  <c r="CG109"/>
  <c r="AY112"/>
  <c r="V113"/>
  <c r="AN113"/>
  <c r="BF113"/>
  <c r="BX113"/>
  <c r="CU113"/>
  <c r="BN114"/>
  <c r="CH114"/>
  <c r="X115"/>
  <c r="AQ115"/>
  <c r="BK115"/>
  <c r="AM116"/>
  <c r="DD116"/>
  <c r="CB116"/>
  <c r="V117"/>
  <c r="AP117"/>
  <c r="CH117"/>
  <c r="AM119"/>
  <c r="CX120"/>
  <c r="Q108"/>
  <c r="R108"/>
  <c r="BV109"/>
  <c r="BW109"/>
  <c r="P115"/>
  <c r="Q115"/>
  <c r="X118"/>
  <c r="AA118"/>
  <c r="AB118"/>
  <c r="W108"/>
  <c r="CF109"/>
  <c r="AX112"/>
  <c r="U113"/>
  <c r="BE113"/>
  <c r="BW113"/>
  <c r="BM114"/>
  <c r="CG114"/>
  <c r="W115"/>
  <c r="AP115"/>
  <c r="BJ115"/>
  <c r="AL116"/>
  <c r="CA116"/>
  <c r="U117"/>
  <c r="AO117"/>
  <c r="BI117"/>
  <c r="CG117"/>
  <c r="AL119"/>
  <c r="AR111"/>
  <c r="AS111"/>
  <c r="CG112"/>
  <c r="CH112"/>
  <c r="AY114"/>
  <c r="BC114"/>
  <c r="BL119"/>
  <c r="BM119"/>
  <c r="BN119"/>
  <c r="BP119"/>
  <c r="BQ119"/>
  <c r="BT120"/>
  <c r="BU120"/>
  <c r="BV120"/>
  <c r="BW120"/>
  <c r="BX120"/>
  <c r="BY120"/>
  <c r="BZ120"/>
  <c r="AQ106"/>
  <c r="BI106"/>
  <c r="V108"/>
  <c r="CE109"/>
  <c r="AP111"/>
  <c r="BJ111"/>
  <c r="AW112"/>
  <c r="CI112"/>
  <c r="T113"/>
  <c r="BD113"/>
  <c r="BV113"/>
  <c r="BL114"/>
  <c r="CF114"/>
  <c r="V115"/>
  <c r="AO115"/>
  <c r="BI115"/>
  <c r="DD115" s="1"/>
  <c r="AJ116"/>
  <c r="BZ116"/>
  <c r="T117"/>
  <c r="AN117"/>
  <c r="BH117"/>
  <c r="CF117"/>
  <c r="U118"/>
  <c r="CH118"/>
  <c r="AI119"/>
  <c r="CI119"/>
  <c r="BI86"/>
  <c r="DD86" s="1"/>
  <c r="AP91"/>
  <c r="DO91" s="1"/>
  <c r="AO93"/>
  <c r="DO93" s="1"/>
  <c r="X95"/>
  <c r="AO95"/>
  <c r="CY95" s="1"/>
  <c r="V98"/>
  <c r="V99"/>
  <c r="CT99" s="1"/>
  <c r="BS103"/>
  <c r="DR103" s="1"/>
  <c r="X106"/>
  <c r="AP106"/>
  <c r="BH106"/>
  <c r="DD106" s="1"/>
  <c r="U108"/>
  <c r="AT109"/>
  <c r="DE109"/>
  <c r="CD109"/>
  <c r="DR109"/>
  <c r="AO111"/>
  <c r="BG111"/>
  <c r="AV112"/>
  <c r="CF112"/>
  <c r="DC112"/>
  <c r="S113"/>
  <c r="BC113"/>
  <c r="BU113"/>
  <c r="DO114"/>
  <c r="Z114"/>
  <c r="DM114" s="1"/>
  <c r="BK114"/>
  <c r="CD114"/>
  <c r="U115"/>
  <c r="AN115"/>
  <c r="BG115"/>
  <c r="DS115"/>
  <c r="AI116"/>
  <c r="BY116"/>
  <c r="Q117"/>
  <c r="AM117"/>
  <c r="BG117"/>
  <c r="CC117"/>
  <c r="T118"/>
  <c r="CF118"/>
  <c r="AE119"/>
  <c r="BF119"/>
  <c r="DQ119" s="1"/>
  <c r="CH119"/>
  <c r="BT107"/>
  <c r="BU107"/>
  <c r="AB111"/>
  <c r="AC111"/>
  <c r="BQ112"/>
  <c r="BR112"/>
  <c r="AV119"/>
  <c r="AW119"/>
  <c r="AX119"/>
  <c r="AZ119"/>
  <c r="BA119"/>
  <c r="DN120"/>
  <c r="CW120"/>
  <c r="AO106"/>
  <c r="BG106"/>
  <c r="T108"/>
  <c r="BS110"/>
  <c r="AN111"/>
  <c r="BF111"/>
  <c r="BM112"/>
  <c r="CE112"/>
  <c r="DI112" s="1"/>
  <c r="BT113"/>
  <c r="BJ114"/>
  <c r="CC114"/>
  <c r="DI114" s="1"/>
  <c r="T115"/>
  <c r="AM115"/>
  <c r="BF115"/>
  <c r="AH116"/>
  <c r="BX116"/>
  <c r="P117"/>
  <c r="AL117"/>
  <c r="BF117"/>
  <c r="CB117"/>
  <c r="S118"/>
  <c r="BK118"/>
  <c r="CE118"/>
  <c r="AC119"/>
  <c r="CE119"/>
  <c r="BL120"/>
  <c r="CB120"/>
  <c r="Y121"/>
  <c r="BE121"/>
  <c r="BU121"/>
  <c r="BD121"/>
  <c r="BT121"/>
  <c r="AO107"/>
  <c r="CY107" s="1"/>
  <c r="BG109"/>
  <c r="DQ109" s="1"/>
  <c r="BY111"/>
  <c r="DS111" s="1"/>
  <c r="V112"/>
  <c r="CT112" s="1"/>
  <c r="BF116"/>
  <c r="DC116" s="1"/>
  <c r="AR118"/>
  <c r="CZ118" s="1"/>
  <c r="BX118"/>
  <c r="DH118" s="1"/>
  <c r="U119"/>
  <c r="BJ120"/>
  <c r="W121"/>
  <c r="AM121"/>
  <c r="BC121"/>
  <c r="BS121"/>
  <c r="CI121"/>
  <c r="AQ118"/>
  <c r="BW118"/>
  <c r="DG118" s="1"/>
  <c r="T119"/>
  <c r="BI120"/>
  <c r="V121"/>
  <c r="AL121"/>
  <c r="BB121"/>
  <c r="BR121"/>
  <c r="CH121"/>
  <c r="U121"/>
  <c r="AK121"/>
  <c r="BA121"/>
  <c r="BQ121"/>
  <c r="CG121"/>
  <c r="BG120"/>
  <c r="T121"/>
  <c r="AJ121"/>
  <c r="AZ121"/>
  <c r="BP121"/>
  <c r="CF121"/>
  <c r="Q119"/>
  <c r="BF120"/>
  <c r="DC120" s="1"/>
  <c r="S121"/>
  <c r="AI121"/>
  <c r="AY121"/>
  <c r="BO121"/>
  <c r="CE121"/>
  <c r="R121"/>
  <c r="AH121"/>
  <c r="AX121"/>
  <c r="BN121"/>
  <c r="CD121"/>
  <c r="Q121"/>
  <c r="AG121"/>
  <c r="AW121"/>
  <c r="BM121"/>
  <c r="CC121"/>
  <c r="DI121" s="1"/>
  <c r="BS120"/>
  <c r="DF120" s="1"/>
  <c r="CI120"/>
  <c r="DJ120" s="1"/>
  <c r="DA120"/>
  <c r="AE121"/>
  <c r="BK121"/>
  <c r="CA121"/>
  <c r="AD121"/>
  <c r="BJ121"/>
  <c r="BZ121"/>
  <c r="AC121"/>
  <c r="BI121"/>
  <c r="BY121"/>
  <c r="AB121"/>
  <c r="BH121"/>
  <c r="BX121"/>
  <c r="AA121"/>
  <c r="BG121"/>
  <c r="BW121"/>
  <c r="DF21" l="1"/>
  <c r="CZ20"/>
  <c r="DI20"/>
  <c r="CT20"/>
  <c r="DP19"/>
  <c r="DH18"/>
  <c r="DJ18"/>
  <c r="DO17"/>
  <c r="DH17"/>
  <c r="CW16"/>
  <c r="CV16"/>
  <c r="CX15"/>
  <c r="DH14"/>
  <c r="CV94"/>
  <c r="DD98"/>
  <c r="DH73"/>
  <c r="DL21"/>
  <c r="CV31"/>
  <c r="CZ26"/>
  <c r="DI40"/>
  <c r="DE36"/>
  <c r="DR80"/>
  <c r="CO80" s="1"/>
  <c r="CP80" s="1"/>
  <c r="DO33"/>
  <c r="DE31"/>
  <c r="DQ85"/>
  <c r="DT121"/>
  <c r="DM111"/>
  <c r="DB98"/>
  <c r="DP85"/>
  <c r="DL75"/>
  <c r="DL77"/>
  <c r="DD18"/>
  <c r="DH11"/>
  <c r="DN118"/>
  <c r="DO92"/>
  <c r="CW64"/>
  <c r="DM45"/>
  <c r="DS14"/>
  <c r="CT11"/>
  <c r="CW12"/>
  <c r="DE121"/>
  <c r="DB100"/>
  <c r="CZ48"/>
  <c r="CV44"/>
  <c r="DM31"/>
  <c r="DN97"/>
  <c r="DF14"/>
  <c r="DN27"/>
  <c r="DI107"/>
  <c r="DL103"/>
  <c r="DJ96"/>
  <c r="DT104"/>
  <c r="CU120"/>
  <c r="DO87"/>
  <c r="DO80"/>
  <c r="CZ67"/>
  <c r="DB48"/>
  <c r="DS58"/>
  <c r="DF64"/>
  <c r="CW55"/>
  <c r="DH31"/>
  <c r="DN19"/>
  <c r="DH84"/>
  <c r="CZ120"/>
  <c r="DE116"/>
  <c r="DD56"/>
  <c r="DT67"/>
  <c r="DE48"/>
  <c r="CU50"/>
  <c r="CV62"/>
  <c r="DL87"/>
  <c r="DM59"/>
  <c r="DL118"/>
  <c r="DJ112"/>
  <c r="DH120"/>
  <c r="CT114"/>
  <c r="DA110"/>
  <c r="CT39"/>
  <c r="DF15"/>
  <c r="DT100"/>
  <c r="DM121"/>
  <c r="CZ111"/>
  <c r="DA111"/>
  <c r="DP108"/>
  <c r="DH119"/>
  <c r="CZ108"/>
  <c r="DT98"/>
  <c r="DD104"/>
  <c r="DI96"/>
  <c r="DQ87"/>
  <c r="CX85"/>
  <c r="DE71"/>
  <c r="DB60"/>
  <c r="CW79"/>
  <c r="DP49"/>
  <c r="DP22"/>
  <c r="CT12"/>
  <c r="DO35"/>
  <c r="DL67"/>
  <c r="DJ43"/>
  <c r="DR91"/>
  <c r="DO118"/>
  <c r="DS91"/>
  <c r="DA96"/>
  <c r="CX79"/>
  <c r="CY63"/>
  <c r="DS61"/>
  <c r="DQ65"/>
  <c r="CZ68"/>
  <c r="DD54"/>
  <c r="CV52"/>
  <c r="DJ16"/>
  <c r="DL38"/>
  <c r="DT26"/>
  <c r="DP14"/>
  <c r="DD17"/>
  <c r="DL17"/>
  <c r="DL121"/>
  <c r="DP114"/>
  <c r="CL114" s="1"/>
  <c r="CM114" s="1"/>
  <c r="CS108"/>
  <c r="DM116"/>
  <c r="DH80"/>
  <c r="DO71"/>
  <c r="CL71" s="1"/>
  <c r="CM71" s="1"/>
  <c r="DT54"/>
  <c r="DA66"/>
  <c r="DE51"/>
  <c r="DF57"/>
  <c r="DL27"/>
  <c r="CZ42"/>
  <c r="CV27"/>
  <c r="CV21"/>
  <c r="DE11"/>
  <c r="DE98"/>
  <c r="DF121"/>
  <c r="DH113"/>
  <c r="CX103"/>
  <c r="DR73"/>
  <c r="DF71"/>
  <c r="DJ62"/>
  <c r="DD55"/>
  <c r="CX23"/>
  <c r="DP15"/>
  <c r="DS47"/>
  <c r="DM77"/>
  <c r="DA121"/>
  <c r="DD120"/>
  <c r="DD117"/>
  <c r="DC92"/>
  <c r="CT66"/>
  <c r="DD63"/>
  <c r="DF19"/>
  <c r="CT34"/>
  <c r="CY92"/>
  <c r="CU25"/>
  <c r="CZ12"/>
  <c r="CW121"/>
  <c r="DR121"/>
  <c r="DL119"/>
  <c r="DT71"/>
  <c r="DS54"/>
  <c r="DD49"/>
  <c r="CX39"/>
  <c r="CV28"/>
  <c r="CV23"/>
  <c r="DH20"/>
  <c r="DL100"/>
  <c r="DH52"/>
  <c r="DR14"/>
  <c r="DJ13"/>
  <c r="DA12"/>
  <c r="DB11"/>
  <c r="DQ51"/>
  <c r="CT117"/>
  <c r="DB114"/>
  <c r="DG117"/>
  <c r="CT105"/>
  <c r="CU104"/>
  <c r="DF94"/>
  <c r="DC93"/>
  <c r="DO86"/>
  <c r="DE62"/>
  <c r="DQ63"/>
  <c r="CX69"/>
  <c r="DA75"/>
  <c r="DJ66"/>
  <c r="DO55"/>
  <c r="DN53"/>
  <c r="DH33"/>
  <c r="CX17"/>
  <c r="CW39"/>
  <c r="CX97"/>
  <c r="DS88"/>
  <c r="DH116"/>
  <c r="DE108"/>
  <c r="DG109"/>
  <c r="CZ113"/>
  <c r="DR116"/>
  <c r="DG116"/>
  <c r="CX117"/>
  <c r="DF100"/>
  <c r="CY100"/>
  <c r="DI98"/>
  <c r="DL88"/>
  <c r="CV104"/>
  <c r="DJ98"/>
  <c r="CX90"/>
  <c r="DE83"/>
  <c r="DJ85"/>
  <c r="CT89"/>
  <c r="CX83"/>
  <c r="DB63"/>
  <c r="DE65"/>
  <c r="DO77"/>
  <c r="CZ82"/>
  <c r="DF70"/>
  <c r="DH72"/>
  <c r="CV64"/>
  <c r="CT73"/>
  <c r="DT69"/>
  <c r="DM69"/>
  <c r="DP60"/>
  <c r="CX76"/>
  <c r="CS46"/>
  <c r="DJ59"/>
  <c r="CZ50"/>
  <c r="DP50"/>
  <c r="DF20"/>
  <c r="CT25"/>
  <c r="CX18"/>
  <c r="CS13"/>
  <c r="DI26"/>
  <c r="DD23"/>
  <c r="DR31"/>
  <c r="CV49"/>
  <c r="DN32"/>
  <c r="CV43"/>
  <c r="DO89"/>
  <c r="CZ64"/>
  <c r="DD96"/>
  <c r="DO84"/>
  <c r="DS79"/>
  <c r="CU64"/>
  <c r="DL61"/>
  <c r="DT48"/>
  <c r="DN44"/>
  <c r="CT19"/>
  <c r="DQ26"/>
  <c r="CZ45"/>
  <c r="DS45"/>
  <c r="DF32"/>
  <c r="DO22"/>
  <c r="CL22" s="1"/>
  <c r="CM22" s="1"/>
  <c r="DQ13"/>
  <c r="DL30"/>
  <c r="DE15"/>
  <c r="DR117"/>
  <c r="CO117" s="1"/>
  <c r="CP117" s="1"/>
  <c r="DI97"/>
  <c r="DB75"/>
  <c r="DF40"/>
  <c r="CV113"/>
  <c r="DF119"/>
  <c r="CY116"/>
  <c r="DO109"/>
  <c r="CL109" s="1"/>
  <c r="CM109" s="1"/>
  <c r="DS104"/>
  <c r="CU100"/>
  <c r="DR97"/>
  <c r="DP81"/>
  <c r="DG85"/>
  <c r="DS80"/>
  <c r="DP76"/>
  <c r="DC70"/>
  <c r="DH66"/>
  <c r="DD79"/>
  <c r="CT72"/>
  <c r="DP68"/>
  <c r="DN52"/>
  <c r="DG54"/>
  <c r="DH54"/>
  <c r="DN65"/>
  <c r="CX55"/>
  <c r="DB28"/>
  <c r="DG49"/>
  <c r="CV39"/>
  <c r="CV11"/>
  <c r="CT45"/>
  <c r="DD31"/>
  <c r="DH40"/>
  <c r="CT43"/>
  <c r="DJ45"/>
  <c r="CZ16"/>
  <c r="DD15"/>
  <c r="DR104"/>
  <c r="DA117"/>
  <c r="CT113"/>
  <c r="DP118"/>
  <c r="CL118" s="1"/>
  <c r="CM118" s="1"/>
  <c r="DH106"/>
  <c r="DN98"/>
  <c r="DF96"/>
  <c r="DJ71"/>
  <c r="DA67"/>
  <c r="DQ69"/>
  <c r="DF48"/>
  <c r="DC55"/>
  <c r="CT49"/>
  <c r="DB27"/>
  <c r="CT28"/>
  <c r="DM37"/>
  <c r="CV29"/>
  <c r="DL43"/>
  <c r="CW118"/>
  <c r="DF101"/>
  <c r="DQ117"/>
  <c r="DQ111"/>
  <c r="DT103"/>
  <c r="DP92"/>
  <c r="CL92" s="1"/>
  <c r="CM92" s="1"/>
  <c r="DL101"/>
  <c r="DF111"/>
  <c r="DJ102"/>
  <c r="DM83"/>
  <c r="CV84"/>
  <c r="DI74"/>
  <c r="CW70"/>
  <c r="DP70"/>
  <c r="DR77"/>
  <c r="DS64"/>
  <c r="DM52"/>
  <c r="DG58"/>
  <c r="CZ61"/>
  <c r="DB44"/>
  <c r="DD46"/>
  <c r="CX30"/>
  <c r="CS35"/>
  <c r="DR33"/>
  <c r="DG26"/>
  <c r="DN20"/>
  <c r="DF37"/>
  <c r="CU45"/>
  <c r="DN33"/>
  <c r="CZ25"/>
  <c r="CV13"/>
  <c r="CW13"/>
  <c r="DH12"/>
  <c r="DC117"/>
  <c r="DC94"/>
  <c r="CZ115"/>
  <c r="DG114"/>
  <c r="DO116"/>
  <c r="DS114"/>
  <c r="CX108"/>
  <c r="DB101"/>
  <c r="CT92"/>
  <c r="DN103"/>
  <c r="DQ99"/>
  <c r="DH104"/>
  <c r="DJ90"/>
  <c r="DQ91"/>
  <c r="DR83"/>
  <c r="DS83"/>
  <c r="DE67"/>
  <c r="CT77"/>
  <c r="DL68"/>
  <c r="DE77"/>
  <c r="DN59"/>
  <c r="CX57"/>
  <c r="DC60"/>
  <c r="CX46"/>
  <c r="DB36"/>
  <c r="DS29"/>
  <c r="DN22"/>
  <c r="CX35"/>
  <c r="CT21"/>
  <c r="DF13"/>
  <c r="DC12"/>
  <c r="DH24"/>
  <c r="DB42"/>
  <c r="DN34"/>
  <c r="DH45"/>
  <c r="CV35"/>
  <c r="DF112"/>
  <c r="DQ114"/>
  <c r="DS117"/>
  <c r="DB112"/>
  <c r="CS113"/>
  <c r="CS102"/>
  <c r="DG108"/>
  <c r="DM102"/>
  <c r="DF92"/>
  <c r="DF78"/>
  <c r="CU84"/>
  <c r="CW68"/>
  <c r="DQ54"/>
  <c r="DO50"/>
  <c r="CX31"/>
  <c r="DP36"/>
  <c r="DN23"/>
  <c r="DF38"/>
  <c r="CY28"/>
  <c r="CY35"/>
  <c r="DP29"/>
  <c r="CL29" s="1"/>
  <c r="CM29" s="1"/>
  <c r="DP35"/>
  <c r="CL35" s="1"/>
  <c r="CM35" s="1"/>
  <c r="CS15"/>
  <c r="DJ114"/>
  <c r="DB113"/>
  <c r="DR101"/>
  <c r="DL93"/>
  <c r="DC101"/>
  <c r="DS84"/>
  <c r="CT80"/>
  <c r="DQ88"/>
  <c r="DQ89"/>
  <c r="CT68"/>
  <c r="DJ54"/>
  <c r="DQ62"/>
  <c r="DJ68"/>
  <c r="CT53"/>
  <c r="DD57"/>
  <c r="CX51"/>
  <c r="DD60"/>
  <c r="CU47"/>
  <c r="CT38"/>
  <c r="DH50"/>
  <c r="DH43"/>
  <c r="DM11"/>
  <c r="DS27"/>
  <c r="CX22"/>
  <c r="CT15"/>
  <c r="DQ28"/>
  <c r="DO15"/>
  <c r="CL15" s="1"/>
  <c r="CM15" s="1"/>
  <c r="DO43"/>
  <c r="DC13"/>
  <c r="DH13"/>
  <c r="DS13"/>
  <c r="CO103"/>
  <c r="CP103" s="1"/>
  <c r="DJ117"/>
  <c r="DD114"/>
  <c r="DA108"/>
  <c r="DB115"/>
  <c r="DD108"/>
  <c r="DP96"/>
  <c r="DF106"/>
  <c r="DH89"/>
  <c r="CS86"/>
  <c r="CZ85"/>
  <c r="CZ80"/>
  <c r="DF89"/>
  <c r="CV78"/>
  <c r="DR66"/>
  <c r="CO66" s="1"/>
  <c r="CP66" s="1"/>
  <c r="CZ72"/>
  <c r="DP66"/>
  <c r="DC57"/>
  <c r="CX53"/>
  <c r="CX59"/>
  <c r="DN62"/>
  <c r="CT29"/>
  <c r="DD34"/>
  <c r="DD36"/>
  <c r="DL14"/>
  <c r="DG14"/>
  <c r="DC102"/>
  <c r="CV90"/>
  <c r="DB93"/>
  <c r="CV82"/>
  <c r="DG73"/>
  <c r="DB59"/>
  <c r="DD44"/>
  <c r="DH42"/>
  <c r="CZ15"/>
  <c r="DD21"/>
  <c r="DB17"/>
  <c r="DQ110"/>
  <c r="CY103"/>
  <c r="CY85"/>
  <c r="CZ70"/>
  <c r="CX78"/>
  <c r="CW69"/>
  <c r="CZ51"/>
  <c r="DF16"/>
  <c r="DS48"/>
  <c r="DN38"/>
  <c r="DH39"/>
  <c r="DL113"/>
  <c r="DJ108"/>
  <c r="DI118"/>
  <c r="CV103"/>
  <c r="DB103"/>
  <c r="CT84"/>
  <c r="DH99"/>
  <c r="DC104"/>
  <c r="DN104"/>
  <c r="DT92"/>
  <c r="CT101"/>
  <c r="DP100"/>
  <c r="CZ86"/>
  <c r="DB85"/>
  <c r="DJ84"/>
  <c r="DA81"/>
  <c r="DB83"/>
  <c r="CS77"/>
  <c r="DE70"/>
  <c r="CW78"/>
  <c r="CY60"/>
  <c r="CT60"/>
  <c r="DQ56"/>
  <c r="DE73"/>
  <c r="DO53"/>
  <c r="CT65"/>
  <c r="DB43"/>
  <c r="DJ37"/>
  <c r="DQ29"/>
  <c r="DO18"/>
  <c r="DB51"/>
  <c r="DT36"/>
  <c r="DS11"/>
  <c r="CY13"/>
  <c r="DG13"/>
  <c r="DP16"/>
  <c r="DQ116"/>
  <c r="CU116"/>
  <c r="CZ119"/>
  <c r="DM110"/>
  <c r="DC106"/>
  <c r="DP97"/>
  <c r="DB96"/>
  <c r="CT93"/>
  <c r="CV91"/>
  <c r="DE76"/>
  <c r="DD68"/>
  <c r="DH61"/>
  <c r="DH71"/>
  <c r="DB74"/>
  <c r="DN69"/>
  <c r="DF73"/>
  <c r="DB65"/>
  <c r="DT46"/>
  <c r="DJ55"/>
  <c r="DF50"/>
  <c r="DO37"/>
  <c r="DN18"/>
  <c r="DO26"/>
  <c r="DB32"/>
  <c r="CO91"/>
  <c r="CP91" s="1"/>
  <c r="CL70"/>
  <c r="CM70" s="1"/>
  <c r="DM117"/>
  <c r="CU117"/>
  <c r="CU119"/>
  <c r="DM119"/>
  <c r="DG110"/>
  <c r="DS110"/>
  <c r="DP104"/>
  <c r="DA104"/>
  <c r="DL89"/>
  <c r="CS89"/>
  <c r="DR78"/>
  <c r="DE78"/>
  <c r="DN94"/>
  <c r="CW94"/>
  <c r="DQ59"/>
  <c r="DC59"/>
  <c r="DA65"/>
  <c r="DP65"/>
  <c r="DG76"/>
  <c r="DS76"/>
  <c r="DS71"/>
  <c r="DG71"/>
  <c r="DO66"/>
  <c r="CL66" s="1"/>
  <c r="CM66" s="1"/>
  <c r="CY66"/>
  <c r="DR82"/>
  <c r="CO82" s="1"/>
  <c r="CP82" s="1"/>
  <c r="DE82"/>
  <c r="DQ71"/>
  <c r="DC71"/>
  <c r="DA74"/>
  <c r="DP74"/>
  <c r="DC74"/>
  <c r="DQ74"/>
  <c r="DT60"/>
  <c r="DI60"/>
  <c r="DC67"/>
  <c r="DQ67"/>
  <c r="CW48"/>
  <c r="DN48"/>
  <c r="DG32"/>
  <c r="DS32"/>
  <c r="DR49"/>
  <c r="DE49"/>
  <c r="DM40"/>
  <c r="CU40"/>
  <c r="DL16"/>
  <c r="CS16"/>
  <c r="CS48"/>
  <c r="DL48"/>
  <c r="DG17"/>
  <c r="DS17"/>
  <c r="DM42"/>
  <c r="CU42"/>
  <c r="DG38"/>
  <c r="DS38"/>
  <c r="DN50"/>
  <c r="CW50"/>
  <c r="DR46"/>
  <c r="DE46"/>
  <c r="DO119"/>
  <c r="DA118"/>
  <c r="CV101"/>
  <c r="CT110"/>
  <c r="CU110"/>
  <c r="DB106"/>
  <c r="CS101"/>
  <c r="CZ105"/>
  <c r="CT88"/>
  <c r="DL109"/>
  <c r="CX95"/>
  <c r="DO95"/>
  <c r="DO103"/>
  <c r="DH79"/>
  <c r="CZ83"/>
  <c r="DS90"/>
  <c r="DR85"/>
  <c r="CO85" s="1"/>
  <c r="CP85" s="1"/>
  <c r="DC87"/>
  <c r="CU83"/>
  <c r="DR67"/>
  <c r="CO67" s="1"/>
  <c r="CP67" s="1"/>
  <c r="DM67"/>
  <c r="DA50"/>
  <c r="DQ68"/>
  <c r="DI46"/>
  <c r="DF60"/>
  <c r="DB29"/>
  <c r="DF46"/>
  <c r="DF23"/>
  <c r="CZ33"/>
  <c r="DH32"/>
  <c r="DE33"/>
  <c r="DD29"/>
  <c r="DH26"/>
  <c r="CY53"/>
  <c r="DO51"/>
  <c r="DG61"/>
  <c r="DH38"/>
  <c r="CW23"/>
  <c r="CU33"/>
  <c r="CU37"/>
  <c r="DG29"/>
  <c r="CW18"/>
  <c r="DN11"/>
  <c r="DC26"/>
  <c r="CX24"/>
  <c r="CU11"/>
  <c r="CT64"/>
  <c r="DR51"/>
  <c r="CZ23"/>
  <c r="DT82"/>
  <c r="DN43"/>
  <c r="DG113"/>
  <c r="DS113"/>
  <c r="DA112"/>
  <c r="DP112"/>
  <c r="CS110"/>
  <c r="DL110"/>
  <c r="DI106"/>
  <c r="DT106"/>
  <c r="DP103"/>
  <c r="CL103" s="1"/>
  <c r="CM103" s="1"/>
  <c r="DA103"/>
  <c r="DE99"/>
  <c r="DR99"/>
  <c r="CO99" s="1"/>
  <c r="CP99" s="1"/>
  <c r="DP80"/>
  <c r="CL80" s="1"/>
  <c r="CM80" s="1"/>
  <c r="DA80"/>
  <c r="DQ73"/>
  <c r="CO73" s="1"/>
  <c r="CP73" s="1"/>
  <c r="DC73"/>
  <c r="DM73"/>
  <c r="CU73"/>
  <c r="DO67"/>
  <c r="CY67"/>
  <c r="CY57"/>
  <c r="DO57"/>
  <c r="DM70"/>
  <c r="CU70"/>
  <c r="DN54"/>
  <c r="CW54"/>
  <c r="DT38"/>
  <c r="DI38"/>
  <c r="CU44"/>
  <c r="DM44"/>
  <c r="DO32"/>
  <c r="CY32"/>
  <c r="CY34"/>
  <c r="DO34"/>
  <c r="DQ47"/>
  <c r="CO47" s="1"/>
  <c r="CP47" s="1"/>
  <c r="DC47"/>
  <c r="DQ44"/>
  <c r="DC44"/>
  <c r="DT41"/>
  <c r="DI41"/>
  <c r="DE32"/>
  <c r="DR32"/>
  <c r="DL40"/>
  <c r="CS40"/>
  <c r="DL39"/>
  <c r="CS39"/>
  <c r="DN29"/>
  <c r="CW29"/>
  <c r="DE20"/>
  <c r="DR20"/>
  <c r="DG12"/>
  <c r="DS12"/>
  <c r="DC17"/>
  <c r="DQ17"/>
  <c r="CO17" s="1"/>
  <c r="CP17" s="1"/>
  <c r="DD111"/>
  <c r="CZ117"/>
  <c r="CZ116"/>
  <c r="DB118"/>
  <c r="CY118"/>
  <c r="DQ106"/>
  <c r="DO101"/>
  <c r="DS89"/>
  <c r="CZ104"/>
  <c r="DP113"/>
  <c r="DI104"/>
  <c r="DL111"/>
  <c r="DB82"/>
  <c r="DJ88"/>
  <c r="DJ81"/>
  <c r="DJ79"/>
  <c r="DN78"/>
  <c r="DP86"/>
  <c r="CL86" s="1"/>
  <c r="CM86" s="1"/>
  <c r="DH58"/>
  <c r="DN68"/>
  <c r="DN55"/>
  <c r="DJ65"/>
  <c r="DQ70"/>
  <c r="DR48"/>
  <c r="CO48" s="1"/>
  <c r="CP48" s="1"/>
  <c r="DH49"/>
  <c r="DH46"/>
  <c r="CX44"/>
  <c r="DH29"/>
  <c r="CT35"/>
  <c r="CV53"/>
  <c r="DC54"/>
  <c r="CO30"/>
  <c r="CP30" s="1"/>
  <c r="DF49"/>
  <c r="CL33"/>
  <c r="CM33" s="1"/>
  <c r="DQ46"/>
  <c r="DQ12"/>
  <c r="CO12" s="1"/>
  <c r="CP12" s="1"/>
  <c r="CS27"/>
  <c r="DH21"/>
  <c r="DR35"/>
  <c r="CO35" s="1"/>
  <c r="CP35" s="1"/>
  <c r="DC119"/>
  <c r="DI50"/>
  <c r="DM74"/>
  <c r="DO14"/>
  <c r="CL14" s="1"/>
  <c r="CM14" s="1"/>
  <c r="CL91"/>
  <c r="CM91" s="1"/>
  <c r="DQ104"/>
  <c r="CY17"/>
  <c r="DL62"/>
  <c r="DN12"/>
  <c r="DS99"/>
  <c r="DG99"/>
  <c r="DN101"/>
  <c r="CW101"/>
  <c r="DP82"/>
  <c r="DA82"/>
  <c r="DM81"/>
  <c r="CU81"/>
  <c r="DL74"/>
  <c r="CS74"/>
  <c r="DI88"/>
  <c r="DT88"/>
  <c r="DL79"/>
  <c r="CS79"/>
  <c r="DP94"/>
  <c r="CL94" s="1"/>
  <c r="CM94" s="1"/>
  <c r="DA94"/>
  <c r="DM75"/>
  <c r="CU75"/>
  <c r="DA95"/>
  <c r="DP95"/>
  <c r="DC27"/>
  <c r="DQ27"/>
  <c r="CY19"/>
  <c r="DO19"/>
  <c r="CL19" s="1"/>
  <c r="CM19" s="1"/>
  <c r="DA37"/>
  <c r="DP37"/>
  <c r="DT44"/>
  <c r="DI44"/>
  <c r="DS40"/>
  <c r="DG40"/>
  <c r="DG39"/>
  <c r="DS39"/>
  <c r="DM22"/>
  <c r="CU22"/>
  <c r="DR34"/>
  <c r="DE34"/>
  <c r="DN31"/>
  <c r="CW31"/>
  <c r="CU49"/>
  <c r="DM49"/>
  <c r="DR24"/>
  <c r="DE24"/>
  <c r="DR23"/>
  <c r="DE23"/>
  <c r="DQ14"/>
  <c r="DC14"/>
  <c r="DC20"/>
  <c r="DQ20"/>
  <c r="DT13"/>
  <c r="DI13"/>
  <c r="DE117"/>
  <c r="DD95"/>
  <c r="CT81"/>
  <c r="DT86"/>
  <c r="DI99"/>
  <c r="CT94"/>
  <c r="DA100"/>
  <c r="DA97"/>
  <c r="DO60"/>
  <c r="CL60" s="1"/>
  <c r="CM60" s="1"/>
  <c r="DC82"/>
  <c r="CY87"/>
  <c r="CZ59"/>
  <c r="CZ71"/>
  <c r="DT64"/>
  <c r="DO74"/>
  <c r="CY50"/>
  <c r="DH48"/>
  <c r="CW53"/>
  <c r="CW59"/>
  <c r="DP58"/>
  <c r="DQ55"/>
  <c r="CX50"/>
  <c r="CT41"/>
  <c r="CZ46"/>
  <c r="DT29"/>
  <c r="DO46"/>
  <c r="DM28"/>
  <c r="DA29"/>
  <c r="DP13"/>
  <c r="DS28"/>
  <c r="DD37"/>
  <c r="DN15"/>
  <c r="DH15"/>
  <c r="DM71"/>
  <c r="DF103"/>
  <c r="CT75"/>
  <c r="DQ94"/>
  <c r="DR29"/>
  <c r="CO29" s="1"/>
  <c r="CP29" s="1"/>
  <c r="DL60"/>
  <c r="DT120"/>
  <c r="DI120"/>
  <c r="CS98"/>
  <c r="DL98"/>
  <c r="DO108"/>
  <c r="CL108" s="1"/>
  <c r="CM108" s="1"/>
  <c r="CY108"/>
  <c r="DR90"/>
  <c r="DE90"/>
  <c r="CW87"/>
  <c r="DN87"/>
  <c r="DL94"/>
  <c r="CS94"/>
  <c r="DR72"/>
  <c r="CO72" s="1"/>
  <c r="CP72" s="1"/>
  <c r="DE72"/>
  <c r="DT72"/>
  <c r="DI72"/>
  <c r="DN60"/>
  <c r="CW60"/>
  <c r="CS70"/>
  <c r="DL70"/>
  <c r="DA64"/>
  <c r="DP64"/>
  <c r="CL64" s="1"/>
  <c r="CM64" s="1"/>
  <c r="DA61"/>
  <c r="DP61"/>
  <c r="DO39"/>
  <c r="CY39"/>
  <c r="DS46"/>
  <c r="DG46"/>
  <c r="CU53"/>
  <c r="DM53"/>
  <c r="DC25"/>
  <c r="DQ25"/>
  <c r="DQ22"/>
  <c r="DC22"/>
  <c r="DS34"/>
  <c r="DG34"/>
  <c r="DC19"/>
  <c r="DQ19"/>
  <c r="CT98"/>
  <c r="DL108"/>
  <c r="DB99"/>
  <c r="CX101"/>
  <c r="DL97"/>
  <c r="DT96"/>
  <c r="DD88"/>
  <c r="DR108"/>
  <c r="DM72"/>
  <c r="DS77"/>
  <c r="CW73"/>
  <c r="DN81"/>
  <c r="DP78"/>
  <c r="CL78" s="1"/>
  <c r="CM78" s="1"/>
  <c r="DT73"/>
  <c r="CY55"/>
  <c r="CX54"/>
  <c r="CV51"/>
  <c r="DF27"/>
  <c r="DL34"/>
  <c r="CY31"/>
  <c r="DI54"/>
  <c r="CT40"/>
  <c r="DB46"/>
  <c r="CW32"/>
  <c r="DG11"/>
  <c r="CZ11"/>
  <c r="DF12"/>
  <c r="DN37"/>
  <c r="DC109"/>
  <c r="DI52"/>
  <c r="DR15"/>
  <c r="DL20"/>
  <c r="DP32"/>
  <c r="CL32" s="1"/>
  <c r="CM32" s="1"/>
  <c r="DL15"/>
  <c r="DG83"/>
  <c r="DR16"/>
  <c r="DL66"/>
  <c r="CY15"/>
  <c r="DN95"/>
  <c r="DP119"/>
  <c r="CL119" s="1"/>
  <c r="CM119" s="1"/>
  <c r="DA119"/>
  <c r="DG119"/>
  <c r="DS119"/>
  <c r="DN115"/>
  <c r="CW115"/>
  <c r="DO112"/>
  <c r="CY112"/>
  <c r="DR112"/>
  <c r="CO112" s="1"/>
  <c r="CP112" s="1"/>
  <c r="DE112"/>
  <c r="DR102"/>
  <c r="CO102" s="1"/>
  <c r="CP102" s="1"/>
  <c r="DE102"/>
  <c r="DI94"/>
  <c r="DT94"/>
  <c r="CW109"/>
  <c r="DN109"/>
  <c r="DI110"/>
  <c r="DT110"/>
  <c r="DN99"/>
  <c r="CW99"/>
  <c r="DS98"/>
  <c r="DG98"/>
  <c r="DN86"/>
  <c r="CW86"/>
  <c r="DM88"/>
  <c r="CU88"/>
  <c r="DS78"/>
  <c r="DG78"/>
  <c r="DI93"/>
  <c r="DT93"/>
  <c r="DS72"/>
  <c r="DG72"/>
  <c r="DG66"/>
  <c r="DS66"/>
  <c r="DI66"/>
  <c r="DT66"/>
  <c r="DT65"/>
  <c r="DI65"/>
  <c r="DC61"/>
  <c r="DQ61"/>
  <c r="CO61" s="1"/>
  <c r="CP61" s="1"/>
  <c r="DL58"/>
  <c r="CS58"/>
  <c r="DA52"/>
  <c r="DP52"/>
  <c r="DI37"/>
  <c r="DT37"/>
  <c r="DC49"/>
  <c r="DQ49"/>
  <c r="DG30"/>
  <c r="DS30"/>
  <c r="DP51"/>
  <c r="CL51" s="1"/>
  <c r="CM51" s="1"/>
  <c r="DA51"/>
  <c r="DE21"/>
  <c r="DR21"/>
  <c r="DA24"/>
  <c r="DP24"/>
  <c r="DA46"/>
  <c r="DP46"/>
  <c r="DN36"/>
  <c r="CW36"/>
  <c r="CU13"/>
  <c r="DM13"/>
  <c r="CY11"/>
  <c r="DO11"/>
  <c r="DQ21"/>
  <c r="DC21"/>
  <c r="DC16"/>
  <c r="DQ16"/>
  <c r="CU121"/>
  <c r="DD92"/>
  <c r="CX98"/>
  <c r="DF90"/>
  <c r="DN88"/>
  <c r="DI92"/>
  <c r="DB78"/>
  <c r="DF87"/>
  <c r="CW98"/>
  <c r="DM79"/>
  <c r="DJ72"/>
  <c r="DR89"/>
  <c r="CO89" s="1"/>
  <c r="CP89" s="1"/>
  <c r="DB68"/>
  <c r="DJ77"/>
  <c r="DP63"/>
  <c r="DT57"/>
  <c r="CV55"/>
  <c r="DT53"/>
  <c r="DQ60"/>
  <c r="DH53"/>
  <c r="DR70"/>
  <c r="CO70" s="1"/>
  <c r="CP70" s="1"/>
  <c r="DQ57"/>
  <c r="DG27"/>
  <c r="DA49"/>
  <c r="DD30"/>
  <c r="CU31"/>
  <c r="DJ44"/>
  <c r="DT56"/>
  <c r="DJ29"/>
  <c r="DT19"/>
  <c r="DF18"/>
  <c r="DM47"/>
  <c r="DD20"/>
  <c r="CU114"/>
  <c r="DL35"/>
  <c r="DI32"/>
  <c r="DP77"/>
  <c r="CL77" s="1"/>
  <c r="CM77" s="1"/>
  <c r="DT25"/>
  <c r="DB15"/>
  <c r="CY102"/>
  <c r="DO102"/>
  <c r="DA115"/>
  <c r="DP115"/>
  <c r="DE106"/>
  <c r="DR106"/>
  <c r="DC95"/>
  <c r="DQ95"/>
  <c r="CO95" s="1"/>
  <c r="CP95" s="1"/>
  <c r="DN90"/>
  <c r="CW90"/>
  <c r="DR74"/>
  <c r="CO74" s="1"/>
  <c r="CP74" s="1"/>
  <c r="DE74"/>
  <c r="CS76"/>
  <c r="DL76"/>
  <c r="DG56"/>
  <c r="DS56"/>
  <c r="DR52"/>
  <c r="CO52" s="1"/>
  <c r="CP52" s="1"/>
  <c r="DE52"/>
  <c r="DC64"/>
  <c r="DQ64"/>
  <c r="DQ34"/>
  <c r="DC34"/>
  <c r="DG41"/>
  <c r="DS41"/>
  <c r="DO24"/>
  <c r="CY24"/>
  <c r="DE25"/>
  <c r="DR25"/>
  <c r="CO25" s="1"/>
  <c r="CP25" s="1"/>
  <c r="CY48"/>
  <c r="DO48"/>
  <c r="CT115"/>
  <c r="DB119"/>
  <c r="CT118"/>
  <c r="CV119"/>
  <c r="DT112"/>
  <c r="DH110"/>
  <c r="CX109"/>
  <c r="DJ94"/>
  <c r="CV86"/>
  <c r="DM89"/>
  <c r="DJ82"/>
  <c r="DT97"/>
  <c r="DJ75"/>
  <c r="DS108"/>
  <c r="DD89"/>
  <c r="CX87"/>
  <c r="DG88"/>
  <c r="DB76"/>
  <c r="DF69"/>
  <c r="DF72"/>
  <c r="DJ67"/>
  <c r="CZ73"/>
  <c r="DP83"/>
  <c r="DA76"/>
  <c r="CV75"/>
  <c r="CT61"/>
  <c r="DE66"/>
  <c r="CO55"/>
  <c r="CP55" s="1"/>
  <c r="CX62"/>
  <c r="DL54"/>
  <c r="CZ52"/>
  <c r="DH64"/>
  <c r="CZ37"/>
  <c r="CT42"/>
  <c r="CZ35"/>
  <c r="DS31"/>
  <c r="DA60"/>
  <c r="DR13"/>
  <c r="DD14"/>
  <c r="DI24"/>
  <c r="DC99"/>
  <c r="DI34"/>
  <c r="DS26"/>
  <c r="CY18"/>
  <c r="CL55"/>
  <c r="CM55" s="1"/>
  <c r="DQ11"/>
  <c r="DS35"/>
  <c r="DA22"/>
  <c r="DN72"/>
  <c r="DR119"/>
  <c r="CO119" s="1"/>
  <c r="CP119" s="1"/>
  <c r="DE119"/>
  <c r="DL115"/>
  <c r="CS115"/>
  <c r="CU115"/>
  <c r="DM115"/>
  <c r="DO121"/>
  <c r="CY121"/>
  <c r="DL114"/>
  <c r="CS114"/>
  <c r="DO104"/>
  <c r="CY104"/>
  <c r="DP101"/>
  <c r="DA101"/>
  <c r="DP98"/>
  <c r="CL98" s="1"/>
  <c r="CM98" s="1"/>
  <c r="DA98"/>
  <c r="DN113"/>
  <c r="CW113"/>
  <c r="DR105"/>
  <c r="CO105" s="1"/>
  <c r="CP105" s="1"/>
  <c r="DE105"/>
  <c r="CW100"/>
  <c r="DN100"/>
  <c r="DE87"/>
  <c r="DR87"/>
  <c r="CO87" s="1"/>
  <c r="CP87" s="1"/>
  <c r="DQ76"/>
  <c r="DC76"/>
  <c r="DE79"/>
  <c r="DR79"/>
  <c r="DM68"/>
  <c r="CU68"/>
  <c r="DR69"/>
  <c r="DE69"/>
  <c r="DS57"/>
  <c r="DG57"/>
  <c r="CY62"/>
  <c r="DO62"/>
  <c r="DO38"/>
  <c r="CY38"/>
  <c r="DO52"/>
  <c r="CY52"/>
  <c r="DS33"/>
  <c r="DG33"/>
  <c r="DL32"/>
  <c r="CS32"/>
  <c r="DP17"/>
  <c r="CL17" s="1"/>
  <c r="CM17" s="1"/>
  <c r="DA17"/>
  <c r="CX116"/>
  <c r="CT121"/>
  <c r="DJ118"/>
  <c r="CS118"/>
  <c r="DF116"/>
  <c r="CT120"/>
  <c r="DH108"/>
  <c r="DM113"/>
  <c r="DN117"/>
  <c r="CV102"/>
  <c r="DH100"/>
  <c r="CX93"/>
  <c r="DB105"/>
  <c r="CZ97"/>
  <c r="DE107"/>
  <c r="DS85"/>
  <c r="DC88"/>
  <c r="DQ93"/>
  <c r="CO93" s="1"/>
  <c r="CP93" s="1"/>
  <c r="DH88"/>
  <c r="DH93"/>
  <c r="CS88"/>
  <c r="DB66"/>
  <c r="CX84"/>
  <c r="DJ70"/>
  <c r="CZ74"/>
  <c r="CZ77"/>
  <c r="CZ69"/>
  <c r="DR62"/>
  <c r="DJ56"/>
  <c r="DF52"/>
  <c r="CZ53"/>
  <c r="DN67"/>
  <c r="DD61"/>
  <c r="CT51"/>
  <c r="CV54"/>
  <c r="DD53"/>
  <c r="DR76"/>
  <c r="DF28"/>
  <c r="CX26"/>
  <c r="DJ36"/>
  <c r="CW52"/>
  <c r="DH35"/>
  <c r="DM34"/>
  <c r="CV42"/>
  <c r="DD24"/>
  <c r="DM35"/>
  <c r="DC51"/>
  <c r="DF45"/>
  <c r="DJ30"/>
  <c r="DF31"/>
  <c r="DM23"/>
  <c r="DI48"/>
  <c r="DL19"/>
  <c r="DA16"/>
  <c r="DC30"/>
  <c r="DT21"/>
  <c r="DO30"/>
  <c r="CS21"/>
  <c r="DJ12"/>
  <c r="DL45"/>
  <c r="DR11"/>
  <c r="CL57"/>
  <c r="CM57" s="1"/>
  <c r="DN17"/>
  <c r="DA35"/>
  <c r="DR115"/>
  <c r="DE115"/>
  <c r="DQ121"/>
  <c r="CO121" s="1"/>
  <c r="CP121" s="1"/>
  <c r="DC121"/>
  <c r="CU106"/>
  <c r="DM106"/>
  <c r="DO117"/>
  <c r="CL117" s="1"/>
  <c r="CM117" s="1"/>
  <c r="CY117"/>
  <c r="DI119"/>
  <c r="DT119"/>
  <c r="DO120"/>
  <c r="CY120"/>
  <c r="DQ83"/>
  <c r="CO83" s="1"/>
  <c r="CP83" s="1"/>
  <c r="DC83"/>
  <c r="DQ96"/>
  <c r="DC96"/>
  <c r="CY97"/>
  <c r="DO97"/>
  <c r="CL97" s="1"/>
  <c r="CM97" s="1"/>
  <c r="CU86"/>
  <c r="DM86"/>
  <c r="DN74"/>
  <c r="CW74"/>
  <c r="CU91"/>
  <c r="DM91"/>
  <c r="DM80"/>
  <c r="CU80"/>
  <c r="DS93"/>
  <c r="DG93"/>
  <c r="CU78"/>
  <c r="DM78"/>
  <c r="DG75"/>
  <c r="DS75"/>
  <c r="DO68"/>
  <c r="CL68" s="1"/>
  <c r="CM68" s="1"/>
  <c r="CY68"/>
  <c r="DT68"/>
  <c r="DI68"/>
  <c r="DQ77"/>
  <c r="CO77" s="1"/>
  <c r="CP77" s="1"/>
  <c r="DC77"/>
  <c r="DO81"/>
  <c r="CL81" s="1"/>
  <c r="CM81" s="1"/>
  <c r="CY81"/>
  <c r="CY54"/>
  <c r="DO54"/>
  <c r="CL54" s="1"/>
  <c r="CM54" s="1"/>
  <c r="DR57"/>
  <c r="CO57" s="1"/>
  <c r="CP57" s="1"/>
  <c r="DE57"/>
  <c r="DT33"/>
  <c r="DI33"/>
  <c r="DA23"/>
  <c r="DP23"/>
  <c r="CL23" s="1"/>
  <c r="CM23" s="1"/>
  <c r="DN47"/>
  <c r="CW47"/>
  <c r="DO42"/>
  <c r="CL42" s="1"/>
  <c r="CM42" s="1"/>
  <c r="CY42"/>
  <c r="DI35"/>
  <c r="DT35"/>
  <c r="DP26"/>
  <c r="CL26" s="1"/>
  <c r="CM26" s="1"/>
  <c r="DA26"/>
  <c r="DS42"/>
  <c r="DG42"/>
  <c r="DR18"/>
  <c r="DE18"/>
  <c r="DA11"/>
  <c r="DP11"/>
  <c r="CX121"/>
  <c r="DH114"/>
  <c r="DF110"/>
  <c r="DL104"/>
  <c r="DR98"/>
  <c r="CV109"/>
  <c r="DP110"/>
  <c r="CL110" s="1"/>
  <c r="CM110" s="1"/>
  <c r="DH103"/>
  <c r="DT114"/>
  <c r="CX102"/>
  <c r="DJ106"/>
  <c r="DG91"/>
  <c r="DM100"/>
  <c r="DO79"/>
  <c r="CY93"/>
  <c r="DD76"/>
  <c r="CY86"/>
  <c r="DT74"/>
  <c r="DA85"/>
  <c r="DB67"/>
  <c r="CV92"/>
  <c r="DB64"/>
  <c r="DB61"/>
  <c r="CT58"/>
  <c r="DP67"/>
  <c r="CL67" s="1"/>
  <c r="CM67" s="1"/>
  <c r="DF63"/>
  <c r="DD51"/>
  <c r="CW62"/>
  <c r="CT16"/>
  <c r="DT43"/>
  <c r="CZ34"/>
  <c r="DJ41"/>
  <c r="DL12"/>
  <c r="DM29"/>
  <c r="CV18"/>
  <c r="DL46"/>
  <c r="DM95"/>
  <c r="CU95"/>
  <c r="DG121"/>
  <c r="DS121"/>
  <c r="DM118"/>
  <c r="CU118"/>
  <c r="DO106"/>
  <c r="CY106"/>
  <c r="CY105"/>
  <c r="DO105"/>
  <c r="CL105" s="1"/>
  <c r="CM105" s="1"/>
  <c r="DO99"/>
  <c r="CY99"/>
  <c r="CU107"/>
  <c r="DM107"/>
  <c r="CU105"/>
  <c r="DM105"/>
  <c r="DL90"/>
  <c r="CS90"/>
  <c r="DA90"/>
  <c r="DP90"/>
  <c r="CL90" s="1"/>
  <c r="CM90" s="1"/>
  <c r="DA72"/>
  <c r="DP72"/>
  <c r="CL72" s="1"/>
  <c r="CM72" s="1"/>
  <c r="DT76"/>
  <c r="DI76"/>
  <c r="CU63"/>
  <c r="DM63"/>
  <c r="DN84"/>
  <c r="CW84"/>
  <c r="DS74"/>
  <c r="DG74"/>
  <c r="DO61"/>
  <c r="CY61"/>
  <c r="DG63"/>
  <c r="DS63"/>
  <c r="DI55"/>
  <c r="DT55"/>
  <c r="DG50"/>
  <c r="DS50"/>
  <c r="CY21"/>
  <c r="DO21"/>
  <c r="CL21" s="1"/>
  <c r="CM21" s="1"/>
  <c r="DO25"/>
  <c r="CL25" s="1"/>
  <c r="CM25" s="1"/>
  <c r="CY25"/>
  <c r="DT28"/>
  <c r="DI28"/>
  <c r="CS33"/>
  <c r="DL33"/>
  <c r="CU43"/>
  <c r="DM43"/>
  <c r="DE26"/>
  <c r="DR26"/>
  <c r="CO26" s="1"/>
  <c r="CP26" s="1"/>
  <c r="DG19"/>
  <c r="DS19"/>
  <c r="DB121"/>
  <c r="DN121"/>
  <c r="DH111"/>
  <c r="DS118"/>
  <c r="DM104"/>
  <c r="DF105"/>
  <c r="DQ101"/>
  <c r="CO101" s="1"/>
  <c r="CP101" s="1"/>
  <c r="DS116"/>
  <c r="CX86"/>
  <c r="DO100"/>
  <c r="DL86"/>
  <c r="DE97"/>
  <c r="DN80"/>
  <c r="CX82"/>
  <c r="CT76"/>
  <c r="DO83"/>
  <c r="CV65"/>
  <c r="CO59"/>
  <c r="CP59" s="1"/>
  <c r="CV37"/>
  <c r="DJ47"/>
  <c r="DO36"/>
  <c r="CL36" s="1"/>
  <c r="CM36" s="1"/>
  <c r="CX37"/>
  <c r="DA42"/>
  <c r="DQ23"/>
  <c r="DG18"/>
  <c r="DO28"/>
  <c r="CY26"/>
  <c r="CS43"/>
  <c r="CS38"/>
  <c r="DP44"/>
  <c r="DQ86"/>
  <c r="DL99"/>
  <c r="DQ118"/>
  <c r="CO118" s="1"/>
  <c r="CP118" s="1"/>
  <c r="DC118"/>
  <c r="CY96"/>
  <c r="DO96"/>
  <c r="CL96" s="1"/>
  <c r="CM96" s="1"/>
  <c r="DT102"/>
  <c r="DI102"/>
  <c r="DM85"/>
  <c r="CU85"/>
  <c r="DS106"/>
  <c r="DG106"/>
  <c r="DG96"/>
  <c r="DS96"/>
  <c r="DC98"/>
  <c r="DQ98"/>
  <c r="DG95"/>
  <c r="DS95"/>
  <c r="DN102"/>
  <c r="CW102"/>
  <c r="DS94"/>
  <c r="DG94"/>
  <c r="DM101"/>
  <c r="CU101"/>
  <c r="DL85"/>
  <c r="CS85"/>
  <c r="DR88"/>
  <c r="CO88" s="1"/>
  <c r="CP88" s="1"/>
  <c r="DE88"/>
  <c r="DQ75"/>
  <c r="CO75" s="1"/>
  <c r="CP75" s="1"/>
  <c r="DC75"/>
  <c r="DA62"/>
  <c r="DP62"/>
  <c r="DC78"/>
  <c r="DQ78"/>
  <c r="DT77"/>
  <c r="DI77"/>
  <c r="DR68"/>
  <c r="CO68" s="1"/>
  <c r="CP68" s="1"/>
  <c r="DE68"/>
  <c r="DL72"/>
  <c r="CS72"/>
  <c r="CS57"/>
  <c r="DL57"/>
  <c r="DN57"/>
  <c r="CW57"/>
  <c r="DT63"/>
  <c r="DI63"/>
  <c r="DG59"/>
  <c r="DS59"/>
  <c r="DN26"/>
  <c r="CW26"/>
  <c r="CU30"/>
  <c r="DM30"/>
  <c r="DA38"/>
  <c r="DP38"/>
  <c r="CL38" s="1"/>
  <c r="CM38" s="1"/>
  <c r="DG36"/>
  <c r="DS36"/>
  <c r="DO27"/>
  <c r="CY27"/>
  <c r="DL36"/>
  <c r="CS36"/>
  <c r="DT22"/>
  <c r="DI22"/>
  <c r="DT17"/>
  <c r="DI17"/>
  <c r="DO16"/>
  <c r="CL16" s="1"/>
  <c r="CM16" s="1"/>
  <c r="CY16"/>
  <c r="DT12"/>
  <c r="DI12"/>
  <c r="DM120"/>
  <c r="DU120" s="1"/>
  <c r="DA114"/>
  <c r="DB110"/>
  <c r="DL112"/>
  <c r="DU112" s="1"/>
  <c r="CV108"/>
  <c r="CT91"/>
  <c r="DT75"/>
  <c r="DF79"/>
  <c r="DC91"/>
  <c r="DR86"/>
  <c r="DD71"/>
  <c r="DF77"/>
  <c r="CZ81"/>
  <c r="DF74"/>
  <c r="DO63"/>
  <c r="DM64"/>
  <c r="DH56"/>
  <c r="DD64"/>
  <c r="DO56"/>
  <c r="DN70"/>
  <c r="CV47"/>
  <c r="CX21"/>
  <c r="DL51"/>
  <c r="CZ47"/>
  <c r="CW38"/>
  <c r="CZ43"/>
  <c r="DJ31"/>
  <c r="DL26"/>
  <c r="DD16"/>
  <c r="DC63"/>
  <c r="DI36"/>
  <c r="DM27"/>
  <c r="DM39"/>
  <c r="CL34"/>
  <c r="CM34" s="1"/>
  <c r="DO13"/>
  <c r="CO104"/>
  <c r="CP104" s="1"/>
  <c r="DL96"/>
  <c r="CY82"/>
  <c r="DO82"/>
  <c r="CU92"/>
  <c r="DM92"/>
  <c r="CU55"/>
  <c r="DM55"/>
  <c r="DE63"/>
  <c r="DR63"/>
  <c r="CO63" s="1"/>
  <c r="CP63" s="1"/>
  <c r="DL47"/>
  <c r="CS47"/>
  <c r="DM58"/>
  <c r="CU58"/>
  <c r="DM41"/>
  <c r="CU41"/>
  <c r="DL41"/>
  <c r="CS41"/>
  <c r="DS24"/>
  <c r="DG24"/>
  <c r="DG44"/>
  <c r="DS44"/>
  <c r="DN46"/>
  <c r="CW46"/>
  <c r="DT16"/>
  <c r="DI16"/>
  <c r="DG20"/>
  <c r="DS20"/>
  <c r="DO107"/>
  <c r="CL107" s="1"/>
  <c r="CM107" s="1"/>
  <c r="DE101"/>
  <c r="DP84"/>
  <c r="CL84" s="1"/>
  <c r="CM84" s="1"/>
  <c r="DG80"/>
  <c r="DG79"/>
  <c r="DD77"/>
  <c r="DA71"/>
  <c r="DG84"/>
  <c r="DH75"/>
  <c r="DH57"/>
  <c r="CO56"/>
  <c r="CP56" s="1"/>
  <c r="DN75"/>
  <c r="CL39"/>
  <c r="CM39" s="1"/>
  <c r="DL53"/>
  <c r="DD25"/>
  <c r="DJ35"/>
  <c r="CW22"/>
  <c r="DT15"/>
  <c r="CO14"/>
  <c r="CP14" s="1"/>
  <c r="DB21"/>
  <c r="CW44"/>
  <c r="DM16"/>
  <c r="DA36"/>
  <c r="DQ45"/>
  <c r="DC62"/>
  <c r="CL31"/>
  <c r="CM31" s="1"/>
  <c r="DQ33"/>
  <c r="CS117"/>
  <c r="DL117"/>
  <c r="DQ90"/>
  <c r="DC90"/>
  <c r="DM109"/>
  <c r="CU109"/>
  <c r="DP102"/>
  <c r="CL102" s="1"/>
  <c r="CM102" s="1"/>
  <c r="DA102"/>
  <c r="DC81"/>
  <c r="DQ81"/>
  <c r="CO81" s="1"/>
  <c r="CP81" s="1"/>
  <c r="DI85"/>
  <c r="DT85"/>
  <c r="DI90"/>
  <c r="DT90"/>
  <c r="CU82"/>
  <c r="DM82"/>
  <c r="DA69"/>
  <c r="DP69"/>
  <c r="DQ79"/>
  <c r="DC79"/>
  <c r="DP48"/>
  <c r="CL48" s="1"/>
  <c r="CM48" s="1"/>
  <c r="DA48"/>
  <c r="DL55"/>
  <c r="DU55" s="1"/>
  <c r="CS55"/>
  <c r="DO65"/>
  <c r="CY65"/>
  <c r="DP53"/>
  <c r="CL53" s="1"/>
  <c r="CM53" s="1"/>
  <c r="DA53"/>
  <c r="DL49"/>
  <c r="CS49"/>
  <c r="DM56"/>
  <c r="CU56"/>
  <c r="DM54"/>
  <c r="CU54"/>
  <c r="CW56"/>
  <c r="DN56"/>
  <c r="DS43"/>
  <c r="DG43"/>
  <c r="DL28"/>
  <c r="CS28"/>
  <c r="DC40"/>
  <c r="DQ40"/>
  <c r="DE45"/>
  <c r="DR45"/>
  <c r="DG22"/>
  <c r="DS22"/>
  <c r="DR44"/>
  <c r="CO44" s="1"/>
  <c r="CP44" s="1"/>
  <c r="DE44"/>
  <c r="DE27"/>
  <c r="DR27"/>
  <c r="CO27" s="1"/>
  <c r="CP27" s="1"/>
  <c r="DA27"/>
  <c r="DP27"/>
  <c r="CL27" s="1"/>
  <c r="CM27" s="1"/>
  <c r="CU14"/>
  <c r="DM14"/>
  <c r="DJ119"/>
  <c r="DD121"/>
  <c r="DQ120"/>
  <c r="CS121"/>
  <c r="DT118"/>
  <c r="DL102"/>
  <c r="CW103"/>
  <c r="CY91"/>
  <c r="DT80"/>
  <c r="DL80"/>
  <c r="CL79"/>
  <c r="CM79" s="1"/>
  <c r="DH76"/>
  <c r="DJ76"/>
  <c r="DC56"/>
  <c r="DR71"/>
  <c r="CO71" s="1"/>
  <c r="CP71" s="1"/>
  <c r="DH63"/>
  <c r="DM50"/>
  <c r="DF39"/>
  <c r="DM46"/>
  <c r="DC29"/>
  <c r="DB18"/>
  <c r="CX112"/>
  <c r="DN25"/>
  <c r="DI103"/>
  <c r="DG48"/>
  <c r="DD19"/>
  <c r="DE61"/>
  <c r="CL30"/>
  <c r="CM30" s="1"/>
  <c r="CV36"/>
  <c r="DN13"/>
  <c r="CY80"/>
  <c r="DB19"/>
  <c r="DT108"/>
  <c r="DT116"/>
  <c r="DI116"/>
  <c r="DI117"/>
  <c r="DT117"/>
  <c r="DS107"/>
  <c r="DG107"/>
  <c r="CY115"/>
  <c r="DO115"/>
  <c r="DC115"/>
  <c r="DQ115"/>
  <c r="DN119"/>
  <c r="DU119" s="1"/>
  <c r="CW119"/>
  <c r="DQ97"/>
  <c r="CO97" s="1"/>
  <c r="CP97" s="1"/>
  <c r="DC97"/>
  <c r="DM94"/>
  <c r="CU94"/>
  <c r="DM99"/>
  <c r="CU99"/>
  <c r="DR96"/>
  <c r="CO96" s="1"/>
  <c r="CP96" s="1"/>
  <c r="DE96"/>
  <c r="DO88"/>
  <c r="CL88" s="1"/>
  <c r="CM88" s="1"/>
  <c r="CY88"/>
  <c r="CS95"/>
  <c r="DL95"/>
  <c r="DT87"/>
  <c r="DI87"/>
  <c r="DS70"/>
  <c r="DG70"/>
  <c r="DO69"/>
  <c r="CY69"/>
  <c r="CS73"/>
  <c r="DL73"/>
  <c r="CY73"/>
  <c r="DO73"/>
  <c r="CL73" s="1"/>
  <c r="CM73" s="1"/>
  <c r="DN66"/>
  <c r="CW66"/>
  <c r="DL59"/>
  <c r="CS59"/>
  <c r="DM48"/>
  <c r="CU48"/>
  <c r="DE40"/>
  <c r="DR40"/>
  <c r="CW41"/>
  <c r="DN41"/>
  <c r="DE37"/>
  <c r="DR37"/>
  <c r="CO37" s="1"/>
  <c r="CP37" s="1"/>
  <c r="DP41"/>
  <c r="CL41" s="1"/>
  <c r="CM41" s="1"/>
  <c r="DA41"/>
  <c r="CY20"/>
  <c r="DO20"/>
  <c r="CL20" s="1"/>
  <c r="CM20" s="1"/>
  <c r="DE39"/>
  <c r="DR39"/>
  <c r="CO39" s="1"/>
  <c r="CP39" s="1"/>
  <c r="DI30"/>
  <c r="DT30"/>
  <c r="CU17"/>
  <c r="DM17"/>
  <c r="DE28"/>
  <c r="DR28"/>
  <c r="CO28" s="1"/>
  <c r="CP28" s="1"/>
  <c r="DI18"/>
  <c r="DT18"/>
  <c r="DS15"/>
  <c r="DG15"/>
  <c r="CU12"/>
  <c r="DM12"/>
  <c r="CT119"/>
  <c r="DJ121"/>
  <c r="CT108"/>
  <c r="DH109"/>
  <c r="DH121"/>
  <c r="DD113"/>
  <c r="DP121"/>
  <c r="CL121" s="1"/>
  <c r="CM121" s="1"/>
  <c r="DC111"/>
  <c r="CX99"/>
  <c r="DF97"/>
  <c r="CZ96"/>
  <c r="CY109"/>
  <c r="CT102"/>
  <c r="DJ97"/>
  <c r="CT86"/>
  <c r="DB90"/>
  <c r="CU102"/>
  <c r="DD87"/>
  <c r="CX94"/>
  <c r="DF80"/>
  <c r="DN83"/>
  <c r="DU83" s="1"/>
  <c r="DD91"/>
  <c r="DD78"/>
  <c r="DT78"/>
  <c r="CY84"/>
  <c r="DF68"/>
  <c r="DL84"/>
  <c r="DT62"/>
  <c r="CX65"/>
  <c r="DJ58"/>
  <c r="DL56"/>
  <c r="DB53"/>
  <c r="DJ63"/>
  <c r="DD67"/>
  <c r="CV58"/>
  <c r="DF44"/>
  <c r="CV40"/>
  <c r="DL25"/>
  <c r="DU25" s="1"/>
  <c r="DH44"/>
  <c r="CT48"/>
  <c r="DP47"/>
  <c r="CL47" s="1"/>
  <c r="CM47" s="1"/>
  <c r="CX38"/>
  <c r="DL44"/>
  <c r="DP43"/>
  <c r="DB16"/>
  <c r="DC39"/>
  <c r="DH19"/>
  <c r="CL40"/>
  <c r="CM40" s="1"/>
  <c r="DT20"/>
  <c r="DM93"/>
  <c r="CU93"/>
  <c r="DQ113"/>
  <c r="DC113"/>
  <c r="DO111"/>
  <c r="CL111" s="1"/>
  <c r="CM111" s="1"/>
  <c r="CY111"/>
  <c r="DT105"/>
  <c r="DI105"/>
  <c r="DT115"/>
  <c r="DI115"/>
  <c r="CW116"/>
  <c r="DN116"/>
  <c r="DU116" s="1"/>
  <c r="DN91"/>
  <c r="CW91"/>
  <c r="DN108"/>
  <c r="CW108"/>
  <c r="DE94"/>
  <c r="DR94"/>
  <c r="CO94" s="1"/>
  <c r="CP94" s="1"/>
  <c r="DI101"/>
  <c r="DT101"/>
  <c r="DC107"/>
  <c r="DQ107"/>
  <c r="CO107" s="1"/>
  <c r="CP107" s="1"/>
  <c r="DA89"/>
  <c r="DP89"/>
  <c r="CL89" s="1"/>
  <c r="CM89" s="1"/>
  <c r="DM65"/>
  <c r="CU65"/>
  <c r="DO75"/>
  <c r="CL75" s="1"/>
  <c r="CM75" s="1"/>
  <c r="CY75"/>
  <c r="CS65"/>
  <c r="DL65"/>
  <c r="CW49"/>
  <c r="DN49"/>
  <c r="DQ53"/>
  <c r="CO53" s="1"/>
  <c r="CP53" s="1"/>
  <c r="DC53"/>
  <c r="DR60"/>
  <c r="CO60" s="1"/>
  <c r="CP60" s="1"/>
  <c r="DE60"/>
  <c r="DR41"/>
  <c r="CO41" s="1"/>
  <c r="CP41" s="1"/>
  <c r="DE41"/>
  <c r="DG60"/>
  <c r="DS60"/>
  <c r="DT47"/>
  <c r="DI47"/>
  <c r="DS25"/>
  <c r="DG25"/>
  <c r="DC18"/>
  <c r="DQ18"/>
  <c r="CV110"/>
  <c r="DF102"/>
  <c r="DH97"/>
  <c r="DM103"/>
  <c r="DS109"/>
  <c r="DB102"/>
  <c r="DF91"/>
  <c r="CW104"/>
  <c r="DS103"/>
  <c r="DN93"/>
  <c r="DB89"/>
  <c r="CT82"/>
  <c r="DM84"/>
  <c r="CL87"/>
  <c r="CM87" s="1"/>
  <c r="DE80"/>
  <c r="DP59"/>
  <c r="CL59" s="1"/>
  <c r="CM59" s="1"/>
  <c r="DC65"/>
  <c r="DS73"/>
  <c r="DA70"/>
  <c r="DN35"/>
  <c r="CS14"/>
  <c r="CX20"/>
  <c r="DQ32"/>
  <c r="DU17"/>
  <c r="DR120"/>
  <c r="DE120"/>
  <c r="DS120"/>
  <c r="DG120"/>
  <c r="DE114"/>
  <c r="DR114"/>
  <c r="CO114" s="1"/>
  <c r="CP114" s="1"/>
  <c r="DR110"/>
  <c r="CO110" s="1"/>
  <c r="CP110" s="1"/>
  <c r="DE110"/>
  <c r="DG100"/>
  <c r="DS100"/>
  <c r="DG97"/>
  <c r="DS97"/>
  <c r="DC108"/>
  <c r="DQ108"/>
  <c r="DE92"/>
  <c r="DR92"/>
  <c r="DG81"/>
  <c r="DS81"/>
  <c r="DM51"/>
  <c r="CU51"/>
  <c r="CY58"/>
  <c r="DO58"/>
  <c r="DT58"/>
  <c r="DI58"/>
  <c r="DR64"/>
  <c r="CO64" s="1"/>
  <c r="CP64" s="1"/>
  <c r="DE64"/>
  <c r="DI59"/>
  <c r="DT59"/>
  <c r="DG16"/>
  <c r="DS16"/>
  <c r="DQ36"/>
  <c r="CO36" s="1"/>
  <c r="CP36" s="1"/>
  <c r="DC36"/>
  <c r="DO45"/>
  <c r="CL45" s="1"/>
  <c r="CM45" s="1"/>
  <c r="CY45"/>
  <c r="DA28"/>
  <c r="DP28"/>
  <c r="DR19"/>
  <c r="CO19" s="1"/>
  <c r="CP19" s="1"/>
  <c r="DE19"/>
  <c r="CS29"/>
  <c r="DL29"/>
  <c r="DU29" s="1"/>
  <c r="DA18"/>
  <c r="DP18"/>
  <c r="CL18" s="1"/>
  <c r="CM18" s="1"/>
  <c r="CV121"/>
  <c r="CV118"/>
  <c r="CV111"/>
  <c r="CO109"/>
  <c r="CP109" s="1"/>
  <c r="DJ109"/>
  <c r="CS119"/>
  <c r="CX115"/>
  <c r="CZ109"/>
  <c r="DD99"/>
  <c r="CO113"/>
  <c r="CP113" s="1"/>
  <c r="CX104"/>
  <c r="CZ102"/>
  <c r="DB104"/>
  <c r="DJ92"/>
  <c r="DQ92"/>
  <c r="DH92"/>
  <c r="CV81"/>
  <c r="CZ88"/>
  <c r="CZ84"/>
  <c r="CT85"/>
  <c r="DJ74"/>
  <c r="DN85"/>
  <c r="DF82"/>
  <c r="DN79"/>
  <c r="DO85"/>
  <c r="CL85" s="1"/>
  <c r="CM85" s="1"/>
  <c r="DT70"/>
  <c r="CV73"/>
  <c r="DB95"/>
  <c r="DF66"/>
  <c r="DH59"/>
  <c r="DQ58"/>
  <c r="CO58" s="1"/>
  <c r="CP58" s="1"/>
  <c r="CZ65"/>
  <c r="CZ54"/>
  <c r="DN63"/>
  <c r="CL56"/>
  <c r="CM56" s="1"/>
  <c r="DR65"/>
  <c r="CO65" s="1"/>
  <c r="CP65" s="1"/>
  <c r="DJ28"/>
  <c r="CT33"/>
  <c r="DH34"/>
  <c r="CT27"/>
  <c r="DF43"/>
  <c r="DB41"/>
  <c r="CZ44"/>
  <c r="DH25"/>
  <c r="DD26"/>
  <c r="DC48"/>
  <c r="CX11"/>
  <c r="CX33"/>
  <c r="CX19"/>
  <c r="CX13"/>
  <c r="CZ13"/>
  <c r="DN16"/>
  <c r="DL13"/>
  <c r="CV14"/>
  <c r="DQ31"/>
  <c r="CO31" s="1"/>
  <c r="CP31" s="1"/>
  <c r="DP12"/>
  <c r="CL12" s="1"/>
  <c r="CM12" s="1"/>
  <c r="CL116"/>
  <c r="CM116" s="1"/>
  <c r="CO22"/>
  <c r="CP22" s="1"/>
  <c r="DO113"/>
  <c r="CY113"/>
  <c r="DT109"/>
  <c r="DI109"/>
  <c r="DE100"/>
  <c r="DR100"/>
  <c r="CO100" s="1"/>
  <c r="CP100" s="1"/>
  <c r="DN110"/>
  <c r="CW110"/>
  <c r="DP106"/>
  <c r="CL106" s="1"/>
  <c r="CM106" s="1"/>
  <c r="DA106"/>
  <c r="DL105"/>
  <c r="DU105" s="1"/>
  <c r="CS105"/>
  <c r="DP99"/>
  <c r="CL99" s="1"/>
  <c r="CM99" s="1"/>
  <c r="DA99"/>
  <c r="DR111"/>
  <c r="CO111" s="1"/>
  <c r="CP111" s="1"/>
  <c r="DE111"/>
  <c r="DL92"/>
  <c r="DU92" s="1"/>
  <c r="CS92"/>
  <c r="CU90"/>
  <c r="DM90"/>
  <c r="DS92"/>
  <c r="DG92"/>
  <c r="DI84"/>
  <c r="DT84"/>
  <c r="DL82"/>
  <c r="CS82"/>
  <c r="DA93"/>
  <c r="DP93"/>
  <c r="CL93" s="1"/>
  <c r="CM93" s="1"/>
  <c r="DI79"/>
  <c r="DT79"/>
  <c r="DL71"/>
  <c r="DU71" s="1"/>
  <c r="CS71"/>
  <c r="DN76"/>
  <c r="CW76"/>
  <c r="DO49"/>
  <c r="CL49" s="1"/>
  <c r="CM49" s="1"/>
  <c r="CY49"/>
  <c r="DR50"/>
  <c r="CO50" s="1"/>
  <c r="CP50" s="1"/>
  <c r="DE50"/>
  <c r="CS42"/>
  <c r="DL42"/>
  <c r="DU42" s="1"/>
  <c r="DE38"/>
  <c r="DR38"/>
  <c r="CO38" s="1"/>
  <c r="CP38" s="1"/>
  <c r="DE43"/>
  <c r="DR43"/>
  <c r="CO43" s="1"/>
  <c r="CP43" s="1"/>
  <c r="CY44"/>
  <c r="DO44"/>
  <c r="DC24"/>
  <c r="DQ24"/>
  <c r="DI31"/>
  <c r="DT31"/>
  <c r="DN30"/>
  <c r="DU30" s="1"/>
  <c r="CW30"/>
  <c r="DI23"/>
  <c r="DT23"/>
  <c r="DG21"/>
  <c r="DS21"/>
  <c r="DC15"/>
  <c r="DQ15"/>
  <c r="CW14"/>
  <c r="DN14"/>
  <c r="DJ116"/>
  <c r="CL120"/>
  <c r="CM120" s="1"/>
  <c r="CX119"/>
  <c r="CV100"/>
  <c r="CZ103"/>
  <c r="DJ101"/>
  <c r="CV105"/>
  <c r="DD107"/>
  <c r="CT95"/>
  <c r="DJ87"/>
  <c r="DJ89"/>
  <c r="DB80"/>
  <c r="DJ69"/>
  <c r="DD70"/>
  <c r="DJ60"/>
  <c r="CO54"/>
  <c r="CP54" s="1"/>
  <c r="CX47"/>
  <c r="CX48"/>
  <c r="DU23"/>
  <c r="CX14"/>
  <c r="DO76"/>
  <c r="CL76" s="1"/>
  <c r="CM76" s="1"/>
  <c r="CO42"/>
  <c r="CP42" s="1"/>
  <c r="DT89"/>
  <c r="C3"/>
  <c r="S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R1"/>
  <c r="Q1"/>
  <c r="CK17" i="2"/>
  <c r="CQ513"/>
  <c r="CQ512"/>
  <c r="CQ511"/>
  <c r="CQ510"/>
  <c r="CQ509"/>
  <c r="CQ508"/>
  <c r="CQ507"/>
  <c r="CQ506"/>
  <c r="CQ505"/>
  <c r="CQ504"/>
  <c r="CQ503"/>
  <c r="CQ502"/>
  <c r="CQ501"/>
  <c r="CQ500"/>
  <c r="CQ499"/>
  <c r="CQ498"/>
  <c r="CQ497"/>
  <c r="CQ496"/>
  <c r="CQ495"/>
  <c r="CQ494"/>
  <c r="CQ493"/>
  <c r="CQ492"/>
  <c r="CQ491"/>
  <c r="CQ490"/>
  <c r="CQ489"/>
  <c r="CQ488"/>
  <c r="CQ487"/>
  <c r="CQ486"/>
  <c r="CQ485"/>
  <c r="CQ484"/>
  <c r="CQ483"/>
  <c r="CQ482"/>
  <c r="CQ481"/>
  <c r="CQ480"/>
  <c r="CQ479"/>
  <c r="CQ478"/>
  <c r="CQ477"/>
  <c r="CQ476"/>
  <c r="CQ475"/>
  <c r="CQ474"/>
  <c r="CQ473"/>
  <c r="CQ472"/>
  <c r="CQ471"/>
  <c r="CQ470"/>
  <c r="CQ469"/>
  <c r="CQ468"/>
  <c r="CQ467"/>
  <c r="CQ466"/>
  <c r="CQ465"/>
  <c r="CQ464"/>
  <c r="CQ463"/>
  <c r="CQ462"/>
  <c r="CQ461"/>
  <c r="CQ460"/>
  <c r="CQ459"/>
  <c r="CQ458"/>
  <c r="CQ457"/>
  <c r="CQ456"/>
  <c r="CQ455"/>
  <c r="CQ454"/>
  <c r="CQ453"/>
  <c r="CQ452"/>
  <c r="CQ451"/>
  <c r="CQ450"/>
  <c r="CQ449"/>
  <c r="CQ448"/>
  <c r="CQ447"/>
  <c r="CQ446"/>
  <c r="CQ445"/>
  <c r="CQ444"/>
  <c r="CQ443"/>
  <c r="CQ442"/>
  <c r="CQ441"/>
  <c r="CQ440"/>
  <c r="CQ439"/>
  <c r="CQ438"/>
  <c r="CQ437"/>
  <c r="CQ436"/>
  <c r="CQ435"/>
  <c r="CQ434"/>
  <c r="CQ433"/>
  <c r="CQ432"/>
  <c r="CQ431"/>
  <c r="CQ430"/>
  <c r="CQ429"/>
  <c r="CQ428"/>
  <c r="CQ427"/>
  <c r="CQ426"/>
  <c r="CQ425"/>
  <c r="CQ424"/>
  <c r="CQ423"/>
  <c r="CQ422"/>
  <c r="CQ421"/>
  <c r="CQ420"/>
  <c r="CQ419"/>
  <c r="CQ418"/>
  <c r="CQ417"/>
  <c r="CQ416"/>
  <c r="CQ415"/>
  <c r="CQ414"/>
  <c r="CQ413"/>
  <c r="CQ412"/>
  <c r="CQ411"/>
  <c r="CQ410"/>
  <c r="CQ409"/>
  <c r="CQ408"/>
  <c r="CQ407"/>
  <c r="CQ406"/>
  <c r="CQ405"/>
  <c r="CQ404"/>
  <c r="CQ403"/>
  <c r="CQ402"/>
  <c r="CQ401"/>
  <c r="CQ400"/>
  <c r="CQ399"/>
  <c r="CQ398"/>
  <c r="CQ397"/>
  <c r="CQ396"/>
  <c r="CQ395"/>
  <c r="CQ394"/>
  <c r="CQ393"/>
  <c r="CQ392"/>
  <c r="CQ391"/>
  <c r="CQ390"/>
  <c r="CQ389"/>
  <c r="CQ388"/>
  <c r="CQ387"/>
  <c r="CQ386"/>
  <c r="CQ385"/>
  <c r="CQ384"/>
  <c r="CQ383"/>
  <c r="CQ382"/>
  <c r="CQ381"/>
  <c r="CQ380"/>
  <c r="CQ379"/>
  <c r="CQ378"/>
  <c r="CQ377"/>
  <c r="CQ376"/>
  <c r="CQ375"/>
  <c r="CQ374"/>
  <c r="CQ373"/>
  <c r="CQ372"/>
  <c r="CQ371"/>
  <c r="CQ370"/>
  <c r="CQ369"/>
  <c r="CQ368"/>
  <c r="CQ367"/>
  <c r="CQ366"/>
  <c r="CQ365"/>
  <c r="CQ364"/>
  <c r="CQ363"/>
  <c r="CQ362"/>
  <c r="CQ361"/>
  <c r="CQ360"/>
  <c r="CQ359"/>
  <c r="CQ358"/>
  <c r="CQ357"/>
  <c r="CQ356"/>
  <c r="CQ355"/>
  <c r="CQ354"/>
  <c r="CQ353"/>
  <c r="CQ352"/>
  <c r="CQ351"/>
  <c r="CQ350"/>
  <c r="CQ349"/>
  <c r="CQ348"/>
  <c r="CQ347"/>
  <c r="CQ346"/>
  <c r="CQ345"/>
  <c r="CQ344"/>
  <c r="CQ343"/>
  <c r="CQ342"/>
  <c r="CQ341"/>
  <c r="CQ340"/>
  <c r="CQ339"/>
  <c r="CQ338"/>
  <c r="CQ337"/>
  <c r="CQ336"/>
  <c r="CQ335"/>
  <c r="CQ334"/>
  <c r="CQ333"/>
  <c r="CQ332"/>
  <c r="CQ331"/>
  <c r="CQ330"/>
  <c r="CQ329"/>
  <c r="CQ328"/>
  <c r="CQ327"/>
  <c r="CQ326"/>
  <c r="CQ325"/>
  <c r="CQ324"/>
  <c r="CQ323"/>
  <c r="CQ322"/>
  <c r="CQ321"/>
  <c r="CQ320"/>
  <c r="CQ319"/>
  <c r="CQ318"/>
  <c r="CQ317"/>
  <c r="CQ316"/>
  <c r="CQ315"/>
  <c r="CQ314"/>
  <c r="CQ313"/>
  <c r="CQ312"/>
  <c r="CQ311"/>
  <c r="CQ310"/>
  <c r="CQ309"/>
  <c r="CQ308"/>
  <c r="CQ307"/>
  <c r="CQ306"/>
  <c r="CQ305"/>
  <c r="CQ304"/>
  <c r="CQ303"/>
  <c r="CQ302"/>
  <c r="CQ301"/>
  <c r="CQ300"/>
  <c r="CQ299"/>
  <c r="CQ298"/>
  <c r="CQ297"/>
  <c r="CQ296"/>
  <c r="CQ295"/>
  <c r="CQ294"/>
  <c r="CQ293"/>
  <c r="CQ292"/>
  <c r="CQ291"/>
  <c r="CQ290"/>
  <c r="CQ289"/>
  <c r="CQ288"/>
  <c r="CQ287"/>
  <c r="CQ286"/>
  <c r="CQ285"/>
  <c r="CQ284"/>
  <c r="CQ283"/>
  <c r="CQ282"/>
  <c r="CQ281"/>
  <c r="CQ280"/>
  <c r="CQ279"/>
  <c r="CQ278"/>
  <c r="CQ277"/>
  <c r="CQ276"/>
  <c r="CQ275"/>
  <c r="CQ274"/>
  <c r="CQ273"/>
  <c r="CQ272"/>
  <c r="CQ271"/>
  <c r="CQ270"/>
  <c r="CQ269"/>
  <c r="CQ268"/>
  <c r="CQ267"/>
  <c r="CQ266"/>
  <c r="CQ265"/>
  <c r="CQ264"/>
  <c r="CQ263"/>
  <c r="CQ262"/>
  <c r="CQ261"/>
  <c r="CQ260"/>
  <c r="CQ259"/>
  <c r="CQ258"/>
  <c r="CQ257"/>
  <c r="CQ256"/>
  <c r="CQ255"/>
  <c r="CQ254"/>
  <c r="CQ253"/>
  <c r="CQ252"/>
  <c r="CQ251"/>
  <c r="CQ250"/>
  <c r="CQ249"/>
  <c r="CQ248"/>
  <c r="CQ247"/>
  <c r="CQ246"/>
  <c r="CQ245"/>
  <c r="CQ244"/>
  <c r="CQ243"/>
  <c r="CQ242"/>
  <c r="CQ241"/>
  <c r="CQ240"/>
  <c r="CQ239"/>
  <c r="CQ238"/>
  <c r="CQ237"/>
  <c r="CQ236"/>
  <c r="CQ235"/>
  <c r="CQ234"/>
  <c r="CQ233"/>
  <c r="CQ232"/>
  <c r="CQ231"/>
  <c r="CQ230"/>
  <c r="CQ229"/>
  <c r="CQ228"/>
  <c r="CQ227"/>
  <c r="CQ226"/>
  <c r="CQ225"/>
  <c r="CQ224"/>
  <c r="CQ223"/>
  <c r="CQ222"/>
  <c r="CQ221"/>
  <c r="CQ220"/>
  <c r="CQ219"/>
  <c r="CQ218"/>
  <c r="CQ217"/>
  <c r="CQ216"/>
  <c r="CQ215"/>
  <c r="CQ214"/>
  <c r="CQ213"/>
  <c r="CQ212"/>
  <c r="CQ211"/>
  <c r="CQ210"/>
  <c r="CQ209"/>
  <c r="CQ208"/>
  <c r="CQ207"/>
  <c r="CQ206"/>
  <c r="CQ205"/>
  <c r="CQ204"/>
  <c r="CQ203"/>
  <c r="CQ202"/>
  <c r="CQ201"/>
  <c r="CQ200"/>
  <c r="CQ199"/>
  <c r="CQ198"/>
  <c r="CQ197"/>
  <c r="CQ196"/>
  <c r="CQ195"/>
  <c r="CQ194"/>
  <c r="CQ193"/>
  <c r="CQ192"/>
  <c r="CQ191"/>
  <c r="CQ190"/>
  <c r="CQ189"/>
  <c r="CQ188"/>
  <c r="CQ187"/>
  <c r="CQ186"/>
  <c r="CQ185"/>
  <c r="CQ184"/>
  <c r="CQ183"/>
  <c r="CQ182"/>
  <c r="CQ181"/>
  <c r="CQ180"/>
  <c r="CQ179"/>
  <c r="CQ178"/>
  <c r="CQ177"/>
  <c r="CQ176"/>
  <c r="CQ175"/>
  <c r="CQ174"/>
  <c r="CQ173"/>
  <c r="CQ172"/>
  <c r="CQ171"/>
  <c r="CQ170"/>
  <c r="CQ169"/>
  <c r="CQ168"/>
  <c r="CQ167"/>
  <c r="CQ166"/>
  <c r="CQ165"/>
  <c r="CQ164"/>
  <c r="CQ163"/>
  <c r="CQ162"/>
  <c r="CQ161"/>
  <c r="CQ160"/>
  <c r="CQ159"/>
  <c r="CQ158"/>
  <c r="CQ157"/>
  <c r="CQ156"/>
  <c r="CQ155"/>
  <c r="CQ154"/>
  <c r="CQ153"/>
  <c r="CQ152"/>
  <c r="CQ151"/>
  <c r="CQ150"/>
  <c r="CQ149"/>
  <c r="CQ148"/>
  <c r="CQ147"/>
  <c r="CQ146"/>
  <c r="CQ145"/>
  <c r="CQ144"/>
  <c r="CQ143"/>
  <c r="CQ142"/>
  <c r="CQ141"/>
  <c r="CQ140"/>
  <c r="CQ139"/>
  <c r="CQ138"/>
  <c r="CQ137"/>
  <c r="CQ136"/>
  <c r="CQ135"/>
  <c r="CQ134"/>
  <c r="CQ133"/>
  <c r="CQ132"/>
  <c r="CQ131"/>
  <c r="CQ130"/>
  <c r="CQ129"/>
  <c r="CQ128"/>
  <c r="CQ127"/>
  <c r="CQ126"/>
  <c r="CQ125"/>
  <c r="CQ124"/>
  <c r="CQ123"/>
  <c r="CQ122"/>
  <c r="CQ121"/>
  <c r="CQ120"/>
  <c r="CQ119"/>
  <c r="CQ118"/>
  <c r="CQ117"/>
  <c r="CQ116"/>
  <c r="CQ115"/>
  <c r="CQ114"/>
  <c r="CQ113"/>
  <c r="CQ112"/>
  <c r="CQ111"/>
  <c r="CQ110"/>
  <c r="CQ109"/>
  <c r="CQ108"/>
  <c r="CQ107"/>
  <c r="CQ106"/>
  <c r="CQ105"/>
  <c r="CQ104"/>
  <c r="CQ103"/>
  <c r="CQ102"/>
  <c r="CQ101"/>
  <c r="CQ100"/>
  <c r="CQ99"/>
  <c r="CQ98"/>
  <c r="CQ97"/>
  <c r="CQ96"/>
  <c r="CQ95"/>
  <c r="CQ94"/>
  <c r="CQ93"/>
  <c r="CQ92"/>
  <c r="CQ91"/>
  <c r="CQ90"/>
  <c r="CQ89"/>
  <c r="CQ88"/>
  <c r="CQ87"/>
  <c r="CQ86"/>
  <c r="CQ85"/>
  <c r="CQ84"/>
  <c r="CQ83"/>
  <c r="CQ82"/>
  <c r="CQ81"/>
  <c r="CQ80"/>
  <c r="CQ79"/>
  <c r="CQ78"/>
  <c r="CQ77"/>
  <c r="CQ76"/>
  <c r="CQ75"/>
  <c r="CQ74"/>
  <c r="CQ73"/>
  <c r="CQ72"/>
  <c r="CQ71"/>
  <c r="CQ70"/>
  <c r="CQ69"/>
  <c r="CQ68"/>
  <c r="CQ67"/>
  <c r="CQ66"/>
  <c r="CQ65"/>
  <c r="CQ64"/>
  <c r="CQ63"/>
  <c r="CQ62"/>
  <c r="CQ61"/>
  <c r="CQ60"/>
  <c r="CQ59"/>
  <c r="CQ58"/>
  <c r="CQ57"/>
  <c r="CQ56"/>
  <c r="CQ55"/>
  <c r="CQ54"/>
  <c r="CQ53"/>
  <c r="CQ52"/>
  <c r="CQ51"/>
  <c r="CQ50"/>
  <c r="CQ49"/>
  <c r="CQ48"/>
  <c r="CQ47"/>
  <c r="CQ46"/>
  <c r="CQ45"/>
  <c r="CQ44"/>
  <c r="CQ43"/>
  <c r="CQ42"/>
  <c r="CQ41"/>
  <c r="CQ40"/>
  <c r="CQ39"/>
  <c r="CQ38"/>
  <c r="CQ37"/>
  <c r="CQ36"/>
  <c r="CQ35"/>
  <c r="CQ34"/>
  <c r="CQ33"/>
  <c r="CQ32"/>
  <c r="CQ31"/>
  <c r="CQ30"/>
  <c r="CQ29"/>
  <c r="CQ28"/>
  <c r="CQ27"/>
  <c r="CQ26"/>
  <c r="CQ25"/>
  <c r="CQ24"/>
  <c r="CQ23"/>
  <c r="CQ22"/>
  <c r="CQ21"/>
  <c r="CQ20"/>
  <c r="CQ19"/>
  <c r="CQ18"/>
  <c r="CQ17"/>
  <c r="CQ16"/>
  <c r="CQ15"/>
  <c r="CQ14"/>
  <c r="CQ13"/>
  <c r="CQ12"/>
  <c r="CQ11"/>
  <c r="CL513"/>
  <c r="CL512"/>
  <c r="CL511"/>
  <c r="CL510"/>
  <c r="CL509"/>
  <c r="CL508"/>
  <c r="CL507"/>
  <c r="CL506"/>
  <c r="CL505"/>
  <c r="CL504"/>
  <c r="CL503"/>
  <c r="CL502"/>
  <c r="CL501"/>
  <c r="CL500"/>
  <c r="CL499"/>
  <c r="CL498"/>
  <c r="CL497"/>
  <c r="CL496"/>
  <c r="CL495"/>
  <c r="CL494"/>
  <c r="CL493"/>
  <c r="CL492"/>
  <c r="CL491"/>
  <c r="CL490"/>
  <c r="CL489"/>
  <c r="CL488"/>
  <c r="CL487"/>
  <c r="CL486"/>
  <c r="CL485"/>
  <c r="CL484"/>
  <c r="CL483"/>
  <c r="CL482"/>
  <c r="CL481"/>
  <c r="CL480"/>
  <c r="CL479"/>
  <c r="CL478"/>
  <c r="CL477"/>
  <c r="CL476"/>
  <c r="CL475"/>
  <c r="CL474"/>
  <c r="CL473"/>
  <c r="CL472"/>
  <c r="CL471"/>
  <c r="CL470"/>
  <c r="CL469"/>
  <c r="CL468"/>
  <c r="CL467"/>
  <c r="CL466"/>
  <c r="CL465"/>
  <c r="CL464"/>
  <c r="CL463"/>
  <c r="CL462"/>
  <c r="CL461"/>
  <c r="CL460"/>
  <c r="CL459"/>
  <c r="CL458"/>
  <c r="CL457"/>
  <c r="CL456"/>
  <c r="CL455"/>
  <c r="CL454"/>
  <c r="CL453"/>
  <c r="CL452"/>
  <c r="CL451"/>
  <c r="CL450"/>
  <c r="CL449"/>
  <c r="CL448"/>
  <c r="CL447"/>
  <c r="CL446"/>
  <c r="CL445"/>
  <c r="CL444"/>
  <c r="CL443"/>
  <c r="CL442"/>
  <c r="CL441"/>
  <c r="CL440"/>
  <c r="CL439"/>
  <c r="CL438"/>
  <c r="CL437"/>
  <c r="CL436"/>
  <c r="CL435"/>
  <c r="CL434"/>
  <c r="CL433"/>
  <c r="CL432"/>
  <c r="CL431"/>
  <c r="CL430"/>
  <c r="CL429"/>
  <c r="CL428"/>
  <c r="CL427"/>
  <c r="CL426"/>
  <c r="CL425"/>
  <c r="CL424"/>
  <c r="CL423"/>
  <c r="CL422"/>
  <c r="CL421"/>
  <c r="CL420"/>
  <c r="CL419"/>
  <c r="CL418"/>
  <c r="CL417"/>
  <c r="CL416"/>
  <c r="CL415"/>
  <c r="CL414"/>
  <c r="CL413"/>
  <c r="CL412"/>
  <c r="CL411"/>
  <c r="CL410"/>
  <c r="CL409"/>
  <c r="CL408"/>
  <c r="CL407"/>
  <c r="CL406"/>
  <c r="CL405"/>
  <c r="CL404"/>
  <c r="CL403"/>
  <c r="CL402"/>
  <c r="CL401"/>
  <c r="CL400"/>
  <c r="CL399"/>
  <c r="CL398"/>
  <c r="CL397"/>
  <c r="CL396"/>
  <c r="CL395"/>
  <c r="CL394"/>
  <c r="CL393"/>
  <c r="CL392"/>
  <c r="CL391"/>
  <c r="CL390"/>
  <c r="CL389"/>
  <c r="CL388"/>
  <c r="CL387"/>
  <c r="CL386"/>
  <c r="CL385"/>
  <c r="CL384"/>
  <c r="CL383"/>
  <c r="CL382"/>
  <c r="CL381"/>
  <c r="CL380"/>
  <c r="CL379"/>
  <c r="CL378"/>
  <c r="CL377"/>
  <c r="CL376"/>
  <c r="CL375"/>
  <c r="CL374"/>
  <c r="CL373"/>
  <c r="CL372"/>
  <c r="CL371"/>
  <c r="CL370"/>
  <c r="CL369"/>
  <c r="CL368"/>
  <c r="CL367"/>
  <c r="CL366"/>
  <c r="CL365"/>
  <c r="CL364"/>
  <c r="CL363"/>
  <c r="CL362"/>
  <c r="CL361"/>
  <c r="CL360"/>
  <c r="CL359"/>
  <c r="CL358"/>
  <c r="CL357"/>
  <c r="CL356"/>
  <c r="CL355"/>
  <c r="CL354"/>
  <c r="CL353"/>
  <c r="CL352"/>
  <c r="CL351"/>
  <c r="CL350"/>
  <c r="CL349"/>
  <c r="CL348"/>
  <c r="CL347"/>
  <c r="CL346"/>
  <c r="CL345"/>
  <c r="CL344"/>
  <c r="CL343"/>
  <c r="CL342"/>
  <c r="CL341"/>
  <c r="CL340"/>
  <c r="CL339"/>
  <c r="CL338"/>
  <c r="CL337"/>
  <c r="CL336"/>
  <c r="CL335"/>
  <c r="CL334"/>
  <c r="CL333"/>
  <c r="CL332"/>
  <c r="CL331"/>
  <c r="CL330"/>
  <c r="CL329"/>
  <c r="CL328"/>
  <c r="CL327"/>
  <c r="CL326"/>
  <c r="CL325"/>
  <c r="CL324"/>
  <c r="CL323"/>
  <c r="CL322"/>
  <c r="CL321"/>
  <c r="CL320"/>
  <c r="CL319"/>
  <c r="CL318"/>
  <c r="CL317"/>
  <c r="CL316"/>
  <c r="CL315"/>
  <c r="CL314"/>
  <c r="CL313"/>
  <c r="CL312"/>
  <c r="CL311"/>
  <c r="CL310"/>
  <c r="CL309"/>
  <c r="CL308"/>
  <c r="CL307"/>
  <c r="CL306"/>
  <c r="CL305"/>
  <c r="CL304"/>
  <c r="CL303"/>
  <c r="CL302"/>
  <c r="CL301"/>
  <c r="CL300"/>
  <c r="CL299"/>
  <c r="CL298"/>
  <c r="CL297"/>
  <c r="CL296"/>
  <c r="CL295"/>
  <c r="CL294"/>
  <c r="CL293"/>
  <c r="CL292"/>
  <c r="CL291"/>
  <c r="CL290"/>
  <c r="CL289"/>
  <c r="CL288"/>
  <c r="CL287"/>
  <c r="CL286"/>
  <c r="CL285"/>
  <c r="CL284"/>
  <c r="CL283"/>
  <c r="CL282"/>
  <c r="CL281"/>
  <c r="CL280"/>
  <c r="CL279"/>
  <c r="CL278"/>
  <c r="CL277"/>
  <c r="CL276"/>
  <c r="CL275"/>
  <c r="CL274"/>
  <c r="CL273"/>
  <c r="CL272"/>
  <c r="CL271"/>
  <c r="CL270"/>
  <c r="CL269"/>
  <c r="CL268"/>
  <c r="CL267"/>
  <c r="CL266"/>
  <c r="CL265"/>
  <c r="CL264"/>
  <c r="CL263"/>
  <c r="CL262"/>
  <c r="CL261"/>
  <c r="CL260"/>
  <c r="CL259"/>
  <c r="CL258"/>
  <c r="CL257"/>
  <c r="CL256"/>
  <c r="CL255"/>
  <c r="CL254"/>
  <c r="CL253"/>
  <c r="CL252"/>
  <c r="CL251"/>
  <c r="CL250"/>
  <c r="CL249"/>
  <c r="CL248"/>
  <c r="CL247"/>
  <c r="CL246"/>
  <c r="CL245"/>
  <c r="CL244"/>
  <c r="CL243"/>
  <c r="CL242"/>
  <c r="CL241"/>
  <c r="CL240"/>
  <c r="CL239"/>
  <c r="CL238"/>
  <c r="CL237"/>
  <c r="CL236"/>
  <c r="CL235"/>
  <c r="CL234"/>
  <c r="CL233"/>
  <c r="CL232"/>
  <c r="CL231"/>
  <c r="CL230"/>
  <c r="CL229"/>
  <c r="CL228"/>
  <c r="CL227"/>
  <c r="CL226"/>
  <c r="CL225"/>
  <c r="CL224"/>
  <c r="CL223"/>
  <c r="CL222"/>
  <c r="CL221"/>
  <c r="CL220"/>
  <c r="CL219"/>
  <c r="CL218"/>
  <c r="CL217"/>
  <c r="CL216"/>
  <c r="CL215"/>
  <c r="CL214"/>
  <c r="CL213"/>
  <c r="CL212"/>
  <c r="CL211"/>
  <c r="CL210"/>
  <c r="CL209"/>
  <c r="CL208"/>
  <c r="CL207"/>
  <c r="CL206"/>
  <c r="CL205"/>
  <c r="CL204"/>
  <c r="CL203"/>
  <c r="CL202"/>
  <c r="CL201"/>
  <c r="CL200"/>
  <c r="CL199"/>
  <c r="CL198"/>
  <c r="CL197"/>
  <c r="CL196"/>
  <c r="CL195"/>
  <c r="CL194"/>
  <c r="CL193"/>
  <c r="CL192"/>
  <c r="CL191"/>
  <c r="CL190"/>
  <c r="CL189"/>
  <c r="CL188"/>
  <c r="CL187"/>
  <c r="CL186"/>
  <c r="CL185"/>
  <c r="CL184"/>
  <c r="CL183"/>
  <c r="CL182"/>
  <c r="CL181"/>
  <c r="CL180"/>
  <c r="CL179"/>
  <c r="CL178"/>
  <c r="CL177"/>
  <c r="CL176"/>
  <c r="CL175"/>
  <c r="CL174"/>
  <c r="CL173"/>
  <c r="CL172"/>
  <c r="CL171"/>
  <c r="CL170"/>
  <c r="CL169"/>
  <c r="CL168"/>
  <c r="CL167"/>
  <c r="CL166"/>
  <c r="CL165"/>
  <c r="CL164"/>
  <c r="CL163"/>
  <c r="CL162"/>
  <c r="CL161"/>
  <c r="CL160"/>
  <c r="CL159"/>
  <c r="CL158"/>
  <c r="CL157"/>
  <c r="CL156"/>
  <c r="CL155"/>
  <c r="CL154"/>
  <c r="CL153"/>
  <c r="CL152"/>
  <c r="CL151"/>
  <c r="CL150"/>
  <c r="CL149"/>
  <c r="CL148"/>
  <c r="CL147"/>
  <c r="CL146"/>
  <c r="CL145"/>
  <c r="CL144"/>
  <c r="CL143"/>
  <c r="CL142"/>
  <c r="CL141"/>
  <c r="CL140"/>
  <c r="CL139"/>
  <c r="CL138"/>
  <c r="CL137"/>
  <c r="CL136"/>
  <c r="CL135"/>
  <c r="CL134"/>
  <c r="CL133"/>
  <c r="CL132"/>
  <c r="CL131"/>
  <c r="CL130"/>
  <c r="CL129"/>
  <c r="CL128"/>
  <c r="CL127"/>
  <c r="CL126"/>
  <c r="CL125"/>
  <c r="CL124"/>
  <c r="CL123"/>
  <c r="CL122"/>
  <c r="CL121"/>
  <c r="CL120"/>
  <c r="CL119"/>
  <c r="CL118"/>
  <c r="CL117"/>
  <c r="CL116"/>
  <c r="CL115"/>
  <c r="CL114"/>
  <c r="CL113"/>
  <c r="CL112"/>
  <c r="CL111"/>
  <c r="CL110"/>
  <c r="CL109"/>
  <c r="CL108"/>
  <c r="CL107"/>
  <c r="CL106"/>
  <c r="CL105"/>
  <c r="CL104"/>
  <c r="CL103"/>
  <c r="CL102"/>
  <c r="CL101"/>
  <c r="CL100"/>
  <c r="CL99"/>
  <c r="CL98"/>
  <c r="CL97"/>
  <c r="CL96"/>
  <c r="CL95"/>
  <c r="CL94"/>
  <c r="CL93"/>
  <c r="CL92"/>
  <c r="CL91"/>
  <c r="CL90"/>
  <c r="CL89"/>
  <c r="CL88"/>
  <c r="CL87"/>
  <c r="CL86"/>
  <c r="CL85"/>
  <c r="CL84"/>
  <c r="CL83"/>
  <c r="CL82"/>
  <c r="CL81"/>
  <c r="CL80"/>
  <c r="CL79"/>
  <c r="CL78"/>
  <c r="CL77"/>
  <c r="CL76"/>
  <c r="CL75"/>
  <c r="CL74"/>
  <c r="CL73"/>
  <c r="CL72"/>
  <c r="CL71"/>
  <c r="CL70"/>
  <c r="CL69"/>
  <c r="CL68"/>
  <c r="CL67"/>
  <c r="CL66"/>
  <c r="CL65"/>
  <c r="CL64"/>
  <c r="CL63"/>
  <c r="CL62"/>
  <c r="CL61"/>
  <c r="CL60"/>
  <c r="CL59"/>
  <c r="CL58"/>
  <c r="CL57"/>
  <c r="CL56"/>
  <c r="CL55"/>
  <c r="CL54"/>
  <c r="CL53"/>
  <c r="CL52"/>
  <c r="CL51"/>
  <c r="CL50"/>
  <c r="CL49"/>
  <c r="CL48"/>
  <c r="CL47"/>
  <c r="CL46"/>
  <c r="CL45"/>
  <c r="CL44"/>
  <c r="CL43"/>
  <c r="CL42"/>
  <c r="CL41"/>
  <c r="CL40"/>
  <c r="CL39"/>
  <c r="CL38"/>
  <c r="CL37"/>
  <c r="CL36"/>
  <c r="CL35"/>
  <c r="CL34"/>
  <c r="CL33"/>
  <c r="CL32"/>
  <c r="CL31"/>
  <c r="CL30"/>
  <c r="CL29"/>
  <c r="CL28"/>
  <c r="CL27"/>
  <c r="CL26"/>
  <c r="CL25"/>
  <c r="CL24"/>
  <c r="CL23"/>
  <c r="CL22"/>
  <c r="CL21"/>
  <c r="CL20"/>
  <c r="CL19"/>
  <c r="CL18"/>
  <c r="CL17"/>
  <c r="CL16"/>
  <c r="CL15"/>
  <c r="CL14"/>
  <c r="CL13"/>
  <c r="CL12"/>
  <c r="CL11"/>
  <c r="CF513"/>
  <c r="CB513"/>
  <c r="BP513"/>
  <c r="BL513"/>
  <c r="BH513"/>
  <c r="BD513"/>
  <c r="AZ513"/>
  <c r="AV513"/>
  <c r="AJ513"/>
  <c r="AF513"/>
  <c r="AB513"/>
  <c r="X513"/>
  <c r="T513"/>
  <c r="P513"/>
  <c r="O513"/>
  <c r="N513"/>
  <c r="M513"/>
  <c r="CH513" s="1"/>
  <c r="L513"/>
  <c r="BZ513" s="1"/>
  <c r="K513"/>
  <c r="BR513" s="1"/>
  <c r="J513"/>
  <c r="BJ513" s="1"/>
  <c r="I513"/>
  <c r="BB513" s="1"/>
  <c r="H513"/>
  <c r="AT513" s="1"/>
  <c r="G513"/>
  <c r="AL513" s="1"/>
  <c r="F513"/>
  <c r="AD513" s="1"/>
  <c r="E513"/>
  <c r="V513" s="1"/>
  <c r="D513"/>
  <c r="C513"/>
  <c r="CI512"/>
  <c r="CE512"/>
  <c r="CA512"/>
  <c r="BW512"/>
  <c r="BK512"/>
  <c r="BG512"/>
  <c r="BC512"/>
  <c r="AY512"/>
  <c r="AU512"/>
  <c r="AQ512"/>
  <c r="AE512"/>
  <c r="AA512"/>
  <c r="W512"/>
  <c r="S512"/>
  <c r="O512"/>
  <c r="N512"/>
  <c r="M512"/>
  <c r="CG512" s="1"/>
  <c r="L512"/>
  <c r="BY512" s="1"/>
  <c r="K512"/>
  <c r="BQ512" s="1"/>
  <c r="J512"/>
  <c r="BI512" s="1"/>
  <c r="I512"/>
  <c r="BA512" s="1"/>
  <c r="H512"/>
  <c r="AS512" s="1"/>
  <c r="G512"/>
  <c r="AK512" s="1"/>
  <c r="F512"/>
  <c r="AC512" s="1"/>
  <c r="E512"/>
  <c r="U512" s="1"/>
  <c r="C512"/>
  <c r="D512" s="1"/>
  <c r="CH511"/>
  <c r="CD511"/>
  <c r="BZ511"/>
  <c r="BV511"/>
  <c r="BR511"/>
  <c r="BN511"/>
  <c r="BJ511"/>
  <c r="BB511"/>
  <c r="AX511"/>
  <c r="AT511"/>
  <c r="AP511"/>
  <c r="AL511"/>
  <c r="AH511"/>
  <c r="AD511"/>
  <c r="V511"/>
  <c r="R511"/>
  <c r="O511"/>
  <c r="N511"/>
  <c r="M511"/>
  <c r="CF511" s="1"/>
  <c r="L511"/>
  <c r="BX511" s="1"/>
  <c r="K511"/>
  <c r="BP511" s="1"/>
  <c r="J511"/>
  <c r="I511"/>
  <c r="AZ511" s="1"/>
  <c r="H511"/>
  <c r="AR511" s="1"/>
  <c r="G511"/>
  <c r="AJ511" s="1"/>
  <c r="F511"/>
  <c r="E511"/>
  <c r="T511" s="1"/>
  <c r="C511"/>
  <c r="D511" s="1"/>
  <c r="CC510"/>
  <c r="BY510"/>
  <c r="BU510"/>
  <c r="BQ510"/>
  <c r="BM510"/>
  <c r="BI510"/>
  <c r="BE510"/>
  <c r="AW510"/>
  <c r="AS510"/>
  <c r="AO510"/>
  <c r="AK510"/>
  <c r="AG510"/>
  <c r="AC510"/>
  <c r="Y510"/>
  <c r="Q510"/>
  <c r="O510"/>
  <c r="N510"/>
  <c r="M510"/>
  <c r="L510"/>
  <c r="CA510" s="1"/>
  <c r="K510"/>
  <c r="BS510" s="1"/>
  <c r="J510"/>
  <c r="BK510" s="1"/>
  <c r="I510"/>
  <c r="H510"/>
  <c r="AU510" s="1"/>
  <c r="G510"/>
  <c r="AM510" s="1"/>
  <c r="F510"/>
  <c r="AE510" s="1"/>
  <c r="E510"/>
  <c r="D510"/>
  <c r="C510"/>
  <c r="CF509"/>
  <c r="CB509"/>
  <c r="BP509"/>
  <c r="BL509"/>
  <c r="BH509"/>
  <c r="BD509"/>
  <c r="AZ509"/>
  <c r="AV509"/>
  <c r="AJ509"/>
  <c r="AF509"/>
  <c r="AB509"/>
  <c r="X509"/>
  <c r="T509"/>
  <c r="P509"/>
  <c r="O509"/>
  <c r="N509"/>
  <c r="M509"/>
  <c r="CH509" s="1"/>
  <c r="L509"/>
  <c r="K509"/>
  <c r="BR509" s="1"/>
  <c r="J509"/>
  <c r="BJ509" s="1"/>
  <c r="I509"/>
  <c r="BB509" s="1"/>
  <c r="H509"/>
  <c r="G509"/>
  <c r="AL509" s="1"/>
  <c r="F509"/>
  <c r="AD509" s="1"/>
  <c r="E509"/>
  <c r="V509" s="1"/>
  <c r="D509"/>
  <c r="C509"/>
  <c r="CI508"/>
  <c r="CE508"/>
  <c r="CA508"/>
  <c r="BW508"/>
  <c r="BO508"/>
  <c r="BK508"/>
  <c r="BG508"/>
  <c r="BC508"/>
  <c r="AY508"/>
  <c r="AU508"/>
  <c r="AQ508"/>
  <c r="AI508"/>
  <c r="AE508"/>
  <c r="AA508"/>
  <c r="W508"/>
  <c r="S508"/>
  <c r="O508"/>
  <c r="N508"/>
  <c r="M508"/>
  <c r="CG508" s="1"/>
  <c r="L508"/>
  <c r="BY508" s="1"/>
  <c r="K508"/>
  <c r="BS508" s="1"/>
  <c r="J508"/>
  <c r="BI508" s="1"/>
  <c r="I508"/>
  <c r="BA508" s="1"/>
  <c r="H508"/>
  <c r="AS508" s="1"/>
  <c r="G508"/>
  <c r="AM508" s="1"/>
  <c r="F508"/>
  <c r="AC508" s="1"/>
  <c r="E508"/>
  <c r="U508" s="1"/>
  <c r="C508"/>
  <c r="D508" s="1"/>
  <c r="CH507"/>
  <c r="CD507"/>
  <c r="BZ507"/>
  <c r="BV507"/>
  <c r="BR507"/>
  <c r="BN507"/>
  <c r="BJ507"/>
  <c r="BB507"/>
  <c r="AX507"/>
  <c r="AT507"/>
  <c r="AP507"/>
  <c r="AL507"/>
  <c r="AH507"/>
  <c r="AD507"/>
  <c r="V507"/>
  <c r="R507"/>
  <c r="O507"/>
  <c r="N507"/>
  <c r="M507"/>
  <c r="CF507" s="1"/>
  <c r="L507"/>
  <c r="BX507" s="1"/>
  <c r="K507"/>
  <c r="BP507" s="1"/>
  <c r="J507"/>
  <c r="I507"/>
  <c r="AZ507" s="1"/>
  <c r="H507"/>
  <c r="AR507" s="1"/>
  <c r="G507"/>
  <c r="AJ507" s="1"/>
  <c r="F507"/>
  <c r="E507"/>
  <c r="T507" s="1"/>
  <c r="C507"/>
  <c r="D507" s="1"/>
  <c r="BY506"/>
  <c r="BU506"/>
  <c r="BI506"/>
  <c r="BE506"/>
  <c r="AS506"/>
  <c r="AO506"/>
  <c r="AC506"/>
  <c r="Y506"/>
  <c r="Q506"/>
  <c r="O506"/>
  <c r="N506"/>
  <c r="M506"/>
  <c r="L506"/>
  <c r="CA506" s="1"/>
  <c r="K506"/>
  <c r="BM506" s="1"/>
  <c r="J506"/>
  <c r="BK506" s="1"/>
  <c r="I506"/>
  <c r="H506"/>
  <c r="AU506" s="1"/>
  <c r="G506"/>
  <c r="AG506" s="1"/>
  <c r="F506"/>
  <c r="AE506" s="1"/>
  <c r="E506"/>
  <c r="C506"/>
  <c r="D506" s="1"/>
  <c r="CH505"/>
  <c r="CF505"/>
  <c r="CD505"/>
  <c r="CB505"/>
  <c r="BV505"/>
  <c r="BR505"/>
  <c r="BP505"/>
  <c r="BN505"/>
  <c r="BL505"/>
  <c r="BF505"/>
  <c r="BB505"/>
  <c r="AZ505"/>
  <c r="AX505"/>
  <c r="AV505"/>
  <c r="AP505"/>
  <c r="AL505"/>
  <c r="AJ505"/>
  <c r="AH505"/>
  <c r="AF505"/>
  <c r="Z505"/>
  <c r="V505"/>
  <c r="T505"/>
  <c r="R505"/>
  <c r="P505"/>
  <c r="O505"/>
  <c r="N505"/>
  <c r="M505"/>
  <c r="CI505" s="1"/>
  <c r="L505"/>
  <c r="BX505" s="1"/>
  <c r="K505"/>
  <c r="BS505" s="1"/>
  <c r="J505"/>
  <c r="I505"/>
  <c r="BC505" s="1"/>
  <c r="H505"/>
  <c r="AR505" s="1"/>
  <c r="G505"/>
  <c r="AM505" s="1"/>
  <c r="F505"/>
  <c r="E505"/>
  <c r="W505" s="1"/>
  <c r="D505"/>
  <c r="C505"/>
  <c r="BU504"/>
  <c r="BM504"/>
  <c r="BE504"/>
  <c r="AS504"/>
  <c r="AO504"/>
  <c r="AK504"/>
  <c r="AG504"/>
  <c r="AC504"/>
  <c r="Y504"/>
  <c r="O504"/>
  <c r="N504"/>
  <c r="M504"/>
  <c r="CE504" s="1"/>
  <c r="L504"/>
  <c r="BW504" s="1"/>
  <c r="K504"/>
  <c r="BS504" s="1"/>
  <c r="J504"/>
  <c r="I504"/>
  <c r="AY504" s="1"/>
  <c r="H504"/>
  <c r="AU504" s="1"/>
  <c r="G504"/>
  <c r="AM504" s="1"/>
  <c r="F504"/>
  <c r="AE504" s="1"/>
  <c r="E504"/>
  <c r="W504" s="1"/>
  <c r="D504"/>
  <c r="C504"/>
  <c r="CF503"/>
  <c r="CB503"/>
  <c r="BX503"/>
  <c r="BT503"/>
  <c r="BP503"/>
  <c r="BL503"/>
  <c r="BH503"/>
  <c r="BD503"/>
  <c r="AZ503"/>
  <c r="AV503"/>
  <c r="AR503"/>
  <c r="AN503"/>
  <c r="AJ503"/>
  <c r="AF503"/>
  <c r="AB503"/>
  <c r="X503"/>
  <c r="T503"/>
  <c r="P503"/>
  <c r="O503"/>
  <c r="N503"/>
  <c r="M503"/>
  <c r="CH503" s="1"/>
  <c r="L503"/>
  <c r="K503"/>
  <c r="BR503" s="1"/>
  <c r="J503"/>
  <c r="BJ503" s="1"/>
  <c r="I503"/>
  <c r="BB503" s="1"/>
  <c r="H503"/>
  <c r="G503"/>
  <c r="AL503" s="1"/>
  <c r="F503"/>
  <c r="AD503" s="1"/>
  <c r="E503"/>
  <c r="V503" s="1"/>
  <c r="D503"/>
  <c r="C503"/>
  <c r="CI502"/>
  <c r="CE502"/>
  <c r="CA502"/>
  <c r="BW502"/>
  <c r="BK502"/>
  <c r="BG502"/>
  <c r="BC502"/>
  <c r="AY502"/>
  <c r="AU502"/>
  <c r="AQ502"/>
  <c r="AE502"/>
  <c r="AA502"/>
  <c r="W502"/>
  <c r="S502"/>
  <c r="O502"/>
  <c r="N502"/>
  <c r="M502"/>
  <c r="CG502" s="1"/>
  <c r="L502"/>
  <c r="BY502" s="1"/>
  <c r="K502"/>
  <c r="BO502" s="1"/>
  <c r="J502"/>
  <c r="BI502" s="1"/>
  <c r="I502"/>
  <c r="BA502" s="1"/>
  <c r="H502"/>
  <c r="AS502" s="1"/>
  <c r="G502"/>
  <c r="AI502" s="1"/>
  <c r="F502"/>
  <c r="AC502" s="1"/>
  <c r="E502"/>
  <c r="U502" s="1"/>
  <c r="C502"/>
  <c r="D502" s="1"/>
  <c r="CH501"/>
  <c r="CD501"/>
  <c r="BZ501"/>
  <c r="BV501"/>
  <c r="BR501"/>
  <c r="BN501"/>
  <c r="BB501"/>
  <c r="AX501"/>
  <c r="AT501"/>
  <c r="AP501"/>
  <c r="AL501"/>
  <c r="AH501"/>
  <c r="V501"/>
  <c r="R501"/>
  <c r="O501"/>
  <c r="N501"/>
  <c r="M501"/>
  <c r="CF501" s="1"/>
  <c r="L501"/>
  <c r="BX501" s="1"/>
  <c r="K501"/>
  <c r="BP501" s="1"/>
  <c r="J501"/>
  <c r="BJ501" s="1"/>
  <c r="I501"/>
  <c r="AZ501" s="1"/>
  <c r="H501"/>
  <c r="AR501" s="1"/>
  <c r="G501"/>
  <c r="AJ501" s="1"/>
  <c r="F501"/>
  <c r="AD501" s="1"/>
  <c r="E501"/>
  <c r="T501" s="1"/>
  <c r="D501"/>
  <c r="C501"/>
  <c r="BY500"/>
  <c r="BU500"/>
  <c r="BQ500"/>
  <c r="BM500"/>
  <c r="BI500"/>
  <c r="BE500"/>
  <c r="AS500"/>
  <c r="AO500"/>
  <c r="AK500"/>
  <c r="AG500"/>
  <c r="AC500"/>
  <c r="Y500"/>
  <c r="O500"/>
  <c r="N500"/>
  <c r="M500"/>
  <c r="CC500" s="1"/>
  <c r="L500"/>
  <c r="CA500" s="1"/>
  <c r="K500"/>
  <c r="BS500" s="1"/>
  <c r="J500"/>
  <c r="BK500" s="1"/>
  <c r="I500"/>
  <c r="AW500" s="1"/>
  <c r="H500"/>
  <c r="AU500" s="1"/>
  <c r="G500"/>
  <c r="AM500" s="1"/>
  <c r="F500"/>
  <c r="AE500" s="1"/>
  <c r="E500"/>
  <c r="Q500" s="1"/>
  <c r="C500"/>
  <c r="D500" s="1"/>
  <c r="CF499"/>
  <c r="CB499"/>
  <c r="BP499"/>
  <c r="BL499"/>
  <c r="BH499"/>
  <c r="BD499"/>
  <c r="AZ499"/>
  <c r="AV499"/>
  <c r="AJ499"/>
  <c r="AF499"/>
  <c r="AB499"/>
  <c r="X499"/>
  <c r="T499"/>
  <c r="P499"/>
  <c r="O499"/>
  <c r="N499"/>
  <c r="M499"/>
  <c r="CH499" s="1"/>
  <c r="L499"/>
  <c r="BT499" s="1"/>
  <c r="K499"/>
  <c r="BR499" s="1"/>
  <c r="J499"/>
  <c r="BJ499" s="1"/>
  <c r="I499"/>
  <c r="BB499" s="1"/>
  <c r="H499"/>
  <c r="AN499" s="1"/>
  <c r="G499"/>
  <c r="AL499" s="1"/>
  <c r="F499"/>
  <c r="AD499" s="1"/>
  <c r="E499"/>
  <c r="V499" s="1"/>
  <c r="D499"/>
  <c r="C499"/>
  <c r="CI498"/>
  <c r="CE498"/>
  <c r="CA498"/>
  <c r="BW498"/>
  <c r="BS498"/>
  <c r="BO498"/>
  <c r="BK498"/>
  <c r="BG498"/>
  <c r="BC498"/>
  <c r="AY498"/>
  <c r="AU498"/>
  <c r="AQ498"/>
  <c r="AM498"/>
  <c r="AI498"/>
  <c r="AE498"/>
  <c r="AA498"/>
  <c r="W498"/>
  <c r="S498"/>
  <c r="O498"/>
  <c r="N498"/>
  <c r="M498"/>
  <c r="CG498" s="1"/>
  <c r="L498"/>
  <c r="BY498" s="1"/>
  <c r="K498"/>
  <c r="J498"/>
  <c r="BI498" s="1"/>
  <c r="I498"/>
  <c r="BA498" s="1"/>
  <c r="H498"/>
  <c r="AS498" s="1"/>
  <c r="G498"/>
  <c r="F498"/>
  <c r="AC498" s="1"/>
  <c r="E498"/>
  <c r="U498" s="1"/>
  <c r="C498"/>
  <c r="D498" s="1"/>
  <c r="CH497"/>
  <c r="CD497"/>
  <c r="BZ497"/>
  <c r="BV497"/>
  <c r="BR497"/>
  <c r="BN497"/>
  <c r="BJ497"/>
  <c r="BB497"/>
  <c r="AX497"/>
  <c r="AT497"/>
  <c r="AP497"/>
  <c r="AL497"/>
  <c r="AH497"/>
  <c r="AD497"/>
  <c r="V497"/>
  <c r="R497"/>
  <c r="O497"/>
  <c r="N497"/>
  <c r="M497"/>
  <c r="CF497" s="1"/>
  <c r="L497"/>
  <c r="BX497" s="1"/>
  <c r="K497"/>
  <c r="BP497" s="1"/>
  <c r="J497"/>
  <c r="I497"/>
  <c r="AZ497" s="1"/>
  <c r="H497"/>
  <c r="AR497" s="1"/>
  <c r="G497"/>
  <c r="AJ497" s="1"/>
  <c r="F497"/>
  <c r="E497"/>
  <c r="T497" s="1"/>
  <c r="D497"/>
  <c r="C497"/>
  <c r="CG496"/>
  <c r="BU496"/>
  <c r="BQ496"/>
  <c r="BA496"/>
  <c r="AO496"/>
  <c r="AN496"/>
  <c r="AI496"/>
  <c r="T496"/>
  <c r="S496"/>
  <c r="O496"/>
  <c r="N496"/>
  <c r="M496"/>
  <c r="L496"/>
  <c r="K496"/>
  <c r="J496"/>
  <c r="BE496" s="1"/>
  <c r="I496"/>
  <c r="H496"/>
  <c r="G496"/>
  <c r="AK496" s="1"/>
  <c r="F496"/>
  <c r="AE496" s="1"/>
  <c r="E496"/>
  <c r="U496" s="1"/>
  <c r="C496"/>
  <c r="D496" s="1"/>
  <c r="BZ495"/>
  <c r="BY495"/>
  <c r="BV495"/>
  <c r="BU495"/>
  <c r="BR495"/>
  <c r="BQ495"/>
  <c r="BP495"/>
  <c r="BN495"/>
  <c r="BM495"/>
  <c r="BL495"/>
  <c r="BI495"/>
  <c r="BE495"/>
  <c r="AT495"/>
  <c r="AS495"/>
  <c r="AP495"/>
  <c r="AO495"/>
  <c r="AL495"/>
  <c r="AK495"/>
  <c r="AJ495"/>
  <c r="AH495"/>
  <c r="AG495"/>
  <c r="AF495"/>
  <c r="AC495"/>
  <c r="Y495"/>
  <c r="O495"/>
  <c r="N495"/>
  <c r="M495"/>
  <c r="CF495" s="1"/>
  <c r="L495"/>
  <c r="BX495" s="1"/>
  <c r="K495"/>
  <c r="BS495" s="1"/>
  <c r="J495"/>
  <c r="BH495" s="1"/>
  <c r="I495"/>
  <c r="AZ495" s="1"/>
  <c r="H495"/>
  <c r="AR495" s="1"/>
  <c r="G495"/>
  <c r="AM495" s="1"/>
  <c r="F495"/>
  <c r="AB495" s="1"/>
  <c r="E495"/>
  <c r="T495" s="1"/>
  <c r="D495"/>
  <c r="C495"/>
  <c r="CF494"/>
  <c r="CB494"/>
  <c r="BQ494"/>
  <c r="BP494"/>
  <c r="BM494"/>
  <c r="BL494"/>
  <c r="BK494"/>
  <c r="BI494"/>
  <c r="BH494"/>
  <c r="BG494"/>
  <c r="BE494"/>
  <c r="BD494"/>
  <c r="AZ494"/>
  <c r="AV494"/>
  <c r="AK494"/>
  <c r="AJ494"/>
  <c r="AG494"/>
  <c r="AF494"/>
  <c r="AE494"/>
  <c r="AC494"/>
  <c r="AB494"/>
  <c r="AA494"/>
  <c r="Y494"/>
  <c r="X494"/>
  <c r="T494"/>
  <c r="P494"/>
  <c r="O494"/>
  <c r="N494"/>
  <c r="M494"/>
  <c r="CI494" s="1"/>
  <c r="L494"/>
  <c r="K494"/>
  <c r="BS494" s="1"/>
  <c r="J494"/>
  <c r="BJ494" s="1"/>
  <c r="I494"/>
  <c r="BC494" s="1"/>
  <c r="H494"/>
  <c r="G494"/>
  <c r="AM494" s="1"/>
  <c r="F494"/>
  <c r="AD494" s="1"/>
  <c r="E494"/>
  <c r="W494" s="1"/>
  <c r="D494"/>
  <c r="C494"/>
  <c r="CI493"/>
  <c r="CH493"/>
  <c r="CF493"/>
  <c r="CE493"/>
  <c r="CD493"/>
  <c r="CB493"/>
  <c r="CA493"/>
  <c r="BW493"/>
  <c r="BK493"/>
  <c r="BH493"/>
  <c r="BG493"/>
  <c r="BD493"/>
  <c r="BC493"/>
  <c r="BB493"/>
  <c r="AZ493"/>
  <c r="AY493"/>
  <c r="AX493"/>
  <c r="AV493"/>
  <c r="AU493"/>
  <c r="AQ493"/>
  <c r="AE493"/>
  <c r="AB493"/>
  <c r="AA493"/>
  <c r="X493"/>
  <c r="W493"/>
  <c r="V493"/>
  <c r="T493"/>
  <c r="S493"/>
  <c r="R493"/>
  <c r="P493"/>
  <c r="O493"/>
  <c r="N493"/>
  <c r="M493"/>
  <c r="CG493" s="1"/>
  <c r="DJ493" s="1"/>
  <c r="L493"/>
  <c r="BZ493" s="1"/>
  <c r="K493"/>
  <c r="BO493" s="1"/>
  <c r="J493"/>
  <c r="BJ493" s="1"/>
  <c r="I493"/>
  <c r="BA493" s="1"/>
  <c r="DB493" s="1"/>
  <c r="H493"/>
  <c r="AT493" s="1"/>
  <c r="G493"/>
  <c r="F493"/>
  <c r="AD493" s="1"/>
  <c r="E493"/>
  <c r="U493" s="1"/>
  <c r="CT493" s="1"/>
  <c r="C493"/>
  <c r="D493" s="1"/>
  <c r="CI492"/>
  <c r="CH492"/>
  <c r="CE492"/>
  <c r="CD492"/>
  <c r="CA492"/>
  <c r="BZ492"/>
  <c r="BY492"/>
  <c r="BW492"/>
  <c r="BV492"/>
  <c r="BU492"/>
  <c r="BS492"/>
  <c r="BR492"/>
  <c r="BN492"/>
  <c r="BC492"/>
  <c r="BB492"/>
  <c r="AY492"/>
  <c r="AX492"/>
  <c r="AU492"/>
  <c r="AT492"/>
  <c r="AS492"/>
  <c r="AQ492"/>
  <c r="AP492"/>
  <c r="AO492"/>
  <c r="AL492"/>
  <c r="AI492"/>
  <c r="AH492"/>
  <c r="W492"/>
  <c r="V492"/>
  <c r="S492"/>
  <c r="R492"/>
  <c r="O492"/>
  <c r="N492"/>
  <c r="M492"/>
  <c r="CG492" s="1"/>
  <c r="L492"/>
  <c r="BX492" s="1"/>
  <c r="DH492" s="1"/>
  <c r="K492"/>
  <c r="J492"/>
  <c r="I492"/>
  <c r="BA492" s="1"/>
  <c r="H492"/>
  <c r="AR492" s="1"/>
  <c r="CZ492" s="1"/>
  <c r="G492"/>
  <c r="F492"/>
  <c r="E492"/>
  <c r="U492" s="1"/>
  <c r="C492"/>
  <c r="D492" s="1"/>
  <c r="CH491"/>
  <c r="CG491"/>
  <c r="CC491"/>
  <c r="BZ491"/>
  <c r="BY491"/>
  <c r="BV491"/>
  <c r="BU491"/>
  <c r="BR491"/>
  <c r="BQ491"/>
  <c r="BP491"/>
  <c r="BN491"/>
  <c r="BM491"/>
  <c r="BL491"/>
  <c r="BA491"/>
  <c r="AX491"/>
  <c r="AW491"/>
  <c r="AT491"/>
  <c r="AS491"/>
  <c r="AP491"/>
  <c r="AO491"/>
  <c r="AL491"/>
  <c r="AK491"/>
  <c r="AJ491"/>
  <c r="AH491"/>
  <c r="AG491"/>
  <c r="AF491"/>
  <c r="AD491"/>
  <c r="V491"/>
  <c r="U491"/>
  <c r="Q491"/>
  <c r="O491"/>
  <c r="N491"/>
  <c r="M491"/>
  <c r="L491"/>
  <c r="BX491" s="1"/>
  <c r="K491"/>
  <c r="BS491" s="1"/>
  <c r="J491"/>
  <c r="BF491" s="1"/>
  <c r="I491"/>
  <c r="H491"/>
  <c r="AR491" s="1"/>
  <c r="G491"/>
  <c r="AM491" s="1"/>
  <c r="F491"/>
  <c r="Y491" s="1"/>
  <c r="E491"/>
  <c r="D491"/>
  <c r="C491"/>
  <c r="BY490"/>
  <c r="BX490"/>
  <c r="BU490"/>
  <c r="BQ490"/>
  <c r="BP490"/>
  <c r="BM490"/>
  <c r="BL490"/>
  <c r="BK490"/>
  <c r="BI490"/>
  <c r="BH490"/>
  <c r="DD490" s="1"/>
  <c r="BG490"/>
  <c r="BE490"/>
  <c r="BD490"/>
  <c r="AV490"/>
  <c r="AS490"/>
  <c r="AO490"/>
  <c r="AN490"/>
  <c r="AK490"/>
  <c r="AJ490"/>
  <c r="AG490"/>
  <c r="AF490"/>
  <c r="AE490"/>
  <c r="AC490"/>
  <c r="AB490"/>
  <c r="CV490" s="1"/>
  <c r="AA490"/>
  <c r="Y490"/>
  <c r="X490"/>
  <c r="T490"/>
  <c r="O490"/>
  <c r="N490"/>
  <c r="M490"/>
  <c r="CF490" s="1"/>
  <c r="L490"/>
  <c r="K490"/>
  <c r="BS490" s="1"/>
  <c r="J490"/>
  <c r="BJ490" s="1"/>
  <c r="I490"/>
  <c r="AW490" s="1"/>
  <c r="H490"/>
  <c r="G490"/>
  <c r="AM490" s="1"/>
  <c r="F490"/>
  <c r="AD490" s="1"/>
  <c r="E490"/>
  <c r="U490" s="1"/>
  <c r="D490"/>
  <c r="C490"/>
  <c r="CI489"/>
  <c r="CH489"/>
  <c r="CF489"/>
  <c r="DJ489" s="1"/>
  <c r="CE489"/>
  <c r="CD489"/>
  <c r="CB489"/>
  <c r="CA489"/>
  <c r="BZ489"/>
  <c r="BX489"/>
  <c r="BV489"/>
  <c r="BT489"/>
  <c r="BO489"/>
  <c r="BC489"/>
  <c r="BB489"/>
  <c r="AZ489"/>
  <c r="DB489" s="1"/>
  <c r="AY489"/>
  <c r="AX489"/>
  <c r="AV489"/>
  <c r="AU489"/>
  <c r="AT489"/>
  <c r="AR489"/>
  <c r="AP489"/>
  <c r="AN489"/>
  <c r="AI489"/>
  <c r="W489"/>
  <c r="V489"/>
  <c r="T489"/>
  <c r="CT489" s="1"/>
  <c r="S489"/>
  <c r="R489"/>
  <c r="P489"/>
  <c r="O489"/>
  <c r="N489"/>
  <c r="M489"/>
  <c r="CG489" s="1"/>
  <c r="L489"/>
  <c r="K489"/>
  <c r="J489"/>
  <c r="BK489" s="1"/>
  <c r="I489"/>
  <c r="BA489" s="1"/>
  <c r="H489"/>
  <c r="G489"/>
  <c r="F489"/>
  <c r="AE489" s="1"/>
  <c r="E489"/>
  <c r="U489" s="1"/>
  <c r="C489"/>
  <c r="D489" s="1"/>
  <c r="CH488"/>
  <c r="CG488"/>
  <c r="CE488"/>
  <c r="CC488"/>
  <c r="CA488"/>
  <c r="BZ488"/>
  <c r="BY488"/>
  <c r="BW488"/>
  <c r="BV488"/>
  <c r="BU488"/>
  <c r="BK488"/>
  <c r="BF488"/>
  <c r="BB488"/>
  <c r="BA488"/>
  <c r="AY488"/>
  <c r="AW488"/>
  <c r="AU488"/>
  <c r="AT488"/>
  <c r="AS488"/>
  <c r="AQ488"/>
  <c r="AP488"/>
  <c r="AO488"/>
  <c r="AE488"/>
  <c r="Z488"/>
  <c r="V488"/>
  <c r="U488"/>
  <c r="S488"/>
  <c r="Q488"/>
  <c r="O488"/>
  <c r="N488"/>
  <c r="M488"/>
  <c r="L488"/>
  <c r="BX488" s="1"/>
  <c r="DH488" s="1"/>
  <c r="K488"/>
  <c r="BR488" s="1"/>
  <c r="J488"/>
  <c r="BG488" s="1"/>
  <c r="I488"/>
  <c r="H488"/>
  <c r="AR488" s="1"/>
  <c r="CZ488" s="1"/>
  <c r="G488"/>
  <c r="AL488" s="1"/>
  <c r="F488"/>
  <c r="AA488" s="1"/>
  <c r="E488"/>
  <c r="C488"/>
  <c r="D488" s="1"/>
  <c r="CG487"/>
  <c r="CF487"/>
  <c r="CD487"/>
  <c r="CB487"/>
  <c r="BZ487"/>
  <c r="BU487"/>
  <c r="BR487"/>
  <c r="BQ487"/>
  <c r="BP487"/>
  <c r="BN487"/>
  <c r="BM487"/>
  <c r="BL487"/>
  <c r="BJ487"/>
  <c r="BE487"/>
  <c r="BA487"/>
  <c r="AZ487"/>
  <c r="AX487"/>
  <c r="AV487"/>
  <c r="AT487"/>
  <c r="AO487"/>
  <c r="AL487"/>
  <c r="AK487"/>
  <c r="AJ487"/>
  <c r="AH487"/>
  <c r="AG487"/>
  <c r="AF487"/>
  <c r="AD487"/>
  <c r="Z487"/>
  <c r="Y487"/>
  <c r="U487"/>
  <c r="T487"/>
  <c r="R487"/>
  <c r="P487"/>
  <c r="O487"/>
  <c r="N487"/>
  <c r="M487"/>
  <c r="L487"/>
  <c r="K487"/>
  <c r="BS487" s="1"/>
  <c r="J487"/>
  <c r="BF487" s="1"/>
  <c r="I487"/>
  <c r="H487"/>
  <c r="G487"/>
  <c r="AM487" s="1"/>
  <c r="F487"/>
  <c r="E487"/>
  <c r="D487"/>
  <c r="C487"/>
  <c r="CG486"/>
  <c r="CB486"/>
  <c r="BS486"/>
  <c r="BQ486"/>
  <c r="BM486"/>
  <c r="BL486"/>
  <c r="BK486"/>
  <c r="BI486"/>
  <c r="BH486"/>
  <c r="DD486" s="1"/>
  <c r="BG486"/>
  <c r="BE486"/>
  <c r="BD486"/>
  <c r="BA486"/>
  <c r="AV486"/>
  <c r="AM486"/>
  <c r="AK486"/>
  <c r="AG486"/>
  <c r="AF486"/>
  <c r="AE486"/>
  <c r="AC486"/>
  <c r="AB486"/>
  <c r="CV486" s="1"/>
  <c r="AA486"/>
  <c r="Y486"/>
  <c r="X486"/>
  <c r="U486"/>
  <c r="P486"/>
  <c r="O486"/>
  <c r="N486"/>
  <c r="M486"/>
  <c r="L486"/>
  <c r="BX486" s="1"/>
  <c r="K486"/>
  <c r="J486"/>
  <c r="BJ486" s="1"/>
  <c r="I486"/>
  <c r="H486"/>
  <c r="AR486" s="1"/>
  <c r="G486"/>
  <c r="F486"/>
  <c r="AD486" s="1"/>
  <c r="E486"/>
  <c r="D486"/>
  <c r="C486"/>
  <c r="CI485"/>
  <c r="CH485"/>
  <c r="CF485"/>
  <c r="DJ485" s="1"/>
  <c r="CE485"/>
  <c r="CD485"/>
  <c r="CB485"/>
  <c r="BS485"/>
  <c r="BR485"/>
  <c r="BN485"/>
  <c r="BL485"/>
  <c r="BK485"/>
  <c r="BH485"/>
  <c r="BG485"/>
  <c r="BF485"/>
  <c r="BC485"/>
  <c r="BB485"/>
  <c r="AZ485"/>
  <c r="AY485"/>
  <c r="AX485"/>
  <c r="AV485"/>
  <c r="AM485"/>
  <c r="AL485"/>
  <c r="AH485"/>
  <c r="AF485"/>
  <c r="AE485"/>
  <c r="AB485"/>
  <c r="AA485"/>
  <c r="Z485"/>
  <c r="W485"/>
  <c r="V485"/>
  <c r="T485"/>
  <c r="CT485" s="1"/>
  <c r="S485"/>
  <c r="R485"/>
  <c r="P485"/>
  <c r="O485"/>
  <c r="N485"/>
  <c r="M485"/>
  <c r="CG485" s="1"/>
  <c r="L485"/>
  <c r="BX485" s="1"/>
  <c r="K485"/>
  <c r="J485"/>
  <c r="I485"/>
  <c r="BA485" s="1"/>
  <c r="DB485" s="1"/>
  <c r="H485"/>
  <c r="AR485" s="1"/>
  <c r="G485"/>
  <c r="F485"/>
  <c r="E485"/>
  <c r="U485" s="1"/>
  <c r="D485"/>
  <c r="C485"/>
  <c r="CA484"/>
  <c r="BZ484"/>
  <c r="BY484"/>
  <c r="DH484" s="1"/>
  <c r="BW484"/>
  <c r="BV484"/>
  <c r="BU484"/>
  <c r="BS484"/>
  <c r="BR484"/>
  <c r="BO484"/>
  <c r="BN484"/>
  <c r="BM484"/>
  <c r="BI484"/>
  <c r="AU484"/>
  <c r="AT484"/>
  <c r="AS484"/>
  <c r="AQ484"/>
  <c r="AP484"/>
  <c r="AO484"/>
  <c r="AM484"/>
  <c r="AL484"/>
  <c r="AI484"/>
  <c r="AH484"/>
  <c r="AG484"/>
  <c r="AC484"/>
  <c r="O484"/>
  <c r="N484"/>
  <c r="M484"/>
  <c r="CE484" s="1"/>
  <c r="L484"/>
  <c r="BX484" s="1"/>
  <c r="K484"/>
  <c r="J484"/>
  <c r="I484"/>
  <c r="AY484" s="1"/>
  <c r="H484"/>
  <c r="AR484" s="1"/>
  <c r="CZ484" s="1"/>
  <c r="G484"/>
  <c r="F484"/>
  <c r="E484"/>
  <c r="S484" s="1"/>
  <c r="C484"/>
  <c r="D484" s="1"/>
  <c r="BY483"/>
  <c r="BX483"/>
  <c r="BT483"/>
  <c r="BR483"/>
  <c r="BQ483"/>
  <c r="BP483"/>
  <c r="BN483"/>
  <c r="BM483"/>
  <c r="BL483"/>
  <c r="BH483"/>
  <c r="AS483"/>
  <c r="AR483"/>
  <c r="AN483"/>
  <c r="AL483"/>
  <c r="AK483"/>
  <c r="AJ483"/>
  <c r="AH483"/>
  <c r="AG483"/>
  <c r="AF483"/>
  <c r="AB483"/>
  <c r="Q483"/>
  <c r="O483"/>
  <c r="N483"/>
  <c r="M483"/>
  <c r="L483"/>
  <c r="K483"/>
  <c r="BS483" s="1"/>
  <c r="J483"/>
  <c r="I483"/>
  <c r="H483"/>
  <c r="G483"/>
  <c r="AM483" s="1"/>
  <c r="F483"/>
  <c r="E483"/>
  <c r="D483"/>
  <c r="C483"/>
  <c r="CF482"/>
  <c r="CE482"/>
  <c r="CA482"/>
  <c r="BY482"/>
  <c r="BX482"/>
  <c r="BU482"/>
  <c r="BT482"/>
  <c r="BO482"/>
  <c r="BK482"/>
  <c r="BI482"/>
  <c r="BH482"/>
  <c r="BG482"/>
  <c r="BE482"/>
  <c r="BD482"/>
  <c r="AZ482"/>
  <c r="AY482"/>
  <c r="AU482"/>
  <c r="AS482"/>
  <c r="AR482"/>
  <c r="AO482"/>
  <c r="AN482"/>
  <c r="AI482"/>
  <c r="AE482"/>
  <c r="AC482"/>
  <c r="AB482"/>
  <c r="AA482"/>
  <c r="Y482"/>
  <c r="X482"/>
  <c r="T482"/>
  <c r="S482"/>
  <c r="O482"/>
  <c r="N482"/>
  <c r="M482"/>
  <c r="L482"/>
  <c r="K482"/>
  <c r="J482"/>
  <c r="BJ482" s="1"/>
  <c r="I482"/>
  <c r="H482"/>
  <c r="G482"/>
  <c r="F482"/>
  <c r="AD482" s="1"/>
  <c r="E482"/>
  <c r="C482"/>
  <c r="D482" s="1"/>
  <c r="CI481"/>
  <c r="CH481"/>
  <c r="CF481"/>
  <c r="DJ481" s="1"/>
  <c r="CE481"/>
  <c r="CD481"/>
  <c r="CB481"/>
  <c r="CA481"/>
  <c r="BZ481"/>
  <c r="BX481"/>
  <c r="BV481"/>
  <c r="BT481"/>
  <c r="BJ481"/>
  <c r="BD481"/>
  <c r="BC481"/>
  <c r="BB481"/>
  <c r="AZ481"/>
  <c r="DB481" s="1"/>
  <c r="AY481"/>
  <c r="AX481"/>
  <c r="AV481"/>
  <c r="AU481"/>
  <c r="AT481"/>
  <c r="AR481"/>
  <c r="AP481"/>
  <c r="AN481"/>
  <c r="AE481"/>
  <c r="AD481"/>
  <c r="Z481"/>
  <c r="W481"/>
  <c r="V481"/>
  <c r="T481"/>
  <c r="CT481" s="1"/>
  <c r="S481"/>
  <c r="R481"/>
  <c r="P481"/>
  <c r="O481"/>
  <c r="N481"/>
  <c r="M481"/>
  <c r="CG481" s="1"/>
  <c r="L481"/>
  <c r="K481"/>
  <c r="BP481" s="1"/>
  <c r="J481"/>
  <c r="BF481" s="1"/>
  <c r="I481"/>
  <c r="BA481" s="1"/>
  <c r="H481"/>
  <c r="G481"/>
  <c r="F481"/>
  <c r="E481"/>
  <c r="U481" s="1"/>
  <c r="C481"/>
  <c r="D481" s="1"/>
  <c r="CH480"/>
  <c r="CG480"/>
  <c r="CE480"/>
  <c r="CC480"/>
  <c r="CA480"/>
  <c r="BZ480"/>
  <c r="BY480"/>
  <c r="BW480"/>
  <c r="BV480"/>
  <c r="BU480"/>
  <c r="BK480"/>
  <c r="BG480"/>
  <c r="BF480"/>
  <c r="BB480"/>
  <c r="BA480"/>
  <c r="AY480"/>
  <c r="AW480"/>
  <c r="AU480"/>
  <c r="AT480"/>
  <c r="AS480"/>
  <c r="AQ480"/>
  <c r="AP480"/>
  <c r="AO480"/>
  <c r="AE480"/>
  <c r="AA480"/>
  <c r="Z480"/>
  <c r="V480"/>
  <c r="U480"/>
  <c r="S480"/>
  <c r="Q480"/>
  <c r="O480"/>
  <c r="N480"/>
  <c r="M480"/>
  <c r="L480"/>
  <c r="BX480" s="1"/>
  <c r="K480"/>
  <c r="BQ480" s="1"/>
  <c r="J480"/>
  <c r="I480"/>
  <c r="H480"/>
  <c r="AR480" s="1"/>
  <c r="CZ480" s="1"/>
  <c r="G480"/>
  <c r="AK480" s="1"/>
  <c r="F480"/>
  <c r="E480"/>
  <c r="C480"/>
  <c r="D480" s="1"/>
  <c r="CG479"/>
  <c r="CF479"/>
  <c r="CD479"/>
  <c r="CB479"/>
  <c r="BZ479"/>
  <c r="BU479"/>
  <c r="BR479"/>
  <c r="BQ479"/>
  <c r="BP479"/>
  <c r="BN479"/>
  <c r="BM479"/>
  <c r="BL479"/>
  <c r="BF479"/>
  <c r="BA479"/>
  <c r="AZ479"/>
  <c r="AX479"/>
  <c r="AV479"/>
  <c r="AT479"/>
  <c r="AS479"/>
  <c r="AP479"/>
  <c r="AN479"/>
  <c r="AL479"/>
  <c r="AK479"/>
  <c r="AJ479"/>
  <c r="AH479"/>
  <c r="AG479"/>
  <c r="AF479"/>
  <c r="AC479"/>
  <c r="Y479"/>
  <c r="U479"/>
  <c r="T479"/>
  <c r="R479"/>
  <c r="P479"/>
  <c r="O479"/>
  <c r="N479"/>
  <c r="M479"/>
  <c r="L479"/>
  <c r="K479"/>
  <c r="BS479" s="1"/>
  <c r="J479"/>
  <c r="BE479" s="1"/>
  <c r="I479"/>
  <c r="H479"/>
  <c r="G479"/>
  <c r="AM479" s="1"/>
  <c r="F479"/>
  <c r="AD479" s="1"/>
  <c r="E479"/>
  <c r="D479"/>
  <c r="C479"/>
  <c r="CI478"/>
  <c r="CG478"/>
  <c r="CF478"/>
  <c r="CC478"/>
  <c r="CB478"/>
  <c r="CA478"/>
  <c r="BW478"/>
  <c r="BH478"/>
  <c r="BE478"/>
  <c r="BC478"/>
  <c r="BA478"/>
  <c r="AZ478"/>
  <c r="AW478"/>
  <c r="AV478"/>
  <c r="AU478"/>
  <c r="AR478"/>
  <c r="AQ478"/>
  <c r="AB478"/>
  <c r="Z478"/>
  <c r="W478"/>
  <c r="V478"/>
  <c r="T478"/>
  <c r="CT478" s="1"/>
  <c r="S478"/>
  <c r="R478"/>
  <c r="P478"/>
  <c r="O478"/>
  <c r="N478"/>
  <c r="M478"/>
  <c r="L478"/>
  <c r="K478"/>
  <c r="BQ478" s="1"/>
  <c r="J478"/>
  <c r="BK478" s="1"/>
  <c r="I478"/>
  <c r="H478"/>
  <c r="G478"/>
  <c r="AG478" s="1"/>
  <c r="F478"/>
  <c r="AA478" s="1"/>
  <c r="E478"/>
  <c r="U478" s="1"/>
  <c r="C478"/>
  <c r="D478" s="1"/>
  <c r="CH477"/>
  <c r="CG477"/>
  <c r="CE477"/>
  <c r="CC477"/>
  <c r="CA477"/>
  <c r="BZ477"/>
  <c r="BY477"/>
  <c r="BW477"/>
  <c r="BV477"/>
  <c r="BU477"/>
  <c r="BR477"/>
  <c r="BO477"/>
  <c r="BM477"/>
  <c r="BB477"/>
  <c r="BA477"/>
  <c r="AY477"/>
  <c r="AW477"/>
  <c r="AU477"/>
  <c r="AT477"/>
  <c r="AS477"/>
  <c r="AQ477"/>
  <c r="AP477"/>
  <c r="AO477"/>
  <c r="AL477"/>
  <c r="AI477"/>
  <c r="AG477"/>
  <c r="AA477"/>
  <c r="V477"/>
  <c r="U477"/>
  <c r="S477"/>
  <c r="Q477"/>
  <c r="O477"/>
  <c r="N477"/>
  <c r="M477"/>
  <c r="L477"/>
  <c r="BX477" s="1"/>
  <c r="DH477" s="1"/>
  <c r="K477"/>
  <c r="BS477" s="1"/>
  <c r="J477"/>
  <c r="BK477" s="1"/>
  <c r="I477"/>
  <c r="H477"/>
  <c r="AR477" s="1"/>
  <c r="CZ477" s="1"/>
  <c r="G477"/>
  <c r="AM477" s="1"/>
  <c r="F477"/>
  <c r="AE477" s="1"/>
  <c r="E477"/>
  <c r="C477"/>
  <c r="D477" s="1"/>
  <c r="CG476"/>
  <c r="CF476"/>
  <c r="CD476"/>
  <c r="CB476"/>
  <c r="BR476"/>
  <c r="BQ476"/>
  <c r="BP476"/>
  <c r="BN476"/>
  <c r="BM476"/>
  <c r="BL476"/>
  <c r="BF476"/>
  <c r="BA476"/>
  <c r="AZ476"/>
  <c r="AX476"/>
  <c r="AV476"/>
  <c r="AL476"/>
  <c r="AK476"/>
  <c r="AJ476"/>
  <c r="AH476"/>
  <c r="AG476"/>
  <c r="AF476"/>
  <c r="Z476"/>
  <c r="U476"/>
  <c r="T476"/>
  <c r="R476"/>
  <c r="P476"/>
  <c r="O476"/>
  <c r="N476"/>
  <c r="M476"/>
  <c r="L476"/>
  <c r="BX476" s="1"/>
  <c r="K476"/>
  <c r="BS476" s="1"/>
  <c r="J476"/>
  <c r="BJ476" s="1"/>
  <c r="I476"/>
  <c r="H476"/>
  <c r="AR476" s="1"/>
  <c r="G476"/>
  <c r="AM476" s="1"/>
  <c r="F476"/>
  <c r="AD476" s="1"/>
  <c r="E476"/>
  <c r="D476"/>
  <c r="C476"/>
  <c r="CA475"/>
  <c r="BX475"/>
  <c r="BU475"/>
  <c r="BS475"/>
  <c r="BM475"/>
  <c r="BK475"/>
  <c r="BI475"/>
  <c r="BH475"/>
  <c r="DD475" s="1"/>
  <c r="BG475"/>
  <c r="BE475"/>
  <c r="BD475"/>
  <c r="AU475"/>
  <c r="AR475"/>
  <c r="AO475"/>
  <c r="AM475"/>
  <c r="AG475"/>
  <c r="AE475"/>
  <c r="AC475"/>
  <c r="AB475"/>
  <c r="CV475" s="1"/>
  <c r="AA475"/>
  <c r="Y475"/>
  <c r="X475"/>
  <c r="O475"/>
  <c r="N475"/>
  <c r="M475"/>
  <c r="CE475" s="1"/>
  <c r="L475"/>
  <c r="BY475" s="1"/>
  <c r="K475"/>
  <c r="BQ475" s="1"/>
  <c r="J475"/>
  <c r="BJ475" s="1"/>
  <c r="I475"/>
  <c r="AY475" s="1"/>
  <c r="H475"/>
  <c r="AS475" s="1"/>
  <c r="G475"/>
  <c r="AK475" s="1"/>
  <c r="F475"/>
  <c r="AD475" s="1"/>
  <c r="E475"/>
  <c r="S475" s="1"/>
  <c r="C475"/>
  <c r="D475" s="1"/>
  <c r="CI474"/>
  <c r="CH474"/>
  <c r="CF474"/>
  <c r="DJ474" s="1"/>
  <c r="CE474"/>
  <c r="CD474"/>
  <c r="CB474"/>
  <c r="CA474"/>
  <c r="BX474"/>
  <c r="BV474"/>
  <c r="BS474"/>
  <c r="BN474"/>
  <c r="BK474"/>
  <c r="BH474"/>
  <c r="BG474"/>
  <c r="BF474"/>
  <c r="BC474"/>
  <c r="BB474"/>
  <c r="AZ474"/>
  <c r="AY474"/>
  <c r="AX474"/>
  <c r="AV474"/>
  <c r="AU474"/>
  <c r="AR474"/>
  <c r="AP474"/>
  <c r="AM474"/>
  <c r="AH474"/>
  <c r="AE474"/>
  <c r="AB474"/>
  <c r="AA474"/>
  <c r="Z474"/>
  <c r="W474"/>
  <c r="V474"/>
  <c r="T474"/>
  <c r="CT474" s="1"/>
  <c r="S474"/>
  <c r="R474"/>
  <c r="P474"/>
  <c r="O474"/>
  <c r="N474"/>
  <c r="M474"/>
  <c r="CG474" s="1"/>
  <c r="L474"/>
  <c r="BZ474" s="1"/>
  <c r="K474"/>
  <c r="BR474" s="1"/>
  <c r="J474"/>
  <c r="I474"/>
  <c r="BA474" s="1"/>
  <c r="DB474" s="1"/>
  <c r="H474"/>
  <c r="AT474" s="1"/>
  <c r="G474"/>
  <c r="AL474" s="1"/>
  <c r="F474"/>
  <c r="E474"/>
  <c r="U474" s="1"/>
  <c r="C474"/>
  <c r="D474" s="1"/>
  <c r="CH473"/>
  <c r="CE473"/>
  <c r="CC473"/>
  <c r="CA473"/>
  <c r="BZ473"/>
  <c r="DH473" s="1"/>
  <c r="BY473"/>
  <c r="BW473"/>
  <c r="BV473"/>
  <c r="BU473"/>
  <c r="BS473"/>
  <c r="BR473"/>
  <c r="BO473"/>
  <c r="BN473"/>
  <c r="BM473"/>
  <c r="BB473"/>
  <c r="AY473"/>
  <c r="AW473"/>
  <c r="AU473"/>
  <c r="AT473"/>
  <c r="AS473"/>
  <c r="AQ473"/>
  <c r="AP473"/>
  <c r="AO473"/>
  <c r="AM473"/>
  <c r="AL473"/>
  <c r="AI473"/>
  <c r="AH473"/>
  <c r="AG473"/>
  <c r="V473"/>
  <c r="S473"/>
  <c r="Q473"/>
  <c r="O473"/>
  <c r="N473"/>
  <c r="M473"/>
  <c r="CG473" s="1"/>
  <c r="L473"/>
  <c r="BX473" s="1"/>
  <c r="K473"/>
  <c r="J473"/>
  <c r="BK473" s="1"/>
  <c r="I473"/>
  <c r="BA473" s="1"/>
  <c r="H473"/>
  <c r="AR473" s="1"/>
  <c r="CZ473" s="1"/>
  <c r="G473"/>
  <c r="F473"/>
  <c r="AE473" s="1"/>
  <c r="E473"/>
  <c r="U473" s="1"/>
  <c r="C473"/>
  <c r="D473" s="1"/>
  <c r="CG472"/>
  <c r="CD472"/>
  <c r="CB472"/>
  <c r="BY472"/>
  <c r="BT472"/>
  <c r="BR472"/>
  <c r="BQ472"/>
  <c r="BP472"/>
  <c r="BN472"/>
  <c r="BM472"/>
  <c r="BL472"/>
  <c r="BA472"/>
  <c r="AX472"/>
  <c r="AV472"/>
  <c r="AS472"/>
  <c r="AN472"/>
  <c r="AL472"/>
  <c r="AK472"/>
  <c r="AJ472"/>
  <c r="AH472"/>
  <c r="AG472"/>
  <c r="AF472"/>
  <c r="U472"/>
  <c r="R472"/>
  <c r="P472"/>
  <c r="O472"/>
  <c r="N472"/>
  <c r="M472"/>
  <c r="CF472" s="1"/>
  <c r="L472"/>
  <c r="BX472" s="1"/>
  <c r="K472"/>
  <c r="BS472" s="1"/>
  <c r="J472"/>
  <c r="BJ472" s="1"/>
  <c r="I472"/>
  <c r="AZ472" s="1"/>
  <c r="H472"/>
  <c r="AR472" s="1"/>
  <c r="G472"/>
  <c r="AM472" s="1"/>
  <c r="F472"/>
  <c r="AD472" s="1"/>
  <c r="E472"/>
  <c r="T472" s="1"/>
  <c r="D472"/>
  <c r="C472"/>
  <c r="CF471"/>
  <c r="CA471"/>
  <c r="BY471"/>
  <c r="BX471"/>
  <c r="BU471"/>
  <c r="BT471"/>
  <c r="BK471"/>
  <c r="DD471" s="1"/>
  <c r="BI471"/>
  <c r="BH471"/>
  <c r="BG471"/>
  <c r="BE471"/>
  <c r="BD471"/>
  <c r="AZ471"/>
  <c r="AU471"/>
  <c r="AS471"/>
  <c r="AR471"/>
  <c r="AO471"/>
  <c r="AN471"/>
  <c r="AE471"/>
  <c r="AC471"/>
  <c r="AB471"/>
  <c r="AA471"/>
  <c r="Y471"/>
  <c r="X471"/>
  <c r="T471"/>
  <c r="O471"/>
  <c r="N471"/>
  <c r="M471"/>
  <c r="CE471" s="1"/>
  <c r="L471"/>
  <c r="K471"/>
  <c r="J471"/>
  <c r="BJ471" s="1"/>
  <c r="I471"/>
  <c r="AY471" s="1"/>
  <c r="H471"/>
  <c r="G471"/>
  <c r="F471"/>
  <c r="AD471" s="1"/>
  <c r="E471"/>
  <c r="S471" s="1"/>
  <c r="C471"/>
  <c r="D471" s="1"/>
  <c r="CT470"/>
  <c r="CI470"/>
  <c r="CH470"/>
  <c r="CF470"/>
  <c r="DJ470" s="1"/>
  <c r="CE470"/>
  <c r="CD470"/>
  <c r="CB470"/>
  <c r="CA470"/>
  <c r="BZ470"/>
  <c r="BX470"/>
  <c r="BV470"/>
  <c r="BT470"/>
  <c r="BP470"/>
  <c r="BK470"/>
  <c r="BH470"/>
  <c r="BF470"/>
  <c r="BC470"/>
  <c r="BB470"/>
  <c r="AZ470"/>
  <c r="DB470" s="1"/>
  <c r="AY470"/>
  <c r="AX470"/>
  <c r="AV470"/>
  <c r="AU470"/>
  <c r="AT470"/>
  <c r="AR470"/>
  <c r="AP470"/>
  <c r="AN470"/>
  <c r="AJ470"/>
  <c r="AE470"/>
  <c r="AB470"/>
  <c r="Z470"/>
  <c r="W470"/>
  <c r="V470"/>
  <c r="T470"/>
  <c r="S470"/>
  <c r="R470"/>
  <c r="P470"/>
  <c r="O470"/>
  <c r="N470"/>
  <c r="M470"/>
  <c r="CG470" s="1"/>
  <c r="L470"/>
  <c r="K470"/>
  <c r="J470"/>
  <c r="BG470" s="1"/>
  <c r="I470"/>
  <c r="BA470" s="1"/>
  <c r="H470"/>
  <c r="G470"/>
  <c r="F470"/>
  <c r="AA470" s="1"/>
  <c r="E470"/>
  <c r="U470" s="1"/>
  <c r="C470"/>
  <c r="D470" s="1"/>
  <c r="CH469"/>
  <c r="CG469"/>
  <c r="CE469"/>
  <c r="CC469"/>
  <c r="CA469"/>
  <c r="BZ469"/>
  <c r="BY469"/>
  <c r="BW469"/>
  <c r="BV469"/>
  <c r="BU469"/>
  <c r="BR469"/>
  <c r="BO469"/>
  <c r="BM469"/>
  <c r="BG469"/>
  <c r="BE469"/>
  <c r="BB469"/>
  <c r="BA469"/>
  <c r="AY469"/>
  <c r="AW469"/>
  <c r="AU469"/>
  <c r="AT469"/>
  <c r="AS469"/>
  <c r="AQ469"/>
  <c r="AP469"/>
  <c r="AO469"/>
  <c r="AL469"/>
  <c r="AI469"/>
  <c r="AG469"/>
  <c r="AA469"/>
  <c r="Y469"/>
  <c r="V469"/>
  <c r="U469"/>
  <c r="S469"/>
  <c r="Q469"/>
  <c r="O469"/>
  <c r="N469"/>
  <c r="M469"/>
  <c r="L469"/>
  <c r="BX469" s="1"/>
  <c r="DH469" s="1"/>
  <c r="K469"/>
  <c r="BS469" s="1"/>
  <c r="J469"/>
  <c r="I469"/>
  <c r="H469"/>
  <c r="AR469" s="1"/>
  <c r="CZ469" s="1"/>
  <c r="G469"/>
  <c r="AM469" s="1"/>
  <c r="F469"/>
  <c r="E469"/>
  <c r="C469"/>
  <c r="D469" s="1"/>
  <c r="CG468"/>
  <c r="CF468"/>
  <c r="CD468"/>
  <c r="CB468"/>
  <c r="BT468"/>
  <c r="BR468"/>
  <c r="BQ468"/>
  <c r="BP468"/>
  <c r="BN468"/>
  <c r="BM468"/>
  <c r="BL468"/>
  <c r="BF468"/>
  <c r="BA468"/>
  <c r="AZ468"/>
  <c r="AX468"/>
  <c r="AV468"/>
  <c r="AN468"/>
  <c r="AL468"/>
  <c r="AK468"/>
  <c r="AJ468"/>
  <c r="AH468"/>
  <c r="AG468"/>
  <c r="AF468"/>
  <c r="Z468"/>
  <c r="U468"/>
  <c r="T468"/>
  <c r="R468"/>
  <c r="P468"/>
  <c r="O468"/>
  <c r="N468"/>
  <c r="M468"/>
  <c r="L468"/>
  <c r="BV468" s="1"/>
  <c r="K468"/>
  <c r="BS468" s="1"/>
  <c r="J468"/>
  <c r="I468"/>
  <c r="H468"/>
  <c r="AP468" s="1"/>
  <c r="G468"/>
  <c r="AM468" s="1"/>
  <c r="F468"/>
  <c r="E468"/>
  <c r="D468"/>
  <c r="C468"/>
  <c r="CG467"/>
  <c r="CA467"/>
  <c r="BZ467"/>
  <c r="BY467"/>
  <c r="BW467"/>
  <c r="BV467"/>
  <c r="BU467"/>
  <c r="BM467"/>
  <c r="BK467"/>
  <c r="BI467"/>
  <c r="BG467"/>
  <c r="BE467"/>
  <c r="AW467"/>
  <c r="AU467"/>
  <c r="AT467"/>
  <c r="AS467"/>
  <c r="AQ467"/>
  <c r="AP467"/>
  <c r="AO467"/>
  <c r="AK467"/>
  <c r="AI467"/>
  <c r="AE467"/>
  <c r="AC467"/>
  <c r="AA467"/>
  <c r="Y467"/>
  <c r="U467"/>
  <c r="O467"/>
  <c r="N467"/>
  <c r="M467"/>
  <c r="CI467" s="1"/>
  <c r="L467"/>
  <c r="BX467" s="1"/>
  <c r="K467"/>
  <c r="BQ467" s="1"/>
  <c r="J467"/>
  <c r="BJ467" s="1"/>
  <c r="I467"/>
  <c r="AY467" s="1"/>
  <c r="H467"/>
  <c r="AR467" s="1"/>
  <c r="CZ467" s="1"/>
  <c r="G467"/>
  <c r="AG467" s="1"/>
  <c r="F467"/>
  <c r="AD467" s="1"/>
  <c r="E467"/>
  <c r="W467" s="1"/>
  <c r="C467"/>
  <c r="D467" s="1"/>
  <c r="CH466"/>
  <c r="CF466"/>
  <c r="CD466"/>
  <c r="CB466"/>
  <c r="BZ466"/>
  <c r="BR466"/>
  <c r="BQ466"/>
  <c r="BP466"/>
  <c r="BN466"/>
  <c r="BM466"/>
  <c r="BL466"/>
  <c r="BF466"/>
  <c r="BB466"/>
  <c r="AZ466"/>
  <c r="AX466"/>
  <c r="AV466"/>
  <c r="AP466"/>
  <c r="AL466"/>
  <c r="AK466"/>
  <c r="AJ466"/>
  <c r="AH466"/>
  <c r="AG466"/>
  <c r="AF466"/>
  <c r="AD466"/>
  <c r="V466"/>
  <c r="T466"/>
  <c r="R466"/>
  <c r="P466"/>
  <c r="O466"/>
  <c r="N466"/>
  <c r="M466"/>
  <c r="CG466" s="1"/>
  <c r="L466"/>
  <c r="BV466" s="1"/>
  <c r="K466"/>
  <c r="BS466" s="1"/>
  <c r="J466"/>
  <c r="BH466" s="1"/>
  <c r="I466"/>
  <c r="BA466" s="1"/>
  <c r="H466"/>
  <c r="AT466" s="1"/>
  <c r="G466"/>
  <c r="AM466" s="1"/>
  <c r="F466"/>
  <c r="X466" s="1"/>
  <c r="E466"/>
  <c r="U466" s="1"/>
  <c r="D466"/>
  <c r="C466"/>
  <c r="CI465"/>
  <c r="CG465"/>
  <c r="CE465"/>
  <c r="BY465"/>
  <c r="BK465"/>
  <c r="BI465"/>
  <c r="DD465" s="1"/>
  <c r="BH465"/>
  <c r="BG465"/>
  <c r="BE465"/>
  <c r="BD465"/>
  <c r="BC465"/>
  <c r="AY465"/>
  <c r="AW465"/>
  <c r="AO465"/>
  <c r="AE465"/>
  <c r="AC465"/>
  <c r="CV465" s="1"/>
  <c r="AB465"/>
  <c r="AA465"/>
  <c r="Y465"/>
  <c r="X465"/>
  <c r="U465"/>
  <c r="T465"/>
  <c r="S465"/>
  <c r="P465"/>
  <c r="O465"/>
  <c r="N465"/>
  <c r="M465"/>
  <c r="L465"/>
  <c r="BU465" s="1"/>
  <c r="K465"/>
  <c r="BS465" s="1"/>
  <c r="J465"/>
  <c r="BJ465" s="1"/>
  <c r="I465"/>
  <c r="H465"/>
  <c r="AS465" s="1"/>
  <c r="G465"/>
  <c r="AK465" s="1"/>
  <c r="F465"/>
  <c r="AD465" s="1"/>
  <c r="E465"/>
  <c r="C465"/>
  <c r="D465" s="1"/>
  <c r="CI464"/>
  <c r="CH464"/>
  <c r="CF464"/>
  <c r="DJ464" s="1"/>
  <c r="CE464"/>
  <c r="CD464"/>
  <c r="CB464"/>
  <c r="CA464"/>
  <c r="BV464"/>
  <c r="BK464"/>
  <c r="BF464"/>
  <c r="BC464"/>
  <c r="BB464"/>
  <c r="AZ464"/>
  <c r="DB464" s="1"/>
  <c r="AY464"/>
  <c r="AX464"/>
  <c r="AV464"/>
  <c r="AU464"/>
  <c r="AP464"/>
  <c r="AE464"/>
  <c r="Z464"/>
  <c r="W464"/>
  <c r="V464"/>
  <c r="T464"/>
  <c r="CT464" s="1"/>
  <c r="S464"/>
  <c r="R464"/>
  <c r="P464"/>
  <c r="O464"/>
  <c r="N464"/>
  <c r="M464"/>
  <c r="CG464" s="1"/>
  <c r="L464"/>
  <c r="BX464" s="1"/>
  <c r="K464"/>
  <c r="BR464" s="1"/>
  <c r="J464"/>
  <c r="BG464" s="1"/>
  <c r="I464"/>
  <c r="BA464" s="1"/>
  <c r="H464"/>
  <c r="AR464" s="1"/>
  <c r="G464"/>
  <c r="AL464" s="1"/>
  <c r="F464"/>
  <c r="AA464" s="1"/>
  <c r="E464"/>
  <c r="U464" s="1"/>
  <c r="C464"/>
  <c r="D464" s="1"/>
  <c r="CH463"/>
  <c r="CC463"/>
  <c r="CA463"/>
  <c r="BZ463"/>
  <c r="BY463"/>
  <c r="BW463"/>
  <c r="BV463"/>
  <c r="BU463"/>
  <c r="BR463"/>
  <c r="BM463"/>
  <c r="BK463"/>
  <c r="BI463"/>
  <c r="BG463"/>
  <c r="BF463"/>
  <c r="BB463"/>
  <c r="AW463"/>
  <c r="AU463"/>
  <c r="AT463"/>
  <c r="AS463"/>
  <c r="AQ463"/>
  <c r="AP463"/>
  <c r="AO463"/>
  <c r="AL463"/>
  <c r="AG463"/>
  <c r="AE463"/>
  <c r="AC463"/>
  <c r="AA463"/>
  <c r="Z463"/>
  <c r="V463"/>
  <c r="U463"/>
  <c r="Q463"/>
  <c r="O463"/>
  <c r="N463"/>
  <c r="M463"/>
  <c r="CE463" s="1"/>
  <c r="L463"/>
  <c r="BX463" s="1"/>
  <c r="DH463" s="1"/>
  <c r="K463"/>
  <c r="BS463" s="1"/>
  <c r="J463"/>
  <c r="I463"/>
  <c r="AY463" s="1"/>
  <c r="H463"/>
  <c r="AR463" s="1"/>
  <c r="CZ463" s="1"/>
  <c r="G463"/>
  <c r="AM463" s="1"/>
  <c r="F463"/>
  <c r="E463"/>
  <c r="S463" s="1"/>
  <c r="C463"/>
  <c r="D463" s="1"/>
  <c r="CG462"/>
  <c r="CB462"/>
  <c r="BR462"/>
  <c r="BQ462"/>
  <c r="BP462"/>
  <c r="BN462"/>
  <c r="BM462"/>
  <c r="BL462"/>
  <c r="BJ462"/>
  <c r="BH462"/>
  <c r="BF462"/>
  <c r="BE462"/>
  <c r="BA462"/>
  <c r="AZ462"/>
  <c r="AV462"/>
  <c r="AL462"/>
  <c r="AK462"/>
  <c r="AJ462"/>
  <c r="AH462"/>
  <c r="AG462"/>
  <c r="AF462"/>
  <c r="AD462"/>
  <c r="AB462"/>
  <c r="Z462"/>
  <c r="Y462"/>
  <c r="U462"/>
  <c r="T462"/>
  <c r="P462"/>
  <c r="O462"/>
  <c r="N462"/>
  <c r="M462"/>
  <c r="CD462" s="1"/>
  <c r="L462"/>
  <c r="BX462" s="1"/>
  <c r="K462"/>
  <c r="BS462" s="1"/>
  <c r="J462"/>
  <c r="I462"/>
  <c r="AX462" s="1"/>
  <c r="H462"/>
  <c r="AR462" s="1"/>
  <c r="G462"/>
  <c r="AM462" s="1"/>
  <c r="F462"/>
  <c r="E462"/>
  <c r="R462" s="1"/>
  <c r="D462"/>
  <c r="C462"/>
  <c r="BX461"/>
  <c r="BS461"/>
  <c r="BQ461"/>
  <c r="BO461"/>
  <c r="BM461"/>
  <c r="BL461"/>
  <c r="BK461"/>
  <c r="BI461"/>
  <c r="BH461"/>
  <c r="DD461" s="1"/>
  <c r="BG461"/>
  <c r="BE461"/>
  <c r="BD461"/>
  <c r="AR461"/>
  <c r="AM461"/>
  <c r="AK461"/>
  <c r="AI461"/>
  <c r="AG461"/>
  <c r="AF461"/>
  <c r="AE461"/>
  <c r="AC461"/>
  <c r="AB461"/>
  <c r="CV461" s="1"/>
  <c r="AA461"/>
  <c r="Y461"/>
  <c r="X461"/>
  <c r="O461"/>
  <c r="N461"/>
  <c r="M461"/>
  <c r="CE461" s="1"/>
  <c r="L461"/>
  <c r="BY461" s="1"/>
  <c r="K461"/>
  <c r="J461"/>
  <c r="BJ461" s="1"/>
  <c r="I461"/>
  <c r="AY461" s="1"/>
  <c r="H461"/>
  <c r="AS461" s="1"/>
  <c r="G461"/>
  <c r="F461"/>
  <c r="AD461" s="1"/>
  <c r="E461"/>
  <c r="S461" s="1"/>
  <c r="D461"/>
  <c r="C461"/>
  <c r="CI460"/>
  <c r="CH460"/>
  <c r="CF460"/>
  <c r="DJ460" s="1"/>
  <c r="CE460"/>
  <c r="CD460"/>
  <c r="CB460"/>
  <c r="BX460"/>
  <c r="BS460"/>
  <c r="BR460"/>
  <c r="BO460"/>
  <c r="BN460"/>
  <c r="BL460"/>
  <c r="BH460"/>
  <c r="BG460"/>
  <c r="BC460"/>
  <c r="BB460"/>
  <c r="AZ460"/>
  <c r="AY460"/>
  <c r="AX460"/>
  <c r="AV460"/>
  <c r="AR460"/>
  <c r="AM460"/>
  <c r="AL460"/>
  <c r="AI460"/>
  <c r="AH460"/>
  <c r="AF460"/>
  <c r="AB460"/>
  <c r="AA460"/>
  <c r="W460"/>
  <c r="V460"/>
  <c r="T460"/>
  <c r="CT460" s="1"/>
  <c r="S460"/>
  <c r="R460"/>
  <c r="P460"/>
  <c r="O460"/>
  <c r="N460"/>
  <c r="M460"/>
  <c r="CG460" s="1"/>
  <c r="L460"/>
  <c r="BZ460" s="1"/>
  <c r="K460"/>
  <c r="J460"/>
  <c r="BK460" s="1"/>
  <c r="I460"/>
  <c r="BA460" s="1"/>
  <c r="DB460" s="1"/>
  <c r="H460"/>
  <c r="AT460" s="1"/>
  <c r="G460"/>
  <c r="F460"/>
  <c r="AE460" s="1"/>
  <c r="E460"/>
  <c r="U460" s="1"/>
  <c r="D460"/>
  <c r="C460"/>
  <c r="CE459"/>
  <c r="CA459"/>
  <c r="BZ459"/>
  <c r="DH459" s="1"/>
  <c r="BY459"/>
  <c r="BW459"/>
  <c r="BV459"/>
  <c r="BU459"/>
  <c r="BS459"/>
  <c r="BO459"/>
  <c r="BN459"/>
  <c r="AY459"/>
  <c r="AU459"/>
  <c r="AT459"/>
  <c r="AS459"/>
  <c r="AQ459"/>
  <c r="AP459"/>
  <c r="AO459"/>
  <c r="AM459"/>
  <c r="AI459"/>
  <c r="AH459"/>
  <c r="S459"/>
  <c r="O459"/>
  <c r="N459"/>
  <c r="M459"/>
  <c r="CG459" s="1"/>
  <c r="L459"/>
  <c r="BX459" s="1"/>
  <c r="K459"/>
  <c r="BR459" s="1"/>
  <c r="J459"/>
  <c r="I459"/>
  <c r="BA459" s="1"/>
  <c r="H459"/>
  <c r="AR459" s="1"/>
  <c r="G459"/>
  <c r="AL459" s="1"/>
  <c r="F459"/>
  <c r="E459"/>
  <c r="U459" s="1"/>
  <c r="C459"/>
  <c r="D459" s="1"/>
  <c r="CD458"/>
  <c r="BZ458"/>
  <c r="BY458"/>
  <c r="BX458"/>
  <c r="BU458"/>
  <c r="BT458"/>
  <c r="BR458"/>
  <c r="BQ458"/>
  <c r="BP458"/>
  <c r="BN458"/>
  <c r="BM458"/>
  <c r="BL458"/>
  <c r="AX458"/>
  <c r="AT458"/>
  <c r="AS458"/>
  <c r="AR458"/>
  <c r="AO458"/>
  <c r="AN458"/>
  <c r="AL458"/>
  <c r="AK458"/>
  <c r="AJ458"/>
  <c r="AH458"/>
  <c r="AG458"/>
  <c r="AF458"/>
  <c r="R458"/>
  <c r="O458"/>
  <c r="N458"/>
  <c r="M458"/>
  <c r="CF458" s="1"/>
  <c r="L458"/>
  <c r="K458"/>
  <c r="BS458" s="1"/>
  <c r="J458"/>
  <c r="BD458" s="1"/>
  <c r="I458"/>
  <c r="AZ458" s="1"/>
  <c r="H458"/>
  <c r="G458"/>
  <c r="AM458" s="1"/>
  <c r="F458"/>
  <c r="E458"/>
  <c r="T458" s="1"/>
  <c r="D458"/>
  <c r="C458"/>
  <c r="CG457"/>
  <c r="CF457"/>
  <c r="CE457"/>
  <c r="CB457"/>
  <c r="CA457"/>
  <c r="BY457"/>
  <c r="BU457"/>
  <c r="BT457"/>
  <c r="BP457"/>
  <c r="BK457"/>
  <c r="DD457" s="1"/>
  <c r="BI457"/>
  <c r="BH457"/>
  <c r="BG457"/>
  <c r="BE457"/>
  <c r="BD457"/>
  <c r="BA457"/>
  <c r="AZ457"/>
  <c r="AY457"/>
  <c r="AV457"/>
  <c r="AU457"/>
  <c r="AS457"/>
  <c r="AO457"/>
  <c r="AN457"/>
  <c r="AE457"/>
  <c r="AC457"/>
  <c r="AB457"/>
  <c r="AA457"/>
  <c r="Y457"/>
  <c r="X457"/>
  <c r="U457"/>
  <c r="T457"/>
  <c r="S457"/>
  <c r="P457"/>
  <c r="O457"/>
  <c r="N457"/>
  <c r="M457"/>
  <c r="L457"/>
  <c r="BX457" s="1"/>
  <c r="K457"/>
  <c r="J457"/>
  <c r="BJ457" s="1"/>
  <c r="I457"/>
  <c r="H457"/>
  <c r="AR457" s="1"/>
  <c r="G457"/>
  <c r="F457"/>
  <c r="AD457" s="1"/>
  <c r="E457"/>
  <c r="C457"/>
  <c r="D457" s="1"/>
  <c r="CI456"/>
  <c r="CH456"/>
  <c r="CF456"/>
  <c r="DJ456" s="1"/>
  <c r="CE456"/>
  <c r="CD456"/>
  <c r="CB456"/>
  <c r="CA456"/>
  <c r="BZ456"/>
  <c r="BV456"/>
  <c r="BT456"/>
  <c r="BK456"/>
  <c r="BF456"/>
  <c r="BC456"/>
  <c r="BB456"/>
  <c r="AZ456"/>
  <c r="DB456" s="1"/>
  <c r="AY456"/>
  <c r="AX456"/>
  <c r="AV456"/>
  <c r="AU456"/>
  <c r="AT456"/>
  <c r="AP456"/>
  <c r="AN456"/>
  <c r="AJ456"/>
  <c r="AE456"/>
  <c r="Z456"/>
  <c r="W456"/>
  <c r="V456"/>
  <c r="T456"/>
  <c r="CT456" s="1"/>
  <c r="S456"/>
  <c r="R456"/>
  <c r="P456"/>
  <c r="O456"/>
  <c r="N456"/>
  <c r="M456"/>
  <c r="CG456" s="1"/>
  <c r="L456"/>
  <c r="BX456" s="1"/>
  <c r="K456"/>
  <c r="BP456" s="1"/>
  <c r="J456"/>
  <c r="BG456" s="1"/>
  <c r="I456"/>
  <c r="BA456" s="1"/>
  <c r="H456"/>
  <c r="AR456" s="1"/>
  <c r="G456"/>
  <c r="F456"/>
  <c r="AA456" s="1"/>
  <c r="E456"/>
  <c r="U456" s="1"/>
  <c r="C456"/>
  <c r="D456" s="1"/>
  <c r="CH455"/>
  <c r="CG455"/>
  <c r="CC455"/>
  <c r="CA455"/>
  <c r="BZ455"/>
  <c r="BY455"/>
  <c r="BW455"/>
  <c r="BV455"/>
  <c r="BU455"/>
  <c r="BK455"/>
  <c r="BI455"/>
  <c r="BG455"/>
  <c r="BF455"/>
  <c r="BB455"/>
  <c r="BA455"/>
  <c r="AW455"/>
  <c r="AU455"/>
  <c r="AT455"/>
  <c r="AS455"/>
  <c r="AQ455"/>
  <c r="AP455"/>
  <c r="AO455"/>
  <c r="AL455"/>
  <c r="AK455"/>
  <c r="AE455"/>
  <c r="AC455"/>
  <c r="AA455"/>
  <c r="Z455"/>
  <c r="V455"/>
  <c r="U455"/>
  <c r="Q455"/>
  <c r="O455"/>
  <c r="N455"/>
  <c r="M455"/>
  <c r="CE455" s="1"/>
  <c r="L455"/>
  <c r="BX455" s="1"/>
  <c r="DH455" s="1"/>
  <c r="K455"/>
  <c r="BQ455" s="1"/>
  <c r="J455"/>
  <c r="I455"/>
  <c r="AY455" s="1"/>
  <c r="H455"/>
  <c r="AR455" s="1"/>
  <c r="CZ455" s="1"/>
  <c r="G455"/>
  <c r="F455"/>
  <c r="E455"/>
  <c r="S455" s="1"/>
  <c r="C455"/>
  <c r="D455" s="1"/>
  <c r="BZ454"/>
  <c r="BX454"/>
  <c r="BV454"/>
  <c r="BU454"/>
  <c r="BQ454"/>
  <c r="BP454"/>
  <c r="BL454"/>
  <c r="BA454"/>
  <c r="AV454"/>
  <c r="AT454"/>
  <c r="AR454"/>
  <c r="AP454"/>
  <c r="AO454"/>
  <c r="AK454"/>
  <c r="AJ454"/>
  <c r="AF454"/>
  <c r="U454"/>
  <c r="Q454"/>
  <c r="O454"/>
  <c r="N454"/>
  <c r="M454"/>
  <c r="CB454" s="1"/>
  <c r="L454"/>
  <c r="K454"/>
  <c r="BN454" s="1"/>
  <c r="J454"/>
  <c r="BJ454" s="1"/>
  <c r="I454"/>
  <c r="AZ454" s="1"/>
  <c r="H454"/>
  <c r="G454"/>
  <c r="AH454" s="1"/>
  <c r="F454"/>
  <c r="Y454" s="1"/>
  <c r="E454"/>
  <c r="V454" s="1"/>
  <c r="C454"/>
  <c r="D454" s="1"/>
  <c r="CF453"/>
  <c r="CB453"/>
  <c r="BR453"/>
  <c r="BQ453"/>
  <c r="BP453"/>
  <c r="BN453"/>
  <c r="BM453"/>
  <c r="BL453"/>
  <c r="BI453"/>
  <c r="BH453"/>
  <c r="BE453"/>
  <c r="BD453"/>
  <c r="AZ453"/>
  <c r="AW453"/>
  <c r="AV453"/>
  <c r="AL453"/>
  <c r="AK453"/>
  <c r="AJ453"/>
  <c r="AH453"/>
  <c r="AG453"/>
  <c r="AF453"/>
  <c r="AC453"/>
  <c r="AB453"/>
  <c r="Y453"/>
  <c r="X453"/>
  <c r="U453"/>
  <c r="T453"/>
  <c r="P453"/>
  <c r="O453"/>
  <c r="N453"/>
  <c r="M453"/>
  <c r="L453"/>
  <c r="BU453" s="1"/>
  <c r="K453"/>
  <c r="BS453" s="1"/>
  <c r="J453"/>
  <c r="BJ453" s="1"/>
  <c r="I453"/>
  <c r="H453"/>
  <c r="AS453" s="1"/>
  <c r="G453"/>
  <c r="AM453" s="1"/>
  <c r="F453"/>
  <c r="AD453" s="1"/>
  <c r="E453"/>
  <c r="D453"/>
  <c r="C453"/>
  <c r="BX452"/>
  <c r="BT452"/>
  <c r="BK452"/>
  <c r="BI452"/>
  <c r="BH452"/>
  <c r="DD452" s="1"/>
  <c r="BG452"/>
  <c r="BE452"/>
  <c r="BD452"/>
  <c r="AU452"/>
  <c r="AR452"/>
  <c r="AO452"/>
  <c r="AM452"/>
  <c r="AG452"/>
  <c r="AE452"/>
  <c r="AC452"/>
  <c r="AB452"/>
  <c r="CV452" s="1"/>
  <c r="AA452"/>
  <c r="Y452"/>
  <c r="X452"/>
  <c r="O452"/>
  <c r="N452"/>
  <c r="M452"/>
  <c r="CI452" s="1"/>
  <c r="L452"/>
  <c r="CA452" s="1"/>
  <c r="K452"/>
  <c r="J452"/>
  <c r="BJ452" s="1"/>
  <c r="I452"/>
  <c r="AY452" s="1"/>
  <c r="H452"/>
  <c r="AS452" s="1"/>
  <c r="G452"/>
  <c r="F452"/>
  <c r="AD452" s="1"/>
  <c r="E452"/>
  <c r="S452" s="1"/>
  <c r="C452"/>
  <c r="D452" s="1"/>
  <c r="CI451"/>
  <c r="CH451"/>
  <c r="CF451"/>
  <c r="DJ451" s="1"/>
  <c r="CE451"/>
  <c r="CD451"/>
  <c r="CB451"/>
  <c r="CA451"/>
  <c r="BX451"/>
  <c r="BV451"/>
  <c r="BK451"/>
  <c r="BH451"/>
  <c r="BG451"/>
  <c r="BF451"/>
  <c r="BC451"/>
  <c r="BB451"/>
  <c r="AZ451"/>
  <c r="DB451" s="1"/>
  <c r="AY451"/>
  <c r="AX451"/>
  <c r="AV451"/>
  <c r="AU451"/>
  <c r="AR451"/>
  <c r="AP451"/>
  <c r="AM451"/>
  <c r="AH451"/>
  <c r="AE451"/>
  <c r="AB451"/>
  <c r="AA451"/>
  <c r="Z451"/>
  <c r="W451"/>
  <c r="V451"/>
  <c r="T451"/>
  <c r="CT451" s="1"/>
  <c r="S451"/>
  <c r="R451"/>
  <c r="P451"/>
  <c r="O451"/>
  <c r="N451"/>
  <c r="M451"/>
  <c r="CG451" s="1"/>
  <c r="L451"/>
  <c r="BZ451" s="1"/>
  <c r="K451"/>
  <c r="J451"/>
  <c r="I451"/>
  <c r="BA451" s="1"/>
  <c r="H451"/>
  <c r="AT451" s="1"/>
  <c r="G451"/>
  <c r="F451"/>
  <c r="E451"/>
  <c r="U451" s="1"/>
  <c r="C451"/>
  <c r="D451" s="1"/>
  <c r="CH450"/>
  <c r="CE450"/>
  <c r="CC450"/>
  <c r="CA450"/>
  <c r="BZ450"/>
  <c r="BY450"/>
  <c r="BW450"/>
  <c r="BV450"/>
  <c r="BU450"/>
  <c r="BS450"/>
  <c r="BR450"/>
  <c r="BO450"/>
  <c r="BN450"/>
  <c r="BM450"/>
  <c r="BB450"/>
  <c r="AY450"/>
  <c r="AW450"/>
  <c r="AU450"/>
  <c r="AT450"/>
  <c r="AS450"/>
  <c r="AQ450"/>
  <c r="AP450"/>
  <c r="AO450"/>
  <c r="AM450"/>
  <c r="AL450"/>
  <c r="AI450"/>
  <c r="AH450"/>
  <c r="AG450"/>
  <c r="V450"/>
  <c r="S450"/>
  <c r="Q450"/>
  <c r="O450"/>
  <c r="N450"/>
  <c r="M450"/>
  <c r="CG450" s="1"/>
  <c r="L450"/>
  <c r="BX450" s="1"/>
  <c r="DH450" s="1"/>
  <c r="K450"/>
  <c r="J450"/>
  <c r="BK450" s="1"/>
  <c r="I450"/>
  <c r="BA450" s="1"/>
  <c r="H450"/>
  <c r="AR450" s="1"/>
  <c r="CZ450" s="1"/>
  <c r="G450"/>
  <c r="F450"/>
  <c r="AE450" s="1"/>
  <c r="E450"/>
  <c r="U450" s="1"/>
  <c r="C450"/>
  <c r="D450" s="1"/>
  <c r="CG449"/>
  <c r="CD449"/>
  <c r="CB449"/>
  <c r="BR449"/>
  <c r="BQ449"/>
  <c r="BP449"/>
  <c r="BN449"/>
  <c r="BM449"/>
  <c r="BL449"/>
  <c r="BA449"/>
  <c r="AX449"/>
  <c r="AV449"/>
  <c r="AL449"/>
  <c r="AK449"/>
  <c r="AJ449"/>
  <c r="AH449"/>
  <c r="AG449"/>
  <c r="AF449"/>
  <c r="U449"/>
  <c r="R449"/>
  <c r="P449"/>
  <c r="O449"/>
  <c r="N449"/>
  <c r="M449"/>
  <c r="CF449" s="1"/>
  <c r="L449"/>
  <c r="K449"/>
  <c r="BS449" s="1"/>
  <c r="J449"/>
  <c r="BJ449" s="1"/>
  <c r="I449"/>
  <c r="AZ449" s="1"/>
  <c r="H449"/>
  <c r="G449"/>
  <c r="AM449" s="1"/>
  <c r="F449"/>
  <c r="AD449" s="1"/>
  <c r="E449"/>
  <c r="T449" s="1"/>
  <c r="D449"/>
  <c r="C449"/>
  <c r="CA448"/>
  <c r="BY448"/>
  <c r="BX448"/>
  <c r="BU448"/>
  <c r="BT448"/>
  <c r="BK448"/>
  <c r="BI448"/>
  <c r="BH448"/>
  <c r="DD448" s="1"/>
  <c r="BG448"/>
  <c r="BE448"/>
  <c r="BD448"/>
  <c r="AU448"/>
  <c r="AS448"/>
  <c r="AR448"/>
  <c r="AO448"/>
  <c r="AN448"/>
  <c r="AE448"/>
  <c r="AC448"/>
  <c r="AB448"/>
  <c r="CV448" s="1"/>
  <c r="AA448"/>
  <c r="Y448"/>
  <c r="X448"/>
  <c r="T448"/>
  <c r="O448"/>
  <c r="N448"/>
  <c r="M448"/>
  <c r="L448"/>
  <c r="K448"/>
  <c r="BQ448" s="1"/>
  <c r="J448"/>
  <c r="BJ448" s="1"/>
  <c r="I448"/>
  <c r="H448"/>
  <c r="G448"/>
  <c r="AK448" s="1"/>
  <c r="F448"/>
  <c r="AD448" s="1"/>
  <c r="E448"/>
  <c r="C448"/>
  <c r="D448" s="1"/>
  <c r="CI447"/>
  <c r="CH447"/>
  <c r="CF447"/>
  <c r="DJ447" s="1"/>
  <c r="CE447"/>
  <c r="CD447"/>
  <c r="CB447"/>
  <c r="CA447"/>
  <c r="BZ447"/>
  <c r="BX447"/>
  <c r="BV447"/>
  <c r="BT447"/>
  <c r="BK447"/>
  <c r="BH447"/>
  <c r="BF447"/>
  <c r="BC447"/>
  <c r="BB447"/>
  <c r="AZ447"/>
  <c r="DB447" s="1"/>
  <c r="AY447"/>
  <c r="AX447"/>
  <c r="AV447"/>
  <c r="AU447"/>
  <c r="AT447"/>
  <c r="AR447"/>
  <c r="AP447"/>
  <c r="AN447"/>
  <c r="AE447"/>
  <c r="AB447"/>
  <c r="Z447"/>
  <c r="W447"/>
  <c r="V447"/>
  <c r="T447"/>
  <c r="CT447" s="1"/>
  <c r="S447"/>
  <c r="R447"/>
  <c r="P447"/>
  <c r="O447"/>
  <c r="N447"/>
  <c r="M447"/>
  <c r="CG447" s="1"/>
  <c r="L447"/>
  <c r="K447"/>
  <c r="BR447" s="1"/>
  <c r="J447"/>
  <c r="BG447" s="1"/>
  <c r="I447"/>
  <c r="BA447" s="1"/>
  <c r="H447"/>
  <c r="G447"/>
  <c r="AL447" s="1"/>
  <c r="F447"/>
  <c r="AA447" s="1"/>
  <c r="E447"/>
  <c r="U447" s="1"/>
  <c r="C447"/>
  <c r="D447" s="1"/>
  <c r="CH446"/>
  <c r="CG446"/>
  <c r="CE446"/>
  <c r="CC446"/>
  <c r="CA446"/>
  <c r="BZ446"/>
  <c r="BY446"/>
  <c r="BW446"/>
  <c r="BV446"/>
  <c r="BU446"/>
  <c r="BR446"/>
  <c r="BO446"/>
  <c r="BM446"/>
  <c r="BB446"/>
  <c r="BA446"/>
  <c r="AY446"/>
  <c r="AW446"/>
  <c r="AU446"/>
  <c r="AT446"/>
  <c r="AS446"/>
  <c r="AQ446"/>
  <c r="AP446"/>
  <c r="AO446"/>
  <c r="AL446"/>
  <c r="AI446"/>
  <c r="AG446"/>
  <c r="V446"/>
  <c r="U446"/>
  <c r="S446"/>
  <c r="Q446"/>
  <c r="O446"/>
  <c r="N446"/>
  <c r="M446"/>
  <c r="L446"/>
  <c r="BX446" s="1"/>
  <c r="DH446" s="1"/>
  <c r="K446"/>
  <c r="BS446" s="1"/>
  <c r="J446"/>
  <c r="I446"/>
  <c r="H446"/>
  <c r="AR446" s="1"/>
  <c r="CZ446" s="1"/>
  <c r="G446"/>
  <c r="AM446" s="1"/>
  <c r="F446"/>
  <c r="AA446" s="1"/>
  <c r="E446"/>
  <c r="C446"/>
  <c r="D446" s="1"/>
  <c r="CG445"/>
  <c r="CF445"/>
  <c r="CD445"/>
  <c r="CB445"/>
  <c r="BR445"/>
  <c r="BQ445"/>
  <c r="BP445"/>
  <c r="BN445"/>
  <c r="BM445"/>
  <c r="BL445"/>
  <c r="BD445"/>
  <c r="BA445"/>
  <c r="AZ445"/>
  <c r="AX445"/>
  <c r="AV445"/>
  <c r="AS445"/>
  <c r="AL445"/>
  <c r="AK445"/>
  <c r="AJ445"/>
  <c r="AH445"/>
  <c r="AG445"/>
  <c r="AF445"/>
  <c r="X445"/>
  <c r="U445"/>
  <c r="T445"/>
  <c r="R445"/>
  <c r="P445"/>
  <c r="O445"/>
  <c r="N445"/>
  <c r="M445"/>
  <c r="L445"/>
  <c r="BT445" s="1"/>
  <c r="K445"/>
  <c r="BS445" s="1"/>
  <c r="J445"/>
  <c r="BF445" s="1"/>
  <c r="I445"/>
  <c r="H445"/>
  <c r="AN445" s="1"/>
  <c r="G445"/>
  <c r="AM445" s="1"/>
  <c r="F445"/>
  <c r="Z445" s="1"/>
  <c r="E445"/>
  <c r="D445"/>
  <c r="C445"/>
  <c r="CI444"/>
  <c r="CF444"/>
  <c r="CC444"/>
  <c r="BX444"/>
  <c r="BU444"/>
  <c r="BS444"/>
  <c r="BQ444"/>
  <c r="BP444"/>
  <c r="BM444"/>
  <c r="BL444"/>
  <c r="BC444"/>
  <c r="AZ444"/>
  <c r="AX444"/>
  <c r="AV444"/>
  <c r="AT444"/>
  <c r="AP444"/>
  <c r="AN444"/>
  <c r="AL444"/>
  <c r="AK444"/>
  <c r="AJ444"/>
  <c r="AH444"/>
  <c r="AG444"/>
  <c r="AF444"/>
  <c r="V444"/>
  <c r="T444"/>
  <c r="R444"/>
  <c r="P444"/>
  <c r="O444"/>
  <c r="N444"/>
  <c r="M444"/>
  <c r="CE444" s="1"/>
  <c r="L444"/>
  <c r="K444"/>
  <c r="J444"/>
  <c r="BH444" s="1"/>
  <c r="I444"/>
  <c r="BB444" s="1"/>
  <c r="H444"/>
  <c r="G444"/>
  <c r="AM444" s="1"/>
  <c r="F444"/>
  <c r="AD444" s="1"/>
  <c r="E444"/>
  <c r="U444" s="1"/>
  <c r="D444"/>
  <c r="C444"/>
  <c r="CA443"/>
  <c r="BY443"/>
  <c r="BW443"/>
  <c r="BU443"/>
  <c r="BQ443"/>
  <c r="BO443"/>
  <c r="BM443"/>
  <c r="BK443"/>
  <c r="BI443"/>
  <c r="BH443"/>
  <c r="BG443"/>
  <c r="BE443"/>
  <c r="BD443"/>
  <c r="AU443"/>
  <c r="AS443"/>
  <c r="AQ443"/>
  <c r="AO443"/>
  <c r="AM443"/>
  <c r="AK443"/>
  <c r="AG443"/>
  <c r="AE443"/>
  <c r="AC443"/>
  <c r="AB443"/>
  <c r="AA443"/>
  <c r="Y443"/>
  <c r="X443"/>
  <c r="O443"/>
  <c r="N443"/>
  <c r="M443"/>
  <c r="CG443" s="1"/>
  <c r="L443"/>
  <c r="BX443" s="1"/>
  <c r="K443"/>
  <c r="J443"/>
  <c r="BJ443" s="1"/>
  <c r="DD443" s="1"/>
  <c r="I443"/>
  <c r="AW443" s="1"/>
  <c r="H443"/>
  <c r="AR443" s="1"/>
  <c r="G443"/>
  <c r="F443"/>
  <c r="AD443" s="1"/>
  <c r="CV443" s="1"/>
  <c r="E443"/>
  <c r="U443" s="1"/>
  <c r="C443"/>
  <c r="D443" s="1"/>
  <c r="CI442"/>
  <c r="CH442"/>
  <c r="CF442"/>
  <c r="CE442"/>
  <c r="CD442"/>
  <c r="CB442"/>
  <c r="BS442"/>
  <c r="BR442"/>
  <c r="BN442"/>
  <c r="BL442"/>
  <c r="BK442"/>
  <c r="BH442"/>
  <c r="BG442"/>
  <c r="BF442"/>
  <c r="BC442"/>
  <c r="BB442"/>
  <c r="AZ442"/>
  <c r="AY442"/>
  <c r="AX442"/>
  <c r="AV442"/>
  <c r="AM442"/>
  <c r="AL442"/>
  <c r="AH442"/>
  <c r="AF442"/>
  <c r="AE442"/>
  <c r="AB442"/>
  <c r="AA442"/>
  <c r="Z442"/>
  <c r="W442"/>
  <c r="V442"/>
  <c r="T442"/>
  <c r="S442"/>
  <c r="R442"/>
  <c r="P442"/>
  <c r="O442"/>
  <c r="N442"/>
  <c r="M442"/>
  <c r="CG442" s="1"/>
  <c r="L442"/>
  <c r="BX442" s="1"/>
  <c r="K442"/>
  <c r="BO442" s="1"/>
  <c r="J442"/>
  <c r="I442"/>
  <c r="BA442" s="1"/>
  <c r="H442"/>
  <c r="AR442" s="1"/>
  <c r="G442"/>
  <c r="AI442" s="1"/>
  <c r="F442"/>
  <c r="E442"/>
  <c r="U442" s="1"/>
  <c r="D442"/>
  <c r="C442"/>
  <c r="CA441"/>
  <c r="BZ441"/>
  <c r="BY441"/>
  <c r="DH441" s="1"/>
  <c r="BW441"/>
  <c r="BV441"/>
  <c r="BU441"/>
  <c r="BS441"/>
  <c r="BR441"/>
  <c r="BO441"/>
  <c r="BN441"/>
  <c r="BM441"/>
  <c r="AU441"/>
  <c r="AT441"/>
  <c r="AS441"/>
  <c r="AQ441"/>
  <c r="AP441"/>
  <c r="AO441"/>
  <c r="AM441"/>
  <c r="AL441"/>
  <c r="AI441"/>
  <c r="AH441"/>
  <c r="AG441"/>
  <c r="AC441"/>
  <c r="O441"/>
  <c r="N441"/>
  <c r="M441"/>
  <c r="CE441" s="1"/>
  <c r="L441"/>
  <c r="BX441" s="1"/>
  <c r="K441"/>
  <c r="J441"/>
  <c r="BK441" s="1"/>
  <c r="I441"/>
  <c r="AY441" s="1"/>
  <c r="H441"/>
  <c r="AR441" s="1"/>
  <c r="CZ441" s="1"/>
  <c r="G441"/>
  <c r="F441"/>
  <c r="AE441" s="1"/>
  <c r="E441"/>
  <c r="S441" s="1"/>
  <c r="C441"/>
  <c r="D441" s="1"/>
  <c r="BY440"/>
  <c r="BX440"/>
  <c r="BT440"/>
  <c r="BR440"/>
  <c r="BQ440"/>
  <c r="BP440"/>
  <c r="BN440"/>
  <c r="BM440"/>
  <c r="BL440"/>
  <c r="AS440"/>
  <c r="AR440"/>
  <c r="AN440"/>
  <c r="AL440"/>
  <c r="AK440"/>
  <c r="AJ440"/>
  <c r="AH440"/>
  <c r="AG440"/>
  <c r="AF440"/>
  <c r="AB440"/>
  <c r="O440"/>
  <c r="N440"/>
  <c r="M440"/>
  <c r="CD440" s="1"/>
  <c r="L440"/>
  <c r="BZ440" s="1"/>
  <c r="K440"/>
  <c r="BS440" s="1"/>
  <c r="J440"/>
  <c r="BJ440" s="1"/>
  <c r="I440"/>
  <c r="AX440" s="1"/>
  <c r="H440"/>
  <c r="AT440" s="1"/>
  <c r="G440"/>
  <c r="AM440" s="1"/>
  <c r="F440"/>
  <c r="AD440" s="1"/>
  <c r="E440"/>
  <c r="R440" s="1"/>
  <c r="D440"/>
  <c r="C440"/>
  <c r="CF439"/>
  <c r="CE439"/>
  <c r="CA439"/>
  <c r="BY439"/>
  <c r="BX439"/>
  <c r="BU439"/>
  <c r="BT439"/>
  <c r="BK439"/>
  <c r="BI439"/>
  <c r="DD439" s="1"/>
  <c r="BH439"/>
  <c r="BG439"/>
  <c r="BE439"/>
  <c r="BD439"/>
  <c r="AZ439"/>
  <c r="AY439"/>
  <c r="AU439"/>
  <c r="AS439"/>
  <c r="AR439"/>
  <c r="AO439"/>
  <c r="AN439"/>
  <c r="AI439"/>
  <c r="AE439"/>
  <c r="AC439"/>
  <c r="AB439"/>
  <c r="CV439" s="1"/>
  <c r="AA439"/>
  <c r="Y439"/>
  <c r="X439"/>
  <c r="T439"/>
  <c r="S439"/>
  <c r="O439"/>
  <c r="N439"/>
  <c r="M439"/>
  <c r="CG439" s="1"/>
  <c r="L439"/>
  <c r="K439"/>
  <c r="BQ439" s="1"/>
  <c r="J439"/>
  <c r="BJ439" s="1"/>
  <c r="I439"/>
  <c r="BA439" s="1"/>
  <c r="H439"/>
  <c r="G439"/>
  <c r="AK439" s="1"/>
  <c r="F439"/>
  <c r="AD439" s="1"/>
  <c r="E439"/>
  <c r="U439" s="1"/>
  <c r="C439"/>
  <c r="D439" s="1"/>
  <c r="CI438"/>
  <c r="CH438"/>
  <c r="CF438"/>
  <c r="DJ438" s="1"/>
  <c r="CE438"/>
  <c r="CD438"/>
  <c r="CB438"/>
  <c r="CA438"/>
  <c r="BZ438"/>
  <c r="BX438"/>
  <c r="BV438"/>
  <c r="BT438"/>
  <c r="BO438"/>
  <c r="BC438"/>
  <c r="BB438"/>
  <c r="AZ438"/>
  <c r="DB438" s="1"/>
  <c r="AY438"/>
  <c r="AX438"/>
  <c r="AV438"/>
  <c r="AU438"/>
  <c r="AT438"/>
  <c r="AR438"/>
  <c r="AP438"/>
  <c r="AN438"/>
  <c r="AI438"/>
  <c r="W438"/>
  <c r="V438"/>
  <c r="T438"/>
  <c r="CT438" s="1"/>
  <c r="S438"/>
  <c r="R438"/>
  <c r="P438"/>
  <c r="O438"/>
  <c r="N438"/>
  <c r="M438"/>
  <c r="CG438" s="1"/>
  <c r="L438"/>
  <c r="K438"/>
  <c r="BR438" s="1"/>
  <c r="J438"/>
  <c r="BK438" s="1"/>
  <c r="I438"/>
  <c r="BA438" s="1"/>
  <c r="H438"/>
  <c r="G438"/>
  <c r="AL438" s="1"/>
  <c r="F438"/>
  <c r="AE438" s="1"/>
  <c r="E438"/>
  <c r="U438" s="1"/>
  <c r="C438"/>
  <c r="D438" s="1"/>
  <c r="CH437"/>
  <c r="CG437"/>
  <c r="CE437"/>
  <c r="CC437"/>
  <c r="CA437"/>
  <c r="BZ437"/>
  <c r="BY437"/>
  <c r="BW437"/>
  <c r="BV437"/>
  <c r="BU437"/>
  <c r="BK437"/>
  <c r="BG437"/>
  <c r="BF437"/>
  <c r="BB437"/>
  <c r="BA437"/>
  <c r="AY437"/>
  <c r="AW437"/>
  <c r="AU437"/>
  <c r="AT437"/>
  <c r="AS437"/>
  <c r="AQ437"/>
  <c r="AP437"/>
  <c r="AO437"/>
  <c r="AE437"/>
  <c r="AA437"/>
  <c r="Z437"/>
  <c r="V437"/>
  <c r="U437"/>
  <c r="S437"/>
  <c r="Q437"/>
  <c r="O437"/>
  <c r="N437"/>
  <c r="M437"/>
  <c r="L437"/>
  <c r="BX437" s="1"/>
  <c r="DH437" s="1"/>
  <c r="K437"/>
  <c r="BR437" s="1"/>
  <c r="J437"/>
  <c r="BI437" s="1"/>
  <c r="I437"/>
  <c r="H437"/>
  <c r="AR437" s="1"/>
  <c r="CZ437" s="1"/>
  <c r="G437"/>
  <c r="AL437" s="1"/>
  <c r="F437"/>
  <c r="AC437" s="1"/>
  <c r="E437"/>
  <c r="C437"/>
  <c r="D437" s="1"/>
  <c r="CG436"/>
  <c r="CF436"/>
  <c r="CD436"/>
  <c r="CB436"/>
  <c r="BR436"/>
  <c r="BQ436"/>
  <c r="BP436"/>
  <c r="BN436"/>
  <c r="BM436"/>
  <c r="BL436"/>
  <c r="BJ436"/>
  <c r="BF436"/>
  <c r="BE436"/>
  <c r="BA436"/>
  <c r="AZ436"/>
  <c r="AX436"/>
  <c r="AV436"/>
  <c r="AT436"/>
  <c r="AO436"/>
  <c r="AL436"/>
  <c r="AK436"/>
  <c r="AJ436"/>
  <c r="AH436"/>
  <c r="AG436"/>
  <c r="AF436"/>
  <c r="AD436"/>
  <c r="Z436"/>
  <c r="Y436"/>
  <c r="U436"/>
  <c r="T436"/>
  <c r="R436"/>
  <c r="P436"/>
  <c r="O436"/>
  <c r="N436"/>
  <c r="M436"/>
  <c r="L436"/>
  <c r="BX436" s="1"/>
  <c r="K436"/>
  <c r="BS436" s="1"/>
  <c r="J436"/>
  <c r="BH436" s="1"/>
  <c r="I436"/>
  <c r="H436"/>
  <c r="AR436" s="1"/>
  <c r="G436"/>
  <c r="AM436" s="1"/>
  <c r="F436"/>
  <c r="AB436" s="1"/>
  <c r="E436"/>
  <c r="D436"/>
  <c r="C436"/>
  <c r="CG435"/>
  <c r="CB435"/>
  <c r="BS435"/>
  <c r="BQ435"/>
  <c r="BM435"/>
  <c r="BL435"/>
  <c r="BK435"/>
  <c r="BI435"/>
  <c r="BH435"/>
  <c r="DD435" s="1"/>
  <c r="BG435"/>
  <c r="BE435"/>
  <c r="BD435"/>
  <c r="BA435"/>
  <c r="AV435"/>
  <c r="AM435"/>
  <c r="AK435"/>
  <c r="AG435"/>
  <c r="AF435"/>
  <c r="AE435"/>
  <c r="AC435"/>
  <c r="AB435"/>
  <c r="CV435" s="1"/>
  <c r="AA435"/>
  <c r="Y435"/>
  <c r="X435"/>
  <c r="U435"/>
  <c r="P435"/>
  <c r="O435"/>
  <c r="N435"/>
  <c r="M435"/>
  <c r="CE435" s="1"/>
  <c r="L435"/>
  <c r="BX435" s="1"/>
  <c r="K435"/>
  <c r="BO435" s="1"/>
  <c r="J435"/>
  <c r="BJ435" s="1"/>
  <c r="I435"/>
  <c r="AY435" s="1"/>
  <c r="H435"/>
  <c r="AR435" s="1"/>
  <c r="G435"/>
  <c r="AI435" s="1"/>
  <c r="F435"/>
  <c r="AD435" s="1"/>
  <c r="E435"/>
  <c r="S435" s="1"/>
  <c r="D435"/>
  <c r="C435"/>
  <c r="CI434"/>
  <c r="CH434"/>
  <c r="CF434"/>
  <c r="DJ434" s="1"/>
  <c r="CE434"/>
  <c r="CD434"/>
  <c r="CB434"/>
  <c r="BS434"/>
  <c r="BR434"/>
  <c r="BN434"/>
  <c r="BL434"/>
  <c r="BK434"/>
  <c r="BH434"/>
  <c r="BG434"/>
  <c r="BF434"/>
  <c r="BC434"/>
  <c r="BB434"/>
  <c r="AZ434"/>
  <c r="AY434"/>
  <c r="AX434"/>
  <c r="AV434"/>
  <c r="AM434"/>
  <c r="AL434"/>
  <c r="AH434"/>
  <c r="AF434"/>
  <c r="AE434"/>
  <c r="AB434"/>
  <c r="AA434"/>
  <c r="Z434"/>
  <c r="W434"/>
  <c r="V434"/>
  <c r="T434"/>
  <c r="CT434" s="1"/>
  <c r="S434"/>
  <c r="R434"/>
  <c r="P434"/>
  <c r="O434"/>
  <c r="N434"/>
  <c r="M434"/>
  <c r="CG434" s="1"/>
  <c r="L434"/>
  <c r="BX434" s="1"/>
  <c r="K434"/>
  <c r="BO434" s="1"/>
  <c r="J434"/>
  <c r="I434"/>
  <c r="BA434" s="1"/>
  <c r="DB434" s="1"/>
  <c r="H434"/>
  <c r="AR434" s="1"/>
  <c r="G434"/>
  <c r="AI434" s="1"/>
  <c r="F434"/>
  <c r="E434"/>
  <c r="U434" s="1"/>
  <c r="D434"/>
  <c r="C434"/>
  <c r="CA433"/>
  <c r="BZ433"/>
  <c r="BY433"/>
  <c r="DH433" s="1"/>
  <c r="BW433"/>
  <c r="BV433"/>
  <c r="BU433"/>
  <c r="BS433"/>
  <c r="BR433"/>
  <c r="BO433"/>
  <c r="BN433"/>
  <c r="BM433"/>
  <c r="BI433"/>
  <c r="AU433"/>
  <c r="AT433"/>
  <c r="AS433"/>
  <c r="AQ433"/>
  <c r="AP433"/>
  <c r="AO433"/>
  <c r="AM433"/>
  <c r="AL433"/>
  <c r="AI433"/>
  <c r="AH433"/>
  <c r="AG433"/>
  <c r="AC433"/>
  <c r="O433"/>
  <c r="N433"/>
  <c r="M433"/>
  <c r="CE433" s="1"/>
  <c r="L433"/>
  <c r="BX433" s="1"/>
  <c r="K433"/>
  <c r="J433"/>
  <c r="BK433" s="1"/>
  <c r="I433"/>
  <c r="AY433" s="1"/>
  <c r="H433"/>
  <c r="AR433" s="1"/>
  <c r="CZ433" s="1"/>
  <c r="G433"/>
  <c r="F433"/>
  <c r="AE433" s="1"/>
  <c r="E433"/>
  <c r="S433" s="1"/>
  <c r="C433"/>
  <c r="D433" s="1"/>
  <c r="BY432"/>
  <c r="BX432"/>
  <c r="BT432"/>
  <c r="BR432"/>
  <c r="BQ432"/>
  <c r="BN432"/>
  <c r="BM432"/>
  <c r="BL432"/>
  <c r="BH432"/>
  <c r="AS432"/>
  <c r="AR432"/>
  <c r="AN432"/>
  <c r="AL432"/>
  <c r="AK432"/>
  <c r="AH432"/>
  <c r="AG432"/>
  <c r="AF432"/>
  <c r="AB432"/>
  <c r="O432"/>
  <c r="N432"/>
  <c r="M432"/>
  <c r="CD432" s="1"/>
  <c r="L432"/>
  <c r="BZ432" s="1"/>
  <c r="K432"/>
  <c r="J432"/>
  <c r="BJ432" s="1"/>
  <c r="I432"/>
  <c r="AX432" s="1"/>
  <c r="H432"/>
  <c r="AT432" s="1"/>
  <c r="G432"/>
  <c r="F432"/>
  <c r="AD432" s="1"/>
  <c r="E432"/>
  <c r="R432" s="1"/>
  <c r="D432"/>
  <c r="C432"/>
  <c r="CF431"/>
  <c r="CB431"/>
  <c r="BQ431"/>
  <c r="BP431"/>
  <c r="BM431"/>
  <c r="BL431"/>
  <c r="BK431"/>
  <c r="BI431"/>
  <c r="BH431"/>
  <c r="DD431" s="1"/>
  <c r="BG431"/>
  <c r="BE431"/>
  <c r="BD431"/>
  <c r="AZ431"/>
  <c r="AV431"/>
  <c r="AK431"/>
  <c r="AJ431"/>
  <c r="AG431"/>
  <c r="AF431"/>
  <c r="AE431"/>
  <c r="AC431"/>
  <c r="AB431"/>
  <c r="CV431" s="1"/>
  <c r="AA431"/>
  <c r="Y431"/>
  <c r="X431"/>
  <c r="T431"/>
  <c r="P431"/>
  <c r="O431"/>
  <c r="N431"/>
  <c r="M431"/>
  <c r="CI431" s="1"/>
  <c r="L431"/>
  <c r="K431"/>
  <c r="BS431" s="1"/>
  <c r="J431"/>
  <c r="BJ431" s="1"/>
  <c r="I431"/>
  <c r="BC431" s="1"/>
  <c r="H431"/>
  <c r="G431"/>
  <c r="AM431" s="1"/>
  <c r="F431"/>
  <c r="AD431" s="1"/>
  <c r="E431"/>
  <c r="W431" s="1"/>
  <c r="D431"/>
  <c r="C431"/>
  <c r="CI430"/>
  <c r="CH430"/>
  <c r="CF430"/>
  <c r="CE430"/>
  <c r="CD430"/>
  <c r="CB430"/>
  <c r="CA430"/>
  <c r="BW430"/>
  <c r="BS430"/>
  <c r="BO430"/>
  <c r="BK430"/>
  <c r="BH430"/>
  <c r="BG430"/>
  <c r="BD430"/>
  <c r="BC430"/>
  <c r="BB430"/>
  <c r="AZ430"/>
  <c r="AY430"/>
  <c r="AX430"/>
  <c r="AV430"/>
  <c r="AU430"/>
  <c r="AQ430"/>
  <c r="AI430"/>
  <c r="AE430"/>
  <c r="AB430"/>
  <c r="AA430"/>
  <c r="X430"/>
  <c r="W430"/>
  <c r="V430"/>
  <c r="T430"/>
  <c r="S430"/>
  <c r="R430"/>
  <c r="P430"/>
  <c r="O430"/>
  <c r="N430"/>
  <c r="M430"/>
  <c r="CG430" s="1"/>
  <c r="DJ430" s="1"/>
  <c r="L430"/>
  <c r="BZ430" s="1"/>
  <c r="K430"/>
  <c r="J430"/>
  <c r="BJ430" s="1"/>
  <c r="I430"/>
  <c r="BA430" s="1"/>
  <c r="DB430" s="1"/>
  <c r="H430"/>
  <c r="AT430" s="1"/>
  <c r="G430"/>
  <c r="F430"/>
  <c r="AD430" s="1"/>
  <c r="E430"/>
  <c r="U430" s="1"/>
  <c r="CT430" s="1"/>
  <c r="C430"/>
  <c r="D430" s="1"/>
  <c r="CI429"/>
  <c r="CH429"/>
  <c r="CE429"/>
  <c r="CD429"/>
  <c r="CA429"/>
  <c r="BZ429"/>
  <c r="BY429"/>
  <c r="BW429"/>
  <c r="BV429"/>
  <c r="BU429"/>
  <c r="BS429"/>
  <c r="BN429"/>
  <c r="BC429"/>
  <c r="BB429"/>
  <c r="AY429"/>
  <c r="AX429"/>
  <c r="AU429"/>
  <c r="AT429"/>
  <c r="AS429"/>
  <c r="AQ429"/>
  <c r="AP429"/>
  <c r="AO429"/>
  <c r="AL429"/>
  <c r="AI429"/>
  <c r="W429"/>
  <c r="V429"/>
  <c r="S429"/>
  <c r="R429"/>
  <c r="O429"/>
  <c r="N429"/>
  <c r="M429"/>
  <c r="CG429" s="1"/>
  <c r="L429"/>
  <c r="BX429" s="1"/>
  <c r="K429"/>
  <c r="BR429" s="1"/>
  <c r="J429"/>
  <c r="BG429" s="1"/>
  <c r="I429"/>
  <c r="BA429" s="1"/>
  <c r="H429"/>
  <c r="AR429" s="1"/>
  <c r="G429"/>
  <c r="AH429" s="1"/>
  <c r="F429"/>
  <c r="AE429" s="1"/>
  <c r="E429"/>
  <c r="U429" s="1"/>
  <c r="C429"/>
  <c r="D429" s="1"/>
  <c r="CH428"/>
  <c r="CC428"/>
  <c r="BZ428"/>
  <c r="BY428"/>
  <c r="BV428"/>
  <c r="BU428"/>
  <c r="BR428"/>
  <c r="BQ428"/>
  <c r="BP428"/>
  <c r="BN428"/>
  <c r="BM428"/>
  <c r="BL428"/>
  <c r="BJ428"/>
  <c r="BI428"/>
  <c r="BF428"/>
  <c r="BA428"/>
  <c r="AX428"/>
  <c r="AT428"/>
  <c r="AS428"/>
  <c r="AP428"/>
  <c r="AO428"/>
  <c r="AL428"/>
  <c r="AK428"/>
  <c r="AJ428"/>
  <c r="AH428"/>
  <c r="AG428"/>
  <c r="AF428"/>
  <c r="AD428"/>
  <c r="Z428"/>
  <c r="Y428"/>
  <c r="V428"/>
  <c r="Q428"/>
  <c r="O428"/>
  <c r="N428"/>
  <c r="M428"/>
  <c r="CG428" s="1"/>
  <c r="L428"/>
  <c r="BX428" s="1"/>
  <c r="K428"/>
  <c r="BS428" s="1"/>
  <c r="J428"/>
  <c r="I428"/>
  <c r="AW428" s="1"/>
  <c r="H428"/>
  <c r="AR428" s="1"/>
  <c r="G428"/>
  <c r="AM428" s="1"/>
  <c r="F428"/>
  <c r="E428"/>
  <c r="U428" s="1"/>
  <c r="D428"/>
  <c r="C428"/>
  <c r="CG427"/>
  <c r="CF427"/>
  <c r="CB427"/>
  <c r="BY427"/>
  <c r="BX427"/>
  <c r="BQ427"/>
  <c r="BP427"/>
  <c r="BM427"/>
  <c r="BL427"/>
  <c r="BK427"/>
  <c r="BI427"/>
  <c r="BH427"/>
  <c r="DD427" s="1"/>
  <c r="BG427"/>
  <c r="BE427"/>
  <c r="BD427"/>
  <c r="AZ427"/>
  <c r="AW427"/>
  <c r="AV427"/>
  <c r="AO427"/>
  <c r="AN427"/>
  <c r="AK427"/>
  <c r="AJ427"/>
  <c r="AG427"/>
  <c r="AF427"/>
  <c r="AE427"/>
  <c r="AC427"/>
  <c r="AB427"/>
  <c r="CV427" s="1"/>
  <c r="AA427"/>
  <c r="Y427"/>
  <c r="X427"/>
  <c r="U427"/>
  <c r="T427"/>
  <c r="P427"/>
  <c r="O427"/>
  <c r="N427"/>
  <c r="M427"/>
  <c r="L427"/>
  <c r="BU427" s="1"/>
  <c r="K427"/>
  <c r="BS427" s="1"/>
  <c r="J427"/>
  <c r="BJ427" s="1"/>
  <c r="I427"/>
  <c r="H427"/>
  <c r="AS427" s="1"/>
  <c r="G427"/>
  <c r="AM427" s="1"/>
  <c r="F427"/>
  <c r="AD427" s="1"/>
  <c r="E427"/>
  <c r="D427"/>
  <c r="C427"/>
  <c r="CI426"/>
  <c r="CH426"/>
  <c r="CF426"/>
  <c r="DJ426" s="1"/>
  <c r="CE426"/>
  <c r="CD426"/>
  <c r="CB426"/>
  <c r="CA426"/>
  <c r="BX426"/>
  <c r="BK426"/>
  <c r="BH426"/>
  <c r="BG426"/>
  <c r="BD426"/>
  <c r="BC426"/>
  <c r="BB426"/>
  <c r="AZ426"/>
  <c r="DB426" s="1"/>
  <c r="AY426"/>
  <c r="AX426"/>
  <c r="AV426"/>
  <c r="AQ426"/>
  <c r="AN426"/>
  <c r="AE426"/>
  <c r="AB426"/>
  <c r="AA426"/>
  <c r="X426"/>
  <c r="W426"/>
  <c r="V426"/>
  <c r="T426"/>
  <c r="CT426" s="1"/>
  <c r="S426"/>
  <c r="R426"/>
  <c r="P426"/>
  <c r="O426"/>
  <c r="N426"/>
  <c r="M426"/>
  <c r="CG426" s="1"/>
  <c r="L426"/>
  <c r="BW426" s="1"/>
  <c r="K426"/>
  <c r="BL426" s="1"/>
  <c r="J426"/>
  <c r="BJ426" s="1"/>
  <c r="I426"/>
  <c r="BA426" s="1"/>
  <c r="H426"/>
  <c r="AU426" s="1"/>
  <c r="G426"/>
  <c r="AJ426" s="1"/>
  <c r="F426"/>
  <c r="AD426" s="1"/>
  <c r="E426"/>
  <c r="U426" s="1"/>
  <c r="C426"/>
  <c r="D426" s="1"/>
  <c r="CI425"/>
  <c r="CH425"/>
  <c r="CE425"/>
  <c r="CD425"/>
  <c r="CA425"/>
  <c r="BZ425"/>
  <c r="BY425"/>
  <c r="BW425"/>
  <c r="BV425"/>
  <c r="BU425"/>
  <c r="BS425"/>
  <c r="BR425"/>
  <c r="BN425"/>
  <c r="BK425"/>
  <c r="BJ425"/>
  <c r="BC425"/>
  <c r="BB425"/>
  <c r="AY425"/>
  <c r="AX425"/>
  <c r="AU425"/>
  <c r="AT425"/>
  <c r="AS425"/>
  <c r="AQ425"/>
  <c r="AP425"/>
  <c r="AO425"/>
  <c r="AL425"/>
  <c r="AI425"/>
  <c r="AH425"/>
  <c r="AA425"/>
  <c r="Z425"/>
  <c r="W425"/>
  <c r="V425"/>
  <c r="S425"/>
  <c r="R425"/>
  <c r="O425"/>
  <c r="N425"/>
  <c r="M425"/>
  <c r="CG425" s="1"/>
  <c r="L425"/>
  <c r="BX425" s="1"/>
  <c r="DH425" s="1"/>
  <c r="K425"/>
  <c r="J425"/>
  <c r="BG425" s="1"/>
  <c r="I425"/>
  <c r="BA425" s="1"/>
  <c r="H425"/>
  <c r="AR425" s="1"/>
  <c r="CZ425" s="1"/>
  <c r="G425"/>
  <c r="F425"/>
  <c r="AE425" s="1"/>
  <c r="E425"/>
  <c r="U425" s="1"/>
  <c r="C425"/>
  <c r="D425" s="1"/>
  <c r="CH424"/>
  <c r="CG424"/>
  <c r="CC424"/>
  <c r="BZ424"/>
  <c r="BY424"/>
  <c r="BV424"/>
  <c r="BU424"/>
  <c r="BR424"/>
  <c r="BQ424"/>
  <c r="BP424"/>
  <c r="BN424"/>
  <c r="BM424"/>
  <c r="BL424"/>
  <c r="BA424"/>
  <c r="AX424"/>
  <c r="AW424"/>
  <c r="AT424"/>
  <c r="AS424"/>
  <c r="AP424"/>
  <c r="AO424"/>
  <c r="AL424"/>
  <c r="AK424"/>
  <c r="AJ424"/>
  <c r="AH424"/>
  <c r="AG424"/>
  <c r="AF424"/>
  <c r="V424"/>
  <c r="U424"/>
  <c r="Q424"/>
  <c r="O424"/>
  <c r="N424"/>
  <c r="M424"/>
  <c r="L424"/>
  <c r="BX424" s="1"/>
  <c r="K424"/>
  <c r="BS424" s="1"/>
  <c r="J424"/>
  <c r="BF424" s="1"/>
  <c r="I424"/>
  <c r="H424"/>
  <c r="AR424" s="1"/>
  <c r="G424"/>
  <c r="AM424" s="1"/>
  <c r="F424"/>
  <c r="AD424" s="1"/>
  <c r="E424"/>
  <c r="D424"/>
  <c r="C424"/>
  <c r="BY423"/>
  <c r="BX423"/>
  <c r="BU423"/>
  <c r="BQ423"/>
  <c r="BP423"/>
  <c r="BM423"/>
  <c r="BL423"/>
  <c r="BK423"/>
  <c r="BI423"/>
  <c r="BH423"/>
  <c r="DD423" s="1"/>
  <c r="BG423"/>
  <c r="BE423"/>
  <c r="BD423"/>
  <c r="AS423"/>
  <c r="AO423"/>
  <c r="AN423"/>
  <c r="AK423"/>
  <c r="AJ423"/>
  <c r="AG423"/>
  <c r="AF423"/>
  <c r="AE423"/>
  <c r="AC423"/>
  <c r="AB423"/>
  <c r="AA423"/>
  <c r="Y423"/>
  <c r="X423"/>
  <c r="T423"/>
  <c r="O423"/>
  <c r="N423"/>
  <c r="M423"/>
  <c r="CF423" s="1"/>
  <c r="L423"/>
  <c r="K423"/>
  <c r="BS423" s="1"/>
  <c r="J423"/>
  <c r="BJ423" s="1"/>
  <c r="I423"/>
  <c r="AV423" s="1"/>
  <c r="H423"/>
  <c r="G423"/>
  <c r="AM423" s="1"/>
  <c r="F423"/>
  <c r="AD423" s="1"/>
  <c r="CV423" s="1"/>
  <c r="E423"/>
  <c r="U423" s="1"/>
  <c r="D423"/>
  <c r="C423"/>
  <c r="CI422"/>
  <c r="CH422"/>
  <c r="CF422"/>
  <c r="CE422"/>
  <c r="CD422"/>
  <c r="CB422"/>
  <c r="CA422"/>
  <c r="BZ422"/>
  <c r="BX422"/>
  <c r="BV422"/>
  <c r="BT422"/>
  <c r="BS422"/>
  <c r="BO422"/>
  <c r="BN422"/>
  <c r="BC422"/>
  <c r="BB422"/>
  <c r="AZ422"/>
  <c r="AY422"/>
  <c r="AX422"/>
  <c r="AV422"/>
  <c r="AU422"/>
  <c r="AT422"/>
  <c r="AR422"/>
  <c r="AP422"/>
  <c r="AN422"/>
  <c r="AM422"/>
  <c r="AI422"/>
  <c r="AH422"/>
  <c r="W422"/>
  <c r="V422"/>
  <c r="T422"/>
  <c r="S422"/>
  <c r="R422"/>
  <c r="P422"/>
  <c r="O422"/>
  <c r="N422"/>
  <c r="M422"/>
  <c r="CG422" s="1"/>
  <c r="DJ422" s="1"/>
  <c r="L422"/>
  <c r="K422"/>
  <c r="BR422" s="1"/>
  <c r="J422"/>
  <c r="BK422" s="1"/>
  <c r="I422"/>
  <c r="BA422" s="1"/>
  <c r="DB422" s="1"/>
  <c r="H422"/>
  <c r="G422"/>
  <c r="AL422" s="1"/>
  <c r="F422"/>
  <c r="AE422" s="1"/>
  <c r="E422"/>
  <c r="U422" s="1"/>
  <c r="CT422" s="1"/>
  <c r="C422"/>
  <c r="D422" s="1"/>
  <c r="CH421"/>
  <c r="CG421"/>
  <c r="CE421"/>
  <c r="CC421"/>
  <c r="CA421"/>
  <c r="BZ421"/>
  <c r="DH421" s="1"/>
  <c r="BY421"/>
  <c r="BW421"/>
  <c r="BV421"/>
  <c r="BU421"/>
  <c r="BB421"/>
  <c r="BA421"/>
  <c r="AY421"/>
  <c r="AW421"/>
  <c r="AU421"/>
  <c r="AT421"/>
  <c r="AS421"/>
  <c r="AQ421"/>
  <c r="AP421"/>
  <c r="AO421"/>
  <c r="V421"/>
  <c r="U421"/>
  <c r="S421"/>
  <c r="Q421"/>
  <c r="O421"/>
  <c r="N421"/>
  <c r="M421"/>
  <c r="L421"/>
  <c r="BX421" s="1"/>
  <c r="K421"/>
  <c r="BR421" s="1"/>
  <c r="J421"/>
  <c r="BK421" s="1"/>
  <c r="I421"/>
  <c r="H421"/>
  <c r="AR421" s="1"/>
  <c r="CZ421" s="1"/>
  <c r="G421"/>
  <c r="AL421" s="1"/>
  <c r="F421"/>
  <c r="AE421" s="1"/>
  <c r="E421"/>
  <c r="C421"/>
  <c r="D421" s="1"/>
  <c r="CG420"/>
  <c r="CF420"/>
  <c r="CD420"/>
  <c r="CB420"/>
  <c r="BZ420"/>
  <c r="BY420"/>
  <c r="BU420"/>
  <c r="BT420"/>
  <c r="BR420"/>
  <c r="BQ420"/>
  <c r="BP420"/>
  <c r="BN420"/>
  <c r="BM420"/>
  <c r="BL420"/>
  <c r="BA420"/>
  <c r="AZ420"/>
  <c r="AX420"/>
  <c r="AV420"/>
  <c r="AT420"/>
  <c r="AS420"/>
  <c r="AO420"/>
  <c r="AN420"/>
  <c r="AL420"/>
  <c r="AK420"/>
  <c r="AJ420"/>
  <c r="AH420"/>
  <c r="AG420"/>
  <c r="AF420"/>
  <c r="U420"/>
  <c r="T420"/>
  <c r="R420"/>
  <c r="P420"/>
  <c r="O420"/>
  <c r="N420"/>
  <c r="M420"/>
  <c r="L420"/>
  <c r="BX420" s="1"/>
  <c r="K420"/>
  <c r="BS420" s="1"/>
  <c r="J420"/>
  <c r="BJ420" s="1"/>
  <c r="I420"/>
  <c r="H420"/>
  <c r="AR420" s="1"/>
  <c r="G420"/>
  <c r="AM420" s="1"/>
  <c r="F420"/>
  <c r="AD420" s="1"/>
  <c r="E420"/>
  <c r="D420"/>
  <c r="C420"/>
  <c r="CG419"/>
  <c r="CF419"/>
  <c r="CB419"/>
  <c r="BK419"/>
  <c r="DD419" s="1"/>
  <c r="BI419"/>
  <c r="BH419"/>
  <c r="BG419"/>
  <c r="BE419"/>
  <c r="BD419"/>
  <c r="BA419"/>
  <c r="AZ419"/>
  <c r="AV419"/>
  <c r="AE419"/>
  <c r="AC419"/>
  <c r="AB419"/>
  <c r="CV419" s="1"/>
  <c r="AA419"/>
  <c r="Y419"/>
  <c r="X419"/>
  <c r="U419"/>
  <c r="T419"/>
  <c r="P419"/>
  <c r="O419"/>
  <c r="N419"/>
  <c r="M419"/>
  <c r="CE419" s="1"/>
  <c r="L419"/>
  <c r="BX419" s="1"/>
  <c r="K419"/>
  <c r="BQ419" s="1"/>
  <c r="J419"/>
  <c r="BJ419" s="1"/>
  <c r="I419"/>
  <c r="AY419" s="1"/>
  <c r="H419"/>
  <c r="AR419" s="1"/>
  <c r="G419"/>
  <c r="AK419" s="1"/>
  <c r="F419"/>
  <c r="AD419" s="1"/>
  <c r="E419"/>
  <c r="S419" s="1"/>
  <c r="D419"/>
  <c r="C419"/>
  <c r="CI418"/>
  <c r="CH418"/>
  <c r="CF418"/>
  <c r="DJ418" s="1"/>
  <c r="CE418"/>
  <c r="CD418"/>
  <c r="CB418"/>
  <c r="BK418"/>
  <c r="BH418"/>
  <c r="BG418"/>
  <c r="BF418"/>
  <c r="BC418"/>
  <c r="BB418"/>
  <c r="AZ418"/>
  <c r="DB418" s="1"/>
  <c r="AY418"/>
  <c r="AX418"/>
  <c r="AV418"/>
  <c r="AL418"/>
  <c r="AF418"/>
  <c r="AE418"/>
  <c r="AB418"/>
  <c r="AA418"/>
  <c r="Z418"/>
  <c r="W418"/>
  <c r="V418"/>
  <c r="T418"/>
  <c r="CT418" s="1"/>
  <c r="S418"/>
  <c r="R418"/>
  <c r="P418"/>
  <c r="O418"/>
  <c r="N418"/>
  <c r="M418"/>
  <c r="CG418" s="1"/>
  <c r="L418"/>
  <c r="BX418" s="1"/>
  <c r="K418"/>
  <c r="BR418" s="1"/>
  <c r="J418"/>
  <c r="I418"/>
  <c r="BA418" s="1"/>
  <c r="H418"/>
  <c r="AR418" s="1"/>
  <c r="G418"/>
  <c r="AM418" s="1"/>
  <c r="F418"/>
  <c r="E418"/>
  <c r="U418" s="1"/>
  <c r="D418"/>
  <c r="C418"/>
  <c r="CA417"/>
  <c r="BZ417"/>
  <c r="BY417"/>
  <c r="BW417"/>
  <c r="BV417"/>
  <c r="BU417"/>
  <c r="BS417"/>
  <c r="BR417"/>
  <c r="BO417"/>
  <c r="BN417"/>
  <c r="BM417"/>
  <c r="BI417"/>
  <c r="BG417"/>
  <c r="AU417"/>
  <c r="AT417"/>
  <c r="AS417"/>
  <c r="AQ417"/>
  <c r="AP417"/>
  <c r="AO417"/>
  <c r="AM417"/>
  <c r="AL417"/>
  <c r="AI417"/>
  <c r="AH417"/>
  <c r="AG417"/>
  <c r="AC417"/>
  <c r="AA417"/>
  <c r="O417"/>
  <c r="N417"/>
  <c r="M417"/>
  <c r="CE417" s="1"/>
  <c r="L417"/>
  <c r="BX417" s="1"/>
  <c r="DH417" s="1"/>
  <c r="K417"/>
  <c r="J417"/>
  <c r="BK417" s="1"/>
  <c r="I417"/>
  <c r="AY417" s="1"/>
  <c r="H417"/>
  <c r="AR417" s="1"/>
  <c r="CZ417" s="1"/>
  <c r="G417"/>
  <c r="F417"/>
  <c r="AE417" s="1"/>
  <c r="E417"/>
  <c r="S417" s="1"/>
  <c r="C417"/>
  <c r="D417" s="1"/>
  <c r="BR416"/>
  <c r="BQ416"/>
  <c r="BP416"/>
  <c r="BN416"/>
  <c r="BM416"/>
  <c r="BL416"/>
  <c r="BH416"/>
  <c r="BF416"/>
  <c r="AR416"/>
  <c r="AL416"/>
  <c r="AK416"/>
  <c r="AJ416"/>
  <c r="AH416"/>
  <c r="AG416"/>
  <c r="AF416"/>
  <c r="AB416"/>
  <c r="Z416"/>
  <c r="O416"/>
  <c r="N416"/>
  <c r="M416"/>
  <c r="CD416" s="1"/>
  <c r="L416"/>
  <c r="BX416" s="1"/>
  <c r="K416"/>
  <c r="BS416" s="1"/>
  <c r="J416"/>
  <c r="BJ416" s="1"/>
  <c r="I416"/>
  <c r="AX416" s="1"/>
  <c r="H416"/>
  <c r="AS416" s="1"/>
  <c r="G416"/>
  <c r="AM416" s="1"/>
  <c r="F416"/>
  <c r="AD416" s="1"/>
  <c r="E416"/>
  <c r="R416" s="1"/>
  <c r="D416"/>
  <c r="C416"/>
  <c r="CA415"/>
  <c r="BY415"/>
  <c r="BX415"/>
  <c r="BU415"/>
  <c r="BT415"/>
  <c r="BS415"/>
  <c r="BO415"/>
  <c r="BM415"/>
  <c r="BK415"/>
  <c r="BI415"/>
  <c r="BH415"/>
  <c r="DD415" s="1"/>
  <c r="BG415"/>
  <c r="BE415"/>
  <c r="BD415"/>
  <c r="AY415"/>
  <c r="AU415"/>
  <c r="AS415"/>
  <c r="AR415"/>
  <c r="AO415"/>
  <c r="AN415"/>
  <c r="AM415"/>
  <c r="AI415"/>
  <c r="AG415"/>
  <c r="AE415"/>
  <c r="AC415"/>
  <c r="AB415"/>
  <c r="CV415" s="1"/>
  <c r="AA415"/>
  <c r="Y415"/>
  <c r="X415"/>
  <c r="S415"/>
  <c r="O415"/>
  <c r="N415"/>
  <c r="M415"/>
  <c r="CE415" s="1"/>
  <c r="L415"/>
  <c r="K415"/>
  <c r="BQ415" s="1"/>
  <c r="J415"/>
  <c r="BJ415" s="1"/>
  <c r="I415"/>
  <c r="AZ415" s="1"/>
  <c r="H415"/>
  <c r="G415"/>
  <c r="AK415" s="1"/>
  <c r="F415"/>
  <c r="AD415" s="1"/>
  <c r="E415"/>
  <c r="T415" s="1"/>
  <c r="C415"/>
  <c r="D415" s="1"/>
  <c r="CI414"/>
  <c r="CH414"/>
  <c r="CF414"/>
  <c r="DJ414" s="1"/>
  <c r="CE414"/>
  <c r="CD414"/>
  <c r="CB414"/>
  <c r="CA414"/>
  <c r="BZ414"/>
  <c r="BX414"/>
  <c r="BV414"/>
  <c r="BT414"/>
  <c r="BS414"/>
  <c r="BO414"/>
  <c r="BN414"/>
  <c r="BC414"/>
  <c r="BB414"/>
  <c r="AZ414"/>
  <c r="AY414"/>
  <c r="AX414"/>
  <c r="AV414"/>
  <c r="AU414"/>
  <c r="AT414"/>
  <c r="AR414"/>
  <c r="AP414"/>
  <c r="AN414"/>
  <c r="AM414"/>
  <c r="AI414"/>
  <c r="AH414"/>
  <c r="W414"/>
  <c r="V414"/>
  <c r="T414"/>
  <c r="CT414" s="1"/>
  <c r="S414"/>
  <c r="R414"/>
  <c r="P414"/>
  <c r="O414"/>
  <c r="N414"/>
  <c r="M414"/>
  <c r="CG414" s="1"/>
  <c r="L414"/>
  <c r="K414"/>
  <c r="BR414" s="1"/>
  <c r="J414"/>
  <c r="BK414" s="1"/>
  <c r="I414"/>
  <c r="BA414" s="1"/>
  <c r="DB414" s="1"/>
  <c r="H414"/>
  <c r="G414"/>
  <c r="AL414" s="1"/>
  <c r="F414"/>
  <c r="AE414" s="1"/>
  <c r="E414"/>
  <c r="U414" s="1"/>
  <c r="C414"/>
  <c r="D414" s="1"/>
  <c r="CH413"/>
  <c r="CG413"/>
  <c r="CE413"/>
  <c r="CC413"/>
  <c r="CA413"/>
  <c r="BZ413"/>
  <c r="DH413" s="1"/>
  <c r="BY413"/>
  <c r="BW413"/>
  <c r="BV413"/>
  <c r="BU413"/>
  <c r="BK413"/>
  <c r="BF413"/>
  <c r="BB413"/>
  <c r="BA413"/>
  <c r="AY413"/>
  <c r="AW413"/>
  <c r="AU413"/>
  <c r="AT413"/>
  <c r="AS413"/>
  <c r="AQ413"/>
  <c r="AP413"/>
  <c r="AO413"/>
  <c r="AE413"/>
  <c r="Z413"/>
  <c r="V413"/>
  <c r="U413"/>
  <c r="S413"/>
  <c r="Q413"/>
  <c r="O413"/>
  <c r="N413"/>
  <c r="M413"/>
  <c r="L413"/>
  <c r="BX413" s="1"/>
  <c r="K413"/>
  <c r="BR413" s="1"/>
  <c r="J413"/>
  <c r="BG413" s="1"/>
  <c r="I413"/>
  <c r="H413"/>
  <c r="AR413" s="1"/>
  <c r="CZ413" s="1"/>
  <c r="G413"/>
  <c r="AL413" s="1"/>
  <c r="F413"/>
  <c r="AA413" s="1"/>
  <c r="E413"/>
  <c r="C413"/>
  <c r="D413" s="1"/>
  <c r="CG412"/>
  <c r="CF412"/>
  <c r="CD412"/>
  <c r="CB412"/>
  <c r="BZ412"/>
  <c r="BY412"/>
  <c r="BU412"/>
  <c r="BT412"/>
  <c r="BR412"/>
  <c r="BQ412"/>
  <c r="BP412"/>
  <c r="BN412"/>
  <c r="BM412"/>
  <c r="BL412"/>
  <c r="BJ412"/>
  <c r="BE412"/>
  <c r="BA412"/>
  <c r="AZ412"/>
  <c r="AX412"/>
  <c r="AV412"/>
  <c r="AT412"/>
  <c r="AS412"/>
  <c r="AO412"/>
  <c r="AN412"/>
  <c r="AL412"/>
  <c r="AK412"/>
  <c r="AJ412"/>
  <c r="AH412"/>
  <c r="AG412"/>
  <c r="AF412"/>
  <c r="AD412"/>
  <c r="Y412"/>
  <c r="U412"/>
  <c r="T412"/>
  <c r="R412"/>
  <c r="P412"/>
  <c r="O412"/>
  <c r="N412"/>
  <c r="M412"/>
  <c r="L412"/>
  <c r="BX412" s="1"/>
  <c r="K412"/>
  <c r="BS412" s="1"/>
  <c r="J412"/>
  <c r="BF412" s="1"/>
  <c r="I412"/>
  <c r="H412"/>
  <c r="AR412" s="1"/>
  <c r="G412"/>
  <c r="AM412" s="1"/>
  <c r="F412"/>
  <c r="Z412" s="1"/>
  <c r="E412"/>
  <c r="D412"/>
  <c r="C412"/>
  <c r="CG411"/>
  <c r="CF411"/>
  <c r="CB411"/>
  <c r="BQ411"/>
  <c r="BL411"/>
  <c r="BK411"/>
  <c r="DD411" s="1"/>
  <c r="BI411"/>
  <c r="BH411"/>
  <c r="BG411"/>
  <c r="BE411"/>
  <c r="BD411"/>
  <c r="BA411"/>
  <c r="AZ411"/>
  <c r="AV411"/>
  <c r="AK411"/>
  <c r="AF411"/>
  <c r="AE411"/>
  <c r="AC411"/>
  <c r="AB411"/>
  <c r="CV411" s="1"/>
  <c r="AA411"/>
  <c r="Y411"/>
  <c r="X411"/>
  <c r="U411"/>
  <c r="T411"/>
  <c r="P411"/>
  <c r="O411"/>
  <c r="N411"/>
  <c r="M411"/>
  <c r="CE411" s="1"/>
  <c r="L411"/>
  <c r="BX411" s="1"/>
  <c r="K411"/>
  <c r="BS411" s="1"/>
  <c r="J411"/>
  <c r="BJ411" s="1"/>
  <c r="I411"/>
  <c r="AY411" s="1"/>
  <c r="H411"/>
  <c r="AR411" s="1"/>
  <c r="G411"/>
  <c r="AM411" s="1"/>
  <c r="F411"/>
  <c r="AD411" s="1"/>
  <c r="E411"/>
  <c r="S411" s="1"/>
  <c r="D411"/>
  <c r="C411"/>
  <c r="CI410"/>
  <c r="CH410"/>
  <c r="CF410"/>
  <c r="DJ410" s="1"/>
  <c r="CE410"/>
  <c r="CD410"/>
  <c r="CB410"/>
  <c r="BR410"/>
  <c r="BL410"/>
  <c r="BK410"/>
  <c r="BH410"/>
  <c r="BG410"/>
  <c r="BF410"/>
  <c r="BC410"/>
  <c r="BB410"/>
  <c r="AZ410"/>
  <c r="DB410" s="1"/>
  <c r="AY410"/>
  <c r="AX410"/>
  <c r="AV410"/>
  <c r="AL410"/>
  <c r="AF410"/>
  <c r="AE410"/>
  <c r="AB410"/>
  <c r="AA410"/>
  <c r="Z410"/>
  <c r="W410"/>
  <c r="V410"/>
  <c r="T410"/>
  <c r="CT410" s="1"/>
  <c r="S410"/>
  <c r="R410"/>
  <c r="P410"/>
  <c r="O410"/>
  <c r="N410"/>
  <c r="M410"/>
  <c r="CG410" s="1"/>
  <c r="L410"/>
  <c r="BX410" s="1"/>
  <c r="K410"/>
  <c r="BS410" s="1"/>
  <c r="J410"/>
  <c r="I410"/>
  <c r="BA410" s="1"/>
  <c r="H410"/>
  <c r="AR410" s="1"/>
  <c r="G410"/>
  <c r="AM410" s="1"/>
  <c r="F410"/>
  <c r="E410"/>
  <c r="U410" s="1"/>
  <c r="D410"/>
  <c r="C410"/>
  <c r="CA409"/>
  <c r="BZ409"/>
  <c r="BY409"/>
  <c r="BW409"/>
  <c r="BV409"/>
  <c r="BU409"/>
  <c r="BS409"/>
  <c r="BR409"/>
  <c r="BO409"/>
  <c r="BN409"/>
  <c r="BM409"/>
  <c r="BI409"/>
  <c r="BG409"/>
  <c r="AU409"/>
  <c r="AT409"/>
  <c r="AS409"/>
  <c r="AQ409"/>
  <c r="AP409"/>
  <c r="AO409"/>
  <c r="AM409"/>
  <c r="AL409"/>
  <c r="AI409"/>
  <c r="AH409"/>
  <c r="AG409"/>
  <c r="AC409"/>
  <c r="AA409"/>
  <c r="O409"/>
  <c r="N409"/>
  <c r="M409"/>
  <c r="CE409" s="1"/>
  <c r="L409"/>
  <c r="BX409" s="1"/>
  <c r="DH409" s="1"/>
  <c r="K409"/>
  <c r="J409"/>
  <c r="BK409" s="1"/>
  <c r="I409"/>
  <c r="AY409" s="1"/>
  <c r="H409"/>
  <c r="AR409" s="1"/>
  <c r="CZ409" s="1"/>
  <c r="G409"/>
  <c r="F409"/>
  <c r="AE409" s="1"/>
  <c r="E409"/>
  <c r="S409" s="1"/>
  <c r="C409"/>
  <c r="D409" s="1"/>
  <c r="BX408"/>
  <c r="BR408"/>
  <c r="BQ408"/>
  <c r="BP408"/>
  <c r="BN408"/>
  <c r="BM408"/>
  <c r="BL408"/>
  <c r="BH408"/>
  <c r="BF408"/>
  <c r="AR408"/>
  <c r="AL408"/>
  <c r="AK408"/>
  <c r="AJ408"/>
  <c r="AH408"/>
  <c r="AG408"/>
  <c r="AF408"/>
  <c r="AB408"/>
  <c r="Z408"/>
  <c r="O408"/>
  <c r="N408"/>
  <c r="M408"/>
  <c r="CD408" s="1"/>
  <c r="L408"/>
  <c r="BY408" s="1"/>
  <c r="K408"/>
  <c r="BS408" s="1"/>
  <c r="J408"/>
  <c r="BJ408" s="1"/>
  <c r="I408"/>
  <c r="AX408" s="1"/>
  <c r="H408"/>
  <c r="AS408" s="1"/>
  <c r="G408"/>
  <c r="AM408" s="1"/>
  <c r="F408"/>
  <c r="AD408" s="1"/>
  <c r="E408"/>
  <c r="R408" s="1"/>
  <c r="D408"/>
  <c r="C408"/>
  <c r="CE407"/>
  <c r="CA407"/>
  <c r="BY407"/>
  <c r="BX407"/>
  <c r="BU407"/>
  <c r="BT407"/>
  <c r="BS407"/>
  <c r="BO407"/>
  <c r="BM407"/>
  <c r="BK407"/>
  <c r="BI407"/>
  <c r="BH407"/>
  <c r="DD407" s="1"/>
  <c r="BG407"/>
  <c r="BE407"/>
  <c r="BD407"/>
  <c r="AY407"/>
  <c r="AU407"/>
  <c r="AS407"/>
  <c r="AR407"/>
  <c r="AO407"/>
  <c r="AN407"/>
  <c r="AM407"/>
  <c r="AI407"/>
  <c r="AG407"/>
  <c r="AE407"/>
  <c r="AC407"/>
  <c r="AB407"/>
  <c r="CV407" s="1"/>
  <c r="AA407"/>
  <c r="Y407"/>
  <c r="X407"/>
  <c r="S407"/>
  <c r="O407"/>
  <c r="N407"/>
  <c r="M407"/>
  <c r="CF407" s="1"/>
  <c r="L407"/>
  <c r="K407"/>
  <c r="BQ407" s="1"/>
  <c r="J407"/>
  <c r="BJ407" s="1"/>
  <c r="I407"/>
  <c r="AZ407" s="1"/>
  <c r="H407"/>
  <c r="G407"/>
  <c r="AK407" s="1"/>
  <c r="F407"/>
  <c r="AD407" s="1"/>
  <c r="E407"/>
  <c r="T407" s="1"/>
  <c r="C407"/>
  <c r="D407" s="1"/>
  <c r="CI406"/>
  <c r="CH406"/>
  <c r="CF406"/>
  <c r="DJ406" s="1"/>
  <c r="CE406"/>
  <c r="CD406"/>
  <c r="CB406"/>
  <c r="CA406"/>
  <c r="BZ406"/>
  <c r="BX406"/>
  <c r="BV406"/>
  <c r="BT406"/>
  <c r="BS406"/>
  <c r="BO406"/>
  <c r="BN406"/>
  <c r="BC406"/>
  <c r="BB406"/>
  <c r="AZ406"/>
  <c r="AY406"/>
  <c r="AX406"/>
  <c r="AV406"/>
  <c r="AU406"/>
  <c r="AT406"/>
  <c r="AR406"/>
  <c r="AP406"/>
  <c r="AN406"/>
  <c r="AM406"/>
  <c r="AI406"/>
  <c r="AH406"/>
  <c r="W406"/>
  <c r="V406"/>
  <c r="T406"/>
  <c r="CT406" s="1"/>
  <c r="S406"/>
  <c r="R406"/>
  <c r="P406"/>
  <c r="O406"/>
  <c r="N406"/>
  <c r="M406"/>
  <c r="CG406" s="1"/>
  <c r="L406"/>
  <c r="K406"/>
  <c r="BR406" s="1"/>
  <c r="J406"/>
  <c r="BK406" s="1"/>
  <c r="I406"/>
  <c r="BA406" s="1"/>
  <c r="DB406" s="1"/>
  <c r="H406"/>
  <c r="G406"/>
  <c r="AL406" s="1"/>
  <c r="F406"/>
  <c r="AE406" s="1"/>
  <c r="E406"/>
  <c r="U406" s="1"/>
  <c r="C406"/>
  <c r="D406" s="1"/>
  <c r="CH405"/>
  <c r="CG405"/>
  <c r="CE405"/>
  <c r="CC405"/>
  <c r="CA405"/>
  <c r="BZ405"/>
  <c r="DH405" s="1"/>
  <c r="BY405"/>
  <c r="BW405"/>
  <c r="BV405"/>
  <c r="BU405"/>
  <c r="BK405"/>
  <c r="BF405"/>
  <c r="BB405"/>
  <c r="BA405"/>
  <c r="AY405"/>
  <c r="AW405"/>
  <c r="AU405"/>
  <c r="AT405"/>
  <c r="AS405"/>
  <c r="AQ405"/>
  <c r="AP405"/>
  <c r="AO405"/>
  <c r="AE405"/>
  <c r="Z405"/>
  <c r="V405"/>
  <c r="U405"/>
  <c r="S405"/>
  <c r="Q405"/>
  <c r="O405"/>
  <c r="N405"/>
  <c r="M405"/>
  <c r="L405"/>
  <c r="BX405" s="1"/>
  <c r="K405"/>
  <c r="BR405" s="1"/>
  <c r="J405"/>
  <c r="BG405" s="1"/>
  <c r="I405"/>
  <c r="H405"/>
  <c r="AR405" s="1"/>
  <c r="CZ405" s="1"/>
  <c r="G405"/>
  <c r="AL405" s="1"/>
  <c r="F405"/>
  <c r="AA405" s="1"/>
  <c r="E405"/>
  <c r="C405"/>
  <c r="D405" s="1"/>
  <c r="CG404"/>
  <c r="CF404"/>
  <c r="CD404"/>
  <c r="CB404"/>
  <c r="BZ404"/>
  <c r="BY404"/>
  <c r="BU404"/>
  <c r="BT404"/>
  <c r="BR404"/>
  <c r="BQ404"/>
  <c r="BP404"/>
  <c r="BN404"/>
  <c r="BM404"/>
  <c r="BL404"/>
  <c r="BJ404"/>
  <c r="BE404"/>
  <c r="BA404"/>
  <c r="AZ404"/>
  <c r="AX404"/>
  <c r="AV404"/>
  <c r="AT404"/>
  <c r="AS404"/>
  <c r="AO404"/>
  <c r="AN404"/>
  <c r="AL404"/>
  <c r="AK404"/>
  <c r="AJ404"/>
  <c r="AH404"/>
  <c r="AG404"/>
  <c r="AF404"/>
  <c r="AD404"/>
  <c r="Y404"/>
  <c r="U404"/>
  <c r="T404"/>
  <c r="R404"/>
  <c r="P404"/>
  <c r="O404"/>
  <c r="N404"/>
  <c r="M404"/>
  <c r="L404"/>
  <c r="BX404" s="1"/>
  <c r="K404"/>
  <c r="BS404" s="1"/>
  <c r="J404"/>
  <c r="BF404" s="1"/>
  <c r="I404"/>
  <c r="H404"/>
  <c r="AR404" s="1"/>
  <c r="G404"/>
  <c r="AM404" s="1"/>
  <c r="F404"/>
  <c r="Z404" s="1"/>
  <c r="E404"/>
  <c r="D404"/>
  <c r="C404"/>
  <c r="CG403"/>
  <c r="CF403"/>
  <c r="CB403"/>
  <c r="BQ403"/>
  <c r="BL403"/>
  <c r="BK403"/>
  <c r="DD403" s="1"/>
  <c r="BI403"/>
  <c r="BH403"/>
  <c r="BG403"/>
  <c r="BE403"/>
  <c r="BD403"/>
  <c r="BA403"/>
  <c r="AZ403"/>
  <c r="AV403"/>
  <c r="AK403"/>
  <c r="AF403"/>
  <c r="AE403"/>
  <c r="AC403"/>
  <c r="AB403"/>
  <c r="CV403" s="1"/>
  <c r="AA403"/>
  <c r="Y403"/>
  <c r="X403"/>
  <c r="U403"/>
  <c r="T403"/>
  <c r="P403"/>
  <c r="O403"/>
  <c r="N403"/>
  <c r="M403"/>
  <c r="CE403" s="1"/>
  <c r="L403"/>
  <c r="BX403" s="1"/>
  <c r="K403"/>
  <c r="BS403" s="1"/>
  <c r="J403"/>
  <c r="BJ403" s="1"/>
  <c r="I403"/>
  <c r="AY403" s="1"/>
  <c r="H403"/>
  <c r="AR403" s="1"/>
  <c r="G403"/>
  <c r="AM403" s="1"/>
  <c r="F403"/>
  <c r="AD403" s="1"/>
  <c r="E403"/>
  <c r="S403" s="1"/>
  <c r="D403"/>
  <c r="C403"/>
  <c r="CI402"/>
  <c r="CH402"/>
  <c r="CF402"/>
  <c r="DJ402" s="1"/>
  <c r="CE402"/>
  <c r="CD402"/>
  <c r="CB402"/>
  <c r="BR402"/>
  <c r="BL402"/>
  <c r="BK402"/>
  <c r="BH402"/>
  <c r="BG402"/>
  <c r="BF402"/>
  <c r="BC402"/>
  <c r="BB402"/>
  <c r="AZ402"/>
  <c r="DB402" s="1"/>
  <c r="AY402"/>
  <c r="AX402"/>
  <c r="AV402"/>
  <c r="AL402"/>
  <c r="AF402"/>
  <c r="AE402"/>
  <c r="AB402"/>
  <c r="AA402"/>
  <c r="Z402"/>
  <c r="W402"/>
  <c r="V402"/>
  <c r="T402"/>
  <c r="CT402" s="1"/>
  <c r="S402"/>
  <c r="R402"/>
  <c r="P402"/>
  <c r="O402"/>
  <c r="N402"/>
  <c r="M402"/>
  <c r="CG402" s="1"/>
  <c r="L402"/>
  <c r="BX402" s="1"/>
  <c r="K402"/>
  <c r="BS402" s="1"/>
  <c r="J402"/>
  <c r="I402"/>
  <c r="BA402" s="1"/>
  <c r="H402"/>
  <c r="AR402" s="1"/>
  <c r="G402"/>
  <c r="AM402" s="1"/>
  <c r="F402"/>
  <c r="E402"/>
  <c r="U402" s="1"/>
  <c r="D402"/>
  <c r="C402"/>
  <c r="CI401"/>
  <c r="CH401"/>
  <c r="CD401"/>
  <c r="CC401"/>
  <c r="BP401"/>
  <c r="BL401"/>
  <c r="BK401"/>
  <c r="BI401"/>
  <c r="BH401"/>
  <c r="DD401" s="1"/>
  <c r="BG401"/>
  <c r="BE401"/>
  <c r="BD401"/>
  <c r="BC401"/>
  <c r="AZ401"/>
  <c r="AY401"/>
  <c r="AV401"/>
  <c r="AJ401"/>
  <c r="AF401"/>
  <c r="AE401"/>
  <c r="AC401"/>
  <c r="AB401"/>
  <c r="CV401" s="1"/>
  <c r="AA401"/>
  <c r="Y401"/>
  <c r="X401"/>
  <c r="W401"/>
  <c r="T401"/>
  <c r="S401"/>
  <c r="P401"/>
  <c r="O401"/>
  <c r="N401"/>
  <c r="M401"/>
  <c r="CG401" s="1"/>
  <c r="L401"/>
  <c r="BX401" s="1"/>
  <c r="K401"/>
  <c r="BS401" s="1"/>
  <c r="J401"/>
  <c r="BJ401" s="1"/>
  <c r="I401"/>
  <c r="BA401" s="1"/>
  <c r="H401"/>
  <c r="AU401" s="1"/>
  <c r="G401"/>
  <c r="AM401" s="1"/>
  <c r="F401"/>
  <c r="AD401" s="1"/>
  <c r="E401"/>
  <c r="U401" s="1"/>
  <c r="D401"/>
  <c r="C401"/>
  <c r="CI400"/>
  <c r="CH400"/>
  <c r="CF400"/>
  <c r="CE400"/>
  <c r="CD400"/>
  <c r="CB400"/>
  <c r="CA400"/>
  <c r="BZ400"/>
  <c r="BW400"/>
  <c r="BV400"/>
  <c r="BK400"/>
  <c r="BG400"/>
  <c r="BC400"/>
  <c r="BB400"/>
  <c r="AZ400"/>
  <c r="AY400"/>
  <c r="AX400"/>
  <c r="AV400"/>
  <c r="AU400"/>
  <c r="AT400"/>
  <c r="AQ400"/>
  <c r="AP400"/>
  <c r="AE400"/>
  <c r="AA400"/>
  <c r="W400"/>
  <c r="V400"/>
  <c r="T400"/>
  <c r="S400"/>
  <c r="R400"/>
  <c r="P400"/>
  <c r="O400"/>
  <c r="N400"/>
  <c r="M400"/>
  <c r="CG400" s="1"/>
  <c r="DJ400" s="1"/>
  <c r="L400"/>
  <c r="BX400" s="1"/>
  <c r="K400"/>
  <c r="J400"/>
  <c r="BJ400" s="1"/>
  <c r="I400"/>
  <c r="BA400" s="1"/>
  <c r="DB400" s="1"/>
  <c r="H400"/>
  <c r="AR400" s="1"/>
  <c r="G400"/>
  <c r="F400"/>
  <c r="AD400" s="1"/>
  <c r="E400"/>
  <c r="U400" s="1"/>
  <c r="CT400" s="1"/>
  <c r="C400"/>
  <c r="D400" s="1"/>
  <c r="CH399"/>
  <c r="CD399"/>
  <c r="CA399"/>
  <c r="BZ399"/>
  <c r="BY399"/>
  <c r="BW399"/>
  <c r="BV399"/>
  <c r="BU399"/>
  <c r="BR399"/>
  <c r="BQ399"/>
  <c r="BN399"/>
  <c r="BM399"/>
  <c r="BF399"/>
  <c r="BB399"/>
  <c r="AX399"/>
  <c r="AU399"/>
  <c r="AT399"/>
  <c r="AS399"/>
  <c r="AQ399"/>
  <c r="AP399"/>
  <c r="AO399"/>
  <c r="AL399"/>
  <c r="AK399"/>
  <c r="AH399"/>
  <c r="AG399"/>
  <c r="V399"/>
  <c r="R399"/>
  <c r="O399"/>
  <c r="N399"/>
  <c r="M399"/>
  <c r="CG399" s="1"/>
  <c r="L399"/>
  <c r="BX399" s="1"/>
  <c r="DH399" s="1"/>
  <c r="K399"/>
  <c r="BS399" s="1"/>
  <c r="J399"/>
  <c r="I399"/>
  <c r="BA399" s="1"/>
  <c r="H399"/>
  <c r="AR399" s="1"/>
  <c r="CZ399" s="1"/>
  <c r="G399"/>
  <c r="AM399" s="1"/>
  <c r="F399"/>
  <c r="AD399" s="1"/>
  <c r="E399"/>
  <c r="U399" s="1"/>
  <c r="C399"/>
  <c r="D399" s="1"/>
  <c r="CC398"/>
  <c r="BY398"/>
  <c r="BU398"/>
  <c r="BR398"/>
  <c r="BQ398"/>
  <c r="BP398"/>
  <c r="BN398"/>
  <c r="BM398"/>
  <c r="BL398"/>
  <c r="BI398"/>
  <c r="BH398"/>
  <c r="BE398"/>
  <c r="BD398"/>
  <c r="AS398"/>
  <c r="AO398"/>
  <c r="AL398"/>
  <c r="AK398"/>
  <c r="AJ398"/>
  <c r="CX398" s="1"/>
  <c r="AH398"/>
  <c r="AG398"/>
  <c r="AF398"/>
  <c r="AC398"/>
  <c r="AB398"/>
  <c r="Y398"/>
  <c r="X398"/>
  <c r="Q398"/>
  <c r="O398"/>
  <c r="N398"/>
  <c r="M398"/>
  <c r="L398"/>
  <c r="BX398" s="1"/>
  <c r="K398"/>
  <c r="BS398" s="1"/>
  <c r="J398"/>
  <c r="BJ398" s="1"/>
  <c r="I398"/>
  <c r="AW398" s="1"/>
  <c r="H398"/>
  <c r="AR398" s="1"/>
  <c r="G398"/>
  <c r="AM398" s="1"/>
  <c r="F398"/>
  <c r="AD398" s="1"/>
  <c r="E398"/>
  <c r="D398"/>
  <c r="C398"/>
  <c r="CI397"/>
  <c r="CF397"/>
  <c r="CE397"/>
  <c r="CB397"/>
  <c r="BT397"/>
  <c r="BP397"/>
  <c r="BL397"/>
  <c r="BK397"/>
  <c r="BI397"/>
  <c r="BH397"/>
  <c r="BG397"/>
  <c r="BE397"/>
  <c r="BD397"/>
  <c r="BC397"/>
  <c r="AZ397"/>
  <c r="AY397"/>
  <c r="AV397"/>
  <c r="AJ397"/>
  <c r="AF397"/>
  <c r="AE397"/>
  <c r="AC397"/>
  <c r="AB397"/>
  <c r="AA397"/>
  <c r="Y397"/>
  <c r="X397"/>
  <c r="W397"/>
  <c r="T397"/>
  <c r="S397"/>
  <c r="P397"/>
  <c r="O397"/>
  <c r="N397"/>
  <c r="M397"/>
  <c r="CG397" s="1"/>
  <c r="L397"/>
  <c r="K397"/>
  <c r="BS397" s="1"/>
  <c r="J397"/>
  <c r="BJ397" s="1"/>
  <c r="I397"/>
  <c r="BA397" s="1"/>
  <c r="H397"/>
  <c r="AR397" s="1"/>
  <c r="G397"/>
  <c r="AM397" s="1"/>
  <c r="F397"/>
  <c r="AD397" s="1"/>
  <c r="E397"/>
  <c r="U397" s="1"/>
  <c r="D397"/>
  <c r="C397"/>
  <c r="DB396"/>
  <c r="CI396"/>
  <c r="CH396"/>
  <c r="CF396"/>
  <c r="CE396"/>
  <c r="CD396"/>
  <c r="CB396"/>
  <c r="CA396"/>
  <c r="BZ396"/>
  <c r="BW396"/>
  <c r="BV396"/>
  <c r="BO396"/>
  <c r="BK396"/>
  <c r="BG396"/>
  <c r="BC396"/>
  <c r="BB396"/>
  <c r="AZ396"/>
  <c r="AY396"/>
  <c r="AX396"/>
  <c r="AV396"/>
  <c r="AU396"/>
  <c r="AT396"/>
  <c r="AQ396"/>
  <c r="AP396"/>
  <c r="AE396"/>
  <c r="AA396"/>
  <c r="W396"/>
  <c r="V396"/>
  <c r="T396"/>
  <c r="S396"/>
  <c r="R396"/>
  <c r="P396"/>
  <c r="O396"/>
  <c r="N396"/>
  <c r="M396"/>
  <c r="CG396" s="1"/>
  <c r="DJ396" s="1"/>
  <c r="L396"/>
  <c r="BX396" s="1"/>
  <c r="K396"/>
  <c r="J396"/>
  <c r="BJ396" s="1"/>
  <c r="I396"/>
  <c r="BA396" s="1"/>
  <c r="H396"/>
  <c r="AR396" s="1"/>
  <c r="G396"/>
  <c r="AI396" s="1"/>
  <c r="F396"/>
  <c r="AD396" s="1"/>
  <c r="E396"/>
  <c r="U396" s="1"/>
  <c r="CT396" s="1"/>
  <c r="C396"/>
  <c r="D396" s="1"/>
  <c r="CA395"/>
  <c r="BZ395"/>
  <c r="BY395"/>
  <c r="BW395"/>
  <c r="BV395"/>
  <c r="BU395"/>
  <c r="BR395"/>
  <c r="BQ395"/>
  <c r="BN395"/>
  <c r="BM395"/>
  <c r="BJ395"/>
  <c r="AU395"/>
  <c r="AT395"/>
  <c r="AS395"/>
  <c r="AQ395"/>
  <c r="AP395"/>
  <c r="AO395"/>
  <c r="AL395"/>
  <c r="AK395"/>
  <c r="AH395"/>
  <c r="AG395"/>
  <c r="Z395"/>
  <c r="O395"/>
  <c r="N395"/>
  <c r="M395"/>
  <c r="CD395" s="1"/>
  <c r="L395"/>
  <c r="BX395" s="1"/>
  <c r="K395"/>
  <c r="BS395" s="1"/>
  <c r="J395"/>
  <c r="BF395" s="1"/>
  <c r="I395"/>
  <c r="AX395" s="1"/>
  <c r="H395"/>
  <c r="AR395" s="1"/>
  <c r="CZ395" s="1"/>
  <c r="G395"/>
  <c r="AM395" s="1"/>
  <c r="F395"/>
  <c r="AD395" s="1"/>
  <c r="E395"/>
  <c r="U395" s="1"/>
  <c r="C395"/>
  <c r="D395" s="1"/>
  <c r="CG394"/>
  <c r="BY394"/>
  <c r="BR394"/>
  <c r="BQ394"/>
  <c r="BP394"/>
  <c r="BN394"/>
  <c r="BM394"/>
  <c r="BL394"/>
  <c r="BI394"/>
  <c r="BH394"/>
  <c r="BE394"/>
  <c r="BD394"/>
  <c r="AW394"/>
  <c r="AO394"/>
  <c r="AL394"/>
  <c r="AK394"/>
  <c r="AJ394"/>
  <c r="AH394"/>
  <c r="AG394"/>
  <c r="AF394"/>
  <c r="AC394"/>
  <c r="AB394"/>
  <c r="Y394"/>
  <c r="X394"/>
  <c r="U394"/>
  <c r="O394"/>
  <c r="N394"/>
  <c r="M394"/>
  <c r="CF394" s="1"/>
  <c r="L394"/>
  <c r="BU394" s="1"/>
  <c r="K394"/>
  <c r="BS394" s="1"/>
  <c r="J394"/>
  <c r="BJ394" s="1"/>
  <c r="I394"/>
  <c r="AV394" s="1"/>
  <c r="H394"/>
  <c r="AS394" s="1"/>
  <c r="G394"/>
  <c r="AM394" s="1"/>
  <c r="F394"/>
  <c r="AD394" s="1"/>
  <c r="E394"/>
  <c r="T394" s="1"/>
  <c r="D394"/>
  <c r="C394"/>
  <c r="CI393"/>
  <c r="CF393"/>
  <c r="CE393"/>
  <c r="CB393"/>
  <c r="BW393"/>
  <c r="BO393"/>
  <c r="BK393"/>
  <c r="BI393"/>
  <c r="BH393"/>
  <c r="DD393" s="1"/>
  <c r="BG393"/>
  <c r="BE393"/>
  <c r="BD393"/>
  <c r="BC393"/>
  <c r="AZ393"/>
  <c r="AY393"/>
  <c r="AV393"/>
  <c r="AU393"/>
  <c r="AM393"/>
  <c r="AE393"/>
  <c r="AC393"/>
  <c r="AB393"/>
  <c r="AA393"/>
  <c r="Y393"/>
  <c r="X393"/>
  <c r="W393"/>
  <c r="T393"/>
  <c r="S393"/>
  <c r="P393"/>
  <c r="O393"/>
  <c r="N393"/>
  <c r="M393"/>
  <c r="CG393" s="1"/>
  <c r="L393"/>
  <c r="K393"/>
  <c r="BL393" s="1"/>
  <c r="J393"/>
  <c r="BJ393" s="1"/>
  <c r="I393"/>
  <c r="BA393" s="1"/>
  <c r="H393"/>
  <c r="G393"/>
  <c r="AJ393" s="1"/>
  <c r="F393"/>
  <c r="AD393" s="1"/>
  <c r="E393"/>
  <c r="U393" s="1"/>
  <c r="C393"/>
  <c r="D393" s="1"/>
  <c r="CI392"/>
  <c r="CH392"/>
  <c r="CF392"/>
  <c r="CE392"/>
  <c r="CD392"/>
  <c r="CB392"/>
  <c r="CA392"/>
  <c r="BZ392"/>
  <c r="BW392"/>
  <c r="BV392"/>
  <c r="BO392"/>
  <c r="BG392"/>
  <c r="BC392"/>
  <c r="BB392"/>
  <c r="AZ392"/>
  <c r="AY392"/>
  <c r="AX392"/>
  <c r="AV392"/>
  <c r="AU392"/>
  <c r="AT392"/>
  <c r="AQ392"/>
  <c r="AP392"/>
  <c r="AM392"/>
  <c r="AE392"/>
  <c r="W392"/>
  <c r="V392"/>
  <c r="T392"/>
  <c r="S392"/>
  <c r="R392"/>
  <c r="P392"/>
  <c r="O392"/>
  <c r="N392"/>
  <c r="M392"/>
  <c r="CG392" s="1"/>
  <c r="DJ392" s="1"/>
  <c r="L392"/>
  <c r="BX392" s="1"/>
  <c r="K392"/>
  <c r="BN392" s="1"/>
  <c r="J392"/>
  <c r="BK392" s="1"/>
  <c r="I392"/>
  <c r="BA392" s="1"/>
  <c r="DB392" s="1"/>
  <c r="H392"/>
  <c r="AR392" s="1"/>
  <c r="G392"/>
  <c r="AL392" s="1"/>
  <c r="F392"/>
  <c r="AA392" s="1"/>
  <c r="E392"/>
  <c r="U392" s="1"/>
  <c r="CT392" s="1"/>
  <c r="C392"/>
  <c r="D392" s="1"/>
  <c r="DH391"/>
  <c r="CH391"/>
  <c r="CA391"/>
  <c r="BZ391"/>
  <c r="BY391"/>
  <c r="BW391"/>
  <c r="BV391"/>
  <c r="BU391"/>
  <c r="BR391"/>
  <c r="BQ391"/>
  <c r="BN391"/>
  <c r="BM391"/>
  <c r="BF391"/>
  <c r="AX391"/>
  <c r="AU391"/>
  <c r="AT391"/>
  <c r="AS391"/>
  <c r="CZ391" s="1"/>
  <c r="AQ391"/>
  <c r="AP391"/>
  <c r="AO391"/>
  <c r="AL391"/>
  <c r="AK391"/>
  <c r="AH391"/>
  <c r="AG391"/>
  <c r="AD391"/>
  <c r="V391"/>
  <c r="U391"/>
  <c r="Q391"/>
  <c r="O391"/>
  <c r="N391"/>
  <c r="M391"/>
  <c r="CG391" s="1"/>
  <c r="L391"/>
  <c r="BX391" s="1"/>
  <c r="K391"/>
  <c r="BS391" s="1"/>
  <c r="J391"/>
  <c r="I391"/>
  <c r="AW391" s="1"/>
  <c r="H391"/>
  <c r="AR391" s="1"/>
  <c r="G391"/>
  <c r="AM391" s="1"/>
  <c r="F391"/>
  <c r="E391"/>
  <c r="C391"/>
  <c r="D391" s="1"/>
  <c r="BU390"/>
  <c r="BR390"/>
  <c r="BQ390"/>
  <c r="BP390"/>
  <c r="DF390" s="1"/>
  <c r="BN390"/>
  <c r="BM390"/>
  <c r="BL390"/>
  <c r="BI390"/>
  <c r="BH390"/>
  <c r="BE390"/>
  <c r="BD390"/>
  <c r="AS390"/>
  <c r="AL390"/>
  <c r="AK390"/>
  <c r="AJ390"/>
  <c r="AH390"/>
  <c r="AG390"/>
  <c r="AF390"/>
  <c r="AC390"/>
  <c r="AB390"/>
  <c r="Y390"/>
  <c r="X390"/>
  <c r="O390"/>
  <c r="N390"/>
  <c r="M390"/>
  <c r="CF390" s="1"/>
  <c r="L390"/>
  <c r="K390"/>
  <c r="BS390" s="1"/>
  <c r="J390"/>
  <c r="BJ390" s="1"/>
  <c r="I390"/>
  <c r="AV390" s="1"/>
  <c r="H390"/>
  <c r="G390"/>
  <c r="AM390" s="1"/>
  <c r="F390"/>
  <c r="AD390" s="1"/>
  <c r="E390"/>
  <c r="T390" s="1"/>
  <c r="D390"/>
  <c r="C390"/>
  <c r="CI389"/>
  <c r="CF389"/>
  <c r="CE389"/>
  <c r="CB389"/>
  <c r="CA389"/>
  <c r="BK389"/>
  <c r="BI389"/>
  <c r="BH389"/>
  <c r="BG389"/>
  <c r="BE389"/>
  <c r="BD389"/>
  <c r="BC389"/>
  <c r="AZ389"/>
  <c r="AY389"/>
  <c r="AV389"/>
  <c r="AQ389"/>
  <c r="AE389"/>
  <c r="AC389"/>
  <c r="AB389"/>
  <c r="CV389" s="1"/>
  <c r="AA389"/>
  <c r="Y389"/>
  <c r="X389"/>
  <c r="W389"/>
  <c r="T389"/>
  <c r="S389"/>
  <c r="P389"/>
  <c r="O389"/>
  <c r="N389"/>
  <c r="M389"/>
  <c r="CG389" s="1"/>
  <c r="L389"/>
  <c r="BW389" s="1"/>
  <c r="K389"/>
  <c r="BL389" s="1"/>
  <c r="J389"/>
  <c r="BJ389" s="1"/>
  <c r="I389"/>
  <c r="BA389" s="1"/>
  <c r="H389"/>
  <c r="AU389" s="1"/>
  <c r="G389"/>
  <c r="AJ389" s="1"/>
  <c r="F389"/>
  <c r="AD389" s="1"/>
  <c r="E389"/>
  <c r="U389" s="1"/>
  <c r="C389"/>
  <c r="D389" s="1"/>
  <c r="CI388"/>
  <c r="CH388"/>
  <c r="CF388"/>
  <c r="CE388"/>
  <c r="CD388"/>
  <c r="CB388"/>
  <c r="CA388"/>
  <c r="BZ388"/>
  <c r="BW388"/>
  <c r="BV388"/>
  <c r="BK388"/>
  <c r="BC388"/>
  <c r="BB388"/>
  <c r="AZ388"/>
  <c r="AY388"/>
  <c r="AX388"/>
  <c r="AV388"/>
  <c r="AU388"/>
  <c r="AT388"/>
  <c r="AQ388"/>
  <c r="AP388"/>
  <c r="AA388"/>
  <c r="W388"/>
  <c r="V388"/>
  <c r="T388"/>
  <c r="S388"/>
  <c r="R388"/>
  <c r="P388"/>
  <c r="O388"/>
  <c r="N388"/>
  <c r="M388"/>
  <c r="CG388" s="1"/>
  <c r="DJ388" s="1"/>
  <c r="L388"/>
  <c r="BX388" s="1"/>
  <c r="K388"/>
  <c r="BN388" s="1"/>
  <c r="J388"/>
  <c r="I388"/>
  <c r="BA388" s="1"/>
  <c r="DB388" s="1"/>
  <c r="H388"/>
  <c r="AR388" s="1"/>
  <c r="G388"/>
  <c r="AL388" s="1"/>
  <c r="F388"/>
  <c r="E388"/>
  <c r="U388" s="1"/>
  <c r="CT388" s="1"/>
  <c r="C388"/>
  <c r="D388" s="1"/>
  <c r="CA387"/>
  <c r="BZ387"/>
  <c r="BY387"/>
  <c r="BW387"/>
  <c r="BV387"/>
  <c r="BU387"/>
  <c r="BR387"/>
  <c r="BQ387"/>
  <c r="BN387"/>
  <c r="BM387"/>
  <c r="BJ387"/>
  <c r="AU387"/>
  <c r="AT387"/>
  <c r="AS387"/>
  <c r="AQ387"/>
  <c r="AP387"/>
  <c r="AO387"/>
  <c r="AL387"/>
  <c r="AK387"/>
  <c r="AH387"/>
  <c r="AG387"/>
  <c r="Z387"/>
  <c r="O387"/>
  <c r="N387"/>
  <c r="M387"/>
  <c r="CG387" s="1"/>
  <c r="L387"/>
  <c r="BX387" s="1"/>
  <c r="DH387" s="1"/>
  <c r="K387"/>
  <c r="BS387" s="1"/>
  <c r="J387"/>
  <c r="BF387" s="1"/>
  <c r="I387"/>
  <c r="AW387" s="1"/>
  <c r="H387"/>
  <c r="AR387" s="1"/>
  <c r="CZ387" s="1"/>
  <c r="G387"/>
  <c r="AM387" s="1"/>
  <c r="F387"/>
  <c r="AD387" s="1"/>
  <c r="E387"/>
  <c r="U387" s="1"/>
  <c r="C387"/>
  <c r="D387" s="1"/>
  <c r="CG386"/>
  <c r="BY386"/>
  <c r="BR386"/>
  <c r="BQ386"/>
  <c r="BP386"/>
  <c r="BN386"/>
  <c r="BM386"/>
  <c r="BL386"/>
  <c r="BI386"/>
  <c r="BH386"/>
  <c r="BE386"/>
  <c r="BD386"/>
  <c r="AW386"/>
  <c r="AO386"/>
  <c r="AL386"/>
  <c r="AK386"/>
  <c r="AJ386"/>
  <c r="AH386"/>
  <c r="AG386"/>
  <c r="AF386"/>
  <c r="AC386"/>
  <c r="AB386"/>
  <c r="Y386"/>
  <c r="X386"/>
  <c r="U386"/>
  <c r="O386"/>
  <c r="N386"/>
  <c r="M386"/>
  <c r="CF386" s="1"/>
  <c r="L386"/>
  <c r="BU386" s="1"/>
  <c r="K386"/>
  <c r="BS386" s="1"/>
  <c r="J386"/>
  <c r="BJ386" s="1"/>
  <c r="I386"/>
  <c r="AV386" s="1"/>
  <c r="H386"/>
  <c r="AS386" s="1"/>
  <c r="G386"/>
  <c r="AM386" s="1"/>
  <c r="F386"/>
  <c r="AD386" s="1"/>
  <c r="E386"/>
  <c r="T386" s="1"/>
  <c r="D386"/>
  <c r="C386"/>
  <c r="CI385"/>
  <c r="CF385"/>
  <c r="CE385"/>
  <c r="CB385"/>
  <c r="BW385"/>
  <c r="BO385"/>
  <c r="BK385"/>
  <c r="BI385"/>
  <c r="BH385"/>
  <c r="DD385" s="1"/>
  <c r="BG385"/>
  <c r="BE385"/>
  <c r="BD385"/>
  <c r="BC385"/>
  <c r="AZ385"/>
  <c r="AY385"/>
  <c r="AV385"/>
  <c r="AU385"/>
  <c r="AM385"/>
  <c r="AE385"/>
  <c r="AC385"/>
  <c r="AB385"/>
  <c r="AA385"/>
  <c r="Y385"/>
  <c r="X385"/>
  <c r="W385"/>
  <c r="T385"/>
  <c r="S385"/>
  <c r="P385"/>
  <c r="O385"/>
  <c r="N385"/>
  <c r="M385"/>
  <c r="CG385" s="1"/>
  <c r="L385"/>
  <c r="K385"/>
  <c r="BL385" s="1"/>
  <c r="J385"/>
  <c r="BJ385" s="1"/>
  <c r="I385"/>
  <c r="BA385" s="1"/>
  <c r="H385"/>
  <c r="G385"/>
  <c r="AJ385" s="1"/>
  <c r="F385"/>
  <c r="AD385" s="1"/>
  <c r="E385"/>
  <c r="U385" s="1"/>
  <c r="D385"/>
  <c r="C385"/>
  <c r="CI384"/>
  <c r="CH384"/>
  <c r="CF384"/>
  <c r="CE384"/>
  <c r="CD384"/>
  <c r="CB384"/>
  <c r="CA384"/>
  <c r="BZ384"/>
  <c r="BW384"/>
  <c r="BV384"/>
  <c r="BO384"/>
  <c r="BG384"/>
  <c r="BC384"/>
  <c r="BB384"/>
  <c r="AZ384"/>
  <c r="AY384"/>
  <c r="AX384"/>
  <c r="AV384"/>
  <c r="AU384"/>
  <c r="AT384"/>
  <c r="AQ384"/>
  <c r="AP384"/>
  <c r="AM384"/>
  <c r="AL384"/>
  <c r="AH384"/>
  <c r="AE384"/>
  <c r="W384"/>
  <c r="V384"/>
  <c r="T384"/>
  <c r="S384"/>
  <c r="R384"/>
  <c r="P384"/>
  <c r="O384"/>
  <c r="N384"/>
  <c r="M384"/>
  <c r="CG384" s="1"/>
  <c r="DJ384" s="1"/>
  <c r="L384"/>
  <c r="BX384" s="1"/>
  <c r="K384"/>
  <c r="BN384" s="1"/>
  <c r="J384"/>
  <c r="BK384" s="1"/>
  <c r="I384"/>
  <c r="BA384" s="1"/>
  <c r="DB384" s="1"/>
  <c r="H384"/>
  <c r="AR384" s="1"/>
  <c r="G384"/>
  <c r="F384"/>
  <c r="AA384" s="1"/>
  <c r="E384"/>
  <c r="U384" s="1"/>
  <c r="CT384" s="1"/>
  <c r="C384"/>
  <c r="D384" s="1"/>
  <c r="DH383"/>
  <c r="CH383"/>
  <c r="CG383"/>
  <c r="CC383"/>
  <c r="CA383"/>
  <c r="BZ383"/>
  <c r="BY383"/>
  <c r="BW383"/>
  <c r="BV383"/>
  <c r="BU383"/>
  <c r="BR383"/>
  <c r="BQ383"/>
  <c r="BN383"/>
  <c r="BM383"/>
  <c r="BF383"/>
  <c r="BA383"/>
  <c r="AX383"/>
  <c r="AW383"/>
  <c r="AU383"/>
  <c r="AT383"/>
  <c r="AS383"/>
  <c r="CZ383" s="1"/>
  <c r="AQ383"/>
  <c r="AP383"/>
  <c r="AO383"/>
  <c r="AL383"/>
  <c r="AK383"/>
  <c r="AH383"/>
  <c r="AG383"/>
  <c r="AD383"/>
  <c r="V383"/>
  <c r="U383"/>
  <c r="Q383"/>
  <c r="O383"/>
  <c r="N383"/>
  <c r="M383"/>
  <c r="L383"/>
  <c r="BX383" s="1"/>
  <c r="K383"/>
  <c r="BS383" s="1"/>
  <c r="J383"/>
  <c r="I383"/>
  <c r="H383"/>
  <c r="AR383" s="1"/>
  <c r="G383"/>
  <c r="AM383" s="1"/>
  <c r="F383"/>
  <c r="E383"/>
  <c r="C383"/>
  <c r="D383" s="1"/>
  <c r="CF382"/>
  <c r="CC382"/>
  <c r="CB382"/>
  <c r="BU382"/>
  <c r="BR382"/>
  <c r="BQ382"/>
  <c r="BP382"/>
  <c r="BN382"/>
  <c r="BM382"/>
  <c r="BL382"/>
  <c r="BI382"/>
  <c r="BA382"/>
  <c r="AZ382"/>
  <c r="AV382"/>
  <c r="AS382"/>
  <c r="AL382"/>
  <c r="AK382"/>
  <c r="AJ382"/>
  <c r="AH382"/>
  <c r="AG382"/>
  <c r="AF382"/>
  <c r="Y382"/>
  <c r="U382"/>
  <c r="T382"/>
  <c r="R382"/>
  <c r="P382"/>
  <c r="O382"/>
  <c r="N382"/>
  <c r="M382"/>
  <c r="L382"/>
  <c r="BY382" s="1"/>
  <c r="K382"/>
  <c r="BS382" s="1"/>
  <c r="J382"/>
  <c r="I382"/>
  <c r="H382"/>
  <c r="AO382" s="1"/>
  <c r="G382"/>
  <c r="AM382" s="1"/>
  <c r="F382"/>
  <c r="E382"/>
  <c r="D382"/>
  <c r="C382"/>
  <c r="CG381"/>
  <c r="CB381"/>
  <c r="BQ381"/>
  <c r="BL381"/>
  <c r="BK381"/>
  <c r="BI381"/>
  <c r="BH381"/>
  <c r="DD381" s="1"/>
  <c r="BG381"/>
  <c r="BE381"/>
  <c r="BD381"/>
  <c r="BA381"/>
  <c r="AV381"/>
  <c r="AK381"/>
  <c r="AF381"/>
  <c r="AE381"/>
  <c r="AC381"/>
  <c r="AB381"/>
  <c r="CV381" s="1"/>
  <c r="AA381"/>
  <c r="Y381"/>
  <c r="X381"/>
  <c r="U381"/>
  <c r="P381"/>
  <c r="O381"/>
  <c r="N381"/>
  <c r="M381"/>
  <c r="CE381" s="1"/>
  <c r="L381"/>
  <c r="BX381" s="1"/>
  <c r="K381"/>
  <c r="J381"/>
  <c r="BJ381" s="1"/>
  <c r="I381"/>
  <c r="AY381" s="1"/>
  <c r="H381"/>
  <c r="AR381" s="1"/>
  <c r="G381"/>
  <c r="F381"/>
  <c r="AD381" s="1"/>
  <c r="E381"/>
  <c r="S381" s="1"/>
  <c r="D381"/>
  <c r="C381"/>
  <c r="CI380"/>
  <c r="CH380"/>
  <c r="CF380"/>
  <c r="DJ380" s="1"/>
  <c r="CE380"/>
  <c r="CD380"/>
  <c r="CB380"/>
  <c r="BR380"/>
  <c r="BL380"/>
  <c r="BK380"/>
  <c r="BH380"/>
  <c r="BG380"/>
  <c r="BF380"/>
  <c r="BC380"/>
  <c r="BB380"/>
  <c r="AZ380"/>
  <c r="DB380" s="1"/>
  <c r="AY380"/>
  <c r="AX380"/>
  <c r="AV380"/>
  <c r="AL380"/>
  <c r="AF380"/>
  <c r="AE380"/>
  <c r="AB380"/>
  <c r="AA380"/>
  <c r="Z380"/>
  <c r="W380"/>
  <c r="V380"/>
  <c r="T380"/>
  <c r="CT380" s="1"/>
  <c r="S380"/>
  <c r="R380"/>
  <c r="P380"/>
  <c r="O380"/>
  <c r="N380"/>
  <c r="M380"/>
  <c r="CG380" s="1"/>
  <c r="L380"/>
  <c r="BX380" s="1"/>
  <c r="K380"/>
  <c r="J380"/>
  <c r="I380"/>
  <c r="BA380" s="1"/>
  <c r="H380"/>
  <c r="AR380" s="1"/>
  <c r="G380"/>
  <c r="F380"/>
  <c r="E380"/>
  <c r="U380" s="1"/>
  <c r="D380"/>
  <c r="C380"/>
  <c r="CA379"/>
  <c r="BZ379"/>
  <c r="BY379"/>
  <c r="BW379"/>
  <c r="BV379"/>
  <c r="BU379"/>
  <c r="BS379"/>
  <c r="BR379"/>
  <c r="BO379"/>
  <c r="BN379"/>
  <c r="BM379"/>
  <c r="BI379"/>
  <c r="AU379"/>
  <c r="AT379"/>
  <c r="AS379"/>
  <c r="AQ379"/>
  <c r="AP379"/>
  <c r="AO379"/>
  <c r="AM379"/>
  <c r="AL379"/>
  <c r="AI379"/>
  <c r="AH379"/>
  <c r="AG379"/>
  <c r="AC379"/>
  <c r="O379"/>
  <c r="N379"/>
  <c r="M379"/>
  <c r="CE379" s="1"/>
  <c r="L379"/>
  <c r="BX379" s="1"/>
  <c r="DH379" s="1"/>
  <c r="K379"/>
  <c r="J379"/>
  <c r="BK379" s="1"/>
  <c r="I379"/>
  <c r="AY379" s="1"/>
  <c r="H379"/>
  <c r="AR379" s="1"/>
  <c r="CZ379" s="1"/>
  <c r="G379"/>
  <c r="F379"/>
  <c r="AE379" s="1"/>
  <c r="E379"/>
  <c r="S379" s="1"/>
  <c r="C379"/>
  <c r="D379" s="1"/>
  <c r="BX378"/>
  <c r="BR378"/>
  <c r="BQ378"/>
  <c r="BP378"/>
  <c r="BN378"/>
  <c r="BM378"/>
  <c r="BL378"/>
  <c r="BH378"/>
  <c r="AR378"/>
  <c r="AL378"/>
  <c r="AK378"/>
  <c r="AJ378"/>
  <c r="AH378"/>
  <c r="AG378"/>
  <c r="AF378"/>
  <c r="AB378"/>
  <c r="O378"/>
  <c r="N378"/>
  <c r="M378"/>
  <c r="CD378" s="1"/>
  <c r="L378"/>
  <c r="K378"/>
  <c r="BS378" s="1"/>
  <c r="J378"/>
  <c r="BJ378" s="1"/>
  <c r="I378"/>
  <c r="AX378" s="1"/>
  <c r="H378"/>
  <c r="G378"/>
  <c r="AM378" s="1"/>
  <c r="F378"/>
  <c r="AD378" s="1"/>
  <c r="E378"/>
  <c r="R378" s="1"/>
  <c r="D378"/>
  <c r="C378"/>
  <c r="CE377"/>
  <c r="CA377"/>
  <c r="BY377"/>
  <c r="BX377"/>
  <c r="BU377"/>
  <c r="BT377"/>
  <c r="BO377"/>
  <c r="BK377"/>
  <c r="BI377"/>
  <c r="BH377"/>
  <c r="DD377" s="1"/>
  <c r="BG377"/>
  <c r="BE377"/>
  <c r="BD377"/>
  <c r="AY377"/>
  <c r="AU377"/>
  <c r="AS377"/>
  <c r="AR377"/>
  <c r="AO377"/>
  <c r="AN377"/>
  <c r="AI377"/>
  <c r="AE377"/>
  <c r="AC377"/>
  <c r="AB377"/>
  <c r="CV377" s="1"/>
  <c r="AA377"/>
  <c r="Y377"/>
  <c r="X377"/>
  <c r="T377"/>
  <c r="S377"/>
  <c r="O377"/>
  <c r="N377"/>
  <c r="M377"/>
  <c r="L377"/>
  <c r="K377"/>
  <c r="BQ377" s="1"/>
  <c r="J377"/>
  <c r="BJ377" s="1"/>
  <c r="I377"/>
  <c r="H377"/>
  <c r="G377"/>
  <c r="AK377" s="1"/>
  <c r="F377"/>
  <c r="AD377" s="1"/>
  <c r="E377"/>
  <c r="C377"/>
  <c r="D377" s="1"/>
  <c r="CI376"/>
  <c r="CH376"/>
  <c r="CF376"/>
  <c r="DJ376" s="1"/>
  <c r="CE376"/>
  <c r="CD376"/>
  <c r="CB376"/>
  <c r="CA376"/>
  <c r="BZ376"/>
  <c r="BX376"/>
  <c r="BV376"/>
  <c r="BT376"/>
  <c r="BO376"/>
  <c r="BC376"/>
  <c r="BB376"/>
  <c r="AZ376"/>
  <c r="DB376" s="1"/>
  <c r="AY376"/>
  <c r="AX376"/>
  <c r="AV376"/>
  <c r="AU376"/>
  <c r="AT376"/>
  <c r="AR376"/>
  <c r="AP376"/>
  <c r="AN376"/>
  <c r="AI376"/>
  <c r="W376"/>
  <c r="V376"/>
  <c r="T376"/>
  <c r="CT376" s="1"/>
  <c r="S376"/>
  <c r="R376"/>
  <c r="P376"/>
  <c r="O376"/>
  <c r="N376"/>
  <c r="M376"/>
  <c r="CG376" s="1"/>
  <c r="L376"/>
  <c r="K376"/>
  <c r="BR376" s="1"/>
  <c r="J376"/>
  <c r="BK376" s="1"/>
  <c r="I376"/>
  <c r="BA376" s="1"/>
  <c r="H376"/>
  <c r="G376"/>
  <c r="AL376" s="1"/>
  <c r="F376"/>
  <c r="AE376" s="1"/>
  <c r="E376"/>
  <c r="U376" s="1"/>
  <c r="C376"/>
  <c r="D376" s="1"/>
  <c r="CH375"/>
  <c r="CG375"/>
  <c r="CE375"/>
  <c r="CC375"/>
  <c r="CA375"/>
  <c r="BZ375"/>
  <c r="BY375"/>
  <c r="BW375"/>
  <c r="BV375"/>
  <c r="BU375"/>
  <c r="BK375"/>
  <c r="BF375"/>
  <c r="BB375"/>
  <c r="BA375"/>
  <c r="AY375"/>
  <c r="AW375"/>
  <c r="AU375"/>
  <c r="AT375"/>
  <c r="AS375"/>
  <c r="AQ375"/>
  <c r="AP375"/>
  <c r="AO375"/>
  <c r="AE375"/>
  <c r="Z375"/>
  <c r="V375"/>
  <c r="U375"/>
  <c r="S375"/>
  <c r="Q375"/>
  <c r="O375"/>
  <c r="N375"/>
  <c r="M375"/>
  <c r="L375"/>
  <c r="BX375" s="1"/>
  <c r="DH375" s="1"/>
  <c r="K375"/>
  <c r="BR375" s="1"/>
  <c r="J375"/>
  <c r="I375"/>
  <c r="H375"/>
  <c r="AR375" s="1"/>
  <c r="CZ375" s="1"/>
  <c r="G375"/>
  <c r="AL375" s="1"/>
  <c r="F375"/>
  <c r="E375"/>
  <c r="C375"/>
  <c r="D375" s="1"/>
  <c r="CG374"/>
  <c r="CF374"/>
  <c r="CD374"/>
  <c r="CB374"/>
  <c r="BZ374"/>
  <c r="BU374"/>
  <c r="BR374"/>
  <c r="BQ374"/>
  <c r="BP374"/>
  <c r="BN374"/>
  <c r="BM374"/>
  <c r="BL374"/>
  <c r="BJ374"/>
  <c r="BF374"/>
  <c r="BE374"/>
  <c r="BA374"/>
  <c r="AZ374"/>
  <c r="AX374"/>
  <c r="AV374"/>
  <c r="AT374"/>
  <c r="AO374"/>
  <c r="AL374"/>
  <c r="AK374"/>
  <c r="AJ374"/>
  <c r="AH374"/>
  <c r="AG374"/>
  <c r="AF374"/>
  <c r="AD374"/>
  <c r="Z374"/>
  <c r="Y374"/>
  <c r="U374"/>
  <c r="T374"/>
  <c r="R374"/>
  <c r="P374"/>
  <c r="O374"/>
  <c r="N374"/>
  <c r="M374"/>
  <c r="L374"/>
  <c r="BX374" s="1"/>
  <c r="K374"/>
  <c r="BS374" s="1"/>
  <c r="J374"/>
  <c r="I374"/>
  <c r="H374"/>
  <c r="AR374" s="1"/>
  <c r="G374"/>
  <c r="AM374" s="1"/>
  <c r="F374"/>
  <c r="E374"/>
  <c r="D374"/>
  <c r="C374"/>
  <c r="CG373"/>
  <c r="CB373"/>
  <c r="BS373"/>
  <c r="BQ373"/>
  <c r="BM373"/>
  <c r="BL373"/>
  <c r="BK373"/>
  <c r="BI373"/>
  <c r="BH373"/>
  <c r="DD373" s="1"/>
  <c r="BG373"/>
  <c r="BE373"/>
  <c r="BD373"/>
  <c r="BA373"/>
  <c r="AV373"/>
  <c r="AM373"/>
  <c r="AK373"/>
  <c r="AG373"/>
  <c r="AF373"/>
  <c r="AE373"/>
  <c r="AC373"/>
  <c r="AB373"/>
  <c r="CV373" s="1"/>
  <c r="AA373"/>
  <c r="Y373"/>
  <c r="X373"/>
  <c r="U373"/>
  <c r="P373"/>
  <c r="O373"/>
  <c r="N373"/>
  <c r="M373"/>
  <c r="CE373" s="1"/>
  <c r="L373"/>
  <c r="BX373" s="1"/>
  <c r="K373"/>
  <c r="J373"/>
  <c r="BJ373" s="1"/>
  <c r="I373"/>
  <c r="AY373" s="1"/>
  <c r="H373"/>
  <c r="AR373" s="1"/>
  <c r="G373"/>
  <c r="F373"/>
  <c r="AD373" s="1"/>
  <c r="E373"/>
  <c r="S373" s="1"/>
  <c r="D373"/>
  <c r="C373"/>
  <c r="CI372"/>
  <c r="CH372"/>
  <c r="CF372"/>
  <c r="DJ372" s="1"/>
  <c r="CE372"/>
  <c r="CD372"/>
  <c r="CB372"/>
  <c r="BS372"/>
  <c r="BR372"/>
  <c r="BN372"/>
  <c r="BL372"/>
  <c r="BK372"/>
  <c r="BH372"/>
  <c r="BG372"/>
  <c r="BF372"/>
  <c r="BC372"/>
  <c r="BB372"/>
  <c r="AZ372"/>
  <c r="AY372"/>
  <c r="AX372"/>
  <c r="AV372"/>
  <c r="AM372"/>
  <c r="AL372"/>
  <c r="AH372"/>
  <c r="AF372"/>
  <c r="AE372"/>
  <c r="AB372"/>
  <c r="AA372"/>
  <c r="Z372"/>
  <c r="W372"/>
  <c r="V372"/>
  <c r="T372"/>
  <c r="CT372" s="1"/>
  <c r="S372"/>
  <c r="R372"/>
  <c r="P372"/>
  <c r="O372"/>
  <c r="N372"/>
  <c r="M372"/>
  <c r="CG372" s="1"/>
  <c r="L372"/>
  <c r="BX372" s="1"/>
  <c r="K372"/>
  <c r="J372"/>
  <c r="I372"/>
  <c r="BA372" s="1"/>
  <c r="DB372" s="1"/>
  <c r="H372"/>
  <c r="AR372" s="1"/>
  <c r="G372"/>
  <c r="F372"/>
  <c r="E372"/>
  <c r="U372" s="1"/>
  <c r="D372"/>
  <c r="C372"/>
  <c r="CA371"/>
  <c r="BZ371"/>
  <c r="BY371"/>
  <c r="DH371" s="1"/>
  <c r="BW371"/>
  <c r="BV371"/>
  <c r="BU371"/>
  <c r="BS371"/>
  <c r="BR371"/>
  <c r="BO371"/>
  <c r="BN371"/>
  <c r="BM371"/>
  <c r="BI371"/>
  <c r="AU371"/>
  <c r="AT371"/>
  <c r="AS371"/>
  <c r="AQ371"/>
  <c r="AP371"/>
  <c r="AO371"/>
  <c r="AM371"/>
  <c r="AL371"/>
  <c r="AI371"/>
  <c r="AH371"/>
  <c r="AG371"/>
  <c r="AC371"/>
  <c r="O371"/>
  <c r="N371"/>
  <c r="M371"/>
  <c r="CE371" s="1"/>
  <c r="L371"/>
  <c r="BX371" s="1"/>
  <c r="K371"/>
  <c r="J371"/>
  <c r="BK371" s="1"/>
  <c r="I371"/>
  <c r="AY371" s="1"/>
  <c r="H371"/>
  <c r="AR371" s="1"/>
  <c r="CZ371" s="1"/>
  <c r="G371"/>
  <c r="F371"/>
  <c r="AE371" s="1"/>
  <c r="E371"/>
  <c r="S371" s="1"/>
  <c r="C371"/>
  <c r="D371" s="1"/>
  <c r="BY370"/>
  <c r="BX370"/>
  <c r="BT370"/>
  <c r="BR370"/>
  <c r="BQ370"/>
  <c r="BP370"/>
  <c r="BN370"/>
  <c r="BM370"/>
  <c r="BL370"/>
  <c r="BH370"/>
  <c r="AS370"/>
  <c r="AR370"/>
  <c r="AN370"/>
  <c r="AL370"/>
  <c r="AK370"/>
  <c r="AJ370"/>
  <c r="AH370"/>
  <c r="AG370"/>
  <c r="AF370"/>
  <c r="AB370"/>
  <c r="O370"/>
  <c r="N370"/>
  <c r="M370"/>
  <c r="CD370" s="1"/>
  <c r="L370"/>
  <c r="K370"/>
  <c r="BS370" s="1"/>
  <c r="J370"/>
  <c r="BJ370" s="1"/>
  <c r="I370"/>
  <c r="AX370" s="1"/>
  <c r="H370"/>
  <c r="G370"/>
  <c r="AM370" s="1"/>
  <c r="F370"/>
  <c r="AD370" s="1"/>
  <c r="E370"/>
  <c r="R370" s="1"/>
  <c r="D370"/>
  <c r="C370"/>
  <c r="CF369"/>
  <c r="CE369"/>
  <c r="CA369"/>
  <c r="BY369"/>
  <c r="BX369"/>
  <c r="BU369"/>
  <c r="BT369"/>
  <c r="BO369"/>
  <c r="BK369"/>
  <c r="BI369"/>
  <c r="DD369" s="1"/>
  <c r="BH369"/>
  <c r="BG369"/>
  <c r="BE369"/>
  <c r="BD369"/>
  <c r="AZ369"/>
  <c r="AY369"/>
  <c r="AU369"/>
  <c r="AS369"/>
  <c r="AR369"/>
  <c r="AO369"/>
  <c r="AN369"/>
  <c r="AI369"/>
  <c r="AE369"/>
  <c r="AC369"/>
  <c r="AB369"/>
  <c r="CV369" s="1"/>
  <c r="AA369"/>
  <c r="Y369"/>
  <c r="X369"/>
  <c r="T369"/>
  <c r="S369"/>
  <c r="O369"/>
  <c r="N369"/>
  <c r="M369"/>
  <c r="L369"/>
  <c r="K369"/>
  <c r="BQ369" s="1"/>
  <c r="J369"/>
  <c r="BJ369" s="1"/>
  <c r="I369"/>
  <c r="H369"/>
  <c r="G369"/>
  <c r="AK369" s="1"/>
  <c r="F369"/>
  <c r="AD369" s="1"/>
  <c r="E369"/>
  <c r="C369"/>
  <c r="D369" s="1"/>
  <c r="CI368"/>
  <c r="CH368"/>
  <c r="CF368"/>
  <c r="DJ368" s="1"/>
  <c r="CE368"/>
  <c r="CD368"/>
  <c r="CB368"/>
  <c r="CA368"/>
  <c r="BZ368"/>
  <c r="BX368"/>
  <c r="BV368"/>
  <c r="BT368"/>
  <c r="BO368"/>
  <c r="BC368"/>
  <c r="BB368"/>
  <c r="AZ368"/>
  <c r="DB368" s="1"/>
  <c r="AY368"/>
  <c r="AX368"/>
  <c r="AV368"/>
  <c r="AU368"/>
  <c r="AT368"/>
  <c r="AR368"/>
  <c r="AP368"/>
  <c r="AN368"/>
  <c r="AI368"/>
  <c r="W368"/>
  <c r="V368"/>
  <c r="T368"/>
  <c r="CT368" s="1"/>
  <c r="S368"/>
  <c r="R368"/>
  <c r="P368"/>
  <c r="O368"/>
  <c r="N368"/>
  <c r="M368"/>
  <c r="CG368" s="1"/>
  <c r="L368"/>
  <c r="K368"/>
  <c r="BR368" s="1"/>
  <c r="J368"/>
  <c r="BK368" s="1"/>
  <c r="I368"/>
  <c r="BA368" s="1"/>
  <c r="H368"/>
  <c r="G368"/>
  <c r="AL368" s="1"/>
  <c r="F368"/>
  <c r="AE368" s="1"/>
  <c r="E368"/>
  <c r="U368" s="1"/>
  <c r="C368"/>
  <c r="D368" s="1"/>
  <c r="CH367"/>
  <c r="CG367"/>
  <c r="CE367"/>
  <c r="CC367"/>
  <c r="CA367"/>
  <c r="BZ367"/>
  <c r="BY367"/>
  <c r="BW367"/>
  <c r="BV367"/>
  <c r="BU367"/>
  <c r="BK367"/>
  <c r="BG367"/>
  <c r="BF367"/>
  <c r="BB367"/>
  <c r="BA367"/>
  <c r="AY367"/>
  <c r="AW367"/>
  <c r="AU367"/>
  <c r="AT367"/>
  <c r="AS367"/>
  <c r="AQ367"/>
  <c r="AP367"/>
  <c r="AO367"/>
  <c r="AE367"/>
  <c r="AA367"/>
  <c r="Z367"/>
  <c r="V367"/>
  <c r="U367"/>
  <c r="S367"/>
  <c r="Q367"/>
  <c r="O367"/>
  <c r="N367"/>
  <c r="M367"/>
  <c r="L367"/>
  <c r="BX367" s="1"/>
  <c r="DH367" s="1"/>
  <c r="K367"/>
  <c r="J367"/>
  <c r="I367"/>
  <c r="H367"/>
  <c r="AR367" s="1"/>
  <c r="CZ367" s="1"/>
  <c r="G367"/>
  <c r="F367"/>
  <c r="E367"/>
  <c r="C367"/>
  <c r="D367" s="1"/>
  <c r="CG366"/>
  <c r="CF366"/>
  <c r="CD366"/>
  <c r="CB366"/>
  <c r="BZ366"/>
  <c r="BU366"/>
  <c r="BR366"/>
  <c r="BQ366"/>
  <c r="BP366"/>
  <c r="BN366"/>
  <c r="BM366"/>
  <c r="BL366"/>
  <c r="BJ366"/>
  <c r="BF366"/>
  <c r="BE366"/>
  <c r="BA366"/>
  <c r="AZ366"/>
  <c r="AX366"/>
  <c r="AV366"/>
  <c r="AT366"/>
  <c r="AO366"/>
  <c r="AL366"/>
  <c r="AK366"/>
  <c r="AJ366"/>
  <c r="AH366"/>
  <c r="AG366"/>
  <c r="AF366"/>
  <c r="AD366"/>
  <c r="Z366"/>
  <c r="Y366"/>
  <c r="U366"/>
  <c r="T366"/>
  <c r="R366"/>
  <c r="P366"/>
  <c r="O366"/>
  <c r="N366"/>
  <c r="M366"/>
  <c r="L366"/>
  <c r="BX366" s="1"/>
  <c r="K366"/>
  <c r="BS366" s="1"/>
  <c r="J366"/>
  <c r="I366"/>
  <c r="H366"/>
  <c r="AR366" s="1"/>
  <c r="G366"/>
  <c r="AM366" s="1"/>
  <c r="F366"/>
  <c r="E366"/>
  <c r="D366"/>
  <c r="C366"/>
  <c r="CG365"/>
  <c r="CB365"/>
  <c r="BS365"/>
  <c r="BQ365"/>
  <c r="BM365"/>
  <c r="BL365"/>
  <c r="BK365"/>
  <c r="BI365"/>
  <c r="BH365"/>
  <c r="DD365" s="1"/>
  <c r="BG365"/>
  <c r="BE365"/>
  <c r="BD365"/>
  <c r="BA365"/>
  <c r="AV365"/>
  <c r="AM365"/>
  <c r="AK365"/>
  <c r="AG365"/>
  <c r="AF365"/>
  <c r="AE365"/>
  <c r="AC365"/>
  <c r="AB365"/>
  <c r="CV365" s="1"/>
  <c r="AA365"/>
  <c r="Y365"/>
  <c r="X365"/>
  <c r="U365"/>
  <c r="P365"/>
  <c r="O365"/>
  <c r="N365"/>
  <c r="M365"/>
  <c r="CE365" s="1"/>
  <c r="L365"/>
  <c r="K365"/>
  <c r="J365"/>
  <c r="BJ365" s="1"/>
  <c r="I365"/>
  <c r="AY365" s="1"/>
  <c r="H365"/>
  <c r="G365"/>
  <c r="F365"/>
  <c r="AD365" s="1"/>
  <c r="E365"/>
  <c r="S365" s="1"/>
  <c r="D365"/>
  <c r="C365"/>
  <c r="CI364"/>
  <c r="CH364"/>
  <c r="CF364"/>
  <c r="CE364"/>
  <c r="CD364"/>
  <c r="CB364"/>
  <c r="BS364"/>
  <c r="BR364"/>
  <c r="BN364"/>
  <c r="BL364"/>
  <c r="BK364"/>
  <c r="BH364"/>
  <c r="BG364"/>
  <c r="BF364"/>
  <c r="BC364"/>
  <c r="BB364"/>
  <c r="AZ364"/>
  <c r="AY364"/>
  <c r="AX364"/>
  <c r="AV364"/>
  <c r="AM364"/>
  <c r="AL364"/>
  <c r="AH364"/>
  <c r="AF364"/>
  <c r="AE364"/>
  <c r="AB364"/>
  <c r="AA364"/>
  <c r="Z364"/>
  <c r="W364"/>
  <c r="V364"/>
  <c r="T364"/>
  <c r="S364"/>
  <c r="R364"/>
  <c r="P364"/>
  <c r="O364"/>
  <c r="N364"/>
  <c r="M364"/>
  <c r="CG364" s="1"/>
  <c r="L364"/>
  <c r="K364"/>
  <c r="J364"/>
  <c r="I364"/>
  <c r="BA364" s="1"/>
  <c r="H364"/>
  <c r="G364"/>
  <c r="F364"/>
  <c r="E364"/>
  <c r="U364" s="1"/>
  <c r="D364"/>
  <c r="C364"/>
  <c r="CA363"/>
  <c r="BZ363"/>
  <c r="BY363"/>
  <c r="DH363" s="1"/>
  <c r="BW363"/>
  <c r="BV363"/>
  <c r="BU363"/>
  <c r="BS363"/>
  <c r="BR363"/>
  <c r="BO363"/>
  <c r="BN363"/>
  <c r="BM363"/>
  <c r="BI363"/>
  <c r="AX363"/>
  <c r="AU363"/>
  <c r="AT363"/>
  <c r="AS363"/>
  <c r="AQ363"/>
  <c r="AP363"/>
  <c r="AO363"/>
  <c r="AM363"/>
  <c r="AL363"/>
  <c r="AI363"/>
  <c r="AH363"/>
  <c r="AG363"/>
  <c r="AC363"/>
  <c r="R363"/>
  <c r="O363"/>
  <c r="N363"/>
  <c r="M363"/>
  <c r="L363"/>
  <c r="BX363" s="1"/>
  <c r="K363"/>
  <c r="J363"/>
  <c r="BK363" s="1"/>
  <c r="I363"/>
  <c r="H363"/>
  <c r="AR363" s="1"/>
  <c r="CZ363" s="1"/>
  <c r="G363"/>
  <c r="F363"/>
  <c r="AE363" s="1"/>
  <c r="E363"/>
  <c r="C363"/>
  <c r="D363" s="1"/>
  <c r="BY362"/>
  <c r="BX362"/>
  <c r="BT362"/>
  <c r="BR362"/>
  <c r="BQ362"/>
  <c r="BP362"/>
  <c r="BN362"/>
  <c r="BM362"/>
  <c r="BL362"/>
  <c r="BH362"/>
  <c r="AS362"/>
  <c r="AR362"/>
  <c r="AN362"/>
  <c r="AL362"/>
  <c r="AK362"/>
  <c r="AJ362"/>
  <c r="AH362"/>
  <c r="AG362"/>
  <c r="AF362"/>
  <c r="AB362"/>
  <c r="O362"/>
  <c r="N362"/>
  <c r="M362"/>
  <c r="L362"/>
  <c r="K362"/>
  <c r="BS362" s="1"/>
  <c r="J362"/>
  <c r="BJ362" s="1"/>
  <c r="I362"/>
  <c r="H362"/>
  <c r="G362"/>
  <c r="AM362" s="1"/>
  <c r="F362"/>
  <c r="AD362" s="1"/>
  <c r="E362"/>
  <c r="D362"/>
  <c r="C362"/>
  <c r="CF361"/>
  <c r="CE361"/>
  <c r="CA361"/>
  <c r="BY361"/>
  <c r="BX361"/>
  <c r="BU361"/>
  <c r="BT361"/>
  <c r="BO361"/>
  <c r="BK361"/>
  <c r="BI361"/>
  <c r="DD361" s="1"/>
  <c r="BH361"/>
  <c r="BG361"/>
  <c r="BE361"/>
  <c r="BD361"/>
  <c r="AZ361"/>
  <c r="AY361"/>
  <c r="AU361"/>
  <c r="AS361"/>
  <c r="AR361"/>
  <c r="AO361"/>
  <c r="AN361"/>
  <c r="AI361"/>
  <c r="AE361"/>
  <c r="AC361"/>
  <c r="AB361"/>
  <c r="CV361" s="1"/>
  <c r="AA361"/>
  <c r="Y361"/>
  <c r="X361"/>
  <c r="T361"/>
  <c r="S361"/>
  <c r="O361"/>
  <c r="N361"/>
  <c r="M361"/>
  <c r="L361"/>
  <c r="K361"/>
  <c r="BQ361" s="1"/>
  <c r="J361"/>
  <c r="BJ361" s="1"/>
  <c r="I361"/>
  <c r="H361"/>
  <c r="G361"/>
  <c r="AK361" s="1"/>
  <c r="F361"/>
  <c r="AD361" s="1"/>
  <c r="E361"/>
  <c r="C361"/>
  <c r="D361" s="1"/>
  <c r="CI360"/>
  <c r="CH360"/>
  <c r="CF360"/>
  <c r="DJ360" s="1"/>
  <c r="CE360"/>
  <c r="CD360"/>
  <c r="CB360"/>
  <c r="CA360"/>
  <c r="BZ360"/>
  <c r="BX360"/>
  <c r="BV360"/>
  <c r="BT360"/>
  <c r="BO360"/>
  <c r="BJ360"/>
  <c r="BC360"/>
  <c r="BB360"/>
  <c r="AZ360"/>
  <c r="DB360" s="1"/>
  <c r="AY360"/>
  <c r="AX360"/>
  <c r="AV360"/>
  <c r="AU360"/>
  <c r="AT360"/>
  <c r="AR360"/>
  <c r="AP360"/>
  <c r="AN360"/>
  <c r="AI360"/>
  <c r="W360"/>
  <c r="V360"/>
  <c r="T360"/>
  <c r="CT360" s="1"/>
  <c r="S360"/>
  <c r="R360"/>
  <c r="P360"/>
  <c r="O360"/>
  <c r="N360"/>
  <c r="M360"/>
  <c r="CG360" s="1"/>
  <c r="L360"/>
  <c r="K360"/>
  <c r="BR360" s="1"/>
  <c r="J360"/>
  <c r="I360"/>
  <c r="BA360" s="1"/>
  <c r="H360"/>
  <c r="G360"/>
  <c r="AL360" s="1"/>
  <c r="F360"/>
  <c r="E360"/>
  <c r="U360" s="1"/>
  <c r="C360"/>
  <c r="D360" s="1"/>
  <c r="CH359"/>
  <c r="CG359"/>
  <c r="CE359"/>
  <c r="CC359"/>
  <c r="CA359"/>
  <c r="BZ359"/>
  <c r="BY359"/>
  <c r="BW359"/>
  <c r="BV359"/>
  <c r="BU359"/>
  <c r="BQ359"/>
  <c r="BK359"/>
  <c r="BG359"/>
  <c r="BF359"/>
  <c r="BB359"/>
  <c r="BA359"/>
  <c r="AY359"/>
  <c r="AW359"/>
  <c r="AU359"/>
  <c r="AT359"/>
  <c r="AS359"/>
  <c r="AQ359"/>
  <c r="AP359"/>
  <c r="AO359"/>
  <c r="AE359"/>
  <c r="AA359"/>
  <c r="Z359"/>
  <c r="V359"/>
  <c r="U359"/>
  <c r="S359"/>
  <c r="Q359"/>
  <c r="O359"/>
  <c r="N359"/>
  <c r="M359"/>
  <c r="L359"/>
  <c r="BX359" s="1"/>
  <c r="DH359" s="1"/>
  <c r="K359"/>
  <c r="J359"/>
  <c r="I359"/>
  <c r="H359"/>
  <c r="AR359" s="1"/>
  <c r="G359"/>
  <c r="F359"/>
  <c r="E359"/>
  <c r="C359"/>
  <c r="D359" s="1"/>
  <c r="CG358"/>
  <c r="CF358"/>
  <c r="CD358"/>
  <c r="CB358"/>
  <c r="BZ358"/>
  <c r="BU358"/>
  <c r="BR358"/>
  <c r="BQ358"/>
  <c r="BP358"/>
  <c r="BN358"/>
  <c r="BM358"/>
  <c r="BL358"/>
  <c r="BJ358"/>
  <c r="BF358"/>
  <c r="BE358"/>
  <c r="BA358"/>
  <c r="AZ358"/>
  <c r="AX358"/>
  <c r="AV358"/>
  <c r="AT358"/>
  <c r="AO358"/>
  <c r="AL358"/>
  <c r="AK358"/>
  <c r="AJ358"/>
  <c r="AH358"/>
  <c r="AG358"/>
  <c r="AF358"/>
  <c r="AD358"/>
  <c r="Z358"/>
  <c r="Y358"/>
  <c r="U358"/>
  <c r="T358"/>
  <c r="R358"/>
  <c r="P358"/>
  <c r="O358"/>
  <c r="N358"/>
  <c r="M358"/>
  <c r="L358"/>
  <c r="BX358" s="1"/>
  <c r="K358"/>
  <c r="BS358" s="1"/>
  <c r="J358"/>
  <c r="I358"/>
  <c r="H358"/>
  <c r="AR358" s="1"/>
  <c r="G358"/>
  <c r="AM358" s="1"/>
  <c r="F358"/>
  <c r="E358"/>
  <c r="D358"/>
  <c r="C358"/>
  <c r="BS357"/>
  <c r="BQ357"/>
  <c r="BM357"/>
  <c r="BL357"/>
  <c r="BK357"/>
  <c r="BI357"/>
  <c r="BH357"/>
  <c r="DD357" s="1"/>
  <c r="BG357"/>
  <c r="BE357"/>
  <c r="BD357"/>
  <c r="AM357"/>
  <c r="AK357"/>
  <c r="AG357"/>
  <c r="AF357"/>
  <c r="AE357"/>
  <c r="AC357"/>
  <c r="AB357"/>
  <c r="CV357" s="1"/>
  <c r="AA357"/>
  <c r="Y357"/>
  <c r="X357"/>
  <c r="P357"/>
  <c r="O357"/>
  <c r="N357"/>
  <c r="M357"/>
  <c r="L357"/>
  <c r="K357"/>
  <c r="J357"/>
  <c r="BJ357" s="1"/>
  <c r="I357"/>
  <c r="H357"/>
  <c r="G357"/>
  <c r="F357"/>
  <c r="AD357" s="1"/>
  <c r="E357"/>
  <c r="D357"/>
  <c r="C357"/>
  <c r="CI356"/>
  <c r="CH356"/>
  <c r="CF356"/>
  <c r="CE356"/>
  <c r="CD356"/>
  <c r="CB356"/>
  <c r="BS356"/>
  <c r="BR356"/>
  <c r="BN356"/>
  <c r="BL356"/>
  <c r="BK356"/>
  <c r="BH356"/>
  <c r="BG356"/>
  <c r="BF356"/>
  <c r="BC356"/>
  <c r="BB356"/>
  <c r="AZ356"/>
  <c r="AY356"/>
  <c r="AX356"/>
  <c r="AV356"/>
  <c r="AM356"/>
  <c r="AL356"/>
  <c r="AH356"/>
  <c r="AF356"/>
  <c r="AE356"/>
  <c r="AB356"/>
  <c r="AA356"/>
  <c r="Z356"/>
  <c r="W356"/>
  <c r="V356"/>
  <c r="T356"/>
  <c r="S356"/>
  <c r="R356"/>
  <c r="P356"/>
  <c r="O356"/>
  <c r="N356"/>
  <c r="M356"/>
  <c r="CG356" s="1"/>
  <c r="L356"/>
  <c r="K356"/>
  <c r="J356"/>
  <c r="I356"/>
  <c r="BA356" s="1"/>
  <c r="DB356" s="1"/>
  <c r="H356"/>
  <c r="G356"/>
  <c r="F356"/>
  <c r="E356"/>
  <c r="U356" s="1"/>
  <c r="D356"/>
  <c r="C356"/>
  <c r="CI355"/>
  <c r="CE355"/>
  <c r="CD355"/>
  <c r="CA355"/>
  <c r="BZ355"/>
  <c r="BY355"/>
  <c r="DH355" s="1"/>
  <c r="BW355"/>
  <c r="BV355"/>
  <c r="BU355"/>
  <c r="BS355"/>
  <c r="BR355"/>
  <c r="BO355"/>
  <c r="BN355"/>
  <c r="BM355"/>
  <c r="BE355"/>
  <c r="BC355"/>
  <c r="AY355"/>
  <c r="AU355"/>
  <c r="AT355"/>
  <c r="AS355"/>
  <c r="AQ355"/>
  <c r="AP355"/>
  <c r="AO355"/>
  <c r="AM355"/>
  <c r="AL355"/>
  <c r="AI355"/>
  <c r="AH355"/>
  <c r="AG355"/>
  <c r="AC355"/>
  <c r="Y355"/>
  <c r="W355"/>
  <c r="R355"/>
  <c r="O355"/>
  <c r="N355"/>
  <c r="M355"/>
  <c r="L355"/>
  <c r="BX355" s="1"/>
  <c r="K355"/>
  <c r="J355"/>
  <c r="I355"/>
  <c r="H355"/>
  <c r="AR355" s="1"/>
  <c r="CZ355" s="1"/>
  <c r="G355"/>
  <c r="F355"/>
  <c r="E355"/>
  <c r="C355"/>
  <c r="D355" s="1"/>
  <c r="BY354"/>
  <c r="BX354"/>
  <c r="BT354"/>
  <c r="BR354"/>
  <c r="BQ354"/>
  <c r="BP354"/>
  <c r="BN354"/>
  <c r="BM354"/>
  <c r="BL354"/>
  <c r="AS354"/>
  <c r="AR354"/>
  <c r="AN354"/>
  <c r="AL354"/>
  <c r="AK354"/>
  <c r="AJ354"/>
  <c r="AH354"/>
  <c r="AG354"/>
  <c r="AF354"/>
  <c r="AC354"/>
  <c r="O354"/>
  <c r="N354"/>
  <c r="M354"/>
  <c r="CC354" s="1"/>
  <c r="L354"/>
  <c r="K354"/>
  <c r="BS354" s="1"/>
  <c r="J354"/>
  <c r="I354"/>
  <c r="H354"/>
  <c r="G354"/>
  <c r="AM354" s="1"/>
  <c r="F354"/>
  <c r="E354"/>
  <c r="V354" s="1"/>
  <c r="D354"/>
  <c r="C354"/>
  <c r="CF353"/>
  <c r="CE353"/>
  <c r="CA353"/>
  <c r="BY353"/>
  <c r="BX353"/>
  <c r="BU353"/>
  <c r="BT353"/>
  <c r="BP353"/>
  <c r="BK353"/>
  <c r="BI353"/>
  <c r="DD353" s="1"/>
  <c r="BH353"/>
  <c r="BG353"/>
  <c r="BE353"/>
  <c r="BD353"/>
  <c r="AZ353"/>
  <c r="AY353"/>
  <c r="AU353"/>
  <c r="AS353"/>
  <c r="AR353"/>
  <c r="AO353"/>
  <c r="AN353"/>
  <c r="AJ353"/>
  <c r="AI353"/>
  <c r="AE353"/>
  <c r="AC353"/>
  <c r="AB353"/>
  <c r="CV353" s="1"/>
  <c r="AA353"/>
  <c r="Y353"/>
  <c r="X353"/>
  <c r="T353"/>
  <c r="S353"/>
  <c r="O353"/>
  <c r="N353"/>
  <c r="M353"/>
  <c r="L353"/>
  <c r="K353"/>
  <c r="J353"/>
  <c r="BJ353" s="1"/>
  <c r="I353"/>
  <c r="H353"/>
  <c r="G353"/>
  <c r="F353"/>
  <c r="AD353" s="1"/>
  <c r="E353"/>
  <c r="C353"/>
  <c r="D353" s="1"/>
  <c r="CI352"/>
  <c r="CH352"/>
  <c r="CF352"/>
  <c r="DJ352" s="1"/>
  <c r="CE352"/>
  <c r="CD352"/>
  <c r="CB352"/>
  <c r="CA352"/>
  <c r="BZ352"/>
  <c r="BX352"/>
  <c r="BV352"/>
  <c r="BT352"/>
  <c r="BP352"/>
  <c r="BJ352"/>
  <c r="BC352"/>
  <c r="BB352"/>
  <c r="AZ352"/>
  <c r="DB352" s="1"/>
  <c r="AY352"/>
  <c r="AX352"/>
  <c r="AV352"/>
  <c r="AU352"/>
  <c r="AT352"/>
  <c r="AR352"/>
  <c r="AP352"/>
  <c r="AN352"/>
  <c r="AI352"/>
  <c r="AE352"/>
  <c r="W352"/>
  <c r="V352"/>
  <c r="T352"/>
  <c r="CT352" s="1"/>
  <c r="S352"/>
  <c r="R352"/>
  <c r="P352"/>
  <c r="O352"/>
  <c r="N352"/>
  <c r="M352"/>
  <c r="CG352" s="1"/>
  <c r="L352"/>
  <c r="K352"/>
  <c r="J352"/>
  <c r="I352"/>
  <c r="BA352" s="1"/>
  <c r="H352"/>
  <c r="G352"/>
  <c r="F352"/>
  <c r="E352"/>
  <c r="U352" s="1"/>
  <c r="C352"/>
  <c r="D352" s="1"/>
  <c r="CH351"/>
  <c r="CG351"/>
  <c r="CE351"/>
  <c r="CC351"/>
  <c r="CA351"/>
  <c r="BZ351"/>
  <c r="BY351"/>
  <c r="BW351"/>
  <c r="BV351"/>
  <c r="BU351"/>
  <c r="BM351"/>
  <c r="BB351"/>
  <c r="BA351"/>
  <c r="AY351"/>
  <c r="AW351"/>
  <c r="AU351"/>
  <c r="AT351"/>
  <c r="CZ351" s="1"/>
  <c r="AS351"/>
  <c r="AQ351"/>
  <c r="AP351"/>
  <c r="AO351"/>
  <c r="AI351"/>
  <c r="V351"/>
  <c r="U351"/>
  <c r="S351"/>
  <c r="Q351"/>
  <c r="O351"/>
  <c r="N351"/>
  <c r="M351"/>
  <c r="L351"/>
  <c r="BX351" s="1"/>
  <c r="K351"/>
  <c r="J351"/>
  <c r="BF351" s="1"/>
  <c r="I351"/>
  <c r="H351"/>
  <c r="AR351" s="1"/>
  <c r="G351"/>
  <c r="F351"/>
  <c r="AD351" s="1"/>
  <c r="E351"/>
  <c r="C351"/>
  <c r="D351" s="1"/>
  <c r="CG350"/>
  <c r="CF350"/>
  <c r="CD350"/>
  <c r="CB350"/>
  <c r="BZ350"/>
  <c r="BY350"/>
  <c r="BV350"/>
  <c r="BT350"/>
  <c r="BR350"/>
  <c r="BQ350"/>
  <c r="BP350"/>
  <c r="BN350"/>
  <c r="BM350"/>
  <c r="BL350"/>
  <c r="BA350"/>
  <c r="AZ350"/>
  <c r="AX350"/>
  <c r="AV350"/>
  <c r="AT350"/>
  <c r="AS350"/>
  <c r="AP350"/>
  <c r="AN350"/>
  <c r="AL350"/>
  <c r="AK350"/>
  <c r="AJ350"/>
  <c r="AH350"/>
  <c r="AG350"/>
  <c r="AF350"/>
  <c r="U350"/>
  <c r="T350"/>
  <c r="R350"/>
  <c r="P350"/>
  <c r="O350"/>
  <c r="N350"/>
  <c r="M350"/>
  <c r="L350"/>
  <c r="K350"/>
  <c r="BS350" s="1"/>
  <c r="J350"/>
  <c r="BI350" s="1"/>
  <c r="I350"/>
  <c r="H350"/>
  <c r="G350"/>
  <c r="AM350" s="1"/>
  <c r="F350"/>
  <c r="AC350" s="1"/>
  <c r="E350"/>
  <c r="D350"/>
  <c r="C350"/>
  <c r="BP349"/>
  <c r="BM349"/>
  <c r="BK349"/>
  <c r="BI349"/>
  <c r="BH349"/>
  <c r="DD349" s="1"/>
  <c r="BG349"/>
  <c r="BE349"/>
  <c r="BD349"/>
  <c r="BC349"/>
  <c r="AV349"/>
  <c r="AJ349"/>
  <c r="AG349"/>
  <c r="AE349"/>
  <c r="AC349"/>
  <c r="AB349"/>
  <c r="CV349" s="1"/>
  <c r="AA349"/>
  <c r="Y349"/>
  <c r="X349"/>
  <c r="W349"/>
  <c r="P349"/>
  <c r="O349"/>
  <c r="N349"/>
  <c r="M349"/>
  <c r="L349"/>
  <c r="BW349" s="1"/>
  <c r="K349"/>
  <c r="J349"/>
  <c r="BJ349" s="1"/>
  <c r="I349"/>
  <c r="H349"/>
  <c r="AQ349" s="1"/>
  <c r="G349"/>
  <c r="F349"/>
  <c r="AD349" s="1"/>
  <c r="E349"/>
  <c r="D349"/>
  <c r="C349"/>
  <c r="CI348"/>
  <c r="CH348"/>
  <c r="CF348"/>
  <c r="DJ348" s="1"/>
  <c r="CE348"/>
  <c r="CD348"/>
  <c r="CB348"/>
  <c r="BS348"/>
  <c r="BR348"/>
  <c r="BL348"/>
  <c r="BK348"/>
  <c r="BH348"/>
  <c r="BG348"/>
  <c r="BF348"/>
  <c r="BC348"/>
  <c r="BB348"/>
  <c r="AZ348"/>
  <c r="AY348"/>
  <c r="AX348"/>
  <c r="AV348"/>
  <c r="AL348"/>
  <c r="AJ348"/>
  <c r="AE348"/>
  <c r="AB348"/>
  <c r="AA348"/>
  <c r="Z348"/>
  <c r="W348"/>
  <c r="V348"/>
  <c r="T348"/>
  <c r="S348"/>
  <c r="R348"/>
  <c r="P348"/>
  <c r="O348"/>
  <c r="N348"/>
  <c r="M348"/>
  <c r="CG348" s="1"/>
  <c r="L348"/>
  <c r="CA348" s="1"/>
  <c r="K348"/>
  <c r="J348"/>
  <c r="I348"/>
  <c r="BA348" s="1"/>
  <c r="DB348" s="1"/>
  <c r="H348"/>
  <c r="AR348" s="1"/>
  <c r="G348"/>
  <c r="F348"/>
  <c r="E348"/>
  <c r="U348" s="1"/>
  <c r="CT348" s="1"/>
  <c r="D348"/>
  <c r="C348"/>
  <c r="CA347"/>
  <c r="BZ347"/>
  <c r="BY347"/>
  <c r="DH347" s="1"/>
  <c r="BW347"/>
  <c r="BV347"/>
  <c r="BU347"/>
  <c r="BS347"/>
  <c r="BR347"/>
  <c r="BO347"/>
  <c r="BN347"/>
  <c r="BM347"/>
  <c r="BE347"/>
  <c r="AU347"/>
  <c r="AT347"/>
  <c r="AS347"/>
  <c r="AQ347"/>
  <c r="AP347"/>
  <c r="AO347"/>
  <c r="AM347"/>
  <c r="AL347"/>
  <c r="AI347"/>
  <c r="AH347"/>
  <c r="AG347"/>
  <c r="Y347"/>
  <c r="O347"/>
  <c r="N347"/>
  <c r="M347"/>
  <c r="CE347" s="1"/>
  <c r="L347"/>
  <c r="BX347" s="1"/>
  <c r="K347"/>
  <c r="J347"/>
  <c r="I347"/>
  <c r="AY347" s="1"/>
  <c r="H347"/>
  <c r="AR347" s="1"/>
  <c r="CZ347" s="1"/>
  <c r="G347"/>
  <c r="F347"/>
  <c r="E347"/>
  <c r="S347" s="1"/>
  <c r="C347"/>
  <c r="D347" s="1"/>
  <c r="CH346"/>
  <c r="CD346"/>
  <c r="CC346"/>
  <c r="CB346"/>
  <c r="BR346"/>
  <c r="BQ346"/>
  <c r="BP346"/>
  <c r="BN346"/>
  <c r="BM346"/>
  <c r="BL346"/>
  <c r="BI346"/>
  <c r="BD346"/>
  <c r="BB346"/>
  <c r="BA346"/>
  <c r="AW346"/>
  <c r="AV346"/>
  <c r="AN346"/>
  <c r="AL346"/>
  <c r="AK346"/>
  <c r="AJ346"/>
  <c r="AH346"/>
  <c r="AG346"/>
  <c r="AF346"/>
  <c r="AC346"/>
  <c r="AB346"/>
  <c r="V346"/>
  <c r="U346"/>
  <c r="R346"/>
  <c r="P346"/>
  <c r="O346"/>
  <c r="N346"/>
  <c r="M346"/>
  <c r="L346"/>
  <c r="K346"/>
  <c r="BS346" s="1"/>
  <c r="J346"/>
  <c r="I346"/>
  <c r="H346"/>
  <c r="G346"/>
  <c r="AM346" s="1"/>
  <c r="F346"/>
  <c r="E346"/>
  <c r="D346"/>
  <c r="C346"/>
  <c r="CE345"/>
  <c r="CC345"/>
  <c r="CA345"/>
  <c r="BY345"/>
  <c r="BX345"/>
  <c r="BU345"/>
  <c r="BT345"/>
  <c r="BO345"/>
  <c r="BK345"/>
  <c r="BI345"/>
  <c r="BH345"/>
  <c r="DD345" s="1"/>
  <c r="BG345"/>
  <c r="BE345"/>
  <c r="BD345"/>
  <c r="BC345"/>
  <c r="AW345"/>
  <c r="AU345"/>
  <c r="AS345"/>
  <c r="AR345"/>
  <c r="AO345"/>
  <c r="AN345"/>
  <c r="AG345"/>
  <c r="AE345"/>
  <c r="AC345"/>
  <c r="AB345"/>
  <c r="CV345" s="1"/>
  <c r="AA345"/>
  <c r="Y345"/>
  <c r="X345"/>
  <c r="W345"/>
  <c r="T345"/>
  <c r="O345"/>
  <c r="N345"/>
  <c r="M345"/>
  <c r="L345"/>
  <c r="K345"/>
  <c r="J345"/>
  <c r="BJ345" s="1"/>
  <c r="I345"/>
  <c r="H345"/>
  <c r="G345"/>
  <c r="F345"/>
  <c r="AD345" s="1"/>
  <c r="E345"/>
  <c r="C345"/>
  <c r="D345" s="1"/>
  <c r="CI344"/>
  <c r="CH344"/>
  <c r="CF344"/>
  <c r="DJ344" s="1"/>
  <c r="CE344"/>
  <c r="CD344"/>
  <c r="CB344"/>
  <c r="CA344"/>
  <c r="BZ344"/>
  <c r="BX344"/>
  <c r="BV344"/>
  <c r="BT344"/>
  <c r="BH344"/>
  <c r="BF344"/>
  <c r="BC344"/>
  <c r="BB344"/>
  <c r="AZ344"/>
  <c r="DB344" s="1"/>
  <c r="AY344"/>
  <c r="AX344"/>
  <c r="AV344"/>
  <c r="AU344"/>
  <c r="AT344"/>
  <c r="AR344"/>
  <c r="AP344"/>
  <c r="AN344"/>
  <c r="AB344"/>
  <c r="Z344"/>
  <c r="W344"/>
  <c r="V344"/>
  <c r="T344"/>
  <c r="CT344" s="1"/>
  <c r="S344"/>
  <c r="R344"/>
  <c r="P344"/>
  <c r="O344"/>
  <c r="N344"/>
  <c r="M344"/>
  <c r="CG344" s="1"/>
  <c r="L344"/>
  <c r="K344"/>
  <c r="BO344" s="1"/>
  <c r="J344"/>
  <c r="I344"/>
  <c r="BA344" s="1"/>
  <c r="H344"/>
  <c r="G344"/>
  <c r="AI344" s="1"/>
  <c r="F344"/>
  <c r="E344"/>
  <c r="U344" s="1"/>
  <c r="C344"/>
  <c r="D344" s="1"/>
  <c r="CH343"/>
  <c r="CG343"/>
  <c r="CE343"/>
  <c r="CC343"/>
  <c r="CA343"/>
  <c r="DH343" s="1"/>
  <c r="BZ343"/>
  <c r="BY343"/>
  <c r="BW343"/>
  <c r="BV343"/>
  <c r="BU343"/>
  <c r="BQ343"/>
  <c r="BO343"/>
  <c r="BM343"/>
  <c r="BG343"/>
  <c r="BB343"/>
  <c r="BA343"/>
  <c r="AY343"/>
  <c r="AW343"/>
  <c r="AU343"/>
  <c r="AT343"/>
  <c r="CZ343" s="1"/>
  <c r="AS343"/>
  <c r="AQ343"/>
  <c r="AP343"/>
  <c r="AO343"/>
  <c r="AL343"/>
  <c r="AI343"/>
  <c r="AG343"/>
  <c r="Z343"/>
  <c r="V343"/>
  <c r="U343"/>
  <c r="S343"/>
  <c r="Q343"/>
  <c r="O343"/>
  <c r="N343"/>
  <c r="M343"/>
  <c r="L343"/>
  <c r="BX343" s="1"/>
  <c r="K343"/>
  <c r="J343"/>
  <c r="I343"/>
  <c r="H343"/>
  <c r="AR343" s="1"/>
  <c r="G343"/>
  <c r="F343"/>
  <c r="E343"/>
  <c r="C343"/>
  <c r="D343" s="1"/>
  <c r="CG342"/>
  <c r="CF342"/>
  <c r="CD342"/>
  <c r="CB342"/>
  <c r="BY342"/>
  <c r="BV342"/>
  <c r="BR342"/>
  <c r="BQ342"/>
  <c r="BP342"/>
  <c r="BN342"/>
  <c r="BM342"/>
  <c r="BL342"/>
  <c r="BE342"/>
  <c r="BA342"/>
  <c r="AZ342"/>
  <c r="AX342"/>
  <c r="AV342"/>
  <c r="AS342"/>
  <c r="AP342"/>
  <c r="AL342"/>
  <c r="AK342"/>
  <c r="AJ342"/>
  <c r="AH342"/>
  <c r="AG342"/>
  <c r="AF342"/>
  <c r="Y342"/>
  <c r="U342"/>
  <c r="T342"/>
  <c r="R342"/>
  <c r="P342"/>
  <c r="O342"/>
  <c r="N342"/>
  <c r="M342"/>
  <c r="L342"/>
  <c r="K342"/>
  <c r="BS342" s="1"/>
  <c r="J342"/>
  <c r="I342"/>
  <c r="H342"/>
  <c r="G342"/>
  <c r="AM342" s="1"/>
  <c r="F342"/>
  <c r="E342"/>
  <c r="D342"/>
  <c r="C342"/>
  <c r="DD341"/>
  <c r="CV341"/>
  <c r="CI341"/>
  <c r="CG341"/>
  <c r="CF341"/>
  <c r="CB341"/>
  <c r="CA341"/>
  <c r="BK341"/>
  <c r="BI341"/>
  <c r="BH341"/>
  <c r="BG341"/>
  <c r="BE341"/>
  <c r="BD341"/>
  <c r="BC341"/>
  <c r="BA341"/>
  <c r="AZ341"/>
  <c r="AV341"/>
  <c r="AU341"/>
  <c r="AE341"/>
  <c r="AC341"/>
  <c r="AB341"/>
  <c r="AA341"/>
  <c r="Y341"/>
  <c r="X341"/>
  <c r="W341"/>
  <c r="U341"/>
  <c r="T341"/>
  <c r="P341"/>
  <c r="O341"/>
  <c r="N341"/>
  <c r="M341"/>
  <c r="L341"/>
  <c r="K341"/>
  <c r="BM341" s="1"/>
  <c r="J341"/>
  <c r="BJ341" s="1"/>
  <c r="I341"/>
  <c r="H341"/>
  <c r="G341"/>
  <c r="AG341" s="1"/>
  <c r="F341"/>
  <c r="AD341" s="1"/>
  <c r="E341"/>
  <c r="C341"/>
  <c r="D341" s="1"/>
  <c r="CF340"/>
  <c r="CD340"/>
  <c r="BZ340"/>
  <c r="BY340"/>
  <c r="BX340"/>
  <c r="BU340"/>
  <c r="BT340"/>
  <c r="BR340"/>
  <c r="BQ340"/>
  <c r="BP340"/>
  <c r="BN340"/>
  <c r="BM340"/>
  <c r="BL340"/>
  <c r="AZ340"/>
  <c r="AX340"/>
  <c r="AT340"/>
  <c r="AS340"/>
  <c r="AR340"/>
  <c r="AO340"/>
  <c r="AN340"/>
  <c r="AL340"/>
  <c r="AK340"/>
  <c r="AJ340"/>
  <c r="AH340"/>
  <c r="AG340"/>
  <c r="AF340"/>
  <c r="T340"/>
  <c r="R340"/>
  <c r="O340"/>
  <c r="N340"/>
  <c r="M340"/>
  <c r="L340"/>
  <c r="K340"/>
  <c r="BS340" s="1"/>
  <c r="J340"/>
  <c r="BJ340" s="1"/>
  <c r="I340"/>
  <c r="H340"/>
  <c r="G340"/>
  <c r="AM340" s="1"/>
  <c r="F340"/>
  <c r="AD340" s="1"/>
  <c r="E340"/>
  <c r="D340"/>
  <c r="C340"/>
  <c r="CG339"/>
  <c r="CF339"/>
  <c r="CE339"/>
  <c r="CB339"/>
  <c r="CA339"/>
  <c r="BU339"/>
  <c r="BK339"/>
  <c r="DD339" s="1"/>
  <c r="BI339"/>
  <c r="BH339"/>
  <c r="BG339"/>
  <c r="BE339"/>
  <c r="BD339"/>
  <c r="BA339"/>
  <c r="AZ339"/>
  <c r="AY339"/>
  <c r="AV339"/>
  <c r="AU339"/>
  <c r="AO339"/>
  <c r="AE339"/>
  <c r="AC339"/>
  <c r="AB339"/>
  <c r="CV339" s="1"/>
  <c r="AA339"/>
  <c r="Y339"/>
  <c r="X339"/>
  <c r="U339"/>
  <c r="T339"/>
  <c r="S339"/>
  <c r="P339"/>
  <c r="O339"/>
  <c r="N339"/>
  <c r="M339"/>
  <c r="L339"/>
  <c r="K339"/>
  <c r="BQ339" s="1"/>
  <c r="J339"/>
  <c r="BJ339" s="1"/>
  <c r="I339"/>
  <c r="H339"/>
  <c r="G339"/>
  <c r="AK339" s="1"/>
  <c r="F339"/>
  <c r="AD339" s="1"/>
  <c r="E339"/>
  <c r="C339"/>
  <c r="D339" s="1"/>
  <c r="CI338"/>
  <c r="CH338"/>
  <c r="CF338"/>
  <c r="DJ338" s="1"/>
  <c r="CE338"/>
  <c r="CD338"/>
  <c r="CB338"/>
  <c r="CA338"/>
  <c r="BV338"/>
  <c r="BK338"/>
  <c r="BG338"/>
  <c r="BF338"/>
  <c r="BC338"/>
  <c r="BB338"/>
  <c r="AZ338"/>
  <c r="DB338" s="1"/>
  <c r="AY338"/>
  <c r="AX338"/>
  <c r="AV338"/>
  <c r="AU338"/>
  <c r="AP338"/>
  <c r="AE338"/>
  <c r="AA338"/>
  <c r="Z338"/>
  <c r="W338"/>
  <c r="V338"/>
  <c r="T338"/>
  <c r="CT338" s="1"/>
  <c r="S338"/>
  <c r="R338"/>
  <c r="P338"/>
  <c r="O338"/>
  <c r="N338"/>
  <c r="M338"/>
  <c r="CG338" s="1"/>
  <c r="L338"/>
  <c r="K338"/>
  <c r="BR338" s="1"/>
  <c r="J338"/>
  <c r="I338"/>
  <c r="BA338" s="1"/>
  <c r="H338"/>
  <c r="G338"/>
  <c r="AL338" s="1"/>
  <c r="F338"/>
  <c r="E338"/>
  <c r="U338" s="1"/>
  <c r="C338"/>
  <c r="D338" s="1"/>
  <c r="CH337"/>
  <c r="CC337"/>
  <c r="CA337"/>
  <c r="BZ337"/>
  <c r="BY337"/>
  <c r="BW337"/>
  <c r="BV337"/>
  <c r="BU337"/>
  <c r="BS337"/>
  <c r="BR337"/>
  <c r="BN337"/>
  <c r="BM337"/>
  <c r="BK337"/>
  <c r="BI337"/>
  <c r="BG337"/>
  <c r="BF337"/>
  <c r="BB337"/>
  <c r="AW337"/>
  <c r="AU337"/>
  <c r="AT337"/>
  <c r="AS337"/>
  <c r="AQ337"/>
  <c r="AP337"/>
  <c r="AO337"/>
  <c r="AM337"/>
  <c r="AL337"/>
  <c r="AH337"/>
  <c r="AG337"/>
  <c r="AE337"/>
  <c r="AC337"/>
  <c r="AA337"/>
  <c r="Z337"/>
  <c r="V337"/>
  <c r="Q337"/>
  <c r="O337"/>
  <c r="N337"/>
  <c r="M337"/>
  <c r="L337"/>
  <c r="BX337" s="1"/>
  <c r="DH337" s="1"/>
  <c r="K337"/>
  <c r="J337"/>
  <c r="I337"/>
  <c r="H337"/>
  <c r="AR337" s="1"/>
  <c r="CZ337" s="1"/>
  <c r="G337"/>
  <c r="F337"/>
  <c r="E337"/>
  <c r="C337"/>
  <c r="D337" s="1"/>
  <c r="CG336"/>
  <c r="CB336"/>
  <c r="BR336"/>
  <c r="BQ336"/>
  <c r="BP336"/>
  <c r="BN336"/>
  <c r="BM336"/>
  <c r="BL336"/>
  <c r="BJ336"/>
  <c r="BH336"/>
  <c r="BF336"/>
  <c r="BE336"/>
  <c r="BA336"/>
  <c r="AV336"/>
  <c r="AL336"/>
  <c r="AK336"/>
  <c r="AJ336"/>
  <c r="AH336"/>
  <c r="AG336"/>
  <c r="AF336"/>
  <c r="AD336"/>
  <c r="AB336"/>
  <c r="Z336"/>
  <c r="Y336"/>
  <c r="U336"/>
  <c r="P336"/>
  <c r="O336"/>
  <c r="N336"/>
  <c r="M336"/>
  <c r="L336"/>
  <c r="BX336" s="1"/>
  <c r="K336"/>
  <c r="BS336" s="1"/>
  <c r="J336"/>
  <c r="I336"/>
  <c r="H336"/>
  <c r="G336"/>
  <c r="AM336" s="1"/>
  <c r="F336"/>
  <c r="E336"/>
  <c r="D336"/>
  <c r="C336"/>
  <c r="CC335"/>
  <c r="BY335"/>
  <c r="BX335"/>
  <c r="BT335"/>
  <c r="BS335"/>
  <c r="BQ335"/>
  <c r="BO335"/>
  <c r="BM335"/>
  <c r="BL335"/>
  <c r="BH335"/>
  <c r="AS335"/>
  <c r="AR335"/>
  <c r="AN335"/>
  <c r="AM335"/>
  <c r="AK335"/>
  <c r="AI335"/>
  <c r="AG335"/>
  <c r="AF335"/>
  <c r="AC335"/>
  <c r="Y335"/>
  <c r="O335"/>
  <c r="N335"/>
  <c r="M335"/>
  <c r="CI335" s="1"/>
  <c r="L335"/>
  <c r="K335"/>
  <c r="J335"/>
  <c r="I335"/>
  <c r="AW335" s="1"/>
  <c r="H335"/>
  <c r="G335"/>
  <c r="F335"/>
  <c r="AE335" s="1"/>
  <c r="E335"/>
  <c r="Q335" s="1"/>
  <c r="D335"/>
  <c r="C335"/>
  <c r="CF334"/>
  <c r="CB334"/>
  <c r="BX334"/>
  <c r="BQ334"/>
  <c r="BP334"/>
  <c r="BM334"/>
  <c r="BL334"/>
  <c r="BK334"/>
  <c r="BI334"/>
  <c r="BH334"/>
  <c r="DD334" s="1"/>
  <c r="BG334"/>
  <c r="BE334"/>
  <c r="BD334"/>
  <c r="AZ334"/>
  <c r="AV334"/>
  <c r="AK334"/>
  <c r="AJ334"/>
  <c r="AG334"/>
  <c r="AF334"/>
  <c r="AE334"/>
  <c r="AC334"/>
  <c r="AB334"/>
  <c r="AA334"/>
  <c r="Y334"/>
  <c r="X334"/>
  <c r="T334"/>
  <c r="P334"/>
  <c r="O334"/>
  <c r="N334"/>
  <c r="M334"/>
  <c r="CH334" s="1"/>
  <c r="L334"/>
  <c r="K334"/>
  <c r="BR334" s="1"/>
  <c r="J334"/>
  <c r="BJ334" s="1"/>
  <c r="I334"/>
  <c r="BB334" s="1"/>
  <c r="H334"/>
  <c r="G334"/>
  <c r="AL334" s="1"/>
  <c r="F334"/>
  <c r="AD334" s="1"/>
  <c r="E334"/>
  <c r="V334" s="1"/>
  <c r="D334"/>
  <c r="C334"/>
  <c r="CI333"/>
  <c r="CH333"/>
  <c r="CF333"/>
  <c r="CE333"/>
  <c r="CD333"/>
  <c r="CB333"/>
  <c r="CA333"/>
  <c r="BW333"/>
  <c r="BK333"/>
  <c r="BH333"/>
  <c r="BG333"/>
  <c r="BD333"/>
  <c r="BC333"/>
  <c r="BB333"/>
  <c r="AZ333"/>
  <c r="AY333"/>
  <c r="AX333"/>
  <c r="AV333"/>
  <c r="AU333"/>
  <c r="AQ333"/>
  <c r="AE333"/>
  <c r="AB333"/>
  <c r="AA333"/>
  <c r="X333"/>
  <c r="W333"/>
  <c r="V333"/>
  <c r="T333"/>
  <c r="S333"/>
  <c r="R333"/>
  <c r="P333"/>
  <c r="O333"/>
  <c r="N333"/>
  <c r="M333"/>
  <c r="CG333" s="1"/>
  <c r="DJ333" s="1"/>
  <c r="L333"/>
  <c r="BY333" s="1"/>
  <c r="K333"/>
  <c r="BO333" s="1"/>
  <c r="J333"/>
  <c r="BI333" s="1"/>
  <c r="I333"/>
  <c r="BA333" s="1"/>
  <c r="DB333" s="1"/>
  <c r="H333"/>
  <c r="AS333" s="1"/>
  <c r="G333"/>
  <c r="F333"/>
  <c r="AC333" s="1"/>
  <c r="E333"/>
  <c r="U333" s="1"/>
  <c r="CT333" s="1"/>
  <c r="C333"/>
  <c r="D333" s="1"/>
  <c r="CI332"/>
  <c r="CH332"/>
  <c r="CE332"/>
  <c r="CD332"/>
  <c r="CA332"/>
  <c r="BZ332"/>
  <c r="BY332"/>
  <c r="BW332"/>
  <c r="BV332"/>
  <c r="BU332"/>
  <c r="BN332"/>
  <c r="BC332"/>
  <c r="BB332"/>
  <c r="AY332"/>
  <c r="AX332"/>
  <c r="AU332"/>
  <c r="AT332"/>
  <c r="AS332"/>
  <c r="AQ332"/>
  <c r="AP332"/>
  <c r="AO332"/>
  <c r="AL332"/>
  <c r="AH332"/>
  <c r="W332"/>
  <c r="V332"/>
  <c r="S332"/>
  <c r="R332"/>
  <c r="O332"/>
  <c r="N332"/>
  <c r="M332"/>
  <c r="CF332" s="1"/>
  <c r="L332"/>
  <c r="BX332" s="1"/>
  <c r="DH332" s="1"/>
  <c r="K332"/>
  <c r="BR332" s="1"/>
  <c r="J332"/>
  <c r="BJ332" s="1"/>
  <c r="I332"/>
  <c r="AZ332" s="1"/>
  <c r="H332"/>
  <c r="AR332" s="1"/>
  <c r="CZ332" s="1"/>
  <c r="G332"/>
  <c r="AI332" s="1"/>
  <c r="F332"/>
  <c r="AE332" s="1"/>
  <c r="E332"/>
  <c r="T332" s="1"/>
  <c r="C332"/>
  <c r="D332" s="1"/>
  <c r="CG331"/>
  <c r="CC331"/>
  <c r="BZ331"/>
  <c r="BY331"/>
  <c r="BV331"/>
  <c r="BU331"/>
  <c r="BR331"/>
  <c r="BQ331"/>
  <c r="BP331"/>
  <c r="BN331"/>
  <c r="BM331"/>
  <c r="BL331"/>
  <c r="BA331"/>
  <c r="AX331"/>
  <c r="AW331"/>
  <c r="AT331"/>
  <c r="AS331"/>
  <c r="AP331"/>
  <c r="AO331"/>
  <c r="AL331"/>
  <c r="AK331"/>
  <c r="AJ331"/>
  <c r="AH331"/>
  <c r="AG331"/>
  <c r="AF331"/>
  <c r="V331"/>
  <c r="U331"/>
  <c r="Q331"/>
  <c r="O331"/>
  <c r="N331"/>
  <c r="M331"/>
  <c r="CH331" s="1"/>
  <c r="L331"/>
  <c r="CA331" s="1"/>
  <c r="K331"/>
  <c r="BS331" s="1"/>
  <c r="J331"/>
  <c r="BF331" s="1"/>
  <c r="I331"/>
  <c r="H331"/>
  <c r="AU331" s="1"/>
  <c r="G331"/>
  <c r="AM331" s="1"/>
  <c r="F331"/>
  <c r="AD331" s="1"/>
  <c r="E331"/>
  <c r="D331"/>
  <c r="C331"/>
  <c r="BY330"/>
  <c r="BX330"/>
  <c r="BU330"/>
  <c r="BQ330"/>
  <c r="BP330"/>
  <c r="BM330"/>
  <c r="BL330"/>
  <c r="BK330"/>
  <c r="BI330"/>
  <c r="BH330"/>
  <c r="DD330" s="1"/>
  <c r="BG330"/>
  <c r="BE330"/>
  <c r="BD330"/>
  <c r="AS330"/>
  <c r="AO330"/>
  <c r="AN330"/>
  <c r="AK330"/>
  <c r="AJ330"/>
  <c r="AG330"/>
  <c r="AF330"/>
  <c r="AE330"/>
  <c r="AC330"/>
  <c r="AB330"/>
  <c r="CV330" s="1"/>
  <c r="AA330"/>
  <c r="Y330"/>
  <c r="X330"/>
  <c r="O330"/>
  <c r="N330"/>
  <c r="M330"/>
  <c r="CF330" s="1"/>
  <c r="L330"/>
  <c r="K330"/>
  <c r="BR330" s="1"/>
  <c r="J330"/>
  <c r="BJ330" s="1"/>
  <c r="I330"/>
  <c r="AV330" s="1"/>
  <c r="H330"/>
  <c r="G330"/>
  <c r="AL330" s="1"/>
  <c r="F330"/>
  <c r="AD330" s="1"/>
  <c r="E330"/>
  <c r="T330" s="1"/>
  <c r="D330"/>
  <c r="C330"/>
  <c r="CI329"/>
  <c r="CH329"/>
  <c r="CF329"/>
  <c r="DJ329" s="1"/>
  <c r="CE329"/>
  <c r="CD329"/>
  <c r="CB329"/>
  <c r="CA329"/>
  <c r="BX329"/>
  <c r="BW329"/>
  <c r="BK329"/>
  <c r="BH329"/>
  <c r="BG329"/>
  <c r="BD329"/>
  <c r="BC329"/>
  <c r="BB329"/>
  <c r="AZ329"/>
  <c r="DB329" s="1"/>
  <c r="AY329"/>
  <c r="AX329"/>
  <c r="AV329"/>
  <c r="AU329"/>
  <c r="AQ329"/>
  <c r="AN329"/>
  <c r="AE329"/>
  <c r="AB329"/>
  <c r="AA329"/>
  <c r="X329"/>
  <c r="W329"/>
  <c r="V329"/>
  <c r="T329"/>
  <c r="CT329" s="1"/>
  <c r="S329"/>
  <c r="R329"/>
  <c r="P329"/>
  <c r="O329"/>
  <c r="N329"/>
  <c r="M329"/>
  <c r="CG329" s="1"/>
  <c r="L329"/>
  <c r="K329"/>
  <c r="BL329" s="1"/>
  <c r="J329"/>
  <c r="BI329" s="1"/>
  <c r="I329"/>
  <c r="BA329" s="1"/>
  <c r="H329"/>
  <c r="G329"/>
  <c r="AJ329" s="1"/>
  <c r="F329"/>
  <c r="AC329" s="1"/>
  <c r="E329"/>
  <c r="U329" s="1"/>
  <c r="C329"/>
  <c r="D329" s="1"/>
  <c r="CI328"/>
  <c r="CH328"/>
  <c r="CE328"/>
  <c r="CD328"/>
  <c r="CA328"/>
  <c r="BZ328"/>
  <c r="BY328"/>
  <c r="BW328"/>
  <c r="BV328"/>
  <c r="BU328"/>
  <c r="BK328"/>
  <c r="BJ328"/>
  <c r="BG328"/>
  <c r="BC328"/>
  <c r="BB328"/>
  <c r="AY328"/>
  <c r="AX328"/>
  <c r="AU328"/>
  <c r="AT328"/>
  <c r="AS328"/>
  <c r="AQ328"/>
  <c r="AP328"/>
  <c r="AO328"/>
  <c r="AE328"/>
  <c r="AA328"/>
  <c r="Z328"/>
  <c r="W328"/>
  <c r="V328"/>
  <c r="S328"/>
  <c r="R328"/>
  <c r="O328"/>
  <c r="N328"/>
  <c r="M328"/>
  <c r="CF328" s="1"/>
  <c r="L328"/>
  <c r="BX328" s="1"/>
  <c r="K328"/>
  <c r="BR328" s="1"/>
  <c r="J328"/>
  <c r="I328"/>
  <c r="AZ328" s="1"/>
  <c r="H328"/>
  <c r="AR328" s="1"/>
  <c r="G328"/>
  <c r="AH328" s="1"/>
  <c r="F328"/>
  <c r="E328"/>
  <c r="T328" s="1"/>
  <c r="C328"/>
  <c r="D328" s="1"/>
  <c r="BZ327"/>
  <c r="BY327"/>
  <c r="BV327"/>
  <c r="BR327"/>
  <c r="BQ327"/>
  <c r="BP327"/>
  <c r="BN327"/>
  <c r="BM327"/>
  <c r="BL327"/>
  <c r="BJ327"/>
  <c r="BF327"/>
  <c r="AT327"/>
  <c r="AP327"/>
  <c r="AO327"/>
  <c r="AL327"/>
  <c r="AK327"/>
  <c r="AJ327"/>
  <c r="AH327"/>
  <c r="AG327"/>
  <c r="AF327"/>
  <c r="AD327"/>
  <c r="AB327"/>
  <c r="Y327"/>
  <c r="T327"/>
  <c r="O327"/>
  <c r="N327"/>
  <c r="M327"/>
  <c r="CG327" s="1"/>
  <c r="L327"/>
  <c r="K327"/>
  <c r="BS327" s="1"/>
  <c r="J327"/>
  <c r="I327"/>
  <c r="AW327" s="1"/>
  <c r="H327"/>
  <c r="G327"/>
  <c r="AM327" s="1"/>
  <c r="F327"/>
  <c r="E327"/>
  <c r="R327" s="1"/>
  <c r="D327"/>
  <c r="C327"/>
  <c r="CG326"/>
  <c r="CF326"/>
  <c r="CE326"/>
  <c r="CB326"/>
  <c r="BQ326"/>
  <c r="BL326"/>
  <c r="BK326"/>
  <c r="BI326"/>
  <c r="DD326" s="1"/>
  <c r="BH326"/>
  <c r="BG326"/>
  <c r="BE326"/>
  <c r="BD326"/>
  <c r="BA326"/>
  <c r="AZ326"/>
  <c r="AY326"/>
  <c r="AV326"/>
  <c r="AK326"/>
  <c r="AI326"/>
  <c r="AF326"/>
  <c r="AE326"/>
  <c r="AC326"/>
  <c r="AB326"/>
  <c r="CV326" s="1"/>
  <c r="AA326"/>
  <c r="Y326"/>
  <c r="X326"/>
  <c r="U326"/>
  <c r="T326"/>
  <c r="S326"/>
  <c r="P326"/>
  <c r="O326"/>
  <c r="N326"/>
  <c r="M326"/>
  <c r="L326"/>
  <c r="BX326" s="1"/>
  <c r="K326"/>
  <c r="J326"/>
  <c r="BJ326" s="1"/>
  <c r="I326"/>
  <c r="H326"/>
  <c r="AR326" s="1"/>
  <c r="G326"/>
  <c r="F326"/>
  <c r="AD326" s="1"/>
  <c r="E326"/>
  <c r="D326"/>
  <c r="C326"/>
  <c r="CI325"/>
  <c r="CH325"/>
  <c r="CF325"/>
  <c r="DJ325" s="1"/>
  <c r="CE325"/>
  <c r="CD325"/>
  <c r="CB325"/>
  <c r="BR325"/>
  <c r="BO325"/>
  <c r="BL325"/>
  <c r="BG325"/>
  <c r="BC325"/>
  <c r="BB325"/>
  <c r="AZ325"/>
  <c r="DB325" s="1"/>
  <c r="AY325"/>
  <c r="AX325"/>
  <c r="AV325"/>
  <c r="AL325"/>
  <c r="AI325"/>
  <c r="AF325"/>
  <c r="AA325"/>
  <c r="W325"/>
  <c r="V325"/>
  <c r="T325"/>
  <c r="CT325" s="1"/>
  <c r="S325"/>
  <c r="R325"/>
  <c r="P325"/>
  <c r="O325"/>
  <c r="N325"/>
  <c r="M325"/>
  <c r="CG325" s="1"/>
  <c r="L325"/>
  <c r="BX325" s="1"/>
  <c r="K325"/>
  <c r="J325"/>
  <c r="BK325" s="1"/>
  <c r="I325"/>
  <c r="BA325" s="1"/>
  <c r="H325"/>
  <c r="AR325" s="1"/>
  <c r="G325"/>
  <c r="F325"/>
  <c r="AE325" s="1"/>
  <c r="E325"/>
  <c r="U325" s="1"/>
  <c r="D325"/>
  <c r="C325"/>
  <c r="CA324"/>
  <c r="BZ324"/>
  <c r="BY324"/>
  <c r="BW324"/>
  <c r="BV324"/>
  <c r="BU324"/>
  <c r="BS324"/>
  <c r="BN324"/>
  <c r="BK324"/>
  <c r="BI324"/>
  <c r="BG324"/>
  <c r="BF324"/>
  <c r="AU324"/>
  <c r="AT324"/>
  <c r="AS324"/>
  <c r="AQ324"/>
  <c r="AP324"/>
  <c r="AO324"/>
  <c r="AM324"/>
  <c r="AH324"/>
  <c r="AE324"/>
  <c r="AC324"/>
  <c r="AA324"/>
  <c r="Z324"/>
  <c r="O324"/>
  <c r="N324"/>
  <c r="M324"/>
  <c r="CE324" s="1"/>
  <c r="L324"/>
  <c r="BX324" s="1"/>
  <c r="DH324" s="1"/>
  <c r="K324"/>
  <c r="BR324" s="1"/>
  <c r="J324"/>
  <c r="I324"/>
  <c r="AY324" s="1"/>
  <c r="H324"/>
  <c r="AR324" s="1"/>
  <c r="CZ324" s="1"/>
  <c r="G324"/>
  <c r="AL324" s="1"/>
  <c r="F324"/>
  <c r="E324"/>
  <c r="S324" s="1"/>
  <c r="C324"/>
  <c r="D324" s="1"/>
  <c r="BZ323"/>
  <c r="BX323"/>
  <c r="BU323"/>
  <c r="BR323"/>
  <c r="BQ323"/>
  <c r="BP323"/>
  <c r="BN323"/>
  <c r="BM323"/>
  <c r="BL323"/>
  <c r="BJ323"/>
  <c r="BH323"/>
  <c r="BF323"/>
  <c r="BE323"/>
  <c r="AT323"/>
  <c r="AR323"/>
  <c r="AO323"/>
  <c r="AL323"/>
  <c r="AK323"/>
  <c r="AJ323"/>
  <c r="AH323"/>
  <c r="AG323"/>
  <c r="AF323"/>
  <c r="AD323"/>
  <c r="AB323"/>
  <c r="Z323"/>
  <c r="Y323"/>
  <c r="O323"/>
  <c r="N323"/>
  <c r="M323"/>
  <c r="CD323" s="1"/>
  <c r="L323"/>
  <c r="K323"/>
  <c r="BS323" s="1"/>
  <c r="J323"/>
  <c r="I323"/>
  <c r="AX323" s="1"/>
  <c r="H323"/>
  <c r="G323"/>
  <c r="AM323" s="1"/>
  <c r="F323"/>
  <c r="E323"/>
  <c r="R323" s="1"/>
  <c r="D323"/>
  <c r="C323"/>
  <c r="CG322"/>
  <c r="CE322"/>
  <c r="CB322"/>
  <c r="BS322"/>
  <c r="BQ322"/>
  <c r="BO322"/>
  <c r="BM322"/>
  <c r="BL322"/>
  <c r="BK322"/>
  <c r="BI322"/>
  <c r="BH322"/>
  <c r="DD322" s="1"/>
  <c r="BG322"/>
  <c r="BE322"/>
  <c r="BD322"/>
  <c r="BA322"/>
  <c r="AY322"/>
  <c r="AV322"/>
  <c r="AS322"/>
  <c r="AN322"/>
  <c r="AM322"/>
  <c r="AK322"/>
  <c r="AI322"/>
  <c r="AG322"/>
  <c r="AF322"/>
  <c r="AE322"/>
  <c r="AC322"/>
  <c r="AB322"/>
  <c r="CV322" s="1"/>
  <c r="AA322"/>
  <c r="Y322"/>
  <c r="X322"/>
  <c r="U322"/>
  <c r="S322"/>
  <c r="P322"/>
  <c r="O322"/>
  <c r="N322"/>
  <c r="M322"/>
  <c r="L322"/>
  <c r="BX322" s="1"/>
  <c r="K322"/>
  <c r="J322"/>
  <c r="BJ322" s="1"/>
  <c r="I322"/>
  <c r="H322"/>
  <c r="AR322" s="1"/>
  <c r="G322"/>
  <c r="F322"/>
  <c r="AD322" s="1"/>
  <c r="E322"/>
  <c r="D322"/>
  <c r="C322"/>
  <c r="CI321"/>
  <c r="CH321"/>
  <c r="CF321"/>
  <c r="DJ321" s="1"/>
  <c r="CE321"/>
  <c r="CD321"/>
  <c r="CB321"/>
  <c r="BZ321"/>
  <c r="BT321"/>
  <c r="BS321"/>
  <c r="BR321"/>
  <c r="BO321"/>
  <c r="BN321"/>
  <c r="BL321"/>
  <c r="BC321"/>
  <c r="BB321"/>
  <c r="AZ321"/>
  <c r="AY321"/>
  <c r="AX321"/>
  <c r="AV321"/>
  <c r="AT321"/>
  <c r="AN321"/>
  <c r="AM321"/>
  <c r="AL321"/>
  <c r="AI321"/>
  <c r="AH321"/>
  <c r="AF321"/>
  <c r="W321"/>
  <c r="V321"/>
  <c r="T321"/>
  <c r="CT321" s="1"/>
  <c r="S321"/>
  <c r="R321"/>
  <c r="P321"/>
  <c r="O321"/>
  <c r="N321"/>
  <c r="M321"/>
  <c r="CG321" s="1"/>
  <c r="L321"/>
  <c r="BX321" s="1"/>
  <c r="K321"/>
  <c r="J321"/>
  <c r="BK321" s="1"/>
  <c r="I321"/>
  <c r="BA321" s="1"/>
  <c r="DB321" s="1"/>
  <c r="H321"/>
  <c r="AR321" s="1"/>
  <c r="G321"/>
  <c r="F321"/>
  <c r="AE321" s="1"/>
  <c r="E321"/>
  <c r="U321" s="1"/>
  <c r="D321"/>
  <c r="C321"/>
  <c r="CG320"/>
  <c r="CA320"/>
  <c r="BZ320"/>
  <c r="BY320"/>
  <c r="DH320" s="1"/>
  <c r="BW320"/>
  <c r="BV320"/>
  <c r="BU320"/>
  <c r="BK320"/>
  <c r="BI320"/>
  <c r="BF320"/>
  <c r="BA320"/>
  <c r="AU320"/>
  <c r="AT320"/>
  <c r="AS320"/>
  <c r="AQ320"/>
  <c r="AP320"/>
  <c r="AO320"/>
  <c r="AE320"/>
  <c r="AC320"/>
  <c r="Z320"/>
  <c r="U320"/>
  <c r="O320"/>
  <c r="N320"/>
  <c r="M320"/>
  <c r="CE320" s="1"/>
  <c r="L320"/>
  <c r="BX320" s="1"/>
  <c r="K320"/>
  <c r="BR320" s="1"/>
  <c r="J320"/>
  <c r="I320"/>
  <c r="AY320" s="1"/>
  <c r="H320"/>
  <c r="AR320" s="1"/>
  <c r="CZ320" s="1"/>
  <c r="G320"/>
  <c r="AL320" s="1"/>
  <c r="F320"/>
  <c r="E320"/>
  <c r="S320" s="1"/>
  <c r="C320"/>
  <c r="D320" s="1"/>
  <c r="CF319"/>
  <c r="BZ319"/>
  <c r="BY319"/>
  <c r="BX319"/>
  <c r="BU319"/>
  <c r="BT319"/>
  <c r="BR319"/>
  <c r="BQ319"/>
  <c r="BP319"/>
  <c r="BN319"/>
  <c r="BM319"/>
  <c r="BL319"/>
  <c r="BJ319"/>
  <c r="BH319"/>
  <c r="BE319"/>
  <c r="AZ319"/>
  <c r="AT319"/>
  <c r="AS319"/>
  <c r="AR319"/>
  <c r="AO319"/>
  <c r="AN319"/>
  <c r="AL319"/>
  <c r="AK319"/>
  <c r="AJ319"/>
  <c r="AH319"/>
  <c r="AG319"/>
  <c r="AF319"/>
  <c r="AD319"/>
  <c r="AB319"/>
  <c r="Y319"/>
  <c r="T319"/>
  <c r="O319"/>
  <c r="N319"/>
  <c r="M319"/>
  <c r="CD319" s="1"/>
  <c r="L319"/>
  <c r="K319"/>
  <c r="BS319" s="1"/>
  <c r="J319"/>
  <c r="I319"/>
  <c r="AX319" s="1"/>
  <c r="H319"/>
  <c r="G319"/>
  <c r="AM319" s="1"/>
  <c r="F319"/>
  <c r="E319"/>
  <c r="R319" s="1"/>
  <c r="D319"/>
  <c r="C319"/>
  <c r="CG318"/>
  <c r="CF318"/>
  <c r="CE318"/>
  <c r="CB318"/>
  <c r="BW318"/>
  <c r="BQ318"/>
  <c r="BO318"/>
  <c r="BL318"/>
  <c r="BK318"/>
  <c r="BI318"/>
  <c r="DD318" s="1"/>
  <c r="BH318"/>
  <c r="BG318"/>
  <c r="BE318"/>
  <c r="BD318"/>
  <c r="BA318"/>
  <c r="AZ318"/>
  <c r="AY318"/>
  <c r="AV318"/>
  <c r="AQ318"/>
  <c r="AK318"/>
  <c r="AI318"/>
  <c r="AF318"/>
  <c r="AE318"/>
  <c r="AC318"/>
  <c r="AB318"/>
  <c r="CV318" s="1"/>
  <c r="AA318"/>
  <c r="Y318"/>
  <c r="X318"/>
  <c r="U318"/>
  <c r="T318"/>
  <c r="S318"/>
  <c r="P318"/>
  <c r="O318"/>
  <c r="N318"/>
  <c r="M318"/>
  <c r="L318"/>
  <c r="K318"/>
  <c r="J318"/>
  <c r="BJ318" s="1"/>
  <c r="I318"/>
  <c r="H318"/>
  <c r="G318"/>
  <c r="F318"/>
  <c r="AD318" s="1"/>
  <c r="E318"/>
  <c r="D318"/>
  <c r="C318"/>
  <c r="CI317"/>
  <c r="CH317"/>
  <c r="CF317"/>
  <c r="DJ317" s="1"/>
  <c r="CE317"/>
  <c r="CD317"/>
  <c r="CB317"/>
  <c r="BR317"/>
  <c r="BO317"/>
  <c r="BL317"/>
  <c r="BG317"/>
  <c r="BC317"/>
  <c r="BB317"/>
  <c r="AZ317"/>
  <c r="AY317"/>
  <c r="AX317"/>
  <c r="AV317"/>
  <c r="AL317"/>
  <c r="AI317"/>
  <c r="AF317"/>
  <c r="W317"/>
  <c r="V317"/>
  <c r="T317"/>
  <c r="CT317" s="1"/>
  <c r="S317"/>
  <c r="R317"/>
  <c r="P317"/>
  <c r="O317"/>
  <c r="N317"/>
  <c r="M317"/>
  <c r="CG317" s="1"/>
  <c r="L317"/>
  <c r="BW317" s="1"/>
  <c r="K317"/>
  <c r="J317"/>
  <c r="I317"/>
  <c r="BA317" s="1"/>
  <c r="H317"/>
  <c r="G317"/>
  <c r="F317"/>
  <c r="E317"/>
  <c r="U317" s="1"/>
  <c r="D317"/>
  <c r="C317"/>
  <c r="CA316"/>
  <c r="BZ316"/>
  <c r="BY316"/>
  <c r="BW316"/>
  <c r="BV316"/>
  <c r="BU316"/>
  <c r="BK316"/>
  <c r="BI316"/>
  <c r="BG316"/>
  <c r="BF316"/>
  <c r="AU316"/>
  <c r="AT316"/>
  <c r="AS316"/>
  <c r="AQ316"/>
  <c r="AP316"/>
  <c r="AO316"/>
  <c r="AM316"/>
  <c r="AE316"/>
  <c r="AC316"/>
  <c r="AA316"/>
  <c r="Z316"/>
  <c r="O316"/>
  <c r="N316"/>
  <c r="M316"/>
  <c r="CI316" s="1"/>
  <c r="L316"/>
  <c r="BX316" s="1"/>
  <c r="K316"/>
  <c r="J316"/>
  <c r="I316"/>
  <c r="BC316" s="1"/>
  <c r="H316"/>
  <c r="AR316" s="1"/>
  <c r="G316"/>
  <c r="F316"/>
  <c r="E316"/>
  <c r="W316" s="1"/>
  <c r="C316"/>
  <c r="D316" s="1"/>
  <c r="CH315"/>
  <c r="CC315"/>
  <c r="BZ315"/>
  <c r="BX315"/>
  <c r="BU315"/>
  <c r="BR315"/>
  <c r="BQ315"/>
  <c r="BP315"/>
  <c r="DF315" s="1"/>
  <c r="BN315"/>
  <c r="BM315"/>
  <c r="BL315"/>
  <c r="BJ315"/>
  <c r="BH315"/>
  <c r="BF315"/>
  <c r="BE315"/>
  <c r="BB315"/>
  <c r="AW315"/>
  <c r="AT315"/>
  <c r="AR315"/>
  <c r="AO315"/>
  <c r="AL315"/>
  <c r="AK315"/>
  <c r="AJ315"/>
  <c r="CX315" s="1"/>
  <c r="AH315"/>
  <c r="AG315"/>
  <c r="AF315"/>
  <c r="AD315"/>
  <c r="AB315"/>
  <c r="Z315"/>
  <c r="Y315"/>
  <c r="V315"/>
  <c r="Q315"/>
  <c r="O315"/>
  <c r="N315"/>
  <c r="M315"/>
  <c r="L315"/>
  <c r="K315"/>
  <c r="BS315" s="1"/>
  <c r="J315"/>
  <c r="I315"/>
  <c r="H315"/>
  <c r="G315"/>
  <c r="AM315" s="1"/>
  <c r="F315"/>
  <c r="E315"/>
  <c r="D315"/>
  <c r="C315"/>
  <c r="CG314"/>
  <c r="CE314"/>
  <c r="CB314"/>
  <c r="BY314"/>
  <c r="BT314"/>
  <c r="BS314"/>
  <c r="BQ314"/>
  <c r="BO314"/>
  <c r="BM314"/>
  <c r="BL314"/>
  <c r="BK314"/>
  <c r="BI314"/>
  <c r="BH314"/>
  <c r="BG314"/>
  <c r="BE314"/>
  <c r="BD314"/>
  <c r="BA314"/>
  <c r="AY314"/>
  <c r="AV314"/>
  <c r="AQ314"/>
  <c r="AN314"/>
  <c r="AM314"/>
  <c r="AK314"/>
  <c r="AI314"/>
  <c r="AG314"/>
  <c r="AF314"/>
  <c r="AE314"/>
  <c r="AC314"/>
  <c r="AB314"/>
  <c r="AA314"/>
  <c r="Y314"/>
  <c r="X314"/>
  <c r="U314"/>
  <c r="S314"/>
  <c r="P314"/>
  <c r="O314"/>
  <c r="N314"/>
  <c r="M314"/>
  <c r="L314"/>
  <c r="K314"/>
  <c r="J314"/>
  <c r="BJ314" s="1"/>
  <c r="I314"/>
  <c r="H314"/>
  <c r="G314"/>
  <c r="F314"/>
  <c r="AD314" s="1"/>
  <c r="E314"/>
  <c r="D314"/>
  <c r="C314"/>
  <c r="CI313"/>
  <c r="CH313"/>
  <c r="CF313"/>
  <c r="CE313"/>
  <c r="CD313"/>
  <c r="CB313"/>
  <c r="BW313"/>
  <c r="BS313"/>
  <c r="BR313"/>
  <c r="BO313"/>
  <c r="BN313"/>
  <c r="BL313"/>
  <c r="BJ313"/>
  <c r="BH313"/>
  <c r="BD313"/>
  <c r="BC313"/>
  <c r="BB313"/>
  <c r="AZ313"/>
  <c r="AY313"/>
  <c r="AX313"/>
  <c r="AV313"/>
  <c r="AN313"/>
  <c r="AM313"/>
  <c r="AL313"/>
  <c r="AI313"/>
  <c r="AH313"/>
  <c r="AF313"/>
  <c r="AD313"/>
  <c r="AB313"/>
  <c r="AA313"/>
  <c r="W313"/>
  <c r="V313"/>
  <c r="T313"/>
  <c r="CT313" s="1"/>
  <c r="S313"/>
  <c r="R313"/>
  <c r="P313"/>
  <c r="O313"/>
  <c r="N313"/>
  <c r="M313"/>
  <c r="CG313" s="1"/>
  <c r="L313"/>
  <c r="BZ313" s="1"/>
  <c r="K313"/>
  <c r="J313"/>
  <c r="I313"/>
  <c r="BA313" s="1"/>
  <c r="H313"/>
  <c r="AR313" s="1"/>
  <c r="G313"/>
  <c r="F313"/>
  <c r="E313"/>
  <c r="U313" s="1"/>
  <c r="D313"/>
  <c r="C313"/>
  <c r="DH312"/>
  <c r="CG312"/>
  <c r="CE312"/>
  <c r="CD312"/>
  <c r="CA312"/>
  <c r="BZ312"/>
  <c r="BY312"/>
  <c r="BW312"/>
  <c r="BV312"/>
  <c r="BU312"/>
  <c r="BQ312"/>
  <c r="BN312"/>
  <c r="BC312"/>
  <c r="AY312"/>
  <c r="AX312"/>
  <c r="AU312"/>
  <c r="AT312"/>
  <c r="AS312"/>
  <c r="AQ312"/>
  <c r="AP312"/>
  <c r="AO312"/>
  <c r="AM312"/>
  <c r="AI312"/>
  <c r="W312"/>
  <c r="U312"/>
  <c r="R312"/>
  <c r="O312"/>
  <c r="N312"/>
  <c r="M312"/>
  <c r="L312"/>
  <c r="BX312" s="1"/>
  <c r="K312"/>
  <c r="J312"/>
  <c r="BK312" s="1"/>
  <c r="I312"/>
  <c r="H312"/>
  <c r="AR312" s="1"/>
  <c r="CZ312" s="1"/>
  <c r="G312"/>
  <c r="F312"/>
  <c r="AD312" s="1"/>
  <c r="E312"/>
  <c r="C312"/>
  <c r="D312" s="1"/>
  <c r="CH311"/>
  <c r="CF311"/>
  <c r="CC311"/>
  <c r="BZ311"/>
  <c r="BY311"/>
  <c r="BX311"/>
  <c r="BU311"/>
  <c r="BT311"/>
  <c r="BR311"/>
  <c r="BQ311"/>
  <c r="BP311"/>
  <c r="BN311"/>
  <c r="BM311"/>
  <c r="BL311"/>
  <c r="BB311"/>
  <c r="AZ311"/>
  <c r="AW311"/>
  <c r="AT311"/>
  <c r="AS311"/>
  <c r="AR311"/>
  <c r="AO311"/>
  <c r="AN311"/>
  <c r="AL311"/>
  <c r="AK311"/>
  <c r="AJ311"/>
  <c r="AH311"/>
  <c r="AG311"/>
  <c r="AF311"/>
  <c r="V311"/>
  <c r="T311"/>
  <c r="Q311"/>
  <c r="O311"/>
  <c r="N311"/>
  <c r="M311"/>
  <c r="L311"/>
  <c r="K311"/>
  <c r="BS311" s="1"/>
  <c r="J311"/>
  <c r="BI311" s="1"/>
  <c r="I311"/>
  <c r="H311"/>
  <c r="G311"/>
  <c r="AM311" s="1"/>
  <c r="F311"/>
  <c r="AC311" s="1"/>
  <c r="E311"/>
  <c r="D311"/>
  <c r="C311"/>
  <c r="CG310"/>
  <c r="CF310"/>
  <c r="CE310"/>
  <c r="CB310"/>
  <c r="CA310"/>
  <c r="BW310"/>
  <c r="BU310"/>
  <c r="BT310"/>
  <c r="BL310"/>
  <c r="BK310"/>
  <c r="BI310"/>
  <c r="DD310" s="1"/>
  <c r="BH310"/>
  <c r="BG310"/>
  <c r="BE310"/>
  <c r="BD310"/>
  <c r="BA310"/>
  <c r="AZ310"/>
  <c r="AY310"/>
  <c r="AV310"/>
  <c r="AU310"/>
  <c r="AS310"/>
  <c r="AO310"/>
  <c r="AN310"/>
  <c r="AK310"/>
  <c r="AE310"/>
  <c r="AC310"/>
  <c r="AB310"/>
  <c r="AA310"/>
  <c r="Y310"/>
  <c r="X310"/>
  <c r="U310"/>
  <c r="T310"/>
  <c r="S310"/>
  <c r="P310"/>
  <c r="O310"/>
  <c r="N310"/>
  <c r="M310"/>
  <c r="L310"/>
  <c r="K310"/>
  <c r="J310"/>
  <c r="BJ310" s="1"/>
  <c r="I310"/>
  <c r="H310"/>
  <c r="G310"/>
  <c r="F310"/>
  <c r="AD310" s="1"/>
  <c r="E310"/>
  <c r="C310"/>
  <c r="D310" s="1"/>
  <c r="CI309"/>
  <c r="CH309"/>
  <c r="CF309"/>
  <c r="DJ309" s="1"/>
  <c r="CE309"/>
  <c r="CD309"/>
  <c r="CB309"/>
  <c r="CA309"/>
  <c r="BT309"/>
  <c r="BJ309"/>
  <c r="BG309"/>
  <c r="BF309"/>
  <c r="BC309"/>
  <c r="BB309"/>
  <c r="AZ309"/>
  <c r="DB309" s="1"/>
  <c r="AY309"/>
  <c r="AX309"/>
  <c r="AV309"/>
  <c r="AU309"/>
  <c r="AN309"/>
  <c r="AD309"/>
  <c r="AA309"/>
  <c r="Z309"/>
  <c r="W309"/>
  <c r="V309"/>
  <c r="T309"/>
  <c r="CT309" s="1"/>
  <c r="S309"/>
  <c r="R309"/>
  <c r="P309"/>
  <c r="O309"/>
  <c r="N309"/>
  <c r="M309"/>
  <c r="CG309" s="1"/>
  <c r="L309"/>
  <c r="BW309" s="1"/>
  <c r="K309"/>
  <c r="BO309" s="1"/>
  <c r="J309"/>
  <c r="I309"/>
  <c r="BA309" s="1"/>
  <c r="H309"/>
  <c r="AQ309" s="1"/>
  <c r="G309"/>
  <c r="AI309" s="1"/>
  <c r="F309"/>
  <c r="E309"/>
  <c r="U309" s="1"/>
  <c r="C309"/>
  <c r="D309" s="1"/>
  <c r="CI308"/>
  <c r="CH308"/>
  <c r="CG308"/>
  <c r="CD308"/>
  <c r="CC308"/>
  <c r="BW308"/>
  <c r="BQ308"/>
  <c r="BC308"/>
  <c r="BB308"/>
  <c r="BA308"/>
  <c r="AX308"/>
  <c r="AW308"/>
  <c r="AU308"/>
  <c r="AN308"/>
  <c r="AI308"/>
  <c r="W308"/>
  <c r="V308"/>
  <c r="T308"/>
  <c r="CT308" s="1"/>
  <c r="S308"/>
  <c r="R308"/>
  <c r="P308"/>
  <c r="O308"/>
  <c r="N308"/>
  <c r="M308"/>
  <c r="L308"/>
  <c r="K308"/>
  <c r="BS308" s="1"/>
  <c r="J308"/>
  <c r="BK308" s="1"/>
  <c r="I308"/>
  <c r="H308"/>
  <c r="G308"/>
  <c r="AL308" s="1"/>
  <c r="F308"/>
  <c r="AE308" s="1"/>
  <c r="E308"/>
  <c r="U308" s="1"/>
  <c r="C308"/>
  <c r="D308" s="1"/>
  <c r="CG307"/>
  <c r="CA307"/>
  <c r="BZ307"/>
  <c r="BY307"/>
  <c r="BW307"/>
  <c r="BV307"/>
  <c r="BU307"/>
  <c r="BK307"/>
  <c r="BI307"/>
  <c r="BG307"/>
  <c r="BF307"/>
  <c r="BA307"/>
  <c r="AU307"/>
  <c r="AT307"/>
  <c r="AS307"/>
  <c r="AQ307"/>
  <c r="AP307"/>
  <c r="AO307"/>
  <c r="AE307"/>
  <c r="AC307"/>
  <c r="AA307"/>
  <c r="Z307"/>
  <c r="V307"/>
  <c r="U307"/>
  <c r="Q307"/>
  <c r="O307"/>
  <c r="N307"/>
  <c r="M307"/>
  <c r="L307"/>
  <c r="BX307" s="1"/>
  <c r="DH307" s="1"/>
  <c r="K307"/>
  <c r="BR307" s="1"/>
  <c r="J307"/>
  <c r="I307"/>
  <c r="H307"/>
  <c r="AR307" s="1"/>
  <c r="CZ307" s="1"/>
  <c r="G307"/>
  <c r="AL307" s="1"/>
  <c r="F307"/>
  <c r="E307"/>
  <c r="C307"/>
  <c r="D307" s="1"/>
  <c r="CF306"/>
  <c r="BZ306"/>
  <c r="BU306"/>
  <c r="BR306"/>
  <c r="BQ306"/>
  <c r="BP306"/>
  <c r="BN306"/>
  <c r="BM306"/>
  <c r="BL306"/>
  <c r="BJ306"/>
  <c r="BH306"/>
  <c r="BF306"/>
  <c r="BE306"/>
  <c r="BA306"/>
  <c r="AZ306"/>
  <c r="AV306"/>
  <c r="AT306"/>
  <c r="AO306"/>
  <c r="AL306"/>
  <c r="AK306"/>
  <c r="AJ306"/>
  <c r="AH306"/>
  <c r="AG306"/>
  <c r="AF306"/>
  <c r="AD306"/>
  <c r="AB306"/>
  <c r="Z306"/>
  <c r="Y306"/>
  <c r="U306"/>
  <c r="T306"/>
  <c r="P306"/>
  <c r="O306"/>
  <c r="N306"/>
  <c r="M306"/>
  <c r="L306"/>
  <c r="BX306" s="1"/>
  <c r="K306"/>
  <c r="BS306" s="1"/>
  <c r="J306"/>
  <c r="I306"/>
  <c r="H306"/>
  <c r="AR306" s="1"/>
  <c r="G306"/>
  <c r="AM306" s="1"/>
  <c r="F306"/>
  <c r="E306"/>
  <c r="D306"/>
  <c r="C306"/>
  <c r="CG305"/>
  <c r="CB305"/>
  <c r="BS305"/>
  <c r="BQ305"/>
  <c r="BO305"/>
  <c r="BM305"/>
  <c r="BL305"/>
  <c r="BK305"/>
  <c r="BI305"/>
  <c r="BH305"/>
  <c r="DD305" s="1"/>
  <c r="BG305"/>
  <c r="BE305"/>
  <c r="BD305"/>
  <c r="BA305"/>
  <c r="AV305"/>
  <c r="AM305"/>
  <c r="AK305"/>
  <c r="AI305"/>
  <c r="AG305"/>
  <c r="AF305"/>
  <c r="AE305"/>
  <c r="AC305"/>
  <c r="AB305"/>
  <c r="CV305" s="1"/>
  <c r="AA305"/>
  <c r="Y305"/>
  <c r="X305"/>
  <c r="U305"/>
  <c r="P305"/>
  <c r="O305"/>
  <c r="N305"/>
  <c r="M305"/>
  <c r="CE305" s="1"/>
  <c r="L305"/>
  <c r="BX305" s="1"/>
  <c r="K305"/>
  <c r="J305"/>
  <c r="BJ305" s="1"/>
  <c r="I305"/>
  <c r="AY305" s="1"/>
  <c r="H305"/>
  <c r="AR305" s="1"/>
  <c r="G305"/>
  <c r="F305"/>
  <c r="AD305" s="1"/>
  <c r="E305"/>
  <c r="S305" s="1"/>
  <c r="D305"/>
  <c r="C305"/>
  <c r="CI304"/>
  <c r="CH304"/>
  <c r="CF304"/>
  <c r="DJ304" s="1"/>
  <c r="CE304"/>
  <c r="CD304"/>
  <c r="CB304"/>
  <c r="BS304"/>
  <c r="BR304"/>
  <c r="BO304"/>
  <c r="BN304"/>
  <c r="BL304"/>
  <c r="BH304"/>
  <c r="BG304"/>
  <c r="BC304"/>
  <c r="BB304"/>
  <c r="AZ304"/>
  <c r="AY304"/>
  <c r="AX304"/>
  <c r="AV304"/>
  <c r="AM304"/>
  <c r="AL304"/>
  <c r="AI304"/>
  <c r="AH304"/>
  <c r="AF304"/>
  <c r="AB304"/>
  <c r="AA304"/>
  <c r="W304"/>
  <c r="V304"/>
  <c r="T304"/>
  <c r="CT304" s="1"/>
  <c r="S304"/>
  <c r="R304"/>
  <c r="P304"/>
  <c r="O304"/>
  <c r="N304"/>
  <c r="M304"/>
  <c r="CG304" s="1"/>
  <c r="L304"/>
  <c r="BX304" s="1"/>
  <c r="K304"/>
  <c r="J304"/>
  <c r="I304"/>
  <c r="BA304" s="1"/>
  <c r="DB304" s="1"/>
  <c r="H304"/>
  <c r="AR304" s="1"/>
  <c r="G304"/>
  <c r="F304"/>
  <c r="E304"/>
  <c r="U304" s="1"/>
  <c r="D304"/>
  <c r="C304"/>
  <c r="CA303"/>
  <c r="BZ303"/>
  <c r="BY303"/>
  <c r="BW303"/>
  <c r="BV303"/>
  <c r="BU303"/>
  <c r="BR303"/>
  <c r="BQ303"/>
  <c r="BN303"/>
  <c r="BM303"/>
  <c r="BI303"/>
  <c r="BE303"/>
  <c r="AU303"/>
  <c r="AT303"/>
  <c r="AS303"/>
  <c r="AQ303"/>
  <c r="AP303"/>
  <c r="AO303"/>
  <c r="AL303"/>
  <c r="AK303"/>
  <c r="AH303"/>
  <c r="AG303"/>
  <c r="AC303"/>
  <c r="Y303"/>
  <c r="O303"/>
  <c r="N303"/>
  <c r="M303"/>
  <c r="CF303" s="1"/>
  <c r="L303"/>
  <c r="BX303" s="1"/>
  <c r="DH303" s="1"/>
  <c r="K303"/>
  <c r="BP303" s="1"/>
  <c r="J303"/>
  <c r="BH303" s="1"/>
  <c r="I303"/>
  <c r="AZ303" s="1"/>
  <c r="H303"/>
  <c r="AR303" s="1"/>
  <c r="CZ303" s="1"/>
  <c r="G303"/>
  <c r="AJ303" s="1"/>
  <c r="F303"/>
  <c r="AB303" s="1"/>
  <c r="E303"/>
  <c r="T303" s="1"/>
  <c r="C303"/>
  <c r="D303" s="1"/>
  <c r="CF302"/>
  <c r="CB302"/>
  <c r="BR302"/>
  <c r="BQ302"/>
  <c r="BP302"/>
  <c r="DF302" s="1"/>
  <c r="BN302"/>
  <c r="BM302"/>
  <c r="BL302"/>
  <c r="BI302"/>
  <c r="BH302"/>
  <c r="BE302"/>
  <c r="BD302"/>
  <c r="AZ302"/>
  <c r="AV302"/>
  <c r="AL302"/>
  <c r="AK302"/>
  <c r="AJ302"/>
  <c r="CX302" s="1"/>
  <c r="AH302"/>
  <c r="AG302"/>
  <c r="AF302"/>
  <c r="AC302"/>
  <c r="AB302"/>
  <c r="Y302"/>
  <c r="X302"/>
  <c r="T302"/>
  <c r="P302"/>
  <c r="O302"/>
  <c r="N302"/>
  <c r="M302"/>
  <c r="CI302" s="1"/>
  <c r="L302"/>
  <c r="CA302" s="1"/>
  <c r="K302"/>
  <c r="BS302" s="1"/>
  <c r="J302"/>
  <c r="BK302" s="1"/>
  <c r="I302"/>
  <c r="BC302" s="1"/>
  <c r="H302"/>
  <c r="AU302" s="1"/>
  <c r="G302"/>
  <c r="AM302" s="1"/>
  <c r="F302"/>
  <c r="AE302" s="1"/>
  <c r="E302"/>
  <c r="W302" s="1"/>
  <c r="D302"/>
  <c r="C302"/>
  <c r="CI301"/>
  <c r="CF301"/>
  <c r="CE301"/>
  <c r="CB301"/>
  <c r="CA301"/>
  <c r="BW301"/>
  <c r="BK301"/>
  <c r="BI301"/>
  <c r="BH301"/>
  <c r="BG301"/>
  <c r="BE301"/>
  <c r="BD301"/>
  <c r="BC301"/>
  <c r="AZ301"/>
  <c r="AY301"/>
  <c r="AV301"/>
  <c r="AU301"/>
  <c r="AQ301"/>
  <c r="AE301"/>
  <c r="AC301"/>
  <c r="AB301"/>
  <c r="AA301"/>
  <c r="Y301"/>
  <c r="X301"/>
  <c r="W301"/>
  <c r="T301"/>
  <c r="S301"/>
  <c r="P301"/>
  <c r="O301"/>
  <c r="N301"/>
  <c r="M301"/>
  <c r="CH301" s="1"/>
  <c r="L301"/>
  <c r="BZ301" s="1"/>
  <c r="K301"/>
  <c r="BR301" s="1"/>
  <c r="J301"/>
  <c r="BJ301" s="1"/>
  <c r="I301"/>
  <c r="BB301" s="1"/>
  <c r="H301"/>
  <c r="AT301" s="1"/>
  <c r="G301"/>
  <c r="AL301" s="1"/>
  <c r="F301"/>
  <c r="AD301" s="1"/>
  <c r="E301"/>
  <c r="V301" s="1"/>
  <c r="C301"/>
  <c r="D301" s="1"/>
  <c r="CI300"/>
  <c r="CH300"/>
  <c r="CF300"/>
  <c r="CE300"/>
  <c r="CD300"/>
  <c r="CB300"/>
  <c r="CA300"/>
  <c r="BZ300"/>
  <c r="BW300"/>
  <c r="BV300"/>
  <c r="BR300"/>
  <c r="BN300"/>
  <c r="BC300"/>
  <c r="BB300"/>
  <c r="AZ300"/>
  <c r="AY300"/>
  <c r="AX300"/>
  <c r="AV300"/>
  <c r="AU300"/>
  <c r="AT300"/>
  <c r="AQ300"/>
  <c r="AP300"/>
  <c r="AL300"/>
  <c r="AH300"/>
  <c r="W300"/>
  <c r="V300"/>
  <c r="T300"/>
  <c r="S300"/>
  <c r="R300"/>
  <c r="P300"/>
  <c r="O300"/>
  <c r="N300"/>
  <c r="M300"/>
  <c r="CG300" s="1"/>
  <c r="DJ300" s="1"/>
  <c r="L300"/>
  <c r="BY300" s="1"/>
  <c r="K300"/>
  <c r="BQ300" s="1"/>
  <c r="J300"/>
  <c r="BI300" s="1"/>
  <c r="I300"/>
  <c r="BA300" s="1"/>
  <c r="DB300" s="1"/>
  <c r="H300"/>
  <c r="AS300" s="1"/>
  <c r="G300"/>
  <c r="AK300" s="1"/>
  <c r="F300"/>
  <c r="AC300" s="1"/>
  <c r="E300"/>
  <c r="U300" s="1"/>
  <c r="CT300" s="1"/>
  <c r="C300"/>
  <c r="D300" s="1"/>
  <c r="CA299"/>
  <c r="BZ299"/>
  <c r="BY299"/>
  <c r="BW299"/>
  <c r="BV299"/>
  <c r="BU299"/>
  <c r="BR299"/>
  <c r="BQ299"/>
  <c r="BN299"/>
  <c r="BM299"/>
  <c r="BI299"/>
  <c r="BE299"/>
  <c r="AU299"/>
  <c r="AT299"/>
  <c r="AS299"/>
  <c r="AQ299"/>
  <c r="AP299"/>
  <c r="AO299"/>
  <c r="AL299"/>
  <c r="AK299"/>
  <c r="AH299"/>
  <c r="AG299"/>
  <c r="AC299"/>
  <c r="Y299"/>
  <c r="O299"/>
  <c r="N299"/>
  <c r="M299"/>
  <c r="CF299" s="1"/>
  <c r="L299"/>
  <c r="BX299" s="1"/>
  <c r="DH299" s="1"/>
  <c r="K299"/>
  <c r="BP299" s="1"/>
  <c r="J299"/>
  <c r="BH299" s="1"/>
  <c r="I299"/>
  <c r="AZ299" s="1"/>
  <c r="H299"/>
  <c r="AR299" s="1"/>
  <c r="CZ299" s="1"/>
  <c r="G299"/>
  <c r="AJ299" s="1"/>
  <c r="F299"/>
  <c r="AB299" s="1"/>
  <c r="E299"/>
  <c r="T299" s="1"/>
  <c r="C299"/>
  <c r="D299" s="1"/>
  <c r="CF298"/>
  <c r="CB298"/>
  <c r="BR298"/>
  <c r="BQ298"/>
  <c r="BP298"/>
  <c r="DF298" s="1"/>
  <c r="BN298"/>
  <c r="BM298"/>
  <c r="BL298"/>
  <c r="BI298"/>
  <c r="BH298"/>
  <c r="BE298"/>
  <c r="BD298"/>
  <c r="AZ298"/>
  <c r="AV298"/>
  <c r="AL298"/>
  <c r="AK298"/>
  <c r="AJ298"/>
  <c r="CX298" s="1"/>
  <c r="AH298"/>
  <c r="AG298"/>
  <c r="AF298"/>
  <c r="AC298"/>
  <c r="AB298"/>
  <c r="Y298"/>
  <c r="X298"/>
  <c r="T298"/>
  <c r="P298"/>
  <c r="O298"/>
  <c r="N298"/>
  <c r="M298"/>
  <c r="CI298" s="1"/>
  <c r="L298"/>
  <c r="CA298" s="1"/>
  <c r="K298"/>
  <c r="BS298" s="1"/>
  <c r="J298"/>
  <c r="BK298" s="1"/>
  <c r="I298"/>
  <c r="BC298" s="1"/>
  <c r="H298"/>
  <c r="AU298" s="1"/>
  <c r="G298"/>
  <c r="AM298" s="1"/>
  <c r="F298"/>
  <c r="AE298" s="1"/>
  <c r="E298"/>
  <c r="W298" s="1"/>
  <c r="D298"/>
  <c r="C298"/>
  <c r="CI297"/>
  <c r="CF297"/>
  <c r="CE297"/>
  <c r="CB297"/>
  <c r="CA297"/>
  <c r="BW297"/>
  <c r="BK297"/>
  <c r="BI297"/>
  <c r="BH297"/>
  <c r="DD297" s="1"/>
  <c r="BG297"/>
  <c r="BE297"/>
  <c r="BD297"/>
  <c r="BC297"/>
  <c r="AZ297"/>
  <c r="AY297"/>
  <c r="AV297"/>
  <c r="AU297"/>
  <c r="AQ297"/>
  <c r="AE297"/>
  <c r="AC297"/>
  <c r="AB297"/>
  <c r="CV297" s="1"/>
  <c r="AA297"/>
  <c r="Y297"/>
  <c r="X297"/>
  <c r="W297"/>
  <c r="T297"/>
  <c r="S297"/>
  <c r="P297"/>
  <c r="O297"/>
  <c r="N297"/>
  <c r="M297"/>
  <c r="CH297" s="1"/>
  <c r="L297"/>
  <c r="BZ297" s="1"/>
  <c r="K297"/>
  <c r="BR297" s="1"/>
  <c r="J297"/>
  <c r="BJ297" s="1"/>
  <c r="I297"/>
  <c r="BB297" s="1"/>
  <c r="H297"/>
  <c r="AT297" s="1"/>
  <c r="G297"/>
  <c r="AL297" s="1"/>
  <c r="F297"/>
  <c r="AD297" s="1"/>
  <c r="E297"/>
  <c r="V297" s="1"/>
  <c r="C297"/>
  <c r="D297" s="1"/>
  <c r="CI296"/>
  <c r="CH296"/>
  <c r="CF296"/>
  <c r="CE296"/>
  <c r="CD296"/>
  <c r="CB296"/>
  <c r="CA296"/>
  <c r="BZ296"/>
  <c r="BW296"/>
  <c r="BV296"/>
  <c r="BR296"/>
  <c r="BN296"/>
  <c r="BC296"/>
  <c r="BB296"/>
  <c r="AZ296"/>
  <c r="AY296"/>
  <c r="AX296"/>
  <c r="AV296"/>
  <c r="AU296"/>
  <c r="AT296"/>
  <c r="AQ296"/>
  <c r="AP296"/>
  <c r="AL296"/>
  <c r="AH296"/>
  <c r="W296"/>
  <c r="V296"/>
  <c r="T296"/>
  <c r="S296"/>
  <c r="R296"/>
  <c r="P296"/>
  <c r="O296"/>
  <c r="N296"/>
  <c r="M296"/>
  <c r="CG296" s="1"/>
  <c r="DJ296" s="1"/>
  <c r="L296"/>
  <c r="BY296" s="1"/>
  <c r="K296"/>
  <c r="BQ296" s="1"/>
  <c r="J296"/>
  <c r="BI296" s="1"/>
  <c r="I296"/>
  <c r="BA296" s="1"/>
  <c r="DB296" s="1"/>
  <c r="H296"/>
  <c r="AS296" s="1"/>
  <c r="G296"/>
  <c r="AK296" s="1"/>
  <c r="F296"/>
  <c r="AC296" s="1"/>
  <c r="E296"/>
  <c r="U296" s="1"/>
  <c r="CT296" s="1"/>
  <c r="C296"/>
  <c r="D296" s="1"/>
  <c r="CA295"/>
  <c r="BZ295"/>
  <c r="BY295"/>
  <c r="BW295"/>
  <c r="BV295"/>
  <c r="BU295"/>
  <c r="BR295"/>
  <c r="BQ295"/>
  <c r="BN295"/>
  <c r="BM295"/>
  <c r="BI295"/>
  <c r="BE295"/>
  <c r="AU295"/>
  <c r="AT295"/>
  <c r="AS295"/>
  <c r="AQ295"/>
  <c r="AP295"/>
  <c r="AO295"/>
  <c r="AL295"/>
  <c r="AK295"/>
  <c r="AH295"/>
  <c r="AG295"/>
  <c r="AC295"/>
  <c r="Y295"/>
  <c r="O295"/>
  <c r="N295"/>
  <c r="M295"/>
  <c r="CF295" s="1"/>
  <c r="L295"/>
  <c r="BX295" s="1"/>
  <c r="DH295" s="1"/>
  <c r="K295"/>
  <c r="BP295" s="1"/>
  <c r="J295"/>
  <c r="BH295" s="1"/>
  <c r="I295"/>
  <c r="AZ295" s="1"/>
  <c r="H295"/>
  <c r="AR295" s="1"/>
  <c r="CZ295" s="1"/>
  <c r="G295"/>
  <c r="AJ295" s="1"/>
  <c r="F295"/>
  <c r="AB295" s="1"/>
  <c r="E295"/>
  <c r="T295" s="1"/>
  <c r="C295"/>
  <c r="D295" s="1"/>
  <c r="CF294"/>
  <c r="CB294"/>
  <c r="BR294"/>
  <c r="BQ294"/>
  <c r="BP294"/>
  <c r="BN294"/>
  <c r="BM294"/>
  <c r="BL294"/>
  <c r="BI294"/>
  <c r="BH294"/>
  <c r="BE294"/>
  <c r="BD294"/>
  <c r="AZ294"/>
  <c r="AV294"/>
  <c r="AL294"/>
  <c r="AK294"/>
  <c r="AJ294"/>
  <c r="AH294"/>
  <c r="AG294"/>
  <c r="AF294"/>
  <c r="AC294"/>
  <c r="AB294"/>
  <c r="Y294"/>
  <c r="X294"/>
  <c r="T294"/>
  <c r="P294"/>
  <c r="O294"/>
  <c r="N294"/>
  <c r="M294"/>
  <c r="CI294" s="1"/>
  <c r="L294"/>
  <c r="CA294" s="1"/>
  <c r="K294"/>
  <c r="BS294" s="1"/>
  <c r="J294"/>
  <c r="BK294" s="1"/>
  <c r="I294"/>
  <c r="BC294" s="1"/>
  <c r="H294"/>
  <c r="AU294" s="1"/>
  <c r="G294"/>
  <c r="AM294" s="1"/>
  <c r="F294"/>
  <c r="AE294" s="1"/>
  <c r="E294"/>
  <c r="W294" s="1"/>
  <c r="D294"/>
  <c r="C294"/>
  <c r="CI293"/>
  <c r="CF293"/>
  <c r="CE293"/>
  <c r="CB293"/>
  <c r="CA293"/>
  <c r="BW293"/>
  <c r="BK293"/>
  <c r="BI293"/>
  <c r="BH293"/>
  <c r="BG293"/>
  <c r="BE293"/>
  <c r="BD293"/>
  <c r="BC293"/>
  <c r="AZ293"/>
  <c r="AY293"/>
  <c r="AV293"/>
  <c r="AU293"/>
  <c r="AQ293"/>
  <c r="AE293"/>
  <c r="AC293"/>
  <c r="AB293"/>
  <c r="AA293"/>
  <c r="Y293"/>
  <c r="X293"/>
  <c r="W293"/>
  <c r="T293"/>
  <c r="S293"/>
  <c r="P293"/>
  <c r="O293"/>
  <c r="N293"/>
  <c r="M293"/>
  <c r="CH293" s="1"/>
  <c r="L293"/>
  <c r="BZ293" s="1"/>
  <c r="K293"/>
  <c r="BR293" s="1"/>
  <c r="J293"/>
  <c r="BJ293" s="1"/>
  <c r="I293"/>
  <c r="BB293" s="1"/>
  <c r="H293"/>
  <c r="AT293" s="1"/>
  <c r="G293"/>
  <c r="AL293" s="1"/>
  <c r="F293"/>
  <c r="AD293" s="1"/>
  <c r="E293"/>
  <c r="V293" s="1"/>
  <c r="C293"/>
  <c r="D293" s="1"/>
  <c r="CI292"/>
  <c r="CH292"/>
  <c r="CF292"/>
  <c r="CE292"/>
  <c r="CD292"/>
  <c r="CB292"/>
  <c r="CA292"/>
  <c r="BZ292"/>
  <c r="BW292"/>
  <c r="BV292"/>
  <c r="BR292"/>
  <c r="BN292"/>
  <c r="BC292"/>
  <c r="BB292"/>
  <c r="AZ292"/>
  <c r="AY292"/>
  <c r="AX292"/>
  <c r="AV292"/>
  <c r="AU292"/>
  <c r="AT292"/>
  <c r="AQ292"/>
  <c r="AP292"/>
  <c r="AL292"/>
  <c r="AH292"/>
  <c r="W292"/>
  <c r="V292"/>
  <c r="T292"/>
  <c r="S292"/>
  <c r="R292"/>
  <c r="P292"/>
  <c r="O292"/>
  <c r="N292"/>
  <c r="M292"/>
  <c r="CG292" s="1"/>
  <c r="DJ292" s="1"/>
  <c r="L292"/>
  <c r="BY292" s="1"/>
  <c r="K292"/>
  <c r="BQ292" s="1"/>
  <c r="J292"/>
  <c r="I292"/>
  <c r="BA292" s="1"/>
  <c r="DB292" s="1"/>
  <c r="H292"/>
  <c r="AS292" s="1"/>
  <c r="G292"/>
  <c r="AK292" s="1"/>
  <c r="F292"/>
  <c r="AD292" s="1"/>
  <c r="E292"/>
  <c r="U292" s="1"/>
  <c r="CT292" s="1"/>
  <c r="C292"/>
  <c r="D292" s="1"/>
  <c r="CZ291"/>
  <c r="CA291"/>
  <c r="BZ291"/>
  <c r="BY291"/>
  <c r="BW291"/>
  <c r="BV291"/>
  <c r="BU291"/>
  <c r="BR291"/>
  <c r="BQ291"/>
  <c r="BN291"/>
  <c r="BM291"/>
  <c r="BI291"/>
  <c r="BE291"/>
  <c r="AU291"/>
  <c r="AT291"/>
  <c r="AS291"/>
  <c r="AQ291"/>
  <c r="AP291"/>
  <c r="AO291"/>
  <c r="AL291"/>
  <c r="AK291"/>
  <c r="AH291"/>
  <c r="AG291"/>
  <c r="AC291"/>
  <c r="Y291"/>
  <c r="O291"/>
  <c r="N291"/>
  <c r="M291"/>
  <c r="CC291" s="1"/>
  <c r="L291"/>
  <c r="BX291" s="1"/>
  <c r="DH291" s="1"/>
  <c r="K291"/>
  <c r="BP291" s="1"/>
  <c r="J291"/>
  <c r="BH291" s="1"/>
  <c r="I291"/>
  <c r="AW291" s="1"/>
  <c r="H291"/>
  <c r="AR291" s="1"/>
  <c r="G291"/>
  <c r="AJ291" s="1"/>
  <c r="F291"/>
  <c r="AB291" s="1"/>
  <c r="E291"/>
  <c r="Q291" s="1"/>
  <c r="C291"/>
  <c r="D291" s="1"/>
  <c r="CF290"/>
  <c r="CB290"/>
  <c r="BR290"/>
  <c r="BQ290"/>
  <c r="BP290"/>
  <c r="BN290"/>
  <c r="BM290"/>
  <c r="BL290"/>
  <c r="BI290"/>
  <c r="BH290"/>
  <c r="BE290"/>
  <c r="BD290"/>
  <c r="AZ290"/>
  <c r="AV290"/>
  <c r="AL290"/>
  <c r="AK290"/>
  <c r="AJ290"/>
  <c r="CX290" s="1"/>
  <c r="AH290"/>
  <c r="AG290"/>
  <c r="AF290"/>
  <c r="AC290"/>
  <c r="AB290"/>
  <c r="Y290"/>
  <c r="X290"/>
  <c r="T290"/>
  <c r="P290"/>
  <c r="O290"/>
  <c r="N290"/>
  <c r="M290"/>
  <c r="CI290" s="1"/>
  <c r="L290"/>
  <c r="BT290" s="1"/>
  <c r="K290"/>
  <c r="BS290" s="1"/>
  <c r="J290"/>
  <c r="BK290" s="1"/>
  <c r="I290"/>
  <c r="BC290" s="1"/>
  <c r="H290"/>
  <c r="AR290" s="1"/>
  <c r="G290"/>
  <c r="AM290" s="1"/>
  <c r="F290"/>
  <c r="AE290" s="1"/>
  <c r="E290"/>
  <c r="W290" s="1"/>
  <c r="D290"/>
  <c r="C290"/>
  <c r="CI289"/>
  <c r="CF289"/>
  <c r="CE289"/>
  <c r="CB289"/>
  <c r="CA289"/>
  <c r="BW289"/>
  <c r="BK289"/>
  <c r="BI289"/>
  <c r="BH289"/>
  <c r="BG289"/>
  <c r="BE289"/>
  <c r="BD289"/>
  <c r="BC289"/>
  <c r="AZ289"/>
  <c r="AY289"/>
  <c r="AV289"/>
  <c r="AU289"/>
  <c r="AQ289"/>
  <c r="AI289"/>
  <c r="AE289"/>
  <c r="AC289"/>
  <c r="AB289"/>
  <c r="AA289"/>
  <c r="Y289"/>
  <c r="X289"/>
  <c r="W289"/>
  <c r="T289"/>
  <c r="S289"/>
  <c r="P289"/>
  <c r="O289"/>
  <c r="N289"/>
  <c r="M289"/>
  <c r="CH289" s="1"/>
  <c r="L289"/>
  <c r="BZ289" s="1"/>
  <c r="K289"/>
  <c r="BO289" s="1"/>
  <c r="J289"/>
  <c r="BJ289" s="1"/>
  <c r="I289"/>
  <c r="BB289" s="1"/>
  <c r="H289"/>
  <c r="AT289" s="1"/>
  <c r="G289"/>
  <c r="F289"/>
  <c r="AD289" s="1"/>
  <c r="E289"/>
  <c r="V289" s="1"/>
  <c r="C289"/>
  <c r="D289" s="1"/>
  <c r="CI288"/>
  <c r="CH288"/>
  <c r="CF288"/>
  <c r="CE288"/>
  <c r="CD288"/>
  <c r="CB288"/>
  <c r="CA288"/>
  <c r="BZ288"/>
  <c r="BW288"/>
  <c r="BV288"/>
  <c r="BR288"/>
  <c r="BN288"/>
  <c r="BJ288"/>
  <c r="BC288"/>
  <c r="BB288"/>
  <c r="AZ288"/>
  <c r="AY288"/>
  <c r="AX288"/>
  <c r="AV288"/>
  <c r="AU288"/>
  <c r="AT288"/>
  <c r="AQ288"/>
  <c r="AP288"/>
  <c r="AL288"/>
  <c r="AH288"/>
  <c r="W288"/>
  <c r="V288"/>
  <c r="T288"/>
  <c r="S288"/>
  <c r="R288"/>
  <c r="P288"/>
  <c r="O288"/>
  <c r="N288"/>
  <c r="M288"/>
  <c r="CG288" s="1"/>
  <c r="DJ288" s="1"/>
  <c r="L288"/>
  <c r="BY288" s="1"/>
  <c r="K288"/>
  <c r="BQ288" s="1"/>
  <c r="J288"/>
  <c r="BF288" s="1"/>
  <c r="I288"/>
  <c r="BA288" s="1"/>
  <c r="DB288" s="1"/>
  <c r="H288"/>
  <c r="AS288" s="1"/>
  <c r="G288"/>
  <c r="AK288" s="1"/>
  <c r="F288"/>
  <c r="AD288" s="1"/>
  <c r="E288"/>
  <c r="U288" s="1"/>
  <c r="CT288" s="1"/>
  <c r="C288"/>
  <c r="D288" s="1"/>
  <c r="CZ287"/>
  <c r="CA287"/>
  <c r="BZ287"/>
  <c r="BY287"/>
  <c r="BW287"/>
  <c r="BV287"/>
  <c r="BU287"/>
  <c r="BR287"/>
  <c r="BQ287"/>
  <c r="BN287"/>
  <c r="BM287"/>
  <c r="BI287"/>
  <c r="BE287"/>
  <c r="AU287"/>
  <c r="AT287"/>
  <c r="AS287"/>
  <c r="AQ287"/>
  <c r="AP287"/>
  <c r="AO287"/>
  <c r="AL287"/>
  <c r="AK287"/>
  <c r="AH287"/>
  <c r="AG287"/>
  <c r="AC287"/>
  <c r="Y287"/>
  <c r="O287"/>
  <c r="N287"/>
  <c r="M287"/>
  <c r="CC287" s="1"/>
  <c r="L287"/>
  <c r="BX287" s="1"/>
  <c r="DH287" s="1"/>
  <c r="K287"/>
  <c r="BP287" s="1"/>
  <c r="J287"/>
  <c r="BH287" s="1"/>
  <c r="I287"/>
  <c r="AW287" s="1"/>
  <c r="H287"/>
  <c r="AR287" s="1"/>
  <c r="G287"/>
  <c r="AJ287" s="1"/>
  <c r="F287"/>
  <c r="AB287" s="1"/>
  <c r="E287"/>
  <c r="Q287" s="1"/>
  <c r="C287"/>
  <c r="D287" s="1"/>
  <c r="CF286"/>
  <c r="CB286"/>
  <c r="BR286"/>
  <c r="BQ286"/>
  <c r="BP286"/>
  <c r="BN286"/>
  <c r="BM286"/>
  <c r="BL286"/>
  <c r="BI286"/>
  <c r="BH286"/>
  <c r="BE286"/>
  <c r="BD286"/>
  <c r="AZ286"/>
  <c r="AV286"/>
  <c r="AL286"/>
  <c r="AK286"/>
  <c r="AJ286"/>
  <c r="CX286" s="1"/>
  <c r="AH286"/>
  <c r="AG286"/>
  <c r="AF286"/>
  <c r="AC286"/>
  <c r="AB286"/>
  <c r="Y286"/>
  <c r="X286"/>
  <c r="T286"/>
  <c r="P286"/>
  <c r="O286"/>
  <c r="N286"/>
  <c r="M286"/>
  <c r="CI286" s="1"/>
  <c r="L286"/>
  <c r="BT286" s="1"/>
  <c r="K286"/>
  <c r="BS286" s="1"/>
  <c r="J286"/>
  <c r="BK286" s="1"/>
  <c r="I286"/>
  <c r="BC286" s="1"/>
  <c r="H286"/>
  <c r="AR286" s="1"/>
  <c r="G286"/>
  <c r="AM286" s="1"/>
  <c r="F286"/>
  <c r="AE286" s="1"/>
  <c r="E286"/>
  <c r="W286" s="1"/>
  <c r="D286"/>
  <c r="C286"/>
  <c r="CI285"/>
  <c r="CF285"/>
  <c r="CE285"/>
  <c r="CB285"/>
  <c r="CA285"/>
  <c r="BW285"/>
  <c r="BK285"/>
  <c r="BI285"/>
  <c r="BH285"/>
  <c r="BG285"/>
  <c r="BE285"/>
  <c r="BD285"/>
  <c r="BC285"/>
  <c r="AZ285"/>
  <c r="AY285"/>
  <c r="AV285"/>
  <c r="AI285"/>
  <c r="AE285"/>
  <c r="AC285"/>
  <c r="AB285"/>
  <c r="AA285"/>
  <c r="Y285"/>
  <c r="X285"/>
  <c r="W285"/>
  <c r="T285"/>
  <c r="S285"/>
  <c r="P285"/>
  <c r="O285"/>
  <c r="N285"/>
  <c r="M285"/>
  <c r="CH285" s="1"/>
  <c r="L285"/>
  <c r="K285"/>
  <c r="BO285" s="1"/>
  <c r="J285"/>
  <c r="BJ285" s="1"/>
  <c r="I285"/>
  <c r="BB285" s="1"/>
  <c r="H285"/>
  <c r="AU285" s="1"/>
  <c r="G285"/>
  <c r="F285"/>
  <c r="AD285" s="1"/>
  <c r="E285"/>
  <c r="V285" s="1"/>
  <c r="C285"/>
  <c r="D285" s="1"/>
  <c r="DJ284"/>
  <c r="CT284"/>
  <c r="CI284"/>
  <c r="CH284"/>
  <c r="CF284"/>
  <c r="CE284"/>
  <c r="CD284"/>
  <c r="CB284"/>
  <c r="CA284"/>
  <c r="BZ284"/>
  <c r="BW284"/>
  <c r="BV284"/>
  <c r="BR284"/>
  <c r="BC284"/>
  <c r="BB284"/>
  <c r="DB284" s="1"/>
  <c r="AZ284"/>
  <c r="AY284"/>
  <c r="AX284"/>
  <c r="AV284"/>
  <c r="AU284"/>
  <c r="AT284"/>
  <c r="AQ284"/>
  <c r="AP284"/>
  <c r="AH284"/>
  <c r="W284"/>
  <c r="V284"/>
  <c r="T284"/>
  <c r="S284"/>
  <c r="R284"/>
  <c r="P284"/>
  <c r="O284"/>
  <c r="N284"/>
  <c r="M284"/>
  <c r="CG284" s="1"/>
  <c r="L284"/>
  <c r="BY284" s="1"/>
  <c r="K284"/>
  <c r="BN284" s="1"/>
  <c r="J284"/>
  <c r="BK284" s="1"/>
  <c r="I284"/>
  <c r="BA284" s="1"/>
  <c r="H284"/>
  <c r="AS284" s="1"/>
  <c r="G284"/>
  <c r="AL284" s="1"/>
  <c r="F284"/>
  <c r="AA284" s="1"/>
  <c r="E284"/>
  <c r="U284" s="1"/>
  <c r="C284"/>
  <c r="D284" s="1"/>
  <c r="CC283"/>
  <c r="CA283"/>
  <c r="BZ283"/>
  <c r="BY283"/>
  <c r="BW283"/>
  <c r="BV283"/>
  <c r="BU283"/>
  <c r="BR283"/>
  <c r="BQ283"/>
  <c r="BN283"/>
  <c r="BM283"/>
  <c r="BJ283"/>
  <c r="BI283"/>
  <c r="BF283"/>
  <c r="BA283"/>
  <c r="AU283"/>
  <c r="AT283"/>
  <c r="AS283"/>
  <c r="AQ283"/>
  <c r="AP283"/>
  <c r="AO283"/>
  <c r="AL283"/>
  <c r="AK283"/>
  <c r="AH283"/>
  <c r="AG283"/>
  <c r="AD283"/>
  <c r="Z283"/>
  <c r="Y283"/>
  <c r="Q283"/>
  <c r="O283"/>
  <c r="N283"/>
  <c r="M283"/>
  <c r="CG283" s="1"/>
  <c r="L283"/>
  <c r="BX283" s="1"/>
  <c r="DH283" s="1"/>
  <c r="K283"/>
  <c r="BP283" s="1"/>
  <c r="J283"/>
  <c r="I283"/>
  <c r="AW283" s="1"/>
  <c r="H283"/>
  <c r="AR283" s="1"/>
  <c r="CZ283" s="1"/>
  <c r="G283"/>
  <c r="AJ283" s="1"/>
  <c r="F283"/>
  <c r="E283"/>
  <c r="U283" s="1"/>
  <c r="C283"/>
  <c r="D283" s="1"/>
  <c r="BY282"/>
  <c r="BX282"/>
  <c r="BU282"/>
  <c r="BR282"/>
  <c r="BQ282"/>
  <c r="BP282"/>
  <c r="DF282" s="1"/>
  <c r="BN282"/>
  <c r="BM282"/>
  <c r="BL282"/>
  <c r="BI282"/>
  <c r="BH282"/>
  <c r="BE282"/>
  <c r="BD282"/>
  <c r="AS282"/>
  <c r="AO282"/>
  <c r="AN282"/>
  <c r="AL282"/>
  <c r="AK282"/>
  <c r="AJ282"/>
  <c r="AH282"/>
  <c r="AG282"/>
  <c r="AF282"/>
  <c r="AC282"/>
  <c r="AB282"/>
  <c r="Y282"/>
  <c r="X282"/>
  <c r="O282"/>
  <c r="N282"/>
  <c r="M282"/>
  <c r="L282"/>
  <c r="K282"/>
  <c r="BS282" s="1"/>
  <c r="J282"/>
  <c r="BK282" s="1"/>
  <c r="I282"/>
  <c r="H282"/>
  <c r="G282"/>
  <c r="AM282" s="1"/>
  <c r="F282"/>
  <c r="AE282" s="1"/>
  <c r="E282"/>
  <c r="D282"/>
  <c r="C282"/>
  <c r="CI281"/>
  <c r="CF281"/>
  <c r="CE281"/>
  <c r="CB281"/>
  <c r="CA281"/>
  <c r="BK281"/>
  <c r="BI281"/>
  <c r="BH281"/>
  <c r="BG281"/>
  <c r="BE281"/>
  <c r="BD281"/>
  <c r="BC281"/>
  <c r="AZ281"/>
  <c r="AY281"/>
  <c r="AV281"/>
  <c r="AQ281"/>
  <c r="AE281"/>
  <c r="AC281"/>
  <c r="AB281"/>
  <c r="CV281" s="1"/>
  <c r="AA281"/>
  <c r="Y281"/>
  <c r="X281"/>
  <c r="W281"/>
  <c r="T281"/>
  <c r="S281"/>
  <c r="P281"/>
  <c r="O281"/>
  <c r="N281"/>
  <c r="M281"/>
  <c r="CH281" s="1"/>
  <c r="L281"/>
  <c r="BW281" s="1"/>
  <c r="K281"/>
  <c r="J281"/>
  <c r="BJ281" s="1"/>
  <c r="I281"/>
  <c r="BB281" s="1"/>
  <c r="H281"/>
  <c r="AU281" s="1"/>
  <c r="G281"/>
  <c r="F281"/>
  <c r="AD281" s="1"/>
  <c r="E281"/>
  <c r="V281" s="1"/>
  <c r="C281"/>
  <c r="D281" s="1"/>
  <c r="CI280"/>
  <c r="CH280"/>
  <c r="CF280"/>
  <c r="CE280"/>
  <c r="CD280"/>
  <c r="CB280"/>
  <c r="CA280"/>
  <c r="BZ280"/>
  <c r="BW280"/>
  <c r="BV280"/>
  <c r="BK280"/>
  <c r="BG280"/>
  <c r="BF280"/>
  <c r="BC280"/>
  <c r="BB280"/>
  <c r="AZ280"/>
  <c r="AY280"/>
  <c r="AX280"/>
  <c r="AV280"/>
  <c r="AU280"/>
  <c r="AT280"/>
  <c r="AQ280"/>
  <c r="AP280"/>
  <c r="AE280"/>
  <c r="AD280"/>
  <c r="AA280"/>
  <c r="W280"/>
  <c r="V280"/>
  <c r="T280"/>
  <c r="S280"/>
  <c r="R280"/>
  <c r="P280"/>
  <c r="O280"/>
  <c r="N280"/>
  <c r="M280"/>
  <c r="CG280" s="1"/>
  <c r="DJ280" s="1"/>
  <c r="L280"/>
  <c r="BY280" s="1"/>
  <c r="K280"/>
  <c r="J280"/>
  <c r="I280"/>
  <c r="BA280" s="1"/>
  <c r="DB280" s="1"/>
  <c r="H280"/>
  <c r="AS280" s="1"/>
  <c r="G280"/>
  <c r="F280"/>
  <c r="E280"/>
  <c r="U280" s="1"/>
  <c r="CT280" s="1"/>
  <c r="C280"/>
  <c r="D280" s="1"/>
  <c r="CA279"/>
  <c r="BZ279"/>
  <c r="BY279"/>
  <c r="DH279" s="1"/>
  <c r="BW279"/>
  <c r="BV279"/>
  <c r="BU279"/>
  <c r="BR279"/>
  <c r="BQ279"/>
  <c r="BN279"/>
  <c r="BM279"/>
  <c r="BJ279"/>
  <c r="AU279"/>
  <c r="AT279"/>
  <c r="AS279"/>
  <c r="CZ279" s="1"/>
  <c r="AQ279"/>
  <c r="AP279"/>
  <c r="AO279"/>
  <c r="AL279"/>
  <c r="AK279"/>
  <c r="AH279"/>
  <c r="AG279"/>
  <c r="Z279"/>
  <c r="O279"/>
  <c r="N279"/>
  <c r="M279"/>
  <c r="L279"/>
  <c r="BX279" s="1"/>
  <c r="K279"/>
  <c r="BP279" s="1"/>
  <c r="J279"/>
  <c r="BF279" s="1"/>
  <c r="I279"/>
  <c r="H279"/>
  <c r="AR279" s="1"/>
  <c r="G279"/>
  <c r="AJ279" s="1"/>
  <c r="F279"/>
  <c r="AD279" s="1"/>
  <c r="E279"/>
  <c r="C279"/>
  <c r="D279" s="1"/>
  <c r="CG278"/>
  <c r="CB278"/>
  <c r="BY278"/>
  <c r="BR278"/>
  <c r="BQ278"/>
  <c r="BP278"/>
  <c r="BN278"/>
  <c r="BM278"/>
  <c r="BL278"/>
  <c r="BI278"/>
  <c r="BH278"/>
  <c r="BE278"/>
  <c r="BD278"/>
  <c r="AZ278"/>
  <c r="AW278"/>
  <c r="AO278"/>
  <c r="AL278"/>
  <c r="AK278"/>
  <c r="AJ278"/>
  <c r="AH278"/>
  <c r="AG278"/>
  <c r="AF278"/>
  <c r="AC278"/>
  <c r="AB278"/>
  <c r="Y278"/>
  <c r="X278"/>
  <c r="U278"/>
  <c r="P278"/>
  <c r="O278"/>
  <c r="N278"/>
  <c r="M278"/>
  <c r="CF278" s="1"/>
  <c r="L278"/>
  <c r="BU278" s="1"/>
  <c r="K278"/>
  <c r="BS278" s="1"/>
  <c r="J278"/>
  <c r="BK278" s="1"/>
  <c r="I278"/>
  <c r="AV278" s="1"/>
  <c r="H278"/>
  <c r="AS278" s="1"/>
  <c r="G278"/>
  <c r="AM278" s="1"/>
  <c r="F278"/>
  <c r="AE278" s="1"/>
  <c r="E278"/>
  <c r="T278" s="1"/>
  <c r="D278"/>
  <c r="C278"/>
  <c r="CI277"/>
  <c r="CF277"/>
  <c r="CE277"/>
  <c r="CB277"/>
  <c r="CA277"/>
  <c r="BX277"/>
  <c r="BW277"/>
  <c r="BP277"/>
  <c r="BO277"/>
  <c r="BK277"/>
  <c r="BI277"/>
  <c r="BH277"/>
  <c r="DD277" s="1"/>
  <c r="BG277"/>
  <c r="BE277"/>
  <c r="BD277"/>
  <c r="BC277"/>
  <c r="AZ277"/>
  <c r="AY277"/>
  <c r="AV277"/>
  <c r="AU277"/>
  <c r="AQ277"/>
  <c r="AN277"/>
  <c r="AM277"/>
  <c r="AF277"/>
  <c r="AE277"/>
  <c r="AC277"/>
  <c r="AB277"/>
  <c r="AA277"/>
  <c r="Y277"/>
  <c r="X277"/>
  <c r="W277"/>
  <c r="T277"/>
  <c r="S277"/>
  <c r="P277"/>
  <c r="O277"/>
  <c r="N277"/>
  <c r="M277"/>
  <c r="CH277" s="1"/>
  <c r="L277"/>
  <c r="K277"/>
  <c r="BL277" s="1"/>
  <c r="J277"/>
  <c r="BJ277" s="1"/>
  <c r="I277"/>
  <c r="BB277" s="1"/>
  <c r="H277"/>
  <c r="G277"/>
  <c r="AJ277" s="1"/>
  <c r="F277"/>
  <c r="AD277" s="1"/>
  <c r="E277"/>
  <c r="V277" s="1"/>
  <c r="C277"/>
  <c r="D277" s="1"/>
  <c r="CI276"/>
  <c r="CH276"/>
  <c r="CF276"/>
  <c r="CE276"/>
  <c r="CD276"/>
  <c r="CB276"/>
  <c r="CA276"/>
  <c r="BZ276"/>
  <c r="BW276"/>
  <c r="BV276"/>
  <c r="BR276"/>
  <c r="BO276"/>
  <c r="BG276"/>
  <c r="BC276"/>
  <c r="BB276"/>
  <c r="AZ276"/>
  <c r="AY276"/>
  <c r="AX276"/>
  <c r="AV276"/>
  <c r="AU276"/>
  <c r="AT276"/>
  <c r="AQ276"/>
  <c r="AP276"/>
  <c r="AM276"/>
  <c r="AH276"/>
  <c r="AE276"/>
  <c r="W276"/>
  <c r="V276"/>
  <c r="T276"/>
  <c r="S276"/>
  <c r="R276"/>
  <c r="P276"/>
  <c r="O276"/>
  <c r="N276"/>
  <c r="M276"/>
  <c r="CG276" s="1"/>
  <c r="DJ276" s="1"/>
  <c r="L276"/>
  <c r="BY276" s="1"/>
  <c r="K276"/>
  <c r="BN276" s="1"/>
  <c r="J276"/>
  <c r="BK276" s="1"/>
  <c r="I276"/>
  <c r="BA276" s="1"/>
  <c r="DB276" s="1"/>
  <c r="H276"/>
  <c r="AS276" s="1"/>
  <c r="G276"/>
  <c r="AL276" s="1"/>
  <c r="F276"/>
  <c r="AA276" s="1"/>
  <c r="E276"/>
  <c r="U276" s="1"/>
  <c r="CT276" s="1"/>
  <c r="C276"/>
  <c r="D276" s="1"/>
  <c r="DH275"/>
  <c r="CH275"/>
  <c r="CC275"/>
  <c r="CA275"/>
  <c r="BZ275"/>
  <c r="BY275"/>
  <c r="BW275"/>
  <c r="BV275"/>
  <c r="BU275"/>
  <c r="BR275"/>
  <c r="BQ275"/>
  <c r="BN275"/>
  <c r="BM275"/>
  <c r="BJ275"/>
  <c r="BI275"/>
  <c r="BF275"/>
  <c r="BA275"/>
  <c r="AX275"/>
  <c r="AU275"/>
  <c r="AT275"/>
  <c r="AS275"/>
  <c r="CZ275" s="1"/>
  <c r="AQ275"/>
  <c r="AP275"/>
  <c r="AO275"/>
  <c r="AL275"/>
  <c r="AK275"/>
  <c r="AH275"/>
  <c r="AG275"/>
  <c r="AD275"/>
  <c r="Z275"/>
  <c r="Y275"/>
  <c r="V275"/>
  <c r="Q275"/>
  <c r="O275"/>
  <c r="N275"/>
  <c r="M275"/>
  <c r="CG275" s="1"/>
  <c r="L275"/>
  <c r="BX275" s="1"/>
  <c r="K275"/>
  <c r="BP275" s="1"/>
  <c r="J275"/>
  <c r="I275"/>
  <c r="AW275" s="1"/>
  <c r="H275"/>
  <c r="AR275" s="1"/>
  <c r="G275"/>
  <c r="AJ275" s="1"/>
  <c r="F275"/>
  <c r="E275"/>
  <c r="U275" s="1"/>
  <c r="C275"/>
  <c r="D275" s="1"/>
  <c r="BY274"/>
  <c r="BX274"/>
  <c r="BU274"/>
  <c r="BR274"/>
  <c r="BQ274"/>
  <c r="BP274"/>
  <c r="DF274" s="1"/>
  <c r="BN274"/>
  <c r="BM274"/>
  <c r="BL274"/>
  <c r="BI274"/>
  <c r="BH274"/>
  <c r="BE274"/>
  <c r="BD274"/>
  <c r="AS274"/>
  <c r="AO274"/>
  <c r="AN274"/>
  <c r="AL274"/>
  <c r="AK274"/>
  <c r="AJ274"/>
  <c r="AH274"/>
  <c r="AG274"/>
  <c r="AF274"/>
  <c r="AC274"/>
  <c r="AB274"/>
  <c r="Y274"/>
  <c r="X274"/>
  <c r="O274"/>
  <c r="N274"/>
  <c r="M274"/>
  <c r="L274"/>
  <c r="K274"/>
  <c r="BS274" s="1"/>
  <c r="J274"/>
  <c r="BK274" s="1"/>
  <c r="I274"/>
  <c r="H274"/>
  <c r="G274"/>
  <c r="AM274" s="1"/>
  <c r="F274"/>
  <c r="AE274" s="1"/>
  <c r="E274"/>
  <c r="D274"/>
  <c r="C274"/>
  <c r="CI273"/>
  <c r="CF273"/>
  <c r="CE273"/>
  <c r="CB273"/>
  <c r="CA273"/>
  <c r="BK273"/>
  <c r="BI273"/>
  <c r="BH273"/>
  <c r="BG273"/>
  <c r="BE273"/>
  <c r="BD273"/>
  <c r="AZ273"/>
  <c r="AY273"/>
  <c r="AQ273"/>
  <c r="AE273"/>
  <c r="AC273"/>
  <c r="AB273"/>
  <c r="CV273" s="1"/>
  <c r="AA273"/>
  <c r="Y273"/>
  <c r="X273"/>
  <c r="W273"/>
  <c r="P273"/>
  <c r="O273"/>
  <c r="N273"/>
  <c r="M273"/>
  <c r="CH273" s="1"/>
  <c r="L273"/>
  <c r="BW273" s="1"/>
  <c r="K273"/>
  <c r="J273"/>
  <c r="BJ273" s="1"/>
  <c r="I273"/>
  <c r="AV273" s="1"/>
  <c r="H273"/>
  <c r="AU273" s="1"/>
  <c r="G273"/>
  <c r="F273"/>
  <c r="AD273" s="1"/>
  <c r="E273"/>
  <c r="T273" s="1"/>
  <c r="C273"/>
  <c r="D273" s="1"/>
  <c r="CI272"/>
  <c r="CH272"/>
  <c r="CF272"/>
  <c r="DJ272" s="1"/>
  <c r="CE272"/>
  <c r="CD272"/>
  <c r="CB272"/>
  <c r="CA272"/>
  <c r="BV272"/>
  <c r="BK272"/>
  <c r="BH272"/>
  <c r="BG272"/>
  <c r="BF272"/>
  <c r="BC272"/>
  <c r="BB272"/>
  <c r="AZ272"/>
  <c r="DB272" s="1"/>
  <c r="AY272"/>
  <c r="AX272"/>
  <c r="AV272"/>
  <c r="AU272"/>
  <c r="AP272"/>
  <c r="AE272"/>
  <c r="AB272"/>
  <c r="AA272"/>
  <c r="Z272"/>
  <c r="W272"/>
  <c r="V272"/>
  <c r="T272"/>
  <c r="CT272" s="1"/>
  <c r="S272"/>
  <c r="R272"/>
  <c r="P272"/>
  <c r="O272"/>
  <c r="N272"/>
  <c r="M272"/>
  <c r="CG272" s="1"/>
  <c r="L272"/>
  <c r="BX272" s="1"/>
  <c r="K272"/>
  <c r="J272"/>
  <c r="I272"/>
  <c r="BA272" s="1"/>
  <c r="H272"/>
  <c r="AR272" s="1"/>
  <c r="G272"/>
  <c r="F272"/>
  <c r="E272"/>
  <c r="U272" s="1"/>
  <c r="C272"/>
  <c r="D272" s="1"/>
  <c r="CH271"/>
  <c r="CC271"/>
  <c r="CA271"/>
  <c r="BZ271"/>
  <c r="BY271"/>
  <c r="BW271"/>
  <c r="BV271"/>
  <c r="BU271"/>
  <c r="BS271"/>
  <c r="BR271"/>
  <c r="BO271"/>
  <c r="BN271"/>
  <c r="BM271"/>
  <c r="BI271"/>
  <c r="BG271"/>
  <c r="BB271"/>
  <c r="AW271"/>
  <c r="AU271"/>
  <c r="AT271"/>
  <c r="AS271"/>
  <c r="AQ271"/>
  <c r="AP271"/>
  <c r="AO271"/>
  <c r="AM271"/>
  <c r="AL271"/>
  <c r="AI271"/>
  <c r="AH271"/>
  <c r="AG271"/>
  <c r="AC271"/>
  <c r="AA271"/>
  <c r="V271"/>
  <c r="Q271"/>
  <c r="O271"/>
  <c r="N271"/>
  <c r="M271"/>
  <c r="CE271" s="1"/>
  <c r="L271"/>
  <c r="BX271" s="1"/>
  <c r="DH271" s="1"/>
  <c r="K271"/>
  <c r="J271"/>
  <c r="BK271" s="1"/>
  <c r="I271"/>
  <c r="AY271" s="1"/>
  <c r="H271"/>
  <c r="AR271" s="1"/>
  <c r="CZ271" s="1"/>
  <c r="G271"/>
  <c r="F271"/>
  <c r="AE271" s="1"/>
  <c r="E271"/>
  <c r="S271" s="1"/>
  <c r="C271"/>
  <c r="D271" s="1"/>
  <c r="CG270"/>
  <c r="CB270"/>
  <c r="BR270"/>
  <c r="BQ270"/>
  <c r="BP270"/>
  <c r="BN270"/>
  <c r="BM270"/>
  <c r="BL270"/>
  <c r="BH270"/>
  <c r="BF270"/>
  <c r="BA270"/>
  <c r="AV270"/>
  <c r="AL270"/>
  <c r="AK270"/>
  <c r="AJ270"/>
  <c r="AH270"/>
  <c r="AG270"/>
  <c r="AF270"/>
  <c r="AB270"/>
  <c r="Z270"/>
  <c r="U270"/>
  <c r="P270"/>
  <c r="O270"/>
  <c r="N270"/>
  <c r="M270"/>
  <c r="CD270" s="1"/>
  <c r="L270"/>
  <c r="K270"/>
  <c r="BS270" s="1"/>
  <c r="J270"/>
  <c r="BJ270" s="1"/>
  <c r="I270"/>
  <c r="AX270" s="1"/>
  <c r="H270"/>
  <c r="G270"/>
  <c r="AM270" s="1"/>
  <c r="F270"/>
  <c r="AD270" s="1"/>
  <c r="E270"/>
  <c r="R270" s="1"/>
  <c r="D270"/>
  <c r="C270"/>
  <c r="CA269"/>
  <c r="BY269"/>
  <c r="BX269"/>
  <c r="BU269"/>
  <c r="BT269"/>
  <c r="BS269"/>
  <c r="BO269"/>
  <c r="BM269"/>
  <c r="BK269"/>
  <c r="BI269"/>
  <c r="BH269"/>
  <c r="DD269" s="1"/>
  <c r="BG269"/>
  <c r="BE269"/>
  <c r="BD269"/>
  <c r="AU269"/>
  <c r="AS269"/>
  <c r="AR269"/>
  <c r="AO269"/>
  <c r="AN269"/>
  <c r="AM269"/>
  <c r="AI269"/>
  <c r="AG269"/>
  <c r="AE269"/>
  <c r="AC269"/>
  <c r="AB269"/>
  <c r="CV269" s="1"/>
  <c r="AA269"/>
  <c r="Y269"/>
  <c r="X269"/>
  <c r="O269"/>
  <c r="N269"/>
  <c r="M269"/>
  <c r="L269"/>
  <c r="K269"/>
  <c r="BQ269" s="1"/>
  <c r="J269"/>
  <c r="BJ269" s="1"/>
  <c r="I269"/>
  <c r="H269"/>
  <c r="G269"/>
  <c r="AK269" s="1"/>
  <c r="F269"/>
  <c r="AD269" s="1"/>
  <c r="E269"/>
  <c r="C269"/>
  <c r="D269" s="1"/>
  <c r="CI268"/>
  <c r="CH268"/>
  <c r="CF268"/>
  <c r="DJ268" s="1"/>
  <c r="CE268"/>
  <c r="CD268"/>
  <c r="CB268"/>
  <c r="CA268"/>
  <c r="BZ268"/>
  <c r="BX268"/>
  <c r="BV268"/>
  <c r="BT268"/>
  <c r="BS268"/>
  <c r="BO268"/>
  <c r="BN268"/>
  <c r="BH268"/>
  <c r="BC268"/>
  <c r="BB268"/>
  <c r="AZ268"/>
  <c r="AY268"/>
  <c r="AX268"/>
  <c r="AV268"/>
  <c r="AU268"/>
  <c r="AT268"/>
  <c r="AR268"/>
  <c r="AP268"/>
  <c r="AN268"/>
  <c r="AM268"/>
  <c r="AI268"/>
  <c r="AH268"/>
  <c r="AB268"/>
  <c r="W268"/>
  <c r="V268"/>
  <c r="T268"/>
  <c r="CT268" s="1"/>
  <c r="S268"/>
  <c r="R268"/>
  <c r="P268"/>
  <c r="O268"/>
  <c r="N268"/>
  <c r="M268"/>
  <c r="CG268" s="1"/>
  <c r="L268"/>
  <c r="K268"/>
  <c r="BR268" s="1"/>
  <c r="J268"/>
  <c r="BK268" s="1"/>
  <c r="I268"/>
  <c r="BA268" s="1"/>
  <c r="DB268" s="1"/>
  <c r="H268"/>
  <c r="G268"/>
  <c r="AL268" s="1"/>
  <c r="F268"/>
  <c r="AE268" s="1"/>
  <c r="E268"/>
  <c r="U268" s="1"/>
  <c r="C268"/>
  <c r="D268" s="1"/>
  <c r="CH267"/>
  <c r="CG267"/>
  <c r="CE267"/>
  <c r="CC267"/>
  <c r="CA267"/>
  <c r="BZ267"/>
  <c r="DH267" s="1"/>
  <c r="BY267"/>
  <c r="BW267"/>
  <c r="BV267"/>
  <c r="BU267"/>
  <c r="BO267"/>
  <c r="BB267"/>
  <c r="BA267"/>
  <c r="AY267"/>
  <c r="AW267"/>
  <c r="AU267"/>
  <c r="AT267"/>
  <c r="AS267"/>
  <c r="AQ267"/>
  <c r="AP267"/>
  <c r="AO267"/>
  <c r="AI267"/>
  <c r="V267"/>
  <c r="U267"/>
  <c r="S267"/>
  <c r="Q267"/>
  <c r="O267"/>
  <c r="N267"/>
  <c r="M267"/>
  <c r="L267"/>
  <c r="BX267" s="1"/>
  <c r="K267"/>
  <c r="BR267" s="1"/>
  <c r="J267"/>
  <c r="I267"/>
  <c r="H267"/>
  <c r="AR267" s="1"/>
  <c r="CZ267" s="1"/>
  <c r="G267"/>
  <c r="AL267" s="1"/>
  <c r="F267"/>
  <c r="E267"/>
  <c r="C267"/>
  <c r="D267" s="1"/>
  <c r="CG266"/>
  <c r="CF266"/>
  <c r="CD266"/>
  <c r="CB266"/>
  <c r="BZ266"/>
  <c r="BY266"/>
  <c r="BU266"/>
  <c r="BT266"/>
  <c r="BR266"/>
  <c r="BQ266"/>
  <c r="BP266"/>
  <c r="BN266"/>
  <c r="BM266"/>
  <c r="BL266"/>
  <c r="BA266"/>
  <c r="AZ266"/>
  <c r="AX266"/>
  <c r="AV266"/>
  <c r="AT266"/>
  <c r="AS266"/>
  <c r="AO266"/>
  <c r="AN266"/>
  <c r="AL266"/>
  <c r="AK266"/>
  <c r="AJ266"/>
  <c r="AH266"/>
  <c r="AG266"/>
  <c r="AF266"/>
  <c r="U266"/>
  <c r="T266"/>
  <c r="R266"/>
  <c r="P266"/>
  <c r="O266"/>
  <c r="N266"/>
  <c r="M266"/>
  <c r="L266"/>
  <c r="BX266" s="1"/>
  <c r="K266"/>
  <c r="BS266" s="1"/>
  <c r="J266"/>
  <c r="I266"/>
  <c r="H266"/>
  <c r="AR266" s="1"/>
  <c r="G266"/>
  <c r="AM266" s="1"/>
  <c r="F266"/>
  <c r="E266"/>
  <c r="D266"/>
  <c r="C266"/>
  <c r="CG265"/>
  <c r="CF265"/>
  <c r="CB265"/>
  <c r="CA265"/>
  <c r="BU265"/>
  <c r="BK265"/>
  <c r="DD265" s="1"/>
  <c r="BI265"/>
  <c r="BH265"/>
  <c r="BG265"/>
  <c r="BE265"/>
  <c r="BD265"/>
  <c r="BA265"/>
  <c r="AZ265"/>
  <c r="AV265"/>
  <c r="AU265"/>
  <c r="AO265"/>
  <c r="AE265"/>
  <c r="AC265"/>
  <c r="AB265"/>
  <c r="CV265" s="1"/>
  <c r="AA265"/>
  <c r="Y265"/>
  <c r="X265"/>
  <c r="U265"/>
  <c r="T265"/>
  <c r="P265"/>
  <c r="O265"/>
  <c r="N265"/>
  <c r="M265"/>
  <c r="CE265" s="1"/>
  <c r="L265"/>
  <c r="BX265" s="1"/>
  <c r="K265"/>
  <c r="J265"/>
  <c r="BJ265" s="1"/>
  <c r="I265"/>
  <c r="AY265" s="1"/>
  <c r="H265"/>
  <c r="AR265" s="1"/>
  <c r="G265"/>
  <c r="F265"/>
  <c r="AD265" s="1"/>
  <c r="E265"/>
  <c r="S265" s="1"/>
  <c r="C265"/>
  <c r="D265" s="1"/>
  <c r="CI264"/>
  <c r="CH264"/>
  <c r="CF264"/>
  <c r="DJ264" s="1"/>
  <c r="CE264"/>
  <c r="CD264"/>
  <c r="CB264"/>
  <c r="CA264"/>
  <c r="BV264"/>
  <c r="BK264"/>
  <c r="BH264"/>
  <c r="BG264"/>
  <c r="BF264"/>
  <c r="BC264"/>
  <c r="BB264"/>
  <c r="AZ264"/>
  <c r="DB264" s="1"/>
  <c r="AY264"/>
  <c r="AX264"/>
  <c r="AV264"/>
  <c r="AU264"/>
  <c r="AP264"/>
  <c r="AE264"/>
  <c r="AB264"/>
  <c r="AA264"/>
  <c r="Z264"/>
  <c r="W264"/>
  <c r="V264"/>
  <c r="T264"/>
  <c r="CT264" s="1"/>
  <c r="S264"/>
  <c r="R264"/>
  <c r="P264"/>
  <c r="O264"/>
  <c r="N264"/>
  <c r="M264"/>
  <c r="CG264" s="1"/>
  <c r="L264"/>
  <c r="BX264" s="1"/>
  <c r="K264"/>
  <c r="J264"/>
  <c r="I264"/>
  <c r="BA264" s="1"/>
  <c r="H264"/>
  <c r="AR264" s="1"/>
  <c r="G264"/>
  <c r="F264"/>
  <c r="E264"/>
  <c r="U264" s="1"/>
  <c r="C264"/>
  <c r="D264" s="1"/>
  <c r="CH263"/>
  <c r="CC263"/>
  <c r="CA263"/>
  <c r="BZ263"/>
  <c r="BY263"/>
  <c r="BW263"/>
  <c r="BV263"/>
  <c r="BU263"/>
  <c r="BS263"/>
  <c r="BR263"/>
  <c r="BO263"/>
  <c r="BN263"/>
  <c r="BM263"/>
  <c r="BI263"/>
  <c r="BG263"/>
  <c r="BB263"/>
  <c r="AW263"/>
  <c r="AU263"/>
  <c r="AT263"/>
  <c r="AS263"/>
  <c r="AQ263"/>
  <c r="AP263"/>
  <c r="AO263"/>
  <c r="AM263"/>
  <c r="AL263"/>
  <c r="AI263"/>
  <c r="AH263"/>
  <c r="AG263"/>
  <c r="AC263"/>
  <c r="AA263"/>
  <c r="V263"/>
  <c r="Q263"/>
  <c r="O263"/>
  <c r="N263"/>
  <c r="M263"/>
  <c r="CE263" s="1"/>
  <c r="L263"/>
  <c r="BX263" s="1"/>
  <c r="DH263" s="1"/>
  <c r="K263"/>
  <c r="J263"/>
  <c r="BK263" s="1"/>
  <c r="I263"/>
  <c r="AY263" s="1"/>
  <c r="H263"/>
  <c r="AR263" s="1"/>
  <c r="CZ263" s="1"/>
  <c r="G263"/>
  <c r="F263"/>
  <c r="AE263" s="1"/>
  <c r="E263"/>
  <c r="S263" s="1"/>
  <c r="C263"/>
  <c r="D263" s="1"/>
  <c r="CG262"/>
  <c r="CB262"/>
  <c r="BR262"/>
  <c r="BQ262"/>
  <c r="BP262"/>
  <c r="BN262"/>
  <c r="BM262"/>
  <c r="BL262"/>
  <c r="BH262"/>
  <c r="BF262"/>
  <c r="BA262"/>
  <c r="AV262"/>
  <c r="AL262"/>
  <c r="AK262"/>
  <c r="AJ262"/>
  <c r="AH262"/>
  <c r="AG262"/>
  <c r="AF262"/>
  <c r="AB262"/>
  <c r="Z262"/>
  <c r="U262"/>
  <c r="P262"/>
  <c r="O262"/>
  <c r="N262"/>
  <c r="M262"/>
  <c r="CD262" s="1"/>
  <c r="L262"/>
  <c r="K262"/>
  <c r="BS262" s="1"/>
  <c r="J262"/>
  <c r="BJ262" s="1"/>
  <c r="I262"/>
  <c r="AX262" s="1"/>
  <c r="H262"/>
  <c r="G262"/>
  <c r="AM262" s="1"/>
  <c r="F262"/>
  <c r="AD262" s="1"/>
  <c r="E262"/>
  <c r="R262" s="1"/>
  <c r="D262"/>
  <c r="C262"/>
  <c r="CA261"/>
  <c r="BY261"/>
  <c r="BX261"/>
  <c r="BU261"/>
  <c r="BT261"/>
  <c r="BS261"/>
  <c r="BO261"/>
  <c r="BM261"/>
  <c r="BK261"/>
  <c r="BI261"/>
  <c r="BH261"/>
  <c r="DD261" s="1"/>
  <c r="BG261"/>
  <c r="BE261"/>
  <c r="BD261"/>
  <c r="AU261"/>
  <c r="AS261"/>
  <c r="AR261"/>
  <c r="AO261"/>
  <c r="AN261"/>
  <c r="AM261"/>
  <c r="AI261"/>
  <c r="AG261"/>
  <c r="AE261"/>
  <c r="AC261"/>
  <c r="AB261"/>
  <c r="CV261" s="1"/>
  <c r="AA261"/>
  <c r="Y261"/>
  <c r="X261"/>
  <c r="O261"/>
  <c r="N261"/>
  <c r="M261"/>
  <c r="L261"/>
  <c r="K261"/>
  <c r="BQ261" s="1"/>
  <c r="J261"/>
  <c r="BJ261" s="1"/>
  <c r="I261"/>
  <c r="H261"/>
  <c r="G261"/>
  <c r="AK261" s="1"/>
  <c r="F261"/>
  <c r="AD261" s="1"/>
  <c r="E261"/>
  <c r="C261"/>
  <c r="D261" s="1"/>
  <c r="CI260"/>
  <c r="CH260"/>
  <c r="CF260"/>
  <c r="DJ260" s="1"/>
  <c r="CE260"/>
  <c r="CD260"/>
  <c r="CB260"/>
  <c r="CA260"/>
  <c r="BZ260"/>
  <c r="BX260"/>
  <c r="BV260"/>
  <c r="BT260"/>
  <c r="BS260"/>
  <c r="BO260"/>
  <c r="BN260"/>
  <c r="BH260"/>
  <c r="BC260"/>
  <c r="BB260"/>
  <c r="AZ260"/>
  <c r="AY260"/>
  <c r="AX260"/>
  <c r="AV260"/>
  <c r="AU260"/>
  <c r="AT260"/>
  <c r="AR260"/>
  <c r="AP260"/>
  <c r="AN260"/>
  <c r="AM260"/>
  <c r="AI260"/>
  <c r="AH260"/>
  <c r="AB260"/>
  <c r="W260"/>
  <c r="V260"/>
  <c r="T260"/>
  <c r="CT260" s="1"/>
  <c r="S260"/>
  <c r="R260"/>
  <c r="P260"/>
  <c r="O260"/>
  <c r="N260"/>
  <c r="M260"/>
  <c r="CG260" s="1"/>
  <c r="L260"/>
  <c r="K260"/>
  <c r="BR260" s="1"/>
  <c r="J260"/>
  <c r="BK260" s="1"/>
  <c r="I260"/>
  <c r="BA260" s="1"/>
  <c r="DB260" s="1"/>
  <c r="H260"/>
  <c r="G260"/>
  <c r="AL260" s="1"/>
  <c r="F260"/>
  <c r="AE260" s="1"/>
  <c r="E260"/>
  <c r="U260" s="1"/>
  <c r="C260"/>
  <c r="D260" s="1"/>
  <c r="CH259"/>
  <c r="CG259"/>
  <c r="CE259"/>
  <c r="CC259"/>
  <c r="CA259"/>
  <c r="BZ259"/>
  <c r="DH259" s="1"/>
  <c r="BY259"/>
  <c r="BW259"/>
  <c r="BV259"/>
  <c r="BU259"/>
  <c r="BO259"/>
  <c r="BB259"/>
  <c r="BA259"/>
  <c r="AY259"/>
  <c r="AW259"/>
  <c r="AU259"/>
  <c r="AT259"/>
  <c r="AS259"/>
  <c r="AQ259"/>
  <c r="AP259"/>
  <c r="AO259"/>
  <c r="AI259"/>
  <c r="V259"/>
  <c r="U259"/>
  <c r="S259"/>
  <c r="Q259"/>
  <c r="O259"/>
  <c r="N259"/>
  <c r="M259"/>
  <c r="L259"/>
  <c r="BX259" s="1"/>
  <c r="K259"/>
  <c r="BR259" s="1"/>
  <c r="J259"/>
  <c r="I259"/>
  <c r="H259"/>
  <c r="AR259" s="1"/>
  <c r="CZ259" s="1"/>
  <c r="G259"/>
  <c r="AL259" s="1"/>
  <c r="F259"/>
  <c r="E259"/>
  <c r="C259"/>
  <c r="D259" s="1"/>
  <c r="CG258"/>
  <c r="CF258"/>
  <c r="CD258"/>
  <c r="CB258"/>
  <c r="BZ258"/>
  <c r="BY258"/>
  <c r="BU258"/>
  <c r="BT258"/>
  <c r="BR258"/>
  <c r="BQ258"/>
  <c r="BP258"/>
  <c r="BN258"/>
  <c r="BM258"/>
  <c r="BL258"/>
  <c r="BA258"/>
  <c r="AZ258"/>
  <c r="AX258"/>
  <c r="AV258"/>
  <c r="AT258"/>
  <c r="AS258"/>
  <c r="AO258"/>
  <c r="AN258"/>
  <c r="AL258"/>
  <c r="AK258"/>
  <c r="AJ258"/>
  <c r="AH258"/>
  <c r="AG258"/>
  <c r="AF258"/>
  <c r="U258"/>
  <c r="T258"/>
  <c r="R258"/>
  <c r="P258"/>
  <c r="O258"/>
  <c r="N258"/>
  <c r="M258"/>
  <c r="L258"/>
  <c r="BX258" s="1"/>
  <c r="K258"/>
  <c r="BS258" s="1"/>
  <c r="J258"/>
  <c r="I258"/>
  <c r="H258"/>
  <c r="AR258" s="1"/>
  <c r="G258"/>
  <c r="AM258" s="1"/>
  <c r="F258"/>
  <c r="E258"/>
  <c r="D258"/>
  <c r="C258"/>
  <c r="CG257"/>
  <c r="CF257"/>
  <c r="CB257"/>
  <c r="CA257"/>
  <c r="BU257"/>
  <c r="BK257"/>
  <c r="DD257" s="1"/>
  <c r="BI257"/>
  <c r="BH257"/>
  <c r="BG257"/>
  <c r="BE257"/>
  <c r="BD257"/>
  <c r="BA257"/>
  <c r="AZ257"/>
  <c r="AV257"/>
  <c r="AU257"/>
  <c r="AO257"/>
  <c r="AE257"/>
  <c r="AC257"/>
  <c r="AB257"/>
  <c r="CV257" s="1"/>
  <c r="AA257"/>
  <c r="Y257"/>
  <c r="X257"/>
  <c r="U257"/>
  <c r="T257"/>
  <c r="P257"/>
  <c r="O257"/>
  <c r="N257"/>
  <c r="M257"/>
  <c r="CE257" s="1"/>
  <c r="L257"/>
  <c r="BX257" s="1"/>
  <c r="K257"/>
  <c r="J257"/>
  <c r="BJ257" s="1"/>
  <c r="I257"/>
  <c r="AY257" s="1"/>
  <c r="H257"/>
  <c r="AR257" s="1"/>
  <c r="G257"/>
  <c r="F257"/>
  <c r="AD257" s="1"/>
  <c r="E257"/>
  <c r="S257" s="1"/>
  <c r="C257"/>
  <c r="D257" s="1"/>
  <c r="CI256"/>
  <c r="CH256"/>
  <c r="CF256"/>
  <c r="DJ256" s="1"/>
  <c r="CE256"/>
  <c r="CD256"/>
  <c r="CB256"/>
  <c r="CA256"/>
  <c r="BV256"/>
  <c r="BK256"/>
  <c r="BH256"/>
  <c r="BG256"/>
  <c r="BF256"/>
  <c r="BC256"/>
  <c r="BB256"/>
  <c r="AZ256"/>
  <c r="DB256" s="1"/>
  <c r="AY256"/>
  <c r="AX256"/>
  <c r="AV256"/>
  <c r="AU256"/>
  <c r="AP256"/>
  <c r="AE256"/>
  <c r="AB256"/>
  <c r="AA256"/>
  <c r="Z256"/>
  <c r="W256"/>
  <c r="V256"/>
  <c r="T256"/>
  <c r="CT256" s="1"/>
  <c r="S256"/>
  <c r="R256"/>
  <c r="P256"/>
  <c r="O256"/>
  <c r="N256"/>
  <c r="M256"/>
  <c r="CG256" s="1"/>
  <c r="L256"/>
  <c r="BX256" s="1"/>
  <c r="K256"/>
  <c r="J256"/>
  <c r="I256"/>
  <c r="BA256" s="1"/>
  <c r="H256"/>
  <c r="AR256" s="1"/>
  <c r="G256"/>
  <c r="F256"/>
  <c r="E256"/>
  <c r="U256" s="1"/>
  <c r="C256"/>
  <c r="D256" s="1"/>
  <c r="CH255"/>
  <c r="CC255"/>
  <c r="CA255"/>
  <c r="BZ255"/>
  <c r="BY255"/>
  <c r="BW255"/>
  <c r="BV255"/>
  <c r="BU255"/>
  <c r="BS255"/>
  <c r="BR255"/>
  <c r="BO255"/>
  <c r="BN255"/>
  <c r="BM255"/>
  <c r="BI255"/>
  <c r="BG255"/>
  <c r="BB255"/>
  <c r="AW255"/>
  <c r="AU255"/>
  <c r="AT255"/>
  <c r="AS255"/>
  <c r="AQ255"/>
  <c r="AP255"/>
  <c r="AO255"/>
  <c r="AM255"/>
  <c r="AL255"/>
  <c r="AI255"/>
  <c r="AH255"/>
  <c r="AG255"/>
  <c r="AC255"/>
  <c r="AA255"/>
  <c r="V255"/>
  <c r="Q255"/>
  <c r="O255"/>
  <c r="N255"/>
  <c r="M255"/>
  <c r="CE255" s="1"/>
  <c r="L255"/>
  <c r="BX255" s="1"/>
  <c r="DH255" s="1"/>
  <c r="K255"/>
  <c r="J255"/>
  <c r="BK255" s="1"/>
  <c r="I255"/>
  <c r="AY255" s="1"/>
  <c r="H255"/>
  <c r="AR255" s="1"/>
  <c r="CZ255" s="1"/>
  <c r="G255"/>
  <c r="F255"/>
  <c r="AE255" s="1"/>
  <c r="E255"/>
  <c r="S255" s="1"/>
  <c r="C255"/>
  <c r="D255" s="1"/>
  <c r="CG254"/>
  <c r="CB254"/>
  <c r="BR254"/>
  <c r="BQ254"/>
  <c r="BP254"/>
  <c r="BN254"/>
  <c r="BM254"/>
  <c r="BL254"/>
  <c r="BH254"/>
  <c r="BF254"/>
  <c r="BA254"/>
  <c r="AV254"/>
  <c r="AL254"/>
  <c r="AK254"/>
  <c r="AJ254"/>
  <c r="AH254"/>
  <c r="AG254"/>
  <c r="AF254"/>
  <c r="AB254"/>
  <c r="Z254"/>
  <c r="U254"/>
  <c r="P254"/>
  <c r="O254"/>
  <c r="N254"/>
  <c r="M254"/>
  <c r="CD254" s="1"/>
  <c r="L254"/>
  <c r="K254"/>
  <c r="BS254" s="1"/>
  <c r="J254"/>
  <c r="BJ254" s="1"/>
  <c r="I254"/>
  <c r="AX254" s="1"/>
  <c r="H254"/>
  <c r="G254"/>
  <c r="AM254" s="1"/>
  <c r="F254"/>
  <c r="AD254" s="1"/>
  <c r="E254"/>
  <c r="R254" s="1"/>
  <c r="D254"/>
  <c r="C254"/>
  <c r="CA253"/>
  <c r="BY253"/>
  <c r="BX253"/>
  <c r="BU253"/>
  <c r="BT253"/>
  <c r="BS253"/>
  <c r="BO253"/>
  <c r="BM253"/>
  <c r="BK253"/>
  <c r="BI253"/>
  <c r="BH253"/>
  <c r="DD253" s="1"/>
  <c r="BG253"/>
  <c r="BE253"/>
  <c r="BD253"/>
  <c r="AU253"/>
  <c r="AS253"/>
  <c r="AR253"/>
  <c r="AO253"/>
  <c r="AN253"/>
  <c r="AM253"/>
  <c r="AI253"/>
  <c r="AG253"/>
  <c r="AE253"/>
  <c r="AC253"/>
  <c r="AB253"/>
  <c r="CV253" s="1"/>
  <c r="AA253"/>
  <c r="Y253"/>
  <c r="X253"/>
  <c r="O253"/>
  <c r="N253"/>
  <c r="M253"/>
  <c r="L253"/>
  <c r="K253"/>
  <c r="BQ253" s="1"/>
  <c r="J253"/>
  <c r="BJ253" s="1"/>
  <c r="I253"/>
  <c r="H253"/>
  <c r="G253"/>
  <c r="AK253" s="1"/>
  <c r="F253"/>
  <c r="AD253" s="1"/>
  <c r="E253"/>
  <c r="C253"/>
  <c r="D253" s="1"/>
  <c r="CI252"/>
  <c r="CH252"/>
  <c r="CF252"/>
  <c r="CE252"/>
  <c r="CD252"/>
  <c r="CB252"/>
  <c r="CA252"/>
  <c r="BZ252"/>
  <c r="BX252"/>
  <c r="BV252"/>
  <c r="BT252"/>
  <c r="BS252"/>
  <c r="BO252"/>
  <c r="BN252"/>
  <c r="BH252"/>
  <c r="BC252"/>
  <c r="BB252"/>
  <c r="AZ252"/>
  <c r="AY252"/>
  <c r="AX252"/>
  <c r="AV252"/>
  <c r="AU252"/>
  <c r="AT252"/>
  <c r="AR252"/>
  <c r="AP252"/>
  <c r="AN252"/>
  <c r="AM252"/>
  <c r="AI252"/>
  <c r="AH252"/>
  <c r="AB252"/>
  <c r="W252"/>
  <c r="V252"/>
  <c r="T252"/>
  <c r="S252"/>
  <c r="R252"/>
  <c r="P252"/>
  <c r="O252"/>
  <c r="N252"/>
  <c r="M252"/>
  <c r="CG252" s="1"/>
  <c r="L252"/>
  <c r="K252"/>
  <c r="BR252" s="1"/>
  <c r="J252"/>
  <c r="BK252" s="1"/>
  <c r="I252"/>
  <c r="BA252" s="1"/>
  <c r="H252"/>
  <c r="G252"/>
  <c r="AL252" s="1"/>
  <c r="F252"/>
  <c r="AE252" s="1"/>
  <c r="E252"/>
  <c r="U252" s="1"/>
  <c r="C252"/>
  <c r="D252" s="1"/>
  <c r="CH251"/>
  <c r="CG251"/>
  <c r="CE251"/>
  <c r="CC251"/>
  <c r="CA251"/>
  <c r="BZ251"/>
  <c r="DH251" s="1"/>
  <c r="BY251"/>
  <c r="BW251"/>
  <c r="BV251"/>
  <c r="BU251"/>
  <c r="BO251"/>
  <c r="BE251"/>
  <c r="BB251"/>
  <c r="BA251"/>
  <c r="AY251"/>
  <c r="AW251"/>
  <c r="AU251"/>
  <c r="AT251"/>
  <c r="AS251"/>
  <c r="AQ251"/>
  <c r="AP251"/>
  <c r="AO251"/>
  <c r="AI251"/>
  <c r="AD251"/>
  <c r="V251"/>
  <c r="U251"/>
  <c r="S251"/>
  <c r="Q251"/>
  <c r="O251"/>
  <c r="N251"/>
  <c r="M251"/>
  <c r="L251"/>
  <c r="BX251" s="1"/>
  <c r="K251"/>
  <c r="BR251" s="1"/>
  <c r="J251"/>
  <c r="I251"/>
  <c r="H251"/>
  <c r="AR251" s="1"/>
  <c r="CZ251" s="1"/>
  <c r="G251"/>
  <c r="AL251" s="1"/>
  <c r="F251"/>
  <c r="Y251" s="1"/>
  <c r="E251"/>
  <c r="C251"/>
  <c r="D251" s="1"/>
  <c r="CG250"/>
  <c r="CF250"/>
  <c r="CD250"/>
  <c r="CB250"/>
  <c r="BZ250"/>
  <c r="BY250"/>
  <c r="BU250"/>
  <c r="BT250"/>
  <c r="BR250"/>
  <c r="BQ250"/>
  <c r="BP250"/>
  <c r="BN250"/>
  <c r="BM250"/>
  <c r="BL250"/>
  <c r="BD250"/>
  <c r="BA250"/>
  <c r="AZ250"/>
  <c r="AX250"/>
  <c r="AV250"/>
  <c r="AT250"/>
  <c r="AS250"/>
  <c r="AO250"/>
  <c r="AN250"/>
  <c r="AL250"/>
  <c r="AK250"/>
  <c r="AJ250"/>
  <c r="AH250"/>
  <c r="AG250"/>
  <c r="AF250"/>
  <c r="X250"/>
  <c r="U250"/>
  <c r="T250"/>
  <c r="R250"/>
  <c r="P250"/>
  <c r="O250"/>
  <c r="N250"/>
  <c r="M250"/>
  <c r="L250"/>
  <c r="BX250" s="1"/>
  <c r="K250"/>
  <c r="BS250" s="1"/>
  <c r="J250"/>
  <c r="I250"/>
  <c r="H250"/>
  <c r="AR250" s="1"/>
  <c r="G250"/>
  <c r="AM250" s="1"/>
  <c r="F250"/>
  <c r="E250"/>
  <c r="D250"/>
  <c r="C250"/>
  <c r="CG249"/>
  <c r="CF249"/>
  <c r="CB249"/>
  <c r="CA249"/>
  <c r="BU249"/>
  <c r="BP249"/>
  <c r="BK249"/>
  <c r="DD249" s="1"/>
  <c r="BI249"/>
  <c r="BH249"/>
  <c r="BG249"/>
  <c r="BE249"/>
  <c r="BD249"/>
  <c r="BA249"/>
  <c r="AZ249"/>
  <c r="AV249"/>
  <c r="AU249"/>
  <c r="AO249"/>
  <c r="AJ249"/>
  <c r="AE249"/>
  <c r="AC249"/>
  <c r="AB249"/>
  <c r="AA249"/>
  <c r="Y249"/>
  <c r="X249"/>
  <c r="U249"/>
  <c r="T249"/>
  <c r="P249"/>
  <c r="O249"/>
  <c r="N249"/>
  <c r="M249"/>
  <c r="CE249" s="1"/>
  <c r="L249"/>
  <c r="BX249" s="1"/>
  <c r="K249"/>
  <c r="J249"/>
  <c r="BJ249" s="1"/>
  <c r="I249"/>
  <c r="AY249" s="1"/>
  <c r="H249"/>
  <c r="AR249" s="1"/>
  <c r="G249"/>
  <c r="F249"/>
  <c r="AD249" s="1"/>
  <c r="E249"/>
  <c r="S249" s="1"/>
  <c r="C249"/>
  <c r="D249" s="1"/>
  <c r="CI248"/>
  <c r="CH248"/>
  <c r="CF248"/>
  <c r="DJ248" s="1"/>
  <c r="CE248"/>
  <c r="CD248"/>
  <c r="CB248"/>
  <c r="CA248"/>
  <c r="BV248"/>
  <c r="BK248"/>
  <c r="BH248"/>
  <c r="BG248"/>
  <c r="BF248"/>
  <c r="BC248"/>
  <c r="BB248"/>
  <c r="AZ248"/>
  <c r="DB248" s="1"/>
  <c r="AY248"/>
  <c r="AX248"/>
  <c r="AV248"/>
  <c r="AU248"/>
  <c r="AP248"/>
  <c r="AE248"/>
  <c r="AB248"/>
  <c r="AA248"/>
  <c r="Z248"/>
  <c r="W248"/>
  <c r="V248"/>
  <c r="T248"/>
  <c r="CT248" s="1"/>
  <c r="S248"/>
  <c r="R248"/>
  <c r="P248"/>
  <c r="O248"/>
  <c r="N248"/>
  <c r="M248"/>
  <c r="CG248" s="1"/>
  <c r="L248"/>
  <c r="BX248" s="1"/>
  <c r="K248"/>
  <c r="J248"/>
  <c r="I248"/>
  <c r="BA248" s="1"/>
  <c r="H248"/>
  <c r="AR248" s="1"/>
  <c r="G248"/>
  <c r="AJ248" s="1"/>
  <c r="F248"/>
  <c r="E248"/>
  <c r="U248" s="1"/>
  <c r="C248"/>
  <c r="D248" s="1"/>
  <c r="CZ247"/>
  <c r="CH247"/>
  <c r="CC247"/>
  <c r="CA247"/>
  <c r="BZ247"/>
  <c r="BY247"/>
  <c r="BW247"/>
  <c r="BV247"/>
  <c r="BU247"/>
  <c r="BS247"/>
  <c r="BR247"/>
  <c r="BO247"/>
  <c r="BN247"/>
  <c r="BM247"/>
  <c r="BI247"/>
  <c r="BG247"/>
  <c r="BB247"/>
  <c r="AW247"/>
  <c r="AU247"/>
  <c r="AT247"/>
  <c r="AS247"/>
  <c r="AQ247"/>
  <c r="AP247"/>
  <c r="AO247"/>
  <c r="AM247"/>
  <c r="AL247"/>
  <c r="AI247"/>
  <c r="AH247"/>
  <c r="AG247"/>
  <c r="AC247"/>
  <c r="AA247"/>
  <c r="V247"/>
  <c r="Q247"/>
  <c r="O247"/>
  <c r="N247"/>
  <c r="M247"/>
  <c r="CE247" s="1"/>
  <c r="L247"/>
  <c r="BX247" s="1"/>
  <c r="DH247" s="1"/>
  <c r="K247"/>
  <c r="J247"/>
  <c r="BK247" s="1"/>
  <c r="I247"/>
  <c r="AY247" s="1"/>
  <c r="H247"/>
  <c r="AR247" s="1"/>
  <c r="G247"/>
  <c r="F247"/>
  <c r="AE247" s="1"/>
  <c r="E247"/>
  <c r="S247" s="1"/>
  <c r="C247"/>
  <c r="D247" s="1"/>
  <c r="CG246"/>
  <c r="CB246"/>
  <c r="BV246"/>
  <c r="BR246"/>
  <c r="BQ246"/>
  <c r="BP246"/>
  <c r="BN246"/>
  <c r="BM246"/>
  <c r="BL246"/>
  <c r="BH246"/>
  <c r="BF246"/>
  <c r="BA246"/>
  <c r="AV246"/>
  <c r="AP246"/>
  <c r="AL246"/>
  <c r="AK246"/>
  <c r="AJ246"/>
  <c r="AH246"/>
  <c r="AG246"/>
  <c r="AF246"/>
  <c r="AB246"/>
  <c r="Z246"/>
  <c r="U246"/>
  <c r="P246"/>
  <c r="O246"/>
  <c r="N246"/>
  <c r="M246"/>
  <c r="CD246" s="1"/>
  <c r="L246"/>
  <c r="K246"/>
  <c r="BS246" s="1"/>
  <c r="J246"/>
  <c r="BJ246" s="1"/>
  <c r="I246"/>
  <c r="AX246" s="1"/>
  <c r="H246"/>
  <c r="G246"/>
  <c r="AM246" s="1"/>
  <c r="F246"/>
  <c r="AD246" s="1"/>
  <c r="E246"/>
  <c r="R246" s="1"/>
  <c r="D246"/>
  <c r="C246"/>
  <c r="CV245"/>
  <c r="CC245"/>
  <c r="CA245"/>
  <c r="BY245"/>
  <c r="BX245"/>
  <c r="BU245"/>
  <c r="BT245"/>
  <c r="BS245"/>
  <c r="BO245"/>
  <c r="BM245"/>
  <c r="BK245"/>
  <c r="BI245"/>
  <c r="BH245"/>
  <c r="DD245" s="1"/>
  <c r="BG245"/>
  <c r="BE245"/>
  <c r="BD245"/>
  <c r="AW245"/>
  <c r="AU245"/>
  <c r="AS245"/>
  <c r="AR245"/>
  <c r="AO245"/>
  <c r="AN245"/>
  <c r="AM245"/>
  <c r="AI245"/>
  <c r="AG245"/>
  <c r="AE245"/>
  <c r="AC245"/>
  <c r="AB245"/>
  <c r="AA245"/>
  <c r="Y245"/>
  <c r="X245"/>
  <c r="Q245"/>
  <c r="O245"/>
  <c r="N245"/>
  <c r="M245"/>
  <c r="L245"/>
  <c r="K245"/>
  <c r="BQ245" s="1"/>
  <c r="J245"/>
  <c r="BJ245" s="1"/>
  <c r="I245"/>
  <c r="H245"/>
  <c r="G245"/>
  <c r="AK245" s="1"/>
  <c r="F245"/>
  <c r="AD245" s="1"/>
  <c r="E245"/>
  <c r="C245"/>
  <c r="D245" s="1"/>
  <c r="DB244"/>
  <c r="CI244"/>
  <c r="CH244"/>
  <c r="CF244"/>
  <c r="CE244"/>
  <c r="CD244"/>
  <c r="CB244"/>
  <c r="CA244"/>
  <c r="BZ244"/>
  <c r="BX244"/>
  <c r="BV244"/>
  <c r="BT244"/>
  <c r="BS244"/>
  <c r="BO244"/>
  <c r="BN244"/>
  <c r="BH244"/>
  <c r="BC244"/>
  <c r="BB244"/>
  <c r="AZ244"/>
  <c r="AY244"/>
  <c r="AX244"/>
  <c r="AV244"/>
  <c r="AU244"/>
  <c r="AT244"/>
  <c r="AR244"/>
  <c r="AP244"/>
  <c r="AN244"/>
  <c r="AM244"/>
  <c r="AI244"/>
  <c r="AH244"/>
  <c r="AB244"/>
  <c r="W244"/>
  <c r="V244"/>
  <c r="T244"/>
  <c r="CT244" s="1"/>
  <c r="S244"/>
  <c r="R244"/>
  <c r="P244"/>
  <c r="O244"/>
  <c r="N244"/>
  <c r="M244"/>
  <c r="CG244" s="1"/>
  <c r="L244"/>
  <c r="K244"/>
  <c r="BR244" s="1"/>
  <c r="J244"/>
  <c r="BK244" s="1"/>
  <c r="I244"/>
  <c r="BA244" s="1"/>
  <c r="H244"/>
  <c r="G244"/>
  <c r="AL244" s="1"/>
  <c r="F244"/>
  <c r="AE244" s="1"/>
  <c r="E244"/>
  <c r="U244" s="1"/>
  <c r="C244"/>
  <c r="D244" s="1"/>
  <c r="CH243"/>
  <c r="CG243"/>
  <c r="CE243"/>
  <c r="CC243"/>
  <c r="CA243"/>
  <c r="BZ243"/>
  <c r="DH243" s="1"/>
  <c r="BY243"/>
  <c r="BW243"/>
  <c r="BV243"/>
  <c r="BU243"/>
  <c r="BO243"/>
  <c r="BE243"/>
  <c r="BB243"/>
  <c r="BA243"/>
  <c r="AY243"/>
  <c r="AW243"/>
  <c r="AU243"/>
  <c r="AT243"/>
  <c r="AS243"/>
  <c r="AQ243"/>
  <c r="AP243"/>
  <c r="AO243"/>
  <c r="AI243"/>
  <c r="AD243"/>
  <c r="Y243"/>
  <c r="V243"/>
  <c r="U243"/>
  <c r="S243"/>
  <c r="Q243"/>
  <c r="O243"/>
  <c r="N243"/>
  <c r="M243"/>
  <c r="L243"/>
  <c r="BX243" s="1"/>
  <c r="K243"/>
  <c r="BR243" s="1"/>
  <c r="J243"/>
  <c r="I243"/>
  <c r="H243"/>
  <c r="AR243" s="1"/>
  <c r="G243"/>
  <c r="AL243" s="1"/>
  <c r="F243"/>
  <c r="E243"/>
  <c r="C243"/>
  <c r="D243" s="1"/>
  <c r="CG242"/>
  <c r="CF242"/>
  <c r="CD242"/>
  <c r="CB242"/>
  <c r="BZ242"/>
  <c r="BY242"/>
  <c r="BU242"/>
  <c r="BT242"/>
  <c r="BR242"/>
  <c r="BQ242"/>
  <c r="BP242"/>
  <c r="BN242"/>
  <c r="BM242"/>
  <c r="BL242"/>
  <c r="BA242"/>
  <c r="AZ242"/>
  <c r="AX242"/>
  <c r="AV242"/>
  <c r="AT242"/>
  <c r="AS242"/>
  <c r="AO242"/>
  <c r="AN242"/>
  <c r="AL242"/>
  <c r="AK242"/>
  <c r="AJ242"/>
  <c r="AH242"/>
  <c r="AG242"/>
  <c r="AF242"/>
  <c r="U242"/>
  <c r="T242"/>
  <c r="R242"/>
  <c r="P242"/>
  <c r="O242"/>
  <c r="N242"/>
  <c r="M242"/>
  <c r="L242"/>
  <c r="BX242" s="1"/>
  <c r="K242"/>
  <c r="BS242" s="1"/>
  <c r="J242"/>
  <c r="BD242" s="1"/>
  <c r="I242"/>
  <c r="H242"/>
  <c r="AR242" s="1"/>
  <c r="G242"/>
  <c r="AM242" s="1"/>
  <c r="F242"/>
  <c r="X242" s="1"/>
  <c r="E242"/>
  <c r="D242"/>
  <c r="C242"/>
  <c r="DD241"/>
  <c r="CG241"/>
  <c r="CF241"/>
  <c r="CB241"/>
  <c r="CA241"/>
  <c r="BU241"/>
  <c r="BK241"/>
  <c r="BI241"/>
  <c r="BH241"/>
  <c r="BG241"/>
  <c r="BE241"/>
  <c r="BD241"/>
  <c r="BA241"/>
  <c r="AZ241"/>
  <c r="AV241"/>
  <c r="AU241"/>
  <c r="AO241"/>
  <c r="AE241"/>
  <c r="AC241"/>
  <c r="AB241"/>
  <c r="CV241" s="1"/>
  <c r="AA241"/>
  <c r="Y241"/>
  <c r="X241"/>
  <c r="U241"/>
  <c r="T241"/>
  <c r="P241"/>
  <c r="O241"/>
  <c r="N241"/>
  <c r="M241"/>
  <c r="CE241" s="1"/>
  <c r="L241"/>
  <c r="BX241" s="1"/>
  <c r="K241"/>
  <c r="BP241" s="1"/>
  <c r="J241"/>
  <c r="BJ241" s="1"/>
  <c r="I241"/>
  <c r="AY241" s="1"/>
  <c r="H241"/>
  <c r="AR241" s="1"/>
  <c r="G241"/>
  <c r="AJ241" s="1"/>
  <c r="F241"/>
  <c r="AD241" s="1"/>
  <c r="E241"/>
  <c r="S241" s="1"/>
  <c r="C241"/>
  <c r="D241" s="1"/>
  <c r="CI240"/>
  <c r="CH240"/>
  <c r="CF240"/>
  <c r="DJ240" s="1"/>
  <c r="CE240"/>
  <c r="CD240"/>
  <c r="CB240"/>
  <c r="CA240"/>
  <c r="BV240"/>
  <c r="BK240"/>
  <c r="BH240"/>
  <c r="BG240"/>
  <c r="BF240"/>
  <c r="BC240"/>
  <c r="BB240"/>
  <c r="AZ240"/>
  <c r="DB240" s="1"/>
  <c r="AY240"/>
  <c r="AX240"/>
  <c r="AV240"/>
  <c r="AU240"/>
  <c r="AP240"/>
  <c r="AE240"/>
  <c r="AB240"/>
  <c r="AA240"/>
  <c r="Z240"/>
  <c r="W240"/>
  <c r="V240"/>
  <c r="T240"/>
  <c r="CT240" s="1"/>
  <c r="S240"/>
  <c r="R240"/>
  <c r="P240"/>
  <c r="O240"/>
  <c r="N240"/>
  <c r="M240"/>
  <c r="CG240" s="1"/>
  <c r="L240"/>
  <c r="BX240" s="1"/>
  <c r="K240"/>
  <c r="J240"/>
  <c r="I240"/>
  <c r="BA240" s="1"/>
  <c r="H240"/>
  <c r="AR240" s="1"/>
  <c r="G240"/>
  <c r="F240"/>
  <c r="E240"/>
  <c r="U240" s="1"/>
  <c r="C240"/>
  <c r="D240" s="1"/>
  <c r="CH239"/>
  <c r="CC239"/>
  <c r="CA239"/>
  <c r="BZ239"/>
  <c r="BY239"/>
  <c r="BW239"/>
  <c r="BV239"/>
  <c r="BU239"/>
  <c r="BS239"/>
  <c r="BR239"/>
  <c r="BO239"/>
  <c r="BN239"/>
  <c r="BM239"/>
  <c r="BI239"/>
  <c r="BG239"/>
  <c r="BB239"/>
  <c r="AW239"/>
  <c r="AU239"/>
  <c r="AT239"/>
  <c r="AS239"/>
  <c r="AQ239"/>
  <c r="AP239"/>
  <c r="AO239"/>
  <c r="AM239"/>
  <c r="AL239"/>
  <c r="AI239"/>
  <c r="AH239"/>
  <c r="AG239"/>
  <c r="AC239"/>
  <c r="AA239"/>
  <c r="V239"/>
  <c r="Q239"/>
  <c r="O239"/>
  <c r="N239"/>
  <c r="M239"/>
  <c r="CE239" s="1"/>
  <c r="L239"/>
  <c r="BX239" s="1"/>
  <c r="DH239" s="1"/>
  <c r="K239"/>
  <c r="J239"/>
  <c r="BK239" s="1"/>
  <c r="I239"/>
  <c r="AY239" s="1"/>
  <c r="H239"/>
  <c r="AR239" s="1"/>
  <c r="CZ239" s="1"/>
  <c r="G239"/>
  <c r="F239"/>
  <c r="AE239" s="1"/>
  <c r="E239"/>
  <c r="S239" s="1"/>
  <c r="C239"/>
  <c r="D239" s="1"/>
  <c r="CG238"/>
  <c r="BR238"/>
  <c r="BQ238"/>
  <c r="BP238"/>
  <c r="BN238"/>
  <c r="BM238"/>
  <c r="BL238"/>
  <c r="BH238"/>
  <c r="BF238"/>
  <c r="BA238"/>
  <c r="AV238"/>
  <c r="AL238"/>
  <c r="AK238"/>
  <c r="AJ238"/>
  <c r="AH238"/>
  <c r="AG238"/>
  <c r="AF238"/>
  <c r="AB238"/>
  <c r="Z238"/>
  <c r="U238"/>
  <c r="P238"/>
  <c r="O238"/>
  <c r="N238"/>
  <c r="M238"/>
  <c r="CB238" s="1"/>
  <c r="L238"/>
  <c r="BV238" s="1"/>
  <c r="K238"/>
  <c r="BS238" s="1"/>
  <c r="J238"/>
  <c r="BJ238" s="1"/>
  <c r="I238"/>
  <c r="AW238" s="1"/>
  <c r="H238"/>
  <c r="AR238" s="1"/>
  <c r="G238"/>
  <c r="AM238" s="1"/>
  <c r="F238"/>
  <c r="AD238" s="1"/>
  <c r="E238"/>
  <c r="V238" s="1"/>
  <c r="D238"/>
  <c r="C238"/>
  <c r="CE237"/>
  <c r="CA237"/>
  <c r="BY237"/>
  <c r="BX237"/>
  <c r="BU237"/>
  <c r="BT237"/>
  <c r="BS237"/>
  <c r="BO237"/>
  <c r="BM237"/>
  <c r="BK237"/>
  <c r="BI237"/>
  <c r="BH237"/>
  <c r="DD237" s="1"/>
  <c r="BG237"/>
  <c r="BE237"/>
  <c r="BD237"/>
  <c r="BC237"/>
  <c r="AU237"/>
  <c r="AS237"/>
  <c r="AR237"/>
  <c r="AO237"/>
  <c r="AN237"/>
  <c r="AM237"/>
  <c r="AI237"/>
  <c r="AG237"/>
  <c r="AE237"/>
  <c r="AC237"/>
  <c r="CV237" s="1"/>
  <c r="AB237"/>
  <c r="AA237"/>
  <c r="Y237"/>
  <c r="X237"/>
  <c r="O237"/>
  <c r="N237"/>
  <c r="M237"/>
  <c r="CC237" s="1"/>
  <c r="L237"/>
  <c r="K237"/>
  <c r="BQ237" s="1"/>
  <c r="J237"/>
  <c r="BJ237" s="1"/>
  <c r="I237"/>
  <c r="AY237" s="1"/>
  <c r="H237"/>
  <c r="G237"/>
  <c r="AK237" s="1"/>
  <c r="F237"/>
  <c r="AD237" s="1"/>
  <c r="E237"/>
  <c r="W237" s="1"/>
  <c r="C237"/>
  <c r="D237" s="1"/>
  <c r="CI236"/>
  <c r="CH236"/>
  <c r="CF236"/>
  <c r="CE236"/>
  <c r="CD236"/>
  <c r="CB236"/>
  <c r="CA236"/>
  <c r="BZ236"/>
  <c r="BX236"/>
  <c r="BV236"/>
  <c r="BT236"/>
  <c r="BS236"/>
  <c r="BO236"/>
  <c r="BN236"/>
  <c r="BH236"/>
  <c r="BC236"/>
  <c r="BB236"/>
  <c r="AZ236"/>
  <c r="AY236"/>
  <c r="AX236"/>
  <c r="AV236"/>
  <c r="AU236"/>
  <c r="AT236"/>
  <c r="AR236"/>
  <c r="AP236"/>
  <c r="AN236"/>
  <c r="AM236"/>
  <c r="AI236"/>
  <c r="AH236"/>
  <c r="AD236"/>
  <c r="W236"/>
  <c r="V236"/>
  <c r="T236"/>
  <c r="S236"/>
  <c r="R236"/>
  <c r="P236"/>
  <c r="O236"/>
  <c r="N236"/>
  <c r="M236"/>
  <c r="CG236" s="1"/>
  <c r="L236"/>
  <c r="K236"/>
  <c r="BR236" s="1"/>
  <c r="J236"/>
  <c r="BD236" s="1"/>
  <c r="I236"/>
  <c r="BA236" s="1"/>
  <c r="DB236" s="1"/>
  <c r="H236"/>
  <c r="G236"/>
  <c r="AL236" s="1"/>
  <c r="F236"/>
  <c r="AB236" s="1"/>
  <c r="E236"/>
  <c r="U236" s="1"/>
  <c r="C236"/>
  <c r="D236" s="1"/>
  <c r="CH235"/>
  <c r="CG235"/>
  <c r="CE235"/>
  <c r="CC235"/>
  <c r="CA235"/>
  <c r="BZ235"/>
  <c r="DH235" s="1"/>
  <c r="BY235"/>
  <c r="BW235"/>
  <c r="BV235"/>
  <c r="BU235"/>
  <c r="BB235"/>
  <c r="BA235"/>
  <c r="AY235"/>
  <c r="AW235"/>
  <c r="AU235"/>
  <c r="AT235"/>
  <c r="AS235"/>
  <c r="AQ235"/>
  <c r="AP235"/>
  <c r="AO235"/>
  <c r="V235"/>
  <c r="U235"/>
  <c r="S235"/>
  <c r="Q235"/>
  <c r="O235"/>
  <c r="N235"/>
  <c r="M235"/>
  <c r="L235"/>
  <c r="BX235" s="1"/>
  <c r="K235"/>
  <c r="BO235" s="1"/>
  <c r="J235"/>
  <c r="BK235" s="1"/>
  <c r="I235"/>
  <c r="H235"/>
  <c r="AR235" s="1"/>
  <c r="G235"/>
  <c r="AI235" s="1"/>
  <c r="F235"/>
  <c r="AE235" s="1"/>
  <c r="E235"/>
  <c r="C235"/>
  <c r="D235" s="1"/>
  <c r="CG234"/>
  <c r="CF234"/>
  <c r="CD234"/>
  <c r="CB234"/>
  <c r="BZ234"/>
  <c r="BY234"/>
  <c r="BU234"/>
  <c r="BT234"/>
  <c r="BR234"/>
  <c r="BQ234"/>
  <c r="BP234"/>
  <c r="DF234" s="1"/>
  <c r="BN234"/>
  <c r="BM234"/>
  <c r="BL234"/>
  <c r="BI234"/>
  <c r="BA234"/>
  <c r="AZ234"/>
  <c r="AX234"/>
  <c r="AV234"/>
  <c r="AT234"/>
  <c r="AS234"/>
  <c r="AO234"/>
  <c r="AN234"/>
  <c r="AL234"/>
  <c r="AK234"/>
  <c r="AJ234"/>
  <c r="AH234"/>
  <c r="AG234"/>
  <c r="AF234"/>
  <c r="X234"/>
  <c r="U234"/>
  <c r="T234"/>
  <c r="R234"/>
  <c r="P234"/>
  <c r="O234"/>
  <c r="N234"/>
  <c r="M234"/>
  <c r="L234"/>
  <c r="BX234" s="1"/>
  <c r="K234"/>
  <c r="BS234" s="1"/>
  <c r="J234"/>
  <c r="BE234" s="1"/>
  <c r="I234"/>
  <c r="H234"/>
  <c r="AR234" s="1"/>
  <c r="G234"/>
  <c r="AM234" s="1"/>
  <c r="F234"/>
  <c r="AD234" s="1"/>
  <c r="E234"/>
  <c r="D234"/>
  <c r="C234"/>
  <c r="CA233"/>
  <c r="BW233"/>
  <c r="BS233"/>
  <c r="BQ233"/>
  <c r="BP233"/>
  <c r="DF233" s="1"/>
  <c r="BN233"/>
  <c r="BM233"/>
  <c r="BL233"/>
  <c r="BI233"/>
  <c r="BH233"/>
  <c r="BE233"/>
  <c r="BD233"/>
  <c r="AS233"/>
  <c r="AO233"/>
  <c r="AN233"/>
  <c r="AL233"/>
  <c r="AK233"/>
  <c r="AJ233"/>
  <c r="AH233"/>
  <c r="AG233"/>
  <c r="AF233"/>
  <c r="AC233"/>
  <c r="AB233"/>
  <c r="Y233"/>
  <c r="X233"/>
  <c r="O233"/>
  <c r="N233"/>
  <c r="M233"/>
  <c r="CB233" s="1"/>
  <c r="L233"/>
  <c r="K233"/>
  <c r="BR233" s="1"/>
  <c r="J233"/>
  <c r="BJ233" s="1"/>
  <c r="I233"/>
  <c r="AV233" s="1"/>
  <c r="H233"/>
  <c r="G233"/>
  <c r="AM233" s="1"/>
  <c r="F233"/>
  <c r="AD233" s="1"/>
  <c r="E233"/>
  <c r="T233" s="1"/>
  <c r="D233"/>
  <c r="C233"/>
  <c r="CI232"/>
  <c r="CF232"/>
  <c r="CE232"/>
  <c r="CB232"/>
  <c r="CA232"/>
  <c r="BK232"/>
  <c r="BI232"/>
  <c r="BH232"/>
  <c r="BG232"/>
  <c r="BE232"/>
  <c r="BD232"/>
  <c r="BC232"/>
  <c r="AZ232"/>
  <c r="AY232"/>
  <c r="AV232"/>
  <c r="AQ232"/>
  <c r="AE232"/>
  <c r="AC232"/>
  <c r="AB232"/>
  <c r="CV232" s="1"/>
  <c r="AA232"/>
  <c r="Y232"/>
  <c r="X232"/>
  <c r="W232"/>
  <c r="T232"/>
  <c r="S232"/>
  <c r="P232"/>
  <c r="O232"/>
  <c r="N232"/>
  <c r="M232"/>
  <c r="CG232" s="1"/>
  <c r="L232"/>
  <c r="BW232" s="1"/>
  <c r="K232"/>
  <c r="BL232" s="1"/>
  <c r="J232"/>
  <c r="BJ232" s="1"/>
  <c r="I232"/>
  <c r="BA232" s="1"/>
  <c r="H232"/>
  <c r="AU232" s="1"/>
  <c r="G232"/>
  <c r="AJ232" s="1"/>
  <c r="F232"/>
  <c r="AD232" s="1"/>
  <c r="E232"/>
  <c r="U232" s="1"/>
  <c r="C232"/>
  <c r="D232" s="1"/>
  <c r="CI231"/>
  <c r="CH231"/>
  <c r="CF231"/>
  <c r="CE231"/>
  <c r="CD231"/>
  <c r="CB231"/>
  <c r="CA231"/>
  <c r="BZ231"/>
  <c r="BW231"/>
  <c r="BV231"/>
  <c r="BK231"/>
  <c r="BG231"/>
  <c r="BF231"/>
  <c r="BC231"/>
  <c r="BB231"/>
  <c r="AZ231"/>
  <c r="AY231"/>
  <c r="AX231"/>
  <c r="AV231"/>
  <c r="AU231"/>
  <c r="AT231"/>
  <c r="AQ231"/>
  <c r="AP231"/>
  <c r="AE231"/>
  <c r="AD231"/>
  <c r="AA231"/>
  <c r="W231"/>
  <c r="V231"/>
  <c r="T231"/>
  <c r="S231"/>
  <c r="R231"/>
  <c r="P231"/>
  <c r="O231"/>
  <c r="N231"/>
  <c r="M231"/>
  <c r="CG231" s="1"/>
  <c r="DJ231" s="1"/>
  <c r="L231"/>
  <c r="BX231" s="1"/>
  <c r="K231"/>
  <c r="BN231" s="1"/>
  <c r="J231"/>
  <c r="I231"/>
  <c r="BA231" s="1"/>
  <c r="DB231" s="1"/>
  <c r="H231"/>
  <c r="AR231" s="1"/>
  <c r="G231"/>
  <c r="AL231" s="1"/>
  <c r="F231"/>
  <c r="E231"/>
  <c r="U231" s="1"/>
  <c r="CT231" s="1"/>
  <c r="C231"/>
  <c r="D231" s="1"/>
  <c r="CA230"/>
  <c r="BZ230"/>
  <c r="BY230"/>
  <c r="DH230" s="1"/>
  <c r="BW230"/>
  <c r="BV230"/>
  <c r="BU230"/>
  <c r="BR230"/>
  <c r="BQ230"/>
  <c r="BN230"/>
  <c r="BM230"/>
  <c r="BJ230"/>
  <c r="AU230"/>
  <c r="AT230"/>
  <c r="AS230"/>
  <c r="CZ230" s="1"/>
  <c r="AQ230"/>
  <c r="AP230"/>
  <c r="AO230"/>
  <c r="AL230"/>
  <c r="AK230"/>
  <c r="AH230"/>
  <c r="AG230"/>
  <c r="AD230"/>
  <c r="Z230"/>
  <c r="O230"/>
  <c r="N230"/>
  <c r="M230"/>
  <c r="CG230" s="1"/>
  <c r="L230"/>
  <c r="BX230" s="1"/>
  <c r="K230"/>
  <c r="BS230" s="1"/>
  <c r="J230"/>
  <c r="BF230" s="1"/>
  <c r="I230"/>
  <c r="AW230" s="1"/>
  <c r="H230"/>
  <c r="AR230" s="1"/>
  <c r="G230"/>
  <c r="AM230" s="1"/>
  <c r="F230"/>
  <c r="Y230" s="1"/>
  <c r="E230"/>
  <c r="U230" s="1"/>
  <c r="C230"/>
  <c r="D230" s="1"/>
  <c r="CG229"/>
  <c r="BY229"/>
  <c r="BR229"/>
  <c r="BQ229"/>
  <c r="BP229"/>
  <c r="BN229"/>
  <c r="BM229"/>
  <c r="BL229"/>
  <c r="BI229"/>
  <c r="BH229"/>
  <c r="BE229"/>
  <c r="AW229"/>
  <c r="AS229"/>
  <c r="AO229"/>
  <c r="AL229"/>
  <c r="AK229"/>
  <c r="AJ229"/>
  <c r="AH229"/>
  <c r="AG229"/>
  <c r="AF229"/>
  <c r="AD229"/>
  <c r="AB229"/>
  <c r="Z229"/>
  <c r="Y229"/>
  <c r="T229"/>
  <c r="O229"/>
  <c r="N229"/>
  <c r="M229"/>
  <c r="CF229" s="1"/>
  <c r="L229"/>
  <c r="BU229" s="1"/>
  <c r="K229"/>
  <c r="BS229" s="1"/>
  <c r="J229"/>
  <c r="I229"/>
  <c r="AV229" s="1"/>
  <c r="H229"/>
  <c r="AN229" s="1"/>
  <c r="G229"/>
  <c r="AM229" s="1"/>
  <c r="F229"/>
  <c r="E229"/>
  <c r="R229" s="1"/>
  <c r="D229"/>
  <c r="C229"/>
  <c r="CG228"/>
  <c r="CB228"/>
  <c r="BS228"/>
  <c r="BQ228"/>
  <c r="BO228"/>
  <c r="BM228"/>
  <c r="BL228"/>
  <c r="BK228"/>
  <c r="BI228"/>
  <c r="BH228"/>
  <c r="DD228" s="1"/>
  <c r="BG228"/>
  <c r="BE228"/>
  <c r="BD228"/>
  <c r="BA228"/>
  <c r="AY228"/>
  <c r="AV228"/>
  <c r="AM228"/>
  <c r="AK228"/>
  <c r="AI228"/>
  <c r="AG228"/>
  <c r="AF228"/>
  <c r="AE228"/>
  <c r="AC228"/>
  <c r="AB228"/>
  <c r="CV228" s="1"/>
  <c r="AA228"/>
  <c r="Y228"/>
  <c r="X228"/>
  <c r="U228"/>
  <c r="S228"/>
  <c r="P228"/>
  <c r="O228"/>
  <c r="N228"/>
  <c r="M228"/>
  <c r="CE228" s="1"/>
  <c r="L228"/>
  <c r="BX228" s="1"/>
  <c r="K228"/>
  <c r="J228"/>
  <c r="BJ228" s="1"/>
  <c r="I228"/>
  <c r="AZ228" s="1"/>
  <c r="H228"/>
  <c r="AR228" s="1"/>
  <c r="G228"/>
  <c r="F228"/>
  <c r="AD228" s="1"/>
  <c r="E228"/>
  <c r="T228" s="1"/>
  <c r="D228"/>
  <c r="C228"/>
  <c r="CI227"/>
  <c r="CH227"/>
  <c r="CF227"/>
  <c r="DJ227" s="1"/>
  <c r="CE227"/>
  <c r="CD227"/>
  <c r="CB227"/>
  <c r="BS227"/>
  <c r="BR227"/>
  <c r="BO227"/>
  <c r="BN227"/>
  <c r="BL227"/>
  <c r="BG227"/>
  <c r="BC227"/>
  <c r="BB227"/>
  <c r="AZ227"/>
  <c r="AY227"/>
  <c r="AX227"/>
  <c r="AV227"/>
  <c r="AM227"/>
  <c r="AL227"/>
  <c r="AI227"/>
  <c r="AH227"/>
  <c r="AF227"/>
  <c r="AA227"/>
  <c r="W227"/>
  <c r="V227"/>
  <c r="T227"/>
  <c r="CT227" s="1"/>
  <c r="S227"/>
  <c r="R227"/>
  <c r="P227"/>
  <c r="O227"/>
  <c r="N227"/>
  <c r="M227"/>
  <c r="CG227" s="1"/>
  <c r="L227"/>
  <c r="BX227" s="1"/>
  <c r="K227"/>
  <c r="J227"/>
  <c r="BK227" s="1"/>
  <c r="I227"/>
  <c r="BA227" s="1"/>
  <c r="DB227" s="1"/>
  <c r="H227"/>
  <c r="AR227" s="1"/>
  <c r="G227"/>
  <c r="F227"/>
  <c r="AE227" s="1"/>
  <c r="E227"/>
  <c r="U227" s="1"/>
  <c r="D227"/>
  <c r="C227"/>
  <c r="CA226"/>
  <c r="BZ226"/>
  <c r="BY226"/>
  <c r="DH226" s="1"/>
  <c r="BW226"/>
  <c r="BV226"/>
  <c r="BU226"/>
  <c r="BS226"/>
  <c r="BN226"/>
  <c r="BI226"/>
  <c r="AU226"/>
  <c r="AT226"/>
  <c r="AS226"/>
  <c r="AQ226"/>
  <c r="AP226"/>
  <c r="AO226"/>
  <c r="AM226"/>
  <c r="AH226"/>
  <c r="AE226"/>
  <c r="AC226"/>
  <c r="Z226"/>
  <c r="O226"/>
  <c r="N226"/>
  <c r="M226"/>
  <c r="CE226" s="1"/>
  <c r="L226"/>
  <c r="BX226" s="1"/>
  <c r="K226"/>
  <c r="BR226" s="1"/>
  <c r="J226"/>
  <c r="BK226" s="1"/>
  <c r="I226"/>
  <c r="AY226" s="1"/>
  <c r="H226"/>
  <c r="AR226" s="1"/>
  <c r="CZ226" s="1"/>
  <c r="G226"/>
  <c r="AL226" s="1"/>
  <c r="F226"/>
  <c r="AA226" s="1"/>
  <c r="E226"/>
  <c r="S226" s="1"/>
  <c r="C226"/>
  <c r="D226" s="1"/>
  <c r="BZ225"/>
  <c r="BY225"/>
  <c r="BX225"/>
  <c r="BU225"/>
  <c r="BT225"/>
  <c r="BR225"/>
  <c r="BQ225"/>
  <c r="BP225"/>
  <c r="BN225"/>
  <c r="BM225"/>
  <c r="BL225"/>
  <c r="BH225"/>
  <c r="AT225"/>
  <c r="AS225"/>
  <c r="AR225"/>
  <c r="AO225"/>
  <c r="AN225"/>
  <c r="AL225"/>
  <c r="AK225"/>
  <c r="AJ225"/>
  <c r="AH225"/>
  <c r="AG225"/>
  <c r="AF225"/>
  <c r="AD225"/>
  <c r="AB225"/>
  <c r="Y225"/>
  <c r="O225"/>
  <c r="N225"/>
  <c r="M225"/>
  <c r="CD225" s="1"/>
  <c r="L225"/>
  <c r="K225"/>
  <c r="BS225" s="1"/>
  <c r="J225"/>
  <c r="BJ225" s="1"/>
  <c r="I225"/>
  <c r="AX225" s="1"/>
  <c r="H225"/>
  <c r="G225"/>
  <c r="AM225" s="1"/>
  <c r="F225"/>
  <c r="Z225" s="1"/>
  <c r="E225"/>
  <c r="R225" s="1"/>
  <c r="D225"/>
  <c r="C225"/>
  <c r="CG224"/>
  <c r="CF224"/>
  <c r="CE224"/>
  <c r="CB224"/>
  <c r="BY224"/>
  <c r="BT224"/>
  <c r="BQ224"/>
  <c r="BO224"/>
  <c r="BL224"/>
  <c r="BK224"/>
  <c r="BI224"/>
  <c r="DD224" s="1"/>
  <c r="BH224"/>
  <c r="BG224"/>
  <c r="BE224"/>
  <c r="BD224"/>
  <c r="BA224"/>
  <c r="AZ224"/>
  <c r="AY224"/>
  <c r="AV224"/>
  <c r="AS224"/>
  <c r="AN224"/>
  <c r="AK224"/>
  <c r="AI224"/>
  <c r="AF224"/>
  <c r="AE224"/>
  <c r="AC224"/>
  <c r="AB224"/>
  <c r="CV224" s="1"/>
  <c r="AA224"/>
  <c r="Y224"/>
  <c r="X224"/>
  <c r="U224"/>
  <c r="T224"/>
  <c r="S224"/>
  <c r="P224"/>
  <c r="O224"/>
  <c r="N224"/>
  <c r="M224"/>
  <c r="L224"/>
  <c r="BX224" s="1"/>
  <c r="K224"/>
  <c r="BS224" s="1"/>
  <c r="J224"/>
  <c r="BJ224" s="1"/>
  <c r="I224"/>
  <c r="H224"/>
  <c r="AR224" s="1"/>
  <c r="G224"/>
  <c r="AM224" s="1"/>
  <c r="F224"/>
  <c r="AD224" s="1"/>
  <c r="E224"/>
  <c r="D224"/>
  <c r="C224"/>
  <c r="CI223"/>
  <c r="CH223"/>
  <c r="CF223"/>
  <c r="DJ223" s="1"/>
  <c r="CE223"/>
  <c r="CD223"/>
  <c r="CB223"/>
  <c r="BZ223"/>
  <c r="BT223"/>
  <c r="BR223"/>
  <c r="BO223"/>
  <c r="BL223"/>
  <c r="BC223"/>
  <c r="BB223"/>
  <c r="AZ223"/>
  <c r="DB223" s="1"/>
  <c r="AY223"/>
  <c r="AX223"/>
  <c r="AV223"/>
  <c r="AT223"/>
  <c r="AN223"/>
  <c r="AL223"/>
  <c r="AI223"/>
  <c r="AF223"/>
  <c r="W223"/>
  <c r="V223"/>
  <c r="T223"/>
  <c r="CT223" s="1"/>
  <c r="S223"/>
  <c r="R223"/>
  <c r="P223"/>
  <c r="O223"/>
  <c r="N223"/>
  <c r="M223"/>
  <c r="CG223" s="1"/>
  <c r="L223"/>
  <c r="BX223" s="1"/>
  <c r="K223"/>
  <c r="BS223" s="1"/>
  <c r="J223"/>
  <c r="BK223" s="1"/>
  <c r="I223"/>
  <c r="BA223" s="1"/>
  <c r="H223"/>
  <c r="AR223" s="1"/>
  <c r="G223"/>
  <c r="AM223" s="1"/>
  <c r="F223"/>
  <c r="AE223" s="1"/>
  <c r="E223"/>
  <c r="U223" s="1"/>
  <c r="D223"/>
  <c r="C223"/>
  <c r="CG222"/>
  <c r="CA222"/>
  <c r="BZ222"/>
  <c r="BY222"/>
  <c r="BW222"/>
  <c r="BV222"/>
  <c r="BU222"/>
  <c r="BK222"/>
  <c r="BI222"/>
  <c r="BG222"/>
  <c r="BF222"/>
  <c r="BA222"/>
  <c r="AU222"/>
  <c r="AT222"/>
  <c r="AS222"/>
  <c r="AQ222"/>
  <c r="AP222"/>
  <c r="AO222"/>
  <c r="AE222"/>
  <c r="AC222"/>
  <c r="AA222"/>
  <c r="Z222"/>
  <c r="U222"/>
  <c r="O222"/>
  <c r="N222"/>
  <c r="M222"/>
  <c r="CE222" s="1"/>
  <c r="L222"/>
  <c r="BX222" s="1"/>
  <c r="DH222" s="1"/>
  <c r="K222"/>
  <c r="BR222" s="1"/>
  <c r="J222"/>
  <c r="I222"/>
  <c r="AY222" s="1"/>
  <c r="H222"/>
  <c r="AR222" s="1"/>
  <c r="CZ222" s="1"/>
  <c r="G222"/>
  <c r="AL222" s="1"/>
  <c r="F222"/>
  <c r="E222"/>
  <c r="S222" s="1"/>
  <c r="C222"/>
  <c r="D222" s="1"/>
  <c r="CF221"/>
  <c r="BZ221"/>
  <c r="BX221"/>
  <c r="BU221"/>
  <c r="BR221"/>
  <c r="BQ221"/>
  <c r="BP221"/>
  <c r="BN221"/>
  <c r="BM221"/>
  <c r="BL221"/>
  <c r="BJ221"/>
  <c r="BH221"/>
  <c r="BF221"/>
  <c r="BE221"/>
  <c r="AZ221"/>
  <c r="AT221"/>
  <c r="AR221"/>
  <c r="AO221"/>
  <c r="AL221"/>
  <c r="AK221"/>
  <c r="AJ221"/>
  <c r="AH221"/>
  <c r="AG221"/>
  <c r="AF221"/>
  <c r="AD221"/>
  <c r="AB221"/>
  <c r="Z221"/>
  <c r="Y221"/>
  <c r="T221"/>
  <c r="O221"/>
  <c r="N221"/>
  <c r="M221"/>
  <c r="CD221" s="1"/>
  <c r="L221"/>
  <c r="BY221" s="1"/>
  <c r="K221"/>
  <c r="BS221" s="1"/>
  <c r="J221"/>
  <c r="I221"/>
  <c r="AX221" s="1"/>
  <c r="H221"/>
  <c r="AS221" s="1"/>
  <c r="G221"/>
  <c r="AM221" s="1"/>
  <c r="F221"/>
  <c r="E221"/>
  <c r="R221" s="1"/>
  <c r="D221"/>
  <c r="C221"/>
  <c r="CG220"/>
  <c r="CE220"/>
  <c r="CB220"/>
  <c r="BS220"/>
  <c r="BQ220"/>
  <c r="BO220"/>
  <c r="BM220"/>
  <c r="BL220"/>
  <c r="BK220"/>
  <c r="BI220"/>
  <c r="BH220"/>
  <c r="DD220" s="1"/>
  <c r="BG220"/>
  <c r="BE220"/>
  <c r="BD220"/>
  <c r="BA220"/>
  <c r="AY220"/>
  <c r="AV220"/>
  <c r="AM220"/>
  <c r="AK220"/>
  <c r="AI220"/>
  <c r="AG220"/>
  <c r="AF220"/>
  <c r="AE220"/>
  <c r="AC220"/>
  <c r="AB220"/>
  <c r="CV220" s="1"/>
  <c r="AA220"/>
  <c r="Y220"/>
  <c r="X220"/>
  <c r="U220"/>
  <c r="S220"/>
  <c r="P220"/>
  <c r="O220"/>
  <c r="N220"/>
  <c r="M220"/>
  <c r="CF220" s="1"/>
  <c r="L220"/>
  <c r="BX220" s="1"/>
  <c r="K220"/>
  <c r="J220"/>
  <c r="BJ220" s="1"/>
  <c r="I220"/>
  <c r="AZ220" s="1"/>
  <c r="H220"/>
  <c r="AR220" s="1"/>
  <c r="G220"/>
  <c r="F220"/>
  <c r="AD220" s="1"/>
  <c r="E220"/>
  <c r="T220" s="1"/>
  <c r="D220"/>
  <c r="C220"/>
  <c r="CI219"/>
  <c r="CH219"/>
  <c r="CF219"/>
  <c r="DJ219" s="1"/>
  <c r="CE219"/>
  <c r="CD219"/>
  <c r="CB219"/>
  <c r="BS219"/>
  <c r="BR219"/>
  <c r="BO219"/>
  <c r="BN219"/>
  <c r="BL219"/>
  <c r="BG219"/>
  <c r="BC219"/>
  <c r="BB219"/>
  <c r="AZ219"/>
  <c r="AY219"/>
  <c r="AX219"/>
  <c r="AV219"/>
  <c r="AM219"/>
  <c r="AL219"/>
  <c r="AI219"/>
  <c r="AH219"/>
  <c r="AF219"/>
  <c r="AA219"/>
  <c r="W219"/>
  <c r="V219"/>
  <c r="T219"/>
  <c r="CT219" s="1"/>
  <c r="S219"/>
  <c r="R219"/>
  <c r="P219"/>
  <c r="O219"/>
  <c r="N219"/>
  <c r="M219"/>
  <c r="CG219" s="1"/>
  <c r="L219"/>
  <c r="BX219" s="1"/>
  <c r="K219"/>
  <c r="J219"/>
  <c r="BK219" s="1"/>
  <c r="I219"/>
  <c r="BA219" s="1"/>
  <c r="DB219" s="1"/>
  <c r="H219"/>
  <c r="AR219" s="1"/>
  <c r="G219"/>
  <c r="F219"/>
  <c r="AE219" s="1"/>
  <c r="E219"/>
  <c r="U219" s="1"/>
  <c r="D219"/>
  <c r="C219"/>
  <c r="CA218"/>
  <c r="BZ218"/>
  <c r="BY218"/>
  <c r="DH218" s="1"/>
  <c r="BW218"/>
  <c r="BV218"/>
  <c r="BU218"/>
  <c r="BS218"/>
  <c r="BN218"/>
  <c r="BK218"/>
  <c r="BI218"/>
  <c r="BF218"/>
  <c r="AU218"/>
  <c r="AT218"/>
  <c r="AS218"/>
  <c r="AQ218"/>
  <c r="AP218"/>
  <c r="AO218"/>
  <c r="AM218"/>
  <c r="AH218"/>
  <c r="AE218"/>
  <c r="AC218"/>
  <c r="Z218"/>
  <c r="O218"/>
  <c r="N218"/>
  <c r="M218"/>
  <c r="CE218" s="1"/>
  <c r="L218"/>
  <c r="BX218" s="1"/>
  <c r="K218"/>
  <c r="BR218" s="1"/>
  <c r="J218"/>
  <c r="BG218" s="1"/>
  <c r="I218"/>
  <c r="AY218" s="1"/>
  <c r="H218"/>
  <c r="AR218" s="1"/>
  <c r="CZ218" s="1"/>
  <c r="G218"/>
  <c r="AL218" s="1"/>
  <c r="F218"/>
  <c r="AA218" s="1"/>
  <c r="E218"/>
  <c r="S218" s="1"/>
  <c r="C218"/>
  <c r="D218" s="1"/>
  <c r="BZ217"/>
  <c r="BY217"/>
  <c r="BX217"/>
  <c r="BU217"/>
  <c r="BT217"/>
  <c r="BR217"/>
  <c r="BQ217"/>
  <c r="BP217"/>
  <c r="BN217"/>
  <c r="BM217"/>
  <c r="BL217"/>
  <c r="BJ217"/>
  <c r="BH217"/>
  <c r="BE217"/>
  <c r="AT217"/>
  <c r="AS217"/>
  <c r="AR217"/>
  <c r="AO217"/>
  <c r="AN217"/>
  <c r="AL217"/>
  <c r="AK217"/>
  <c r="AJ217"/>
  <c r="AH217"/>
  <c r="AG217"/>
  <c r="AF217"/>
  <c r="AD217"/>
  <c r="AB217"/>
  <c r="Y217"/>
  <c r="O217"/>
  <c r="N217"/>
  <c r="M217"/>
  <c r="CD217" s="1"/>
  <c r="L217"/>
  <c r="K217"/>
  <c r="BS217" s="1"/>
  <c r="J217"/>
  <c r="BF217" s="1"/>
  <c r="I217"/>
  <c r="AX217" s="1"/>
  <c r="H217"/>
  <c r="G217"/>
  <c r="AM217" s="1"/>
  <c r="F217"/>
  <c r="Z217" s="1"/>
  <c r="E217"/>
  <c r="R217" s="1"/>
  <c r="D217"/>
  <c r="C217"/>
  <c r="CG216"/>
  <c r="CF216"/>
  <c r="CE216"/>
  <c r="CB216"/>
  <c r="BY216"/>
  <c r="BT216"/>
  <c r="BQ216"/>
  <c r="BO216"/>
  <c r="BL216"/>
  <c r="BK216"/>
  <c r="BI216"/>
  <c r="DD216" s="1"/>
  <c r="BH216"/>
  <c r="BG216"/>
  <c r="BE216"/>
  <c r="BD216"/>
  <c r="BA216"/>
  <c r="AZ216"/>
  <c r="AY216"/>
  <c r="AV216"/>
  <c r="AS216"/>
  <c r="AN216"/>
  <c r="AK216"/>
  <c r="AI216"/>
  <c r="AF216"/>
  <c r="AE216"/>
  <c r="AC216"/>
  <c r="AB216"/>
  <c r="CV216" s="1"/>
  <c r="AA216"/>
  <c r="Y216"/>
  <c r="X216"/>
  <c r="U216"/>
  <c r="T216"/>
  <c r="S216"/>
  <c r="P216"/>
  <c r="O216"/>
  <c r="N216"/>
  <c r="M216"/>
  <c r="L216"/>
  <c r="BX216" s="1"/>
  <c r="K216"/>
  <c r="BS216" s="1"/>
  <c r="J216"/>
  <c r="BJ216" s="1"/>
  <c r="I216"/>
  <c r="H216"/>
  <c r="AR216" s="1"/>
  <c r="G216"/>
  <c r="AM216" s="1"/>
  <c r="F216"/>
  <c r="AD216" s="1"/>
  <c r="E216"/>
  <c r="D216"/>
  <c r="C216"/>
  <c r="CI215"/>
  <c r="CH215"/>
  <c r="CF215"/>
  <c r="DJ215" s="1"/>
  <c r="CE215"/>
  <c r="CD215"/>
  <c r="CB215"/>
  <c r="BZ215"/>
  <c r="BT215"/>
  <c r="BR215"/>
  <c r="BO215"/>
  <c r="BL215"/>
  <c r="BC215"/>
  <c r="BB215"/>
  <c r="AZ215"/>
  <c r="DB215" s="1"/>
  <c r="AY215"/>
  <c r="AX215"/>
  <c r="AV215"/>
  <c r="AT215"/>
  <c r="AN215"/>
  <c r="AL215"/>
  <c r="AI215"/>
  <c r="AF215"/>
  <c r="W215"/>
  <c r="V215"/>
  <c r="T215"/>
  <c r="CT215" s="1"/>
  <c r="S215"/>
  <c r="R215"/>
  <c r="P215"/>
  <c r="O215"/>
  <c r="N215"/>
  <c r="M215"/>
  <c r="CG215" s="1"/>
  <c r="L215"/>
  <c r="BX215" s="1"/>
  <c r="K215"/>
  <c r="BS215" s="1"/>
  <c r="J215"/>
  <c r="BK215" s="1"/>
  <c r="I215"/>
  <c r="BA215" s="1"/>
  <c r="H215"/>
  <c r="AR215" s="1"/>
  <c r="G215"/>
  <c r="AM215" s="1"/>
  <c r="F215"/>
  <c r="AE215" s="1"/>
  <c r="E215"/>
  <c r="U215" s="1"/>
  <c r="D215"/>
  <c r="C215"/>
  <c r="CG214"/>
  <c r="CA214"/>
  <c r="BZ214"/>
  <c r="BY214"/>
  <c r="BW214"/>
  <c r="BV214"/>
  <c r="BU214"/>
  <c r="BK214"/>
  <c r="BI214"/>
  <c r="BG214"/>
  <c r="BF214"/>
  <c r="BA214"/>
  <c r="AU214"/>
  <c r="AT214"/>
  <c r="AS214"/>
  <c r="AQ214"/>
  <c r="AP214"/>
  <c r="AO214"/>
  <c r="AE214"/>
  <c r="AC214"/>
  <c r="AA214"/>
  <c r="Z214"/>
  <c r="U214"/>
  <c r="O214"/>
  <c r="N214"/>
  <c r="M214"/>
  <c r="CE214" s="1"/>
  <c r="L214"/>
  <c r="BX214" s="1"/>
  <c r="DH214" s="1"/>
  <c r="K214"/>
  <c r="BR214" s="1"/>
  <c r="J214"/>
  <c r="I214"/>
  <c r="AY214" s="1"/>
  <c r="H214"/>
  <c r="AR214" s="1"/>
  <c r="CZ214" s="1"/>
  <c r="G214"/>
  <c r="AL214" s="1"/>
  <c r="F214"/>
  <c r="E214"/>
  <c r="S214" s="1"/>
  <c r="C214"/>
  <c r="D214" s="1"/>
  <c r="CF213"/>
  <c r="BZ213"/>
  <c r="BX213"/>
  <c r="BU213"/>
  <c r="BR213"/>
  <c r="BQ213"/>
  <c r="BP213"/>
  <c r="BN213"/>
  <c r="BM213"/>
  <c r="BL213"/>
  <c r="BJ213"/>
  <c r="BH213"/>
  <c r="BF213"/>
  <c r="BE213"/>
  <c r="AZ213"/>
  <c r="AT213"/>
  <c r="AR213"/>
  <c r="AO213"/>
  <c r="AL213"/>
  <c r="AK213"/>
  <c r="AJ213"/>
  <c r="AH213"/>
  <c r="AG213"/>
  <c r="AF213"/>
  <c r="AD213"/>
  <c r="AB213"/>
  <c r="Z213"/>
  <c r="Y213"/>
  <c r="T213"/>
  <c r="O213"/>
  <c r="N213"/>
  <c r="M213"/>
  <c r="CD213" s="1"/>
  <c r="L213"/>
  <c r="BY213" s="1"/>
  <c r="K213"/>
  <c r="BS213" s="1"/>
  <c r="J213"/>
  <c r="I213"/>
  <c r="AX213" s="1"/>
  <c r="H213"/>
  <c r="AS213" s="1"/>
  <c r="G213"/>
  <c r="AM213" s="1"/>
  <c r="F213"/>
  <c r="E213"/>
  <c r="R213" s="1"/>
  <c r="D213"/>
  <c r="C213"/>
  <c r="CG212"/>
  <c r="CE212"/>
  <c r="CB212"/>
  <c r="BS212"/>
  <c r="BQ212"/>
  <c r="BO212"/>
  <c r="BM212"/>
  <c r="BL212"/>
  <c r="BK212"/>
  <c r="BI212"/>
  <c r="BH212"/>
  <c r="DD212" s="1"/>
  <c r="BG212"/>
  <c r="BE212"/>
  <c r="BD212"/>
  <c r="BA212"/>
  <c r="AY212"/>
  <c r="AV212"/>
  <c r="AM212"/>
  <c r="AK212"/>
  <c r="AI212"/>
  <c r="AG212"/>
  <c r="AF212"/>
  <c r="AE212"/>
  <c r="AC212"/>
  <c r="AB212"/>
  <c r="CV212" s="1"/>
  <c r="AA212"/>
  <c r="Y212"/>
  <c r="X212"/>
  <c r="U212"/>
  <c r="S212"/>
  <c r="P212"/>
  <c r="O212"/>
  <c r="N212"/>
  <c r="M212"/>
  <c r="CF212" s="1"/>
  <c r="L212"/>
  <c r="BX212" s="1"/>
  <c r="K212"/>
  <c r="J212"/>
  <c r="BJ212" s="1"/>
  <c r="I212"/>
  <c r="AZ212" s="1"/>
  <c r="H212"/>
  <c r="AR212" s="1"/>
  <c r="G212"/>
  <c r="F212"/>
  <c r="AD212" s="1"/>
  <c r="E212"/>
  <c r="T212" s="1"/>
  <c r="D212"/>
  <c r="C212"/>
  <c r="CI211"/>
  <c r="CH211"/>
  <c r="CF211"/>
  <c r="DJ211" s="1"/>
  <c r="CE211"/>
  <c r="CD211"/>
  <c r="CB211"/>
  <c r="BS211"/>
  <c r="BR211"/>
  <c r="BO211"/>
  <c r="BN211"/>
  <c r="BL211"/>
  <c r="BG211"/>
  <c r="BC211"/>
  <c r="BB211"/>
  <c r="AZ211"/>
  <c r="AY211"/>
  <c r="AX211"/>
  <c r="AV211"/>
  <c r="AM211"/>
  <c r="AL211"/>
  <c r="AI211"/>
  <c r="AH211"/>
  <c r="AF211"/>
  <c r="AA211"/>
  <c r="W211"/>
  <c r="V211"/>
  <c r="T211"/>
  <c r="CT211" s="1"/>
  <c r="S211"/>
  <c r="R211"/>
  <c r="P211"/>
  <c r="O211"/>
  <c r="N211"/>
  <c r="M211"/>
  <c r="CG211" s="1"/>
  <c r="L211"/>
  <c r="BX211" s="1"/>
  <c r="K211"/>
  <c r="J211"/>
  <c r="BK211" s="1"/>
  <c r="I211"/>
  <c r="BA211" s="1"/>
  <c r="DB211" s="1"/>
  <c r="H211"/>
  <c r="AR211" s="1"/>
  <c r="G211"/>
  <c r="F211"/>
  <c r="AE211" s="1"/>
  <c r="E211"/>
  <c r="U211" s="1"/>
  <c r="D211"/>
  <c r="C211"/>
  <c r="CA210"/>
  <c r="BZ210"/>
  <c r="BY210"/>
  <c r="DH210" s="1"/>
  <c r="BW210"/>
  <c r="BV210"/>
  <c r="BU210"/>
  <c r="BS210"/>
  <c r="BN210"/>
  <c r="BK210"/>
  <c r="BI210"/>
  <c r="BF210"/>
  <c r="AU210"/>
  <c r="AT210"/>
  <c r="AS210"/>
  <c r="AQ210"/>
  <c r="AP210"/>
  <c r="AO210"/>
  <c r="AM210"/>
  <c r="AH210"/>
  <c r="AE210"/>
  <c r="AC210"/>
  <c r="Z210"/>
  <c r="O210"/>
  <c r="N210"/>
  <c r="M210"/>
  <c r="CE210" s="1"/>
  <c r="L210"/>
  <c r="BX210" s="1"/>
  <c r="K210"/>
  <c r="BR210" s="1"/>
  <c r="J210"/>
  <c r="BG210" s="1"/>
  <c r="I210"/>
  <c r="AY210" s="1"/>
  <c r="H210"/>
  <c r="AR210" s="1"/>
  <c r="CZ210" s="1"/>
  <c r="G210"/>
  <c r="AL210" s="1"/>
  <c r="F210"/>
  <c r="AA210" s="1"/>
  <c r="E210"/>
  <c r="S210" s="1"/>
  <c r="C210"/>
  <c r="D210" s="1"/>
  <c r="BZ209"/>
  <c r="BY209"/>
  <c r="BX209"/>
  <c r="BU209"/>
  <c r="BT209"/>
  <c r="BR209"/>
  <c r="BQ209"/>
  <c r="BP209"/>
  <c r="BN209"/>
  <c r="BM209"/>
  <c r="BL209"/>
  <c r="BJ209"/>
  <c r="BH209"/>
  <c r="BE209"/>
  <c r="AT209"/>
  <c r="AS209"/>
  <c r="AR209"/>
  <c r="AO209"/>
  <c r="AN209"/>
  <c r="AL209"/>
  <c r="AK209"/>
  <c r="AJ209"/>
  <c r="AH209"/>
  <c r="AG209"/>
  <c r="AF209"/>
  <c r="AD209"/>
  <c r="AB209"/>
  <c r="Y209"/>
  <c r="O209"/>
  <c r="N209"/>
  <c r="M209"/>
  <c r="CD209" s="1"/>
  <c r="L209"/>
  <c r="K209"/>
  <c r="BS209" s="1"/>
  <c r="J209"/>
  <c r="BF209" s="1"/>
  <c r="I209"/>
  <c r="AX209" s="1"/>
  <c r="H209"/>
  <c r="G209"/>
  <c r="AM209" s="1"/>
  <c r="F209"/>
  <c r="Z209" s="1"/>
  <c r="E209"/>
  <c r="R209" s="1"/>
  <c r="D209"/>
  <c r="C209"/>
  <c r="CG208"/>
  <c r="CF208"/>
  <c r="CE208"/>
  <c r="CB208"/>
  <c r="BY208"/>
  <c r="BT208"/>
  <c r="BQ208"/>
  <c r="BO208"/>
  <c r="BL208"/>
  <c r="BK208"/>
  <c r="BI208"/>
  <c r="DD208" s="1"/>
  <c r="BH208"/>
  <c r="BG208"/>
  <c r="BE208"/>
  <c r="BD208"/>
  <c r="BA208"/>
  <c r="AZ208"/>
  <c r="AY208"/>
  <c r="AV208"/>
  <c r="AS208"/>
  <c r="AN208"/>
  <c r="AK208"/>
  <c r="AI208"/>
  <c r="AF208"/>
  <c r="AE208"/>
  <c r="AC208"/>
  <c r="AB208"/>
  <c r="CV208" s="1"/>
  <c r="AA208"/>
  <c r="Y208"/>
  <c r="X208"/>
  <c r="U208"/>
  <c r="T208"/>
  <c r="S208"/>
  <c r="P208"/>
  <c r="O208"/>
  <c r="N208"/>
  <c r="M208"/>
  <c r="L208"/>
  <c r="BX208" s="1"/>
  <c r="K208"/>
  <c r="BS208" s="1"/>
  <c r="J208"/>
  <c r="BJ208" s="1"/>
  <c r="I208"/>
  <c r="H208"/>
  <c r="AR208" s="1"/>
  <c r="G208"/>
  <c r="AM208" s="1"/>
  <c r="F208"/>
  <c r="AD208" s="1"/>
  <c r="E208"/>
  <c r="D208"/>
  <c r="C208"/>
  <c r="CI207"/>
  <c r="CH207"/>
  <c r="CF207"/>
  <c r="DJ207" s="1"/>
  <c r="CE207"/>
  <c r="CD207"/>
  <c r="CB207"/>
  <c r="BZ207"/>
  <c r="BT207"/>
  <c r="BR207"/>
  <c r="BO207"/>
  <c r="BL207"/>
  <c r="BC207"/>
  <c r="BB207"/>
  <c r="AZ207"/>
  <c r="DB207" s="1"/>
  <c r="AY207"/>
  <c r="AX207"/>
  <c r="AV207"/>
  <c r="AT207"/>
  <c r="AN207"/>
  <c r="AL207"/>
  <c r="AI207"/>
  <c r="AF207"/>
  <c r="W207"/>
  <c r="V207"/>
  <c r="T207"/>
  <c r="CT207" s="1"/>
  <c r="S207"/>
  <c r="R207"/>
  <c r="P207"/>
  <c r="O207"/>
  <c r="N207"/>
  <c r="M207"/>
  <c r="CG207" s="1"/>
  <c r="L207"/>
  <c r="BX207" s="1"/>
  <c r="K207"/>
  <c r="BS207" s="1"/>
  <c r="J207"/>
  <c r="BK207" s="1"/>
  <c r="I207"/>
  <c r="BA207" s="1"/>
  <c r="H207"/>
  <c r="AR207" s="1"/>
  <c r="G207"/>
  <c r="AM207" s="1"/>
  <c r="F207"/>
  <c r="AE207" s="1"/>
  <c r="E207"/>
  <c r="U207" s="1"/>
  <c r="D207"/>
  <c r="C207"/>
  <c r="CG206"/>
  <c r="CA206"/>
  <c r="BZ206"/>
  <c r="BY206"/>
  <c r="BW206"/>
  <c r="BV206"/>
  <c r="BU206"/>
  <c r="BK206"/>
  <c r="BI206"/>
  <c r="BG206"/>
  <c r="BF206"/>
  <c r="BA206"/>
  <c r="AU206"/>
  <c r="AT206"/>
  <c r="AS206"/>
  <c r="AQ206"/>
  <c r="AP206"/>
  <c r="AO206"/>
  <c r="AE206"/>
  <c r="AC206"/>
  <c r="AA206"/>
  <c r="Z206"/>
  <c r="U206"/>
  <c r="O206"/>
  <c r="N206"/>
  <c r="M206"/>
  <c r="CE206" s="1"/>
  <c r="L206"/>
  <c r="BX206" s="1"/>
  <c r="DH206" s="1"/>
  <c r="K206"/>
  <c r="BR206" s="1"/>
  <c r="J206"/>
  <c r="I206"/>
  <c r="AY206" s="1"/>
  <c r="H206"/>
  <c r="AR206" s="1"/>
  <c r="CZ206" s="1"/>
  <c r="G206"/>
  <c r="AL206" s="1"/>
  <c r="F206"/>
  <c r="E206"/>
  <c r="S206" s="1"/>
  <c r="C206"/>
  <c r="D206" s="1"/>
  <c r="CF205"/>
  <c r="BZ205"/>
  <c r="BX205"/>
  <c r="BU205"/>
  <c r="BR205"/>
  <c r="BQ205"/>
  <c r="BP205"/>
  <c r="BN205"/>
  <c r="BM205"/>
  <c r="BL205"/>
  <c r="BJ205"/>
  <c r="BH205"/>
  <c r="BF205"/>
  <c r="BE205"/>
  <c r="AZ205"/>
  <c r="AT205"/>
  <c r="AR205"/>
  <c r="AO205"/>
  <c r="AL205"/>
  <c r="AK205"/>
  <c r="AJ205"/>
  <c r="AH205"/>
  <c r="AG205"/>
  <c r="AF205"/>
  <c r="AD205"/>
  <c r="AB205"/>
  <c r="Z205"/>
  <c r="Y205"/>
  <c r="T205"/>
  <c r="O205"/>
  <c r="N205"/>
  <c r="M205"/>
  <c r="CD205" s="1"/>
  <c r="L205"/>
  <c r="BY205" s="1"/>
  <c r="K205"/>
  <c r="BS205" s="1"/>
  <c r="J205"/>
  <c r="I205"/>
  <c r="AX205" s="1"/>
  <c r="H205"/>
  <c r="AS205" s="1"/>
  <c r="G205"/>
  <c r="AM205" s="1"/>
  <c r="F205"/>
  <c r="E205"/>
  <c r="R205" s="1"/>
  <c r="D205"/>
  <c r="C205"/>
  <c r="CG204"/>
  <c r="CE204"/>
  <c r="CB204"/>
  <c r="BS204"/>
  <c r="BQ204"/>
  <c r="BO204"/>
  <c r="BM204"/>
  <c r="BL204"/>
  <c r="BK204"/>
  <c r="BI204"/>
  <c r="BH204"/>
  <c r="DD204" s="1"/>
  <c r="BG204"/>
  <c r="BE204"/>
  <c r="BD204"/>
  <c r="BA204"/>
  <c r="AY204"/>
  <c r="AV204"/>
  <c r="AM204"/>
  <c r="AK204"/>
  <c r="AI204"/>
  <c r="AG204"/>
  <c r="AF204"/>
  <c r="AE204"/>
  <c r="AC204"/>
  <c r="AB204"/>
  <c r="CV204" s="1"/>
  <c r="AA204"/>
  <c r="Y204"/>
  <c r="X204"/>
  <c r="U204"/>
  <c r="S204"/>
  <c r="P204"/>
  <c r="O204"/>
  <c r="N204"/>
  <c r="M204"/>
  <c r="CF204" s="1"/>
  <c r="L204"/>
  <c r="BX204" s="1"/>
  <c r="K204"/>
  <c r="J204"/>
  <c r="BJ204" s="1"/>
  <c r="I204"/>
  <c r="AZ204" s="1"/>
  <c r="H204"/>
  <c r="AR204" s="1"/>
  <c r="G204"/>
  <c r="F204"/>
  <c r="AD204" s="1"/>
  <c r="E204"/>
  <c r="T204" s="1"/>
  <c r="D204"/>
  <c r="C204"/>
  <c r="CI203"/>
  <c r="CH203"/>
  <c r="CF203"/>
  <c r="DJ203" s="1"/>
  <c r="CE203"/>
  <c r="CD203"/>
  <c r="CB203"/>
  <c r="BS203"/>
  <c r="BR203"/>
  <c r="BO203"/>
  <c r="BN203"/>
  <c r="BL203"/>
  <c r="BG203"/>
  <c r="BC203"/>
  <c r="BB203"/>
  <c r="AZ203"/>
  <c r="AY203"/>
  <c r="AX203"/>
  <c r="AV203"/>
  <c r="AM203"/>
  <c r="AL203"/>
  <c r="AI203"/>
  <c r="AH203"/>
  <c r="AF203"/>
  <c r="AA203"/>
  <c r="W203"/>
  <c r="V203"/>
  <c r="T203"/>
  <c r="CT203" s="1"/>
  <c r="S203"/>
  <c r="R203"/>
  <c r="P203"/>
  <c r="O203"/>
  <c r="N203"/>
  <c r="M203"/>
  <c r="CG203" s="1"/>
  <c r="L203"/>
  <c r="BX203" s="1"/>
  <c r="K203"/>
  <c r="J203"/>
  <c r="BK203" s="1"/>
  <c r="I203"/>
  <c r="BA203" s="1"/>
  <c r="DB203" s="1"/>
  <c r="H203"/>
  <c r="AR203" s="1"/>
  <c r="G203"/>
  <c r="F203"/>
  <c r="AE203" s="1"/>
  <c r="E203"/>
  <c r="U203" s="1"/>
  <c r="D203"/>
  <c r="C203"/>
  <c r="CA202"/>
  <c r="BZ202"/>
  <c r="BY202"/>
  <c r="DH202" s="1"/>
  <c r="BW202"/>
  <c r="BV202"/>
  <c r="BU202"/>
  <c r="BS202"/>
  <c r="BN202"/>
  <c r="BK202"/>
  <c r="BI202"/>
  <c r="BF202"/>
  <c r="AU202"/>
  <c r="AT202"/>
  <c r="AS202"/>
  <c r="AQ202"/>
  <c r="AP202"/>
  <c r="AO202"/>
  <c r="AM202"/>
  <c r="AH202"/>
  <c r="AE202"/>
  <c r="AC202"/>
  <c r="Z202"/>
  <c r="O202"/>
  <c r="N202"/>
  <c r="M202"/>
  <c r="CE202" s="1"/>
  <c r="L202"/>
  <c r="BX202" s="1"/>
  <c r="K202"/>
  <c r="BR202" s="1"/>
  <c r="J202"/>
  <c r="BG202" s="1"/>
  <c r="I202"/>
  <c r="AY202" s="1"/>
  <c r="H202"/>
  <c r="AR202" s="1"/>
  <c r="CZ202" s="1"/>
  <c r="G202"/>
  <c r="AL202" s="1"/>
  <c r="F202"/>
  <c r="AA202" s="1"/>
  <c r="E202"/>
  <c r="S202" s="1"/>
  <c r="C202"/>
  <c r="D202" s="1"/>
  <c r="BZ201"/>
  <c r="BY201"/>
  <c r="BX201"/>
  <c r="BU201"/>
  <c r="BT201"/>
  <c r="BR201"/>
  <c r="BQ201"/>
  <c r="BP201"/>
  <c r="BN201"/>
  <c r="BM201"/>
  <c r="BL201"/>
  <c r="BJ201"/>
  <c r="BH201"/>
  <c r="BE201"/>
  <c r="AT201"/>
  <c r="AS201"/>
  <c r="AR201"/>
  <c r="AO201"/>
  <c r="AN201"/>
  <c r="AL201"/>
  <c r="AK201"/>
  <c r="AJ201"/>
  <c r="AH201"/>
  <c r="AG201"/>
  <c r="AF201"/>
  <c r="AD201"/>
  <c r="AB201"/>
  <c r="Y201"/>
  <c r="O201"/>
  <c r="N201"/>
  <c r="M201"/>
  <c r="CD201" s="1"/>
  <c r="L201"/>
  <c r="K201"/>
  <c r="BS201" s="1"/>
  <c r="J201"/>
  <c r="BF201" s="1"/>
  <c r="I201"/>
  <c r="AX201" s="1"/>
  <c r="H201"/>
  <c r="G201"/>
  <c r="AM201" s="1"/>
  <c r="F201"/>
  <c r="Z201" s="1"/>
  <c r="E201"/>
  <c r="R201" s="1"/>
  <c r="D201"/>
  <c r="C201"/>
  <c r="CG200"/>
  <c r="CF200"/>
  <c r="CE200"/>
  <c r="CB200"/>
  <c r="BY200"/>
  <c r="BT200"/>
  <c r="BQ200"/>
  <c r="BO200"/>
  <c r="BL200"/>
  <c r="BK200"/>
  <c r="BI200"/>
  <c r="DD200" s="1"/>
  <c r="BH200"/>
  <c r="BG200"/>
  <c r="BE200"/>
  <c r="BD200"/>
  <c r="BA200"/>
  <c r="AZ200"/>
  <c r="AY200"/>
  <c r="AV200"/>
  <c r="AS200"/>
  <c r="AN200"/>
  <c r="AK200"/>
  <c r="AI200"/>
  <c r="AF200"/>
  <c r="AE200"/>
  <c r="AC200"/>
  <c r="AB200"/>
  <c r="CV200" s="1"/>
  <c r="AA200"/>
  <c r="Y200"/>
  <c r="X200"/>
  <c r="U200"/>
  <c r="T200"/>
  <c r="S200"/>
  <c r="P200"/>
  <c r="O200"/>
  <c r="N200"/>
  <c r="M200"/>
  <c r="L200"/>
  <c r="BX200" s="1"/>
  <c r="K200"/>
  <c r="BS200" s="1"/>
  <c r="J200"/>
  <c r="BJ200" s="1"/>
  <c r="I200"/>
  <c r="H200"/>
  <c r="AR200" s="1"/>
  <c r="G200"/>
  <c r="AM200" s="1"/>
  <c r="F200"/>
  <c r="AD200" s="1"/>
  <c r="E200"/>
  <c r="D200"/>
  <c r="C200"/>
  <c r="CI199"/>
  <c r="CH199"/>
  <c r="CF199"/>
  <c r="DJ199" s="1"/>
  <c r="CE199"/>
  <c r="CD199"/>
  <c r="CB199"/>
  <c r="BZ199"/>
  <c r="BT199"/>
  <c r="BR199"/>
  <c r="BO199"/>
  <c r="BL199"/>
  <c r="BC199"/>
  <c r="BB199"/>
  <c r="AZ199"/>
  <c r="DB199" s="1"/>
  <c r="AY199"/>
  <c r="AX199"/>
  <c r="AV199"/>
  <c r="AT199"/>
  <c r="AN199"/>
  <c r="AL199"/>
  <c r="AI199"/>
  <c r="AF199"/>
  <c r="W199"/>
  <c r="V199"/>
  <c r="T199"/>
  <c r="CT199" s="1"/>
  <c r="S199"/>
  <c r="R199"/>
  <c r="P199"/>
  <c r="O199"/>
  <c r="N199"/>
  <c r="M199"/>
  <c r="CG199" s="1"/>
  <c r="L199"/>
  <c r="BX199" s="1"/>
  <c r="K199"/>
  <c r="BS199" s="1"/>
  <c r="J199"/>
  <c r="BK199" s="1"/>
  <c r="I199"/>
  <c r="BA199" s="1"/>
  <c r="H199"/>
  <c r="AR199" s="1"/>
  <c r="G199"/>
  <c r="AM199" s="1"/>
  <c r="F199"/>
  <c r="AE199" s="1"/>
  <c r="E199"/>
  <c r="U199" s="1"/>
  <c r="D199"/>
  <c r="C199"/>
  <c r="CG198"/>
  <c r="CA198"/>
  <c r="BZ198"/>
  <c r="BY198"/>
  <c r="BW198"/>
  <c r="BV198"/>
  <c r="BU198"/>
  <c r="BK198"/>
  <c r="BI198"/>
  <c r="BG198"/>
  <c r="BF198"/>
  <c r="BA198"/>
  <c r="AU198"/>
  <c r="AT198"/>
  <c r="AS198"/>
  <c r="AQ198"/>
  <c r="AP198"/>
  <c r="AO198"/>
  <c r="AE198"/>
  <c r="AC198"/>
  <c r="AA198"/>
  <c r="Z198"/>
  <c r="U198"/>
  <c r="O198"/>
  <c r="N198"/>
  <c r="M198"/>
  <c r="CE198" s="1"/>
  <c r="L198"/>
  <c r="BX198" s="1"/>
  <c r="DH198" s="1"/>
  <c r="K198"/>
  <c r="BR198" s="1"/>
  <c r="J198"/>
  <c r="I198"/>
  <c r="AY198" s="1"/>
  <c r="H198"/>
  <c r="AR198" s="1"/>
  <c r="CZ198" s="1"/>
  <c r="G198"/>
  <c r="AL198" s="1"/>
  <c r="F198"/>
  <c r="E198"/>
  <c r="S198" s="1"/>
  <c r="C198"/>
  <c r="D198" s="1"/>
  <c r="CF197"/>
  <c r="BZ197"/>
  <c r="BX197"/>
  <c r="BU197"/>
  <c r="BR197"/>
  <c r="BQ197"/>
  <c r="BP197"/>
  <c r="BN197"/>
  <c r="BM197"/>
  <c r="BL197"/>
  <c r="BJ197"/>
  <c r="BH197"/>
  <c r="BF197"/>
  <c r="BE197"/>
  <c r="AZ197"/>
  <c r="AT197"/>
  <c r="AR197"/>
  <c r="AO197"/>
  <c r="AL197"/>
  <c r="AK197"/>
  <c r="AJ197"/>
  <c r="AH197"/>
  <c r="AG197"/>
  <c r="AF197"/>
  <c r="AD197"/>
  <c r="AB197"/>
  <c r="Z197"/>
  <c r="Y197"/>
  <c r="T197"/>
  <c r="O197"/>
  <c r="N197"/>
  <c r="M197"/>
  <c r="CD197" s="1"/>
  <c r="L197"/>
  <c r="BY197" s="1"/>
  <c r="K197"/>
  <c r="BS197" s="1"/>
  <c r="J197"/>
  <c r="I197"/>
  <c r="AX197" s="1"/>
  <c r="H197"/>
  <c r="AS197" s="1"/>
  <c r="G197"/>
  <c r="AM197" s="1"/>
  <c r="F197"/>
  <c r="E197"/>
  <c r="R197" s="1"/>
  <c r="D197"/>
  <c r="C197"/>
  <c r="CG196"/>
  <c r="CE196"/>
  <c r="CB196"/>
  <c r="BS196"/>
  <c r="BQ196"/>
  <c r="BO196"/>
  <c r="BM196"/>
  <c r="BL196"/>
  <c r="BK196"/>
  <c r="BI196"/>
  <c r="BH196"/>
  <c r="DD196" s="1"/>
  <c r="BG196"/>
  <c r="BE196"/>
  <c r="BD196"/>
  <c r="BA196"/>
  <c r="AY196"/>
  <c r="AV196"/>
  <c r="AM196"/>
  <c r="AK196"/>
  <c r="AI196"/>
  <c r="AG196"/>
  <c r="AF196"/>
  <c r="AE196"/>
  <c r="AC196"/>
  <c r="AB196"/>
  <c r="CV196" s="1"/>
  <c r="AA196"/>
  <c r="Y196"/>
  <c r="X196"/>
  <c r="U196"/>
  <c r="S196"/>
  <c r="P196"/>
  <c r="O196"/>
  <c r="N196"/>
  <c r="M196"/>
  <c r="CF196" s="1"/>
  <c r="L196"/>
  <c r="BW196" s="1"/>
  <c r="K196"/>
  <c r="J196"/>
  <c r="BJ196" s="1"/>
  <c r="I196"/>
  <c r="AZ196" s="1"/>
  <c r="H196"/>
  <c r="AQ196" s="1"/>
  <c r="G196"/>
  <c r="F196"/>
  <c r="AD196" s="1"/>
  <c r="E196"/>
  <c r="T196" s="1"/>
  <c r="D196"/>
  <c r="C196"/>
  <c r="CI195"/>
  <c r="CH195"/>
  <c r="CF195"/>
  <c r="DJ195" s="1"/>
  <c r="CE195"/>
  <c r="CD195"/>
  <c r="CB195"/>
  <c r="BS195"/>
  <c r="BR195"/>
  <c r="BO195"/>
  <c r="BN195"/>
  <c r="BL195"/>
  <c r="BG195"/>
  <c r="BC195"/>
  <c r="BB195"/>
  <c r="AZ195"/>
  <c r="AY195"/>
  <c r="AX195"/>
  <c r="AV195"/>
  <c r="AM195"/>
  <c r="AL195"/>
  <c r="AI195"/>
  <c r="AH195"/>
  <c r="AF195"/>
  <c r="AA195"/>
  <c r="W195"/>
  <c r="V195"/>
  <c r="T195"/>
  <c r="S195"/>
  <c r="R195"/>
  <c r="P195"/>
  <c r="O195"/>
  <c r="N195"/>
  <c r="M195"/>
  <c r="CG195" s="1"/>
  <c r="L195"/>
  <c r="BW195" s="1"/>
  <c r="K195"/>
  <c r="J195"/>
  <c r="BK195" s="1"/>
  <c r="I195"/>
  <c r="BA195" s="1"/>
  <c r="DB195" s="1"/>
  <c r="H195"/>
  <c r="G195"/>
  <c r="F195"/>
  <c r="AE195" s="1"/>
  <c r="E195"/>
  <c r="U195" s="1"/>
  <c r="D195"/>
  <c r="C195"/>
  <c r="CA194"/>
  <c r="BZ194"/>
  <c r="BY194"/>
  <c r="DH194" s="1"/>
  <c r="BW194"/>
  <c r="BV194"/>
  <c r="BU194"/>
  <c r="BS194"/>
  <c r="BN194"/>
  <c r="BK194"/>
  <c r="BI194"/>
  <c r="BF194"/>
  <c r="AU194"/>
  <c r="AT194"/>
  <c r="AS194"/>
  <c r="AQ194"/>
  <c r="AP194"/>
  <c r="AO194"/>
  <c r="AM194"/>
  <c r="AH194"/>
  <c r="AE194"/>
  <c r="AC194"/>
  <c r="Z194"/>
  <c r="R194"/>
  <c r="O194"/>
  <c r="N194"/>
  <c r="M194"/>
  <c r="CD194" s="1"/>
  <c r="L194"/>
  <c r="BX194" s="1"/>
  <c r="K194"/>
  <c r="BR194" s="1"/>
  <c r="J194"/>
  <c r="BG194" s="1"/>
  <c r="I194"/>
  <c r="BC194" s="1"/>
  <c r="H194"/>
  <c r="AR194" s="1"/>
  <c r="CZ194" s="1"/>
  <c r="G194"/>
  <c r="AL194" s="1"/>
  <c r="F194"/>
  <c r="AA194" s="1"/>
  <c r="E194"/>
  <c r="C194"/>
  <c r="D194" s="1"/>
  <c r="BZ193"/>
  <c r="BY193"/>
  <c r="BX193"/>
  <c r="BU193"/>
  <c r="BT193"/>
  <c r="BR193"/>
  <c r="BQ193"/>
  <c r="BP193"/>
  <c r="BN193"/>
  <c r="BM193"/>
  <c r="BL193"/>
  <c r="BJ193"/>
  <c r="BH193"/>
  <c r="BE193"/>
  <c r="AT193"/>
  <c r="AS193"/>
  <c r="AR193"/>
  <c r="AO193"/>
  <c r="AN193"/>
  <c r="AL193"/>
  <c r="AK193"/>
  <c r="AJ193"/>
  <c r="AH193"/>
  <c r="AG193"/>
  <c r="AF193"/>
  <c r="AD193"/>
  <c r="AB193"/>
  <c r="Y193"/>
  <c r="O193"/>
  <c r="N193"/>
  <c r="M193"/>
  <c r="L193"/>
  <c r="K193"/>
  <c r="BS193" s="1"/>
  <c r="J193"/>
  <c r="BF193" s="1"/>
  <c r="I193"/>
  <c r="H193"/>
  <c r="G193"/>
  <c r="AM193" s="1"/>
  <c r="F193"/>
  <c r="Z193" s="1"/>
  <c r="E193"/>
  <c r="D193"/>
  <c r="C193"/>
  <c r="CG192"/>
  <c r="CF192"/>
  <c r="CE192"/>
  <c r="CB192"/>
  <c r="BY192"/>
  <c r="BT192"/>
  <c r="BQ192"/>
  <c r="BO192"/>
  <c r="BL192"/>
  <c r="BK192"/>
  <c r="BI192"/>
  <c r="DD192" s="1"/>
  <c r="BH192"/>
  <c r="BG192"/>
  <c r="BE192"/>
  <c r="BD192"/>
  <c r="BA192"/>
  <c r="AZ192"/>
  <c r="AY192"/>
  <c r="AV192"/>
  <c r="AS192"/>
  <c r="AN192"/>
  <c r="AK192"/>
  <c r="AI192"/>
  <c r="AF192"/>
  <c r="AE192"/>
  <c r="AC192"/>
  <c r="AB192"/>
  <c r="CV192" s="1"/>
  <c r="AA192"/>
  <c r="Y192"/>
  <c r="X192"/>
  <c r="U192"/>
  <c r="T192"/>
  <c r="S192"/>
  <c r="P192"/>
  <c r="O192"/>
  <c r="N192"/>
  <c r="M192"/>
  <c r="L192"/>
  <c r="BX192" s="1"/>
  <c r="K192"/>
  <c r="BS192" s="1"/>
  <c r="J192"/>
  <c r="BJ192" s="1"/>
  <c r="I192"/>
  <c r="H192"/>
  <c r="AR192" s="1"/>
  <c r="G192"/>
  <c r="AM192" s="1"/>
  <c r="F192"/>
  <c r="AD192" s="1"/>
  <c r="E192"/>
  <c r="D192"/>
  <c r="C192"/>
  <c r="CI191"/>
  <c r="CH191"/>
  <c r="CF191"/>
  <c r="DJ191" s="1"/>
  <c r="CE191"/>
  <c r="CD191"/>
  <c r="CB191"/>
  <c r="BZ191"/>
  <c r="BT191"/>
  <c r="BR191"/>
  <c r="BO191"/>
  <c r="BL191"/>
  <c r="BJ191"/>
  <c r="BD191"/>
  <c r="BC191"/>
  <c r="BB191"/>
  <c r="AZ191"/>
  <c r="DB191" s="1"/>
  <c r="AY191"/>
  <c r="AX191"/>
  <c r="AV191"/>
  <c r="AT191"/>
  <c r="AN191"/>
  <c r="AL191"/>
  <c r="AI191"/>
  <c r="AF191"/>
  <c r="AD191"/>
  <c r="W191"/>
  <c r="V191"/>
  <c r="T191"/>
  <c r="CT191" s="1"/>
  <c r="S191"/>
  <c r="R191"/>
  <c r="P191"/>
  <c r="O191"/>
  <c r="N191"/>
  <c r="M191"/>
  <c r="CG191" s="1"/>
  <c r="L191"/>
  <c r="BX191" s="1"/>
  <c r="K191"/>
  <c r="BS191" s="1"/>
  <c r="J191"/>
  <c r="I191"/>
  <c r="BA191" s="1"/>
  <c r="H191"/>
  <c r="AR191" s="1"/>
  <c r="G191"/>
  <c r="AM191" s="1"/>
  <c r="F191"/>
  <c r="E191"/>
  <c r="U191" s="1"/>
  <c r="D191"/>
  <c r="C191"/>
  <c r="CG190"/>
  <c r="CA190"/>
  <c r="BZ190"/>
  <c r="BY190"/>
  <c r="BW190"/>
  <c r="BV190"/>
  <c r="BU190"/>
  <c r="BQ190"/>
  <c r="BK190"/>
  <c r="BI190"/>
  <c r="BG190"/>
  <c r="BF190"/>
  <c r="BA190"/>
  <c r="AU190"/>
  <c r="AT190"/>
  <c r="AS190"/>
  <c r="AQ190"/>
  <c r="AP190"/>
  <c r="AO190"/>
  <c r="AK190"/>
  <c r="AE190"/>
  <c r="AC190"/>
  <c r="AA190"/>
  <c r="Z190"/>
  <c r="U190"/>
  <c r="O190"/>
  <c r="N190"/>
  <c r="M190"/>
  <c r="CE190" s="1"/>
  <c r="L190"/>
  <c r="BX190" s="1"/>
  <c r="DH190" s="1"/>
  <c r="K190"/>
  <c r="J190"/>
  <c r="I190"/>
  <c r="AY190" s="1"/>
  <c r="H190"/>
  <c r="AR190" s="1"/>
  <c r="CZ190" s="1"/>
  <c r="G190"/>
  <c r="F190"/>
  <c r="E190"/>
  <c r="S190" s="1"/>
  <c r="C190"/>
  <c r="D190" s="1"/>
  <c r="CF189"/>
  <c r="BZ189"/>
  <c r="BX189"/>
  <c r="BU189"/>
  <c r="BR189"/>
  <c r="BQ189"/>
  <c r="BP189"/>
  <c r="DF189" s="1"/>
  <c r="BN189"/>
  <c r="BM189"/>
  <c r="BL189"/>
  <c r="BJ189"/>
  <c r="BH189"/>
  <c r="BF189"/>
  <c r="BE189"/>
  <c r="AZ189"/>
  <c r="AT189"/>
  <c r="AR189"/>
  <c r="AO189"/>
  <c r="AL189"/>
  <c r="AK189"/>
  <c r="AJ189"/>
  <c r="AH189"/>
  <c r="AG189"/>
  <c r="AF189"/>
  <c r="AD189"/>
  <c r="AB189"/>
  <c r="Z189"/>
  <c r="Y189"/>
  <c r="T189"/>
  <c r="O189"/>
  <c r="N189"/>
  <c r="M189"/>
  <c r="CD189" s="1"/>
  <c r="L189"/>
  <c r="BY189" s="1"/>
  <c r="K189"/>
  <c r="BS189" s="1"/>
  <c r="J189"/>
  <c r="I189"/>
  <c r="AX189" s="1"/>
  <c r="H189"/>
  <c r="AS189" s="1"/>
  <c r="G189"/>
  <c r="AM189" s="1"/>
  <c r="F189"/>
  <c r="E189"/>
  <c r="R189" s="1"/>
  <c r="D189"/>
  <c r="C189"/>
  <c r="CG188"/>
  <c r="CE188"/>
  <c r="CB188"/>
  <c r="BR188"/>
  <c r="BQ188"/>
  <c r="BP188"/>
  <c r="DF188" s="1"/>
  <c r="BN188"/>
  <c r="BM188"/>
  <c r="BL188"/>
  <c r="BH188"/>
  <c r="BD188"/>
  <c r="BB188"/>
  <c r="AZ188"/>
  <c r="AX188"/>
  <c r="AV188"/>
  <c r="AR188"/>
  <c r="AL188"/>
  <c r="AK188"/>
  <c r="AJ188"/>
  <c r="CX188" s="1"/>
  <c r="AH188"/>
  <c r="AG188"/>
  <c r="AF188"/>
  <c r="AB188"/>
  <c r="X188"/>
  <c r="V188"/>
  <c r="T188"/>
  <c r="R188"/>
  <c r="P188"/>
  <c r="O188"/>
  <c r="N188"/>
  <c r="M188"/>
  <c r="CF188" s="1"/>
  <c r="L188"/>
  <c r="BT188" s="1"/>
  <c r="K188"/>
  <c r="BS188" s="1"/>
  <c r="J188"/>
  <c r="BI188" s="1"/>
  <c r="I188"/>
  <c r="BA188" s="1"/>
  <c r="H188"/>
  <c r="G188"/>
  <c r="AM188" s="1"/>
  <c r="F188"/>
  <c r="AC188" s="1"/>
  <c r="E188"/>
  <c r="U188" s="1"/>
  <c r="D188"/>
  <c r="C188"/>
  <c r="CI187"/>
  <c r="CE187"/>
  <c r="CA187"/>
  <c r="BY187"/>
  <c r="BW187"/>
  <c r="BU187"/>
  <c r="BO187"/>
  <c r="BK187"/>
  <c r="BI187"/>
  <c r="BH187"/>
  <c r="BG187"/>
  <c r="BE187"/>
  <c r="BD187"/>
  <c r="BC187"/>
  <c r="AY187"/>
  <c r="AU187"/>
  <c r="AS187"/>
  <c r="AQ187"/>
  <c r="AO187"/>
  <c r="AM187"/>
  <c r="AI187"/>
  <c r="AE187"/>
  <c r="AC187"/>
  <c r="AB187"/>
  <c r="AA187"/>
  <c r="Y187"/>
  <c r="X187"/>
  <c r="W187"/>
  <c r="S187"/>
  <c r="O187"/>
  <c r="N187"/>
  <c r="M187"/>
  <c r="CF187" s="1"/>
  <c r="L187"/>
  <c r="BX187" s="1"/>
  <c r="K187"/>
  <c r="J187"/>
  <c r="BJ187" s="1"/>
  <c r="I187"/>
  <c r="AZ187" s="1"/>
  <c r="H187"/>
  <c r="AR187" s="1"/>
  <c r="G187"/>
  <c r="F187"/>
  <c r="AD187" s="1"/>
  <c r="E187"/>
  <c r="T187" s="1"/>
  <c r="C187"/>
  <c r="D187" s="1"/>
  <c r="CI186"/>
  <c r="CH186"/>
  <c r="CF186"/>
  <c r="DJ186" s="1"/>
  <c r="CE186"/>
  <c r="CD186"/>
  <c r="CB186"/>
  <c r="BZ186"/>
  <c r="BR186"/>
  <c r="BP186"/>
  <c r="BN186"/>
  <c r="BL186"/>
  <c r="BJ186"/>
  <c r="BC186"/>
  <c r="BB186"/>
  <c r="AZ186"/>
  <c r="AY186"/>
  <c r="AX186"/>
  <c r="AV186"/>
  <c r="AP186"/>
  <c r="AL186"/>
  <c r="AJ186"/>
  <c r="AH186"/>
  <c r="AF186"/>
  <c r="Z186"/>
  <c r="W186"/>
  <c r="V186"/>
  <c r="T186"/>
  <c r="CT186" s="1"/>
  <c r="S186"/>
  <c r="R186"/>
  <c r="P186"/>
  <c r="O186"/>
  <c r="N186"/>
  <c r="M186"/>
  <c r="CG186" s="1"/>
  <c r="L186"/>
  <c r="BV186" s="1"/>
  <c r="K186"/>
  <c r="BS186" s="1"/>
  <c r="J186"/>
  <c r="BD186" s="1"/>
  <c r="I186"/>
  <c r="BA186" s="1"/>
  <c r="H186"/>
  <c r="AT186" s="1"/>
  <c r="G186"/>
  <c r="AM186" s="1"/>
  <c r="F186"/>
  <c r="AB186" s="1"/>
  <c r="E186"/>
  <c r="U186" s="1"/>
  <c r="D186"/>
  <c r="C186"/>
  <c r="CG185"/>
  <c r="CA185"/>
  <c r="BZ185"/>
  <c r="BY185"/>
  <c r="DH185" s="1"/>
  <c r="BW185"/>
  <c r="BV185"/>
  <c r="BU185"/>
  <c r="BM185"/>
  <c r="BK185"/>
  <c r="BI185"/>
  <c r="BG185"/>
  <c r="BE185"/>
  <c r="AW185"/>
  <c r="AU185"/>
  <c r="AT185"/>
  <c r="AS185"/>
  <c r="CZ185" s="1"/>
  <c r="AQ185"/>
  <c r="AP185"/>
  <c r="AO185"/>
  <c r="AK185"/>
  <c r="AE185"/>
  <c r="AC185"/>
  <c r="AA185"/>
  <c r="Y185"/>
  <c r="U185"/>
  <c r="O185"/>
  <c r="N185"/>
  <c r="M185"/>
  <c r="CI185" s="1"/>
  <c r="L185"/>
  <c r="BX185" s="1"/>
  <c r="K185"/>
  <c r="BQ185" s="1"/>
  <c r="J185"/>
  <c r="BJ185" s="1"/>
  <c r="I185"/>
  <c r="AY185" s="1"/>
  <c r="H185"/>
  <c r="AR185" s="1"/>
  <c r="G185"/>
  <c r="AG185" s="1"/>
  <c r="F185"/>
  <c r="AD185" s="1"/>
  <c r="E185"/>
  <c r="W185" s="1"/>
  <c r="C185"/>
  <c r="D185" s="1"/>
  <c r="CH184"/>
  <c r="CF184"/>
  <c r="CD184"/>
  <c r="CB184"/>
  <c r="BZ184"/>
  <c r="BR184"/>
  <c r="BQ184"/>
  <c r="BP184"/>
  <c r="BN184"/>
  <c r="BM184"/>
  <c r="BL184"/>
  <c r="BF184"/>
  <c r="BB184"/>
  <c r="AZ184"/>
  <c r="AX184"/>
  <c r="AV184"/>
  <c r="AP184"/>
  <c r="AL184"/>
  <c r="AK184"/>
  <c r="AJ184"/>
  <c r="AH184"/>
  <c r="AG184"/>
  <c r="AF184"/>
  <c r="AD184"/>
  <c r="V184"/>
  <c r="T184"/>
  <c r="R184"/>
  <c r="P184"/>
  <c r="O184"/>
  <c r="N184"/>
  <c r="M184"/>
  <c r="CG184" s="1"/>
  <c r="L184"/>
  <c r="BV184" s="1"/>
  <c r="K184"/>
  <c r="BS184" s="1"/>
  <c r="J184"/>
  <c r="BH184" s="1"/>
  <c r="I184"/>
  <c r="BA184" s="1"/>
  <c r="H184"/>
  <c r="AT184" s="1"/>
  <c r="G184"/>
  <c r="AM184" s="1"/>
  <c r="F184"/>
  <c r="X184" s="1"/>
  <c r="E184"/>
  <c r="U184" s="1"/>
  <c r="D184"/>
  <c r="C184"/>
  <c r="CG183"/>
  <c r="CA183"/>
  <c r="BY183"/>
  <c r="BW183"/>
  <c r="BU183"/>
  <c r="BQ183"/>
  <c r="BK183"/>
  <c r="BI183"/>
  <c r="DD183" s="1"/>
  <c r="BH183"/>
  <c r="BG183"/>
  <c r="BE183"/>
  <c r="BD183"/>
  <c r="AW183"/>
  <c r="AU183"/>
  <c r="AS183"/>
  <c r="AQ183"/>
  <c r="AO183"/>
  <c r="AG183"/>
  <c r="AE183"/>
  <c r="AC183"/>
  <c r="AB183"/>
  <c r="AA183"/>
  <c r="Y183"/>
  <c r="X183"/>
  <c r="U183"/>
  <c r="O183"/>
  <c r="N183"/>
  <c r="M183"/>
  <c r="CI183" s="1"/>
  <c r="L183"/>
  <c r="BX183" s="1"/>
  <c r="K183"/>
  <c r="BM183" s="1"/>
  <c r="J183"/>
  <c r="BJ183" s="1"/>
  <c r="I183"/>
  <c r="AY183" s="1"/>
  <c r="H183"/>
  <c r="AR183" s="1"/>
  <c r="G183"/>
  <c r="AK183" s="1"/>
  <c r="F183"/>
  <c r="AD183" s="1"/>
  <c r="CV183" s="1"/>
  <c r="E183"/>
  <c r="W183" s="1"/>
  <c r="C183"/>
  <c r="D183" s="1"/>
  <c r="CI182"/>
  <c r="CH182"/>
  <c r="CF182"/>
  <c r="CE182"/>
  <c r="CD182"/>
  <c r="CB182"/>
  <c r="BV182"/>
  <c r="BR182"/>
  <c r="BP182"/>
  <c r="BN182"/>
  <c r="BL182"/>
  <c r="BF182"/>
  <c r="BC182"/>
  <c r="BB182"/>
  <c r="AZ182"/>
  <c r="AY182"/>
  <c r="AX182"/>
  <c r="AV182"/>
  <c r="AT182"/>
  <c r="AL182"/>
  <c r="AJ182"/>
  <c r="AH182"/>
  <c r="AF182"/>
  <c r="AD182"/>
  <c r="W182"/>
  <c r="V182"/>
  <c r="T182"/>
  <c r="S182"/>
  <c r="R182"/>
  <c r="P182"/>
  <c r="O182"/>
  <c r="N182"/>
  <c r="M182"/>
  <c r="CG182" s="1"/>
  <c r="L182"/>
  <c r="BX182" s="1"/>
  <c r="K182"/>
  <c r="BS182" s="1"/>
  <c r="J182"/>
  <c r="BJ182" s="1"/>
  <c r="I182"/>
  <c r="BA182" s="1"/>
  <c r="H182"/>
  <c r="AN182" s="1"/>
  <c r="G182"/>
  <c r="AM182" s="1"/>
  <c r="F182"/>
  <c r="Z182" s="1"/>
  <c r="E182"/>
  <c r="U182" s="1"/>
  <c r="D182"/>
  <c r="C182"/>
  <c r="CC181"/>
  <c r="CA181"/>
  <c r="BZ181"/>
  <c r="BY181"/>
  <c r="BW181"/>
  <c r="BV181"/>
  <c r="BU181"/>
  <c r="BQ181"/>
  <c r="BK181"/>
  <c r="BI181"/>
  <c r="BG181"/>
  <c r="BE181"/>
  <c r="BA181"/>
  <c r="AU181"/>
  <c r="AT181"/>
  <c r="AS181"/>
  <c r="AQ181"/>
  <c r="AP181"/>
  <c r="AO181"/>
  <c r="AG181"/>
  <c r="AE181"/>
  <c r="AC181"/>
  <c r="AA181"/>
  <c r="Y181"/>
  <c r="W181"/>
  <c r="Q181"/>
  <c r="O181"/>
  <c r="N181"/>
  <c r="M181"/>
  <c r="CG181" s="1"/>
  <c r="L181"/>
  <c r="BX181" s="1"/>
  <c r="DH181" s="1"/>
  <c r="K181"/>
  <c r="BS181" s="1"/>
  <c r="J181"/>
  <c r="BJ181" s="1"/>
  <c r="I181"/>
  <c r="AW181" s="1"/>
  <c r="H181"/>
  <c r="AR181" s="1"/>
  <c r="CZ181" s="1"/>
  <c r="G181"/>
  <c r="AI181" s="1"/>
  <c r="F181"/>
  <c r="AD181" s="1"/>
  <c r="E181"/>
  <c r="U181" s="1"/>
  <c r="C181"/>
  <c r="D181" s="1"/>
  <c r="CH180"/>
  <c r="CF180"/>
  <c r="CD180"/>
  <c r="CB180"/>
  <c r="BV180"/>
  <c r="BR180"/>
  <c r="BQ180"/>
  <c r="BP180"/>
  <c r="DF180" s="1"/>
  <c r="BN180"/>
  <c r="BM180"/>
  <c r="BL180"/>
  <c r="BJ180"/>
  <c r="BB180"/>
  <c r="AZ180"/>
  <c r="AX180"/>
  <c r="AV180"/>
  <c r="AT180"/>
  <c r="AL180"/>
  <c r="AK180"/>
  <c r="AJ180"/>
  <c r="AH180"/>
  <c r="AG180"/>
  <c r="AF180"/>
  <c r="Z180"/>
  <c r="X180"/>
  <c r="V180"/>
  <c r="T180"/>
  <c r="R180"/>
  <c r="P180"/>
  <c r="O180"/>
  <c r="N180"/>
  <c r="M180"/>
  <c r="CG180" s="1"/>
  <c r="L180"/>
  <c r="BX180" s="1"/>
  <c r="K180"/>
  <c r="BS180" s="1"/>
  <c r="J180"/>
  <c r="BF180" s="1"/>
  <c r="I180"/>
  <c r="BA180" s="1"/>
  <c r="H180"/>
  <c r="AN180" s="1"/>
  <c r="G180"/>
  <c r="AM180" s="1"/>
  <c r="F180"/>
  <c r="AD180" s="1"/>
  <c r="E180"/>
  <c r="U180" s="1"/>
  <c r="D180"/>
  <c r="C180"/>
  <c r="CC179"/>
  <c r="CA179"/>
  <c r="BY179"/>
  <c r="BW179"/>
  <c r="BU179"/>
  <c r="BM179"/>
  <c r="BK179"/>
  <c r="DD179" s="1"/>
  <c r="BI179"/>
  <c r="BH179"/>
  <c r="BG179"/>
  <c r="BE179"/>
  <c r="BD179"/>
  <c r="BA179"/>
  <c r="AY179"/>
  <c r="AU179"/>
  <c r="AS179"/>
  <c r="AQ179"/>
  <c r="AO179"/>
  <c r="AK179"/>
  <c r="AE179"/>
  <c r="AC179"/>
  <c r="CV179" s="1"/>
  <c r="AB179"/>
  <c r="AA179"/>
  <c r="Y179"/>
  <c r="X179"/>
  <c r="W179"/>
  <c r="Q179"/>
  <c r="O179"/>
  <c r="N179"/>
  <c r="M179"/>
  <c r="CG179" s="1"/>
  <c r="L179"/>
  <c r="BX179" s="1"/>
  <c r="K179"/>
  <c r="BO179" s="1"/>
  <c r="J179"/>
  <c r="BJ179" s="1"/>
  <c r="I179"/>
  <c r="AW179" s="1"/>
  <c r="H179"/>
  <c r="AR179" s="1"/>
  <c r="G179"/>
  <c r="AM179" s="1"/>
  <c r="F179"/>
  <c r="AD179" s="1"/>
  <c r="E179"/>
  <c r="U179" s="1"/>
  <c r="C179"/>
  <c r="D179" s="1"/>
  <c r="CI178"/>
  <c r="CH178"/>
  <c r="CF178"/>
  <c r="DJ178" s="1"/>
  <c r="CE178"/>
  <c r="CD178"/>
  <c r="CB178"/>
  <c r="BZ178"/>
  <c r="BR178"/>
  <c r="BP178"/>
  <c r="BN178"/>
  <c r="BL178"/>
  <c r="BJ178"/>
  <c r="BC178"/>
  <c r="BB178"/>
  <c r="AZ178"/>
  <c r="AY178"/>
  <c r="AX178"/>
  <c r="AV178"/>
  <c r="AP178"/>
  <c r="AN178"/>
  <c r="AL178"/>
  <c r="AJ178"/>
  <c r="AH178"/>
  <c r="AF178"/>
  <c r="Z178"/>
  <c r="W178"/>
  <c r="V178"/>
  <c r="T178"/>
  <c r="CT178" s="1"/>
  <c r="S178"/>
  <c r="R178"/>
  <c r="P178"/>
  <c r="O178"/>
  <c r="N178"/>
  <c r="M178"/>
  <c r="CG178" s="1"/>
  <c r="L178"/>
  <c r="BV178" s="1"/>
  <c r="K178"/>
  <c r="BS178" s="1"/>
  <c r="J178"/>
  <c r="BD178" s="1"/>
  <c r="I178"/>
  <c r="BA178" s="1"/>
  <c r="H178"/>
  <c r="AT178" s="1"/>
  <c r="G178"/>
  <c r="AM178" s="1"/>
  <c r="F178"/>
  <c r="AB178" s="1"/>
  <c r="E178"/>
  <c r="U178" s="1"/>
  <c r="D178"/>
  <c r="C178"/>
  <c r="CG177"/>
  <c r="CA177"/>
  <c r="BZ177"/>
  <c r="BY177"/>
  <c r="DH177" s="1"/>
  <c r="BW177"/>
  <c r="BV177"/>
  <c r="BU177"/>
  <c r="BS177"/>
  <c r="BM177"/>
  <c r="BK177"/>
  <c r="BI177"/>
  <c r="BG177"/>
  <c r="BE177"/>
  <c r="AW177"/>
  <c r="AU177"/>
  <c r="AT177"/>
  <c r="AS177"/>
  <c r="CZ177" s="1"/>
  <c r="AQ177"/>
  <c r="AP177"/>
  <c r="AO177"/>
  <c r="AK177"/>
  <c r="AI177"/>
  <c r="AE177"/>
  <c r="AC177"/>
  <c r="AA177"/>
  <c r="Y177"/>
  <c r="U177"/>
  <c r="O177"/>
  <c r="N177"/>
  <c r="M177"/>
  <c r="CI177" s="1"/>
  <c r="L177"/>
  <c r="BX177" s="1"/>
  <c r="K177"/>
  <c r="BQ177" s="1"/>
  <c r="J177"/>
  <c r="BJ177" s="1"/>
  <c r="I177"/>
  <c r="AY177" s="1"/>
  <c r="H177"/>
  <c r="AR177" s="1"/>
  <c r="G177"/>
  <c r="AG177" s="1"/>
  <c r="F177"/>
  <c r="AD177" s="1"/>
  <c r="E177"/>
  <c r="W177" s="1"/>
  <c r="C177"/>
  <c r="D177" s="1"/>
  <c r="CH176"/>
  <c r="CF176"/>
  <c r="CD176"/>
  <c r="CB176"/>
  <c r="BZ176"/>
  <c r="BX176"/>
  <c r="BR176"/>
  <c r="BQ176"/>
  <c r="BP176"/>
  <c r="BN176"/>
  <c r="BM176"/>
  <c r="BL176"/>
  <c r="BF176"/>
  <c r="BB176"/>
  <c r="AZ176"/>
  <c r="AX176"/>
  <c r="AV176"/>
  <c r="AP176"/>
  <c r="AN176"/>
  <c r="AL176"/>
  <c r="AK176"/>
  <c r="AJ176"/>
  <c r="AH176"/>
  <c r="AG176"/>
  <c r="AF176"/>
  <c r="AD176"/>
  <c r="V176"/>
  <c r="T176"/>
  <c r="R176"/>
  <c r="P176"/>
  <c r="O176"/>
  <c r="N176"/>
  <c r="M176"/>
  <c r="CG176" s="1"/>
  <c r="L176"/>
  <c r="BV176" s="1"/>
  <c r="K176"/>
  <c r="BS176" s="1"/>
  <c r="J176"/>
  <c r="BH176" s="1"/>
  <c r="I176"/>
  <c r="BA176" s="1"/>
  <c r="H176"/>
  <c r="AT176" s="1"/>
  <c r="G176"/>
  <c r="AM176" s="1"/>
  <c r="F176"/>
  <c r="X176" s="1"/>
  <c r="E176"/>
  <c r="U176" s="1"/>
  <c r="D176"/>
  <c r="C176"/>
  <c r="CG175"/>
  <c r="CA175"/>
  <c r="BY175"/>
  <c r="BW175"/>
  <c r="BU175"/>
  <c r="BQ175"/>
  <c r="BO175"/>
  <c r="BK175"/>
  <c r="BI175"/>
  <c r="DD175" s="1"/>
  <c r="BH175"/>
  <c r="BG175"/>
  <c r="BE175"/>
  <c r="BD175"/>
  <c r="AW175"/>
  <c r="AU175"/>
  <c r="AS175"/>
  <c r="AQ175"/>
  <c r="AO175"/>
  <c r="AM175"/>
  <c r="AG175"/>
  <c r="AE175"/>
  <c r="AC175"/>
  <c r="AB175"/>
  <c r="AA175"/>
  <c r="Y175"/>
  <c r="X175"/>
  <c r="U175"/>
  <c r="O175"/>
  <c r="N175"/>
  <c r="M175"/>
  <c r="CI175" s="1"/>
  <c r="L175"/>
  <c r="BX175" s="1"/>
  <c r="K175"/>
  <c r="BM175" s="1"/>
  <c r="J175"/>
  <c r="BJ175" s="1"/>
  <c r="I175"/>
  <c r="AY175" s="1"/>
  <c r="H175"/>
  <c r="AR175" s="1"/>
  <c r="G175"/>
  <c r="AK175" s="1"/>
  <c r="F175"/>
  <c r="AD175" s="1"/>
  <c r="CV175" s="1"/>
  <c r="E175"/>
  <c r="W175" s="1"/>
  <c r="C175"/>
  <c r="D175" s="1"/>
  <c r="CI174"/>
  <c r="CH174"/>
  <c r="CF174"/>
  <c r="CE174"/>
  <c r="CD174"/>
  <c r="CB174"/>
  <c r="BX174"/>
  <c r="BS174"/>
  <c r="BR174"/>
  <c r="BN174"/>
  <c r="BL174"/>
  <c r="BH174"/>
  <c r="BG174"/>
  <c r="BC174"/>
  <c r="BB174"/>
  <c r="AZ174"/>
  <c r="AY174"/>
  <c r="AX174"/>
  <c r="AV174"/>
  <c r="AR174"/>
  <c r="AM174"/>
  <c r="AL174"/>
  <c r="AI174"/>
  <c r="AH174"/>
  <c r="AF174"/>
  <c r="AB174"/>
  <c r="AA174"/>
  <c r="W174"/>
  <c r="V174"/>
  <c r="T174"/>
  <c r="S174"/>
  <c r="R174"/>
  <c r="P174"/>
  <c r="O174"/>
  <c r="N174"/>
  <c r="M174"/>
  <c r="CG174" s="1"/>
  <c r="L174"/>
  <c r="BZ174" s="1"/>
  <c r="K174"/>
  <c r="J174"/>
  <c r="BK174" s="1"/>
  <c r="I174"/>
  <c r="BA174" s="1"/>
  <c r="H174"/>
  <c r="AT174" s="1"/>
  <c r="G174"/>
  <c r="F174"/>
  <c r="AE174" s="1"/>
  <c r="E174"/>
  <c r="U174" s="1"/>
  <c r="D174"/>
  <c r="C174"/>
  <c r="CE173"/>
  <c r="CA173"/>
  <c r="BZ173"/>
  <c r="DH173" s="1"/>
  <c r="BY173"/>
  <c r="BW173"/>
  <c r="BV173"/>
  <c r="BU173"/>
  <c r="BS173"/>
  <c r="BO173"/>
  <c r="BN173"/>
  <c r="AY173"/>
  <c r="AU173"/>
  <c r="AT173"/>
  <c r="AS173"/>
  <c r="AQ173"/>
  <c r="AP173"/>
  <c r="AO173"/>
  <c r="AM173"/>
  <c r="AI173"/>
  <c r="AH173"/>
  <c r="S173"/>
  <c r="O173"/>
  <c r="N173"/>
  <c r="M173"/>
  <c r="CG173" s="1"/>
  <c r="L173"/>
  <c r="BX173" s="1"/>
  <c r="K173"/>
  <c r="BR173" s="1"/>
  <c r="J173"/>
  <c r="BK173" s="1"/>
  <c r="I173"/>
  <c r="BA173" s="1"/>
  <c r="H173"/>
  <c r="AR173" s="1"/>
  <c r="CZ173" s="1"/>
  <c r="G173"/>
  <c r="AL173" s="1"/>
  <c r="F173"/>
  <c r="AE173" s="1"/>
  <c r="E173"/>
  <c r="U173" s="1"/>
  <c r="C173"/>
  <c r="D173" s="1"/>
  <c r="CD172"/>
  <c r="BY172"/>
  <c r="BX172"/>
  <c r="BT172"/>
  <c r="BR172"/>
  <c r="BQ172"/>
  <c r="BP172"/>
  <c r="BN172"/>
  <c r="BM172"/>
  <c r="BL172"/>
  <c r="AX172"/>
  <c r="AT172"/>
  <c r="AS172"/>
  <c r="AR172"/>
  <c r="AO172"/>
  <c r="AN172"/>
  <c r="AL172"/>
  <c r="AK172"/>
  <c r="AJ172"/>
  <c r="AH172"/>
  <c r="AG172"/>
  <c r="AF172"/>
  <c r="R172"/>
  <c r="O172"/>
  <c r="N172"/>
  <c r="M172"/>
  <c r="CF172" s="1"/>
  <c r="L172"/>
  <c r="K172"/>
  <c r="BS172" s="1"/>
  <c r="J172"/>
  <c r="BJ172" s="1"/>
  <c r="I172"/>
  <c r="AZ172" s="1"/>
  <c r="H172"/>
  <c r="G172"/>
  <c r="AM172" s="1"/>
  <c r="F172"/>
  <c r="AD172" s="1"/>
  <c r="E172"/>
  <c r="T172" s="1"/>
  <c r="D172"/>
  <c r="C172"/>
  <c r="CG171"/>
  <c r="CF171"/>
  <c r="CE171"/>
  <c r="CB171"/>
  <c r="CA171"/>
  <c r="BY171"/>
  <c r="BU171"/>
  <c r="BT171"/>
  <c r="BK171"/>
  <c r="DD171" s="1"/>
  <c r="BI171"/>
  <c r="BH171"/>
  <c r="BG171"/>
  <c r="BE171"/>
  <c r="BD171"/>
  <c r="BA171"/>
  <c r="AZ171"/>
  <c r="AY171"/>
  <c r="AV171"/>
  <c r="AU171"/>
  <c r="AS171"/>
  <c r="AO171"/>
  <c r="AN171"/>
  <c r="AE171"/>
  <c r="AC171"/>
  <c r="AB171"/>
  <c r="CV171" s="1"/>
  <c r="AA171"/>
  <c r="Y171"/>
  <c r="X171"/>
  <c r="U171"/>
  <c r="T171"/>
  <c r="S171"/>
  <c r="P171"/>
  <c r="O171"/>
  <c r="N171"/>
  <c r="M171"/>
  <c r="L171"/>
  <c r="BX171" s="1"/>
  <c r="K171"/>
  <c r="BQ171" s="1"/>
  <c r="J171"/>
  <c r="BJ171" s="1"/>
  <c r="I171"/>
  <c r="H171"/>
  <c r="AR171" s="1"/>
  <c r="G171"/>
  <c r="AK171" s="1"/>
  <c r="F171"/>
  <c r="AD171" s="1"/>
  <c r="E171"/>
  <c r="C171"/>
  <c r="D171" s="1"/>
  <c r="CI170"/>
  <c r="CH170"/>
  <c r="CF170"/>
  <c r="DJ170" s="1"/>
  <c r="CE170"/>
  <c r="CD170"/>
  <c r="CB170"/>
  <c r="CA170"/>
  <c r="BZ170"/>
  <c r="BV170"/>
  <c r="BT170"/>
  <c r="BK170"/>
  <c r="BF170"/>
  <c r="BC170"/>
  <c r="BB170"/>
  <c r="AZ170"/>
  <c r="DB170" s="1"/>
  <c r="AY170"/>
  <c r="AX170"/>
  <c r="AV170"/>
  <c r="AU170"/>
  <c r="AT170"/>
  <c r="AP170"/>
  <c r="AN170"/>
  <c r="AE170"/>
  <c r="Z170"/>
  <c r="W170"/>
  <c r="V170"/>
  <c r="T170"/>
  <c r="CT170" s="1"/>
  <c r="S170"/>
  <c r="R170"/>
  <c r="P170"/>
  <c r="O170"/>
  <c r="N170"/>
  <c r="M170"/>
  <c r="CG170" s="1"/>
  <c r="L170"/>
  <c r="BX170" s="1"/>
  <c r="K170"/>
  <c r="BR170" s="1"/>
  <c r="J170"/>
  <c r="BG170" s="1"/>
  <c r="I170"/>
  <c r="BA170" s="1"/>
  <c r="H170"/>
  <c r="AR170" s="1"/>
  <c r="G170"/>
  <c r="AL170" s="1"/>
  <c r="F170"/>
  <c r="AA170" s="1"/>
  <c r="E170"/>
  <c r="U170" s="1"/>
  <c r="C170"/>
  <c r="D170" s="1"/>
  <c r="CH169"/>
  <c r="CG169"/>
  <c r="CC169"/>
  <c r="CA169"/>
  <c r="BZ169"/>
  <c r="BY169"/>
  <c r="BW169"/>
  <c r="BV169"/>
  <c r="BU169"/>
  <c r="BR169"/>
  <c r="BM169"/>
  <c r="BK169"/>
  <c r="BI169"/>
  <c r="BG169"/>
  <c r="BF169"/>
  <c r="BB169"/>
  <c r="BA169"/>
  <c r="AW169"/>
  <c r="AU169"/>
  <c r="AT169"/>
  <c r="AS169"/>
  <c r="AQ169"/>
  <c r="AP169"/>
  <c r="AO169"/>
  <c r="AL169"/>
  <c r="AG169"/>
  <c r="AE169"/>
  <c r="AC169"/>
  <c r="AA169"/>
  <c r="Z169"/>
  <c r="V169"/>
  <c r="U169"/>
  <c r="Q169"/>
  <c r="O169"/>
  <c r="N169"/>
  <c r="M169"/>
  <c r="CE169" s="1"/>
  <c r="L169"/>
  <c r="BX169" s="1"/>
  <c r="DH169" s="1"/>
  <c r="K169"/>
  <c r="BS169" s="1"/>
  <c r="J169"/>
  <c r="I169"/>
  <c r="AY169" s="1"/>
  <c r="H169"/>
  <c r="AR169" s="1"/>
  <c r="CZ169" s="1"/>
  <c r="G169"/>
  <c r="AM169" s="1"/>
  <c r="F169"/>
  <c r="E169"/>
  <c r="S169" s="1"/>
  <c r="C169"/>
  <c r="D169" s="1"/>
  <c r="CG168"/>
  <c r="CF168"/>
  <c r="CB168"/>
  <c r="BR168"/>
  <c r="BQ168"/>
  <c r="BP168"/>
  <c r="BN168"/>
  <c r="BM168"/>
  <c r="BL168"/>
  <c r="BJ168"/>
  <c r="BH168"/>
  <c r="BF168"/>
  <c r="BE168"/>
  <c r="BA168"/>
  <c r="AZ168"/>
  <c r="AV168"/>
  <c r="AL168"/>
  <c r="AK168"/>
  <c r="AJ168"/>
  <c r="AH168"/>
  <c r="AG168"/>
  <c r="AF168"/>
  <c r="AD168"/>
  <c r="AB168"/>
  <c r="Z168"/>
  <c r="Y168"/>
  <c r="U168"/>
  <c r="T168"/>
  <c r="P168"/>
  <c r="O168"/>
  <c r="N168"/>
  <c r="M168"/>
  <c r="CD168" s="1"/>
  <c r="L168"/>
  <c r="BX168" s="1"/>
  <c r="K168"/>
  <c r="BS168" s="1"/>
  <c r="J168"/>
  <c r="I168"/>
  <c r="AX168" s="1"/>
  <c r="H168"/>
  <c r="AR168" s="1"/>
  <c r="G168"/>
  <c r="AM168" s="1"/>
  <c r="F168"/>
  <c r="E168"/>
  <c r="R168" s="1"/>
  <c r="D168"/>
  <c r="C168"/>
  <c r="BX167"/>
  <c r="BS167"/>
  <c r="BQ167"/>
  <c r="BO167"/>
  <c r="BM167"/>
  <c r="BL167"/>
  <c r="BK167"/>
  <c r="BI167"/>
  <c r="BH167"/>
  <c r="DD167" s="1"/>
  <c r="BG167"/>
  <c r="BE167"/>
  <c r="BD167"/>
  <c r="AR167"/>
  <c r="AM167"/>
  <c r="AK167"/>
  <c r="AI167"/>
  <c r="AG167"/>
  <c r="AF167"/>
  <c r="AE167"/>
  <c r="AC167"/>
  <c r="AB167"/>
  <c r="CV167" s="1"/>
  <c r="AA167"/>
  <c r="Y167"/>
  <c r="X167"/>
  <c r="O167"/>
  <c r="N167"/>
  <c r="M167"/>
  <c r="CE167" s="1"/>
  <c r="L167"/>
  <c r="BY167" s="1"/>
  <c r="K167"/>
  <c r="J167"/>
  <c r="BJ167" s="1"/>
  <c r="I167"/>
  <c r="AY167" s="1"/>
  <c r="H167"/>
  <c r="AS167" s="1"/>
  <c r="G167"/>
  <c r="F167"/>
  <c r="AD167" s="1"/>
  <c r="E167"/>
  <c r="S167" s="1"/>
  <c r="D167"/>
  <c r="C167"/>
  <c r="CI166"/>
  <c r="CH166"/>
  <c r="CF166"/>
  <c r="DJ166" s="1"/>
  <c r="CE166"/>
  <c r="CD166"/>
  <c r="CB166"/>
  <c r="BX166"/>
  <c r="BS166"/>
  <c r="BR166"/>
  <c r="BO166"/>
  <c r="BN166"/>
  <c r="BL166"/>
  <c r="BH166"/>
  <c r="BG166"/>
  <c r="BC166"/>
  <c r="BB166"/>
  <c r="AZ166"/>
  <c r="AY166"/>
  <c r="AX166"/>
  <c r="AV166"/>
  <c r="AR166"/>
  <c r="AM166"/>
  <c r="AL166"/>
  <c r="AI166"/>
  <c r="AH166"/>
  <c r="AF166"/>
  <c r="AB166"/>
  <c r="AA166"/>
  <c r="W166"/>
  <c r="V166"/>
  <c r="T166"/>
  <c r="CT166" s="1"/>
  <c r="S166"/>
  <c r="R166"/>
  <c r="P166"/>
  <c r="O166"/>
  <c r="N166"/>
  <c r="M166"/>
  <c r="CG166" s="1"/>
  <c r="L166"/>
  <c r="BZ166" s="1"/>
  <c r="K166"/>
  <c r="J166"/>
  <c r="BK166" s="1"/>
  <c r="I166"/>
  <c r="BA166" s="1"/>
  <c r="DB166" s="1"/>
  <c r="H166"/>
  <c r="AT166" s="1"/>
  <c r="G166"/>
  <c r="F166"/>
  <c r="AE166" s="1"/>
  <c r="E166"/>
  <c r="U166" s="1"/>
  <c r="D166"/>
  <c r="C166"/>
  <c r="CE165"/>
  <c r="CA165"/>
  <c r="BZ165"/>
  <c r="DH165" s="1"/>
  <c r="BY165"/>
  <c r="BW165"/>
  <c r="BV165"/>
  <c r="BU165"/>
  <c r="BS165"/>
  <c r="BO165"/>
  <c r="BN165"/>
  <c r="AY165"/>
  <c r="AU165"/>
  <c r="AT165"/>
  <c r="AS165"/>
  <c r="AQ165"/>
  <c r="AP165"/>
  <c r="AO165"/>
  <c r="AM165"/>
  <c r="AI165"/>
  <c r="AH165"/>
  <c r="S165"/>
  <c r="O165"/>
  <c r="N165"/>
  <c r="M165"/>
  <c r="CG165" s="1"/>
  <c r="L165"/>
  <c r="BX165" s="1"/>
  <c r="K165"/>
  <c r="BR165" s="1"/>
  <c r="J165"/>
  <c r="BK165" s="1"/>
  <c r="I165"/>
  <c r="BA165" s="1"/>
  <c r="H165"/>
  <c r="AR165" s="1"/>
  <c r="CZ165" s="1"/>
  <c r="G165"/>
  <c r="AL165" s="1"/>
  <c r="F165"/>
  <c r="AE165" s="1"/>
  <c r="E165"/>
  <c r="U165" s="1"/>
  <c r="C165"/>
  <c r="D165" s="1"/>
  <c r="CD164"/>
  <c r="BZ164"/>
  <c r="BY164"/>
  <c r="BX164"/>
  <c r="BU164"/>
  <c r="BT164"/>
  <c r="BR164"/>
  <c r="BQ164"/>
  <c r="BP164"/>
  <c r="BN164"/>
  <c r="BM164"/>
  <c r="BL164"/>
  <c r="AX164"/>
  <c r="AT164"/>
  <c r="AS164"/>
  <c r="AR164"/>
  <c r="AO164"/>
  <c r="AN164"/>
  <c r="AL164"/>
  <c r="AK164"/>
  <c r="AJ164"/>
  <c r="AH164"/>
  <c r="AG164"/>
  <c r="AF164"/>
  <c r="R164"/>
  <c r="O164"/>
  <c r="N164"/>
  <c r="M164"/>
  <c r="CF164" s="1"/>
  <c r="L164"/>
  <c r="K164"/>
  <c r="BS164" s="1"/>
  <c r="J164"/>
  <c r="BJ164" s="1"/>
  <c r="I164"/>
  <c r="AZ164" s="1"/>
  <c r="H164"/>
  <c r="G164"/>
  <c r="AM164" s="1"/>
  <c r="F164"/>
  <c r="AD164" s="1"/>
  <c r="E164"/>
  <c r="T164" s="1"/>
  <c r="D164"/>
  <c r="C164"/>
  <c r="CG163"/>
  <c r="CF163"/>
  <c r="CE163"/>
  <c r="CB163"/>
  <c r="CA163"/>
  <c r="BY163"/>
  <c r="BU163"/>
  <c r="BT163"/>
  <c r="BK163"/>
  <c r="DD163" s="1"/>
  <c r="BI163"/>
  <c r="BH163"/>
  <c r="BG163"/>
  <c r="BE163"/>
  <c r="BD163"/>
  <c r="BA163"/>
  <c r="AZ163"/>
  <c r="AY163"/>
  <c r="AV163"/>
  <c r="AU163"/>
  <c r="AS163"/>
  <c r="AO163"/>
  <c r="AN163"/>
  <c r="AE163"/>
  <c r="AC163"/>
  <c r="AB163"/>
  <c r="CV163" s="1"/>
  <c r="AA163"/>
  <c r="Y163"/>
  <c r="X163"/>
  <c r="U163"/>
  <c r="T163"/>
  <c r="S163"/>
  <c r="P163"/>
  <c r="O163"/>
  <c r="N163"/>
  <c r="M163"/>
  <c r="L163"/>
  <c r="BX163" s="1"/>
  <c r="K163"/>
  <c r="BQ163" s="1"/>
  <c r="J163"/>
  <c r="BJ163" s="1"/>
  <c r="I163"/>
  <c r="H163"/>
  <c r="AR163" s="1"/>
  <c r="G163"/>
  <c r="AK163" s="1"/>
  <c r="F163"/>
  <c r="AD163" s="1"/>
  <c r="E163"/>
  <c r="C163"/>
  <c r="D163" s="1"/>
  <c r="CI162"/>
  <c r="CH162"/>
  <c r="CF162"/>
  <c r="DJ162" s="1"/>
  <c r="CE162"/>
  <c r="CD162"/>
  <c r="CB162"/>
  <c r="CA162"/>
  <c r="BZ162"/>
  <c r="BV162"/>
  <c r="BT162"/>
  <c r="BK162"/>
  <c r="BF162"/>
  <c r="BC162"/>
  <c r="BB162"/>
  <c r="AZ162"/>
  <c r="DB162" s="1"/>
  <c r="AY162"/>
  <c r="AX162"/>
  <c r="AV162"/>
  <c r="AU162"/>
  <c r="AT162"/>
  <c r="AP162"/>
  <c r="AN162"/>
  <c r="AE162"/>
  <c r="Z162"/>
  <c r="W162"/>
  <c r="V162"/>
  <c r="T162"/>
  <c r="CT162" s="1"/>
  <c r="S162"/>
  <c r="R162"/>
  <c r="P162"/>
  <c r="O162"/>
  <c r="N162"/>
  <c r="M162"/>
  <c r="CG162" s="1"/>
  <c r="L162"/>
  <c r="BX162" s="1"/>
  <c r="K162"/>
  <c r="BR162" s="1"/>
  <c r="J162"/>
  <c r="BG162" s="1"/>
  <c r="I162"/>
  <c r="BA162" s="1"/>
  <c r="H162"/>
  <c r="AR162" s="1"/>
  <c r="G162"/>
  <c r="AL162" s="1"/>
  <c r="F162"/>
  <c r="AA162" s="1"/>
  <c r="E162"/>
  <c r="U162" s="1"/>
  <c r="C162"/>
  <c r="D162" s="1"/>
  <c r="CH161"/>
  <c r="CG161"/>
  <c r="CC161"/>
  <c r="CA161"/>
  <c r="BZ161"/>
  <c r="BY161"/>
  <c r="BW161"/>
  <c r="BV161"/>
  <c r="BU161"/>
  <c r="BR161"/>
  <c r="BM161"/>
  <c r="BK161"/>
  <c r="BI161"/>
  <c r="BG161"/>
  <c r="BF161"/>
  <c r="BB161"/>
  <c r="BA161"/>
  <c r="AW161"/>
  <c r="AU161"/>
  <c r="AT161"/>
  <c r="AS161"/>
  <c r="AQ161"/>
  <c r="AP161"/>
  <c r="AO161"/>
  <c r="AL161"/>
  <c r="AG161"/>
  <c r="AE161"/>
  <c r="AC161"/>
  <c r="AA161"/>
  <c r="Z161"/>
  <c r="V161"/>
  <c r="U161"/>
  <c r="Q161"/>
  <c r="O161"/>
  <c r="N161"/>
  <c r="M161"/>
  <c r="CE161" s="1"/>
  <c r="L161"/>
  <c r="BX161" s="1"/>
  <c r="DH161" s="1"/>
  <c r="K161"/>
  <c r="BS161" s="1"/>
  <c r="J161"/>
  <c r="I161"/>
  <c r="AY161" s="1"/>
  <c r="H161"/>
  <c r="AR161" s="1"/>
  <c r="CZ161" s="1"/>
  <c r="G161"/>
  <c r="AM161" s="1"/>
  <c r="F161"/>
  <c r="E161"/>
  <c r="S161" s="1"/>
  <c r="C161"/>
  <c r="D161" s="1"/>
  <c r="CG160"/>
  <c r="CF160"/>
  <c r="CB160"/>
  <c r="BR160"/>
  <c r="BQ160"/>
  <c r="BP160"/>
  <c r="BN160"/>
  <c r="BM160"/>
  <c r="BL160"/>
  <c r="BJ160"/>
  <c r="BH160"/>
  <c r="BF160"/>
  <c r="BE160"/>
  <c r="BA160"/>
  <c r="AZ160"/>
  <c r="AV160"/>
  <c r="AL160"/>
  <c r="AK160"/>
  <c r="AJ160"/>
  <c r="AH160"/>
  <c r="AG160"/>
  <c r="AF160"/>
  <c r="AD160"/>
  <c r="AB160"/>
  <c r="Z160"/>
  <c r="Y160"/>
  <c r="U160"/>
  <c r="T160"/>
  <c r="P160"/>
  <c r="O160"/>
  <c r="N160"/>
  <c r="M160"/>
  <c r="CD160" s="1"/>
  <c r="L160"/>
  <c r="BX160" s="1"/>
  <c r="K160"/>
  <c r="BS160" s="1"/>
  <c r="J160"/>
  <c r="I160"/>
  <c r="AX160" s="1"/>
  <c r="H160"/>
  <c r="AR160" s="1"/>
  <c r="G160"/>
  <c r="AM160" s="1"/>
  <c r="F160"/>
  <c r="E160"/>
  <c r="R160" s="1"/>
  <c r="D160"/>
  <c r="C160"/>
  <c r="BX159"/>
  <c r="BS159"/>
  <c r="BQ159"/>
  <c r="BO159"/>
  <c r="BM159"/>
  <c r="BL159"/>
  <c r="BK159"/>
  <c r="BI159"/>
  <c r="BH159"/>
  <c r="DD159" s="1"/>
  <c r="BG159"/>
  <c r="BE159"/>
  <c r="BD159"/>
  <c r="AR159"/>
  <c r="AM159"/>
  <c r="AK159"/>
  <c r="AI159"/>
  <c r="AG159"/>
  <c r="AF159"/>
  <c r="AE159"/>
  <c r="AC159"/>
  <c r="AB159"/>
  <c r="CV159" s="1"/>
  <c r="AA159"/>
  <c r="Y159"/>
  <c r="X159"/>
  <c r="O159"/>
  <c r="N159"/>
  <c r="M159"/>
  <c r="CE159" s="1"/>
  <c r="L159"/>
  <c r="BY159" s="1"/>
  <c r="K159"/>
  <c r="J159"/>
  <c r="BJ159" s="1"/>
  <c r="I159"/>
  <c r="AY159" s="1"/>
  <c r="H159"/>
  <c r="AS159" s="1"/>
  <c r="G159"/>
  <c r="F159"/>
  <c r="AD159" s="1"/>
  <c r="E159"/>
  <c r="S159" s="1"/>
  <c r="D159"/>
  <c r="C159"/>
  <c r="CI158"/>
  <c r="CH158"/>
  <c r="CF158"/>
  <c r="DJ158" s="1"/>
  <c r="CE158"/>
  <c r="CD158"/>
  <c r="CB158"/>
  <c r="BX158"/>
  <c r="BS158"/>
  <c r="BR158"/>
  <c r="BO158"/>
  <c r="BN158"/>
  <c r="BL158"/>
  <c r="BH158"/>
  <c r="BG158"/>
  <c r="BC158"/>
  <c r="BB158"/>
  <c r="AZ158"/>
  <c r="AY158"/>
  <c r="AX158"/>
  <c r="AV158"/>
  <c r="AR158"/>
  <c r="AM158"/>
  <c r="AL158"/>
  <c r="AI158"/>
  <c r="AH158"/>
  <c r="AF158"/>
  <c r="AB158"/>
  <c r="AA158"/>
  <c r="W158"/>
  <c r="V158"/>
  <c r="T158"/>
  <c r="CT158" s="1"/>
  <c r="S158"/>
  <c r="R158"/>
  <c r="P158"/>
  <c r="O158"/>
  <c r="N158"/>
  <c r="M158"/>
  <c r="CG158" s="1"/>
  <c r="L158"/>
  <c r="BZ158" s="1"/>
  <c r="K158"/>
  <c r="J158"/>
  <c r="BK158" s="1"/>
  <c r="I158"/>
  <c r="BA158" s="1"/>
  <c r="DB158" s="1"/>
  <c r="H158"/>
  <c r="AT158" s="1"/>
  <c r="G158"/>
  <c r="F158"/>
  <c r="AE158" s="1"/>
  <c r="E158"/>
  <c r="U158" s="1"/>
  <c r="D158"/>
  <c r="C158"/>
  <c r="CE157"/>
  <c r="CA157"/>
  <c r="BZ157"/>
  <c r="DH157" s="1"/>
  <c r="BY157"/>
  <c r="BW157"/>
  <c r="BV157"/>
  <c r="BU157"/>
  <c r="BS157"/>
  <c r="BO157"/>
  <c r="BN157"/>
  <c r="AY157"/>
  <c r="AU157"/>
  <c r="AT157"/>
  <c r="AS157"/>
  <c r="AQ157"/>
  <c r="AP157"/>
  <c r="AO157"/>
  <c r="AM157"/>
  <c r="AI157"/>
  <c r="AH157"/>
  <c r="S157"/>
  <c r="O157"/>
  <c r="N157"/>
  <c r="M157"/>
  <c r="CG157" s="1"/>
  <c r="L157"/>
  <c r="BX157" s="1"/>
  <c r="K157"/>
  <c r="BR157" s="1"/>
  <c r="J157"/>
  <c r="BK157" s="1"/>
  <c r="I157"/>
  <c r="BA157" s="1"/>
  <c r="H157"/>
  <c r="AR157" s="1"/>
  <c r="CZ157" s="1"/>
  <c r="G157"/>
  <c r="AL157" s="1"/>
  <c r="F157"/>
  <c r="AE157" s="1"/>
  <c r="E157"/>
  <c r="U157" s="1"/>
  <c r="C157"/>
  <c r="D157" s="1"/>
  <c r="CD156"/>
  <c r="BZ156"/>
  <c r="BY156"/>
  <c r="BX156"/>
  <c r="BU156"/>
  <c r="BT156"/>
  <c r="BR156"/>
  <c r="BQ156"/>
  <c r="BP156"/>
  <c r="BN156"/>
  <c r="BM156"/>
  <c r="BL156"/>
  <c r="AX156"/>
  <c r="AT156"/>
  <c r="AS156"/>
  <c r="AR156"/>
  <c r="AO156"/>
  <c r="AN156"/>
  <c r="AL156"/>
  <c r="AK156"/>
  <c r="AJ156"/>
  <c r="AH156"/>
  <c r="AG156"/>
  <c r="AF156"/>
  <c r="R156"/>
  <c r="O156"/>
  <c r="N156"/>
  <c r="M156"/>
  <c r="CF156" s="1"/>
  <c r="L156"/>
  <c r="K156"/>
  <c r="BS156" s="1"/>
  <c r="J156"/>
  <c r="BJ156" s="1"/>
  <c r="I156"/>
  <c r="AZ156" s="1"/>
  <c r="H156"/>
  <c r="G156"/>
  <c r="AM156" s="1"/>
  <c r="F156"/>
  <c r="AD156" s="1"/>
  <c r="E156"/>
  <c r="T156" s="1"/>
  <c r="D156"/>
  <c r="C156"/>
  <c r="CG155"/>
  <c r="CF155"/>
  <c r="CE155"/>
  <c r="CB155"/>
  <c r="CA155"/>
  <c r="BY155"/>
  <c r="BU155"/>
  <c r="BT155"/>
  <c r="BK155"/>
  <c r="DD155" s="1"/>
  <c r="BI155"/>
  <c r="BH155"/>
  <c r="BG155"/>
  <c r="BE155"/>
  <c r="BD155"/>
  <c r="BA155"/>
  <c r="AZ155"/>
  <c r="AY155"/>
  <c r="AV155"/>
  <c r="AU155"/>
  <c r="AS155"/>
  <c r="AO155"/>
  <c r="AN155"/>
  <c r="AE155"/>
  <c r="AC155"/>
  <c r="AB155"/>
  <c r="CV155" s="1"/>
  <c r="AA155"/>
  <c r="Y155"/>
  <c r="X155"/>
  <c r="U155"/>
  <c r="T155"/>
  <c r="S155"/>
  <c r="P155"/>
  <c r="O155"/>
  <c r="N155"/>
  <c r="M155"/>
  <c r="L155"/>
  <c r="BX155" s="1"/>
  <c r="K155"/>
  <c r="BQ155" s="1"/>
  <c r="J155"/>
  <c r="BJ155" s="1"/>
  <c r="I155"/>
  <c r="H155"/>
  <c r="AR155" s="1"/>
  <c r="G155"/>
  <c r="AK155" s="1"/>
  <c r="F155"/>
  <c r="AD155" s="1"/>
  <c r="E155"/>
  <c r="C155"/>
  <c r="D155" s="1"/>
  <c r="CI154"/>
  <c r="CH154"/>
  <c r="CF154"/>
  <c r="DJ154" s="1"/>
  <c r="CE154"/>
  <c r="CD154"/>
  <c r="CB154"/>
  <c r="CA154"/>
  <c r="BZ154"/>
  <c r="BV154"/>
  <c r="BT154"/>
  <c r="BK154"/>
  <c r="BF154"/>
  <c r="BC154"/>
  <c r="BB154"/>
  <c r="AZ154"/>
  <c r="DB154" s="1"/>
  <c r="AY154"/>
  <c r="AX154"/>
  <c r="AV154"/>
  <c r="AU154"/>
  <c r="AT154"/>
  <c r="AP154"/>
  <c r="AN154"/>
  <c r="AE154"/>
  <c r="Z154"/>
  <c r="W154"/>
  <c r="V154"/>
  <c r="T154"/>
  <c r="CT154" s="1"/>
  <c r="S154"/>
  <c r="R154"/>
  <c r="P154"/>
  <c r="O154"/>
  <c r="N154"/>
  <c r="M154"/>
  <c r="CG154" s="1"/>
  <c r="L154"/>
  <c r="BX154" s="1"/>
  <c r="K154"/>
  <c r="BR154" s="1"/>
  <c r="J154"/>
  <c r="BG154" s="1"/>
  <c r="I154"/>
  <c r="BA154" s="1"/>
  <c r="H154"/>
  <c r="AR154" s="1"/>
  <c r="G154"/>
  <c r="AL154" s="1"/>
  <c r="F154"/>
  <c r="AA154" s="1"/>
  <c r="E154"/>
  <c r="U154" s="1"/>
  <c r="C154"/>
  <c r="D154" s="1"/>
  <c r="CH153"/>
  <c r="CG153"/>
  <c r="CC153"/>
  <c r="CA153"/>
  <c r="BZ153"/>
  <c r="BY153"/>
  <c r="BW153"/>
  <c r="BV153"/>
  <c r="BU153"/>
  <c r="BR153"/>
  <c r="BM153"/>
  <c r="BK153"/>
  <c r="BI153"/>
  <c r="BG153"/>
  <c r="BF153"/>
  <c r="BB153"/>
  <c r="BA153"/>
  <c r="AW153"/>
  <c r="AU153"/>
  <c r="AT153"/>
  <c r="AS153"/>
  <c r="AQ153"/>
  <c r="AP153"/>
  <c r="AO153"/>
  <c r="AL153"/>
  <c r="AG153"/>
  <c r="AE153"/>
  <c r="AC153"/>
  <c r="AA153"/>
  <c r="Z153"/>
  <c r="V153"/>
  <c r="U153"/>
  <c r="Q153"/>
  <c r="O153"/>
  <c r="N153"/>
  <c r="M153"/>
  <c r="CE153" s="1"/>
  <c r="L153"/>
  <c r="BX153" s="1"/>
  <c r="DH153" s="1"/>
  <c r="K153"/>
  <c r="BS153" s="1"/>
  <c r="J153"/>
  <c r="I153"/>
  <c r="AY153" s="1"/>
  <c r="H153"/>
  <c r="AR153" s="1"/>
  <c r="CZ153" s="1"/>
  <c r="G153"/>
  <c r="AM153" s="1"/>
  <c r="F153"/>
  <c r="E153"/>
  <c r="S153" s="1"/>
  <c r="C153"/>
  <c r="D153" s="1"/>
  <c r="CG152"/>
  <c r="CF152"/>
  <c r="CB152"/>
  <c r="BR152"/>
  <c r="BQ152"/>
  <c r="BP152"/>
  <c r="BN152"/>
  <c r="BM152"/>
  <c r="BL152"/>
  <c r="BJ152"/>
  <c r="BH152"/>
  <c r="BF152"/>
  <c r="BE152"/>
  <c r="BA152"/>
  <c r="AZ152"/>
  <c r="AV152"/>
  <c r="AL152"/>
  <c r="AK152"/>
  <c r="AJ152"/>
  <c r="AH152"/>
  <c r="AG152"/>
  <c r="AF152"/>
  <c r="AD152"/>
  <c r="AB152"/>
  <c r="Z152"/>
  <c r="Y152"/>
  <c r="U152"/>
  <c r="T152"/>
  <c r="P152"/>
  <c r="O152"/>
  <c r="N152"/>
  <c r="M152"/>
  <c r="CD152" s="1"/>
  <c r="L152"/>
  <c r="BX152" s="1"/>
  <c r="K152"/>
  <c r="BS152" s="1"/>
  <c r="J152"/>
  <c r="I152"/>
  <c r="AX152" s="1"/>
  <c r="H152"/>
  <c r="AR152" s="1"/>
  <c r="G152"/>
  <c r="AM152" s="1"/>
  <c r="F152"/>
  <c r="E152"/>
  <c r="R152" s="1"/>
  <c r="D152"/>
  <c r="C152"/>
  <c r="BX151"/>
  <c r="BS151"/>
  <c r="BQ151"/>
  <c r="BO151"/>
  <c r="BM151"/>
  <c r="BL151"/>
  <c r="BK151"/>
  <c r="BI151"/>
  <c r="BH151"/>
  <c r="DD151" s="1"/>
  <c r="BG151"/>
  <c r="BE151"/>
  <c r="BD151"/>
  <c r="AR151"/>
  <c r="AM151"/>
  <c r="AK151"/>
  <c r="AI151"/>
  <c r="AG151"/>
  <c r="AF151"/>
  <c r="AE151"/>
  <c r="AC151"/>
  <c r="AB151"/>
  <c r="CV151" s="1"/>
  <c r="AA151"/>
  <c r="Y151"/>
  <c r="X151"/>
  <c r="O151"/>
  <c r="N151"/>
  <c r="M151"/>
  <c r="CE151" s="1"/>
  <c r="L151"/>
  <c r="BY151" s="1"/>
  <c r="K151"/>
  <c r="J151"/>
  <c r="BJ151" s="1"/>
  <c r="I151"/>
  <c r="AY151" s="1"/>
  <c r="H151"/>
  <c r="AS151" s="1"/>
  <c r="G151"/>
  <c r="F151"/>
  <c r="AD151" s="1"/>
  <c r="E151"/>
  <c r="S151" s="1"/>
  <c r="D151"/>
  <c r="C151"/>
  <c r="CI150"/>
  <c r="CH150"/>
  <c r="CF150"/>
  <c r="DJ150" s="1"/>
  <c r="CE150"/>
  <c r="CD150"/>
  <c r="CB150"/>
  <c r="BX150"/>
  <c r="BS150"/>
  <c r="BR150"/>
  <c r="BO150"/>
  <c r="BN150"/>
  <c r="BL150"/>
  <c r="BH150"/>
  <c r="BG150"/>
  <c r="BC150"/>
  <c r="BB150"/>
  <c r="AZ150"/>
  <c r="AY150"/>
  <c r="AX150"/>
  <c r="AV150"/>
  <c r="AR150"/>
  <c r="AM150"/>
  <c r="AL150"/>
  <c r="AI150"/>
  <c r="AH150"/>
  <c r="AF150"/>
  <c r="AB150"/>
  <c r="AA150"/>
  <c r="W150"/>
  <c r="V150"/>
  <c r="T150"/>
  <c r="CT150" s="1"/>
  <c r="S150"/>
  <c r="R150"/>
  <c r="P150"/>
  <c r="O150"/>
  <c r="N150"/>
  <c r="M150"/>
  <c r="CG150" s="1"/>
  <c r="L150"/>
  <c r="BZ150" s="1"/>
  <c r="K150"/>
  <c r="J150"/>
  <c r="BK150" s="1"/>
  <c r="I150"/>
  <c r="BA150" s="1"/>
  <c r="DB150" s="1"/>
  <c r="H150"/>
  <c r="AT150" s="1"/>
  <c r="G150"/>
  <c r="F150"/>
  <c r="AE150" s="1"/>
  <c r="E150"/>
  <c r="U150" s="1"/>
  <c r="D150"/>
  <c r="C150"/>
  <c r="CE149"/>
  <c r="CA149"/>
  <c r="BZ149"/>
  <c r="DH149" s="1"/>
  <c r="BY149"/>
  <c r="BW149"/>
  <c r="BV149"/>
  <c r="BU149"/>
  <c r="BS149"/>
  <c r="BO149"/>
  <c r="BN149"/>
  <c r="AY149"/>
  <c r="AU149"/>
  <c r="AT149"/>
  <c r="AS149"/>
  <c r="AQ149"/>
  <c r="AP149"/>
  <c r="AO149"/>
  <c r="AM149"/>
  <c r="AI149"/>
  <c r="AH149"/>
  <c r="S149"/>
  <c r="O149"/>
  <c r="N149"/>
  <c r="M149"/>
  <c r="CG149" s="1"/>
  <c r="L149"/>
  <c r="BX149" s="1"/>
  <c r="K149"/>
  <c r="BR149" s="1"/>
  <c r="J149"/>
  <c r="BK149" s="1"/>
  <c r="I149"/>
  <c r="BA149" s="1"/>
  <c r="H149"/>
  <c r="AR149" s="1"/>
  <c r="CZ149" s="1"/>
  <c r="G149"/>
  <c r="AL149" s="1"/>
  <c r="F149"/>
  <c r="AE149" s="1"/>
  <c r="E149"/>
  <c r="U149" s="1"/>
  <c r="C149"/>
  <c r="D149" s="1"/>
  <c r="CD148"/>
  <c r="BZ148"/>
  <c r="BY148"/>
  <c r="BX148"/>
  <c r="BU148"/>
  <c r="BT148"/>
  <c r="BR148"/>
  <c r="BQ148"/>
  <c r="BP148"/>
  <c r="BN148"/>
  <c r="BM148"/>
  <c r="BL148"/>
  <c r="AX148"/>
  <c r="AT148"/>
  <c r="AS148"/>
  <c r="AR148"/>
  <c r="AO148"/>
  <c r="AN148"/>
  <c r="AL148"/>
  <c r="AK148"/>
  <c r="AJ148"/>
  <c r="AH148"/>
  <c r="AG148"/>
  <c r="AF148"/>
  <c r="R148"/>
  <c r="O148"/>
  <c r="N148"/>
  <c r="M148"/>
  <c r="CF148" s="1"/>
  <c r="L148"/>
  <c r="K148"/>
  <c r="BS148" s="1"/>
  <c r="J148"/>
  <c r="BJ148" s="1"/>
  <c r="I148"/>
  <c r="AZ148" s="1"/>
  <c r="H148"/>
  <c r="G148"/>
  <c r="AM148" s="1"/>
  <c r="F148"/>
  <c r="AD148" s="1"/>
  <c r="E148"/>
  <c r="T148" s="1"/>
  <c r="D148"/>
  <c r="C148"/>
  <c r="CG147"/>
  <c r="CF147"/>
  <c r="CE147"/>
  <c r="CB147"/>
  <c r="CA147"/>
  <c r="BY147"/>
  <c r="BU147"/>
  <c r="BT147"/>
  <c r="BK147"/>
  <c r="DD147" s="1"/>
  <c r="BI147"/>
  <c r="BH147"/>
  <c r="BG147"/>
  <c r="BE147"/>
  <c r="BD147"/>
  <c r="BA147"/>
  <c r="AZ147"/>
  <c r="AY147"/>
  <c r="AV147"/>
  <c r="AU147"/>
  <c r="AS147"/>
  <c r="AO147"/>
  <c r="AN147"/>
  <c r="AE147"/>
  <c r="AC147"/>
  <c r="AB147"/>
  <c r="CV147" s="1"/>
  <c r="AA147"/>
  <c r="Y147"/>
  <c r="X147"/>
  <c r="U147"/>
  <c r="T147"/>
  <c r="S147"/>
  <c r="P147"/>
  <c r="O147"/>
  <c r="N147"/>
  <c r="M147"/>
  <c r="L147"/>
  <c r="BX147" s="1"/>
  <c r="K147"/>
  <c r="BQ147" s="1"/>
  <c r="J147"/>
  <c r="BJ147" s="1"/>
  <c r="I147"/>
  <c r="H147"/>
  <c r="AR147" s="1"/>
  <c r="G147"/>
  <c r="AK147" s="1"/>
  <c r="F147"/>
  <c r="AD147" s="1"/>
  <c r="E147"/>
  <c r="C147"/>
  <c r="D147" s="1"/>
  <c r="CI146"/>
  <c r="CH146"/>
  <c r="CF146"/>
  <c r="DJ146" s="1"/>
  <c r="CE146"/>
  <c r="CD146"/>
  <c r="CB146"/>
  <c r="CA146"/>
  <c r="BZ146"/>
  <c r="BV146"/>
  <c r="BT146"/>
  <c r="BK146"/>
  <c r="BF146"/>
  <c r="BC146"/>
  <c r="BB146"/>
  <c r="AZ146"/>
  <c r="DB146" s="1"/>
  <c r="AY146"/>
  <c r="AX146"/>
  <c r="AV146"/>
  <c r="AU146"/>
  <c r="AT146"/>
  <c r="AP146"/>
  <c r="AN146"/>
  <c r="AE146"/>
  <c r="Z146"/>
  <c r="W146"/>
  <c r="V146"/>
  <c r="T146"/>
  <c r="CT146" s="1"/>
  <c r="S146"/>
  <c r="R146"/>
  <c r="P146"/>
  <c r="O146"/>
  <c r="N146"/>
  <c r="M146"/>
  <c r="CG146" s="1"/>
  <c r="L146"/>
  <c r="BX146" s="1"/>
  <c r="K146"/>
  <c r="BR146" s="1"/>
  <c r="J146"/>
  <c r="BG146" s="1"/>
  <c r="I146"/>
  <c r="BA146" s="1"/>
  <c r="H146"/>
  <c r="AR146" s="1"/>
  <c r="G146"/>
  <c r="AL146" s="1"/>
  <c r="F146"/>
  <c r="AA146" s="1"/>
  <c r="E146"/>
  <c r="U146" s="1"/>
  <c r="C146"/>
  <c r="D146" s="1"/>
  <c r="CH145"/>
  <c r="CG145"/>
  <c r="CC145"/>
  <c r="CA145"/>
  <c r="BZ145"/>
  <c r="BY145"/>
  <c r="BW145"/>
  <c r="BV145"/>
  <c r="BU145"/>
  <c r="BR145"/>
  <c r="BM145"/>
  <c r="BK145"/>
  <c r="BI145"/>
  <c r="BG145"/>
  <c r="BF145"/>
  <c r="BB145"/>
  <c r="BA145"/>
  <c r="AW145"/>
  <c r="AU145"/>
  <c r="AT145"/>
  <c r="AS145"/>
  <c r="AQ145"/>
  <c r="AP145"/>
  <c r="AO145"/>
  <c r="AL145"/>
  <c r="AG145"/>
  <c r="AE145"/>
  <c r="AC145"/>
  <c r="AA145"/>
  <c r="Z145"/>
  <c r="V145"/>
  <c r="U145"/>
  <c r="Q145"/>
  <c r="O145"/>
  <c r="N145"/>
  <c r="M145"/>
  <c r="CE145" s="1"/>
  <c r="L145"/>
  <c r="BX145" s="1"/>
  <c r="DH145" s="1"/>
  <c r="K145"/>
  <c r="BS145" s="1"/>
  <c r="J145"/>
  <c r="I145"/>
  <c r="AY145" s="1"/>
  <c r="H145"/>
  <c r="AR145" s="1"/>
  <c r="CZ145" s="1"/>
  <c r="G145"/>
  <c r="AM145" s="1"/>
  <c r="F145"/>
  <c r="E145"/>
  <c r="S145" s="1"/>
  <c r="C145"/>
  <c r="D145" s="1"/>
  <c r="CG144"/>
  <c r="CF144"/>
  <c r="CB144"/>
  <c r="BR144"/>
  <c r="BQ144"/>
  <c r="BP144"/>
  <c r="BN144"/>
  <c r="BM144"/>
  <c r="BL144"/>
  <c r="BJ144"/>
  <c r="BH144"/>
  <c r="BF144"/>
  <c r="BE144"/>
  <c r="BA144"/>
  <c r="AZ144"/>
  <c r="AV144"/>
  <c r="AL144"/>
  <c r="AK144"/>
  <c r="AJ144"/>
  <c r="AH144"/>
  <c r="AG144"/>
  <c r="AF144"/>
  <c r="AD144"/>
  <c r="AB144"/>
  <c r="Z144"/>
  <c r="Y144"/>
  <c r="U144"/>
  <c r="T144"/>
  <c r="P144"/>
  <c r="O144"/>
  <c r="N144"/>
  <c r="M144"/>
  <c r="CD144" s="1"/>
  <c r="L144"/>
  <c r="BY144" s="1"/>
  <c r="K144"/>
  <c r="BS144" s="1"/>
  <c r="J144"/>
  <c r="I144"/>
  <c r="AX144" s="1"/>
  <c r="H144"/>
  <c r="AP144" s="1"/>
  <c r="G144"/>
  <c r="AM144" s="1"/>
  <c r="F144"/>
  <c r="E144"/>
  <c r="R144" s="1"/>
  <c r="D144"/>
  <c r="C144"/>
  <c r="BX143"/>
  <c r="BS143"/>
  <c r="BQ143"/>
  <c r="BO143"/>
  <c r="BM143"/>
  <c r="BL143"/>
  <c r="BK143"/>
  <c r="BI143"/>
  <c r="BH143"/>
  <c r="DD143" s="1"/>
  <c r="BG143"/>
  <c r="BE143"/>
  <c r="BD143"/>
  <c r="AR143"/>
  <c r="AM143"/>
  <c r="AK143"/>
  <c r="AI143"/>
  <c r="AG143"/>
  <c r="AF143"/>
  <c r="AE143"/>
  <c r="AC143"/>
  <c r="AB143"/>
  <c r="CV143" s="1"/>
  <c r="AA143"/>
  <c r="Y143"/>
  <c r="X143"/>
  <c r="O143"/>
  <c r="N143"/>
  <c r="M143"/>
  <c r="CE143" s="1"/>
  <c r="L143"/>
  <c r="BY143" s="1"/>
  <c r="K143"/>
  <c r="J143"/>
  <c r="BJ143" s="1"/>
  <c r="I143"/>
  <c r="H143"/>
  <c r="AS143" s="1"/>
  <c r="G143"/>
  <c r="F143"/>
  <c r="AD143" s="1"/>
  <c r="E143"/>
  <c r="S143" s="1"/>
  <c r="D143"/>
  <c r="C143"/>
  <c r="CI142"/>
  <c r="CH142"/>
  <c r="CF142"/>
  <c r="DJ142" s="1"/>
  <c r="CE142"/>
  <c r="CD142"/>
  <c r="CB142"/>
  <c r="BX142"/>
  <c r="BS142"/>
  <c r="BR142"/>
  <c r="BO142"/>
  <c r="BN142"/>
  <c r="BL142"/>
  <c r="BH142"/>
  <c r="BG142"/>
  <c r="BC142"/>
  <c r="BB142"/>
  <c r="AZ142"/>
  <c r="AY142"/>
  <c r="AX142"/>
  <c r="AV142"/>
  <c r="AR142"/>
  <c r="AM142"/>
  <c r="AL142"/>
  <c r="AI142"/>
  <c r="AH142"/>
  <c r="AF142"/>
  <c r="AB142"/>
  <c r="AA142"/>
  <c r="W142"/>
  <c r="V142"/>
  <c r="T142"/>
  <c r="CT142" s="1"/>
  <c r="S142"/>
  <c r="R142"/>
  <c r="P142"/>
  <c r="O142"/>
  <c r="N142"/>
  <c r="M142"/>
  <c r="CG142" s="1"/>
  <c r="L142"/>
  <c r="K142"/>
  <c r="J142"/>
  <c r="BK142" s="1"/>
  <c r="I142"/>
  <c r="BA142" s="1"/>
  <c r="DB142" s="1"/>
  <c r="H142"/>
  <c r="AT142" s="1"/>
  <c r="G142"/>
  <c r="F142"/>
  <c r="AE142" s="1"/>
  <c r="E142"/>
  <c r="U142" s="1"/>
  <c r="D142"/>
  <c r="C142"/>
  <c r="CE141"/>
  <c r="CA141"/>
  <c r="BZ141"/>
  <c r="DH141" s="1"/>
  <c r="BY141"/>
  <c r="BW141"/>
  <c r="BV141"/>
  <c r="BU141"/>
  <c r="BS141"/>
  <c r="BO141"/>
  <c r="BN141"/>
  <c r="AY141"/>
  <c r="AU141"/>
  <c r="AT141"/>
  <c r="AS141"/>
  <c r="AQ141"/>
  <c r="AP141"/>
  <c r="AO141"/>
  <c r="AM141"/>
  <c r="AI141"/>
  <c r="AH141"/>
  <c r="S141"/>
  <c r="O141"/>
  <c r="N141"/>
  <c r="M141"/>
  <c r="L141"/>
  <c r="BX141" s="1"/>
  <c r="K141"/>
  <c r="BR141" s="1"/>
  <c r="J141"/>
  <c r="I141"/>
  <c r="BA141" s="1"/>
  <c r="H141"/>
  <c r="AR141" s="1"/>
  <c r="CZ141" s="1"/>
  <c r="G141"/>
  <c r="AL141" s="1"/>
  <c r="F141"/>
  <c r="AE141" s="1"/>
  <c r="E141"/>
  <c r="U141" s="1"/>
  <c r="C141"/>
  <c r="D141" s="1"/>
  <c r="CD140"/>
  <c r="BZ140"/>
  <c r="BY140"/>
  <c r="BX140"/>
  <c r="BU140"/>
  <c r="BT140"/>
  <c r="BR140"/>
  <c r="BQ140"/>
  <c r="BP140"/>
  <c r="BN140"/>
  <c r="BM140"/>
  <c r="BL140"/>
  <c r="AX140"/>
  <c r="AT140"/>
  <c r="AS140"/>
  <c r="AR140"/>
  <c r="AO140"/>
  <c r="AN140"/>
  <c r="AL140"/>
  <c r="AK140"/>
  <c r="AJ140"/>
  <c r="AH140"/>
  <c r="AG140"/>
  <c r="AF140"/>
  <c r="R140"/>
  <c r="O140"/>
  <c r="N140"/>
  <c r="M140"/>
  <c r="CF140" s="1"/>
  <c r="L140"/>
  <c r="K140"/>
  <c r="BS140" s="1"/>
  <c r="J140"/>
  <c r="BF140" s="1"/>
  <c r="I140"/>
  <c r="H140"/>
  <c r="G140"/>
  <c r="AM140" s="1"/>
  <c r="F140"/>
  <c r="AD140" s="1"/>
  <c r="E140"/>
  <c r="T140" s="1"/>
  <c r="D140"/>
  <c r="C140"/>
  <c r="CG139"/>
  <c r="CF139"/>
  <c r="CE139"/>
  <c r="CB139"/>
  <c r="CA139"/>
  <c r="BY139"/>
  <c r="BU139"/>
  <c r="BT139"/>
  <c r="BK139"/>
  <c r="DD139" s="1"/>
  <c r="BI139"/>
  <c r="BH139"/>
  <c r="BG139"/>
  <c r="BE139"/>
  <c r="BD139"/>
  <c r="BA139"/>
  <c r="AZ139"/>
  <c r="AY139"/>
  <c r="AV139"/>
  <c r="AU139"/>
  <c r="AS139"/>
  <c r="AO139"/>
  <c r="AN139"/>
  <c r="AE139"/>
  <c r="AC139"/>
  <c r="AB139"/>
  <c r="CV139" s="1"/>
  <c r="AA139"/>
  <c r="Y139"/>
  <c r="X139"/>
  <c r="U139"/>
  <c r="T139"/>
  <c r="S139"/>
  <c r="P139"/>
  <c r="O139"/>
  <c r="N139"/>
  <c r="M139"/>
  <c r="L139"/>
  <c r="BX139" s="1"/>
  <c r="K139"/>
  <c r="J139"/>
  <c r="BJ139" s="1"/>
  <c r="I139"/>
  <c r="H139"/>
  <c r="AR139" s="1"/>
  <c r="G139"/>
  <c r="F139"/>
  <c r="AD139" s="1"/>
  <c r="E139"/>
  <c r="C139"/>
  <c r="D139" s="1"/>
  <c r="CI138"/>
  <c r="CH138"/>
  <c r="CF138"/>
  <c r="DJ138" s="1"/>
  <c r="CE138"/>
  <c r="CD138"/>
  <c r="CB138"/>
  <c r="CA138"/>
  <c r="BZ138"/>
  <c r="BV138"/>
  <c r="BT138"/>
  <c r="BK138"/>
  <c r="BF138"/>
  <c r="BC138"/>
  <c r="BB138"/>
  <c r="AZ138"/>
  <c r="DB138" s="1"/>
  <c r="AY138"/>
  <c r="AX138"/>
  <c r="AV138"/>
  <c r="AU138"/>
  <c r="AT138"/>
  <c r="AP138"/>
  <c r="AN138"/>
  <c r="AE138"/>
  <c r="Z138"/>
  <c r="W138"/>
  <c r="V138"/>
  <c r="T138"/>
  <c r="CT138" s="1"/>
  <c r="S138"/>
  <c r="R138"/>
  <c r="P138"/>
  <c r="O138"/>
  <c r="N138"/>
  <c r="M138"/>
  <c r="CG138" s="1"/>
  <c r="L138"/>
  <c r="BX138" s="1"/>
  <c r="K138"/>
  <c r="BR138" s="1"/>
  <c r="J138"/>
  <c r="I138"/>
  <c r="BA138" s="1"/>
  <c r="H138"/>
  <c r="AR138" s="1"/>
  <c r="G138"/>
  <c r="AJ138" s="1"/>
  <c r="F138"/>
  <c r="E138"/>
  <c r="U138" s="1"/>
  <c r="C138"/>
  <c r="D138" s="1"/>
  <c r="CI137"/>
  <c r="CH137"/>
  <c r="CG137"/>
  <c r="CD137"/>
  <c r="CC137"/>
  <c r="CA137"/>
  <c r="BW137"/>
  <c r="BV137"/>
  <c r="BK137"/>
  <c r="BG137"/>
  <c r="BC137"/>
  <c r="BB137"/>
  <c r="AZ137"/>
  <c r="DB137" s="1"/>
  <c r="AY137"/>
  <c r="AX137"/>
  <c r="AV137"/>
  <c r="AU137"/>
  <c r="AT137"/>
  <c r="AQ137"/>
  <c r="AP137"/>
  <c r="AE137"/>
  <c r="AA137"/>
  <c r="W137"/>
  <c r="V137"/>
  <c r="T137"/>
  <c r="S137"/>
  <c r="R137"/>
  <c r="P137"/>
  <c r="O137"/>
  <c r="N137"/>
  <c r="M137"/>
  <c r="L137"/>
  <c r="BX137" s="1"/>
  <c r="K137"/>
  <c r="BP137" s="1"/>
  <c r="J137"/>
  <c r="BH137" s="1"/>
  <c r="I137"/>
  <c r="BA137" s="1"/>
  <c r="H137"/>
  <c r="AR137" s="1"/>
  <c r="G137"/>
  <c r="AI137" s="1"/>
  <c r="F137"/>
  <c r="Z137" s="1"/>
  <c r="E137"/>
  <c r="U137" s="1"/>
  <c r="CT137" s="1"/>
  <c r="C137"/>
  <c r="D137" s="1"/>
  <c r="CH136"/>
  <c r="CD136"/>
  <c r="CA136"/>
  <c r="BZ136"/>
  <c r="BY136"/>
  <c r="BW136"/>
  <c r="BV136"/>
  <c r="BU136"/>
  <c r="BR136"/>
  <c r="BQ136"/>
  <c r="BN136"/>
  <c r="BM136"/>
  <c r="BB136"/>
  <c r="AX136"/>
  <c r="AU136"/>
  <c r="AT136"/>
  <c r="AS136"/>
  <c r="AQ136"/>
  <c r="AP136"/>
  <c r="AO136"/>
  <c r="AL136"/>
  <c r="AK136"/>
  <c r="AH136"/>
  <c r="AG136"/>
  <c r="V136"/>
  <c r="R136"/>
  <c r="O136"/>
  <c r="N136"/>
  <c r="M136"/>
  <c r="CG136" s="1"/>
  <c r="L136"/>
  <c r="BX136" s="1"/>
  <c r="DH136" s="1"/>
  <c r="K136"/>
  <c r="BS136" s="1"/>
  <c r="J136"/>
  <c r="BI136" s="1"/>
  <c r="I136"/>
  <c r="BA136" s="1"/>
  <c r="H136"/>
  <c r="AR136" s="1"/>
  <c r="CZ136" s="1"/>
  <c r="G136"/>
  <c r="AM136" s="1"/>
  <c r="F136"/>
  <c r="AC136" s="1"/>
  <c r="E136"/>
  <c r="U136" s="1"/>
  <c r="C136"/>
  <c r="D136" s="1"/>
  <c r="BY135"/>
  <c r="BU135"/>
  <c r="BR135"/>
  <c r="BQ135"/>
  <c r="BP135"/>
  <c r="BN135"/>
  <c r="BM135"/>
  <c r="BL135"/>
  <c r="BI135"/>
  <c r="BH135"/>
  <c r="BE135"/>
  <c r="BD135"/>
  <c r="AS135"/>
  <c r="AO135"/>
  <c r="AL135"/>
  <c r="AK135"/>
  <c r="AJ135"/>
  <c r="AH135"/>
  <c r="AG135"/>
  <c r="AF135"/>
  <c r="AC135"/>
  <c r="AB135"/>
  <c r="Y135"/>
  <c r="X135"/>
  <c r="O135"/>
  <c r="N135"/>
  <c r="M135"/>
  <c r="CC135" s="1"/>
  <c r="L135"/>
  <c r="BT135" s="1"/>
  <c r="K135"/>
  <c r="BS135" s="1"/>
  <c r="J135"/>
  <c r="BJ135" s="1"/>
  <c r="I135"/>
  <c r="AV135" s="1"/>
  <c r="H135"/>
  <c r="AN135" s="1"/>
  <c r="G135"/>
  <c r="AM135" s="1"/>
  <c r="F135"/>
  <c r="AD135" s="1"/>
  <c r="E135"/>
  <c r="P135" s="1"/>
  <c r="D135"/>
  <c r="C135"/>
  <c r="CI134"/>
  <c r="CF134"/>
  <c r="CE134"/>
  <c r="CB134"/>
  <c r="BP134"/>
  <c r="BL134"/>
  <c r="BK134"/>
  <c r="BI134"/>
  <c r="BH134"/>
  <c r="BG134"/>
  <c r="BE134"/>
  <c r="BD134"/>
  <c r="BC134"/>
  <c r="AZ134"/>
  <c r="AY134"/>
  <c r="AV134"/>
  <c r="AJ134"/>
  <c r="AF134"/>
  <c r="AE134"/>
  <c r="AC134"/>
  <c r="AB134"/>
  <c r="AA134"/>
  <c r="Y134"/>
  <c r="X134"/>
  <c r="W134"/>
  <c r="T134"/>
  <c r="S134"/>
  <c r="P134"/>
  <c r="O134"/>
  <c r="N134"/>
  <c r="M134"/>
  <c r="CG134" s="1"/>
  <c r="L134"/>
  <c r="CA134" s="1"/>
  <c r="K134"/>
  <c r="BS134" s="1"/>
  <c r="J134"/>
  <c r="BJ134" s="1"/>
  <c r="I134"/>
  <c r="BA134" s="1"/>
  <c r="H134"/>
  <c r="AQ134" s="1"/>
  <c r="G134"/>
  <c r="AI134" s="1"/>
  <c r="F134"/>
  <c r="AD134" s="1"/>
  <c r="E134"/>
  <c r="U134" s="1"/>
  <c r="D134"/>
  <c r="C134"/>
  <c r="CI133"/>
  <c r="CH133"/>
  <c r="CF133"/>
  <c r="CE133"/>
  <c r="CD133"/>
  <c r="CB133"/>
  <c r="CA133"/>
  <c r="BZ133"/>
  <c r="BW133"/>
  <c r="BV133"/>
  <c r="BK133"/>
  <c r="BG133"/>
  <c r="BC133"/>
  <c r="BB133"/>
  <c r="AZ133"/>
  <c r="AY133"/>
  <c r="AX133"/>
  <c r="AV133"/>
  <c r="AU133"/>
  <c r="AT133"/>
  <c r="AQ133"/>
  <c r="AP133"/>
  <c r="AE133"/>
  <c r="AA133"/>
  <c r="W133"/>
  <c r="V133"/>
  <c r="T133"/>
  <c r="S133"/>
  <c r="R133"/>
  <c r="P133"/>
  <c r="O133"/>
  <c r="N133"/>
  <c r="M133"/>
  <c r="CG133" s="1"/>
  <c r="DJ133" s="1"/>
  <c r="L133"/>
  <c r="BX133" s="1"/>
  <c r="K133"/>
  <c r="BP133" s="1"/>
  <c r="J133"/>
  <c r="BJ133" s="1"/>
  <c r="I133"/>
  <c r="BA133" s="1"/>
  <c r="DB133" s="1"/>
  <c r="H133"/>
  <c r="AR133" s="1"/>
  <c r="G133"/>
  <c r="AI133" s="1"/>
  <c r="F133"/>
  <c r="Z133" s="1"/>
  <c r="E133"/>
  <c r="U133" s="1"/>
  <c r="CT133" s="1"/>
  <c r="C133"/>
  <c r="D133" s="1"/>
  <c r="CH132"/>
  <c r="CD132"/>
  <c r="CA132"/>
  <c r="BZ132"/>
  <c r="BY132"/>
  <c r="BW132"/>
  <c r="BV132"/>
  <c r="BU132"/>
  <c r="BR132"/>
  <c r="BQ132"/>
  <c r="BN132"/>
  <c r="BM132"/>
  <c r="BB132"/>
  <c r="AX132"/>
  <c r="AU132"/>
  <c r="AT132"/>
  <c r="AS132"/>
  <c r="AQ132"/>
  <c r="AP132"/>
  <c r="AO132"/>
  <c r="AL132"/>
  <c r="AK132"/>
  <c r="AH132"/>
  <c r="AG132"/>
  <c r="V132"/>
  <c r="R132"/>
  <c r="O132"/>
  <c r="N132"/>
  <c r="M132"/>
  <c r="CC132" s="1"/>
  <c r="L132"/>
  <c r="BX132" s="1"/>
  <c r="DH132" s="1"/>
  <c r="K132"/>
  <c r="BS132" s="1"/>
  <c r="J132"/>
  <c r="BI132" s="1"/>
  <c r="I132"/>
  <c r="BA132" s="1"/>
  <c r="H132"/>
  <c r="AR132" s="1"/>
  <c r="CZ132" s="1"/>
  <c r="G132"/>
  <c r="AM132" s="1"/>
  <c r="F132"/>
  <c r="AC132" s="1"/>
  <c r="E132"/>
  <c r="Q132" s="1"/>
  <c r="C132"/>
  <c r="D132" s="1"/>
  <c r="BY131"/>
  <c r="BU131"/>
  <c r="BR131"/>
  <c r="BQ131"/>
  <c r="BP131"/>
  <c r="BN131"/>
  <c r="BM131"/>
  <c r="BL131"/>
  <c r="BI131"/>
  <c r="BH131"/>
  <c r="BE131"/>
  <c r="BD131"/>
  <c r="AS131"/>
  <c r="AO131"/>
  <c r="AL131"/>
  <c r="AK131"/>
  <c r="AJ131"/>
  <c r="AH131"/>
  <c r="AG131"/>
  <c r="AF131"/>
  <c r="AC131"/>
  <c r="AB131"/>
  <c r="Y131"/>
  <c r="X131"/>
  <c r="O131"/>
  <c r="N131"/>
  <c r="M131"/>
  <c r="CC131" s="1"/>
  <c r="L131"/>
  <c r="BT131" s="1"/>
  <c r="K131"/>
  <c r="BS131" s="1"/>
  <c r="J131"/>
  <c r="BJ131" s="1"/>
  <c r="I131"/>
  <c r="BA131" s="1"/>
  <c r="H131"/>
  <c r="AT131" s="1"/>
  <c r="G131"/>
  <c r="AM131" s="1"/>
  <c r="F131"/>
  <c r="AD131" s="1"/>
  <c r="E131"/>
  <c r="T131" s="1"/>
  <c r="D131"/>
  <c r="C131"/>
  <c r="CI130"/>
  <c r="CF130"/>
  <c r="CE130"/>
  <c r="CB130"/>
  <c r="BP130"/>
  <c r="BL130"/>
  <c r="BK130"/>
  <c r="BI130"/>
  <c r="BH130"/>
  <c r="DD130" s="1"/>
  <c r="BG130"/>
  <c r="BE130"/>
  <c r="BD130"/>
  <c r="BC130"/>
  <c r="AZ130"/>
  <c r="AY130"/>
  <c r="AV130"/>
  <c r="AJ130"/>
  <c r="AF130"/>
  <c r="AE130"/>
  <c r="AC130"/>
  <c r="AB130"/>
  <c r="CV130" s="1"/>
  <c r="AA130"/>
  <c r="Y130"/>
  <c r="X130"/>
  <c r="W130"/>
  <c r="T130"/>
  <c r="S130"/>
  <c r="P130"/>
  <c r="O130"/>
  <c r="N130"/>
  <c r="M130"/>
  <c r="CG130" s="1"/>
  <c r="L130"/>
  <c r="BW130" s="1"/>
  <c r="K130"/>
  <c r="BO130" s="1"/>
  <c r="J130"/>
  <c r="BJ130" s="1"/>
  <c r="I130"/>
  <c r="BA130" s="1"/>
  <c r="H130"/>
  <c r="AU130" s="1"/>
  <c r="G130"/>
  <c r="AM130" s="1"/>
  <c r="F130"/>
  <c r="AD130" s="1"/>
  <c r="E130"/>
  <c r="U130" s="1"/>
  <c r="D130"/>
  <c r="C130"/>
  <c r="CI129"/>
  <c r="CH129"/>
  <c r="CF129"/>
  <c r="CE129"/>
  <c r="CD129"/>
  <c r="CB129"/>
  <c r="CA129"/>
  <c r="BZ129"/>
  <c r="BW129"/>
  <c r="BV129"/>
  <c r="BK129"/>
  <c r="BG129"/>
  <c r="BC129"/>
  <c r="BB129"/>
  <c r="AZ129"/>
  <c r="AY129"/>
  <c r="AX129"/>
  <c r="AV129"/>
  <c r="AU129"/>
  <c r="AT129"/>
  <c r="AQ129"/>
  <c r="AP129"/>
  <c r="AE129"/>
  <c r="AA129"/>
  <c r="W129"/>
  <c r="V129"/>
  <c r="T129"/>
  <c r="S129"/>
  <c r="R129"/>
  <c r="P129"/>
  <c r="O129"/>
  <c r="N129"/>
  <c r="M129"/>
  <c r="CG129" s="1"/>
  <c r="DJ129" s="1"/>
  <c r="L129"/>
  <c r="BX129" s="1"/>
  <c r="K129"/>
  <c r="BR129" s="1"/>
  <c r="J129"/>
  <c r="BF129" s="1"/>
  <c r="I129"/>
  <c r="BA129" s="1"/>
  <c r="DB129" s="1"/>
  <c r="H129"/>
  <c r="AR129" s="1"/>
  <c r="G129"/>
  <c r="AM129" s="1"/>
  <c r="F129"/>
  <c r="Z129" s="1"/>
  <c r="E129"/>
  <c r="U129" s="1"/>
  <c r="CT129" s="1"/>
  <c r="C129"/>
  <c r="D129" s="1"/>
  <c r="CH128"/>
  <c r="CD128"/>
  <c r="CA128"/>
  <c r="BZ128"/>
  <c r="BY128"/>
  <c r="BW128"/>
  <c r="BV128"/>
  <c r="BU128"/>
  <c r="BR128"/>
  <c r="BQ128"/>
  <c r="BN128"/>
  <c r="BM128"/>
  <c r="BB128"/>
  <c r="AX128"/>
  <c r="AU128"/>
  <c r="AT128"/>
  <c r="AS128"/>
  <c r="AQ128"/>
  <c r="AP128"/>
  <c r="AO128"/>
  <c r="AL128"/>
  <c r="AK128"/>
  <c r="AH128"/>
  <c r="AG128"/>
  <c r="V128"/>
  <c r="R128"/>
  <c r="O128"/>
  <c r="N128"/>
  <c r="M128"/>
  <c r="CG128" s="1"/>
  <c r="L128"/>
  <c r="BX128" s="1"/>
  <c r="DH128" s="1"/>
  <c r="K128"/>
  <c r="BS128" s="1"/>
  <c r="J128"/>
  <c r="BI128" s="1"/>
  <c r="I128"/>
  <c r="AW128" s="1"/>
  <c r="H128"/>
  <c r="AR128" s="1"/>
  <c r="CZ128" s="1"/>
  <c r="G128"/>
  <c r="AM128" s="1"/>
  <c r="F128"/>
  <c r="AD128" s="1"/>
  <c r="E128"/>
  <c r="W128" s="1"/>
  <c r="C128"/>
  <c r="D128" s="1"/>
  <c r="BY127"/>
  <c r="BU127"/>
  <c r="BR127"/>
  <c r="BQ127"/>
  <c r="BP127"/>
  <c r="BN127"/>
  <c r="BM127"/>
  <c r="BL127"/>
  <c r="BI127"/>
  <c r="BH127"/>
  <c r="BE127"/>
  <c r="BD127"/>
  <c r="AS127"/>
  <c r="AO127"/>
  <c r="AL127"/>
  <c r="AK127"/>
  <c r="AJ127"/>
  <c r="AH127"/>
  <c r="AG127"/>
  <c r="AF127"/>
  <c r="AC127"/>
  <c r="AB127"/>
  <c r="Y127"/>
  <c r="X127"/>
  <c r="O127"/>
  <c r="N127"/>
  <c r="M127"/>
  <c r="CF127" s="1"/>
  <c r="L127"/>
  <c r="BT127" s="1"/>
  <c r="K127"/>
  <c r="BS127" s="1"/>
  <c r="J127"/>
  <c r="BJ127" s="1"/>
  <c r="I127"/>
  <c r="AZ127" s="1"/>
  <c r="H127"/>
  <c r="AR127" s="1"/>
  <c r="G127"/>
  <c r="AM127" s="1"/>
  <c r="F127"/>
  <c r="AD127" s="1"/>
  <c r="E127"/>
  <c r="T127" s="1"/>
  <c r="D127"/>
  <c r="C127"/>
  <c r="CI126"/>
  <c r="CF126"/>
  <c r="CE126"/>
  <c r="CB126"/>
  <c r="BP126"/>
  <c r="BL126"/>
  <c r="BK126"/>
  <c r="BI126"/>
  <c r="BH126"/>
  <c r="BG126"/>
  <c r="BE126"/>
  <c r="BD126"/>
  <c r="BC126"/>
  <c r="AZ126"/>
  <c r="AY126"/>
  <c r="AV126"/>
  <c r="AJ126"/>
  <c r="AF126"/>
  <c r="AE126"/>
  <c r="AC126"/>
  <c r="AB126"/>
  <c r="AA126"/>
  <c r="Y126"/>
  <c r="X126"/>
  <c r="W126"/>
  <c r="T126"/>
  <c r="S126"/>
  <c r="P126"/>
  <c r="O126"/>
  <c r="N126"/>
  <c r="M126"/>
  <c r="CG126" s="1"/>
  <c r="L126"/>
  <c r="BY126" s="1"/>
  <c r="K126"/>
  <c r="BQ126" s="1"/>
  <c r="J126"/>
  <c r="BJ126" s="1"/>
  <c r="I126"/>
  <c r="BA126" s="1"/>
  <c r="H126"/>
  <c r="AQ126" s="1"/>
  <c r="G126"/>
  <c r="AI126" s="1"/>
  <c r="F126"/>
  <c r="AD126" s="1"/>
  <c r="E126"/>
  <c r="U126" s="1"/>
  <c r="D126"/>
  <c r="C126"/>
  <c r="CI125"/>
  <c r="CH125"/>
  <c r="CF125"/>
  <c r="CE125"/>
  <c r="CD125"/>
  <c r="CB125"/>
  <c r="CA125"/>
  <c r="BZ125"/>
  <c r="BW125"/>
  <c r="BV125"/>
  <c r="BK125"/>
  <c r="BG125"/>
  <c r="BC125"/>
  <c r="BB125"/>
  <c r="AZ125"/>
  <c r="AY125"/>
  <c r="AX125"/>
  <c r="AV125"/>
  <c r="AU125"/>
  <c r="AT125"/>
  <c r="AQ125"/>
  <c r="AP125"/>
  <c r="AE125"/>
  <c r="AA125"/>
  <c r="W125"/>
  <c r="V125"/>
  <c r="T125"/>
  <c r="S125"/>
  <c r="R125"/>
  <c r="P125"/>
  <c r="O125"/>
  <c r="N125"/>
  <c r="M125"/>
  <c r="CG125" s="1"/>
  <c r="DJ125" s="1"/>
  <c r="L125"/>
  <c r="BX125" s="1"/>
  <c r="K125"/>
  <c r="BR125" s="1"/>
  <c r="J125"/>
  <c r="BJ125" s="1"/>
  <c r="I125"/>
  <c r="BA125" s="1"/>
  <c r="DB125" s="1"/>
  <c r="H125"/>
  <c r="AR125" s="1"/>
  <c r="G125"/>
  <c r="AI125" s="1"/>
  <c r="F125"/>
  <c r="AB125" s="1"/>
  <c r="E125"/>
  <c r="U125" s="1"/>
  <c r="CT125" s="1"/>
  <c r="C125"/>
  <c r="D125" s="1"/>
  <c r="CH124"/>
  <c r="CD124"/>
  <c r="CA124"/>
  <c r="BZ124"/>
  <c r="BY124"/>
  <c r="BW124"/>
  <c r="BV124"/>
  <c r="BU124"/>
  <c r="BR124"/>
  <c r="BQ124"/>
  <c r="BN124"/>
  <c r="BM124"/>
  <c r="BB124"/>
  <c r="AX124"/>
  <c r="AU124"/>
  <c r="AT124"/>
  <c r="AS124"/>
  <c r="AQ124"/>
  <c r="AP124"/>
  <c r="AO124"/>
  <c r="AL124"/>
  <c r="AK124"/>
  <c r="AH124"/>
  <c r="AG124"/>
  <c r="V124"/>
  <c r="R124"/>
  <c r="O124"/>
  <c r="N124"/>
  <c r="M124"/>
  <c r="CI124" s="1"/>
  <c r="L124"/>
  <c r="BX124" s="1"/>
  <c r="DH124" s="1"/>
  <c r="K124"/>
  <c r="BS124" s="1"/>
  <c r="J124"/>
  <c r="BJ124" s="1"/>
  <c r="I124"/>
  <c r="BA124" s="1"/>
  <c r="H124"/>
  <c r="AR124" s="1"/>
  <c r="CZ124" s="1"/>
  <c r="G124"/>
  <c r="AM124" s="1"/>
  <c r="F124"/>
  <c r="AC124" s="1"/>
  <c r="E124"/>
  <c r="U124" s="1"/>
  <c r="C124"/>
  <c r="D124" s="1"/>
  <c r="BY123"/>
  <c r="BU123"/>
  <c r="BR123"/>
  <c r="BQ123"/>
  <c r="BP123"/>
  <c r="BN123"/>
  <c r="BM123"/>
  <c r="BL123"/>
  <c r="BI123"/>
  <c r="BH123"/>
  <c r="BE123"/>
  <c r="BD123"/>
  <c r="AS123"/>
  <c r="AO123"/>
  <c r="AL123"/>
  <c r="AK123"/>
  <c r="AJ123"/>
  <c r="AH123"/>
  <c r="AG123"/>
  <c r="AF123"/>
  <c r="AC123"/>
  <c r="AB123"/>
  <c r="Y123"/>
  <c r="X123"/>
  <c r="O123"/>
  <c r="N123"/>
  <c r="M123"/>
  <c r="CF123" s="1"/>
  <c r="L123"/>
  <c r="BT123" s="1"/>
  <c r="K123"/>
  <c r="BS123" s="1"/>
  <c r="J123"/>
  <c r="BJ123" s="1"/>
  <c r="I123"/>
  <c r="AV123" s="1"/>
  <c r="H123"/>
  <c r="AN123" s="1"/>
  <c r="G123"/>
  <c r="AM123" s="1"/>
  <c r="F123"/>
  <c r="AD123" s="1"/>
  <c r="E123"/>
  <c r="T123" s="1"/>
  <c r="D123"/>
  <c r="C123"/>
  <c r="CI122"/>
  <c r="CF122"/>
  <c r="CE122"/>
  <c r="CB122"/>
  <c r="BP122"/>
  <c r="BL122"/>
  <c r="BK122"/>
  <c r="BI122"/>
  <c r="BH122"/>
  <c r="DD122" s="1"/>
  <c r="BG122"/>
  <c r="BE122"/>
  <c r="BD122"/>
  <c r="BC122"/>
  <c r="AZ122"/>
  <c r="AY122"/>
  <c r="AV122"/>
  <c r="AJ122"/>
  <c r="AF122"/>
  <c r="AE122"/>
  <c r="AC122"/>
  <c r="AB122"/>
  <c r="CV122" s="1"/>
  <c r="AA122"/>
  <c r="Y122"/>
  <c r="X122"/>
  <c r="W122"/>
  <c r="T122"/>
  <c r="S122"/>
  <c r="P122"/>
  <c r="O122"/>
  <c r="N122"/>
  <c r="M122"/>
  <c r="CG122" s="1"/>
  <c r="L122"/>
  <c r="BX122" s="1"/>
  <c r="K122"/>
  <c r="BQ122" s="1"/>
  <c r="J122"/>
  <c r="BJ122" s="1"/>
  <c r="I122"/>
  <c r="BA122" s="1"/>
  <c r="H122"/>
  <c r="AQ122" s="1"/>
  <c r="G122"/>
  <c r="AK122" s="1"/>
  <c r="F122"/>
  <c r="AD122" s="1"/>
  <c r="E122"/>
  <c r="U122" s="1"/>
  <c r="D122"/>
  <c r="C122"/>
  <c r="O121"/>
  <c r="N121"/>
  <c r="M121"/>
  <c r="CH121" s="1"/>
  <c r="L121"/>
  <c r="K121"/>
  <c r="BR121" s="1"/>
  <c r="J121"/>
  <c r="BJ121" s="1"/>
  <c r="I121"/>
  <c r="BB121" s="1"/>
  <c r="H121"/>
  <c r="G121"/>
  <c r="AL121" s="1"/>
  <c r="F121"/>
  <c r="AD121" s="1"/>
  <c r="E121"/>
  <c r="V121" s="1"/>
  <c r="C121"/>
  <c r="D121" s="1"/>
  <c r="O120"/>
  <c r="N120"/>
  <c r="M120"/>
  <c r="CE120" s="1"/>
  <c r="L120"/>
  <c r="BY120" s="1"/>
  <c r="K120"/>
  <c r="BS120" s="1"/>
  <c r="J120"/>
  <c r="BI120" s="1"/>
  <c r="I120"/>
  <c r="AY120" s="1"/>
  <c r="H120"/>
  <c r="AS120" s="1"/>
  <c r="G120"/>
  <c r="AG120" s="1"/>
  <c r="F120"/>
  <c r="AD120" s="1"/>
  <c r="E120"/>
  <c r="W120" s="1"/>
  <c r="C120"/>
  <c r="D120" s="1"/>
  <c r="O119"/>
  <c r="N119"/>
  <c r="M119"/>
  <c r="CG119" s="1"/>
  <c r="L119"/>
  <c r="BV119" s="1"/>
  <c r="K119"/>
  <c r="BQ119" s="1"/>
  <c r="J119"/>
  <c r="BJ119" s="1"/>
  <c r="I119"/>
  <c r="BA119" s="1"/>
  <c r="H119"/>
  <c r="AP119" s="1"/>
  <c r="G119"/>
  <c r="AK119" s="1"/>
  <c r="F119"/>
  <c r="X119" s="1"/>
  <c r="E119"/>
  <c r="U119" s="1"/>
  <c r="C119"/>
  <c r="D119" s="1"/>
  <c r="O118"/>
  <c r="N118"/>
  <c r="M118"/>
  <c r="CI118" s="1"/>
  <c r="L118"/>
  <c r="BX118" s="1"/>
  <c r="K118"/>
  <c r="BQ118" s="1"/>
  <c r="J118"/>
  <c r="BH118" s="1"/>
  <c r="I118"/>
  <c r="BC118" s="1"/>
  <c r="H118"/>
  <c r="AR118" s="1"/>
  <c r="G118"/>
  <c r="AK118" s="1"/>
  <c r="F118"/>
  <c r="AB118" s="1"/>
  <c r="E118"/>
  <c r="W118" s="1"/>
  <c r="C118"/>
  <c r="D118" s="1"/>
  <c r="O117"/>
  <c r="N117"/>
  <c r="M117"/>
  <c r="CI117" s="1"/>
  <c r="L117"/>
  <c r="BV117" s="1"/>
  <c r="K117"/>
  <c r="BS117" s="1"/>
  <c r="J117"/>
  <c r="BD117" s="1"/>
  <c r="I117"/>
  <c r="BC117" s="1"/>
  <c r="H117"/>
  <c r="AP117" s="1"/>
  <c r="G117"/>
  <c r="AM117" s="1"/>
  <c r="F117"/>
  <c r="X117" s="1"/>
  <c r="E117"/>
  <c r="W117" s="1"/>
  <c r="C117"/>
  <c r="D117" s="1"/>
  <c r="O116"/>
  <c r="N116"/>
  <c r="M116"/>
  <c r="CI116" s="1"/>
  <c r="L116"/>
  <c r="BZ116" s="1"/>
  <c r="K116"/>
  <c r="BM116" s="1"/>
  <c r="J116"/>
  <c r="BJ116" s="1"/>
  <c r="I116"/>
  <c r="BC116" s="1"/>
  <c r="H116"/>
  <c r="AT116" s="1"/>
  <c r="G116"/>
  <c r="AI116" s="1"/>
  <c r="F116"/>
  <c r="AD116" s="1"/>
  <c r="E116"/>
  <c r="W116" s="1"/>
  <c r="C116"/>
  <c r="D116" s="1"/>
  <c r="O115"/>
  <c r="N115"/>
  <c r="M115"/>
  <c r="CG115" s="1"/>
  <c r="L115"/>
  <c r="BV115" s="1"/>
  <c r="K115"/>
  <c r="BQ115" s="1"/>
  <c r="J115"/>
  <c r="BD115" s="1"/>
  <c r="I115"/>
  <c r="BA115" s="1"/>
  <c r="H115"/>
  <c r="AR115" s="1"/>
  <c r="G115"/>
  <c r="AK115" s="1"/>
  <c r="F115"/>
  <c r="X115" s="1"/>
  <c r="E115"/>
  <c r="U115" s="1"/>
  <c r="C115"/>
  <c r="D115" s="1"/>
  <c r="O114"/>
  <c r="N114"/>
  <c r="M114"/>
  <c r="CI114" s="1"/>
  <c r="L114"/>
  <c r="BX114" s="1"/>
  <c r="K114"/>
  <c r="BM114" s="1"/>
  <c r="J114"/>
  <c r="BH114" s="1"/>
  <c r="I114"/>
  <c r="BC114" s="1"/>
  <c r="H114"/>
  <c r="AR114" s="1"/>
  <c r="G114"/>
  <c r="AI114" s="1"/>
  <c r="F114"/>
  <c r="AB114" s="1"/>
  <c r="E114"/>
  <c r="W114" s="1"/>
  <c r="C114"/>
  <c r="D114" s="1"/>
  <c r="O113"/>
  <c r="N113"/>
  <c r="M113"/>
  <c r="CI113" s="1"/>
  <c r="L113"/>
  <c r="BX113" s="1"/>
  <c r="K113"/>
  <c r="BS113" s="1"/>
  <c r="J113"/>
  <c r="BD113" s="1"/>
  <c r="I113"/>
  <c r="BC113" s="1"/>
  <c r="H113"/>
  <c r="AT113" s="1"/>
  <c r="G113"/>
  <c r="AM113" s="1"/>
  <c r="F113"/>
  <c r="X113" s="1"/>
  <c r="E113"/>
  <c r="W113" s="1"/>
  <c r="C113"/>
  <c r="D113" s="1"/>
  <c r="O112"/>
  <c r="N112"/>
  <c r="M112"/>
  <c r="L112"/>
  <c r="CA112" s="1"/>
  <c r="K112"/>
  <c r="BM112" s="1"/>
  <c r="J112"/>
  <c r="BI112" s="1"/>
  <c r="I112"/>
  <c r="H112"/>
  <c r="AR112" s="1"/>
  <c r="G112"/>
  <c r="AK112" s="1"/>
  <c r="F112"/>
  <c r="AD112" s="1"/>
  <c r="E112"/>
  <c r="C112"/>
  <c r="D112" s="1"/>
  <c r="O111"/>
  <c r="N111"/>
  <c r="M111"/>
  <c r="CG111" s="1"/>
  <c r="L111"/>
  <c r="K111"/>
  <c r="BS111" s="1"/>
  <c r="J111"/>
  <c r="BJ111" s="1"/>
  <c r="I111"/>
  <c r="BA111" s="1"/>
  <c r="H111"/>
  <c r="G111"/>
  <c r="AM111" s="1"/>
  <c r="F111"/>
  <c r="Z111" s="1"/>
  <c r="E111"/>
  <c r="U111" s="1"/>
  <c r="C111"/>
  <c r="D111" s="1"/>
  <c r="AC110"/>
  <c r="O110"/>
  <c r="N110"/>
  <c r="M110"/>
  <c r="CG110" s="1"/>
  <c r="L110"/>
  <c r="BX110" s="1"/>
  <c r="K110"/>
  <c r="J110"/>
  <c r="BJ110" s="1"/>
  <c r="I110"/>
  <c r="AW110" s="1"/>
  <c r="H110"/>
  <c r="AR110" s="1"/>
  <c r="G110"/>
  <c r="F110"/>
  <c r="AD110" s="1"/>
  <c r="E110"/>
  <c r="U110" s="1"/>
  <c r="C110"/>
  <c r="D110" s="1"/>
  <c r="O109"/>
  <c r="N109"/>
  <c r="M109"/>
  <c r="L109"/>
  <c r="BX109" s="1"/>
  <c r="K109"/>
  <c r="BS109" s="1"/>
  <c r="J109"/>
  <c r="BJ109" s="1"/>
  <c r="I109"/>
  <c r="H109"/>
  <c r="AR109" s="1"/>
  <c r="G109"/>
  <c r="AM109" s="1"/>
  <c r="F109"/>
  <c r="AD109" s="1"/>
  <c r="E109"/>
  <c r="C109"/>
  <c r="D109" s="1"/>
  <c r="O108"/>
  <c r="N108"/>
  <c r="M108"/>
  <c r="CE108" s="1"/>
  <c r="L108"/>
  <c r="BT108" s="1"/>
  <c r="K108"/>
  <c r="BQ108" s="1"/>
  <c r="J108"/>
  <c r="BJ108" s="1"/>
  <c r="I108"/>
  <c r="AY108" s="1"/>
  <c r="H108"/>
  <c r="AO108" s="1"/>
  <c r="G108"/>
  <c r="AK108" s="1"/>
  <c r="F108"/>
  <c r="AD108" s="1"/>
  <c r="E108"/>
  <c r="S108" s="1"/>
  <c r="C108"/>
  <c r="D108" s="1"/>
  <c r="O107"/>
  <c r="N107"/>
  <c r="M107"/>
  <c r="CG107" s="1"/>
  <c r="L107"/>
  <c r="BX107" s="1"/>
  <c r="K107"/>
  <c r="BR107" s="1"/>
  <c r="J107"/>
  <c r="I107"/>
  <c r="BA107" s="1"/>
  <c r="H107"/>
  <c r="AT107" s="1"/>
  <c r="G107"/>
  <c r="AL107" s="1"/>
  <c r="F107"/>
  <c r="E107"/>
  <c r="U107" s="1"/>
  <c r="C107"/>
  <c r="D107" s="1"/>
  <c r="O106"/>
  <c r="N106"/>
  <c r="M106"/>
  <c r="CE106" s="1"/>
  <c r="L106"/>
  <c r="BX106" s="1"/>
  <c r="K106"/>
  <c r="J106"/>
  <c r="BK106" s="1"/>
  <c r="I106"/>
  <c r="AY106" s="1"/>
  <c r="H106"/>
  <c r="AR106" s="1"/>
  <c r="G106"/>
  <c r="F106"/>
  <c r="AE106" s="1"/>
  <c r="E106"/>
  <c r="S106" s="1"/>
  <c r="C106"/>
  <c r="D106" s="1"/>
  <c r="O105"/>
  <c r="N105"/>
  <c r="M105"/>
  <c r="CF105" s="1"/>
  <c r="L105"/>
  <c r="CA105" s="1"/>
  <c r="K105"/>
  <c r="BS105" s="1"/>
  <c r="J105"/>
  <c r="BK105" s="1"/>
  <c r="I105"/>
  <c r="BC105" s="1"/>
  <c r="H105"/>
  <c r="AR105" s="1"/>
  <c r="G105"/>
  <c r="AM105" s="1"/>
  <c r="F105"/>
  <c r="AE105" s="1"/>
  <c r="E105"/>
  <c r="W105" s="1"/>
  <c r="C105"/>
  <c r="D105" s="1"/>
  <c r="O104"/>
  <c r="N104"/>
  <c r="M104"/>
  <c r="L104"/>
  <c r="K104"/>
  <c r="BS104" s="1"/>
  <c r="J104"/>
  <c r="BJ104" s="1"/>
  <c r="I104"/>
  <c r="H104"/>
  <c r="G104"/>
  <c r="AM104" s="1"/>
  <c r="F104"/>
  <c r="AD104" s="1"/>
  <c r="E104"/>
  <c r="Q104" s="1"/>
  <c r="C104"/>
  <c r="D104" s="1"/>
  <c r="O103"/>
  <c r="N103"/>
  <c r="M103"/>
  <c r="CG103" s="1"/>
  <c r="L103"/>
  <c r="BT103" s="1"/>
  <c r="K103"/>
  <c r="BQ103" s="1"/>
  <c r="J103"/>
  <c r="I103"/>
  <c r="BA103" s="1"/>
  <c r="H103"/>
  <c r="AR103" s="1"/>
  <c r="G103"/>
  <c r="AK103" s="1"/>
  <c r="F103"/>
  <c r="E103"/>
  <c r="U103" s="1"/>
  <c r="C103"/>
  <c r="D103" s="1"/>
  <c r="O102"/>
  <c r="N102"/>
  <c r="M102"/>
  <c r="CG102" s="1"/>
  <c r="L102"/>
  <c r="BX102" s="1"/>
  <c r="K102"/>
  <c r="BO102" s="1"/>
  <c r="J102"/>
  <c r="I102"/>
  <c r="BA102" s="1"/>
  <c r="H102"/>
  <c r="AR102" s="1"/>
  <c r="G102"/>
  <c r="AL102" s="1"/>
  <c r="F102"/>
  <c r="E102"/>
  <c r="U102" s="1"/>
  <c r="C102"/>
  <c r="D102" s="1"/>
  <c r="O101"/>
  <c r="N101"/>
  <c r="M101"/>
  <c r="CG101" s="1"/>
  <c r="L101"/>
  <c r="BX101" s="1"/>
  <c r="K101"/>
  <c r="BS101" s="1"/>
  <c r="J101"/>
  <c r="BF101" s="1"/>
  <c r="I101"/>
  <c r="AW101" s="1"/>
  <c r="H101"/>
  <c r="AR101" s="1"/>
  <c r="G101"/>
  <c r="AM101" s="1"/>
  <c r="F101"/>
  <c r="Y101" s="1"/>
  <c r="E101"/>
  <c r="C101"/>
  <c r="D101" s="1"/>
  <c r="O100"/>
  <c r="N100"/>
  <c r="M100"/>
  <c r="CF100" s="1"/>
  <c r="L100"/>
  <c r="BU100" s="1"/>
  <c r="K100"/>
  <c r="BL100" s="1"/>
  <c r="J100"/>
  <c r="I100"/>
  <c r="AV100" s="1"/>
  <c r="H100"/>
  <c r="AN100" s="1"/>
  <c r="G100"/>
  <c r="AH100" s="1"/>
  <c r="F100"/>
  <c r="E100"/>
  <c r="T100" s="1"/>
  <c r="C100"/>
  <c r="D100" s="1"/>
  <c r="O99"/>
  <c r="N99"/>
  <c r="M99"/>
  <c r="CE99" s="1"/>
  <c r="L99"/>
  <c r="K99"/>
  <c r="BL99" s="1"/>
  <c r="J99"/>
  <c r="BJ99" s="1"/>
  <c r="I99"/>
  <c r="AZ99" s="1"/>
  <c r="H99"/>
  <c r="G99"/>
  <c r="AJ99" s="1"/>
  <c r="F99"/>
  <c r="AD99" s="1"/>
  <c r="E99"/>
  <c r="C99"/>
  <c r="D99" s="1"/>
  <c r="O98"/>
  <c r="N98"/>
  <c r="M98"/>
  <c r="CG98" s="1"/>
  <c r="L98"/>
  <c r="BV98" s="1"/>
  <c r="K98"/>
  <c r="J98"/>
  <c r="BK98" s="1"/>
  <c r="I98"/>
  <c r="BA98" s="1"/>
  <c r="H98"/>
  <c r="AR98" s="1"/>
  <c r="G98"/>
  <c r="AF98" s="1"/>
  <c r="F98"/>
  <c r="AE98" s="1"/>
  <c r="E98"/>
  <c r="U98" s="1"/>
  <c r="C98"/>
  <c r="D98" s="1"/>
  <c r="BS97"/>
  <c r="AH97"/>
  <c r="O97"/>
  <c r="N97"/>
  <c r="M97"/>
  <c r="CE97" s="1"/>
  <c r="L97"/>
  <c r="BU97" s="1"/>
  <c r="K97"/>
  <c r="BR97" s="1"/>
  <c r="J97"/>
  <c r="I97"/>
  <c r="AY97" s="1"/>
  <c r="H97"/>
  <c r="AP97" s="1"/>
  <c r="G97"/>
  <c r="AL97" s="1"/>
  <c r="F97"/>
  <c r="AC97" s="1"/>
  <c r="E97"/>
  <c r="S97" s="1"/>
  <c r="C97"/>
  <c r="D97" s="1"/>
  <c r="O96"/>
  <c r="N96"/>
  <c r="M96"/>
  <c r="CD96" s="1"/>
  <c r="L96"/>
  <c r="BY96" s="1"/>
  <c r="K96"/>
  <c r="BP96" s="1"/>
  <c r="J96"/>
  <c r="I96"/>
  <c r="AX96" s="1"/>
  <c r="H96"/>
  <c r="AO96" s="1"/>
  <c r="G96"/>
  <c r="AG96" s="1"/>
  <c r="F96"/>
  <c r="AB96" s="1"/>
  <c r="E96"/>
  <c r="R96" s="1"/>
  <c r="C96"/>
  <c r="D96" s="1"/>
  <c r="O95"/>
  <c r="N95"/>
  <c r="M95"/>
  <c r="CF95" s="1"/>
  <c r="L95"/>
  <c r="K95"/>
  <c r="J95"/>
  <c r="BJ95" s="1"/>
  <c r="I95"/>
  <c r="AZ95" s="1"/>
  <c r="H95"/>
  <c r="AO95" s="1"/>
  <c r="G95"/>
  <c r="AI95" s="1"/>
  <c r="F95"/>
  <c r="AD95" s="1"/>
  <c r="E95"/>
  <c r="S95" s="1"/>
  <c r="C95"/>
  <c r="D95" s="1"/>
  <c r="O94"/>
  <c r="N94"/>
  <c r="M94"/>
  <c r="CE94" s="1"/>
  <c r="L94"/>
  <c r="BZ94" s="1"/>
  <c r="K94"/>
  <c r="BO94" s="1"/>
  <c r="J94"/>
  <c r="BK94" s="1"/>
  <c r="I94"/>
  <c r="AV94" s="1"/>
  <c r="H94"/>
  <c r="AN94" s="1"/>
  <c r="G94"/>
  <c r="AI94" s="1"/>
  <c r="F94"/>
  <c r="AE94" s="1"/>
  <c r="E94"/>
  <c r="P94" s="1"/>
  <c r="C94"/>
  <c r="D94" s="1"/>
  <c r="O93"/>
  <c r="N93"/>
  <c r="M93"/>
  <c r="CC93" s="1"/>
  <c r="L93"/>
  <c r="BX93" s="1"/>
  <c r="K93"/>
  <c r="BR93" s="1"/>
  <c r="J93"/>
  <c r="BF93" s="1"/>
  <c r="I93"/>
  <c r="AY93" s="1"/>
  <c r="H93"/>
  <c r="AR93" s="1"/>
  <c r="G93"/>
  <c r="AL93" s="1"/>
  <c r="F93"/>
  <c r="AA93" s="1"/>
  <c r="E93"/>
  <c r="C93"/>
  <c r="D93" s="1"/>
  <c r="O92"/>
  <c r="N92"/>
  <c r="M92"/>
  <c r="CG92" s="1"/>
  <c r="L92"/>
  <c r="K92"/>
  <c r="BL92" s="1"/>
  <c r="J92"/>
  <c r="BH92" s="1"/>
  <c r="I92"/>
  <c r="AV92" s="1"/>
  <c r="H92"/>
  <c r="AT92" s="1"/>
  <c r="G92"/>
  <c r="AH92" s="1"/>
  <c r="F92"/>
  <c r="Z92" s="1"/>
  <c r="E92"/>
  <c r="C92"/>
  <c r="D92" s="1"/>
  <c r="O91"/>
  <c r="N91"/>
  <c r="M91"/>
  <c r="CB91" s="1"/>
  <c r="L91"/>
  <c r="K91"/>
  <c r="BM91" s="1"/>
  <c r="J91"/>
  <c r="BJ91" s="1"/>
  <c r="I91"/>
  <c r="BA91" s="1"/>
  <c r="H91"/>
  <c r="G91"/>
  <c r="AI91" s="1"/>
  <c r="F91"/>
  <c r="AD91" s="1"/>
  <c r="E91"/>
  <c r="U91" s="1"/>
  <c r="C91"/>
  <c r="D91" s="1"/>
  <c r="O90"/>
  <c r="N90"/>
  <c r="M90"/>
  <c r="CF90" s="1"/>
  <c r="L90"/>
  <c r="BY90" s="1"/>
  <c r="K90"/>
  <c r="BS90" s="1"/>
  <c r="J90"/>
  <c r="BE90" s="1"/>
  <c r="I90"/>
  <c r="BA90" s="1"/>
  <c r="H90"/>
  <c r="AS90" s="1"/>
  <c r="G90"/>
  <c r="AI90" s="1"/>
  <c r="F90"/>
  <c r="AB90" s="1"/>
  <c r="E90"/>
  <c r="U90" s="1"/>
  <c r="C90"/>
  <c r="D90" s="1"/>
  <c r="BZ89"/>
  <c r="AM89"/>
  <c r="O89"/>
  <c r="N89"/>
  <c r="M89"/>
  <c r="CH89" s="1"/>
  <c r="L89"/>
  <c r="CA89" s="1"/>
  <c r="K89"/>
  <c r="BN89" s="1"/>
  <c r="J89"/>
  <c r="I89"/>
  <c r="AX89" s="1"/>
  <c r="H89"/>
  <c r="AP89" s="1"/>
  <c r="G89"/>
  <c r="AL89" s="1"/>
  <c r="F89"/>
  <c r="E89"/>
  <c r="V89" s="1"/>
  <c r="C89"/>
  <c r="D89" s="1"/>
  <c r="O88"/>
  <c r="N88"/>
  <c r="M88"/>
  <c r="CC88" s="1"/>
  <c r="L88"/>
  <c r="BZ88" s="1"/>
  <c r="K88"/>
  <c r="BQ88" s="1"/>
  <c r="J88"/>
  <c r="BF88" s="1"/>
  <c r="I88"/>
  <c r="AW88" s="1"/>
  <c r="H88"/>
  <c r="AP88" s="1"/>
  <c r="G88"/>
  <c r="AH88" s="1"/>
  <c r="F88"/>
  <c r="AD88" s="1"/>
  <c r="E88"/>
  <c r="V88" s="1"/>
  <c r="C88"/>
  <c r="D88" s="1"/>
  <c r="BR87"/>
  <c r="O87"/>
  <c r="N87"/>
  <c r="M87"/>
  <c r="CF87" s="1"/>
  <c r="L87"/>
  <c r="BU87" s="1"/>
  <c r="K87"/>
  <c r="BN87" s="1"/>
  <c r="J87"/>
  <c r="BH87" s="1"/>
  <c r="I87"/>
  <c r="AV87" s="1"/>
  <c r="H87"/>
  <c r="AS87" s="1"/>
  <c r="G87"/>
  <c r="AK87" s="1"/>
  <c r="F87"/>
  <c r="X87" s="1"/>
  <c r="E87"/>
  <c r="T87" s="1"/>
  <c r="C87"/>
  <c r="D87" s="1"/>
  <c r="O86"/>
  <c r="N86"/>
  <c r="M86"/>
  <c r="CF86" s="1"/>
  <c r="L86"/>
  <c r="K86"/>
  <c r="BL86" s="1"/>
  <c r="J86"/>
  <c r="BJ86" s="1"/>
  <c r="I86"/>
  <c r="AZ86" s="1"/>
  <c r="H86"/>
  <c r="G86"/>
  <c r="AF86" s="1"/>
  <c r="F86"/>
  <c r="AD86" s="1"/>
  <c r="E86"/>
  <c r="T86" s="1"/>
  <c r="C86"/>
  <c r="D86" s="1"/>
  <c r="O85"/>
  <c r="N85"/>
  <c r="M85"/>
  <c r="CH85" s="1"/>
  <c r="L85"/>
  <c r="K85"/>
  <c r="BL85" s="1"/>
  <c r="J85"/>
  <c r="BK85" s="1"/>
  <c r="I85"/>
  <c r="AY85" s="1"/>
  <c r="H85"/>
  <c r="G85"/>
  <c r="AL85" s="1"/>
  <c r="F85"/>
  <c r="AE85" s="1"/>
  <c r="E85"/>
  <c r="R85" s="1"/>
  <c r="C85"/>
  <c r="D85" s="1"/>
  <c r="AA84"/>
  <c r="Z84"/>
  <c r="O84"/>
  <c r="N84"/>
  <c r="M84"/>
  <c r="L84"/>
  <c r="BW84" s="1"/>
  <c r="K84"/>
  <c r="BR84" s="1"/>
  <c r="J84"/>
  <c r="BI84" s="1"/>
  <c r="I84"/>
  <c r="H84"/>
  <c r="AS84" s="1"/>
  <c r="G84"/>
  <c r="AL84" s="1"/>
  <c r="F84"/>
  <c r="AC84" s="1"/>
  <c r="E84"/>
  <c r="C84"/>
  <c r="D84" s="1"/>
  <c r="O83"/>
  <c r="N83"/>
  <c r="M83"/>
  <c r="L83"/>
  <c r="BX83" s="1"/>
  <c r="K83"/>
  <c r="BS83" s="1"/>
  <c r="J83"/>
  <c r="BJ83" s="1"/>
  <c r="I83"/>
  <c r="H83"/>
  <c r="AR83" s="1"/>
  <c r="G83"/>
  <c r="AM83" s="1"/>
  <c r="F83"/>
  <c r="AB83" s="1"/>
  <c r="E83"/>
  <c r="C83"/>
  <c r="D83" s="1"/>
  <c r="O82"/>
  <c r="N82"/>
  <c r="M82"/>
  <c r="CE82" s="1"/>
  <c r="L82"/>
  <c r="BX82" s="1"/>
  <c r="K82"/>
  <c r="BS82" s="1"/>
  <c r="J82"/>
  <c r="BJ82" s="1"/>
  <c r="I82"/>
  <c r="AY82" s="1"/>
  <c r="H82"/>
  <c r="AR82" s="1"/>
  <c r="G82"/>
  <c r="AM82" s="1"/>
  <c r="F82"/>
  <c r="AD82" s="1"/>
  <c r="E82"/>
  <c r="S82" s="1"/>
  <c r="C82"/>
  <c r="D82" s="1"/>
  <c r="O81"/>
  <c r="N81"/>
  <c r="M81"/>
  <c r="CG81" s="1"/>
  <c r="L81"/>
  <c r="BX81" s="1"/>
  <c r="K81"/>
  <c r="BS81" s="1"/>
  <c r="J81"/>
  <c r="I81"/>
  <c r="BA81" s="1"/>
  <c r="H81"/>
  <c r="AR81" s="1"/>
  <c r="G81"/>
  <c r="AH81" s="1"/>
  <c r="F81"/>
  <c r="E81"/>
  <c r="U81" s="1"/>
  <c r="C81"/>
  <c r="D81" s="1"/>
  <c r="U80"/>
  <c r="O80"/>
  <c r="N80"/>
  <c r="M80"/>
  <c r="CE80" s="1"/>
  <c r="L80"/>
  <c r="BX80" s="1"/>
  <c r="K80"/>
  <c r="J80"/>
  <c r="BK80" s="1"/>
  <c r="I80"/>
  <c r="AY80" s="1"/>
  <c r="H80"/>
  <c r="AR80" s="1"/>
  <c r="G80"/>
  <c r="AK80" s="1"/>
  <c r="F80"/>
  <c r="AC80" s="1"/>
  <c r="E80"/>
  <c r="S80" s="1"/>
  <c r="C80"/>
  <c r="D80" s="1"/>
  <c r="BN79"/>
  <c r="AK79"/>
  <c r="AF79"/>
  <c r="O79"/>
  <c r="N79"/>
  <c r="M79"/>
  <c r="CI79" s="1"/>
  <c r="L79"/>
  <c r="CA79" s="1"/>
  <c r="K79"/>
  <c r="BS79" s="1"/>
  <c r="J79"/>
  <c r="BJ79" s="1"/>
  <c r="I79"/>
  <c r="BC79" s="1"/>
  <c r="H79"/>
  <c r="AU79" s="1"/>
  <c r="G79"/>
  <c r="AM79" s="1"/>
  <c r="F79"/>
  <c r="Z79" s="1"/>
  <c r="E79"/>
  <c r="W79" s="1"/>
  <c r="D79"/>
  <c r="C79"/>
  <c r="BI78"/>
  <c r="X78"/>
  <c r="O78"/>
  <c r="N78"/>
  <c r="M78"/>
  <c r="CG78" s="1"/>
  <c r="L78"/>
  <c r="BZ78" s="1"/>
  <c r="K78"/>
  <c r="BM78" s="1"/>
  <c r="J78"/>
  <c r="BJ78" s="1"/>
  <c r="I78"/>
  <c r="AW78" s="1"/>
  <c r="H78"/>
  <c r="AT78" s="1"/>
  <c r="G78"/>
  <c r="AG78" s="1"/>
  <c r="F78"/>
  <c r="AD78" s="1"/>
  <c r="E78"/>
  <c r="U78" s="1"/>
  <c r="C78"/>
  <c r="D78" s="1"/>
  <c r="O77"/>
  <c r="N77"/>
  <c r="M77"/>
  <c r="CG77" s="1"/>
  <c r="L77"/>
  <c r="BX77" s="1"/>
  <c r="K77"/>
  <c r="BQ77" s="1"/>
  <c r="J77"/>
  <c r="BF77" s="1"/>
  <c r="I77"/>
  <c r="BA77" s="1"/>
  <c r="H77"/>
  <c r="AN77" s="1"/>
  <c r="G77"/>
  <c r="AK77" s="1"/>
  <c r="F77"/>
  <c r="Z77" s="1"/>
  <c r="E77"/>
  <c r="U77" s="1"/>
  <c r="C77"/>
  <c r="D77" s="1"/>
  <c r="O76"/>
  <c r="N76"/>
  <c r="M76"/>
  <c r="CE76" s="1"/>
  <c r="L76"/>
  <c r="BX76" s="1"/>
  <c r="K76"/>
  <c r="BM76" s="1"/>
  <c r="J76"/>
  <c r="BK76" s="1"/>
  <c r="I76"/>
  <c r="BC76" s="1"/>
  <c r="H76"/>
  <c r="AR76" s="1"/>
  <c r="G76"/>
  <c r="AG76" s="1"/>
  <c r="F76"/>
  <c r="AE76" s="1"/>
  <c r="E76"/>
  <c r="S76" s="1"/>
  <c r="C76"/>
  <c r="D76" s="1"/>
  <c r="P75"/>
  <c r="O75"/>
  <c r="N75"/>
  <c r="M75"/>
  <c r="CF75" s="1"/>
  <c r="L75"/>
  <c r="BX75" s="1"/>
  <c r="K75"/>
  <c r="BS75" s="1"/>
  <c r="J75"/>
  <c r="BJ75" s="1"/>
  <c r="I75"/>
  <c r="AZ75" s="1"/>
  <c r="H75"/>
  <c r="AR75" s="1"/>
  <c r="G75"/>
  <c r="AM75" s="1"/>
  <c r="F75"/>
  <c r="AD75" s="1"/>
  <c r="E75"/>
  <c r="R75" s="1"/>
  <c r="C75"/>
  <c r="D75" s="1"/>
  <c r="O74"/>
  <c r="N74"/>
  <c r="M74"/>
  <c r="CE74" s="1"/>
  <c r="L74"/>
  <c r="K74"/>
  <c r="BQ74" s="1"/>
  <c r="J74"/>
  <c r="BJ74" s="1"/>
  <c r="I74"/>
  <c r="AY74" s="1"/>
  <c r="H74"/>
  <c r="AO74" s="1"/>
  <c r="G74"/>
  <c r="AK74" s="1"/>
  <c r="F74"/>
  <c r="AD74" s="1"/>
  <c r="E74"/>
  <c r="S74" s="1"/>
  <c r="C74"/>
  <c r="D74" s="1"/>
  <c r="O73"/>
  <c r="N73"/>
  <c r="M73"/>
  <c r="CG73" s="1"/>
  <c r="L73"/>
  <c r="CA73" s="1"/>
  <c r="K73"/>
  <c r="BN73" s="1"/>
  <c r="J73"/>
  <c r="BG73" s="1"/>
  <c r="I73"/>
  <c r="BA73" s="1"/>
  <c r="H73"/>
  <c r="AR73" s="1"/>
  <c r="G73"/>
  <c r="F73"/>
  <c r="AA73" s="1"/>
  <c r="E73"/>
  <c r="U73" s="1"/>
  <c r="C73"/>
  <c r="D73" s="1"/>
  <c r="BU72"/>
  <c r="O72"/>
  <c r="N72"/>
  <c r="M72"/>
  <c r="CE72" s="1"/>
  <c r="L72"/>
  <c r="BX72" s="1"/>
  <c r="K72"/>
  <c r="BM72" s="1"/>
  <c r="J72"/>
  <c r="I72"/>
  <c r="AY72" s="1"/>
  <c r="H72"/>
  <c r="AR72" s="1"/>
  <c r="G72"/>
  <c r="AG72" s="1"/>
  <c r="F72"/>
  <c r="E72"/>
  <c r="S72" s="1"/>
  <c r="C72"/>
  <c r="D72" s="1"/>
  <c r="O71"/>
  <c r="N71"/>
  <c r="M71"/>
  <c r="L71"/>
  <c r="BX71" s="1"/>
  <c r="K71"/>
  <c r="BS71" s="1"/>
  <c r="J71"/>
  <c r="BD71" s="1"/>
  <c r="I71"/>
  <c r="H71"/>
  <c r="AR71" s="1"/>
  <c r="G71"/>
  <c r="AM71" s="1"/>
  <c r="F71"/>
  <c r="E71"/>
  <c r="P71" s="1"/>
  <c r="C71"/>
  <c r="D71" s="1"/>
  <c r="O70"/>
  <c r="N70"/>
  <c r="M70"/>
  <c r="CE70" s="1"/>
  <c r="L70"/>
  <c r="K70"/>
  <c r="J70"/>
  <c r="BJ70" s="1"/>
  <c r="I70"/>
  <c r="H70"/>
  <c r="AR70" s="1"/>
  <c r="G70"/>
  <c r="F70"/>
  <c r="AD70" s="1"/>
  <c r="E70"/>
  <c r="S70" s="1"/>
  <c r="C70"/>
  <c r="D70" s="1"/>
  <c r="O69"/>
  <c r="N69"/>
  <c r="M69"/>
  <c r="CG69" s="1"/>
  <c r="L69"/>
  <c r="CA69" s="1"/>
  <c r="K69"/>
  <c r="BN69" s="1"/>
  <c r="J69"/>
  <c r="BF69" s="1"/>
  <c r="I69"/>
  <c r="BA69" s="1"/>
  <c r="H69"/>
  <c r="AU69" s="1"/>
  <c r="G69"/>
  <c r="F69"/>
  <c r="Z69" s="1"/>
  <c r="E69"/>
  <c r="U69" s="1"/>
  <c r="C69"/>
  <c r="D69" s="1"/>
  <c r="O68"/>
  <c r="N68"/>
  <c r="M68"/>
  <c r="CC68" s="1"/>
  <c r="L68"/>
  <c r="BX68" s="1"/>
  <c r="K68"/>
  <c r="BR68" s="1"/>
  <c r="J68"/>
  <c r="I68"/>
  <c r="BB68" s="1"/>
  <c r="H68"/>
  <c r="AR68" s="1"/>
  <c r="G68"/>
  <c r="AI68" s="1"/>
  <c r="F68"/>
  <c r="Y68" s="1"/>
  <c r="E68"/>
  <c r="S68" s="1"/>
  <c r="C68"/>
  <c r="D68" s="1"/>
  <c r="BQ67"/>
  <c r="AF67"/>
  <c r="O67"/>
  <c r="N67"/>
  <c r="M67"/>
  <c r="CD67" s="1"/>
  <c r="L67"/>
  <c r="K67"/>
  <c r="BS67" s="1"/>
  <c r="J67"/>
  <c r="BD67" s="1"/>
  <c r="I67"/>
  <c r="AX67" s="1"/>
  <c r="H67"/>
  <c r="G67"/>
  <c r="AM67" s="1"/>
  <c r="F67"/>
  <c r="X67" s="1"/>
  <c r="E67"/>
  <c r="D67"/>
  <c r="C67"/>
  <c r="AG66"/>
  <c r="O66"/>
  <c r="N66"/>
  <c r="M66"/>
  <c r="CH66" s="1"/>
  <c r="L66"/>
  <c r="BV66" s="1"/>
  <c r="K66"/>
  <c r="BR66" s="1"/>
  <c r="J66"/>
  <c r="BH66" s="1"/>
  <c r="I66"/>
  <c r="BC66" s="1"/>
  <c r="H66"/>
  <c r="AT66" s="1"/>
  <c r="G66"/>
  <c r="AH66" s="1"/>
  <c r="F66"/>
  <c r="AD66" s="1"/>
  <c r="E66"/>
  <c r="W66" s="1"/>
  <c r="D66"/>
  <c r="C66"/>
  <c r="O65"/>
  <c r="N65"/>
  <c r="M65"/>
  <c r="CI65" s="1"/>
  <c r="L65"/>
  <c r="BU65" s="1"/>
  <c r="K65"/>
  <c r="BM65" s="1"/>
  <c r="J65"/>
  <c r="BJ65" s="1"/>
  <c r="I65"/>
  <c r="AY65" s="1"/>
  <c r="H65"/>
  <c r="AU65" s="1"/>
  <c r="G65"/>
  <c r="AK65" s="1"/>
  <c r="F65"/>
  <c r="AD65" s="1"/>
  <c r="E65"/>
  <c r="W65" s="1"/>
  <c r="C65"/>
  <c r="D65" s="1"/>
  <c r="W64"/>
  <c r="O64"/>
  <c r="N64"/>
  <c r="M64"/>
  <c r="CF64" s="1"/>
  <c r="L64"/>
  <c r="K64"/>
  <c r="BP64" s="1"/>
  <c r="J64"/>
  <c r="I64"/>
  <c r="BC64" s="1"/>
  <c r="H64"/>
  <c r="G64"/>
  <c r="AH64" s="1"/>
  <c r="F64"/>
  <c r="AE64" s="1"/>
  <c r="E64"/>
  <c r="D64"/>
  <c r="C64"/>
  <c r="O63"/>
  <c r="N63"/>
  <c r="M63"/>
  <c r="L63"/>
  <c r="CA63" s="1"/>
  <c r="K63"/>
  <c r="BN63" s="1"/>
  <c r="J63"/>
  <c r="BK63" s="1"/>
  <c r="I63"/>
  <c r="H63"/>
  <c r="AQ63" s="1"/>
  <c r="G63"/>
  <c r="AG63" s="1"/>
  <c r="F63"/>
  <c r="AE63" s="1"/>
  <c r="E63"/>
  <c r="C63"/>
  <c r="D63" s="1"/>
  <c r="BY62"/>
  <c r="O62"/>
  <c r="N62"/>
  <c r="M62"/>
  <c r="L62"/>
  <c r="BX62" s="1"/>
  <c r="K62"/>
  <c r="BN62" s="1"/>
  <c r="J62"/>
  <c r="BJ62" s="1"/>
  <c r="I62"/>
  <c r="H62"/>
  <c r="AS62" s="1"/>
  <c r="G62"/>
  <c r="AJ62" s="1"/>
  <c r="F62"/>
  <c r="AD62" s="1"/>
  <c r="E62"/>
  <c r="C62"/>
  <c r="D62" s="1"/>
  <c r="BD61"/>
  <c r="Y61"/>
  <c r="O61"/>
  <c r="N61"/>
  <c r="M61"/>
  <c r="L61"/>
  <c r="CA61" s="1"/>
  <c r="K61"/>
  <c r="BQ61" s="1"/>
  <c r="J61"/>
  <c r="BJ61" s="1"/>
  <c r="I61"/>
  <c r="AZ61" s="1"/>
  <c r="H61"/>
  <c r="AN61" s="1"/>
  <c r="G61"/>
  <c r="AK61" s="1"/>
  <c r="F61"/>
  <c r="AD61" s="1"/>
  <c r="E61"/>
  <c r="T61" s="1"/>
  <c r="C61"/>
  <c r="D61" s="1"/>
  <c r="O60"/>
  <c r="N60"/>
  <c r="M60"/>
  <c r="CF60" s="1"/>
  <c r="L60"/>
  <c r="BV60" s="1"/>
  <c r="K60"/>
  <c r="BR60" s="1"/>
  <c r="J60"/>
  <c r="I60"/>
  <c r="H60"/>
  <c r="AU60" s="1"/>
  <c r="G60"/>
  <c r="AM60" s="1"/>
  <c r="F60"/>
  <c r="AE60" s="1"/>
  <c r="E60"/>
  <c r="C60"/>
  <c r="D60" s="1"/>
  <c r="AS59"/>
  <c r="O59"/>
  <c r="N59"/>
  <c r="M59"/>
  <c r="CH59" s="1"/>
  <c r="L59"/>
  <c r="BV59" s="1"/>
  <c r="K59"/>
  <c r="BS59" s="1"/>
  <c r="J59"/>
  <c r="BJ59" s="1"/>
  <c r="I59"/>
  <c r="BB59" s="1"/>
  <c r="H59"/>
  <c r="AT59" s="1"/>
  <c r="G59"/>
  <c r="AM59" s="1"/>
  <c r="F59"/>
  <c r="AD59" s="1"/>
  <c r="E59"/>
  <c r="V59" s="1"/>
  <c r="C59"/>
  <c r="D59" s="1"/>
  <c r="BM58"/>
  <c r="O58"/>
  <c r="N58"/>
  <c r="M58"/>
  <c r="CH58" s="1"/>
  <c r="L58"/>
  <c r="BV58" s="1"/>
  <c r="K58"/>
  <c r="BS58" s="1"/>
  <c r="J58"/>
  <c r="BJ58" s="1"/>
  <c r="I58"/>
  <c r="BB58" s="1"/>
  <c r="H58"/>
  <c r="AP58" s="1"/>
  <c r="G58"/>
  <c r="AM58" s="1"/>
  <c r="F58"/>
  <c r="AD58" s="1"/>
  <c r="E58"/>
  <c r="V58" s="1"/>
  <c r="C58"/>
  <c r="D58" s="1"/>
  <c r="AE57"/>
  <c r="O57"/>
  <c r="N57"/>
  <c r="M57"/>
  <c r="CH57" s="1"/>
  <c r="L57"/>
  <c r="BX57" s="1"/>
  <c r="K57"/>
  <c r="BP57" s="1"/>
  <c r="J57"/>
  <c r="BD57" s="1"/>
  <c r="I57"/>
  <c r="BB57" s="1"/>
  <c r="H57"/>
  <c r="AR57" s="1"/>
  <c r="G57"/>
  <c r="AJ57" s="1"/>
  <c r="F57"/>
  <c r="E57"/>
  <c r="W57" s="1"/>
  <c r="C57"/>
  <c r="D57" s="1"/>
  <c r="O56"/>
  <c r="N56"/>
  <c r="M56"/>
  <c r="CI56" s="1"/>
  <c r="L56"/>
  <c r="BX56" s="1"/>
  <c r="K56"/>
  <c r="BP56" s="1"/>
  <c r="J56"/>
  <c r="BD56" s="1"/>
  <c r="I56"/>
  <c r="BB56" s="1"/>
  <c r="H56"/>
  <c r="AR56" s="1"/>
  <c r="G56"/>
  <c r="AJ56" s="1"/>
  <c r="F56"/>
  <c r="AE56" s="1"/>
  <c r="E56"/>
  <c r="V56" s="1"/>
  <c r="C56"/>
  <c r="D56" s="1"/>
  <c r="O55"/>
  <c r="N55"/>
  <c r="M55"/>
  <c r="CH55" s="1"/>
  <c r="L55"/>
  <c r="BX55" s="1"/>
  <c r="K55"/>
  <c r="BP55" s="1"/>
  <c r="J55"/>
  <c r="BD55" s="1"/>
  <c r="I55"/>
  <c r="BB55" s="1"/>
  <c r="H55"/>
  <c r="AR55" s="1"/>
  <c r="G55"/>
  <c r="AJ55" s="1"/>
  <c r="F55"/>
  <c r="AE55" s="1"/>
  <c r="E55"/>
  <c r="W55" s="1"/>
  <c r="C55"/>
  <c r="D55" s="1"/>
  <c r="O54"/>
  <c r="N54"/>
  <c r="M54"/>
  <c r="CI54" s="1"/>
  <c r="L54"/>
  <c r="BX54" s="1"/>
  <c r="K54"/>
  <c r="BP54" s="1"/>
  <c r="J54"/>
  <c r="BD54" s="1"/>
  <c r="I54"/>
  <c r="BB54" s="1"/>
  <c r="H54"/>
  <c r="AR54" s="1"/>
  <c r="G54"/>
  <c r="AJ54" s="1"/>
  <c r="F54"/>
  <c r="AE54" s="1"/>
  <c r="E54"/>
  <c r="V54" s="1"/>
  <c r="C54"/>
  <c r="D54" s="1"/>
  <c r="O53"/>
  <c r="N53"/>
  <c r="M53"/>
  <c r="CH53" s="1"/>
  <c r="L53"/>
  <c r="BY53" s="1"/>
  <c r="K53"/>
  <c r="BM53" s="1"/>
  <c r="J53"/>
  <c r="BJ53" s="1"/>
  <c r="I53"/>
  <c r="BB53" s="1"/>
  <c r="H53"/>
  <c r="AP53" s="1"/>
  <c r="G53"/>
  <c r="AF53" s="1"/>
  <c r="F53"/>
  <c r="AD53" s="1"/>
  <c r="E53"/>
  <c r="V53" s="1"/>
  <c r="C53"/>
  <c r="D53" s="1"/>
  <c r="O52"/>
  <c r="N52"/>
  <c r="M52"/>
  <c r="CG52" s="1"/>
  <c r="L52"/>
  <c r="BX52" s="1"/>
  <c r="K52"/>
  <c r="BP52" s="1"/>
  <c r="J52"/>
  <c r="BI52" s="1"/>
  <c r="I52"/>
  <c r="BA52" s="1"/>
  <c r="H52"/>
  <c r="AR52" s="1"/>
  <c r="G52"/>
  <c r="AJ52" s="1"/>
  <c r="F52"/>
  <c r="AC52" s="1"/>
  <c r="E52"/>
  <c r="U52" s="1"/>
  <c r="C52"/>
  <c r="D52" s="1"/>
  <c r="O51"/>
  <c r="N51"/>
  <c r="M51"/>
  <c r="CG51" s="1"/>
  <c r="L51"/>
  <c r="BW51" s="1"/>
  <c r="K51"/>
  <c r="BL51" s="1"/>
  <c r="J51"/>
  <c r="BI51" s="1"/>
  <c r="I51"/>
  <c r="BA51" s="1"/>
  <c r="H51"/>
  <c r="AU51" s="1"/>
  <c r="G51"/>
  <c r="AJ51" s="1"/>
  <c r="F51"/>
  <c r="AC51" s="1"/>
  <c r="E51"/>
  <c r="U51" s="1"/>
  <c r="C51"/>
  <c r="D51" s="1"/>
  <c r="O50"/>
  <c r="N50"/>
  <c r="M50"/>
  <c r="CG50" s="1"/>
  <c r="L50"/>
  <c r="BW50" s="1"/>
  <c r="K50"/>
  <c r="J50"/>
  <c r="BI50" s="1"/>
  <c r="I50"/>
  <c r="BA50" s="1"/>
  <c r="H50"/>
  <c r="AU50" s="1"/>
  <c r="G50"/>
  <c r="AJ50" s="1"/>
  <c r="F50"/>
  <c r="AC50" s="1"/>
  <c r="E50"/>
  <c r="U50" s="1"/>
  <c r="C50"/>
  <c r="D50" s="1"/>
  <c r="O49"/>
  <c r="N49"/>
  <c r="M49"/>
  <c r="CG49" s="1"/>
  <c r="L49"/>
  <c r="K49"/>
  <c r="BL49" s="1"/>
  <c r="J49"/>
  <c r="BI49" s="1"/>
  <c r="I49"/>
  <c r="BA49" s="1"/>
  <c r="H49"/>
  <c r="AU49" s="1"/>
  <c r="G49"/>
  <c r="AF49" s="1"/>
  <c r="F49"/>
  <c r="AC49" s="1"/>
  <c r="E49"/>
  <c r="U49" s="1"/>
  <c r="C49"/>
  <c r="D49" s="1"/>
  <c r="O48"/>
  <c r="N48"/>
  <c r="M48"/>
  <c r="CC48" s="1"/>
  <c r="L48"/>
  <c r="CA48" s="1"/>
  <c r="K48"/>
  <c r="BS48" s="1"/>
  <c r="J48"/>
  <c r="BF48" s="1"/>
  <c r="I48"/>
  <c r="AX48" s="1"/>
  <c r="H48"/>
  <c r="AU48" s="1"/>
  <c r="G48"/>
  <c r="AM48" s="1"/>
  <c r="F48"/>
  <c r="AD48" s="1"/>
  <c r="E48"/>
  <c r="Q48" s="1"/>
  <c r="C48"/>
  <c r="D48" s="1"/>
  <c r="AO47"/>
  <c r="O47"/>
  <c r="N47"/>
  <c r="M47"/>
  <c r="CH47" s="1"/>
  <c r="L47"/>
  <c r="CA47" s="1"/>
  <c r="K47"/>
  <c r="BS47" s="1"/>
  <c r="J47"/>
  <c r="BF47" s="1"/>
  <c r="I47"/>
  <c r="AX47" s="1"/>
  <c r="H47"/>
  <c r="AU47" s="1"/>
  <c r="G47"/>
  <c r="AM47" s="1"/>
  <c r="F47"/>
  <c r="AD47" s="1"/>
  <c r="E47"/>
  <c r="Q47" s="1"/>
  <c r="C47"/>
  <c r="D47" s="1"/>
  <c r="CG46"/>
  <c r="O46"/>
  <c r="N46"/>
  <c r="M46"/>
  <c r="CH46" s="1"/>
  <c r="L46"/>
  <c r="CA46" s="1"/>
  <c r="K46"/>
  <c r="BS46" s="1"/>
  <c r="J46"/>
  <c r="BF46" s="1"/>
  <c r="I46"/>
  <c r="AX46" s="1"/>
  <c r="H46"/>
  <c r="AU46" s="1"/>
  <c r="G46"/>
  <c r="AM46" s="1"/>
  <c r="F46"/>
  <c r="AD46" s="1"/>
  <c r="E46"/>
  <c r="Q46" s="1"/>
  <c r="C46"/>
  <c r="D46" s="1"/>
  <c r="O45"/>
  <c r="N45"/>
  <c r="M45"/>
  <c r="CG45" s="1"/>
  <c r="L45"/>
  <c r="BW45" s="1"/>
  <c r="K45"/>
  <c r="BL45" s="1"/>
  <c r="J45"/>
  <c r="BI45" s="1"/>
  <c r="I45"/>
  <c r="BA45" s="1"/>
  <c r="H45"/>
  <c r="AU45" s="1"/>
  <c r="G45"/>
  <c r="AJ45" s="1"/>
  <c r="F45"/>
  <c r="AC45" s="1"/>
  <c r="E45"/>
  <c r="U45" s="1"/>
  <c r="C45"/>
  <c r="D45" s="1"/>
  <c r="S44"/>
  <c r="O44"/>
  <c r="N44"/>
  <c r="M44"/>
  <c r="CG44" s="1"/>
  <c r="L44"/>
  <c r="BW44" s="1"/>
  <c r="K44"/>
  <c r="J44"/>
  <c r="BD44" s="1"/>
  <c r="I44"/>
  <c r="BA44" s="1"/>
  <c r="H44"/>
  <c r="AU44" s="1"/>
  <c r="G44"/>
  <c r="F44"/>
  <c r="AA44" s="1"/>
  <c r="E44"/>
  <c r="U44" s="1"/>
  <c r="C44"/>
  <c r="D44" s="1"/>
  <c r="O43"/>
  <c r="N43"/>
  <c r="M43"/>
  <c r="CD43" s="1"/>
  <c r="L43"/>
  <c r="BX43" s="1"/>
  <c r="K43"/>
  <c r="BS43" s="1"/>
  <c r="J43"/>
  <c r="BJ43" s="1"/>
  <c r="I43"/>
  <c r="H43"/>
  <c r="AR43" s="1"/>
  <c r="G43"/>
  <c r="AM43" s="1"/>
  <c r="F43"/>
  <c r="AD43" s="1"/>
  <c r="E43"/>
  <c r="C43"/>
  <c r="D43" s="1"/>
  <c r="CH42"/>
  <c r="AL42"/>
  <c r="T42"/>
  <c r="O42"/>
  <c r="N42"/>
  <c r="M42"/>
  <c r="CG42" s="1"/>
  <c r="L42"/>
  <c r="BX42" s="1"/>
  <c r="K42"/>
  <c r="BS42" s="1"/>
  <c r="J42"/>
  <c r="I42"/>
  <c r="BA42" s="1"/>
  <c r="H42"/>
  <c r="AR42" s="1"/>
  <c r="G42"/>
  <c r="AH42" s="1"/>
  <c r="F42"/>
  <c r="E42"/>
  <c r="U42" s="1"/>
  <c r="C42"/>
  <c r="D42" s="1"/>
  <c r="O41"/>
  <c r="N41"/>
  <c r="M41"/>
  <c r="CD41" s="1"/>
  <c r="L41"/>
  <c r="BX41" s="1"/>
  <c r="K41"/>
  <c r="BS41" s="1"/>
  <c r="J41"/>
  <c r="BJ41" s="1"/>
  <c r="I41"/>
  <c r="AX41" s="1"/>
  <c r="H41"/>
  <c r="AR41" s="1"/>
  <c r="G41"/>
  <c r="AM41" s="1"/>
  <c r="F41"/>
  <c r="AD41" s="1"/>
  <c r="E41"/>
  <c r="R41" s="1"/>
  <c r="C41"/>
  <c r="D41" s="1"/>
  <c r="O40"/>
  <c r="N40"/>
  <c r="M40"/>
  <c r="CD40" s="1"/>
  <c r="L40"/>
  <c r="BY40" s="1"/>
  <c r="K40"/>
  <c r="BM40" s="1"/>
  <c r="J40"/>
  <c r="BJ40" s="1"/>
  <c r="I40"/>
  <c r="AX40" s="1"/>
  <c r="H40"/>
  <c r="AT40" s="1"/>
  <c r="G40"/>
  <c r="F40"/>
  <c r="AD40" s="1"/>
  <c r="E40"/>
  <c r="R40" s="1"/>
  <c r="C40"/>
  <c r="D40" s="1"/>
  <c r="O39"/>
  <c r="N39"/>
  <c r="M39"/>
  <c r="CG39" s="1"/>
  <c r="L39"/>
  <c r="BV39" s="1"/>
  <c r="K39"/>
  <c r="BR39" s="1"/>
  <c r="J39"/>
  <c r="BK39" s="1"/>
  <c r="I39"/>
  <c r="BA39" s="1"/>
  <c r="H39"/>
  <c r="AP39" s="1"/>
  <c r="G39"/>
  <c r="AL39" s="1"/>
  <c r="F39"/>
  <c r="AE39" s="1"/>
  <c r="E39"/>
  <c r="U39" s="1"/>
  <c r="C39"/>
  <c r="D39" s="1"/>
  <c r="AA38"/>
  <c r="O38"/>
  <c r="N38"/>
  <c r="M38"/>
  <c r="CG38" s="1"/>
  <c r="L38"/>
  <c r="BX38" s="1"/>
  <c r="K38"/>
  <c r="J38"/>
  <c r="BH38" s="1"/>
  <c r="I38"/>
  <c r="BA38" s="1"/>
  <c r="H38"/>
  <c r="AR38" s="1"/>
  <c r="G38"/>
  <c r="AL38" s="1"/>
  <c r="F38"/>
  <c r="Z38" s="1"/>
  <c r="E38"/>
  <c r="U38" s="1"/>
  <c r="C38"/>
  <c r="D38" s="1"/>
  <c r="O37"/>
  <c r="N37"/>
  <c r="M37"/>
  <c r="CD37" s="1"/>
  <c r="L37"/>
  <c r="BX37" s="1"/>
  <c r="K37"/>
  <c r="BS37" s="1"/>
  <c r="J37"/>
  <c r="BE37" s="1"/>
  <c r="I37"/>
  <c r="AX37" s="1"/>
  <c r="H37"/>
  <c r="AR37" s="1"/>
  <c r="G37"/>
  <c r="AM37" s="1"/>
  <c r="F37"/>
  <c r="Y37" s="1"/>
  <c r="E37"/>
  <c r="R37" s="1"/>
  <c r="C37"/>
  <c r="D37" s="1"/>
  <c r="AO36"/>
  <c r="O36"/>
  <c r="N36"/>
  <c r="M36"/>
  <c r="CF36" s="1"/>
  <c r="L36"/>
  <c r="BU36" s="1"/>
  <c r="K36"/>
  <c r="BS36" s="1"/>
  <c r="J36"/>
  <c r="BJ36" s="1"/>
  <c r="I36"/>
  <c r="AX36" s="1"/>
  <c r="H36"/>
  <c r="G36"/>
  <c r="AM36" s="1"/>
  <c r="F36"/>
  <c r="AD36" s="1"/>
  <c r="E36"/>
  <c r="T36" s="1"/>
  <c r="C36"/>
  <c r="D36" s="1"/>
  <c r="O35"/>
  <c r="N35"/>
  <c r="M35"/>
  <c r="CG35" s="1"/>
  <c r="L35"/>
  <c r="BV35" s="1"/>
  <c r="K35"/>
  <c r="BR35" s="1"/>
  <c r="J35"/>
  <c r="BJ35" s="1"/>
  <c r="I35"/>
  <c r="BA35" s="1"/>
  <c r="H35"/>
  <c r="AT35" s="1"/>
  <c r="G35"/>
  <c r="AL35" s="1"/>
  <c r="F35"/>
  <c r="AD35" s="1"/>
  <c r="E35"/>
  <c r="U35" s="1"/>
  <c r="C35"/>
  <c r="D35" s="1"/>
  <c r="BY34"/>
  <c r="BU34"/>
  <c r="O34"/>
  <c r="N34"/>
  <c r="M34"/>
  <c r="CD34" s="1"/>
  <c r="L34"/>
  <c r="BZ34" s="1"/>
  <c r="K34"/>
  <c r="BS34" s="1"/>
  <c r="J34"/>
  <c r="I34"/>
  <c r="AX34" s="1"/>
  <c r="H34"/>
  <c r="AO34" s="1"/>
  <c r="G34"/>
  <c r="AM34" s="1"/>
  <c r="F34"/>
  <c r="E34"/>
  <c r="R34" s="1"/>
  <c r="C34"/>
  <c r="D34" s="1"/>
  <c r="O33"/>
  <c r="N33"/>
  <c r="M33"/>
  <c r="L33"/>
  <c r="BV33" s="1"/>
  <c r="K33"/>
  <c r="BP33" s="1"/>
  <c r="J33"/>
  <c r="BF33" s="1"/>
  <c r="I33"/>
  <c r="H33"/>
  <c r="AP33" s="1"/>
  <c r="G33"/>
  <c r="F33"/>
  <c r="AD33" s="1"/>
  <c r="E33"/>
  <c r="T33" s="1"/>
  <c r="C33"/>
  <c r="D33" s="1"/>
  <c r="O32"/>
  <c r="N32"/>
  <c r="M32"/>
  <c r="L32"/>
  <c r="BZ32" s="1"/>
  <c r="K32"/>
  <c r="BS32" s="1"/>
  <c r="J32"/>
  <c r="BD32" s="1"/>
  <c r="I32"/>
  <c r="H32"/>
  <c r="AT32" s="1"/>
  <c r="G32"/>
  <c r="AM32" s="1"/>
  <c r="F32"/>
  <c r="Y32" s="1"/>
  <c r="E32"/>
  <c r="R32" s="1"/>
  <c r="C32"/>
  <c r="D32" s="1"/>
  <c r="S31"/>
  <c r="O31"/>
  <c r="N31"/>
  <c r="M31"/>
  <c r="CG31" s="1"/>
  <c r="L31"/>
  <c r="BT31" s="1"/>
  <c r="K31"/>
  <c r="BS31" s="1"/>
  <c r="J31"/>
  <c r="BF31" s="1"/>
  <c r="I31"/>
  <c r="BA31" s="1"/>
  <c r="H31"/>
  <c r="AT31" s="1"/>
  <c r="G31"/>
  <c r="AM31" s="1"/>
  <c r="F31"/>
  <c r="Z31" s="1"/>
  <c r="E31"/>
  <c r="U31" s="1"/>
  <c r="C31"/>
  <c r="D31" s="1"/>
  <c r="O30"/>
  <c r="N30"/>
  <c r="M30"/>
  <c r="CF30" s="1"/>
  <c r="L30"/>
  <c r="BX30" s="1"/>
  <c r="K30"/>
  <c r="BM30" s="1"/>
  <c r="J30"/>
  <c r="BE30" s="1"/>
  <c r="I30"/>
  <c r="AZ30" s="1"/>
  <c r="H30"/>
  <c r="AR30" s="1"/>
  <c r="G30"/>
  <c r="AL30" s="1"/>
  <c r="F30"/>
  <c r="Y30" s="1"/>
  <c r="E30"/>
  <c r="T30" s="1"/>
  <c r="C30"/>
  <c r="D30" s="1"/>
  <c r="O29"/>
  <c r="N29"/>
  <c r="M29"/>
  <c r="CG29" s="1"/>
  <c r="L29"/>
  <c r="BX29" s="1"/>
  <c r="K29"/>
  <c r="BO29" s="1"/>
  <c r="J29"/>
  <c r="BH29" s="1"/>
  <c r="I29"/>
  <c r="H29"/>
  <c r="G29"/>
  <c r="AI29" s="1"/>
  <c r="F29"/>
  <c r="AB29" s="1"/>
  <c r="E29"/>
  <c r="U29" s="1"/>
  <c r="C29"/>
  <c r="D29" s="1"/>
  <c r="BP28"/>
  <c r="O28"/>
  <c r="N28"/>
  <c r="M28"/>
  <c r="CH28" s="1"/>
  <c r="L28"/>
  <c r="BZ28" s="1"/>
  <c r="K28"/>
  <c r="BS28" s="1"/>
  <c r="J28"/>
  <c r="BI28" s="1"/>
  <c r="I28"/>
  <c r="BB28" s="1"/>
  <c r="H28"/>
  <c r="AT28" s="1"/>
  <c r="G28"/>
  <c r="F28"/>
  <c r="AC28" s="1"/>
  <c r="E28"/>
  <c r="V28" s="1"/>
  <c r="C28"/>
  <c r="D28" s="1"/>
  <c r="AB27"/>
  <c r="O27"/>
  <c r="N27"/>
  <c r="M27"/>
  <c r="CG27" s="1"/>
  <c r="L27"/>
  <c r="BX27" s="1"/>
  <c r="K27"/>
  <c r="BP27" s="1"/>
  <c r="J27"/>
  <c r="BF27" s="1"/>
  <c r="I27"/>
  <c r="BA27" s="1"/>
  <c r="H27"/>
  <c r="AT27" s="1"/>
  <c r="G27"/>
  <c r="AJ27" s="1"/>
  <c r="F27"/>
  <c r="AD27" s="1"/>
  <c r="E27"/>
  <c r="U27" s="1"/>
  <c r="C27"/>
  <c r="D27" s="1"/>
  <c r="CH26"/>
  <c r="Q26"/>
  <c r="O26"/>
  <c r="N26"/>
  <c r="M26"/>
  <c r="CF26" s="1"/>
  <c r="L26"/>
  <c r="BY26" s="1"/>
  <c r="K26"/>
  <c r="BN26" s="1"/>
  <c r="J26"/>
  <c r="BH26" s="1"/>
  <c r="I26"/>
  <c r="AW26" s="1"/>
  <c r="H26"/>
  <c r="AS26" s="1"/>
  <c r="G26"/>
  <c r="AL26" s="1"/>
  <c r="F26"/>
  <c r="AD26" s="1"/>
  <c r="E26"/>
  <c r="T26" s="1"/>
  <c r="C26"/>
  <c r="D26" s="1"/>
  <c r="O25"/>
  <c r="N25"/>
  <c r="M25"/>
  <c r="CF25" s="1"/>
  <c r="L25"/>
  <c r="BX25" s="1"/>
  <c r="K25"/>
  <c r="BO25" s="1"/>
  <c r="J25"/>
  <c r="BD25" s="1"/>
  <c r="I25"/>
  <c r="AZ25" s="1"/>
  <c r="H25"/>
  <c r="AO25" s="1"/>
  <c r="G25"/>
  <c r="AI25" s="1"/>
  <c r="F25"/>
  <c r="AB25" s="1"/>
  <c r="E25"/>
  <c r="T25" s="1"/>
  <c r="C25"/>
  <c r="D25" s="1"/>
  <c r="AI24"/>
  <c r="O24"/>
  <c r="N24"/>
  <c r="M24"/>
  <c r="CG24" s="1"/>
  <c r="L24"/>
  <c r="BV24" s="1"/>
  <c r="K24"/>
  <c r="BO24" s="1"/>
  <c r="J24"/>
  <c r="BK24" s="1"/>
  <c r="I24"/>
  <c r="AY24" s="1"/>
  <c r="H24"/>
  <c r="G24"/>
  <c r="F24"/>
  <c r="AE24" s="1"/>
  <c r="E24"/>
  <c r="U24" s="1"/>
  <c r="C24"/>
  <c r="D24" s="1"/>
  <c r="X23"/>
  <c r="O23"/>
  <c r="N23"/>
  <c r="M23"/>
  <c r="CE23" s="1"/>
  <c r="L23"/>
  <c r="K23"/>
  <c r="BM23" s="1"/>
  <c r="J23"/>
  <c r="BJ23" s="1"/>
  <c r="I23"/>
  <c r="AY23" s="1"/>
  <c r="H23"/>
  <c r="AN23" s="1"/>
  <c r="G23"/>
  <c r="F23"/>
  <c r="AD23" s="1"/>
  <c r="E23"/>
  <c r="S23" s="1"/>
  <c r="C23"/>
  <c r="D23" s="1"/>
  <c r="AL22"/>
  <c r="AG22"/>
  <c r="O22"/>
  <c r="N22"/>
  <c r="M22"/>
  <c r="CE22" s="1"/>
  <c r="L22"/>
  <c r="BU22" s="1"/>
  <c r="K22"/>
  <c r="BS22" s="1"/>
  <c r="J22"/>
  <c r="BI22" s="1"/>
  <c r="I22"/>
  <c r="AY22" s="1"/>
  <c r="H22"/>
  <c r="AO22" s="1"/>
  <c r="G22"/>
  <c r="AH22" s="1"/>
  <c r="F22"/>
  <c r="AC22" s="1"/>
  <c r="E22"/>
  <c r="S22" s="1"/>
  <c r="D22"/>
  <c r="C22"/>
  <c r="O21"/>
  <c r="N21"/>
  <c r="M21"/>
  <c r="CI21" s="1"/>
  <c r="L21"/>
  <c r="CA21" s="1"/>
  <c r="K21"/>
  <c r="BS21" s="1"/>
  <c r="J21"/>
  <c r="BK21" s="1"/>
  <c r="I21"/>
  <c r="BC21" s="1"/>
  <c r="H21"/>
  <c r="AU21" s="1"/>
  <c r="G21"/>
  <c r="AM21" s="1"/>
  <c r="F21"/>
  <c r="AE21" s="1"/>
  <c r="E21"/>
  <c r="W21" s="1"/>
  <c r="C21"/>
  <c r="D21" s="1"/>
  <c r="O20"/>
  <c r="N20"/>
  <c r="M20"/>
  <c r="CG20" s="1"/>
  <c r="L20"/>
  <c r="BY20" s="1"/>
  <c r="K20"/>
  <c r="BQ20" s="1"/>
  <c r="J20"/>
  <c r="BI20" s="1"/>
  <c r="I20"/>
  <c r="BA20" s="1"/>
  <c r="H20"/>
  <c r="AS20" s="1"/>
  <c r="G20"/>
  <c r="AK20" s="1"/>
  <c r="F20"/>
  <c r="E20"/>
  <c r="U20" s="1"/>
  <c r="C20"/>
  <c r="D20" s="1"/>
  <c r="O19"/>
  <c r="N19"/>
  <c r="M19"/>
  <c r="CI19" s="1"/>
  <c r="L19"/>
  <c r="CA19" s="1"/>
  <c r="K19"/>
  <c r="BS19" s="1"/>
  <c r="J19"/>
  <c r="BK19" s="1"/>
  <c r="I19"/>
  <c r="BC19" s="1"/>
  <c r="H19"/>
  <c r="G19"/>
  <c r="AM19" s="1"/>
  <c r="F19"/>
  <c r="AC19" s="1"/>
  <c r="E19"/>
  <c r="W19" s="1"/>
  <c r="C19"/>
  <c r="D19" s="1"/>
  <c r="O18"/>
  <c r="N18"/>
  <c r="M18"/>
  <c r="CG18" s="1"/>
  <c r="L18"/>
  <c r="BY18" s="1"/>
  <c r="K18"/>
  <c r="BQ18" s="1"/>
  <c r="J18"/>
  <c r="BH18" s="1"/>
  <c r="I18"/>
  <c r="BA18" s="1"/>
  <c r="H18"/>
  <c r="AS18" s="1"/>
  <c r="G18"/>
  <c r="AK18" s="1"/>
  <c r="F18"/>
  <c r="AC18" s="1"/>
  <c r="E18"/>
  <c r="U18" s="1"/>
  <c r="C18"/>
  <c r="D18" s="1"/>
  <c r="BQ17"/>
  <c r="BN17"/>
  <c r="AJ17"/>
  <c r="AH17"/>
  <c r="O17"/>
  <c r="N17"/>
  <c r="M17"/>
  <c r="CI17" s="1"/>
  <c r="L17"/>
  <c r="CA17" s="1"/>
  <c r="K17"/>
  <c r="BL17" s="1"/>
  <c r="J17"/>
  <c r="BK17" s="1"/>
  <c r="I17"/>
  <c r="BC17" s="1"/>
  <c r="H17"/>
  <c r="AU17" s="1"/>
  <c r="G17"/>
  <c r="AK17" s="1"/>
  <c r="F17"/>
  <c r="AE17" s="1"/>
  <c r="E17"/>
  <c r="W17" s="1"/>
  <c r="C17"/>
  <c r="D17" s="1"/>
  <c r="CE16"/>
  <c r="O16"/>
  <c r="N16"/>
  <c r="M16"/>
  <c r="CG16" s="1"/>
  <c r="L16"/>
  <c r="K16"/>
  <c r="BQ16" s="1"/>
  <c r="J16"/>
  <c r="BI16" s="1"/>
  <c r="I16"/>
  <c r="BA16" s="1"/>
  <c r="H16"/>
  <c r="AS16" s="1"/>
  <c r="G16"/>
  <c r="AK16" s="1"/>
  <c r="F16"/>
  <c r="AC16" s="1"/>
  <c r="E16"/>
  <c r="U16" s="1"/>
  <c r="C16"/>
  <c r="D16" s="1"/>
  <c r="BR15"/>
  <c r="O15"/>
  <c r="N15"/>
  <c r="M15"/>
  <c r="CI15" s="1"/>
  <c r="L15"/>
  <c r="CA15" s="1"/>
  <c r="K15"/>
  <c r="BS15" s="1"/>
  <c r="J15"/>
  <c r="BK15" s="1"/>
  <c r="I15"/>
  <c r="BC15" s="1"/>
  <c r="H15"/>
  <c r="AU15" s="1"/>
  <c r="G15"/>
  <c r="AM15" s="1"/>
  <c r="F15"/>
  <c r="AE15" s="1"/>
  <c r="E15"/>
  <c r="C15"/>
  <c r="D15" s="1"/>
  <c r="T14"/>
  <c r="O14"/>
  <c r="N14"/>
  <c r="M14"/>
  <c r="CH14" s="1"/>
  <c r="L14"/>
  <c r="BY14" s="1"/>
  <c r="K14"/>
  <c r="BQ14" s="1"/>
  <c r="J14"/>
  <c r="BI14" s="1"/>
  <c r="I14"/>
  <c r="BA14" s="1"/>
  <c r="H14"/>
  <c r="AS14" s="1"/>
  <c r="G14"/>
  <c r="AK14" s="1"/>
  <c r="F14"/>
  <c r="AC14" s="1"/>
  <c r="E14"/>
  <c r="U14" s="1"/>
  <c r="C14"/>
  <c r="D14" s="1"/>
  <c r="O13"/>
  <c r="N13"/>
  <c r="M13"/>
  <c r="CI13" s="1"/>
  <c r="L13"/>
  <c r="CA13" s="1"/>
  <c r="K13"/>
  <c r="BS13" s="1"/>
  <c r="J13"/>
  <c r="BK13" s="1"/>
  <c r="I13"/>
  <c r="BC13" s="1"/>
  <c r="H13"/>
  <c r="AU13" s="1"/>
  <c r="G13"/>
  <c r="AM13" s="1"/>
  <c r="F13"/>
  <c r="AE13" s="1"/>
  <c r="E13"/>
  <c r="W13" s="1"/>
  <c r="C13"/>
  <c r="D13" s="1"/>
  <c r="O12"/>
  <c r="N12"/>
  <c r="M12"/>
  <c r="CG12" s="1"/>
  <c r="L12"/>
  <c r="BY12" s="1"/>
  <c r="K12"/>
  <c r="BQ12" s="1"/>
  <c r="J12"/>
  <c r="BI12" s="1"/>
  <c r="I12"/>
  <c r="BA12" s="1"/>
  <c r="H12"/>
  <c r="AS12" s="1"/>
  <c r="G12"/>
  <c r="AK12" s="1"/>
  <c r="F12"/>
  <c r="AC12" s="1"/>
  <c r="E12"/>
  <c r="U12" s="1"/>
  <c r="C12"/>
  <c r="D12" s="1"/>
  <c r="O11"/>
  <c r="N11"/>
  <c r="M11"/>
  <c r="CI11" s="1"/>
  <c r="L11"/>
  <c r="CA11" s="1"/>
  <c r="K11"/>
  <c r="BS11" s="1"/>
  <c r="J11"/>
  <c r="BK11" s="1"/>
  <c r="I11"/>
  <c r="BC11" s="1"/>
  <c r="H11"/>
  <c r="AU11" s="1"/>
  <c r="G11"/>
  <c r="AM11" s="1"/>
  <c r="F11"/>
  <c r="AE11" s="1"/>
  <c r="E11"/>
  <c r="W11" s="1"/>
  <c r="C11"/>
  <c r="D11" s="1"/>
  <c r="CH9"/>
  <c r="CG9" s="1"/>
  <c r="CF9" s="1"/>
  <c r="CE9" s="1"/>
  <c r="CD9" s="1"/>
  <c r="CC9" s="1"/>
  <c r="CB9" s="1"/>
  <c r="BZ9"/>
  <c r="BY9"/>
  <c r="BX9" s="1"/>
  <c r="BW9" s="1"/>
  <c r="BV9" s="1"/>
  <c r="BU9" s="1"/>
  <c r="BT9" s="1"/>
  <c r="BR9"/>
  <c r="BQ9" s="1"/>
  <c r="BP9" s="1"/>
  <c r="BO9" s="1"/>
  <c r="BN9" s="1"/>
  <c r="BM9" s="1"/>
  <c r="BL9" s="1"/>
  <c r="BJ9"/>
  <c r="BI9" s="1"/>
  <c r="BH9" s="1"/>
  <c r="BG9" s="1"/>
  <c r="BF9" s="1"/>
  <c r="BE9" s="1"/>
  <c r="BD9" s="1"/>
  <c r="BB9"/>
  <c r="BA9" s="1"/>
  <c r="AZ9" s="1"/>
  <c r="AY9" s="1"/>
  <c r="AX9" s="1"/>
  <c r="AW9" s="1"/>
  <c r="AV9" s="1"/>
  <c r="AT9"/>
  <c r="AS9"/>
  <c r="AR9" s="1"/>
  <c r="AQ9" s="1"/>
  <c r="AP9" s="1"/>
  <c r="AO9" s="1"/>
  <c r="AN9" s="1"/>
  <c r="AL9"/>
  <c r="AK9" s="1"/>
  <c r="AJ9" s="1"/>
  <c r="AI9" s="1"/>
  <c r="AH9" s="1"/>
  <c r="AG9" s="1"/>
  <c r="AF9" s="1"/>
  <c r="AD9"/>
  <c r="AC9" s="1"/>
  <c r="AB9" s="1"/>
  <c r="AA9" s="1"/>
  <c r="Z9" s="1"/>
  <c r="Y9" s="1"/>
  <c r="X9" s="1"/>
  <c r="V9"/>
  <c r="U9" s="1"/>
  <c r="T9" s="1"/>
  <c r="S9" s="1"/>
  <c r="R9" s="1"/>
  <c r="Q9" s="1"/>
  <c r="P9" s="1"/>
  <c r="CH8"/>
  <c r="CG8"/>
  <c r="CF8" s="1"/>
  <c r="CE8" s="1"/>
  <c r="CD8" s="1"/>
  <c r="CC8" s="1"/>
  <c r="CB8" s="1"/>
  <c r="BZ8"/>
  <c r="BY8" s="1"/>
  <c r="BX8" s="1"/>
  <c r="BW8" s="1"/>
  <c r="BV8" s="1"/>
  <c r="BU8" s="1"/>
  <c r="BT8" s="1"/>
  <c r="BR8"/>
  <c r="BQ8" s="1"/>
  <c r="BP8" s="1"/>
  <c r="BO8" s="1"/>
  <c r="BN8" s="1"/>
  <c r="BM8" s="1"/>
  <c r="BL8" s="1"/>
  <c r="BJ8"/>
  <c r="BI8" s="1"/>
  <c r="BH8" s="1"/>
  <c r="BG8" s="1"/>
  <c r="BF8" s="1"/>
  <c r="BE8" s="1"/>
  <c r="BD8" s="1"/>
  <c r="BB8"/>
  <c r="BA8"/>
  <c r="AZ8" s="1"/>
  <c r="AY8" s="1"/>
  <c r="AX8" s="1"/>
  <c r="AW8" s="1"/>
  <c r="AV8" s="1"/>
  <c r="AT8"/>
  <c r="AS8" s="1"/>
  <c r="AR8" s="1"/>
  <c r="AQ8" s="1"/>
  <c r="AP8" s="1"/>
  <c r="AO8" s="1"/>
  <c r="AN8" s="1"/>
  <c r="AL8"/>
  <c r="AK8" s="1"/>
  <c r="AJ8" s="1"/>
  <c r="AI8" s="1"/>
  <c r="AH8" s="1"/>
  <c r="AG8" s="1"/>
  <c r="AF8" s="1"/>
  <c r="AD8"/>
  <c r="AC8" s="1"/>
  <c r="AB8" s="1"/>
  <c r="AA8" s="1"/>
  <c r="Z8" s="1"/>
  <c r="Y8" s="1"/>
  <c r="X8" s="1"/>
  <c r="V8"/>
  <c r="U8"/>
  <c r="T8" s="1"/>
  <c r="S8" s="1"/>
  <c r="R8" s="1"/>
  <c r="Q8" s="1"/>
  <c r="P8" s="1"/>
  <c r="CH6"/>
  <c r="CG6" s="1"/>
  <c r="CF6" s="1"/>
  <c r="CD6"/>
  <c r="CC6" s="1"/>
  <c r="CB6" s="1"/>
  <c r="BZ6"/>
  <c r="BY6" s="1"/>
  <c r="BX6" s="1"/>
  <c r="BV6"/>
  <c r="BU6"/>
  <c r="BT6" s="1"/>
  <c r="BR6"/>
  <c r="BQ6" s="1"/>
  <c r="BP6" s="1"/>
  <c r="BN6"/>
  <c r="BM6" s="1"/>
  <c r="BL6" s="1"/>
  <c r="BJ6"/>
  <c r="BI6" s="1"/>
  <c r="BH6" s="1"/>
  <c r="BF6"/>
  <c r="BE6"/>
  <c r="BD6" s="1"/>
  <c r="BB6"/>
  <c r="BA6" s="1"/>
  <c r="AZ6" s="1"/>
  <c r="AX6"/>
  <c r="AW6" s="1"/>
  <c r="AV6" s="1"/>
  <c r="AT6"/>
  <c r="AS6" s="1"/>
  <c r="AR6" s="1"/>
  <c r="AP6"/>
  <c r="AO6"/>
  <c r="AN6" s="1"/>
  <c r="AL6"/>
  <c r="AK6" s="1"/>
  <c r="AJ6" s="1"/>
  <c r="AH6"/>
  <c r="AG6" s="1"/>
  <c r="AF6" s="1"/>
  <c r="AD6"/>
  <c r="AC6" s="1"/>
  <c r="AB6" s="1"/>
  <c r="Z6"/>
  <c r="Y6"/>
  <c r="X6" s="1"/>
  <c r="V6"/>
  <c r="U6" s="1"/>
  <c r="T6" s="1"/>
  <c r="R6"/>
  <c r="Q6" s="1"/>
  <c r="P6" s="1"/>
  <c r="C5"/>
  <c r="CO16" i="3" l="1"/>
  <c r="CP16" s="1"/>
  <c r="DU93"/>
  <c r="DU72"/>
  <c r="CL37"/>
  <c r="CM37" s="1"/>
  <c r="DU78"/>
  <c r="CO21"/>
  <c r="CP21" s="1"/>
  <c r="DU36"/>
  <c r="DU61"/>
  <c r="CL46"/>
  <c r="CM46" s="1"/>
  <c r="DU87"/>
  <c r="CO34"/>
  <c r="CP34" s="1"/>
  <c r="DU121"/>
  <c r="DU82"/>
  <c r="DU52"/>
  <c r="CL95"/>
  <c r="CM95" s="1"/>
  <c r="CO33"/>
  <c r="CP33" s="1"/>
  <c r="DU38"/>
  <c r="CO13"/>
  <c r="CP13" s="1"/>
  <c r="DU75"/>
  <c r="DU118"/>
  <c r="DU91"/>
  <c r="DU113"/>
  <c r="DU100"/>
  <c r="CO51"/>
  <c r="CP51" s="1"/>
  <c r="CL69"/>
  <c r="CM69" s="1"/>
  <c r="CO106"/>
  <c r="CP106" s="1"/>
  <c r="CL43"/>
  <c r="CM43" s="1"/>
  <c r="CL50"/>
  <c r="CM50" s="1"/>
  <c r="DU69"/>
  <c r="DU22"/>
  <c r="DU64"/>
  <c r="CO62"/>
  <c r="CP62" s="1"/>
  <c r="DU24"/>
  <c r="DU56"/>
  <c r="DU14"/>
  <c r="DU27"/>
  <c r="DU63"/>
  <c r="DU67"/>
  <c r="CO116"/>
  <c r="CP116" s="1"/>
  <c r="DU50"/>
  <c r="DU28"/>
  <c r="DU101"/>
  <c r="DU107"/>
  <c r="CO79"/>
  <c r="CP79" s="1"/>
  <c r="DU68"/>
  <c r="CL112"/>
  <c r="CM112" s="1"/>
  <c r="DU88"/>
  <c r="DU33"/>
  <c r="CO69"/>
  <c r="CP69" s="1"/>
  <c r="DU103"/>
  <c r="CL100"/>
  <c r="CM100" s="1"/>
  <c r="DU104"/>
  <c r="CL61"/>
  <c r="CM61" s="1"/>
  <c r="CO45"/>
  <c r="CP45" s="1"/>
  <c r="DU86"/>
  <c r="DU43"/>
  <c r="DU11"/>
  <c r="DU66"/>
  <c r="CL113"/>
  <c r="CM113" s="1"/>
  <c r="DU21"/>
  <c r="DU95"/>
  <c r="DU80"/>
  <c r="DU26"/>
  <c r="DU99"/>
  <c r="CL11"/>
  <c r="CM11" s="1"/>
  <c r="CO24"/>
  <c r="CP24" s="1"/>
  <c r="DU74"/>
  <c r="CO20"/>
  <c r="CP20" s="1"/>
  <c r="DU109"/>
  <c r="CO92"/>
  <c r="CP92" s="1"/>
  <c r="DU37"/>
  <c r="CO108"/>
  <c r="CP108" s="1"/>
  <c r="DU111"/>
  <c r="CL104"/>
  <c r="CM104" s="1"/>
  <c r="DU13"/>
  <c r="CO120"/>
  <c r="CP120" s="1"/>
  <c r="CO40"/>
  <c r="CP40" s="1"/>
  <c r="DU117"/>
  <c r="DU53"/>
  <c r="DU31"/>
  <c r="CO23"/>
  <c r="CP23" s="1"/>
  <c r="DU44"/>
  <c r="DU84"/>
  <c r="DU47"/>
  <c r="CO115"/>
  <c r="CP115" s="1"/>
  <c r="DU115"/>
  <c r="DU60"/>
  <c r="CO46"/>
  <c r="CP46" s="1"/>
  <c r="CO49"/>
  <c r="CP49" s="1"/>
  <c r="DU89"/>
  <c r="DU12"/>
  <c r="DU106"/>
  <c r="CL115"/>
  <c r="CM115" s="1"/>
  <c r="DU79"/>
  <c r="DU110"/>
  <c r="DU81"/>
  <c r="CL28"/>
  <c r="CM28" s="1"/>
  <c r="CO98"/>
  <c r="CP98" s="1"/>
  <c r="DU19"/>
  <c r="CO76"/>
  <c r="CP76" s="1"/>
  <c r="CL83"/>
  <c r="CM83" s="1"/>
  <c r="CO78"/>
  <c r="CP78" s="1"/>
  <c r="CL63"/>
  <c r="CM63" s="1"/>
  <c r="DU62"/>
  <c r="DU85"/>
  <c r="DU70"/>
  <c r="DU98"/>
  <c r="DU16"/>
  <c r="DU65"/>
  <c r="DU73"/>
  <c r="DU57"/>
  <c r="DU46"/>
  <c r="CL13"/>
  <c r="CM13" s="1"/>
  <c r="CO32"/>
  <c r="CP32" s="1"/>
  <c r="CL74"/>
  <c r="CM74" s="1"/>
  <c r="DU41"/>
  <c r="DU114"/>
  <c r="CL24"/>
  <c r="CM24" s="1"/>
  <c r="CO15"/>
  <c r="CP15" s="1"/>
  <c r="DU40"/>
  <c r="DU96"/>
  <c r="DU51"/>
  <c r="DU90"/>
  <c r="DU35"/>
  <c r="DU58"/>
  <c r="DU20"/>
  <c r="CO90"/>
  <c r="CP90" s="1"/>
  <c r="DU48"/>
  <c r="DU77"/>
  <c r="DU32"/>
  <c r="DU108"/>
  <c r="DU39"/>
  <c r="C4"/>
  <c r="DU102"/>
  <c r="DU45"/>
  <c r="DU54"/>
  <c r="DU15"/>
  <c r="CL82"/>
  <c r="CM82" s="1"/>
  <c r="CL65"/>
  <c r="CM65" s="1"/>
  <c r="DU18"/>
  <c r="DU59"/>
  <c r="DU49"/>
  <c r="CO86"/>
  <c r="CP86" s="1"/>
  <c r="CL44"/>
  <c r="CM44" s="1"/>
  <c r="CO18"/>
  <c r="CP18" s="1"/>
  <c r="CO11"/>
  <c r="CP11" s="1"/>
  <c r="CL101"/>
  <c r="CM101" s="1"/>
  <c r="CL52"/>
  <c r="CM52" s="1"/>
  <c r="DU34"/>
  <c r="CL62"/>
  <c r="CM62" s="1"/>
  <c r="DU76"/>
  <c r="DU97"/>
  <c r="DU94"/>
  <c r="CL58"/>
  <c r="CM58" s="1"/>
  <c r="CX127" i="2"/>
  <c r="DF127"/>
  <c r="CX135"/>
  <c r="DF135"/>
  <c r="CX123"/>
  <c r="DF123"/>
  <c r="CV126"/>
  <c r="DD126"/>
  <c r="CX131"/>
  <c r="DF131"/>
  <c r="CV134"/>
  <c r="DD134"/>
  <c r="AL139"/>
  <c r="AH139"/>
  <c r="BR139"/>
  <c r="BN139"/>
  <c r="BH141"/>
  <c r="BD141"/>
  <c r="BB143"/>
  <c r="AX143"/>
  <c r="AC138"/>
  <c r="Y138"/>
  <c r="BI138"/>
  <c r="BE138"/>
  <c r="BC140"/>
  <c r="AY140"/>
  <c r="CF141"/>
  <c r="CB141"/>
  <c r="BY142"/>
  <c r="BU142"/>
  <c r="CF137"/>
  <c r="DJ137" s="1"/>
  <c r="CB137"/>
  <c r="V139"/>
  <c r="CT139" s="1"/>
  <c r="R139"/>
  <c r="BB139"/>
  <c r="DB139" s="1"/>
  <c r="AX139"/>
  <c r="CH139"/>
  <c r="DJ139" s="1"/>
  <c r="CD139"/>
  <c r="AU140"/>
  <c r="CZ140" s="1"/>
  <c r="AQ140"/>
  <c r="CA140"/>
  <c r="DH140" s="1"/>
  <c r="BW140"/>
  <c r="AK142"/>
  <c r="AG142"/>
  <c r="BQ142"/>
  <c r="BM142"/>
  <c r="DR142" s="1"/>
  <c r="AL143"/>
  <c r="AH143"/>
  <c r="BR143"/>
  <c r="BN143"/>
  <c r="DE143" s="1"/>
  <c r="AE144"/>
  <c r="AA144"/>
  <c r="BK144"/>
  <c r="BG144"/>
  <c r="AB145"/>
  <c r="X145"/>
  <c r="BH145"/>
  <c r="BD145"/>
  <c r="V147"/>
  <c r="CT147" s="1"/>
  <c r="R147"/>
  <c r="BB147"/>
  <c r="DB147" s="1"/>
  <c r="AX147"/>
  <c r="CH147"/>
  <c r="DJ147" s="1"/>
  <c r="CD147"/>
  <c r="AU148"/>
  <c r="CZ148" s="1"/>
  <c r="AQ148"/>
  <c r="CA148"/>
  <c r="DH148" s="1"/>
  <c r="BW148"/>
  <c r="AK150"/>
  <c r="AG150"/>
  <c r="BQ150"/>
  <c r="BM150"/>
  <c r="DR150" s="1"/>
  <c r="AL151"/>
  <c r="AH151"/>
  <c r="BR151"/>
  <c r="BN151"/>
  <c r="AE152"/>
  <c r="AA152"/>
  <c r="BK152"/>
  <c r="BG152"/>
  <c r="AB153"/>
  <c r="X153"/>
  <c r="BH153"/>
  <c r="BD153"/>
  <c r="V155"/>
  <c r="CT155" s="1"/>
  <c r="R155"/>
  <c r="BB155"/>
  <c r="DB155" s="1"/>
  <c r="AX155"/>
  <c r="CH155"/>
  <c r="DJ155" s="1"/>
  <c r="CD155"/>
  <c r="AU156"/>
  <c r="CZ156" s="1"/>
  <c r="AQ156"/>
  <c r="CA156"/>
  <c r="DH156" s="1"/>
  <c r="BW156"/>
  <c r="AK158"/>
  <c r="AG158"/>
  <c r="BQ158"/>
  <c r="BM158"/>
  <c r="DR158" s="1"/>
  <c r="AL159"/>
  <c r="AH159"/>
  <c r="BR159"/>
  <c r="BN159"/>
  <c r="AE160"/>
  <c r="AA160"/>
  <c r="BK160"/>
  <c r="BG160"/>
  <c r="AB161"/>
  <c r="X161"/>
  <c r="BH161"/>
  <c r="BD161"/>
  <c r="V163"/>
  <c r="CT163" s="1"/>
  <c r="R163"/>
  <c r="BB163"/>
  <c r="DB163" s="1"/>
  <c r="AX163"/>
  <c r="CH163"/>
  <c r="DJ163" s="1"/>
  <c r="CD163"/>
  <c r="AU164"/>
  <c r="CZ164" s="1"/>
  <c r="AQ164"/>
  <c r="CA164"/>
  <c r="DH164" s="1"/>
  <c r="BW164"/>
  <c r="AK166"/>
  <c r="AG166"/>
  <c r="BQ166"/>
  <c r="BM166"/>
  <c r="DR166" s="1"/>
  <c r="AL167"/>
  <c r="AH167"/>
  <c r="BR167"/>
  <c r="BN167"/>
  <c r="AE168"/>
  <c r="AA168"/>
  <c r="BK168"/>
  <c r="BG168"/>
  <c r="AB169"/>
  <c r="X169"/>
  <c r="BH169"/>
  <c r="BD169"/>
  <c r="V171"/>
  <c r="CT171" s="1"/>
  <c r="R171"/>
  <c r="BB171"/>
  <c r="DB171" s="1"/>
  <c r="AX171"/>
  <c r="CH171"/>
  <c r="DJ171" s="1"/>
  <c r="CD171"/>
  <c r="AU172"/>
  <c r="CZ172" s="1"/>
  <c r="AQ172"/>
  <c r="CA172"/>
  <c r="BW172"/>
  <c r="AK174"/>
  <c r="AG174"/>
  <c r="DN174" s="1"/>
  <c r="BQ174"/>
  <c r="BM174"/>
  <c r="DE174" s="1"/>
  <c r="AJ187"/>
  <c r="AF187"/>
  <c r="AK187"/>
  <c r="AG187"/>
  <c r="AL187"/>
  <c r="AH187"/>
  <c r="BP187"/>
  <c r="BL187"/>
  <c r="BQ187"/>
  <c r="BM187"/>
  <c r="BR187"/>
  <c r="BN187"/>
  <c r="AJ190"/>
  <c r="AF190"/>
  <c r="AL190"/>
  <c r="AG190"/>
  <c r="AM190"/>
  <c r="AH190"/>
  <c r="AI190"/>
  <c r="BP190"/>
  <c r="BL190"/>
  <c r="BR190"/>
  <c r="BM190"/>
  <c r="BS190"/>
  <c r="BN190"/>
  <c r="BO190"/>
  <c r="AN122"/>
  <c r="Q123"/>
  <c r="U123"/>
  <c r="CT123" s="1"/>
  <c r="BF124"/>
  <c r="AR126"/>
  <c r="U127"/>
  <c r="CT127" s="1"/>
  <c r="CG127"/>
  <c r="DJ127" s="1"/>
  <c r="AI129"/>
  <c r="AN130"/>
  <c r="Q131"/>
  <c r="BJ132"/>
  <c r="BO133"/>
  <c r="BA135"/>
  <c r="BJ136"/>
  <c r="AM137"/>
  <c r="BP139"/>
  <c r="X140"/>
  <c r="AC140"/>
  <c r="BI140"/>
  <c r="BV144"/>
  <c r="AI122"/>
  <c r="AM122"/>
  <c r="AU122"/>
  <c r="CB123"/>
  <c r="AW124"/>
  <c r="BE124"/>
  <c r="BI124"/>
  <c r="CG124"/>
  <c r="BO126"/>
  <c r="BS126"/>
  <c r="BW126"/>
  <c r="CA126"/>
  <c r="AV127"/>
  <c r="BX127"/>
  <c r="CB127"/>
  <c r="BA128"/>
  <c r="BE128"/>
  <c r="CC128"/>
  <c r="AD129"/>
  <c r="AH129"/>
  <c r="AL129"/>
  <c r="BJ129"/>
  <c r="AI130"/>
  <c r="AQ130"/>
  <c r="BS130"/>
  <c r="CA130"/>
  <c r="P131"/>
  <c r="AN131"/>
  <c r="AR131"/>
  <c r="AV131"/>
  <c r="AZ131"/>
  <c r="BX131"/>
  <c r="CB131"/>
  <c r="CF131"/>
  <c r="U132"/>
  <c r="AW132"/>
  <c r="BE132"/>
  <c r="CG132"/>
  <c r="AD133"/>
  <c r="AH133"/>
  <c r="AL133"/>
  <c r="BN133"/>
  <c r="BR133"/>
  <c r="AM134"/>
  <c r="AU134"/>
  <c r="BO134"/>
  <c r="BW134"/>
  <c r="T135"/>
  <c r="AR135"/>
  <c r="AZ135"/>
  <c r="BX135"/>
  <c r="CB135"/>
  <c r="CF135"/>
  <c r="Q136"/>
  <c r="AW136"/>
  <c r="BE136"/>
  <c r="CC136"/>
  <c r="AD137"/>
  <c r="AH137"/>
  <c r="AL137"/>
  <c r="BF137"/>
  <c r="BJ137"/>
  <c r="BN137"/>
  <c r="BR137"/>
  <c r="BD138"/>
  <c r="BJ138"/>
  <c r="BO138"/>
  <c r="AI139"/>
  <c r="AW140"/>
  <c r="BB140"/>
  <c r="BH140"/>
  <c r="CC140"/>
  <c r="AX141"/>
  <c r="BC141"/>
  <c r="BI141"/>
  <c r="CD141"/>
  <c r="BW142"/>
  <c r="AQ143"/>
  <c r="AV143"/>
  <c r="BA143"/>
  <c r="R122"/>
  <c r="V122"/>
  <c r="CT122" s="1"/>
  <c r="Z122"/>
  <c r="DM122" s="1"/>
  <c r="AH122"/>
  <c r="AL122"/>
  <c r="CX122" s="1"/>
  <c r="AP122"/>
  <c r="AT122"/>
  <c r="AX122"/>
  <c r="BB122"/>
  <c r="DB122" s="1"/>
  <c r="BF122"/>
  <c r="DC122" s="1"/>
  <c r="BN122"/>
  <c r="BR122"/>
  <c r="DF122" s="1"/>
  <c r="BV122"/>
  <c r="BZ122"/>
  <c r="CD122"/>
  <c r="CH122"/>
  <c r="DJ122" s="1"/>
  <c r="S123"/>
  <c r="W123"/>
  <c r="AA123"/>
  <c r="AE123"/>
  <c r="CV123" s="1"/>
  <c r="AI123"/>
  <c r="DN123" s="1"/>
  <c r="AQ123"/>
  <c r="AU123"/>
  <c r="AY123"/>
  <c r="BC123"/>
  <c r="BG123"/>
  <c r="BK123"/>
  <c r="DD123" s="1"/>
  <c r="BO123"/>
  <c r="DR123" s="1"/>
  <c r="BW123"/>
  <c r="CA123"/>
  <c r="CE123"/>
  <c r="CI123"/>
  <c r="P124"/>
  <c r="T124"/>
  <c r="X124"/>
  <c r="AB124"/>
  <c r="AF124"/>
  <c r="AJ124"/>
  <c r="CX124" s="1"/>
  <c r="AN124"/>
  <c r="AV124"/>
  <c r="AZ124"/>
  <c r="BD124"/>
  <c r="BH124"/>
  <c r="BL124"/>
  <c r="BP124"/>
  <c r="DF124" s="1"/>
  <c r="BT124"/>
  <c r="CB124"/>
  <c r="CF124"/>
  <c r="DJ124" s="1"/>
  <c r="Q125"/>
  <c r="CS125" s="1"/>
  <c r="Y125"/>
  <c r="AC125"/>
  <c r="CV125" s="1"/>
  <c r="AG125"/>
  <c r="AK125"/>
  <c r="AO125"/>
  <c r="AS125"/>
  <c r="CZ125" s="1"/>
  <c r="AW125"/>
  <c r="DA125" s="1"/>
  <c r="BE125"/>
  <c r="BI125"/>
  <c r="BM125"/>
  <c r="BQ125"/>
  <c r="BU125"/>
  <c r="BY125"/>
  <c r="DH125" s="1"/>
  <c r="CC125"/>
  <c r="DI125" s="1"/>
  <c r="R126"/>
  <c r="V126"/>
  <c r="CT126" s="1"/>
  <c r="Z126"/>
  <c r="CU126" s="1"/>
  <c r="AH126"/>
  <c r="AL126"/>
  <c r="AP126"/>
  <c r="AT126"/>
  <c r="AX126"/>
  <c r="BB126"/>
  <c r="DB126" s="1"/>
  <c r="BF126"/>
  <c r="DC126" s="1"/>
  <c r="BN126"/>
  <c r="BR126"/>
  <c r="DF126" s="1"/>
  <c r="BV126"/>
  <c r="BZ126"/>
  <c r="CD126"/>
  <c r="CH126"/>
  <c r="DJ126" s="1"/>
  <c r="S127"/>
  <c r="W127"/>
  <c r="AA127"/>
  <c r="AE127"/>
  <c r="CV127" s="1"/>
  <c r="AI127"/>
  <c r="DN127" s="1"/>
  <c r="AQ127"/>
  <c r="AU127"/>
  <c r="AY127"/>
  <c r="BC127"/>
  <c r="BG127"/>
  <c r="BK127"/>
  <c r="DD127" s="1"/>
  <c r="BO127"/>
  <c r="DR127" s="1"/>
  <c r="BW127"/>
  <c r="CA127"/>
  <c r="CE127"/>
  <c r="CI127"/>
  <c r="P128"/>
  <c r="T128"/>
  <c r="X128"/>
  <c r="AB128"/>
  <c r="AF128"/>
  <c r="AJ128"/>
  <c r="CX128" s="1"/>
  <c r="AN128"/>
  <c r="AV128"/>
  <c r="AZ128"/>
  <c r="BD128"/>
  <c r="BH128"/>
  <c r="BL128"/>
  <c r="BP128"/>
  <c r="DF128" s="1"/>
  <c r="BT128"/>
  <c r="CB128"/>
  <c r="CF128"/>
  <c r="Q129"/>
  <c r="CS129" s="1"/>
  <c r="Y129"/>
  <c r="AC129"/>
  <c r="AG129"/>
  <c r="AK129"/>
  <c r="AO129"/>
  <c r="AS129"/>
  <c r="CZ129" s="1"/>
  <c r="AW129"/>
  <c r="DA129" s="1"/>
  <c r="BE129"/>
  <c r="BI129"/>
  <c r="BM129"/>
  <c r="BQ129"/>
  <c r="BU129"/>
  <c r="BY129"/>
  <c r="DH129" s="1"/>
  <c r="CC129"/>
  <c r="DI129" s="1"/>
  <c r="R130"/>
  <c r="V130"/>
  <c r="CT130" s="1"/>
  <c r="Z130"/>
  <c r="DM130" s="1"/>
  <c r="AH130"/>
  <c r="AL130"/>
  <c r="AP130"/>
  <c r="AT130"/>
  <c r="AX130"/>
  <c r="BB130"/>
  <c r="DB130" s="1"/>
  <c r="BF130"/>
  <c r="DC130" s="1"/>
  <c r="BN130"/>
  <c r="BR130"/>
  <c r="BV130"/>
  <c r="BZ130"/>
  <c r="CD130"/>
  <c r="CH130"/>
  <c r="DJ130" s="1"/>
  <c r="S131"/>
  <c r="W131"/>
  <c r="AA131"/>
  <c r="AE131"/>
  <c r="CV131" s="1"/>
  <c r="AI131"/>
  <c r="DN131" s="1"/>
  <c r="AQ131"/>
  <c r="AU131"/>
  <c r="AY131"/>
  <c r="BC131"/>
  <c r="BG131"/>
  <c r="BK131"/>
  <c r="DD131" s="1"/>
  <c r="BO131"/>
  <c r="DR131" s="1"/>
  <c r="BW131"/>
  <c r="CA131"/>
  <c r="CE131"/>
  <c r="CI131"/>
  <c r="P132"/>
  <c r="T132"/>
  <c r="X132"/>
  <c r="AB132"/>
  <c r="AF132"/>
  <c r="AJ132"/>
  <c r="CX132" s="1"/>
  <c r="AN132"/>
  <c r="AV132"/>
  <c r="AZ132"/>
  <c r="BD132"/>
  <c r="BH132"/>
  <c r="BL132"/>
  <c r="BP132"/>
  <c r="DF132" s="1"/>
  <c r="BT132"/>
  <c r="CB132"/>
  <c r="CF132"/>
  <c r="Q133"/>
  <c r="CS133" s="1"/>
  <c r="Y133"/>
  <c r="AC133"/>
  <c r="AG133"/>
  <c r="AK133"/>
  <c r="AO133"/>
  <c r="AS133"/>
  <c r="CZ133" s="1"/>
  <c r="AW133"/>
  <c r="DA133" s="1"/>
  <c r="BE133"/>
  <c r="BI133"/>
  <c r="BM133"/>
  <c r="BQ133"/>
  <c r="DF133" s="1"/>
  <c r="BU133"/>
  <c r="BY133"/>
  <c r="DH133" s="1"/>
  <c r="CC133"/>
  <c r="DI133" s="1"/>
  <c r="R134"/>
  <c r="V134"/>
  <c r="CT134" s="1"/>
  <c r="Z134"/>
  <c r="DM134" s="1"/>
  <c r="AH134"/>
  <c r="AL134"/>
  <c r="AP134"/>
  <c r="AT134"/>
  <c r="AX134"/>
  <c r="BB134"/>
  <c r="DB134" s="1"/>
  <c r="BF134"/>
  <c r="DC134" s="1"/>
  <c r="BN134"/>
  <c r="BR134"/>
  <c r="BV134"/>
  <c r="BZ134"/>
  <c r="CD134"/>
  <c r="CH134"/>
  <c r="DJ134" s="1"/>
  <c r="S135"/>
  <c r="W135"/>
  <c r="AA135"/>
  <c r="AE135"/>
  <c r="CV135" s="1"/>
  <c r="AI135"/>
  <c r="DN135" s="1"/>
  <c r="AQ135"/>
  <c r="AU135"/>
  <c r="AY135"/>
  <c r="BC135"/>
  <c r="BG135"/>
  <c r="BK135"/>
  <c r="DD135" s="1"/>
  <c r="BO135"/>
  <c r="DR135" s="1"/>
  <c r="BW135"/>
  <c r="CA135"/>
  <c r="CE135"/>
  <c r="CI135"/>
  <c r="P136"/>
  <c r="T136"/>
  <c r="X136"/>
  <c r="AB136"/>
  <c r="AF136"/>
  <c r="AJ136"/>
  <c r="CX136" s="1"/>
  <c r="AN136"/>
  <c r="AV136"/>
  <c r="AZ136"/>
  <c r="BD136"/>
  <c r="BH136"/>
  <c r="BL136"/>
  <c r="BP136"/>
  <c r="DF136" s="1"/>
  <c r="BT136"/>
  <c r="CB136"/>
  <c r="CF136"/>
  <c r="Q137"/>
  <c r="CS137" s="1"/>
  <c r="Y137"/>
  <c r="AC137"/>
  <c r="AG137"/>
  <c r="AK137"/>
  <c r="AO137"/>
  <c r="AS137"/>
  <c r="CZ137" s="1"/>
  <c r="AW137"/>
  <c r="BE137"/>
  <c r="BI137"/>
  <c r="DD137" s="1"/>
  <c r="BM137"/>
  <c r="BQ137"/>
  <c r="DF137" s="1"/>
  <c r="BU137"/>
  <c r="BZ137"/>
  <c r="CE137"/>
  <c r="AB138"/>
  <c r="AH138"/>
  <c r="AM138"/>
  <c r="BH138"/>
  <c r="DD138" s="1"/>
  <c r="BN138"/>
  <c r="BS138"/>
  <c r="Q139"/>
  <c r="W139"/>
  <c r="AG139"/>
  <c r="AM139"/>
  <c r="AW139"/>
  <c r="DP139" s="1"/>
  <c r="BC139"/>
  <c r="BM139"/>
  <c r="BS139"/>
  <c r="CC139"/>
  <c r="DT139" s="1"/>
  <c r="CI139"/>
  <c r="P140"/>
  <c r="U140"/>
  <c r="CT140" s="1"/>
  <c r="Z140"/>
  <c r="AP140"/>
  <c r="CY140" s="1"/>
  <c r="AV140"/>
  <c r="BA140"/>
  <c r="BV140"/>
  <c r="CB140"/>
  <c r="CG140"/>
  <c r="DJ140" s="1"/>
  <c r="Q141"/>
  <c r="V141"/>
  <c r="AA141"/>
  <c r="AG141"/>
  <c r="AW141"/>
  <c r="BB141"/>
  <c r="BG141"/>
  <c r="BM141"/>
  <c r="CC141"/>
  <c r="CH141"/>
  <c r="Z142"/>
  <c r="AJ142"/>
  <c r="CX142" s="1"/>
  <c r="AP142"/>
  <c r="AU142"/>
  <c r="BF142"/>
  <c r="BP142"/>
  <c r="DF142" s="1"/>
  <c r="BV142"/>
  <c r="CA142"/>
  <c r="DE142"/>
  <c r="T143"/>
  <c r="AJ143"/>
  <c r="CX143" s="1"/>
  <c r="AO143"/>
  <c r="AU143"/>
  <c r="AZ143"/>
  <c r="BP143"/>
  <c r="DF143" s="1"/>
  <c r="BU143"/>
  <c r="CA143"/>
  <c r="CF143"/>
  <c r="X144"/>
  <c r="AC144"/>
  <c r="CV144" s="1"/>
  <c r="AN144"/>
  <c r="AS144"/>
  <c r="BD144"/>
  <c r="BI144"/>
  <c r="DD144" s="1"/>
  <c r="BT144"/>
  <c r="Y145"/>
  <c r="AD145"/>
  <c r="AI145"/>
  <c r="BE145"/>
  <c r="BJ145"/>
  <c r="BO145"/>
  <c r="AB146"/>
  <c r="AH146"/>
  <c r="AM146"/>
  <c r="BH146"/>
  <c r="BN146"/>
  <c r="BS146"/>
  <c r="Q147"/>
  <c r="W147"/>
  <c r="AG147"/>
  <c r="AM147"/>
  <c r="AW147"/>
  <c r="DP147" s="1"/>
  <c r="BC147"/>
  <c r="BM147"/>
  <c r="BS147"/>
  <c r="CC147"/>
  <c r="DT147" s="1"/>
  <c r="CI147"/>
  <c r="P148"/>
  <c r="U148"/>
  <c r="CT148" s="1"/>
  <c r="Z148"/>
  <c r="AP148"/>
  <c r="CY148" s="1"/>
  <c r="AV148"/>
  <c r="BA148"/>
  <c r="DB148" s="1"/>
  <c r="BF148"/>
  <c r="BV148"/>
  <c r="CB148"/>
  <c r="CG148"/>
  <c r="DJ148" s="1"/>
  <c r="Q149"/>
  <c r="V149"/>
  <c r="AA149"/>
  <c r="AG149"/>
  <c r="AW149"/>
  <c r="BB149"/>
  <c r="BG149"/>
  <c r="BM149"/>
  <c r="CC149"/>
  <c r="CH149"/>
  <c r="Z150"/>
  <c r="AJ150"/>
  <c r="CX150" s="1"/>
  <c r="AP150"/>
  <c r="AU150"/>
  <c r="BF150"/>
  <c r="BP150"/>
  <c r="DF150" s="1"/>
  <c r="BV150"/>
  <c r="CA150"/>
  <c r="DE150"/>
  <c r="T151"/>
  <c r="AJ151"/>
  <c r="CX151" s="1"/>
  <c r="AO151"/>
  <c r="AU151"/>
  <c r="AZ151"/>
  <c r="BP151"/>
  <c r="DF151" s="1"/>
  <c r="BU151"/>
  <c r="CA151"/>
  <c r="CF151"/>
  <c r="X152"/>
  <c r="AC152"/>
  <c r="CV152" s="1"/>
  <c r="AN152"/>
  <c r="AS152"/>
  <c r="CZ152" s="1"/>
  <c r="BD152"/>
  <c r="BI152"/>
  <c r="DD152" s="1"/>
  <c r="BT152"/>
  <c r="BY152"/>
  <c r="DH152" s="1"/>
  <c r="Y153"/>
  <c r="AD153"/>
  <c r="AI153"/>
  <c r="BE153"/>
  <c r="BJ153"/>
  <c r="BO153"/>
  <c r="AB154"/>
  <c r="AH154"/>
  <c r="AM154"/>
  <c r="BH154"/>
  <c r="BN154"/>
  <c r="BS154"/>
  <c r="Q155"/>
  <c r="W155"/>
  <c r="AG155"/>
  <c r="AM155"/>
  <c r="AW155"/>
  <c r="DP155" s="1"/>
  <c r="BC155"/>
  <c r="BM155"/>
  <c r="BS155"/>
  <c r="CC155"/>
  <c r="DT155" s="1"/>
  <c r="CI155"/>
  <c r="P156"/>
  <c r="U156"/>
  <c r="CT156" s="1"/>
  <c r="Z156"/>
  <c r="AP156"/>
  <c r="CY156" s="1"/>
  <c r="AV156"/>
  <c r="BA156"/>
  <c r="DB156" s="1"/>
  <c r="BF156"/>
  <c r="BV156"/>
  <c r="CB156"/>
  <c r="CG156"/>
  <c r="DJ156" s="1"/>
  <c r="Q157"/>
  <c r="V157"/>
  <c r="AA157"/>
  <c r="AG157"/>
  <c r="AW157"/>
  <c r="BB157"/>
  <c r="BG157"/>
  <c r="BM157"/>
  <c r="CC157"/>
  <c r="CH157"/>
  <c r="Z158"/>
  <c r="AJ158"/>
  <c r="CX158" s="1"/>
  <c r="AP158"/>
  <c r="AU158"/>
  <c r="BF158"/>
  <c r="BP158"/>
  <c r="DF158" s="1"/>
  <c r="BV158"/>
  <c r="CA158"/>
  <c r="DE158"/>
  <c r="T159"/>
  <c r="AJ159"/>
  <c r="CX159" s="1"/>
  <c r="AO159"/>
  <c r="AU159"/>
  <c r="AZ159"/>
  <c r="BP159"/>
  <c r="DF159" s="1"/>
  <c r="BU159"/>
  <c r="CA159"/>
  <c r="CF159"/>
  <c r="X160"/>
  <c r="AC160"/>
  <c r="CV160" s="1"/>
  <c r="AN160"/>
  <c r="AS160"/>
  <c r="CZ160" s="1"/>
  <c r="BD160"/>
  <c r="BI160"/>
  <c r="DD160" s="1"/>
  <c r="BT160"/>
  <c r="BY160"/>
  <c r="DH160" s="1"/>
  <c r="Y161"/>
  <c r="AD161"/>
  <c r="AI161"/>
  <c r="BE161"/>
  <c r="BJ161"/>
  <c r="BO161"/>
  <c r="AB162"/>
  <c r="AH162"/>
  <c r="AM162"/>
  <c r="BH162"/>
  <c r="BN162"/>
  <c r="BS162"/>
  <c r="Q163"/>
  <c r="W163"/>
  <c r="AG163"/>
  <c r="AM163"/>
  <c r="AW163"/>
  <c r="DP163" s="1"/>
  <c r="BC163"/>
  <c r="BM163"/>
  <c r="BS163"/>
  <c r="CC163"/>
  <c r="DT163" s="1"/>
  <c r="CI163"/>
  <c r="P164"/>
  <c r="U164"/>
  <c r="CT164" s="1"/>
  <c r="Z164"/>
  <c r="AP164"/>
  <c r="CY164" s="1"/>
  <c r="AV164"/>
  <c r="BA164"/>
  <c r="DB164" s="1"/>
  <c r="BF164"/>
  <c r="BV164"/>
  <c r="CB164"/>
  <c r="CG164"/>
  <c r="DJ164" s="1"/>
  <c r="Q165"/>
  <c r="V165"/>
  <c r="AA165"/>
  <c r="AG165"/>
  <c r="AW165"/>
  <c r="BB165"/>
  <c r="BG165"/>
  <c r="BM165"/>
  <c r="CC165"/>
  <c r="CH165"/>
  <c r="Z166"/>
  <c r="AJ166"/>
  <c r="CX166" s="1"/>
  <c r="AP166"/>
  <c r="AU166"/>
  <c r="BF166"/>
  <c r="BP166"/>
  <c r="DF166" s="1"/>
  <c r="BV166"/>
  <c r="CA166"/>
  <c r="DE166"/>
  <c r="T167"/>
  <c r="AJ167"/>
  <c r="CX167" s="1"/>
  <c r="AO167"/>
  <c r="AU167"/>
  <c r="AZ167"/>
  <c r="BP167"/>
  <c r="DF167" s="1"/>
  <c r="BU167"/>
  <c r="CA167"/>
  <c r="CF167"/>
  <c r="X168"/>
  <c r="AC168"/>
  <c r="CV168" s="1"/>
  <c r="AN168"/>
  <c r="AS168"/>
  <c r="CZ168" s="1"/>
  <c r="BD168"/>
  <c r="BI168"/>
  <c r="DD168" s="1"/>
  <c r="BT168"/>
  <c r="BY168"/>
  <c r="DH168" s="1"/>
  <c r="Y169"/>
  <c r="AD169"/>
  <c r="AI169"/>
  <c r="BE169"/>
  <c r="BJ169"/>
  <c r="BO169"/>
  <c r="AB170"/>
  <c r="AH170"/>
  <c r="AM170"/>
  <c r="BH170"/>
  <c r="BN170"/>
  <c r="BS170"/>
  <c r="Q171"/>
  <c r="W171"/>
  <c r="AG171"/>
  <c r="AM171"/>
  <c r="AW171"/>
  <c r="DP171" s="1"/>
  <c r="BC171"/>
  <c r="BM171"/>
  <c r="BS171"/>
  <c r="CC171"/>
  <c r="DT171" s="1"/>
  <c r="CI171"/>
  <c r="P172"/>
  <c r="U172"/>
  <c r="CT172" s="1"/>
  <c r="Z172"/>
  <c r="AP172"/>
  <c r="CY172" s="1"/>
  <c r="AV172"/>
  <c r="BA172"/>
  <c r="DB172" s="1"/>
  <c r="BF172"/>
  <c r="BV172"/>
  <c r="CB172"/>
  <c r="CG172"/>
  <c r="DJ172" s="1"/>
  <c r="Q173"/>
  <c r="V173"/>
  <c r="AA173"/>
  <c r="AG173"/>
  <c r="AW173"/>
  <c r="BB173"/>
  <c r="BG173"/>
  <c r="BM173"/>
  <c r="CC173"/>
  <c r="CH173"/>
  <c r="CT174"/>
  <c r="Z174"/>
  <c r="AJ174"/>
  <c r="CX174" s="1"/>
  <c r="AP174"/>
  <c r="AU174"/>
  <c r="DB174"/>
  <c r="BF174"/>
  <c r="BP174"/>
  <c r="DF174" s="1"/>
  <c r="BV174"/>
  <c r="CA174"/>
  <c r="DJ174"/>
  <c r="CW174"/>
  <c r="Q175"/>
  <c r="BA175"/>
  <c r="CC175"/>
  <c r="Z176"/>
  <c r="BJ176"/>
  <c r="DF176"/>
  <c r="Q177"/>
  <c r="BA177"/>
  <c r="CC177"/>
  <c r="AD178"/>
  <c r="DB178"/>
  <c r="BF178"/>
  <c r="AG179"/>
  <c r="BQ179"/>
  <c r="CX180"/>
  <c r="AP180"/>
  <c r="BZ180"/>
  <c r="AK181"/>
  <c r="BM181"/>
  <c r="CT182"/>
  <c r="AP182"/>
  <c r="BZ182"/>
  <c r="DJ182"/>
  <c r="Q183"/>
  <c r="BA183"/>
  <c r="CC183"/>
  <c r="Z184"/>
  <c r="BJ184"/>
  <c r="DF184"/>
  <c r="Q185"/>
  <c r="BA185"/>
  <c r="CC185"/>
  <c r="AD186"/>
  <c r="DB186"/>
  <c r="BF186"/>
  <c r="BS187"/>
  <c r="BX188"/>
  <c r="CX189"/>
  <c r="BK140"/>
  <c r="BG140"/>
  <c r="CA144"/>
  <c r="BW144"/>
  <c r="AS138"/>
  <c r="CZ138" s="1"/>
  <c r="AO138"/>
  <c r="BY138"/>
  <c r="DH138" s="1"/>
  <c r="BU138"/>
  <c r="DS138" s="1"/>
  <c r="AT139"/>
  <c r="CZ139" s="1"/>
  <c r="AP139"/>
  <c r="CY139" s="1"/>
  <c r="BZ139"/>
  <c r="DH139" s="1"/>
  <c r="BV139"/>
  <c r="DG139" s="1"/>
  <c r="AJ141"/>
  <c r="AF141"/>
  <c r="BP141"/>
  <c r="BL141"/>
  <c r="AC142"/>
  <c r="Y142"/>
  <c r="BI142"/>
  <c r="DD142" s="1"/>
  <c r="BE142"/>
  <c r="W144"/>
  <c r="S144"/>
  <c r="BC144"/>
  <c r="AY144"/>
  <c r="CI144"/>
  <c r="CE144"/>
  <c r="T145"/>
  <c r="P145"/>
  <c r="AZ145"/>
  <c r="AV145"/>
  <c r="CF145"/>
  <c r="CB145"/>
  <c r="AS146"/>
  <c r="CZ146" s="1"/>
  <c r="AO146"/>
  <c r="BY146"/>
  <c r="DH146" s="1"/>
  <c r="BU146"/>
  <c r="DS146" s="1"/>
  <c r="AT147"/>
  <c r="CZ147" s="1"/>
  <c r="AP147"/>
  <c r="CY147" s="1"/>
  <c r="BZ147"/>
  <c r="DH147" s="1"/>
  <c r="BV147"/>
  <c r="DG147" s="1"/>
  <c r="AJ149"/>
  <c r="AF149"/>
  <c r="BP149"/>
  <c r="BL149"/>
  <c r="AC150"/>
  <c r="Y150"/>
  <c r="BI150"/>
  <c r="BE150"/>
  <c r="W152"/>
  <c r="S152"/>
  <c r="BC152"/>
  <c r="AY152"/>
  <c r="CI152"/>
  <c r="CE152"/>
  <c r="T153"/>
  <c r="P153"/>
  <c r="AZ153"/>
  <c r="AV153"/>
  <c r="CF153"/>
  <c r="CB153"/>
  <c r="AS154"/>
  <c r="CZ154" s="1"/>
  <c r="AO154"/>
  <c r="BY154"/>
  <c r="DH154" s="1"/>
  <c r="BU154"/>
  <c r="DG154" s="1"/>
  <c r="AT155"/>
  <c r="CZ155" s="1"/>
  <c r="AP155"/>
  <c r="CY155" s="1"/>
  <c r="BZ155"/>
  <c r="DH155" s="1"/>
  <c r="BV155"/>
  <c r="DG155" s="1"/>
  <c r="AJ157"/>
  <c r="AF157"/>
  <c r="BP157"/>
  <c r="BL157"/>
  <c r="AC158"/>
  <c r="Y158"/>
  <c r="BI158"/>
  <c r="BE158"/>
  <c r="W160"/>
  <c r="S160"/>
  <c r="BC160"/>
  <c r="AY160"/>
  <c r="CI160"/>
  <c r="CE160"/>
  <c r="T161"/>
  <c r="P161"/>
  <c r="AZ161"/>
  <c r="AV161"/>
  <c r="CF161"/>
  <c r="CB161"/>
  <c r="AS162"/>
  <c r="CZ162" s="1"/>
  <c r="AO162"/>
  <c r="BY162"/>
  <c r="DH162" s="1"/>
  <c r="BU162"/>
  <c r="DS162" s="1"/>
  <c r="AT163"/>
  <c r="CZ163" s="1"/>
  <c r="AP163"/>
  <c r="CY163" s="1"/>
  <c r="BZ163"/>
  <c r="DH163" s="1"/>
  <c r="BV163"/>
  <c r="DG163" s="1"/>
  <c r="AJ165"/>
  <c r="AF165"/>
  <c r="BP165"/>
  <c r="BL165"/>
  <c r="AC166"/>
  <c r="Y166"/>
  <c r="BI166"/>
  <c r="BE166"/>
  <c r="W168"/>
  <c r="S168"/>
  <c r="BC168"/>
  <c r="AY168"/>
  <c r="CI168"/>
  <c r="CE168"/>
  <c r="T169"/>
  <c r="P169"/>
  <c r="AZ169"/>
  <c r="AV169"/>
  <c r="CF169"/>
  <c r="CB169"/>
  <c r="AS170"/>
  <c r="CZ170" s="1"/>
  <c r="AO170"/>
  <c r="BY170"/>
  <c r="DH170" s="1"/>
  <c r="BU170"/>
  <c r="DG170" s="1"/>
  <c r="AT171"/>
  <c r="CZ171" s="1"/>
  <c r="AP171"/>
  <c r="CY171" s="1"/>
  <c r="BZ171"/>
  <c r="DH171" s="1"/>
  <c r="BV171"/>
  <c r="DG171" s="1"/>
  <c r="AJ173"/>
  <c r="AF173"/>
  <c r="BP173"/>
  <c r="BL173"/>
  <c r="AC174"/>
  <c r="Y174"/>
  <c r="BI174"/>
  <c r="BE174"/>
  <c r="AJ175"/>
  <c r="AF175"/>
  <c r="AL175"/>
  <c r="AH175"/>
  <c r="BP175"/>
  <c r="BL175"/>
  <c r="BR175"/>
  <c r="BN175"/>
  <c r="AS176"/>
  <c r="AO176"/>
  <c r="AU176"/>
  <c r="AQ176"/>
  <c r="BY176"/>
  <c r="BU176"/>
  <c r="CA176"/>
  <c r="BW176"/>
  <c r="AL177"/>
  <c r="AH177"/>
  <c r="AJ177"/>
  <c r="AF177"/>
  <c r="BR177"/>
  <c r="BN177"/>
  <c r="BP177"/>
  <c r="DF177" s="1"/>
  <c r="BL177"/>
  <c r="AU178"/>
  <c r="AQ178"/>
  <c r="AS178"/>
  <c r="AO178"/>
  <c r="CY178" s="1"/>
  <c r="CA178"/>
  <c r="BW178"/>
  <c r="BY178"/>
  <c r="BU178"/>
  <c r="T179"/>
  <c r="P179"/>
  <c r="V179"/>
  <c r="R179"/>
  <c r="AZ179"/>
  <c r="AV179"/>
  <c r="BB179"/>
  <c r="AX179"/>
  <c r="CF179"/>
  <c r="CB179"/>
  <c r="CH179"/>
  <c r="CD179"/>
  <c r="AC180"/>
  <c r="Y180"/>
  <c r="AE180"/>
  <c r="AA180"/>
  <c r="BI180"/>
  <c r="BE180"/>
  <c r="BK180"/>
  <c r="BG180"/>
  <c r="V181"/>
  <c r="R181"/>
  <c r="T181"/>
  <c r="CT181" s="1"/>
  <c r="P181"/>
  <c r="BB181"/>
  <c r="AX181"/>
  <c r="AZ181"/>
  <c r="AV181"/>
  <c r="CH181"/>
  <c r="CD181"/>
  <c r="CF181"/>
  <c r="CB181"/>
  <c r="AE182"/>
  <c r="AA182"/>
  <c r="AC182"/>
  <c r="Y182"/>
  <c r="BK182"/>
  <c r="BG182"/>
  <c r="BI182"/>
  <c r="BE182"/>
  <c r="AJ183"/>
  <c r="AF183"/>
  <c r="AL183"/>
  <c r="AH183"/>
  <c r="BP183"/>
  <c r="BL183"/>
  <c r="BR183"/>
  <c r="BN183"/>
  <c r="AS184"/>
  <c r="AO184"/>
  <c r="AU184"/>
  <c r="AQ184"/>
  <c r="BY184"/>
  <c r="BU184"/>
  <c r="CA184"/>
  <c r="BW184"/>
  <c r="AL185"/>
  <c r="AH185"/>
  <c r="AJ185"/>
  <c r="AF185"/>
  <c r="BR185"/>
  <c r="BN185"/>
  <c r="BP185"/>
  <c r="BL185"/>
  <c r="AU186"/>
  <c r="AQ186"/>
  <c r="AS186"/>
  <c r="AO186"/>
  <c r="CA186"/>
  <c r="BW186"/>
  <c r="BY186"/>
  <c r="BU186"/>
  <c r="T194"/>
  <c r="P194"/>
  <c r="S194"/>
  <c r="U194"/>
  <c r="V194"/>
  <c r="Q194"/>
  <c r="AZ194"/>
  <c r="AV194"/>
  <c r="AY194"/>
  <c r="BA194"/>
  <c r="BB194"/>
  <c r="AW194"/>
  <c r="CF194"/>
  <c r="CB194"/>
  <c r="CE194"/>
  <c r="CG194"/>
  <c r="CH194"/>
  <c r="CC194"/>
  <c r="AR122"/>
  <c r="Z124"/>
  <c r="AD124"/>
  <c r="AM125"/>
  <c r="BS125"/>
  <c r="BT126"/>
  <c r="BX126"/>
  <c r="DH126" s="1"/>
  <c r="AW127"/>
  <c r="CC127"/>
  <c r="BJ128"/>
  <c r="BS129"/>
  <c r="CU130"/>
  <c r="AW131"/>
  <c r="CG131"/>
  <c r="AM133"/>
  <c r="BS133"/>
  <c r="AN134"/>
  <c r="CU134"/>
  <c r="AW135"/>
  <c r="DP135" s="1"/>
  <c r="AD136"/>
  <c r="BO137"/>
  <c r="BS137"/>
  <c r="DS140"/>
  <c r="AD141"/>
  <c r="AW143"/>
  <c r="CI143"/>
  <c r="BO122"/>
  <c r="BS122"/>
  <c r="BW122"/>
  <c r="CA122"/>
  <c r="AR123"/>
  <c r="AZ123"/>
  <c r="BX123"/>
  <c r="Q124"/>
  <c r="CC124"/>
  <c r="Z125"/>
  <c r="AD125"/>
  <c r="AH125"/>
  <c r="AL125"/>
  <c r="BF125"/>
  <c r="BN125"/>
  <c r="AM126"/>
  <c r="AU126"/>
  <c r="Q128"/>
  <c r="U128"/>
  <c r="Y128"/>
  <c r="AC128"/>
  <c r="Q122"/>
  <c r="DL122" s="1"/>
  <c r="AG122"/>
  <c r="CW122" s="1"/>
  <c r="AO122"/>
  <c r="AS122"/>
  <c r="AW122"/>
  <c r="DA122" s="1"/>
  <c r="BM122"/>
  <c r="DR122" s="1"/>
  <c r="BU122"/>
  <c r="BY122"/>
  <c r="DH122" s="1"/>
  <c r="CC122"/>
  <c r="DI122" s="1"/>
  <c r="R123"/>
  <c r="V123"/>
  <c r="Z123"/>
  <c r="DM123" s="1"/>
  <c r="AP123"/>
  <c r="DO123" s="1"/>
  <c r="AT123"/>
  <c r="AX123"/>
  <c r="BB123"/>
  <c r="BF123"/>
  <c r="DQ123" s="1"/>
  <c r="BV123"/>
  <c r="DG123" s="1"/>
  <c r="BZ123"/>
  <c r="CD123"/>
  <c r="CH123"/>
  <c r="CW123"/>
  <c r="DE123"/>
  <c r="S124"/>
  <c r="W124"/>
  <c r="AA124"/>
  <c r="AE124"/>
  <c r="AI124"/>
  <c r="AY124"/>
  <c r="BC124"/>
  <c r="BG124"/>
  <c r="BK124"/>
  <c r="BO124"/>
  <c r="CE124"/>
  <c r="X125"/>
  <c r="AF125"/>
  <c r="AJ125"/>
  <c r="CX125" s="1"/>
  <c r="AN125"/>
  <c r="BD125"/>
  <c r="BH125"/>
  <c r="DD125" s="1"/>
  <c r="BL125"/>
  <c r="BP125"/>
  <c r="DF125" s="1"/>
  <c r="BT125"/>
  <c r="Q126"/>
  <c r="DL126" s="1"/>
  <c r="AG126"/>
  <c r="DN126" s="1"/>
  <c r="AK126"/>
  <c r="CX126" s="1"/>
  <c r="AO126"/>
  <c r="AS126"/>
  <c r="AW126"/>
  <c r="DP126" s="1"/>
  <c r="BM126"/>
  <c r="DR126" s="1"/>
  <c r="CO126" s="1"/>
  <c r="CP126" s="1"/>
  <c r="BU126"/>
  <c r="CC126"/>
  <c r="DT126" s="1"/>
  <c r="DM126"/>
  <c r="DQ126"/>
  <c r="R127"/>
  <c r="V127"/>
  <c r="Z127"/>
  <c r="CU127" s="1"/>
  <c r="AP127"/>
  <c r="AT127"/>
  <c r="CZ127" s="1"/>
  <c r="AX127"/>
  <c r="BB127"/>
  <c r="BF127"/>
  <c r="DQ127" s="1"/>
  <c r="BV127"/>
  <c r="DG127" s="1"/>
  <c r="BZ127"/>
  <c r="CD127"/>
  <c r="CH127"/>
  <c r="CW127"/>
  <c r="DE127"/>
  <c r="S128"/>
  <c r="AA128"/>
  <c r="AE128"/>
  <c r="AI128"/>
  <c r="AY128"/>
  <c r="BC128"/>
  <c r="BG128"/>
  <c r="BK128"/>
  <c r="BO128"/>
  <c r="CE128"/>
  <c r="CI128"/>
  <c r="X129"/>
  <c r="AB129"/>
  <c r="CV129" s="1"/>
  <c r="AF129"/>
  <c r="AJ129"/>
  <c r="CX129" s="1"/>
  <c r="AN129"/>
  <c r="BD129"/>
  <c r="BH129"/>
  <c r="DD129" s="1"/>
  <c r="BL129"/>
  <c r="BP129"/>
  <c r="DF129" s="1"/>
  <c r="BT129"/>
  <c r="Q130"/>
  <c r="DL130" s="1"/>
  <c r="AG130"/>
  <c r="DN130" s="1"/>
  <c r="AK130"/>
  <c r="CX130" s="1"/>
  <c r="AO130"/>
  <c r="AS130"/>
  <c r="AW130"/>
  <c r="DA130" s="1"/>
  <c r="BM130"/>
  <c r="DR130" s="1"/>
  <c r="BQ130"/>
  <c r="DF130" s="1"/>
  <c r="BU130"/>
  <c r="BY130"/>
  <c r="CC130"/>
  <c r="DT130" s="1"/>
  <c r="R131"/>
  <c r="V131"/>
  <c r="Z131"/>
  <c r="DM131" s="1"/>
  <c r="AP131"/>
  <c r="AX131"/>
  <c r="BB131"/>
  <c r="BF131"/>
  <c r="DC131" s="1"/>
  <c r="BV131"/>
  <c r="DG131" s="1"/>
  <c r="BZ131"/>
  <c r="CD131"/>
  <c r="CH131"/>
  <c r="CW131"/>
  <c r="DE131"/>
  <c r="S132"/>
  <c r="W132"/>
  <c r="AA132"/>
  <c r="AE132"/>
  <c r="AI132"/>
  <c r="AY132"/>
  <c r="BC132"/>
  <c r="BG132"/>
  <c r="BK132"/>
  <c r="BO132"/>
  <c r="CE132"/>
  <c r="CI132"/>
  <c r="X133"/>
  <c r="AB133"/>
  <c r="CV133" s="1"/>
  <c r="AF133"/>
  <c r="AJ133"/>
  <c r="CX133" s="1"/>
  <c r="AN133"/>
  <c r="BD133"/>
  <c r="BH133"/>
  <c r="DD133" s="1"/>
  <c r="BL133"/>
  <c r="BT133"/>
  <c r="Q134"/>
  <c r="DL134" s="1"/>
  <c r="AG134"/>
  <c r="CW134" s="1"/>
  <c r="AK134"/>
  <c r="CX134" s="1"/>
  <c r="AO134"/>
  <c r="AS134"/>
  <c r="AW134"/>
  <c r="DP134" s="1"/>
  <c r="BM134"/>
  <c r="DR134" s="1"/>
  <c r="CO134" s="1"/>
  <c r="CP134" s="1"/>
  <c r="BQ134"/>
  <c r="DF134" s="1"/>
  <c r="BU134"/>
  <c r="BY134"/>
  <c r="CC134"/>
  <c r="DT134" s="1"/>
  <c r="DQ134"/>
  <c r="R135"/>
  <c r="V135"/>
  <c r="Z135"/>
  <c r="CU135" s="1"/>
  <c r="AP135"/>
  <c r="CY135" s="1"/>
  <c r="AT135"/>
  <c r="AX135"/>
  <c r="BB135"/>
  <c r="BF135"/>
  <c r="DC135" s="1"/>
  <c r="BV135"/>
  <c r="DG135" s="1"/>
  <c r="BZ135"/>
  <c r="CD135"/>
  <c r="CH135"/>
  <c r="CW135"/>
  <c r="DE135"/>
  <c r="S136"/>
  <c r="W136"/>
  <c r="AA136"/>
  <c r="AE136"/>
  <c r="AI136"/>
  <c r="AY136"/>
  <c r="BC136"/>
  <c r="BG136"/>
  <c r="BK136"/>
  <c r="BO136"/>
  <c r="CE136"/>
  <c r="CI136"/>
  <c r="DL137"/>
  <c r="X137"/>
  <c r="AB137"/>
  <c r="CV137" s="1"/>
  <c r="AF137"/>
  <c r="AJ137"/>
  <c r="CX137" s="1"/>
  <c r="AN137"/>
  <c r="DP137"/>
  <c r="BD137"/>
  <c r="BL137"/>
  <c r="BT137"/>
  <c r="BY137"/>
  <c r="DH137" s="1"/>
  <c r="DA137"/>
  <c r="AA138"/>
  <c r="AF138"/>
  <c r="AL138"/>
  <c r="AQ138"/>
  <c r="BG138"/>
  <c r="BL138"/>
  <c r="BW138"/>
  <c r="CS139"/>
  <c r="AF139"/>
  <c r="AK139"/>
  <c r="AQ139"/>
  <c r="DA139"/>
  <c r="BL139"/>
  <c r="BQ139"/>
  <c r="BW139"/>
  <c r="DI139"/>
  <c r="DL139"/>
  <c r="Y140"/>
  <c r="CX140"/>
  <c r="AZ140"/>
  <c r="DB140" s="1"/>
  <c r="BE140"/>
  <c r="BJ140"/>
  <c r="DF140"/>
  <c r="Z141"/>
  <c r="AK141"/>
  <c r="BF141"/>
  <c r="BK141"/>
  <c r="BQ141"/>
  <c r="CG141"/>
  <c r="X142"/>
  <c r="AD142"/>
  <c r="CV142" s="1"/>
  <c r="AN142"/>
  <c r="BD142"/>
  <c r="BJ142"/>
  <c r="BT142"/>
  <c r="BZ142"/>
  <c r="DH142" s="1"/>
  <c r="AN143"/>
  <c r="AY143"/>
  <c r="BT143"/>
  <c r="Q144"/>
  <c r="DL144" s="1"/>
  <c r="V144"/>
  <c r="AR144"/>
  <c r="AW144"/>
  <c r="DP144" s="1"/>
  <c r="BB144"/>
  <c r="BX144"/>
  <c r="CC144"/>
  <c r="DT144" s="1"/>
  <c r="CH144"/>
  <c r="R145"/>
  <c r="W145"/>
  <c r="AH145"/>
  <c r="AX145"/>
  <c r="BC145"/>
  <c r="BN145"/>
  <c r="CD145"/>
  <c r="CI145"/>
  <c r="AF146"/>
  <c r="AQ146"/>
  <c r="BL146"/>
  <c r="BW146"/>
  <c r="CS147"/>
  <c r="AF147"/>
  <c r="AQ147"/>
  <c r="DA147"/>
  <c r="BL147"/>
  <c r="BW147"/>
  <c r="DI147"/>
  <c r="DL147"/>
  <c r="Y148"/>
  <c r="CX148"/>
  <c r="BE148"/>
  <c r="DF148"/>
  <c r="Z149"/>
  <c r="AK149"/>
  <c r="BF149"/>
  <c r="BQ149"/>
  <c r="X150"/>
  <c r="AD150"/>
  <c r="AN150"/>
  <c r="BD150"/>
  <c r="BJ150"/>
  <c r="BT150"/>
  <c r="AN151"/>
  <c r="BT151"/>
  <c r="Q152"/>
  <c r="CS152" s="1"/>
  <c r="V152"/>
  <c r="AW152"/>
  <c r="DP152" s="1"/>
  <c r="BB152"/>
  <c r="CC152"/>
  <c r="DT152" s="1"/>
  <c r="CH152"/>
  <c r="DA152"/>
  <c r="R153"/>
  <c r="W153"/>
  <c r="AH153"/>
  <c r="AX153"/>
  <c r="BC153"/>
  <c r="BN153"/>
  <c r="CD153"/>
  <c r="CI153"/>
  <c r="AF154"/>
  <c r="AQ154"/>
  <c r="BL154"/>
  <c r="BW154"/>
  <c r="CS155"/>
  <c r="AF155"/>
  <c r="AQ155"/>
  <c r="DA155"/>
  <c r="BL155"/>
  <c r="BW155"/>
  <c r="DI155"/>
  <c r="DL155"/>
  <c r="Y156"/>
  <c r="CX156"/>
  <c r="BE156"/>
  <c r="DF156"/>
  <c r="Z157"/>
  <c r="AK157"/>
  <c r="BF157"/>
  <c r="BQ157"/>
  <c r="X158"/>
  <c r="AD158"/>
  <c r="AN158"/>
  <c r="BD158"/>
  <c r="BJ158"/>
  <c r="BT158"/>
  <c r="AN159"/>
  <c r="BT159"/>
  <c r="Q160"/>
  <c r="CS160" s="1"/>
  <c r="V160"/>
  <c r="AW160"/>
  <c r="DP160" s="1"/>
  <c r="BB160"/>
  <c r="CC160"/>
  <c r="DT160" s="1"/>
  <c r="CH160"/>
  <c r="DA160"/>
  <c r="R161"/>
  <c r="W161"/>
  <c r="AH161"/>
  <c r="AX161"/>
  <c r="BC161"/>
  <c r="BN161"/>
  <c r="CD161"/>
  <c r="CI161"/>
  <c r="AF162"/>
  <c r="AQ162"/>
  <c r="BL162"/>
  <c r="BW162"/>
  <c r="CS163"/>
  <c r="AF163"/>
  <c r="AQ163"/>
  <c r="DA163"/>
  <c r="BL163"/>
  <c r="BW163"/>
  <c r="DI163"/>
  <c r="DL163"/>
  <c r="Y164"/>
  <c r="CX164"/>
  <c r="BE164"/>
  <c r="DF164"/>
  <c r="Z165"/>
  <c r="AK165"/>
  <c r="BF165"/>
  <c r="BQ165"/>
  <c r="X166"/>
  <c r="AD166"/>
  <c r="AN166"/>
  <c r="BD166"/>
  <c r="BJ166"/>
  <c r="BT166"/>
  <c r="AN167"/>
  <c r="BT167"/>
  <c r="Q168"/>
  <c r="CS168" s="1"/>
  <c r="V168"/>
  <c r="AW168"/>
  <c r="DP168" s="1"/>
  <c r="BB168"/>
  <c r="CC168"/>
  <c r="DT168" s="1"/>
  <c r="CH168"/>
  <c r="DA168"/>
  <c r="R169"/>
  <c r="W169"/>
  <c r="AH169"/>
  <c r="AX169"/>
  <c r="BC169"/>
  <c r="BN169"/>
  <c r="CD169"/>
  <c r="CI169"/>
  <c r="AF170"/>
  <c r="AQ170"/>
  <c r="BL170"/>
  <c r="BW170"/>
  <c r="CS171"/>
  <c r="AF171"/>
  <c r="AQ171"/>
  <c r="DA171"/>
  <c r="BL171"/>
  <c r="BW171"/>
  <c r="DI171"/>
  <c r="DL171"/>
  <c r="Y172"/>
  <c r="CX172"/>
  <c r="BE172"/>
  <c r="DF172"/>
  <c r="BU172"/>
  <c r="BZ172"/>
  <c r="DH172" s="1"/>
  <c r="Z173"/>
  <c r="AK173"/>
  <c r="BF173"/>
  <c r="BQ173"/>
  <c r="X174"/>
  <c r="AD174"/>
  <c r="AN174"/>
  <c r="BD174"/>
  <c r="BJ174"/>
  <c r="BO174"/>
  <c r="BT174"/>
  <c r="AI175"/>
  <c r="BS175"/>
  <c r="AR176"/>
  <c r="CZ176" s="1"/>
  <c r="BT176"/>
  <c r="AM177"/>
  <c r="BO177"/>
  <c r="AR178"/>
  <c r="CZ178" s="1"/>
  <c r="BT178"/>
  <c r="S179"/>
  <c r="BC179"/>
  <c r="CE179"/>
  <c r="AB180"/>
  <c r="CV180" s="1"/>
  <c r="BD180"/>
  <c r="S181"/>
  <c r="BC181"/>
  <c r="CE181"/>
  <c r="X182"/>
  <c r="BH182"/>
  <c r="DD182" s="1"/>
  <c r="AI183"/>
  <c r="BS183"/>
  <c r="AR184"/>
  <c r="CZ184" s="1"/>
  <c r="BT184"/>
  <c r="AM185"/>
  <c r="BO185"/>
  <c r="AR186"/>
  <c r="CZ186" s="1"/>
  <c r="BT186"/>
  <c r="CV187"/>
  <c r="W194"/>
  <c r="AX194"/>
  <c r="CX197"/>
  <c r="AE140"/>
  <c r="AA140"/>
  <c r="V143"/>
  <c r="R143"/>
  <c r="AK146"/>
  <c r="AG146"/>
  <c r="BQ146"/>
  <c r="BM146"/>
  <c r="AL147"/>
  <c r="AH147"/>
  <c r="BR147"/>
  <c r="BN147"/>
  <c r="AE148"/>
  <c r="AA148"/>
  <c r="BK148"/>
  <c r="BG148"/>
  <c r="AB149"/>
  <c r="X149"/>
  <c r="BH149"/>
  <c r="BD149"/>
  <c r="V151"/>
  <c r="R151"/>
  <c r="BB151"/>
  <c r="AX151"/>
  <c r="CH151"/>
  <c r="CD151"/>
  <c r="AU152"/>
  <c r="AQ152"/>
  <c r="CA152"/>
  <c r="BW152"/>
  <c r="AK154"/>
  <c r="AG154"/>
  <c r="BQ154"/>
  <c r="BM154"/>
  <c r="AL155"/>
  <c r="AH155"/>
  <c r="BR155"/>
  <c r="BN155"/>
  <c r="AE156"/>
  <c r="AA156"/>
  <c r="BK156"/>
  <c r="BG156"/>
  <c r="AB157"/>
  <c r="X157"/>
  <c r="BH157"/>
  <c r="BD157"/>
  <c r="V159"/>
  <c r="R159"/>
  <c r="BB159"/>
  <c r="AX159"/>
  <c r="CH159"/>
  <c r="CD159"/>
  <c r="AU160"/>
  <c r="AQ160"/>
  <c r="CA160"/>
  <c r="BW160"/>
  <c r="AK162"/>
  <c r="AG162"/>
  <c r="BQ162"/>
  <c r="BM162"/>
  <c r="AL163"/>
  <c r="AH163"/>
  <c r="BR163"/>
  <c r="BN163"/>
  <c r="AE164"/>
  <c r="AA164"/>
  <c r="BK164"/>
  <c r="BG164"/>
  <c r="AB165"/>
  <c r="X165"/>
  <c r="BH165"/>
  <c r="BD165"/>
  <c r="V167"/>
  <c r="R167"/>
  <c r="BB167"/>
  <c r="AX167"/>
  <c r="CH167"/>
  <c r="CD167"/>
  <c r="AU168"/>
  <c r="AQ168"/>
  <c r="CA168"/>
  <c r="BW168"/>
  <c r="AK170"/>
  <c r="AG170"/>
  <c r="BQ170"/>
  <c r="BM170"/>
  <c r="AL171"/>
  <c r="AH171"/>
  <c r="BR171"/>
  <c r="BN171"/>
  <c r="AE172"/>
  <c r="AA172"/>
  <c r="BK172"/>
  <c r="BG172"/>
  <c r="AB173"/>
  <c r="X173"/>
  <c r="BH173"/>
  <c r="BD173"/>
  <c r="W193"/>
  <c r="S193"/>
  <c r="R193"/>
  <c r="T193"/>
  <c r="U193"/>
  <c r="P193"/>
  <c r="BC193"/>
  <c r="AY193"/>
  <c r="AX193"/>
  <c r="AZ193"/>
  <c r="BA193"/>
  <c r="AV193"/>
  <c r="CI193"/>
  <c r="CE193"/>
  <c r="CD193"/>
  <c r="CF193"/>
  <c r="CG193"/>
  <c r="CB193"/>
  <c r="AS195"/>
  <c r="AO195"/>
  <c r="AR195"/>
  <c r="AT195"/>
  <c r="AN195"/>
  <c r="AU195"/>
  <c r="AP195"/>
  <c r="BY195"/>
  <c r="BU195"/>
  <c r="BX195"/>
  <c r="BZ195"/>
  <c r="BT195"/>
  <c r="CA195"/>
  <c r="BV195"/>
  <c r="AT196"/>
  <c r="AP196"/>
  <c r="AR196"/>
  <c r="AS196"/>
  <c r="AN196"/>
  <c r="AU196"/>
  <c r="AO196"/>
  <c r="BZ196"/>
  <c r="BV196"/>
  <c r="BX196"/>
  <c r="DH196" s="1"/>
  <c r="BY196"/>
  <c r="BT196"/>
  <c r="CA196"/>
  <c r="BU196"/>
  <c r="BT122"/>
  <c r="BA123"/>
  <c r="CC123"/>
  <c r="AN126"/>
  <c r="Q127"/>
  <c r="BF128"/>
  <c r="BO129"/>
  <c r="BT130"/>
  <c r="BX130"/>
  <c r="DH130" s="1"/>
  <c r="U131"/>
  <c r="CT131" s="1"/>
  <c r="BF132"/>
  <c r="AR134"/>
  <c r="CZ134" s="1"/>
  <c r="Q135"/>
  <c r="DL135" s="1"/>
  <c r="U135"/>
  <c r="CG135"/>
  <c r="Z136"/>
  <c r="DO140"/>
  <c r="Q143"/>
  <c r="W143"/>
  <c r="AJ146"/>
  <c r="CX146" s="1"/>
  <c r="BP146"/>
  <c r="DF146" s="1"/>
  <c r="AJ147"/>
  <c r="CX147" s="1"/>
  <c r="BP147"/>
  <c r="DF147" s="1"/>
  <c r="X148"/>
  <c r="AC148"/>
  <c r="DO148"/>
  <c r="BD148"/>
  <c r="BI148"/>
  <c r="DS148"/>
  <c r="Y149"/>
  <c r="AD149"/>
  <c r="BE149"/>
  <c r="BJ149"/>
  <c r="CV150"/>
  <c r="DD150"/>
  <c r="Q151"/>
  <c r="W151"/>
  <c r="AW151"/>
  <c r="BC151"/>
  <c r="CC151"/>
  <c r="CI151"/>
  <c r="AP152"/>
  <c r="BV152"/>
  <c r="DL152"/>
  <c r="AJ154"/>
  <c r="CX154" s="1"/>
  <c r="BP154"/>
  <c r="DF154" s="1"/>
  <c r="AJ155"/>
  <c r="CX155" s="1"/>
  <c r="BP155"/>
  <c r="DF155" s="1"/>
  <c r="X156"/>
  <c r="AC156"/>
  <c r="DO156"/>
  <c r="BD156"/>
  <c r="BI156"/>
  <c r="DS156"/>
  <c r="Y157"/>
  <c r="AD157"/>
  <c r="BE157"/>
  <c r="BJ157"/>
  <c r="CV158"/>
  <c r="DD158"/>
  <c r="Q159"/>
  <c r="W159"/>
  <c r="AW159"/>
  <c r="BC159"/>
  <c r="CC159"/>
  <c r="CI159"/>
  <c r="AP160"/>
  <c r="BV160"/>
  <c r="DL160"/>
  <c r="AJ162"/>
  <c r="CX162" s="1"/>
  <c r="BP162"/>
  <c r="DF162" s="1"/>
  <c r="AJ163"/>
  <c r="CX163" s="1"/>
  <c r="BP163"/>
  <c r="DF163" s="1"/>
  <c r="X164"/>
  <c r="AC164"/>
  <c r="DO164"/>
  <c r="BD164"/>
  <c r="BI164"/>
  <c r="DS164"/>
  <c r="Y165"/>
  <c r="AD165"/>
  <c r="BE165"/>
  <c r="BJ165"/>
  <c r="CV166"/>
  <c r="DD166"/>
  <c r="Q167"/>
  <c r="W167"/>
  <c r="AW167"/>
  <c r="BC167"/>
  <c r="CC167"/>
  <c r="CI167"/>
  <c r="AP168"/>
  <c r="BV168"/>
  <c r="DL168"/>
  <c r="AJ170"/>
  <c r="CX170" s="1"/>
  <c r="BP170"/>
  <c r="DF170" s="1"/>
  <c r="AJ171"/>
  <c r="CX171" s="1"/>
  <c r="BP171"/>
  <c r="DF171" s="1"/>
  <c r="X172"/>
  <c r="AC172"/>
  <c r="DO172"/>
  <c r="BD172"/>
  <c r="BI172"/>
  <c r="DS172"/>
  <c r="Y173"/>
  <c r="AD173"/>
  <c r="BE173"/>
  <c r="BJ173"/>
  <c r="CV174"/>
  <c r="DD174"/>
  <c r="CX176"/>
  <c r="DB182"/>
  <c r="CX184"/>
  <c r="V193"/>
  <c r="BB193"/>
  <c r="CH193"/>
  <c r="AQ195"/>
  <c r="AK138"/>
  <c r="CX138" s="1"/>
  <c r="AG138"/>
  <c r="BQ138"/>
  <c r="BM138"/>
  <c r="AB141"/>
  <c r="X141"/>
  <c r="CH143"/>
  <c r="CD143"/>
  <c r="AU144"/>
  <c r="AQ144"/>
  <c r="W140"/>
  <c r="S140"/>
  <c r="CI140"/>
  <c r="CE140"/>
  <c r="T141"/>
  <c r="P141"/>
  <c r="AZ141"/>
  <c r="DB141" s="1"/>
  <c r="AV141"/>
  <c r="AS142"/>
  <c r="AO142"/>
  <c r="AT143"/>
  <c r="CZ143" s="1"/>
  <c r="AP143"/>
  <c r="BZ143"/>
  <c r="DH143" s="1"/>
  <c r="BV143"/>
  <c r="DN143"/>
  <c r="CW143"/>
  <c r="AJ145"/>
  <c r="AF145"/>
  <c r="BP145"/>
  <c r="DF145" s="1"/>
  <c r="BL145"/>
  <c r="AC146"/>
  <c r="Y146"/>
  <c r="BI146"/>
  <c r="BE146"/>
  <c r="W148"/>
  <c r="S148"/>
  <c r="BC148"/>
  <c r="AY148"/>
  <c r="CI148"/>
  <c r="CE148"/>
  <c r="T149"/>
  <c r="CT149" s="1"/>
  <c r="P149"/>
  <c r="AZ149"/>
  <c r="AV149"/>
  <c r="CF149"/>
  <c r="CB149"/>
  <c r="AS150"/>
  <c r="CZ150" s="1"/>
  <c r="AO150"/>
  <c r="BY150"/>
  <c r="DH150" s="1"/>
  <c r="BU150"/>
  <c r="AT151"/>
  <c r="CZ151" s="1"/>
  <c r="AP151"/>
  <c r="BZ151"/>
  <c r="DH151" s="1"/>
  <c r="BV151"/>
  <c r="DN151"/>
  <c r="CW151"/>
  <c r="DR151"/>
  <c r="CO151" s="1"/>
  <c r="CP151" s="1"/>
  <c r="DE151"/>
  <c r="AJ153"/>
  <c r="AF153"/>
  <c r="BP153"/>
  <c r="BL153"/>
  <c r="AC154"/>
  <c r="Y154"/>
  <c r="BI154"/>
  <c r="BE154"/>
  <c r="W156"/>
  <c r="S156"/>
  <c r="BC156"/>
  <c r="AY156"/>
  <c r="CI156"/>
  <c r="CE156"/>
  <c r="T157"/>
  <c r="P157"/>
  <c r="AZ157"/>
  <c r="AV157"/>
  <c r="CF157"/>
  <c r="DJ157" s="1"/>
  <c r="CB157"/>
  <c r="AS158"/>
  <c r="CZ158" s="1"/>
  <c r="AO158"/>
  <c r="BY158"/>
  <c r="DH158" s="1"/>
  <c r="BU158"/>
  <c r="AT159"/>
  <c r="CZ159" s="1"/>
  <c r="AP159"/>
  <c r="BZ159"/>
  <c r="DH159" s="1"/>
  <c r="BV159"/>
  <c r="DN159"/>
  <c r="CW159"/>
  <c r="DR159"/>
  <c r="DE159"/>
  <c r="AJ161"/>
  <c r="AF161"/>
  <c r="BP161"/>
  <c r="DF161" s="1"/>
  <c r="BL161"/>
  <c r="AC162"/>
  <c r="Y162"/>
  <c r="BI162"/>
  <c r="BE162"/>
  <c r="W164"/>
  <c r="S164"/>
  <c r="BC164"/>
  <c r="AY164"/>
  <c r="CI164"/>
  <c r="CE164"/>
  <c r="T165"/>
  <c r="CT165" s="1"/>
  <c r="P165"/>
  <c r="AZ165"/>
  <c r="AV165"/>
  <c r="CF165"/>
  <c r="CB165"/>
  <c r="AS166"/>
  <c r="CZ166" s="1"/>
  <c r="AO166"/>
  <c r="BY166"/>
  <c r="DH166" s="1"/>
  <c r="BU166"/>
  <c r="AT167"/>
  <c r="CZ167" s="1"/>
  <c r="AP167"/>
  <c r="BZ167"/>
  <c r="DH167" s="1"/>
  <c r="BV167"/>
  <c r="DN167"/>
  <c r="CW167"/>
  <c r="DR167"/>
  <c r="CO167" s="1"/>
  <c r="CP167" s="1"/>
  <c r="DE167"/>
  <c r="AJ169"/>
  <c r="AF169"/>
  <c r="BP169"/>
  <c r="BL169"/>
  <c r="AC170"/>
  <c r="Y170"/>
  <c r="BI170"/>
  <c r="BE170"/>
  <c r="W172"/>
  <c r="S172"/>
  <c r="BC172"/>
  <c r="AY172"/>
  <c r="CI172"/>
  <c r="CE172"/>
  <c r="T173"/>
  <c r="P173"/>
  <c r="AZ173"/>
  <c r="AV173"/>
  <c r="CF173"/>
  <c r="DJ173" s="1"/>
  <c r="CB173"/>
  <c r="AS174"/>
  <c r="CZ174" s="1"/>
  <c r="AO174"/>
  <c r="BY174"/>
  <c r="DH174" s="1"/>
  <c r="BU174"/>
  <c r="T175"/>
  <c r="P175"/>
  <c r="V175"/>
  <c r="R175"/>
  <c r="AZ175"/>
  <c r="AV175"/>
  <c r="BB175"/>
  <c r="AX175"/>
  <c r="CF175"/>
  <c r="CB175"/>
  <c r="CH175"/>
  <c r="CD175"/>
  <c r="AC176"/>
  <c r="Y176"/>
  <c r="DM176" s="1"/>
  <c r="AE176"/>
  <c r="AA176"/>
  <c r="BI176"/>
  <c r="DD176" s="1"/>
  <c r="BE176"/>
  <c r="BK176"/>
  <c r="BG176"/>
  <c r="V177"/>
  <c r="R177"/>
  <c r="T177"/>
  <c r="CT177" s="1"/>
  <c r="P177"/>
  <c r="BB177"/>
  <c r="AX177"/>
  <c r="AZ177"/>
  <c r="AV177"/>
  <c r="CH177"/>
  <c r="CD177"/>
  <c r="CF177"/>
  <c r="DJ177" s="1"/>
  <c r="CB177"/>
  <c r="AE178"/>
  <c r="AA178"/>
  <c r="AC178"/>
  <c r="CV178" s="1"/>
  <c r="Y178"/>
  <c r="BK178"/>
  <c r="BG178"/>
  <c r="BI178"/>
  <c r="BE178"/>
  <c r="DC178" s="1"/>
  <c r="AJ179"/>
  <c r="AF179"/>
  <c r="AL179"/>
  <c r="AH179"/>
  <c r="BP179"/>
  <c r="BL179"/>
  <c r="BR179"/>
  <c r="BN179"/>
  <c r="AS180"/>
  <c r="AO180"/>
  <c r="CY180" s="1"/>
  <c r="AU180"/>
  <c r="AQ180"/>
  <c r="BY180"/>
  <c r="DH180" s="1"/>
  <c r="BU180"/>
  <c r="CA180"/>
  <c r="BW180"/>
  <c r="AL181"/>
  <c r="AH181"/>
  <c r="AJ181"/>
  <c r="AF181"/>
  <c r="BR181"/>
  <c r="BN181"/>
  <c r="BP181"/>
  <c r="DF181" s="1"/>
  <c r="BL181"/>
  <c r="AU182"/>
  <c r="AQ182"/>
  <c r="AS182"/>
  <c r="AO182"/>
  <c r="CY182" s="1"/>
  <c r="CA182"/>
  <c r="BW182"/>
  <c r="BY182"/>
  <c r="DH182" s="1"/>
  <c r="BU182"/>
  <c r="T183"/>
  <c r="P183"/>
  <c r="V183"/>
  <c r="R183"/>
  <c r="AZ183"/>
  <c r="AV183"/>
  <c r="BB183"/>
  <c r="AX183"/>
  <c r="CF183"/>
  <c r="CB183"/>
  <c r="CH183"/>
  <c r="CD183"/>
  <c r="AC184"/>
  <c r="Y184"/>
  <c r="CU184" s="1"/>
  <c r="AE184"/>
  <c r="AA184"/>
  <c r="BI184"/>
  <c r="DD184" s="1"/>
  <c r="BE184"/>
  <c r="BK184"/>
  <c r="BG184"/>
  <c r="V185"/>
  <c r="R185"/>
  <c r="T185"/>
  <c r="CT185" s="1"/>
  <c r="P185"/>
  <c r="BB185"/>
  <c r="AX185"/>
  <c r="AZ185"/>
  <c r="DB185" s="1"/>
  <c r="AV185"/>
  <c r="CH185"/>
  <c r="CD185"/>
  <c r="CF185"/>
  <c r="DJ185" s="1"/>
  <c r="CB185"/>
  <c r="AE186"/>
  <c r="AA186"/>
  <c r="AC186"/>
  <c r="CV186" s="1"/>
  <c r="Y186"/>
  <c r="BK186"/>
  <c r="BG186"/>
  <c r="BI186"/>
  <c r="BE186"/>
  <c r="DQ186" s="1"/>
  <c r="AS188"/>
  <c r="CZ188" s="1"/>
  <c r="AO188"/>
  <c r="AT188"/>
  <c r="AP188"/>
  <c r="AU188"/>
  <c r="AQ188"/>
  <c r="BY188"/>
  <c r="BU188"/>
  <c r="DG188" s="1"/>
  <c r="BZ188"/>
  <c r="BV188"/>
  <c r="CA188"/>
  <c r="BW188"/>
  <c r="AC191"/>
  <c r="Y191"/>
  <c r="AE191"/>
  <c r="Z191"/>
  <c r="AA191"/>
  <c r="AB191"/>
  <c r="BI191"/>
  <c r="BE191"/>
  <c r="DC191" s="1"/>
  <c r="BK191"/>
  <c r="BF191"/>
  <c r="BG191"/>
  <c r="BH191"/>
  <c r="DD191" s="1"/>
  <c r="AW123"/>
  <c r="DA123" s="1"/>
  <c r="CG123"/>
  <c r="DJ123" s="1"/>
  <c r="BO125"/>
  <c r="BA127"/>
  <c r="DB127" s="1"/>
  <c r="Z128"/>
  <c r="AR130"/>
  <c r="CZ130" s="1"/>
  <c r="Z132"/>
  <c r="AD132"/>
  <c r="BT134"/>
  <c r="BX134"/>
  <c r="DH134" s="1"/>
  <c r="BF136"/>
  <c r="BP138"/>
  <c r="DF138" s="1"/>
  <c r="AJ139"/>
  <c r="CX139" s="1"/>
  <c r="BD140"/>
  <c r="Y141"/>
  <c r="BE141"/>
  <c r="BJ141"/>
  <c r="CZ142"/>
  <c r="BC143"/>
  <c r="CC143"/>
  <c r="P123"/>
  <c r="Y124"/>
  <c r="P127"/>
  <c r="AN127"/>
  <c r="BN129"/>
  <c r="Y132"/>
  <c r="BF133"/>
  <c r="Y136"/>
  <c r="X138"/>
  <c r="AD138"/>
  <c r="AI138"/>
  <c r="BO139"/>
  <c r="Q140"/>
  <c r="V140"/>
  <c r="AB140"/>
  <c r="CV140" s="1"/>
  <c r="CH140"/>
  <c r="DG140"/>
  <c r="R141"/>
  <c r="W141"/>
  <c r="AC141"/>
  <c r="CI141"/>
  <c r="AQ142"/>
  <c r="P143"/>
  <c r="U143"/>
  <c r="BW143"/>
  <c r="CB143"/>
  <c r="CG143"/>
  <c r="CT144"/>
  <c r="CX144"/>
  <c r="AO144"/>
  <c r="AT144"/>
  <c r="DB144"/>
  <c r="DF144"/>
  <c r="BU144"/>
  <c r="BZ144"/>
  <c r="DJ144"/>
  <c r="AK145"/>
  <c r="BQ145"/>
  <c r="X146"/>
  <c r="AD146"/>
  <c r="AI146"/>
  <c r="BD146"/>
  <c r="BJ146"/>
  <c r="BO146"/>
  <c r="AI147"/>
  <c r="BO147"/>
  <c r="Q148"/>
  <c r="V148"/>
  <c r="AB148"/>
  <c r="CV148" s="1"/>
  <c r="AW148"/>
  <c r="BB148"/>
  <c r="BH148"/>
  <c r="DD148" s="1"/>
  <c r="CC148"/>
  <c r="CH148"/>
  <c r="DG148"/>
  <c r="R149"/>
  <c r="W149"/>
  <c r="AC149"/>
  <c r="AX149"/>
  <c r="BC149"/>
  <c r="BI149"/>
  <c r="CD149"/>
  <c r="CI149"/>
  <c r="AQ150"/>
  <c r="BW150"/>
  <c r="P151"/>
  <c r="U151"/>
  <c r="AQ151"/>
  <c r="AV151"/>
  <c r="BA151"/>
  <c r="BW151"/>
  <c r="CB151"/>
  <c r="CG151"/>
  <c r="CT152"/>
  <c r="CX152"/>
  <c r="AO152"/>
  <c r="AT152"/>
  <c r="DB152"/>
  <c r="DF152"/>
  <c r="BU152"/>
  <c r="BZ152"/>
  <c r="DJ152"/>
  <c r="AK153"/>
  <c r="BQ153"/>
  <c r="X154"/>
  <c r="AD154"/>
  <c r="AI154"/>
  <c r="BD154"/>
  <c r="BJ154"/>
  <c r="BO154"/>
  <c r="AI155"/>
  <c r="BO155"/>
  <c r="Q156"/>
  <c r="V156"/>
  <c r="AB156"/>
  <c r="CV156" s="1"/>
  <c r="AW156"/>
  <c r="BB156"/>
  <c r="BH156"/>
  <c r="DD156" s="1"/>
  <c r="CC156"/>
  <c r="CH156"/>
  <c r="DG156"/>
  <c r="R157"/>
  <c r="W157"/>
  <c r="AC157"/>
  <c r="AX157"/>
  <c r="BC157"/>
  <c r="BI157"/>
  <c r="CD157"/>
  <c r="CI157"/>
  <c r="AQ158"/>
  <c r="BW158"/>
  <c r="P159"/>
  <c r="U159"/>
  <c r="AQ159"/>
  <c r="AV159"/>
  <c r="BA159"/>
  <c r="BW159"/>
  <c r="CB159"/>
  <c r="CG159"/>
  <c r="CT160"/>
  <c r="CX160"/>
  <c r="AO160"/>
  <c r="AT160"/>
  <c r="DB160"/>
  <c r="DF160"/>
  <c r="BU160"/>
  <c r="BZ160"/>
  <c r="DJ160"/>
  <c r="AK161"/>
  <c r="BQ161"/>
  <c r="X162"/>
  <c r="AD162"/>
  <c r="AI162"/>
  <c r="BD162"/>
  <c r="BJ162"/>
  <c r="BO162"/>
  <c r="AI163"/>
  <c r="BO163"/>
  <c r="Q164"/>
  <c r="V164"/>
  <c r="AB164"/>
  <c r="CV164" s="1"/>
  <c r="AW164"/>
  <c r="BB164"/>
  <c r="BH164"/>
  <c r="DD164" s="1"/>
  <c r="CC164"/>
  <c r="CH164"/>
  <c r="DG164"/>
  <c r="R165"/>
  <c r="W165"/>
  <c r="AC165"/>
  <c r="AX165"/>
  <c r="BC165"/>
  <c r="BI165"/>
  <c r="CD165"/>
  <c r="CI165"/>
  <c r="AQ166"/>
  <c r="BW166"/>
  <c r="P167"/>
  <c r="U167"/>
  <c r="AQ167"/>
  <c r="AV167"/>
  <c r="BA167"/>
  <c r="BW167"/>
  <c r="CB167"/>
  <c r="CG167"/>
  <c r="CT168"/>
  <c r="CX168"/>
  <c r="AO168"/>
  <c r="AT168"/>
  <c r="DB168"/>
  <c r="DF168"/>
  <c r="BU168"/>
  <c r="BZ168"/>
  <c r="DJ168"/>
  <c r="AK169"/>
  <c r="BQ169"/>
  <c r="X170"/>
  <c r="AD170"/>
  <c r="AI170"/>
  <c r="BD170"/>
  <c r="BJ170"/>
  <c r="BO170"/>
  <c r="AI171"/>
  <c r="BO171"/>
  <c r="Q172"/>
  <c r="V172"/>
  <c r="AB172"/>
  <c r="CV172" s="1"/>
  <c r="AW172"/>
  <c r="BB172"/>
  <c r="BH172"/>
  <c r="DD172" s="1"/>
  <c r="CC172"/>
  <c r="CH172"/>
  <c r="DG172"/>
  <c r="R173"/>
  <c r="W173"/>
  <c r="AC173"/>
  <c r="AX173"/>
  <c r="BC173"/>
  <c r="BI173"/>
  <c r="CD173"/>
  <c r="CI173"/>
  <c r="AQ174"/>
  <c r="BW174"/>
  <c r="S175"/>
  <c r="BC175"/>
  <c r="CE175"/>
  <c r="CT176"/>
  <c r="AB176"/>
  <c r="CV176" s="1"/>
  <c r="DO176"/>
  <c r="BD176"/>
  <c r="DH176"/>
  <c r="CY176"/>
  <c r="S177"/>
  <c r="BC177"/>
  <c r="CE177"/>
  <c r="X178"/>
  <c r="DO178"/>
  <c r="BH178"/>
  <c r="DD178" s="1"/>
  <c r="BX178"/>
  <c r="DH178" s="1"/>
  <c r="AI179"/>
  <c r="BS179"/>
  <c r="CI179"/>
  <c r="DM180"/>
  <c r="AR180"/>
  <c r="BH180"/>
  <c r="DD180" s="1"/>
  <c r="BT180"/>
  <c r="CU180"/>
  <c r="AM181"/>
  <c r="AY181"/>
  <c r="BO181"/>
  <c r="CI181"/>
  <c r="AB182"/>
  <c r="CV182" s="1"/>
  <c r="AR182"/>
  <c r="BD182"/>
  <c r="BT182"/>
  <c r="S183"/>
  <c r="AM183"/>
  <c r="BC183"/>
  <c r="BO183"/>
  <c r="CE183"/>
  <c r="AB184"/>
  <c r="AN184"/>
  <c r="BD184"/>
  <c r="BX184"/>
  <c r="DH184" s="1"/>
  <c r="S185"/>
  <c r="AI185"/>
  <c r="BC185"/>
  <c r="BS185"/>
  <c r="CE185"/>
  <c r="X186"/>
  <c r="AN186"/>
  <c r="BH186"/>
  <c r="DD186" s="1"/>
  <c r="DF186"/>
  <c r="BX186"/>
  <c r="DH186" s="1"/>
  <c r="DC187"/>
  <c r="DD187"/>
  <c r="AN188"/>
  <c r="X191"/>
  <c r="Q193"/>
  <c r="AW193"/>
  <c r="CC193"/>
  <c r="CI194"/>
  <c r="CT195"/>
  <c r="DH201"/>
  <c r="CT208"/>
  <c r="CZ217"/>
  <c r="DJ224"/>
  <c r="AE189"/>
  <c r="AA189"/>
  <c r="BK189"/>
  <c r="BG189"/>
  <c r="AB190"/>
  <c r="X190"/>
  <c r="BH190"/>
  <c r="BD190"/>
  <c r="V192"/>
  <c r="CT192" s="1"/>
  <c r="R192"/>
  <c r="BB192"/>
  <c r="DB192" s="1"/>
  <c r="AX192"/>
  <c r="DA192" s="1"/>
  <c r="CH192"/>
  <c r="DJ192" s="1"/>
  <c r="CD192"/>
  <c r="AU193"/>
  <c r="CZ193" s="1"/>
  <c r="AQ193"/>
  <c r="CA193"/>
  <c r="DH193" s="1"/>
  <c r="BW193"/>
  <c r="AK195"/>
  <c r="AG195"/>
  <c r="CW195" s="1"/>
  <c r="BQ195"/>
  <c r="BM195"/>
  <c r="DR195" s="1"/>
  <c r="AL196"/>
  <c r="AH196"/>
  <c r="CW196" s="1"/>
  <c r="BR196"/>
  <c r="BN196"/>
  <c r="DE196" s="1"/>
  <c r="AE197"/>
  <c r="AA197"/>
  <c r="BK197"/>
  <c r="BG197"/>
  <c r="AB198"/>
  <c r="CV198" s="1"/>
  <c r="X198"/>
  <c r="BH198"/>
  <c r="BD198"/>
  <c r="V200"/>
  <c r="CT200" s="1"/>
  <c r="R200"/>
  <c r="BB200"/>
  <c r="DB200" s="1"/>
  <c r="AX200"/>
  <c r="CH200"/>
  <c r="DJ200" s="1"/>
  <c r="CD200"/>
  <c r="AU201"/>
  <c r="CZ201" s="1"/>
  <c r="AQ201"/>
  <c r="CA201"/>
  <c r="BW201"/>
  <c r="AK203"/>
  <c r="AG203"/>
  <c r="DN203" s="1"/>
  <c r="BQ203"/>
  <c r="BM203"/>
  <c r="DR203" s="1"/>
  <c r="AL204"/>
  <c r="AH204"/>
  <c r="BR204"/>
  <c r="BN204"/>
  <c r="AE205"/>
  <c r="AA205"/>
  <c r="BK205"/>
  <c r="BG205"/>
  <c r="AB206"/>
  <c r="X206"/>
  <c r="BH206"/>
  <c r="DD206" s="1"/>
  <c r="BD206"/>
  <c r="V208"/>
  <c r="R208"/>
  <c r="BB208"/>
  <c r="DB208" s="1"/>
  <c r="AX208"/>
  <c r="CH208"/>
  <c r="DJ208" s="1"/>
  <c r="CD208"/>
  <c r="AU209"/>
  <c r="CZ209" s="1"/>
  <c r="AQ209"/>
  <c r="CY209" s="1"/>
  <c r="CA209"/>
  <c r="DH209" s="1"/>
  <c r="BW209"/>
  <c r="AK211"/>
  <c r="AG211"/>
  <c r="DN211" s="1"/>
  <c r="BQ211"/>
  <c r="BM211"/>
  <c r="DR211" s="1"/>
  <c r="AL212"/>
  <c r="AH212"/>
  <c r="BR212"/>
  <c r="BN212"/>
  <c r="AE213"/>
  <c r="AA213"/>
  <c r="BK213"/>
  <c r="BG213"/>
  <c r="AB214"/>
  <c r="X214"/>
  <c r="BH214"/>
  <c r="BD214"/>
  <c r="V216"/>
  <c r="CT216" s="1"/>
  <c r="R216"/>
  <c r="CS216" s="1"/>
  <c r="BB216"/>
  <c r="DB216" s="1"/>
  <c r="AX216"/>
  <c r="CH216"/>
  <c r="DJ216" s="1"/>
  <c r="CD216"/>
  <c r="AU217"/>
  <c r="AQ217"/>
  <c r="CA217"/>
  <c r="DH217" s="1"/>
  <c r="BW217"/>
  <c r="AK219"/>
  <c r="AG219"/>
  <c r="DN219" s="1"/>
  <c r="BQ219"/>
  <c r="BM219"/>
  <c r="DR219" s="1"/>
  <c r="AL220"/>
  <c r="AH220"/>
  <c r="BR220"/>
  <c r="BN220"/>
  <c r="AE221"/>
  <c r="AA221"/>
  <c r="BK221"/>
  <c r="BG221"/>
  <c r="AB222"/>
  <c r="X222"/>
  <c r="BH222"/>
  <c r="BD222"/>
  <c r="V224"/>
  <c r="CT224" s="1"/>
  <c r="R224"/>
  <c r="BB224"/>
  <c r="DB224" s="1"/>
  <c r="AX224"/>
  <c r="CH224"/>
  <c r="CD224"/>
  <c r="AU225"/>
  <c r="CZ225" s="1"/>
  <c r="AQ225"/>
  <c r="CA225"/>
  <c r="DH225" s="1"/>
  <c r="BW225"/>
  <c r="AK227"/>
  <c r="AG227"/>
  <c r="DN227" s="1"/>
  <c r="BQ227"/>
  <c r="BM227"/>
  <c r="AL228"/>
  <c r="AH228"/>
  <c r="BR228"/>
  <c r="BN228"/>
  <c r="AE229"/>
  <c r="AA229"/>
  <c r="BJ229"/>
  <c r="DD229" s="1"/>
  <c r="BF229"/>
  <c r="BK229"/>
  <c r="BG229"/>
  <c r="AB231"/>
  <c r="CV231" s="1"/>
  <c r="X231"/>
  <c r="AC231"/>
  <c r="Y231"/>
  <c r="BH231"/>
  <c r="BD231"/>
  <c r="BI231"/>
  <c r="BE231"/>
  <c r="AT233"/>
  <c r="AP233"/>
  <c r="CY233" s="1"/>
  <c r="AU233"/>
  <c r="AQ233"/>
  <c r="BZ233"/>
  <c r="BV233"/>
  <c r="BX233"/>
  <c r="BY233"/>
  <c r="BT233"/>
  <c r="AB243"/>
  <c r="X243"/>
  <c r="AE243"/>
  <c r="Z243"/>
  <c r="AA243"/>
  <c r="AC243"/>
  <c r="BH243"/>
  <c r="DD243" s="1"/>
  <c r="BD243"/>
  <c r="BK243"/>
  <c r="BF243"/>
  <c r="BG243"/>
  <c r="BI243"/>
  <c r="AU246"/>
  <c r="AQ246"/>
  <c r="AR246"/>
  <c r="CZ246" s="1"/>
  <c r="AS246"/>
  <c r="AN246"/>
  <c r="AT246"/>
  <c r="AO246"/>
  <c r="CA246"/>
  <c r="BW246"/>
  <c r="BX246"/>
  <c r="BY246"/>
  <c r="BT246"/>
  <c r="BZ246"/>
  <c r="BU246"/>
  <c r="AL249"/>
  <c r="AH249"/>
  <c r="AK249"/>
  <c r="AF249"/>
  <c r="AM249"/>
  <c r="AG249"/>
  <c r="AI249"/>
  <c r="BR249"/>
  <c r="BN249"/>
  <c r="BQ249"/>
  <c r="BL249"/>
  <c r="BS249"/>
  <c r="BM249"/>
  <c r="BO249"/>
  <c r="Q138"/>
  <c r="CS138" s="1"/>
  <c r="AW138"/>
  <c r="DP138" s="1"/>
  <c r="CC138"/>
  <c r="Z139"/>
  <c r="CU139" s="1"/>
  <c r="BF139"/>
  <c r="DQ139" s="1"/>
  <c r="AI140"/>
  <c r="DN140" s="1"/>
  <c r="BO140"/>
  <c r="DE140" s="1"/>
  <c r="AN141"/>
  <c r="BT141"/>
  <c r="Q142"/>
  <c r="DL142" s="1"/>
  <c r="AW142"/>
  <c r="DA142" s="1"/>
  <c r="CC142"/>
  <c r="DT142" s="1"/>
  <c r="Z143"/>
  <c r="BF143"/>
  <c r="DQ143" s="1"/>
  <c r="AI144"/>
  <c r="DN144" s="1"/>
  <c r="BO144"/>
  <c r="DR144" s="1"/>
  <c r="AN145"/>
  <c r="BT145"/>
  <c r="Q146"/>
  <c r="CS146" s="1"/>
  <c r="AW146"/>
  <c r="DP146" s="1"/>
  <c r="CC146"/>
  <c r="Z147"/>
  <c r="CU147" s="1"/>
  <c r="BF147"/>
  <c r="DC147" s="1"/>
  <c r="AI148"/>
  <c r="DN148" s="1"/>
  <c r="BO148"/>
  <c r="DR148" s="1"/>
  <c r="AN149"/>
  <c r="BT149"/>
  <c r="Q150"/>
  <c r="DL150" s="1"/>
  <c r="AW150"/>
  <c r="DA150" s="1"/>
  <c r="CC150"/>
  <c r="DT150" s="1"/>
  <c r="Z151"/>
  <c r="BF151"/>
  <c r="DQ151" s="1"/>
  <c r="AI152"/>
  <c r="DN152" s="1"/>
  <c r="BO152"/>
  <c r="DE152" s="1"/>
  <c r="AN153"/>
  <c r="BT153"/>
  <c r="Q154"/>
  <c r="CS154" s="1"/>
  <c r="AW154"/>
  <c r="DP154" s="1"/>
  <c r="CC154"/>
  <c r="Z155"/>
  <c r="CU155" s="1"/>
  <c r="BF155"/>
  <c r="DC155" s="1"/>
  <c r="AI156"/>
  <c r="DN156" s="1"/>
  <c r="BO156"/>
  <c r="DE156" s="1"/>
  <c r="AN157"/>
  <c r="BT157"/>
  <c r="Q158"/>
  <c r="DL158" s="1"/>
  <c r="AW158"/>
  <c r="DA158" s="1"/>
  <c r="CC158"/>
  <c r="DT158" s="1"/>
  <c r="Z159"/>
  <c r="BF159"/>
  <c r="DQ159" s="1"/>
  <c r="AI160"/>
  <c r="DN160" s="1"/>
  <c r="BO160"/>
  <c r="DR160" s="1"/>
  <c r="AN161"/>
  <c r="BT161"/>
  <c r="Q162"/>
  <c r="CS162" s="1"/>
  <c r="AW162"/>
  <c r="DP162" s="1"/>
  <c r="CC162"/>
  <c r="Z163"/>
  <c r="CU163" s="1"/>
  <c r="BF163"/>
  <c r="DQ163" s="1"/>
  <c r="AI164"/>
  <c r="DN164" s="1"/>
  <c r="BO164"/>
  <c r="DR164" s="1"/>
  <c r="AN165"/>
  <c r="BT165"/>
  <c r="Q166"/>
  <c r="CS166" s="1"/>
  <c r="AW166"/>
  <c r="DA166" s="1"/>
  <c r="CC166"/>
  <c r="DI166" s="1"/>
  <c r="Z167"/>
  <c r="BF167"/>
  <c r="DQ167" s="1"/>
  <c r="AI168"/>
  <c r="DN168" s="1"/>
  <c r="BO168"/>
  <c r="DE168" s="1"/>
  <c r="AN169"/>
  <c r="BT169"/>
  <c r="Q170"/>
  <c r="CS170" s="1"/>
  <c r="AW170"/>
  <c r="DP170" s="1"/>
  <c r="CC170"/>
  <c r="Z171"/>
  <c r="CU171" s="1"/>
  <c r="BF171"/>
  <c r="DC171" s="1"/>
  <c r="AI172"/>
  <c r="DN172" s="1"/>
  <c r="BO172"/>
  <c r="DE172" s="1"/>
  <c r="AN173"/>
  <c r="BT173"/>
  <c r="Q174"/>
  <c r="CS174" s="1"/>
  <c r="AW174"/>
  <c r="DA174" s="1"/>
  <c r="CC174"/>
  <c r="DI174" s="1"/>
  <c r="Z175"/>
  <c r="DM175" s="1"/>
  <c r="AP175"/>
  <c r="AT175"/>
  <c r="CZ175" s="1"/>
  <c r="BF175"/>
  <c r="DC175" s="1"/>
  <c r="BV175"/>
  <c r="BZ175"/>
  <c r="DH175" s="1"/>
  <c r="S176"/>
  <c r="W176"/>
  <c r="AI176"/>
  <c r="DN176" s="1"/>
  <c r="AY176"/>
  <c r="BC176"/>
  <c r="DB176" s="1"/>
  <c r="BO176"/>
  <c r="DR176" s="1"/>
  <c r="CE176"/>
  <c r="CI176"/>
  <c r="DJ176" s="1"/>
  <c r="X177"/>
  <c r="AB177"/>
  <c r="CV177" s="1"/>
  <c r="AN177"/>
  <c r="BD177"/>
  <c r="BH177"/>
  <c r="DD177" s="1"/>
  <c r="BT177"/>
  <c r="Q178"/>
  <c r="CS178" s="1"/>
  <c r="AG178"/>
  <c r="AK178"/>
  <c r="CX178" s="1"/>
  <c r="AW178"/>
  <c r="DA178" s="1"/>
  <c r="BM178"/>
  <c r="DR178" s="1"/>
  <c r="BQ178"/>
  <c r="DF178" s="1"/>
  <c r="CC178"/>
  <c r="DT178" s="1"/>
  <c r="Z179"/>
  <c r="CU179" s="1"/>
  <c r="AP179"/>
  <c r="AT179"/>
  <c r="CZ179" s="1"/>
  <c r="BF179"/>
  <c r="DQ179" s="1"/>
  <c r="BV179"/>
  <c r="BZ179"/>
  <c r="DH179" s="1"/>
  <c r="S180"/>
  <c r="W180"/>
  <c r="CT180" s="1"/>
  <c r="AI180"/>
  <c r="AY180"/>
  <c r="BC180"/>
  <c r="DB180" s="1"/>
  <c r="BO180"/>
  <c r="DE180" s="1"/>
  <c r="CE180"/>
  <c r="CI180"/>
  <c r="DJ180" s="1"/>
  <c r="X181"/>
  <c r="AB181"/>
  <c r="CV181" s="1"/>
  <c r="AN181"/>
  <c r="BD181"/>
  <c r="BH181"/>
  <c r="DD181" s="1"/>
  <c r="BT181"/>
  <c r="Q182"/>
  <c r="CS182" s="1"/>
  <c r="AG182"/>
  <c r="DN182" s="1"/>
  <c r="AK182"/>
  <c r="CX182" s="1"/>
  <c r="AW182"/>
  <c r="DA182" s="1"/>
  <c r="BM182"/>
  <c r="DE182" s="1"/>
  <c r="BQ182"/>
  <c r="DF182" s="1"/>
  <c r="CC182"/>
  <c r="DI182" s="1"/>
  <c r="Z183"/>
  <c r="DM183" s="1"/>
  <c r="AP183"/>
  <c r="AT183"/>
  <c r="CZ183" s="1"/>
  <c r="BF183"/>
  <c r="DQ183" s="1"/>
  <c r="BV183"/>
  <c r="BZ183"/>
  <c r="DH183" s="1"/>
  <c r="S184"/>
  <c r="W184"/>
  <c r="CT184" s="1"/>
  <c r="AI184"/>
  <c r="CW184" s="1"/>
  <c r="AY184"/>
  <c r="BC184"/>
  <c r="DB184" s="1"/>
  <c r="BO184"/>
  <c r="DR184" s="1"/>
  <c r="CE184"/>
  <c r="CI184"/>
  <c r="DJ184" s="1"/>
  <c r="X185"/>
  <c r="AB185"/>
  <c r="CV185" s="1"/>
  <c r="AN185"/>
  <c r="BD185"/>
  <c r="BH185"/>
  <c r="DD185" s="1"/>
  <c r="BT185"/>
  <c r="Q186"/>
  <c r="DL186" s="1"/>
  <c r="AG186"/>
  <c r="DN186" s="1"/>
  <c r="AK186"/>
  <c r="CX186" s="1"/>
  <c r="AW186"/>
  <c r="DP186" s="1"/>
  <c r="BM186"/>
  <c r="DE186" s="1"/>
  <c r="BQ186"/>
  <c r="CC186"/>
  <c r="DI186" s="1"/>
  <c r="R187"/>
  <c r="V187"/>
  <c r="Z187"/>
  <c r="CU187" s="1"/>
  <c r="AP187"/>
  <c r="AT187"/>
  <c r="CZ187" s="1"/>
  <c r="AX187"/>
  <c r="BB187"/>
  <c r="BF187"/>
  <c r="DQ187" s="1"/>
  <c r="BV187"/>
  <c r="BZ187"/>
  <c r="DH187" s="1"/>
  <c r="CD187"/>
  <c r="CH187"/>
  <c r="S188"/>
  <c r="W188"/>
  <c r="CT188" s="1"/>
  <c r="AA188"/>
  <c r="AE188"/>
  <c r="AI188"/>
  <c r="DN188" s="1"/>
  <c r="AY188"/>
  <c r="BC188"/>
  <c r="DB188" s="1"/>
  <c r="BG188"/>
  <c r="BK188"/>
  <c r="BO188"/>
  <c r="DE188" s="1"/>
  <c r="X189"/>
  <c r="AC189"/>
  <c r="CV189" s="1"/>
  <c r="AN189"/>
  <c r="BD189"/>
  <c r="BI189"/>
  <c r="BT189"/>
  <c r="Y190"/>
  <c r="AD190"/>
  <c r="BE190"/>
  <c r="BJ190"/>
  <c r="AH191"/>
  <c r="BN191"/>
  <c r="Q192"/>
  <c r="DL192" s="1"/>
  <c r="W192"/>
  <c r="AG192"/>
  <c r="AW192"/>
  <c r="BC192"/>
  <c r="BM192"/>
  <c r="DE192" s="1"/>
  <c r="CC192"/>
  <c r="CI192"/>
  <c r="AP193"/>
  <c r="CY193" s="1"/>
  <c r="BV193"/>
  <c r="DG193" s="1"/>
  <c r="AG194"/>
  <c r="BM194"/>
  <c r="Z195"/>
  <c r="AJ195"/>
  <c r="CX195" s="1"/>
  <c r="BF195"/>
  <c r="BP195"/>
  <c r="DF195" s="1"/>
  <c r="AJ196"/>
  <c r="CX196" s="1"/>
  <c r="BP196"/>
  <c r="DF196" s="1"/>
  <c r="X197"/>
  <c r="AC197"/>
  <c r="CV197" s="1"/>
  <c r="AN197"/>
  <c r="BD197"/>
  <c r="BI197"/>
  <c r="DD197" s="1"/>
  <c r="BT197"/>
  <c r="Y198"/>
  <c r="AD198"/>
  <c r="AI198"/>
  <c r="BE198"/>
  <c r="BJ198"/>
  <c r="BO198"/>
  <c r="AB199"/>
  <c r="AH199"/>
  <c r="BH199"/>
  <c r="BN199"/>
  <c r="Q200"/>
  <c r="DL200" s="1"/>
  <c r="W200"/>
  <c r="AG200"/>
  <c r="AW200"/>
  <c r="DA200" s="1"/>
  <c r="BC200"/>
  <c r="BM200"/>
  <c r="CC200"/>
  <c r="CI200"/>
  <c r="P201"/>
  <c r="U201"/>
  <c r="AP201"/>
  <c r="CY201" s="1"/>
  <c r="AV201"/>
  <c r="BA201"/>
  <c r="BV201"/>
  <c r="DG201" s="1"/>
  <c r="CB201"/>
  <c r="CG201"/>
  <c r="Q202"/>
  <c r="V202"/>
  <c r="AG202"/>
  <c r="AW202"/>
  <c r="BB202"/>
  <c r="BM202"/>
  <c r="CC202"/>
  <c r="CH202"/>
  <c r="Z203"/>
  <c r="AJ203"/>
  <c r="CX203" s="1"/>
  <c r="AP203"/>
  <c r="AU203"/>
  <c r="BF203"/>
  <c r="BP203"/>
  <c r="DF203" s="1"/>
  <c r="BV203"/>
  <c r="CA203"/>
  <c r="AJ204"/>
  <c r="CX204" s="1"/>
  <c r="AO204"/>
  <c r="AU204"/>
  <c r="BP204"/>
  <c r="DF204" s="1"/>
  <c r="BU204"/>
  <c r="CA204"/>
  <c r="X205"/>
  <c r="AC205"/>
  <c r="CV205" s="1"/>
  <c r="AN205"/>
  <c r="BD205"/>
  <c r="BI205"/>
  <c r="BT205"/>
  <c r="Y206"/>
  <c r="AD206"/>
  <c r="AI206"/>
  <c r="BE206"/>
  <c r="BJ206"/>
  <c r="BO206"/>
  <c r="AB207"/>
  <c r="AH207"/>
  <c r="BH207"/>
  <c r="BN207"/>
  <c r="Q208"/>
  <c r="W208"/>
  <c r="AG208"/>
  <c r="AW208"/>
  <c r="BC208"/>
  <c r="BM208"/>
  <c r="CC208"/>
  <c r="DI208" s="1"/>
  <c r="CI208"/>
  <c r="P209"/>
  <c r="U209"/>
  <c r="AP209"/>
  <c r="AV209"/>
  <c r="BA209"/>
  <c r="BV209"/>
  <c r="DG209" s="1"/>
  <c r="CB209"/>
  <c r="CG209"/>
  <c r="Q210"/>
  <c r="V210"/>
  <c r="AG210"/>
  <c r="AW210"/>
  <c r="BB210"/>
  <c r="BM210"/>
  <c r="CC210"/>
  <c r="CH210"/>
  <c r="Z211"/>
  <c r="AJ211"/>
  <c r="CX211" s="1"/>
  <c r="AP211"/>
  <c r="AU211"/>
  <c r="BF211"/>
  <c r="BP211"/>
  <c r="DF211" s="1"/>
  <c r="BV211"/>
  <c r="CA211"/>
  <c r="DE211"/>
  <c r="AJ212"/>
  <c r="AO212"/>
  <c r="AU212"/>
  <c r="BP212"/>
  <c r="DF212" s="1"/>
  <c r="BU212"/>
  <c r="CA212"/>
  <c r="X213"/>
  <c r="AC213"/>
  <c r="CV213" s="1"/>
  <c r="AN213"/>
  <c r="BD213"/>
  <c r="BI213"/>
  <c r="DD213" s="1"/>
  <c r="BT213"/>
  <c r="Y214"/>
  <c r="AD214"/>
  <c r="AI214"/>
  <c r="BE214"/>
  <c r="BJ214"/>
  <c r="BO214"/>
  <c r="AB215"/>
  <c r="AH215"/>
  <c r="BH215"/>
  <c r="BN215"/>
  <c r="CW215"/>
  <c r="Q216"/>
  <c r="W216"/>
  <c r="AG216"/>
  <c r="DN216" s="1"/>
  <c r="AW216"/>
  <c r="BC216"/>
  <c r="BM216"/>
  <c r="DE216" s="1"/>
  <c r="CC216"/>
  <c r="DT216" s="1"/>
  <c r="CI216"/>
  <c r="P217"/>
  <c r="U217"/>
  <c r="AP217"/>
  <c r="CY217" s="1"/>
  <c r="AV217"/>
  <c r="BA217"/>
  <c r="BV217"/>
  <c r="CB217"/>
  <c r="CG217"/>
  <c r="Q218"/>
  <c r="V218"/>
  <c r="AG218"/>
  <c r="AW218"/>
  <c r="BB218"/>
  <c r="BM218"/>
  <c r="CC218"/>
  <c r="CH218"/>
  <c r="Z219"/>
  <c r="AJ219"/>
  <c r="CX219" s="1"/>
  <c r="AP219"/>
  <c r="AU219"/>
  <c r="BF219"/>
  <c r="BP219"/>
  <c r="BV219"/>
  <c r="CA219"/>
  <c r="DE219"/>
  <c r="AJ220"/>
  <c r="CX220" s="1"/>
  <c r="AO220"/>
  <c r="AU220"/>
  <c r="BP220"/>
  <c r="BU220"/>
  <c r="CA220"/>
  <c r="X221"/>
  <c r="AC221"/>
  <c r="CV221" s="1"/>
  <c r="AN221"/>
  <c r="BD221"/>
  <c r="BI221"/>
  <c r="DD221" s="1"/>
  <c r="BT221"/>
  <c r="Y222"/>
  <c r="AD222"/>
  <c r="AI222"/>
  <c r="BE222"/>
  <c r="BJ222"/>
  <c r="BO222"/>
  <c r="AB223"/>
  <c r="AH223"/>
  <c r="BH223"/>
  <c r="BN223"/>
  <c r="Q224"/>
  <c r="W224"/>
  <c r="AG224"/>
  <c r="AW224"/>
  <c r="BC224"/>
  <c r="BM224"/>
  <c r="DE224" s="1"/>
  <c r="CC224"/>
  <c r="CI224"/>
  <c r="P225"/>
  <c r="U225"/>
  <c r="AP225"/>
  <c r="CY225" s="1"/>
  <c r="AV225"/>
  <c r="BA225"/>
  <c r="BF225"/>
  <c r="BV225"/>
  <c r="DG225" s="1"/>
  <c r="CB225"/>
  <c r="CG225"/>
  <c r="Q226"/>
  <c r="V226"/>
  <c r="AG226"/>
  <c r="AW226"/>
  <c r="BB226"/>
  <c r="BG226"/>
  <c r="BM226"/>
  <c r="CC226"/>
  <c r="CH226"/>
  <c r="Z227"/>
  <c r="AJ227"/>
  <c r="CX227" s="1"/>
  <c r="AP227"/>
  <c r="AU227"/>
  <c r="BF227"/>
  <c r="BP227"/>
  <c r="DF227" s="1"/>
  <c r="BV227"/>
  <c r="CA227"/>
  <c r="DE227"/>
  <c r="AJ228"/>
  <c r="AO228"/>
  <c r="AU228"/>
  <c r="BP228"/>
  <c r="DF228" s="1"/>
  <c r="BU228"/>
  <c r="CA228"/>
  <c r="CF228"/>
  <c r="X229"/>
  <c r="AC229"/>
  <c r="CV229" s="1"/>
  <c r="BD229"/>
  <c r="BX229"/>
  <c r="Q230"/>
  <c r="BA230"/>
  <c r="BI230"/>
  <c r="CC230"/>
  <c r="Z231"/>
  <c r="AH231"/>
  <c r="BJ231"/>
  <c r="BR231"/>
  <c r="AF232"/>
  <c r="AN232"/>
  <c r="BP232"/>
  <c r="BX232"/>
  <c r="P233"/>
  <c r="AR233"/>
  <c r="AZ233"/>
  <c r="BU233"/>
  <c r="CF233"/>
  <c r="CX234"/>
  <c r="Z235"/>
  <c r="AK235"/>
  <c r="BF235"/>
  <c r="BQ235"/>
  <c r="CT236"/>
  <c r="AC242"/>
  <c r="BI242"/>
  <c r="BJ243"/>
  <c r="DJ244"/>
  <c r="CT252"/>
  <c r="W189"/>
  <c r="S189"/>
  <c r="BC189"/>
  <c r="AY189"/>
  <c r="CI189"/>
  <c r="CE189"/>
  <c r="T190"/>
  <c r="P190"/>
  <c r="AZ190"/>
  <c r="AV190"/>
  <c r="CF190"/>
  <c r="CB190"/>
  <c r="AS191"/>
  <c r="CZ191" s="1"/>
  <c r="AO191"/>
  <c r="DO191" s="1"/>
  <c r="BY191"/>
  <c r="DH191" s="1"/>
  <c r="BU191"/>
  <c r="DS191" s="1"/>
  <c r="AT192"/>
  <c r="CZ192" s="1"/>
  <c r="AP192"/>
  <c r="BZ192"/>
  <c r="DH192" s="1"/>
  <c r="BV192"/>
  <c r="AJ194"/>
  <c r="AF194"/>
  <c r="BP194"/>
  <c r="BL194"/>
  <c r="AC195"/>
  <c r="Y195"/>
  <c r="BI195"/>
  <c r="BE195"/>
  <c r="W197"/>
  <c r="S197"/>
  <c r="BC197"/>
  <c r="AY197"/>
  <c r="CI197"/>
  <c r="CE197"/>
  <c r="T198"/>
  <c r="P198"/>
  <c r="AZ198"/>
  <c r="AV198"/>
  <c r="CF198"/>
  <c r="CB198"/>
  <c r="AS199"/>
  <c r="CZ199" s="1"/>
  <c r="AO199"/>
  <c r="DO199" s="1"/>
  <c r="BY199"/>
  <c r="DH199" s="1"/>
  <c r="BU199"/>
  <c r="DS199" s="1"/>
  <c r="AT200"/>
  <c r="CZ200" s="1"/>
  <c r="AP200"/>
  <c r="CY200" s="1"/>
  <c r="BZ200"/>
  <c r="DH200" s="1"/>
  <c r="BV200"/>
  <c r="CW200"/>
  <c r="AJ202"/>
  <c r="CX202" s="1"/>
  <c r="AF202"/>
  <c r="BP202"/>
  <c r="BL202"/>
  <c r="AC203"/>
  <c r="Y203"/>
  <c r="BI203"/>
  <c r="BE203"/>
  <c r="W205"/>
  <c r="S205"/>
  <c r="BC205"/>
  <c r="AY205"/>
  <c r="CI205"/>
  <c r="CE205"/>
  <c r="T206"/>
  <c r="P206"/>
  <c r="AZ206"/>
  <c r="AV206"/>
  <c r="CF206"/>
  <c r="CB206"/>
  <c r="AS207"/>
  <c r="CZ207" s="1"/>
  <c r="AO207"/>
  <c r="CY207" s="1"/>
  <c r="BY207"/>
  <c r="BU207"/>
  <c r="DS207" s="1"/>
  <c r="AT208"/>
  <c r="CZ208" s="1"/>
  <c r="AP208"/>
  <c r="BZ208"/>
  <c r="DH208" s="1"/>
  <c r="BV208"/>
  <c r="AJ210"/>
  <c r="CX210" s="1"/>
  <c r="AF210"/>
  <c r="BP210"/>
  <c r="BL210"/>
  <c r="AC211"/>
  <c r="Y211"/>
  <c r="BI211"/>
  <c r="BE211"/>
  <c r="W213"/>
  <c r="S213"/>
  <c r="BC213"/>
  <c r="AY213"/>
  <c r="CI213"/>
  <c r="CE213"/>
  <c r="T214"/>
  <c r="P214"/>
  <c r="AZ214"/>
  <c r="AV214"/>
  <c r="CF214"/>
  <c r="CB214"/>
  <c r="AS215"/>
  <c r="CZ215" s="1"/>
  <c r="AO215"/>
  <c r="CY215" s="1"/>
  <c r="BY215"/>
  <c r="DH215" s="1"/>
  <c r="BU215"/>
  <c r="DG215" s="1"/>
  <c r="AT216"/>
  <c r="CZ216" s="1"/>
  <c r="AP216"/>
  <c r="BZ216"/>
  <c r="DH216" s="1"/>
  <c r="BV216"/>
  <c r="CW216"/>
  <c r="AJ218"/>
  <c r="AF218"/>
  <c r="BP218"/>
  <c r="BL218"/>
  <c r="AC219"/>
  <c r="Y219"/>
  <c r="BI219"/>
  <c r="BE219"/>
  <c r="W221"/>
  <c r="S221"/>
  <c r="BC221"/>
  <c r="AY221"/>
  <c r="CI221"/>
  <c r="CE221"/>
  <c r="T222"/>
  <c r="P222"/>
  <c r="AZ222"/>
  <c r="AV222"/>
  <c r="CF222"/>
  <c r="CB222"/>
  <c r="AS223"/>
  <c r="CZ223" s="1"/>
  <c r="AO223"/>
  <c r="DO223" s="1"/>
  <c r="BY223"/>
  <c r="DH223" s="1"/>
  <c r="BU223"/>
  <c r="DS223" s="1"/>
  <c r="AT224"/>
  <c r="CZ224" s="1"/>
  <c r="AP224"/>
  <c r="BZ224"/>
  <c r="DH224" s="1"/>
  <c r="BV224"/>
  <c r="AJ226"/>
  <c r="CX226" s="1"/>
  <c r="AF226"/>
  <c r="BP226"/>
  <c r="BL226"/>
  <c r="AC227"/>
  <c r="Y227"/>
  <c r="BI227"/>
  <c r="BE227"/>
  <c r="W229"/>
  <c r="S229"/>
  <c r="BB229"/>
  <c r="AX229"/>
  <c r="DA229" s="1"/>
  <c r="BC229"/>
  <c r="AY229"/>
  <c r="CH229"/>
  <c r="DJ229" s="1"/>
  <c r="CD229"/>
  <c r="CI229"/>
  <c r="CE229"/>
  <c r="AE234"/>
  <c r="AA234"/>
  <c r="Z234"/>
  <c r="AB234"/>
  <c r="CV234" s="1"/>
  <c r="BK234"/>
  <c r="BG234"/>
  <c r="BF234"/>
  <c r="BH234"/>
  <c r="AC236"/>
  <c r="CV236" s="1"/>
  <c r="Y236"/>
  <c r="AE236"/>
  <c r="Z236"/>
  <c r="AA236"/>
  <c r="BI236"/>
  <c r="BE236"/>
  <c r="DC236" s="1"/>
  <c r="BK236"/>
  <c r="BF236"/>
  <c r="BG236"/>
  <c r="V237"/>
  <c r="R237"/>
  <c r="T237"/>
  <c r="U237"/>
  <c r="P237"/>
  <c r="BB237"/>
  <c r="AX237"/>
  <c r="AZ237"/>
  <c r="BA237"/>
  <c r="AV237"/>
  <c r="CH237"/>
  <c r="CD237"/>
  <c r="CF237"/>
  <c r="CG237"/>
  <c r="CB237"/>
  <c r="DA238"/>
  <c r="AK240"/>
  <c r="AG240"/>
  <c r="AL240"/>
  <c r="AF240"/>
  <c r="AM240"/>
  <c r="AH240"/>
  <c r="AI240"/>
  <c r="BQ240"/>
  <c r="BM240"/>
  <c r="BR240"/>
  <c r="BL240"/>
  <c r="BS240"/>
  <c r="BN240"/>
  <c r="BO240"/>
  <c r="V245"/>
  <c r="R245"/>
  <c r="S245"/>
  <c r="T245"/>
  <c r="U245"/>
  <c r="P245"/>
  <c r="BB245"/>
  <c r="AX245"/>
  <c r="AY245"/>
  <c r="AZ245"/>
  <c r="BA245"/>
  <c r="AV245"/>
  <c r="CH245"/>
  <c r="CD245"/>
  <c r="CE245"/>
  <c r="CF245"/>
  <c r="CG245"/>
  <c r="CB245"/>
  <c r="AE250"/>
  <c r="AA250"/>
  <c r="AD250"/>
  <c r="Y250"/>
  <c r="Z250"/>
  <c r="AB250"/>
  <c r="BK250"/>
  <c r="BG250"/>
  <c r="BJ250"/>
  <c r="BE250"/>
  <c r="DC250" s="1"/>
  <c r="BF250"/>
  <c r="BH250"/>
  <c r="Q187"/>
  <c r="U187"/>
  <c r="CT187" s="1"/>
  <c r="AW187"/>
  <c r="BA187"/>
  <c r="DB187" s="1"/>
  <c r="CC187"/>
  <c r="CG187"/>
  <c r="DJ187" s="1"/>
  <c r="Z188"/>
  <c r="AD188"/>
  <c r="CV188" s="1"/>
  <c r="BF188"/>
  <c r="BJ188"/>
  <c r="DD188" s="1"/>
  <c r="Q189"/>
  <c r="V189"/>
  <c r="AW189"/>
  <c r="BB189"/>
  <c r="CC189"/>
  <c r="CH189"/>
  <c r="R190"/>
  <c r="W190"/>
  <c r="AX190"/>
  <c r="BC190"/>
  <c r="CD190"/>
  <c r="CI190"/>
  <c r="AQ191"/>
  <c r="BW191"/>
  <c r="CS192"/>
  <c r="AQ192"/>
  <c r="BW192"/>
  <c r="DI192"/>
  <c r="CX193"/>
  <c r="DF193"/>
  <c r="AK194"/>
  <c r="BQ194"/>
  <c r="X195"/>
  <c r="AD195"/>
  <c r="BD195"/>
  <c r="BJ195"/>
  <c r="Q197"/>
  <c r="V197"/>
  <c r="AW197"/>
  <c r="BB197"/>
  <c r="CC197"/>
  <c r="CH197"/>
  <c r="R198"/>
  <c r="W198"/>
  <c r="AH198"/>
  <c r="AM198"/>
  <c r="AX198"/>
  <c r="BC198"/>
  <c r="BN198"/>
  <c r="BS198"/>
  <c r="CD198"/>
  <c r="CI198"/>
  <c r="AA199"/>
  <c r="AQ199"/>
  <c r="BG199"/>
  <c r="BW199"/>
  <c r="CS200"/>
  <c r="AQ200"/>
  <c r="BW200"/>
  <c r="DI200"/>
  <c r="T201"/>
  <c r="CX201"/>
  <c r="AZ201"/>
  <c r="DF201"/>
  <c r="CF201"/>
  <c r="U202"/>
  <c r="AK202"/>
  <c r="BA202"/>
  <c r="BQ202"/>
  <c r="CG202"/>
  <c r="X203"/>
  <c r="AD203"/>
  <c r="AN203"/>
  <c r="AT203"/>
  <c r="BD203"/>
  <c r="BJ203"/>
  <c r="BT203"/>
  <c r="BZ203"/>
  <c r="AN204"/>
  <c r="AS204"/>
  <c r="CZ204" s="1"/>
  <c r="BT204"/>
  <c r="BY204"/>
  <c r="DH204" s="1"/>
  <c r="Q205"/>
  <c r="V205"/>
  <c r="AW205"/>
  <c r="BB205"/>
  <c r="CC205"/>
  <c r="CH205"/>
  <c r="R206"/>
  <c r="W206"/>
  <c r="AH206"/>
  <c r="AM206"/>
  <c r="AX206"/>
  <c r="BC206"/>
  <c r="BN206"/>
  <c r="BS206"/>
  <c r="CD206"/>
  <c r="CI206"/>
  <c r="AA207"/>
  <c r="AQ207"/>
  <c r="BG207"/>
  <c r="BW207"/>
  <c r="CS208"/>
  <c r="AQ208"/>
  <c r="DA208"/>
  <c r="BW208"/>
  <c r="DL208"/>
  <c r="T209"/>
  <c r="CX209"/>
  <c r="AZ209"/>
  <c r="DF209"/>
  <c r="CF209"/>
  <c r="U210"/>
  <c r="AK210"/>
  <c r="BA210"/>
  <c r="BQ210"/>
  <c r="CG210"/>
  <c r="X211"/>
  <c r="AD211"/>
  <c r="AN211"/>
  <c r="AT211"/>
  <c r="BD211"/>
  <c r="BJ211"/>
  <c r="BT211"/>
  <c r="BZ211"/>
  <c r="AN212"/>
  <c r="AS212"/>
  <c r="CZ212" s="1"/>
  <c r="BT212"/>
  <c r="BY212"/>
  <c r="DH212" s="1"/>
  <c r="Q213"/>
  <c r="V213"/>
  <c r="AW213"/>
  <c r="BB213"/>
  <c r="CC213"/>
  <c r="CH213"/>
  <c r="R214"/>
  <c r="W214"/>
  <c r="AH214"/>
  <c r="AM214"/>
  <c r="AX214"/>
  <c r="BC214"/>
  <c r="BN214"/>
  <c r="BS214"/>
  <c r="CD214"/>
  <c r="CI214"/>
  <c r="AA215"/>
  <c r="AQ215"/>
  <c r="BG215"/>
  <c r="BW215"/>
  <c r="AQ216"/>
  <c r="DA216"/>
  <c r="BW216"/>
  <c r="DL216"/>
  <c r="T217"/>
  <c r="CX217"/>
  <c r="AZ217"/>
  <c r="DF217"/>
  <c r="CF217"/>
  <c r="U218"/>
  <c r="AK218"/>
  <c r="BA218"/>
  <c r="BQ218"/>
  <c r="CG218"/>
  <c r="X219"/>
  <c r="AD219"/>
  <c r="AN219"/>
  <c r="AT219"/>
  <c r="BD219"/>
  <c r="BJ219"/>
  <c r="BT219"/>
  <c r="BZ219"/>
  <c r="AN220"/>
  <c r="AS220"/>
  <c r="CZ220" s="1"/>
  <c r="BT220"/>
  <c r="BY220"/>
  <c r="DH220" s="1"/>
  <c r="Q221"/>
  <c r="V221"/>
  <c r="AW221"/>
  <c r="BB221"/>
  <c r="CC221"/>
  <c r="CH221"/>
  <c r="R222"/>
  <c r="W222"/>
  <c r="AH222"/>
  <c r="AM222"/>
  <c r="AX222"/>
  <c r="BC222"/>
  <c r="BN222"/>
  <c r="BS222"/>
  <c r="CD222"/>
  <c r="CI222"/>
  <c r="AA223"/>
  <c r="AQ223"/>
  <c r="BG223"/>
  <c r="BW223"/>
  <c r="CS224"/>
  <c r="AQ224"/>
  <c r="DA224"/>
  <c r="BW224"/>
  <c r="DI224"/>
  <c r="DL224"/>
  <c r="T225"/>
  <c r="CX225"/>
  <c r="AZ225"/>
  <c r="BE225"/>
  <c r="DF225"/>
  <c r="CF225"/>
  <c r="U226"/>
  <c r="AK226"/>
  <c r="BA226"/>
  <c r="BF226"/>
  <c r="BQ226"/>
  <c r="CG226"/>
  <c r="X227"/>
  <c r="AD227"/>
  <c r="AN227"/>
  <c r="AT227"/>
  <c r="BD227"/>
  <c r="BJ227"/>
  <c r="BT227"/>
  <c r="BZ227"/>
  <c r="AN228"/>
  <c r="AS228"/>
  <c r="CZ228" s="1"/>
  <c r="BT228"/>
  <c r="BY228"/>
  <c r="DH228" s="1"/>
  <c r="Q229"/>
  <c r="V229"/>
  <c r="BA229"/>
  <c r="DF229"/>
  <c r="CC229"/>
  <c r="V230"/>
  <c r="AX230"/>
  <c r="CH230"/>
  <c r="AM231"/>
  <c r="BO231"/>
  <c r="AM232"/>
  <c r="DD232"/>
  <c r="BO232"/>
  <c r="U233"/>
  <c r="CT233" s="1"/>
  <c r="CX233"/>
  <c r="AW233"/>
  <c r="DP233" s="1"/>
  <c r="CM233" s="1"/>
  <c r="CN233" s="1"/>
  <c r="AC234"/>
  <c r="BD234"/>
  <c r="CZ235"/>
  <c r="Y235"/>
  <c r="BE235"/>
  <c r="X236"/>
  <c r="S237"/>
  <c r="AW237"/>
  <c r="BP240"/>
  <c r="W245"/>
  <c r="BC245"/>
  <c r="CI245"/>
  <c r="CV249"/>
  <c r="CH188"/>
  <c r="DJ188" s="1"/>
  <c r="CD188"/>
  <c r="AU189"/>
  <c r="CZ189" s="1"/>
  <c r="AQ189"/>
  <c r="CA189"/>
  <c r="DH189" s="1"/>
  <c r="BW189"/>
  <c r="AK191"/>
  <c r="AG191"/>
  <c r="CW191" s="1"/>
  <c r="BQ191"/>
  <c r="DR191" s="1"/>
  <c r="BM191"/>
  <c r="DE191" s="1"/>
  <c r="AL192"/>
  <c r="AH192"/>
  <c r="DN192" s="1"/>
  <c r="BR192"/>
  <c r="BN192"/>
  <c r="AE193"/>
  <c r="AA193"/>
  <c r="BK193"/>
  <c r="BG193"/>
  <c r="AB194"/>
  <c r="X194"/>
  <c r="BH194"/>
  <c r="DD194" s="1"/>
  <c r="BD194"/>
  <c r="V196"/>
  <c r="CT196" s="1"/>
  <c r="R196"/>
  <c r="BB196"/>
  <c r="DB196" s="1"/>
  <c r="AX196"/>
  <c r="CH196"/>
  <c r="DJ196" s="1"/>
  <c r="CD196"/>
  <c r="AU197"/>
  <c r="CZ197" s="1"/>
  <c r="AQ197"/>
  <c r="CA197"/>
  <c r="DH197" s="1"/>
  <c r="BW197"/>
  <c r="AK199"/>
  <c r="AG199"/>
  <c r="DN199" s="1"/>
  <c r="BQ199"/>
  <c r="BM199"/>
  <c r="DR199" s="1"/>
  <c r="AL200"/>
  <c r="AH200"/>
  <c r="BR200"/>
  <c r="BN200"/>
  <c r="DE200" s="1"/>
  <c r="AE201"/>
  <c r="AA201"/>
  <c r="BK201"/>
  <c r="BG201"/>
  <c r="AB202"/>
  <c r="X202"/>
  <c r="BH202"/>
  <c r="BD202"/>
  <c r="V204"/>
  <c r="CT204" s="1"/>
  <c r="R204"/>
  <c r="BB204"/>
  <c r="DB204" s="1"/>
  <c r="AX204"/>
  <c r="CH204"/>
  <c r="DJ204" s="1"/>
  <c r="CD204"/>
  <c r="AU205"/>
  <c r="CZ205" s="1"/>
  <c r="AQ205"/>
  <c r="CA205"/>
  <c r="DH205" s="1"/>
  <c r="BW205"/>
  <c r="AK207"/>
  <c r="AG207"/>
  <c r="CW207" s="1"/>
  <c r="BQ207"/>
  <c r="BM207"/>
  <c r="DE207" s="1"/>
  <c r="AL208"/>
  <c r="AH208"/>
  <c r="DN208" s="1"/>
  <c r="BR208"/>
  <c r="BN208"/>
  <c r="DE208" s="1"/>
  <c r="AE209"/>
  <c r="AA209"/>
  <c r="BK209"/>
  <c r="BG209"/>
  <c r="AB210"/>
  <c r="X210"/>
  <c r="BH210"/>
  <c r="DD210" s="1"/>
  <c r="BD210"/>
  <c r="V212"/>
  <c r="CT212" s="1"/>
  <c r="R212"/>
  <c r="BB212"/>
  <c r="DB212" s="1"/>
  <c r="AX212"/>
  <c r="CH212"/>
  <c r="DJ212" s="1"/>
  <c r="CD212"/>
  <c r="AU213"/>
  <c r="CZ213" s="1"/>
  <c r="AQ213"/>
  <c r="CA213"/>
  <c r="DH213" s="1"/>
  <c r="BW213"/>
  <c r="AK215"/>
  <c r="AG215"/>
  <c r="DN215" s="1"/>
  <c r="BQ215"/>
  <c r="BM215"/>
  <c r="DE215" s="1"/>
  <c r="AL216"/>
  <c r="AH216"/>
  <c r="BR216"/>
  <c r="BN216"/>
  <c r="AE217"/>
  <c r="AA217"/>
  <c r="BK217"/>
  <c r="BG217"/>
  <c r="AB218"/>
  <c r="CV218" s="1"/>
  <c r="X218"/>
  <c r="BH218"/>
  <c r="BD218"/>
  <c r="V220"/>
  <c r="DL220" s="1"/>
  <c r="R220"/>
  <c r="BB220"/>
  <c r="DB220" s="1"/>
  <c r="AX220"/>
  <c r="CH220"/>
  <c r="DJ220" s="1"/>
  <c r="CD220"/>
  <c r="AU221"/>
  <c r="CZ221" s="1"/>
  <c r="AQ221"/>
  <c r="CA221"/>
  <c r="DH221" s="1"/>
  <c r="BW221"/>
  <c r="AK223"/>
  <c r="AG223"/>
  <c r="DN223" s="1"/>
  <c r="BQ223"/>
  <c r="BM223"/>
  <c r="DE223" s="1"/>
  <c r="AL224"/>
  <c r="AH224"/>
  <c r="DN224" s="1"/>
  <c r="BR224"/>
  <c r="BN224"/>
  <c r="AE225"/>
  <c r="AA225"/>
  <c r="BK225"/>
  <c r="BG225"/>
  <c r="AB226"/>
  <c r="X226"/>
  <c r="BH226"/>
  <c r="BD226"/>
  <c r="V228"/>
  <c r="CT228" s="1"/>
  <c r="R228"/>
  <c r="BB228"/>
  <c r="DB228" s="1"/>
  <c r="AX228"/>
  <c r="CH228"/>
  <c r="CD228"/>
  <c r="AT229"/>
  <c r="AP229"/>
  <c r="CY229" s="1"/>
  <c r="AU229"/>
  <c r="AQ229"/>
  <c r="BZ229"/>
  <c r="BV229"/>
  <c r="CA229"/>
  <c r="BW229"/>
  <c r="AE230"/>
  <c r="AA230"/>
  <c r="AB230"/>
  <c r="CV230" s="1"/>
  <c r="X230"/>
  <c r="BK230"/>
  <c r="BG230"/>
  <c r="BH230"/>
  <c r="DD230" s="1"/>
  <c r="BD230"/>
  <c r="AS232"/>
  <c r="AO232"/>
  <c r="AT232"/>
  <c r="AP232"/>
  <c r="BY232"/>
  <c r="BU232"/>
  <c r="BZ232"/>
  <c r="BV232"/>
  <c r="AJ235"/>
  <c r="AF235"/>
  <c r="AL235"/>
  <c r="AG235"/>
  <c r="AM235"/>
  <c r="AH235"/>
  <c r="BP235"/>
  <c r="BL235"/>
  <c r="BR235"/>
  <c r="BM235"/>
  <c r="BS235"/>
  <c r="BN235"/>
  <c r="W238"/>
  <c r="S238"/>
  <c r="R238"/>
  <c r="T238"/>
  <c r="BC238"/>
  <c r="AY238"/>
  <c r="AX238"/>
  <c r="DP238" s="1"/>
  <c r="AZ238"/>
  <c r="CI238"/>
  <c r="CE238"/>
  <c r="CH238"/>
  <c r="CC238"/>
  <c r="DI238" s="1"/>
  <c r="CD238"/>
  <c r="CF238"/>
  <c r="AL241"/>
  <c r="AH241"/>
  <c r="AK241"/>
  <c r="CX241" s="1"/>
  <c r="AF241"/>
  <c r="AM241"/>
  <c r="AG241"/>
  <c r="AI241"/>
  <c r="BR241"/>
  <c r="BN241"/>
  <c r="BQ241"/>
  <c r="DF241" s="1"/>
  <c r="BL241"/>
  <c r="BS241"/>
  <c r="BM241"/>
  <c r="BO241"/>
  <c r="AB251"/>
  <c r="X251"/>
  <c r="AE251"/>
  <c r="Z251"/>
  <c r="AA251"/>
  <c r="AC251"/>
  <c r="BH251"/>
  <c r="BD251"/>
  <c r="BK251"/>
  <c r="BF251"/>
  <c r="BG251"/>
  <c r="BI251"/>
  <c r="AN175"/>
  <c r="BT175"/>
  <c r="Q176"/>
  <c r="CS176" s="1"/>
  <c r="AW176"/>
  <c r="DA176" s="1"/>
  <c r="CC176"/>
  <c r="DI176" s="1"/>
  <c r="Z177"/>
  <c r="BF177"/>
  <c r="AI178"/>
  <c r="BO178"/>
  <c r="AN179"/>
  <c r="BT179"/>
  <c r="Q180"/>
  <c r="CS180" s="1"/>
  <c r="AW180"/>
  <c r="DA180" s="1"/>
  <c r="CC180"/>
  <c r="DI180" s="1"/>
  <c r="Z181"/>
  <c r="BF181"/>
  <c r="AI182"/>
  <c r="BO182"/>
  <c r="AN183"/>
  <c r="BT183"/>
  <c r="Q184"/>
  <c r="CS184" s="1"/>
  <c r="AW184"/>
  <c r="DA184" s="1"/>
  <c r="CC184"/>
  <c r="DI184" s="1"/>
  <c r="Z185"/>
  <c r="BF185"/>
  <c r="AI186"/>
  <c r="BO186"/>
  <c r="P187"/>
  <c r="AN187"/>
  <c r="AV187"/>
  <c r="BT187"/>
  <c r="CB187"/>
  <c r="Q188"/>
  <c r="CS188" s="1"/>
  <c r="Y188"/>
  <c r="CU188" s="1"/>
  <c r="AW188"/>
  <c r="DP188" s="1"/>
  <c r="BE188"/>
  <c r="CC188"/>
  <c r="DI188" s="1"/>
  <c r="CI188"/>
  <c r="P189"/>
  <c r="U189"/>
  <c r="CT189" s="1"/>
  <c r="AP189"/>
  <c r="AV189"/>
  <c r="BA189"/>
  <c r="DB189" s="1"/>
  <c r="BV189"/>
  <c r="CB189"/>
  <c r="CG189"/>
  <c r="DJ189" s="1"/>
  <c r="Q190"/>
  <c r="V190"/>
  <c r="AW190"/>
  <c r="BB190"/>
  <c r="CC190"/>
  <c r="CH190"/>
  <c r="AJ191"/>
  <c r="CX191" s="1"/>
  <c r="AP191"/>
  <c r="AU191"/>
  <c r="BP191"/>
  <c r="BV191"/>
  <c r="CA191"/>
  <c r="AJ192"/>
  <c r="CX192" s="1"/>
  <c r="AO192"/>
  <c r="AU192"/>
  <c r="BP192"/>
  <c r="BU192"/>
  <c r="DS192" s="1"/>
  <c r="CA192"/>
  <c r="DP192"/>
  <c r="X193"/>
  <c r="AC193"/>
  <c r="CV193" s="1"/>
  <c r="DO193"/>
  <c r="BD193"/>
  <c r="BI193"/>
  <c r="DD193" s="1"/>
  <c r="DS193"/>
  <c r="Y194"/>
  <c r="AD194"/>
  <c r="AI194"/>
  <c r="BE194"/>
  <c r="BJ194"/>
  <c r="BO194"/>
  <c r="AB195"/>
  <c r="CV195" s="1"/>
  <c r="BH195"/>
  <c r="DD195" s="1"/>
  <c r="Q196"/>
  <c r="DL196" s="1"/>
  <c r="W196"/>
  <c r="AW196"/>
  <c r="DA196" s="1"/>
  <c r="BC196"/>
  <c r="CC196"/>
  <c r="DT196" s="1"/>
  <c r="CI196"/>
  <c r="P197"/>
  <c r="U197"/>
  <c r="CT197" s="1"/>
  <c r="AP197"/>
  <c r="AV197"/>
  <c r="BA197"/>
  <c r="BV197"/>
  <c r="CB197"/>
  <c r="CG197"/>
  <c r="Q198"/>
  <c r="V198"/>
  <c r="AG198"/>
  <c r="AW198"/>
  <c r="BB198"/>
  <c r="BM198"/>
  <c r="CC198"/>
  <c r="CH198"/>
  <c r="Z199"/>
  <c r="AJ199"/>
  <c r="CX199" s="1"/>
  <c r="AP199"/>
  <c r="AU199"/>
  <c r="BF199"/>
  <c r="BP199"/>
  <c r="DF199" s="1"/>
  <c r="BV199"/>
  <c r="DG199" s="1"/>
  <c r="CA199"/>
  <c r="CY199"/>
  <c r="AJ200"/>
  <c r="CX200" s="1"/>
  <c r="AO200"/>
  <c r="DO200" s="1"/>
  <c r="AU200"/>
  <c r="BP200"/>
  <c r="DF200" s="1"/>
  <c r="BU200"/>
  <c r="DS200" s="1"/>
  <c r="CA200"/>
  <c r="DP200"/>
  <c r="X201"/>
  <c r="AC201"/>
  <c r="CV201" s="1"/>
  <c r="DO201"/>
  <c r="BD201"/>
  <c r="BI201"/>
  <c r="DD201" s="1"/>
  <c r="DS201"/>
  <c r="Y202"/>
  <c r="AD202"/>
  <c r="AI202"/>
  <c r="BE202"/>
  <c r="BJ202"/>
  <c r="BO202"/>
  <c r="AB203"/>
  <c r="BH203"/>
  <c r="DD203" s="1"/>
  <c r="CW203"/>
  <c r="Q204"/>
  <c r="CS204" s="1"/>
  <c r="W204"/>
  <c r="AW204"/>
  <c r="DP204" s="1"/>
  <c r="BC204"/>
  <c r="CC204"/>
  <c r="DI204" s="1"/>
  <c r="CI204"/>
  <c r="P205"/>
  <c r="U205"/>
  <c r="AP205"/>
  <c r="AV205"/>
  <c r="BA205"/>
  <c r="BV205"/>
  <c r="CB205"/>
  <c r="CG205"/>
  <c r="Q206"/>
  <c r="V206"/>
  <c r="AG206"/>
  <c r="AW206"/>
  <c r="BB206"/>
  <c r="BM206"/>
  <c r="CC206"/>
  <c r="CH206"/>
  <c r="Z207"/>
  <c r="AJ207"/>
  <c r="CX207" s="1"/>
  <c r="AP207"/>
  <c r="AU207"/>
  <c r="BF207"/>
  <c r="BP207"/>
  <c r="DF207" s="1"/>
  <c r="BV207"/>
  <c r="DG207" s="1"/>
  <c r="CA207"/>
  <c r="DH207" s="1"/>
  <c r="AJ208"/>
  <c r="CX208" s="1"/>
  <c r="AO208"/>
  <c r="DO208" s="1"/>
  <c r="AU208"/>
  <c r="BP208"/>
  <c r="BU208"/>
  <c r="DG208" s="1"/>
  <c r="CA208"/>
  <c r="DP208"/>
  <c r="X209"/>
  <c r="AC209"/>
  <c r="CV209" s="1"/>
  <c r="DO209"/>
  <c r="BD209"/>
  <c r="BI209"/>
  <c r="DD209" s="1"/>
  <c r="DS209"/>
  <c r="Y210"/>
  <c r="AD210"/>
  <c r="AI210"/>
  <c r="BE210"/>
  <c r="BJ210"/>
  <c r="BO210"/>
  <c r="AB211"/>
  <c r="CV211" s="1"/>
  <c r="BH211"/>
  <c r="CW211"/>
  <c r="Q212"/>
  <c r="DL212" s="1"/>
  <c r="W212"/>
  <c r="AW212"/>
  <c r="DP212" s="1"/>
  <c r="BC212"/>
  <c r="CC212"/>
  <c r="DT212" s="1"/>
  <c r="CI212"/>
  <c r="P213"/>
  <c r="U213"/>
  <c r="AP213"/>
  <c r="AV213"/>
  <c r="BA213"/>
  <c r="BV213"/>
  <c r="CB213"/>
  <c r="CG213"/>
  <c r="Q214"/>
  <c r="V214"/>
  <c r="AG214"/>
  <c r="AW214"/>
  <c r="BB214"/>
  <c r="BM214"/>
  <c r="CC214"/>
  <c r="CH214"/>
  <c r="Z215"/>
  <c r="AJ215"/>
  <c r="AP215"/>
  <c r="AU215"/>
  <c r="BF215"/>
  <c r="BP215"/>
  <c r="DF215" s="1"/>
  <c r="BV215"/>
  <c r="CA215"/>
  <c r="AJ216"/>
  <c r="AO216"/>
  <c r="DO216" s="1"/>
  <c r="AU216"/>
  <c r="BP216"/>
  <c r="DF216" s="1"/>
  <c r="BU216"/>
  <c r="DG216" s="1"/>
  <c r="CA216"/>
  <c r="CY216"/>
  <c r="DP216"/>
  <c r="X217"/>
  <c r="AC217"/>
  <c r="CV217" s="1"/>
  <c r="DO217"/>
  <c r="BD217"/>
  <c r="BI217"/>
  <c r="DD217" s="1"/>
  <c r="DS217"/>
  <c r="CW217"/>
  <c r="Y218"/>
  <c r="AD218"/>
  <c r="AI218"/>
  <c r="BE218"/>
  <c r="BJ218"/>
  <c r="BO218"/>
  <c r="AB219"/>
  <c r="CV219" s="1"/>
  <c r="BH219"/>
  <c r="DD219" s="1"/>
  <c r="CW219"/>
  <c r="Q220"/>
  <c r="W220"/>
  <c r="AW220"/>
  <c r="DA220" s="1"/>
  <c r="BC220"/>
  <c r="CC220"/>
  <c r="DT220" s="1"/>
  <c r="CI220"/>
  <c r="P221"/>
  <c r="U221"/>
  <c r="AP221"/>
  <c r="AV221"/>
  <c r="BA221"/>
  <c r="BV221"/>
  <c r="CB221"/>
  <c r="CG221"/>
  <c r="DJ221" s="1"/>
  <c r="Q222"/>
  <c r="V222"/>
  <c r="AG222"/>
  <c r="AW222"/>
  <c r="BB222"/>
  <c r="BM222"/>
  <c r="CC222"/>
  <c r="CH222"/>
  <c r="Z223"/>
  <c r="AJ223"/>
  <c r="CX223" s="1"/>
  <c r="AP223"/>
  <c r="AU223"/>
  <c r="BF223"/>
  <c r="BP223"/>
  <c r="BV223"/>
  <c r="CA223"/>
  <c r="CY223"/>
  <c r="AJ224"/>
  <c r="CX224" s="1"/>
  <c r="AO224"/>
  <c r="DO224" s="1"/>
  <c r="AU224"/>
  <c r="BP224"/>
  <c r="DF224" s="1"/>
  <c r="BU224"/>
  <c r="DS224" s="1"/>
  <c r="CA224"/>
  <c r="CY224"/>
  <c r="DP224"/>
  <c r="X225"/>
  <c r="AC225"/>
  <c r="CV225" s="1"/>
  <c r="DO225"/>
  <c r="BD225"/>
  <c r="BI225"/>
  <c r="DD225" s="1"/>
  <c r="DS225"/>
  <c r="Y226"/>
  <c r="AD226"/>
  <c r="AI226"/>
  <c r="BE226"/>
  <c r="BJ226"/>
  <c r="BO226"/>
  <c r="AB227"/>
  <c r="BH227"/>
  <c r="DD227" s="1"/>
  <c r="CW227"/>
  <c r="Q228"/>
  <c r="W228"/>
  <c r="AW228"/>
  <c r="DA228" s="1"/>
  <c r="BC228"/>
  <c r="CC228"/>
  <c r="DT228" s="1"/>
  <c r="CI228"/>
  <c r="P229"/>
  <c r="U229"/>
  <c r="CT229" s="1"/>
  <c r="AR229"/>
  <c r="AZ229"/>
  <c r="DB229" s="1"/>
  <c r="BT229"/>
  <c r="CB229"/>
  <c r="AC230"/>
  <c r="BE230"/>
  <c r="DH231"/>
  <c r="DM232"/>
  <c r="AR232"/>
  <c r="BT232"/>
  <c r="CU232"/>
  <c r="DO233"/>
  <c r="Y234"/>
  <c r="DM234" s="1"/>
  <c r="BJ234"/>
  <c r="BJ236"/>
  <c r="DJ236"/>
  <c r="Q237"/>
  <c r="CI237"/>
  <c r="Q238"/>
  <c r="DL238" s="1"/>
  <c r="BB238"/>
  <c r="AJ240"/>
  <c r="CZ243"/>
  <c r="CX249"/>
  <c r="DF249"/>
  <c r="AC250"/>
  <c r="BI250"/>
  <c r="DQ250" s="1"/>
  <c r="BJ251"/>
  <c r="DB252"/>
  <c r="DJ252"/>
  <c r="AJ198"/>
  <c r="CX198" s="1"/>
  <c r="AF198"/>
  <c r="BP198"/>
  <c r="BL198"/>
  <c r="AC199"/>
  <c r="Y199"/>
  <c r="BI199"/>
  <c r="BE199"/>
  <c r="W201"/>
  <c r="S201"/>
  <c r="BC201"/>
  <c r="AY201"/>
  <c r="CI201"/>
  <c r="CE201"/>
  <c r="T202"/>
  <c r="P202"/>
  <c r="AZ202"/>
  <c r="DB202" s="1"/>
  <c r="AV202"/>
  <c r="CF202"/>
  <c r="CB202"/>
  <c r="AS203"/>
  <c r="CZ203" s="1"/>
  <c r="AO203"/>
  <c r="BY203"/>
  <c r="DH203" s="1"/>
  <c r="BU203"/>
  <c r="AT204"/>
  <c r="AP204"/>
  <c r="BZ204"/>
  <c r="BV204"/>
  <c r="DN204"/>
  <c r="CW204"/>
  <c r="DR204"/>
  <c r="DE204"/>
  <c r="AJ206"/>
  <c r="CX206" s="1"/>
  <c r="AF206"/>
  <c r="BP206"/>
  <c r="BL206"/>
  <c r="AC207"/>
  <c r="Y207"/>
  <c r="BI207"/>
  <c r="BE207"/>
  <c r="W209"/>
  <c r="S209"/>
  <c r="BC209"/>
  <c r="AY209"/>
  <c r="CI209"/>
  <c r="CE209"/>
  <c r="T210"/>
  <c r="P210"/>
  <c r="AZ210"/>
  <c r="AV210"/>
  <c r="CF210"/>
  <c r="CB210"/>
  <c r="AS211"/>
  <c r="CZ211" s="1"/>
  <c r="AO211"/>
  <c r="BY211"/>
  <c r="DH211" s="1"/>
  <c r="BU211"/>
  <c r="AT212"/>
  <c r="AP212"/>
  <c r="BZ212"/>
  <c r="BV212"/>
  <c r="DN212"/>
  <c r="CW212"/>
  <c r="DR212"/>
  <c r="DE212"/>
  <c r="AJ214"/>
  <c r="AF214"/>
  <c r="BP214"/>
  <c r="BL214"/>
  <c r="AC215"/>
  <c r="Y215"/>
  <c r="BI215"/>
  <c r="BE215"/>
  <c r="W217"/>
  <c r="S217"/>
  <c r="BC217"/>
  <c r="AY217"/>
  <c r="CI217"/>
  <c r="CE217"/>
  <c r="T218"/>
  <c r="P218"/>
  <c r="AZ218"/>
  <c r="AV218"/>
  <c r="CF218"/>
  <c r="CB218"/>
  <c r="AS219"/>
  <c r="CZ219" s="1"/>
  <c r="AO219"/>
  <c r="BY219"/>
  <c r="DH219" s="1"/>
  <c r="BU219"/>
  <c r="AT220"/>
  <c r="AP220"/>
  <c r="BZ220"/>
  <c r="BV220"/>
  <c r="DN220"/>
  <c r="CW220"/>
  <c r="DR220"/>
  <c r="DE220"/>
  <c r="AJ222"/>
  <c r="AF222"/>
  <c r="BP222"/>
  <c r="BL222"/>
  <c r="AC223"/>
  <c r="Y223"/>
  <c r="BI223"/>
  <c r="BE223"/>
  <c r="W225"/>
  <c r="S225"/>
  <c r="BC225"/>
  <c r="AY225"/>
  <c r="CI225"/>
  <c r="CE225"/>
  <c r="T226"/>
  <c r="P226"/>
  <c r="AZ226"/>
  <c r="DB226" s="1"/>
  <c r="AV226"/>
  <c r="CF226"/>
  <c r="CB226"/>
  <c r="AS227"/>
  <c r="CZ227" s="1"/>
  <c r="AO227"/>
  <c r="BY227"/>
  <c r="DH227" s="1"/>
  <c r="BU227"/>
  <c r="AT228"/>
  <c r="AP228"/>
  <c r="BZ228"/>
  <c r="BV228"/>
  <c r="DN228"/>
  <c r="CW228"/>
  <c r="DR228"/>
  <c r="DE228"/>
  <c r="W230"/>
  <c r="S230"/>
  <c r="T230"/>
  <c r="P230"/>
  <c r="BC230"/>
  <c r="AY230"/>
  <c r="AZ230"/>
  <c r="AV230"/>
  <c r="CI230"/>
  <c r="CE230"/>
  <c r="CF230"/>
  <c r="CB230"/>
  <c r="AJ231"/>
  <c r="CX231" s="1"/>
  <c r="AF231"/>
  <c r="AK231"/>
  <c r="AG231"/>
  <c r="BP231"/>
  <c r="BL231"/>
  <c r="BQ231"/>
  <c r="BM231"/>
  <c r="AK232"/>
  <c r="CX232" s="1"/>
  <c r="AG232"/>
  <c r="AL232"/>
  <c r="AH232"/>
  <c r="BQ232"/>
  <c r="BM232"/>
  <c r="DE232" s="1"/>
  <c r="BR232"/>
  <c r="BN232"/>
  <c r="V233"/>
  <c r="R233"/>
  <c r="W233"/>
  <c r="S233"/>
  <c r="BB233"/>
  <c r="AX233"/>
  <c r="BC233"/>
  <c r="AY233"/>
  <c r="CH233"/>
  <c r="CD233"/>
  <c r="CI233"/>
  <c r="CC233"/>
  <c r="DT233" s="1"/>
  <c r="CE233"/>
  <c r="CU234"/>
  <c r="AB235"/>
  <c r="X235"/>
  <c r="AA235"/>
  <c r="AC235"/>
  <c r="BH235"/>
  <c r="DD235" s="1"/>
  <c r="BD235"/>
  <c r="BG235"/>
  <c r="BI235"/>
  <c r="AU238"/>
  <c r="AQ238"/>
  <c r="AS238"/>
  <c r="CZ238" s="1"/>
  <c r="AN238"/>
  <c r="AT238"/>
  <c r="AO238"/>
  <c r="CA238"/>
  <c r="BW238"/>
  <c r="BX238"/>
  <c r="DH238" s="1"/>
  <c r="BY238"/>
  <c r="BT238"/>
  <c r="BZ238"/>
  <c r="BU238"/>
  <c r="AE242"/>
  <c r="AA242"/>
  <c r="AD242"/>
  <c r="Y242"/>
  <c r="DM242" s="1"/>
  <c r="Z242"/>
  <c r="AB242"/>
  <c r="BK242"/>
  <c r="BG242"/>
  <c r="BJ242"/>
  <c r="BE242"/>
  <c r="DQ242" s="1"/>
  <c r="BF242"/>
  <c r="BH242"/>
  <c r="DD242" s="1"/>
  <c r="AK248"/>
  <c r="CX248" s="1"/>
  <c r="AG248"/>
  <c r="AL248"/>
  <c r="AF248"/>
  <c r="AM248"/>
  <c r="AH248"/>
  <c r="AI248"/>
  <c r="BQ248"/>
  <c r="BM248"/>
  <c r="BR248"/>
  <c r="BL248"/>
  <c r="BS248"/>
  <c r="BN248"/>
  <c r="BO248"/>
  <c r="CU250"/>
  <c r="DM250"/>
  <c r="DB197"/>
  <c r="DF197"/>
  <c r="DJ197"/>
  <c r="AK198"/>
  <c r="BQ198"/>
  <c r="X199"/>
  <c r="AD199"/>
  <c r="BD199"/>
  <c r="BJ199"/>
  <c r="Q201"/>
  <c r="V201"/>
  <c r="AW201"/>
  <c r="BB201"/>
  <c r="CC201"/>
  <c r="CH201"/>
  <c r="R202"/>
  <c r="W202"/>
  <c r="AX202"/>
  <c r="BC202"/>
  <c r="CD202"/>
  <c r="CI202"/>
  <c r="AQ203"/>
  <c r="BW203"/>
  <c r="AQ204"/>
  <c r="DA204"/>
  <c r="BW204"/>
  <c r="DL204"/>
  <c r="CT205"/>
  <c r="CX205"/>
  <c r="DB205"/>
  <c r="DF205"/>
  <c r="DJ205"/>
  <c r="AK206"/>
  <c r="BQ206"/>
  <c r="X207"/>
  <c r="AD207"/>
  <c r="BD207"/>
  <c r="BJ207"/>
  <c r="Q209"/>
  <c r="V209"/>
  <c r="AW209"/>
  <c r="BB209"/>
  <c r="CC209"/>
  <c r="CH209"/>
  <c r="R210"/>
  <c r="W210"/>
  <c r="AX210"/>
  <c r="BC210"/>
  <c r="CD210"/>
  <c r="CI210"/>
  <c r="AQ211"/>
  <c r="BW211"/>
  <c r="AQ212"/>
  <c r="DA212"/>
  <c r="BW212"/>
  <c r="CT213"/>
  <c r="CX213"/>
  <c r="DB213"/>
  <c r="DF213"/>
  <c r="DJ213"/>
  <c r="AK214"/>
  <c r="BQ214"/>
  <c r="X215"/>
  <c r="AD215"/>
  <c r="BD215"/>
  <c r="BJ215"/>
  <c r="Q217"/>
  <c r="V217"/>
  <c r="AW217"/>
  <c r="BB217"/>
  <c r="CC217"/>
  <c r="CH217"/>
  <c r="R218"/>
  <c r="W218"/>
  <c r="AX218"/>
  <c r="BC218"/>
  <c r="CD218"/>
  <c r="CI218"/>
  <c r="AQ219"/>
  <c r="BW219"/>
  <c r="CS220"/>
  <c r="AQ220"/>
  <c r="BW220"/>
  <c r="DI220"/>
  <c r="CT221"/>
  <c r="CX221"/>
  <c r="DB221"/>
  <c r="DF221"/>
  <c r="AK222"/>
  <c r="BQ222"/>
  <c r="X223"/>
  <c r="AD223"/>
  <c r="BD223"/>
  <c r="BJ223"/>
  <c r="Q225"/>
  <c r="V225"/>
  <c r="AW225"/>
  <c r="BB225"/>
  <c r="CC225"/>
  <c r="CH225"/>
  <c r="R226"/>
  <c r="W226"/>
  <c r="AX226"/>
  <c r="BC226"/>
  <c r="CD226"/>
  <c r="CI226"/>
  <c r="AQ227"/>
  <c r="BW227"/>
  <c r="CS228"/>
  <c r="AQ228"/>
  <c r="BW228"/>
  <c r="DI228"/>
  <c r="DL228"/>
  <c r="CX229"/>
  <c r="R230"/>
  <c r="BB230"/>
  <c r="CD230"/>
  <c r="AI231"/>
  <c r="BS231"/>
  <c r="AI232"/>
  <c r="BS232"/>
  <c r="Q233"/>
  <c r="BA233"/>
  <c r="CG233"/>
  <c r="AD235"/>
  <c r="BJ235"/>
  <c r="DD236"/>
  <c r="CS238"/>
  <c r="AP238"/>
  <c r="BP248"/>
  <c r="CZ252"/>
  <c r="DO268"/>
  <c r="V253"/>
  <c r="R253"/>
  <c r="BB253"/>
  <c r="AX253"/>
  <c r="CH253"/>
  <c r="CD253"/>
  <c r="AU254"/>
  <c r="AQ254"/>
  <c r="CA254"/>
  <c r="BW254"/>
  <c r="AK256"/>
  <c r="AG256"/>
  <c r="BQ256"/>
  <c r="BM256"/>
  <c r="AL257"/>
  <c r="AH257"/>
  <c r="BR257"/>
  <c r="BN257"/>
  <c r="AE258"/>
  <c r="AA258"/>
  <c r="BK258"/>
  <c r="BG258"/>
  <c r="AB259"/>
  <c r="X259"/>
  <c r="BH259"/>
  <c r="BD259"/>
  <c r="V261"/>
  <c r="R261"/>
  <c r="BB261"/>
  <c r="AX261"/>
  <c r="CH261"/>
  <c r="CD261"/>
  <c r="AU262"/>
  <c r="AQ262"/>
  <c r="CA262"/>
  <c r="BW262"/>
  <c r="AK264"/>
  <c r="AG264"/>
  <c r="BQ264"/>
  <c r="BM264"/>
  <c r="AL265"/>
  <c r="AH265"/>
  <c r="BR265"/>
  <c r="BN265"/>
  <c r="AE266"/>
  <c r="AA266"/>
  <c r="BK266"/>
  <c r="BG266"/>
  <c r="AB267"/>
  <c r="X267"/>
  <c r="BH267"/>
  <c r="BD267"/>
  <c r="V269"/>
  <c r="R269"/>
  <c r="BB269"/>
  <c r="AX269"/>
  <c r="CH269"/>
  <c r="CD269"/>
  <c r="AU270"/>
  <c r="AQ270"/>
  <c r="CA270"/>
  <c r="BW270"/>
  <c r="AK272"/>
  <c r="AG272"/>
  <c r="BQ272"/>
  <c r="BM272"/>
  <c r="AL273"/>
  <c r="AH273"/>
  <c r="AK273"/>
  <c r="AG273"/>
  <c r="BR273"/>
  <c r="BN273"/>
  <c r="BQ273"/>
  <c r="BM273"/>
  <c r="W274"/>
  <c r="S274"/>
  <c r="V274"/>
  <c r="R274"/>
  <c r="BC274"/>
  <c r="AY274"/>
  <c r="BB274"/>
  <c r="AX274"/>
  <c r="CI274"/>
  <c r="CE274"/>
  <c r="CH274"/>
  <c r="CD274"/>
  <c r="T279"/>
  <c r="P279"/>
  <c r="W279"/>
  <c r="S279"/>
  <c r="AZ279"/>
  <c r="DB279" s="1"/>
  <c r="AV279"/>
  <c r="BC279"/>
  <c r="AY279"/>
  <c r="CF279"/>
  <c r="CB279"/>
  <c r="CI279"/>
  <c r="CE279"/>
  <c r="AK280"/>
  <c r="AG280"/>
  <c r="AJ280"/>
  <c r="AF280"/>
  <c r="BQ280"/>
  <c r="BM280"/>
  <c r="BP280"/>
  <c r="BL280"/>
  <c r="AL281"/>
  <c r="AH281"/>
  <c r="AK281"/>
  <c r="AG281"/>
  <c r="BR281"/>
  <c r="BN281"/>
  <c r="BQ281"/>
  <c r="BM281"/>
  <c r="W282"/>
  <c r="S282"/>
  <c r="V282"/>
  <c r="R282"/>
  <c r="BC282"/>
  <c r="AY282"/>
  <c r="BB282"/>
  <c r="AX282"/>
  <c r="CI282"/>
  <c r="CE282"/>
  <c r="CH282"/>
  <c r="CD282"/>
  <c r="DH252"/>
  <c r="Q253"/>
  <c r="W253"/>
  <c r="AW253"/>
  <c r="BC253"/>
  <c r="CC253"/>
  <c r="CI253"/>
  <c r="AP254"/>
  <c r="BV254"/>
  <c r="AJ256"/>
  <c r="BP256"/>
  <c r="AJ257"/>
  <c r="BP257"/>
  <c r="X258"/>
  <c r="AC258"/>
  <c r="BD258"/>
  <c r="BI258"/>
  <c r="Y259"/>
  <c r="AD259"/>
  <c r="BE259"/>
  <c r="BJ259"/>
  <c r="CZ260"/>
  <c r="Q261"/>
  <c r="W261"/>
  <c r="AW261"/>
  <c r="BC261"/>
  <c r="CC261"/>
  <c r="CI261"/>
  <c r="AP262"/>
  <c r="BV262"/>
  <c r="AJ264"/>
  <c r="BP264"/>
  <c r="AJ265"/>
  <c r="BP265"/>
  <c r="X266"/>
  <c r="AC266"/>
  <c r="BD266"/>
  <c r="BI266"/>
  <c r="Y267"/>
  <c r="AD267"/>
  <c r="BE267"/>
  <c r="BJ267"/>
  <c r="CZ268"/>
  <c r="Q269"/>
  <c r="W269"/>
  <c r="AW269"/>
  <c r="BC269"/>
  <c r="CC269"/>
  <c r="CI269"/>
  <c r="AP270"/>
  <c r="BV270"/>
  <c r="AJ272"/>
  <c r="BP272"/>
  <c r="AI273"/>
  <c r="BS273"/>
  <c r="Q274"/>
  <c r="BA274"/>
  <c r="CC274"/>
  <c r="CX278"/>
  <c r="R279"/>
  <c r="BB279"/>
  <c r="CD279"/>
  <c r="AI280"/>
  <c r="BS280"/>
  <c r="AI281"/>
  <c r="BS281"/>
  <c r="Q282"/>
  <c r="BA282"/>
  <c r="CC282"/>
  <c r="V283"/>
  <c r="AX283"/>
  <c r="CH283"/>
  <c r="AE284"/>
  <c r="AM284"/>
  <c r="BG284"/>
  <c r="BO284"/>
  <c r="DD285"/>
  <c r="BS285"/>
  <c r="DF286"/>
  <c r="BX286"/>
  <c r="DD289"/>
  <c r="BS289"/>
  <c r="DF290"/>
  <c r="BX290"/>
  <c r="CV293"/>
  <c r="DD293"/>
  <c r="CX294"/>
  <c r="DF294"/>
  <c r="W234"/>
  <c r="S234"/>
  <c r="BC234"/>
  <c r="DB234" s="1"/>
  <c r="AY234"/>
  <c r="CI234"/>
  <c r="CE234"/>
  <c r="T235"/>
  <c r="CT235" s="1"/>
  <c r="P235"/>
  <c r="AZ235"/>
  <c r="AV235"/>
  <c r="CF235"/>
  <c r="DJ235" s="1"/>
  <c r="CB235"/>
  <c r="AS236"/>
  <c r="CZ236" s="1"/>
  <c r="AO236"/>
  <c r="DO236" s="1"/>
  <c r="BY236"/>
  <c r="DH236" s="1"/>
  <c r="BU236"/>
  <c r="DG236" s="1"/>
  <c r="AT237"/>
  <c r="CZ237" s="1"/>
  <c r="AP237"/>
  <c r="BZ237"/>
  <c r="DH237" s="1"/>
  <c r="BV237"/>
  <c r="DS237" s="1"/>
  <c r="AJ239"/>
  <c r="AF239"/>
  <c r="BP239"/>
  <c r="BL239"/>
  <c r="AC240"/>
  <c r="Y240"/>
  <c r="BI240"/>
  <c r="BE240"/>
  <c r="W242"/>
  <c r="S242"/>
  <c r="BC242"/>
  <c r="AY242"/>
  <c r="CI242"/>
  <c r="CE242"/>
  <c r="T243"/>
  <c r="P243"/>
  <c r="AZ243"/>
  <c r="AV243"/>
  <c r="CF243"/>
  <c r="CB243"/>
  <c r="AS244"/>
  <c r="CZ244" s="1"/>
  <c r="AO244"/>
  <c r="BY244"/>
  <c r="DH244" s="1"/>
  <c r="BU244"/>
  <c r="AT245"/>
  <c r="CZ245" s="1"/>
  <c r="AP245"/>
  <c r="DO245" s="1"/>
  <c r="BZ245"/>
  <c r="DH245" s="1"/>
  <c r="BV245"/>
  <c r="AJ247"/>
  <c r="AF247"/>
  <c r="BP247"/>
  <c r="BL247"/>
  <c r="AC248"/>
  <c r="Y248"/>
  <c r="BI248"/>
  <c r="BE248"/>
  <c r="W250"/>
  <c r="S250"/>
  <c r="BC250"/>
  <c r="AY250"/>
  <c r="CI250"/>
  <c r="CE250"/>
  <c r="T251"/>
  <c r="P251"/>
  <c r="AZ251"/>
  <c r="AV251"/>
  <c r="CF251"/>
  <c r="CB251"/>
  <c r="AS252"/>
  <c r="AO252"/>
  <c r="DO252" s="1"/>
  <c r="BY252"/>
  <c r="BU252"/>
  <c r="AT253"/>
  <c r="CZ253" s="1"/>
  <c r="AP253"/>
  <c r="DO253" s="1"/>
  <c r="BZ253"/>
  <c r="DH253" s="1"/>
  <c r="BV253"/>
  <c r="AJ255"/>
  <c r="AF255"/>
  <c r="BP255"/>
  <c r="BL255"/>
  <c r="AC256"/>
  <c r="Y256"/>
  <c r="BI256"/>
  <c r="BE256"/>
  <c r="W258"/>
  <c r="S258"/>
  <c r="BC258"/>
  <c r="AY258"/>
  <c r="CI258"/>
  <c r="CE258"/>
  <c r="T259"/>
  <c r="P259"/>
  <c r="AZ259"/>
  <c r="AV259"/>
  <c r="CF259"/>
  <c r="DJ259" s="1"/>
  <c r="CB259"/>
  <c r="AS260"/>
  <c r="AO260"/>
  <c r="DO260" s="1"/>
  <c r="BY260"/>
  <c r="DH260" s="1"/>
  <c r="BU260"/>
  <c r="AT261"/>
  <c r="CZ261" s="1"/>
  <c r="AP261"/>
  <c r="DO261" s="1"/>
  <c r="BZ261"/>
  <c r="DH261" s="1"/>
  <c r="BV261"/>
  <c r="AJ263"/>
  <c r="AF263"/>
  <c r="BP263"/>
  <c r="DF263" s="1"/>
  <c r="BL263"/>
  <c r="AC264"/>
  <c r="Y264"/>
  <c r="BI264"/>
  <c r="BE264"/>
  <c r="W266"/>
  <c r="S266"/>
  <c r="BC266"/>
  <c r="AY266"/>
  <c r="CI266"/>
  <c r="CE266"/>
  <c r="T267"/>
  <c r="P267"/>
  <c r="AZ267"/>
  <c r="AV267"/>
  <c r="CF267"/>
  <c r="DJ267" s="1"/>
  <c r="CB267"/>
  <c r="AS268"/>
  <c r="AO268"/>
  <c r="BY268"/>
  <c r="DH268" s="1"/>
  <c r="BU268"/>
  <c r="AT269"/>
  <c r="CZ269" s="1"/>
  <c r="AP269"/>
  <c r="BZ269"/>
  <c r="DH269" s="1"/>
  <c r="BV269"/>
  <c r="AJ271"/>
  <c r="AF271"/>
  <c r="BP271"/>
  <c r="DF271" s="1"/>
  <c r="BL271"/>
  <c r="AC272"/>
  <c r="Y272"/>
  <c r="BI272"/>
  <c r="BE272"/>
  <c r="AU274"/>
  <c r="AQ274"/>
  <c r="AT274"/>
  <c r="AP274"/>
  <c r="CA274"/>
  <c r="BW274"/>
  <c r="BZ274"/>
  <c r="DH274" s="1"/>
  <c r="BV274"/>
  <c r="AB275"/>
  <c r="X275"/>
  <c r="AE275"/>
  <c r="AA275"/>
  <c r="BH275"/>
  <c r="DD275" s="1"/>
  <c r="BD275"/>
  <c r="BK275"/>
  <c r="BG275"/>
  <c r="AT277"/>
  <c r="AP277"/>
  <c r="AS277"/>
  <c r="AO277"/>
  <c r="BZ277"/>
  <c r="BV277"/>
  <c r="BY277"/>
  <c r="BU277"/>
  <c r="AC280"/>
  <c r="Y280"/>
  <c r="AB280"/>
  <c r="CV280" s="1"/>
  <c r="X280"/>
  <c r="BI280"/>
  <c r="BE280"/>
  <c r="BH280"/>
  <c r="BD280"/>
  <c r="AU282"/>
  <c r="AQ282"/>
  <c r="AT282"/>
  <c r="AP282"/>
  <c r="CA282"/>
  <c r="BW282"/>
  <c r="BZ282"/>
  <c r="DH282" s="1"/>
  <c r="BV282"/>
  <c r="AB283"/>
  <c r="CV283" s="1"/>
  <c r="X283"/>
  <c r="AE283"/>
  <c r="AA283"/>
  <c r="BH283"/>
  <c r="DD283" s="1"/>
  <c r="BD283"/>
  <c r="BK283"/>
  <c r="BG283"/>
  <c r="AT285"/>
  <c r="AP285"/>
  <c r="AR285"/>
  <c r="AN285"/>
  <c r="AS285"/>
  <c r="AO285"/>
  <c r="BZ285"/>
  <c r="BV285"/>
  <c r="BX285"/>
  <c r="DH285" s="1"/>
  <c r="BT285"/>
  <c r="BY285"/>
  <c r="BU285"/>
  <c r="AI189"/>
  <c r="DN189" s="1"/>
  <c r="BO189"/>
  <c r="DR189" s="1"/>
  <c r="AN190"/>
  <c r="BT190"/>
  <c r="Q191"/>
  <c r="CS191" s="1"/>
  <c r="AW191"/>
  <c r="DP191" s="1"/>
  <c r="CM191" s="1"/>
  <c r="CN191" s="1"/>
  <c r="CC191"/>
  <c r="Z192"/>
  <c r="DM192" s="1"/>
  <c r="BF192"/>
  <c r="DC192" s="1"/>
  <c r="AI193"/>
  <c r="CW193" s="1"/>
  <c r="BO193"/>
  <c r="DR193" s="1"/>
  <c r="AN194"/>
  <c r="BT194"/>
  <c r="Q195"/>
  <c r="CS195" s="1"/>
  <c r="AW195"/>
  <c r="DP195" s="1"/>
  <c r="CC195"/>
  <c r="DI195" s="1"/>
  <c r="Z196"/>
  <c r="CU196" s="1"/>
  <c r="BF196"/>
  <c r="DQ196" s="1"/>
  <c r="AI197"/>
  <c r="CW197" s="1"/>
  <c r="BO197"/>
  <c r="DE197" s="1"/>
  <c r="AN198"/>
  <c r="BT198"/>
  <c r="Q199"/>
  <c r="CS199" s="1"/>
  <c r="AW199"/>
  <c r="DP199" s="1"/>
  <c r="CM199" s="1"/>
  <c r="CN199" s="1"/>
  <c r="CC199"/>
  <c r="Z200"/>
  <c r="CU200" s="1"/>
  <c r="BF200"/>
  <c r="DC200" s="1"/>
  <c r="AI201"/>
  <c r="CW201" s="1"/>
  <c r="BO201"/>
  <c r="DE201" s="1"/>
  <c r="AN202"/>
  <c r="BT202"/>
  <c r="Q203"/>
  <c r="DL203" s="1"/>
  <c r="AW203"/>
  <c r="DP203" s="1"/>
  <c r="CC203"/>
  <c r="DI203" s="1"/>
  <c r="Z204"/>
  <c r="CU204" s="1"/>
  <c r="BF204"/>
  <c r="DQ204" s="1"/>
  <c r="AI205"/>
  <c r="DN205" s="1"/>
  <c r="BO205"/>
  <c r="DE205" s="1"/>
  <c r="AN206"/>
  <c r="BT206"/>
  <c r="Q207"/>
  <c r="CS207" s="1"/>
  <c r="AW207"/>
  <c r="DA207" s="1"/>
  <c r="CC207"/>
  <c r="Z208"/>
  <c r="CU208" s="1"/>
  <c r="BF208"/>
  <c r="DC208" s="1"/>
  <c r="AI209"/>
  <c r="DN209" s="1"/>
  <c r="BO209"/>
  <c r="DE209" s="1"/>
  <c r="AN210"/>
  <c r="BT210"/>
  <c r="Q211"/>
  <c r="CS211" s="1"/>
  <c r="AW211"/>
  <c r="DA211" s="1"/>
  <c r="CC211"/>
  <c r="DT211" s="1"/>
  <c r="Z212"/>
  <c r="CU212" s="1"/>
  <c r="BF212"/>
  <c r="DQ212" s="1"/>
  <c r="AI213"/>
  <c r="DN213" s="1"/>
  <c r="BO213"/>
  <c r="DR213" s="1"/>
  <c r="AN214"/>
  <c r="BT214"/>
  <c r="Q215"/>
  <c r="CS215" s="1"/>
  <c r="AW215"/>
  <c r="DP215" s="1"/>
  <c r="CC215"/>
  <c r="Z216"/>
  <c r="CU216" s="1"/>
  <c r="BF216"/>
  <c r="DC216" s="1"/>
  <c r="AI217"/>
  <c r="DN217" s="1"/>
  <c r="BO217"/>
  <c r="DR217" s="1"/>
  <c r="AN218"/>
  <c r="BT218"/>
  <c r="Q219"/>
  <c r="DL219" s="1"/>
  <c r="AW219"/>
  <c r="DP219" s="1"/>
  <c r="CC219"/>
  <c r="DT219" s="1"/>
  <c r="Z220"/>
  <c r="CU220" s="1"/>
  <c r="BF220"/>
  <c r="DQ220" s="1"/>
  <c r="AI221"/>
  <c r="DN221" s="1"/>
  <c r="BO221"/>
  <c r="DE221" s="1"/>
  <c r="AN222"/>
  <c r="BT222"/>
  <c r="Q223"/>
  <c r="CS223" s="1"/>
  <c r="AW223"/>
  <c r="DP223" s="1"/>
  <c r="CM223" s="1"/>
  <c r="CN223" s="1"/>
  <c r="CC223"/>
  <c r="Z224"/>
  <c r="CU224" s="1"/>
  <c r="BF224"/>
  <c r="DQ224" s="1"/>
  <c r="AI225"/>
  <c r="CW225" s="1"/>
  <c r="BO225"/>
  <c r="DE225" s="1"/>
  <c r="AN226"/>
  <c r="BT226"/>
  <c r="Q227"/>
  <c r="DL227" s="1"/>
  <c r="AW227"/>
  <c r="DA227" s="1"/>
  <c r="CC227"/>
  <c r="DI227" s="1"/>
  <c r="Z228"/>
  <c r="CU228" s="1"/>
  <c r="BF228"/>
  <c r="DQ228" s="1"/>
  <c r="AI229"/>
  <c r="CW229" s="1"/>
  <c r="BO229"/>
  <c r="DE229" s="1"/>
  <c r="AF230"/>
  <c r="AJ230"/>
  <c r="CX230" s="1"/>
  <c r="AN230"/>
  <c r="BL230"/>
  <c r="BP230"/>
  <c r="DF230" s="1"/>
  <c r="BT230"/>
  <c r="Q231"/>
  <c r="CS231" s="1"/>
  <c r="AO231"/>
  <c r="AS231"/>
  <c r="CZ231" s="1"/>
  <c r="AW231"/>
  <c r="DA231" s="1"/>
  <c r="BU231"/>
  <c r="BY231"/>
  <c r="CC231"/>
  <c r="DI231" s="1"/>
  <c r="R232"/>
  <c r="V232"/>
  <c r="CT232" s="1"/>
  <c r="Z232"/>
  <c r="AX232"/>
  <c r="BB232"/>
  <c r="DB232" s="1"/>
  <c r="BF232"/>
  <c r="DC232" s="1"/>
  <c r="CD232"/>
  <c r="CH232"/>
  <c r="DJ232" s="1"/>
  <c r="AA233"/>
  <c r="AE233"/>
  <c r="CV233" s="1"/>
  <c r="AI233"/>
  <c r="CW233" s="1"/>
  <c r="BG233"/>
  <c r="BK233"/>
  <c r="DD233" s="1"/>
  <c r="BO233"/>
  <c r="DE233" s="1"/>
  <c r="Q234"/>
  <c r="CS234" s="1"/>
  <c r="V234"/>
  <c r="CT234" s="1"/>
  <c r="AW234"/>
  <c r="DP234" s="1"/>
  <c r="BB234"/>
  <c r="CC234"/>
  <c r="CH234"/>
  <c r="DJ234" s="1"/>
  <c r="R235"/>
  <c r="W235"/>
  <c r="AX235"/>
  <c r="BC235"/>
  <c r="CD235"/>
  <c r="CI235"/>
  <c r="AF236"/>
  <c r="AQ236"/>
  <c r="CY236" s="1"/>
  <c r="BL236"/>
  <c r="BW236"/>
  <c r="AF237"/>
  <c r="AQ237"/>
  <c r="BL237"/>
  <c r="BW237"/>
  <c r="Y238"/>
  <c r="CX238"/>
  <c r="BE238"/>
  <c r="DF238"/>
  <c r="U239"/>
  <c r="Z239"/>
  <c r="AK239"/>
  <c r="BA239"/>
  <c r="BF239"/>
  <c r="BQ239"/>
  <c r="CG239"/>
  <c r="X240"/>
  <c r="AD240"/>
  <c r="AN240"/>
  <c r="AT240"/>
  <c r="BD240"/>
  <c r="BJ240"/>
  <c r="DD240" s="1"/>
  <c r="BT240"/>
  <c r="BZ240"/>
  <c r="AN241"/>
  <c r="AS241"/>
  <c r="CZ241" s="1"/>
  <c r="BT241"/>
  <c r="BY241"/>
  <c r="DH241" s="1"/>
  <c r="Q242"/>
  <c r="CS242" s="1"/>
  <c r="V242"/>
  <c r="AW242"/>
  <c r="DA242" s="1"/>
  <c r="BB242"/>
  <c r="CC242"/>
  <c r="CH242"/>
  <c r="R243"/>
  <c r="W243"/>
  <c r="AH243"/>
  <c r="AM243"/>
  <c r="AX243"/>
  <c r="BC243"/>
  <c r="BN243"/>
  <c r="BS243"/>
  <c r="CD243"/>
  <c r="CI243"/>
  <c r="AA244"/>
  <c r="AF244"/>
  <c r="AQ244"/>
  <c r="DO244" s="1"/>
  <c r="BG244"/>
  <c r="BL244"/>
  <c r="BW244"/>
  <c r="AF245"/>
  <c r="AQ245"/>
  <c r="BL245"/>
  <c r="BW245"/>
  <c r="T246"/>
  <c r="Y246"/>
  <c r="CX246"/>
  <c r="AZ246"/>
  <c r="BE246"/>
  <c r="DF246"/>
  <c r="CF246"/>
  <c r="U247"/>
  <c r="Z247"/>
  <c r="AK247"/>
  <c r="BA247"/>
  <c r="BF247"/>
  <c r="BQ247"/>
  <c r="CG247"/>
  <c r="X248"/>
  <c r="AD248"/>
  <c r="AN248"/>
  <c r="AT248"/>
  <c r="BD248"/>
  <c r="BJ248"/>
  <c r="DD248" s="1"/>
  <c r="BT248"/>
  <c r="BZ248"/>
  <c r="AN249"/>
  <c r="AS249"/>
  <c r="BT249"/>
  <c r="BY249"/>
  <c r="DH249" s="1"/>
  <c r="Q250"/>
  <c r="CS250" s="1"/>
  <c r="V250"/>
  <c r="AW250"/>
  <c r="DA250" s="1"/>
  <c r="BB250"/>
  <c r="CC250"/>
  <c r="CH250"/>
  <c r="R251"/>
  <c r="W251"/>
  <c r="AH251"/>
  <c r="AM251"/>
  <c r="AX251"/>
  <c r="BC251"/>
  <c r="BN251"/>
  <c r="BS251"/>
  <c r="CD251"/>
  <c r="CI251"/>
  <c r="AA252"/>
  <c r="AF252"/>
  <c r="AQ252"/>
  <c r="BG252"/>
  <c r="BL252"/>
  <c r="BW252"/>
  <c r="P253"/>
  <c r="U253"/>
  <c r="AF253"/>
  <c r="AQ253"/>
  <c r="AV253"/>
  <c r="BA253"/>
  <c r="BL253"/>
  <c r="BW253"/>
  <c r="CB253"/>
  <c r="CG253"/>
  <c r="T254"/>
  <c r="Y254"/>
  <c r="CX254"/>
  <c r="AO254"/>
  <c r="AT254"/>
  <c r="AZ254"/>
  <c r="BE254"/>
  <c r="DF254"/>
  <c r="BU254"/>
  <c r="BZ254"/>
  <c r="CF254"/>
  <c r="U255"/>
  <c r="Z255"/>
  <c r="AK255"/>
  <c r="BA255"/>
  <c r="BF255"/>
  <c r="BQ255"/>
  <c r="CG255"/>
  <c r="X256"/>
  <c r="AD256"/>
  <c r="AI256"/>
  <c r="AN256"/>
  <c r="AT256"/>
  <c r="BD256"/>
  <c r="BJ256"/>
  <c r="BO256"/>
  <c r="BT256"/>
  <c r="BZ256"/>
  <c r="AI257"/>
  <c r="AN257"/>
  <c r="AS257"/>
  <c r="CZ257" s="1"/>
  <c r="BO257"/>
  <c r="BT257"/>
  <c r="BY257"/>
  <c r="DH257" s="1"/>
  <c r="Q258"/>
  <c r="CS258" s="1"/>
  <c r="V258"/>
  <c r="AB258"/>
  <c r="AW258"/>
  <c r="BB258"/>
  <c r="BH258"/>
  <c r="CC258"/>
  <c r="CH258"/>
  <c r="R259"/>
  <c r="W259"/>
  <c r="AC259"/>
  <c r="AH259"/>
  <c r="AM259"/>
  <c r="AX259"/>
  <c r="BC259"/>
  <c r="BI259"/>
  <c r="BN259"/>
  <c r="BS259"/>
  <c r="CD259"/>
  <c r="CI259"/>
  <c r="AA260"/>
  <c r="AF260"/>
  <c r="AQ260"/>
  <c r="CY260" s="1"/>
  <c r="BG260"/>
  <c r="BL260"/>
  <c r="BW260"/>
  <c r="P261"/>
  <c r="U261"/>
  <c r="AF261"/>
  <c r="AQ261"/>
  <c r="AV261"/>
  <c r="BA261"/>
  <c r="BL261"/>
  <c r="BW261"/>
  <c r="CB261"/>
  <c r="CG261"/>
  <c r="T262"/>
  <c r="Y262"/>
  <c r="CX262"/>
  <c r="AO262"/>
  <c r="AT262"/>
  <c r="AZ262"/>
  <c r="BE262"/>
  <c r="DF262"/>
  <c r="BU262"/>
  <c r="BZ262"/>
  <c r="CF262"/>
  <c r="U263"/>
  <c r="Z263"/>
  <c r="AK263"/>
  <c r="BA263"/>
  <c r="BF263"/>
  <c r="BQ263"/>
  <c r="CG263"/>
  <c r="X264"/>
  <c r="AD264"/>
  <c r="CV264" s="1"/>
  <c r="AI264"/>
  <c r="AN264"/>
  <c r="AT264"/>
  <c r="BD264"/>
  <c r="BJ264"/>
  <c r="BO264"/>
  <c r="BT264"/>
  <c r="BZ264"/>
  <c r="AI265"/>
  <c r="AN265"/>
  <c r="AS265"/>
  <c r="CZ265" s="1"/>
  <c r="BO265"/>
  <c r="BT265"/>
  <c r="BY265"/>
  <c r="Q266"/>
  <c r="CS266" s="1"/>
  <c r="V266"/>
  <c r="AB266"/>
  <c r="AW266"/>
  <c r="DP266" s="1"/>
  <c r="BB266"/>
  <c r="BH266"/>
  <c r="CC266"/>
  <c r="CH266"/>
  <c r="R267"/>
  <c r="W267"/>
  <c r="AC267"/>
  <c r="AH267"/>
  <c r="AM267"/>
  <c r="AX267"/>
  <c r="BC267"/>
  <c r="BI267"/>
  <c r="BN267"/>
  <c r="BS267"/>
  <c r="CD267"/>
  <c r="CI267"/>
  <c r="AA268"/>
  <c r="AF268"/>
  <c r="AQ268"/>
  <c r="BG268"/>
  <c r="BL268"/>
  <c r="BW268"/>
  <c r="P269"/>
  <c r="U269"/>
  <c r="AF269"/>
  <c r="AQ269"/>
  <c r="DO269" s="1"/>
  <c r="AV269"/>
  <c r="BA269"/>
  <c r="BL269"/>
  <c r="BW269"/>
  <c r="CB269"/>
  <c r="CG269"/>
  <c r="T270"/>
  <c r="Y270"/>
  <c r="CX270"/>
  <c r="AO270"/>
  <c r="AT270"/>
  <c r="AZ270"/>
  <c r="BE270"/>
  <c r="DF270"/>
  <c r="BU270"/>
  <c r="BZ270"/>
  <c r="CF270"/>
  <c r="U271"/>
  <c r="Z271"/>
  <c r="AK271"/>
  <c r="BA271"/>
  <c r="BF271"/>
  <c r="BQ271"/>
  <c r="CG271"/>
  <c r="X272"/>
  <c r="AD272"/>
  <c r="AI272"/>
  <c r="AN272"/>
  <c r="AT272"/>
  <c r="BD272"/>
  <c r="BJ272"/>
  <c r="BO272"/>
  <c r="BT272"/>
  <c r="BZ272"/>
  <c r="AF273"/>
  <c r="AN273"/>
  <c r="BP273"/>
  <c r="DF273" s="1"/>
  <c r="BX273"/>
  <c r="P274"/>
  <c r="AR274"/>
  <c r="AZ274"/>
  <c r="DB274" s="1"/>
  <c r="BT274"/>
  <c r="CB274"/>
  <c r="AC275"/>
  <c r="BE275"/>
  <c r="AD276"/>
  <c r="BF276"/>
  <c r="AR277"/>
  <c r="CZ277" s="1"/>
  <c r="BT277"/>
  <c r="AN278"/>
  <c r="BX278"/>
  <c r="Q279"/>
  <c r="Y279"/>
  <c r="BA279"/>
  <c r="BI279"/>
  <c r="CC279"/>
  <c r="Z280"/>
  <c r="AH280"/>
  <c r="BJ280"/>
  <c r="BR280"/>
  <c r="AF281"/>
  <c r="AN281"/>
  <c r="BP281"/>
  <c r="BX281"/>
  <c r="P282"/>
  <c r="AR282"/>
  <c r="AZ282"/>
  <c r="BT282"/>
  <c r="CB282"/>
  <c r="AC283"/>
  <c r="BE283"/>
  <c r="AD284"/>
  <c r="BF284"/>
  <c r="AQ285"/>
  <c r="BA287"/>
  <c r="CX291"/>
  <c r="BA291"/>
  <c r="CV294"/>
  <c r="AU234"/>
  <c r="CZ234" s="1"/>
  <c r="AQ234"/>
  <c r="CA234"/>
  <c r="DH234" s="1"/>
  <c r="BW234"/>
  <c r="AK236"/>
  <c r="AG236"/>
  <c r="BQ236"/>
  <c r="BM236"/>
  <c r="AL237"/>
  <c r="AH237"/>
  <c r="BR237"/>
  <c r="BN237"/>
  <c r="AE238"/>
  <c r="AA238"/>
  <c r="BK238"/>
  <c r="BG238"/>
  <c r="AB239"/>
  <c r="CV239" s="1"/>
  <c r="X239"/>
  <c r="BH239"/>
  <c r="BD239"/>
  <c r="V241"/>
  <c r="CT241" s="1"/>
  <c r="R241"/>
  <c r="CS241" s="1"/>
  <c r="BB241"/>
  <c r="DB241" s="1"/>
  <c r="AX241"/>
  <c r="CH241"/>
  <c r="CD241"/>
  <c r="DI241" s="1"/>
  <c r="AU242"/>
  <c r="CZ242" s="1"/>
  <c r="AQ242"/>
  <c r="CA242"/>
  <c r="DH242" s="1"/>
  <c r="BW242"/>
  <c r="AK244"/>
  <c r="AG244"/>
  <c r="BQ244"/>
  <c r="BM244"/>
  <c r="AL245"/>
  <c r="AH245"/>
  <c r="BR245"/>
  <c r="BN245"/>
  <c r="AE246"/>
  <c r="AA246"/>
  <c r="BK246"/>
  <c r="BG246"/>
  <c r="AB247"/>
  <c r="X247"/>
  <c r="BH247"/>
  <c r="BD247"/>
  <c r="V249"/>
  <c r="CT249" s="1"/>
  <c r="R249"/>
  <c r="BB249"/>
  <c r="DB249" s="1"/>
  <c r="AX249"/>
  <c r="CH249"/>
  <c r="CD249"/>
  <c r="AU250"/>
  <c r="CZ250" s="1"/>
  <c r="AQ250"/>
  <c r="CA250"/>
  <c r="DH250" s="1"/>
  <c r="BW250"/>
  <c r="AK252"/>
  <c r="AG252"/>
  <c r="BQ252"/>
  <c r="BM252"/>
  <c r="AL253"/>
  <c r="AH253"/>
  <c r="BR253"/>
  <c r="BN253"/>
  <c r="AE254"/>
  <c r="AA254"/>
  <c r="BK254"/>
  <c r="BG254"/>
  <c r="AB255"/>
  <c r="CV255" s="1"/>
  <c r="X255"/>
  <c r="BH255"/>
  <c r="BD255"/>
  <c r="V257"/>
  <c r="CT257" s="1"/>
  <c r="R257"/>
  <c r="DL257" s="1"/>
  <c r="BB257"/>
  <c r="DB257" s="1"/>
  <c r="AX257"/>
  <c r="CH257"/>
  <c r="DJ257" s="1"/>
  <c r="CD257"/>
  <c r="DI257" s="1"/>
  <c r="AU258"/>
  <c r="CZ258" s="1"/>
  <c r="AQ258"/>
  <c r="CA258"/>
  <c r="DH258" s="1"/>
  <c r="BW258"/>
  <c r="AK260"/>
  <c r="AG260"/>
  <c r="BQ260"/>
  <c r="BM260"/>
  <c r="AL261"/>
  <c r="AH261"/>
  <c r="BR261"/>
  <c r="BN261"/>
  <c r="AE262"/>
  <c r="AA262"/>
  <c r="BK262"/>
  <c r="BG262"/>
  <c r="AB263"/>
  <c r="X263"/>
  <c r="BH263"/>
  <c r="BD263"/>
  <c r="V265"/>
  <c r="CT265" s="1"/>
  <c r="R265"/>
  <c r="BB265"/>
  <c r="DB265" s="1"/>
  <c r="AX265"/>
  <c r="CH265"/>
  <c r="DJ265" s="1"/>
  <c r="CD265"/>
  <c r="AU266"/>
  <c r="CZ266" s="1"/>
  <c r="AQ266"/>
  <c r="CA266"/>
  <c r="DH266" s="1"/>
  <c r="BW266"/>
  <c r="AK268"/>
  <c r="AG268"/>
  <c r="BQ268"/>
  <c r="BM268"/>
  <c r="AL269"/>
  <c r="AH269"/>
  <c r="BR269"/>
  <c r="BN269"/>
  <c r="AE270"/>
  <c r="AA270"/>
  <c r="BK270"/>
  <c r="BG270"/>
  <c r="AB271"/>
  <c r="X271"/>
  <c r="BH271"/>
  <c r="BD271"/>
  <c r="V273"/>
  <c r="R273"/>
  <c r="U273"/>
  <c r="CT273" s="1"/>
  <c r="Q273"/>
  <c r="BB273"/>
  <c r="AX273"/>
  <c r="BA273"/>
  <c r="AW273"/>
  <c r="DP273" s="1"/>
  <c r="T275"/>
  <c r="CT275" s="1"/>
  <c r="P275"/>
  <c r="W275"/>
  <c r="S275"/>
  <c r="AZ275"/>
  <c r="DB275" s="1"/>
  <c r="AV275"/>
  <c r="BC275"/>
  <c r="AY275"/>
  <c r="CF275"/>
  <c r="DJ275" s="1"/>
  <c r="CB275"/>
  <c r="CI275"/>
  <c r="CE275"/>
  <c r="AK276"/>
  <c r="AG276"/>
  <c r="AJ276"/>
  <c r="AF276"/>
  <c r="BQ276"/>
  <c r="BM276"/>
  <c r="BP276"/>
  <c r="BL276"/>
  <c r="AL277"/>
  <c r="AH277"/>
  <c r="CW277" s="1"/>
  <c r="AK277"/>
  <c r="CX277" s="1"/>
  <c r="AG277"/>
  <c r="BR277"/>
  <c r="BN277"/>
  <c r="BQ277"/>
  <c r="BM277"/>
  <c r="DE277" s="1"/>
  <c r="W278"/>
  <c r="S278"/>
  <c r="DL278" s="1"/>
  <c r="V278"/>
  <c r="CT278" s="1"/>
  <c r="R278"/>
  <c r="BC278"/>
  <c r="AY278"/>
  <c r="BB278"/>
  <c r="AX278"/>
  <c r="DP278" s="1"/>
  <c r="CI278"/>
  <c r="CE278"/>
  <c r="CH278"/>
  <c r="DJ278" s="1"/>
  <c r="CD278"/>
  <c r="T283"/>
  <c r="CT283" s="1"/>
  <c r="P283"/>
  <c r="W283"/>
  <c r="S283"/>
  <c r="AZ283"/>
  <c r="DB283" s="1"/>
  <c r="AV283"/>
  <c r="BC283"/>
  <c r="AY283"/>
  <c r="CF283"/>
  <c r="DJ283" s="1"/>
  <c r="CB283"/>
  <c r="CI283"/>
  <c r="CE283"/>
  <c r="AK284"/>
  <c r="AG284"/>
  <c r="AJ284"/>
  <c r="AF284"/>
  <c r="BQ284"/>
  <c r="BM284"/>
  <c r="BP284"/>
  <c r="BL284"/>
  <c r="AL285"/>
  <c r="AH285"/>
  <c r="AJ285"/>
  <c r="AF285"/>
  <c r="AK285"/>
  <c r="AG285"/>
  <c r="BR285"/>
  <c r="BN285"/>
  <c r="BP285"/>
  <c r="DF285" s="1"/>
  <c r="BL285"/>
  <c r="BQ285"/>
  <c r="BM285"/>
  <c r="AC288"/>
  <c r="Y288"/>
  <c r="AE288"/>
  <c r="AA288"/>
  <c r="AB288"/>
  <c r="CV288" s="1"/>
  <c r="X288"/>
  <c r="BI288"/>
  <c r="BE288"/>
  <c r="BK288"/>
  <c r="BG288"/>
  <c r="BH288"/>
  <c r="BD288"/>
  <c r="AL289"/>
  <c r="AH289"/>
  <c r="AJ289"/>
  <c r="AF289"/>
  <c r="AK289"/>
  <c r="AG289"/>
  <c r="BR289"/>
  <c r="BN289"/>
  <c r="BP289"/>
  <c r="DF289" s="1"/>
  <c r="BL289"/>
  <c r="BQ289"/>
  <c r="BM289"/>
  <c r="AC292"/>
  <c r="Y292"/>
  <c r="AE292"/>
  <c r="AA292"/>
  <c r="AB292"/>
  <c r="CV292" s="1"/>
  <c r="X292"/>
  <c r="BI292"/>
  <c r="BE292"/>
  <c r="BJ292"/>
  <c r="BF292"/>
  <c r="BK292"/>
  <c r="BG292"/>
  <c r="BH292"/>
  <c r="DD292" s="1"/>
  <c r="BD292"/>
  <c r="AI230"/>
  <c r="BO230"/>
  <c r="AN231"/>
  <c r="BT231"/>
  <c r="Q232"/>
  <c r="CS232" s="1"/>
  <c r="AW232"/>
  <c r="DA232" s="1"/>
  <c r="CC232"/>
  <c r="DI232" s="1"/>
  <c r="Z233"/>
  <c r="CU233" s="1"/>
  <c r="BF233"/>
  <c r="DQ233" s="1"/>
  <c r="AP234"/>
  <c r="DO234" s="1"/>
  <c r="BV234"/>
  <c r="DG234" s="1"/>
  <c r="AJ236"/>
  <c r="CX236" s="1"/>
  <c r="BP236"/>
  <c r="DF236" s="1"/>
  <c r="AJ237"/>
  <c r="BP237"/>
  <c r="DF237" s="1"/>
  <c r="X238"/>
  <c r="AC238"/>
  <c r="CV238" s="1"/>
  <c r="BD238"/>
  <c r="BI238"/>
  <c r="DD238" s="1"/>
  <c r="Y239"/>
  <c r="AD239"/>
  <c r="BE239"/>
  <c r="BJ239"/>
  <c r="CV240"/>
  <c r="Q241"/>
  <c r="W241"/>
  <c r="AW241"/>
  <c r="DP241" s="1"/>
  <c r="BC241"/>
  <c r="CC241"/>
  <c r="DT241" s="1"/>
  <c r="CI241"/>
  <c r="AP242"/>
  <c r="CY242" s="1"/>
  <c r="BV242"/>
  <c r="DG242" s="1"/>
  <c r="AG243"/>
  <c r="BM243"/>
  <c r="Z244"/>
  <c r="AJ244"/>
  <c r="CX244" s="1"/>
  <c r="BF244"/>
  <c r="BP244"/>
  <c r="DF244" s="1"/>
  <c r="CY244"/>
  <c r="AJ245"/>
  <c r="CX245" s="1"/>
  <c r="BP245"/>
  <c r="CY245"/>
  <c r="X246"/>
  <c r="AC246"/>
  <c r="CV246" s="1"/>
  <c r="BD246"/>
  <c r="BI246"/>
  <c r="DD246" s="1"/>
  <c r="Y247"/>
  <c r="AD247"/>
  <c r="BE247"/>
  <c r="BJ247"/>
  <c r="CV248"/>
  <c r="Q249"/>
  <c r="W249"/>
  <c r="DL249" s="1"/>
  <c r="AW249"/>
  <c r="DP249" s="1"/>
  <c r="BC249"/>
  <c r="CC249"/>
  <c r="DT249" s="1"/>
  <c r="CI249"/>
  <c r="AP250"/>
  <c r="DO250" s="1"/>
  <c r="BV250"/>
  <c r="DG250" s="1"/>
  <c r="AG251"/>
  <c r="BM251"/>
  <c r="Z252"/>
  <c r="AJ252"/>
  <c r="BF252"/>
  <c r="BP252"/>
  <c r="DF252" s="1"/>
  <c r="CY252"/>
  <c r="T253"/>
  <c r="AJ253"/>
  <c r="AZ253"/>
  <c r="DB253" s="1"/>
  <c r="BP253"/>
  <c r="DF253" s="1"/>
  <c r="CF253"/>
  <c r="CY253"/>
  <c r="X254"/>
  <c r="AC254"/>
  <c r="CV254" s="1"/>
  <c r="AN254"/>
  <c r="AS254"/>
  <c r="BD254"/>
  <c r="BI254"/>
  <c r="DD254" s="1"/>
  <c r="BT254"/>
  <c r="BY254"/>
  <c r="Y255"/>
  <c r="AD255"/>
  <c r="BE255"/>
  <c r="BJ255"/>
  <c r="CV256"/>
  <c r="AH256"/>
  <c r="AM256"/>
  <c r="DD256"/>
  <c r="BN256"/>
  <c r="BS256"/>
  <c r="Q257"/>
  <c r="W257"/>
  <c r="AG257"/>
  <c r="AM257"/>
  <c r="AW257"/>
  <c r="BC257"/>
  <c r="BM257"/>
  <c r="BS257"/>
  <c r="CC257"/>
  <c r="DT257" s="1"/>
  <c r="CI257"/>
  <c r="Z258"/>
  <c r="AP258"/>
  <c r="DO258" s="1"/>
  <c r="BF258"/>
  <c r="BV258"/>
  <c r="DS258" s="1"/>
  <c r="AA259"/>
  <c r="AG259"/>
  <c r="BG259"/>
  <c r="BM259"/>
  <c r="Z260"/>
  <c r="AJ260"/>
  <c r="CX260" s="1"/>
  <c r="BF260"/>
  <c r="BP260"/>
  <c r="DF260" s="1"/>
  <c r="T261"/>
  <c r="CT261" s="1"/>
  <c r="AJ261"/>
  <c r="CX261" s="1"/>
  <c r="AZ261"/>
  <c r="DB261" s="1"/>
  <c r="BP261"/>
  <c r="CF261"/>
  <c r="DJ261" s="1"/>
  <c r="CY261"/>
  <c r="X262"/>
  <c r="AC262"/>
  <c r="CV262" s="1"/>
  <c r="AN262"/>
  <c r="AS262"/>
  <c r="BD262"/>
  <c r="BI262"/>
  <c r="DD262" s="1"/>
  <c r="BT262"/>
  <c r="BY262"/>
  <c r="Y263"/>
  <c r="AD263"/>
  <c r="BE263"/>
  <c r="BJ263"/>
  <c r="AH264"/>
  <c r="AM264"/>
  <c r="DD264"/>
  <c r="BN264"/>
  <c r="BS264"/>
  <c r="Q265"/>
  <c r="CS265" s="1"/>
  <c r="W265"/>
  <c r="AG265"/>
  <c r="AM265"/>
  <c r="AW265"/>
  <c r="DA265" s="1"/>
  <c r="BC265"/>
  <c r="BM265"/>
  <c r="BS265"/>
  <c r="CC265"/>
  <c r="DI265" s="1"/>
  <c r="CI265"/>
  <c r="Z266"/>
  <c r="AP266"/>
  <c r="DO266" s="1"/>
  <c r="BF266"/>
  <c r="BV266"/>
  <c r="DS266" s="1"/>
  <c r="AA267"/>
  <c r="AG267"/>
  <c r="BG267"/>
  <c r="BM267"/>
  <c r="Z268"/>
  <c r="AJ268"/>
  <c r="CX268" s="1"/>
  <c r="BF268"/>
  <c r="BP268"/>
  <c r="DF268" s="1"/>
  <c r="CY268"/>
  <c r="T269"/>
  <c r="CT269" s="1"/>
  <c r="AJ269"/>
  <c r="CX269" s="1"/>
  <c r="AZ269"/>
  <c r="DB269" s="1"/>
  <c r="BP269"/>
  <c r="DF269" s="1"/>
  <c r="CF269"/>
  <c r="DJ269" s="1"/>
  <c r="CY269"/>
  <c r="X270"/>
  <c r="AC270"/>
  <c r="CV270" s="1"/>
  <c r="AN270"/>
  <c r="AS270"/>
  <c r="BD270"/>
  <c r="BI270"/>
  <c r="DD270" s="1"/>
  <c r="BT270"/>
  <c r="BY270"/>
  <c r="Y271"/>
  <c r="AD271"/>
  <c r="BE271"/>
  <c r="BJ271"/>
  <c r="CV272"/>
  <c r="AH272"/>
  <c r="AM272"/>
  <c r="DD272"/>
  <c r="BN272"/>
  <c r="BS272"/>
  <c r="S273"/>
  <c r="AM273"/>
  <c r="BC273"/>
  <c r="DD273"/>
  <c r="BO273"/>
  <c r="U274"/>
  <c r="CX274"/>
  <c r="AW274"/>
  <c r="CG274"/>
  <c r="R275"/>
  <c r="BB275"/>
  <c r="CD275"/>
  <c r="AI276"/>
  <c r="BS276"/>
  <c r="CV277"/>
  <c r="AI277"/>
  <c r="BS277"/>
  <c r="Q278"/>
  <c r="BA278"/>
  <c r="DF278"/>
  <c r="CC278"/>
  <c r="DI278" s="1"/>
  <c r="V279"/>
  <c r="AX279"/>
  <c r="CH279"/>
  <c r="AM280"/>
  <c r="BO280"/>
  <c r="AM281"/>
  <c r="DD281"/>
  <c r="BO281"/>
  <c r="U282"/>
  <c r="CX282"/>
  <c r="AW282"/>
  <c r="CG282"/>
  <c r="R283"/>
  <c r="BB283"/>
  <c r="CD283"/>
  <c r="AI284"/>
  <c r="BS284"/>
  <c r="CV285"/>
  <c r="AM285"/>
  <c r="Z288"/>
  <c r="CV289"/>
  <c r="AM289"/>
  <c r="Z292"/>
  <c r="DF299"/>
  <c r="CV301"/>
  <c r="DD301"/>
  <c r="T239"/>
  <c r="CT239" s="1"/>
  <c r="P239"/>
  <c r="AZ239"/>
  <c r="AV239"/>
  <c r="CF239"/>
  <c r="DJ239" s="1"/>
  <c r="CB239"/>
  <c r="AS240"/>
  <c r="CZ240" s="1"/>
  <c r="AO240"/>
  <c r="BY240"/>
  <c r="DH240" s="1"/>
  <c r="BU240"/>
  <c r="AT241"/>
  <c r="AP241"/>
  <c r="BZ241"/>
  <c r="BV241"/>
  <c r="AJ243"/>
  <c r="AF243"/>
  <c r="BP243"/>
  <c r="DF243" s="1"/>
  <c r="BL243"/>
  <c r="AC244"/>
  <c r="Y244"/>
  <c r="BI244"/>
  <c r="DD244" s="1"/>
  <c r="BE244"/>
  <c r="W246"/>
  <c r="S246"/>
  <c r="BC246"/>
  <c r="AY246"/>
  <c r="CI246"/>
  <c r="CE246"/>
  <c r="T247"/>
  <c r="CT247" s="1"/>
  <c r="P247"/>
  <c r="AZ247"/>
  <c r="AV247"/>
  <c r="CF247"/>
  <c r="DJ247" s="1"/>
  <c r="CB247"/>
  <c r="AS248"/>
  <c r="CZ248" s="1"/>
  <c r="AO248"/>
  <c r="BY248"/>
  <c r="DH248" s="1"/>
  <c r="BU248"/>
  <c r="AT249"/>
  <c r="CZ249" s="1"/>
  <c r="AP249"/>
  <c r="BZ249"/>
  <c r="BV249"/>
  <c r="AJ251"/>
  <c r="AF251"/>
  <c r="BP251"/>
  <c r="DF251" s="1"/>
  <c r="BL251"/>
  <c r="AC252"/>
  <c r="CV252" s="1"/>
  <c r="Y252"/>
  <c r="BI252"/>
  <c r="DD252" s="1"/>
  <c r="BE252"/>
  <c r="W254"/>
  <c r="S254"/>
  <c r="BC254"/>
  <c r="AY254"/>
  <c r="CI254"/>
  <c r="CE254"/>
  <c r="T255"/>
  <c r="CT255" s="1"/>
  <c r="P255"/>
  <c r="AZ255"/>
  <c r="AV255"/>
  <c r="CF255"/>
  <c r="DJ255" s="1"/>
  <c r="CB255"/>
  <c r="AS256"/>
  <c r="CZ256" s="1"/>
  <c r="AO256"/>
  <c r="BY256"/>
  <c r="DH256" s="1"/>
  <c r="BU256"/>
  <c r="AT257"/>
  <c r="AP257"/>
  <c r="BZ257"/>
  <c r="BV257"/>
  <c r="AJ259"/>
  <c r="AF259"/>
  <c r="BP259"/>
  <c r="DF259" s="1"/>
  <c r="BL259"/>
  <c r="AC260"/>
  <c r="Y260"/>
  <c r="BI260"/>
  <c r="DD260" s="1"/>
  <c r="BE260"/>
  <c r="W262"/>
  <c r="S262"/>
  <c r="BC262"/>
  <c r="AY262"/>
  <c r="CI262"/>
  <c r="CE262"/>
  <c r="T263"/>
  <c r="CT263" s="1"/>
  <c r="P263"/>
  <c r="AZ263"/>
  <c r="AV263"/>
  <c r="CF263"/>
  <c r="DJ263" s="1"/>
  <c r="CB263"/>
  <c r="AS264"/>
  <c r="CZ264" s="1"/>
  <c r="AO264"/>
  <c r="BY264"/>
  <c r="DH264" s="1"/>
  <c r="BU264"/>
  <c r="AT265"/>
  <c r="AP265"/>
  <c r="BZ265"/>
  <c r="BV265"/>
  <c r="AJ267"/>
  <c r="AF267"/>
  <c r="BP267"/>
  <c r="DF267" s="1"/>
  <c r="BL267"/>
  <c r="AC268"/>
  <c r="CV268" s="1"/>
  <c r="Y268"/>
  <c r="BI268"/>
  <c r="DD268" s="1"/>
  <c r="BE268"/>
  <c r="W270"/>
  <c r="S270"/>
  <c r="BC270"/>
  <c r="AY270"/>
  <c r="CI270"/>
  <c r="CE270"/>
  <c r="T271"/>
  <c r="P271"/>
  <c r="AZ271"/>
  <c r="AV271"/>
  <c r="CF271"/>
  <c r="CB271"/>
  <c r="AS272"/>
  <c r="CZ272" s="1"/>
  <c r="AO272"/>
  <c r="BY272"/>
  <c r="DH272" s="1"/>
  <c r="BU272"/>
  <c r="AT273"/>
  <c r="AP273"/>
  <c r="AS273"/>
  <c r="AO273"/>
  <c r="BZ273"/>
  <c r="BV273"/>
  <c r="BY273"/>
  <c r="BU273"/>
  <c r="AC276"/>
  <c r="Y276"/>
  <c r="AB276"/>
  <c r="X276"/>
  <c r="BI276"/>
  <c r="BE276"/>
  <c r="BH276"/>
  <c r="BD276"/>
  <c r="DN277"/>
  <c r="AU278"/>
  <c r="AQ278"/>
  <c r="AT278"/>
  <c r="AP278"/>
  <c r="CA278"/>
  <c r="BW278"/>
  <c r="BZ278"/>
  <c r="BV278"/>
  <c r="AB279"/>
  <c r="CV279" s="1"/>
  <c r="X279"/>
  <c r="AE279"/>
  <c r="AA279"/>
  <c r="BH279"/>
  <c r="DD279" s="1"/>
  <c r="BD279"/>
  <c r="BK279"/>
  <c r="BG279"/>
  <c r="AT281"/>
  <c r="AP281"/>
  <c r="AS281"/>
  <c r="AO281"/>
  <c r="BZ281"/>
  <c r="BV281"/>
  <c r="BY281"/>
  <c r="BU281"/>
  <c r="AC284"/>
  <c r="Y284"/>
  <c r="AB284"/>
  <c r="CV284" s="1"/>
  <c r="X284"/>
  <c r="BI284"/>
  <c r="BE284"/>
  <c r="BH284"/>
  <c r="DD284" s="1"/>
  <c r="BD284"/>
  <c r="AU286"/>
  <c r="AQ286"/>
  <c r="AS286"/>
  <c r="CZ286" s="1"/>
  <c r="AO286"/>
  <c r="AT286"/>
  <c r="AP286"/>
  <c r="CA286"/>
  <c r="BW286"/>
  <c r="BY286"/>
  <c r="BU286"/>
  <c r="BZ286"/>
  <c r="BV286"/>
  <c r="T287"/>
  <c r="P287"/>
  <c r="V287"/>
  <c r="R287"/>
  <c r="W287"/>
  <c r="S287"/>
  <c r="AZ287"/>
  <c r="AV287"/>
  <c r="BB287"/>
  <c r="AX287"/>
  <c r="BC287"/>
  <c r="AY287"/>
  <c r="CF287"/>
  <c r="CB287"/>
  <c r="CH287"/>
  <c r="CD287"/>
  <c r="CI287"/>
  <c r="CE287"/>
  <c r="AU290"/>
  <c r="AQ290"/>
  <c r="AS290"/>
  <c r="CZ290" s="1"/>
  <c r="AO290"/>
  <c r="AT290"/>
  <c r="AP290"/>
  <c r="CA290"/>
  <c r="BW290"/>
  <c r="BY290"/>
  <c r="BU290"/>
  <c r="DG290" s="1"/>
  <c r="BZ290"/>
  <c r="BV290"/>
  <c r="T291"/>
  <c r="P291"/>
  <c r="V291"/>
  <c r="R291"/>
  <c r="W291"/>
  <c r="S291"/>
  <c r="AZ291"/>
  <c r="AV291"/>
  <c r="BB291"/>
  <c r="AX291"/>
  <c r="BC291"/>
  <c r="AY291"/>
  <c r="CF291"/>
  <c r="CB291"/>
  <c r="CH291"/>
  <c r="CD291"/>
  <c r="CI291"/>
  <c r="CE291"/>
  <c r="R239"/>
  <c r="W239"/>
  <c r="AX239"/>
  <c r="BC239"/>
  <c r="CD239"/>
  <c r="CI239"/>
  <c r="AQ240"/>
  <c r="BW240"/>
  <c r="AQ241"/>
  <c r="DA241"/>
  <c r="BW241"/>
  <c r="DL241"/>
  <c r="CT242"/>
  <c r="CX242"/>
  <c r="DB242"/>
  <c r="DF242"/>
  <c r="DJ242"/>
  <c r="AK243"/>
  <c r="BQ243"/>
  <c r="X244"/>
  <c r="AD244"/>
  <c r="BD244"/>
  <c r="BJ244"/>
  <c r="Q246"/>
  <c r="V246"/>
  <c r="AW246"/>
  <c r="DP246" s="1"/>
  <c r="BB246"/>
  <c r="CC246"/>
  <c r="DI246" s="1"/>
  <c r="CH246"/>
  <c r="R247"/>
  <c r="W247"/>
  <c r="AX247"/>
  <c r="BC247"/>
  <c r="CD247"/>
  <c r="CI247"/>
  <c r="AQ248"/>
  <c r="BW248"/>
  <c r="CS249"/>
  <c r="AQ249"/>
  <c r="DA249"/>
  <c r="BW249"/>
  <c r="DI249"/>
  <c r="CT250"/>
  <c r="CX250"/>
  <c r="DB250"/>
  <c r="DF250"/>
  <c r="DJ250"/>
  <c r="AK251"/>
  <c r="BQ251"/>
  <c r="X252"/>
  <c r="AD252"/>
  <c r="BD252"/>
  <c r="BJ252"/>
  <c r="S253"/>
  <c r="AY253"/>
  <c r="CE253"/>
  <c r="Q254"/>
  <c r="DL254" s="1"/>
  <c r="V254"/>
  <c r="AR254"/>
  <c r="CZ254" s="1"/>
  <c r="AW254"/>
  <c r="BB254"/>
  <c r="BX254"/>
  <c r="DH254" s="1"/>
  <c r="CC254"/>
  <c r="DT254" s="1"/>
  <c r="CH254"/>
  <c r="R255"/>
  <c r="W255"/>
  <c r="AX255"/>
  <c r="BC255"/>
  <c r="CD255"/>
  <c r="CI255"/>
  <c r="AF256"/>
  <c r="AL256"/>
  <c r="AQ256"/>
  <c r="BL256"/>
  <c r="BR256"/>
  <c r="BW256"/>
  <c r="AF257"/>
  <c r="AK257"/>
  <c r="AQ257"/>
  <c r="DA257"/>
  <c r="BL257"/>
  <c r="BQ257"/>
  <c r="BW257"/>
  <c r="CT258"/>
  <c r="Y258"/>
  <c r="AD258"/>
  <c r="CX258"/>
  <c r="DB258"/>
  <c r="BE258"/>
  <c r="BJ258"/>
  <c r="DF258"/>
  <c r="DJ258"/>
  <c r="CY258"/>
  <c r="Z259"/>
  <c r="AE259"/>
  <c r="AK259"/>
  <c r="BF259"/>
  <c r="BK259"/>
  <c r="BQ259"/>
  <c r="X260"/>
  <c r="AD260"/>
  <c r="BD260"/>
  <c r="BJ260"/>
  <c r="S261"/>
  <c r="AY261"/>
  <c r="CE261"/>
  <c r="Q262"/>
  <c r="CS262" s="1"/>
  <c r="V262"/>
  <c r="AR262"/>
  <c r="CZ262" s="1"/>
  <c r="AW262"/>
  <c r="DP262" s="1"/>
  <c r="BB262"/>
  <c r="BX262"/>
  <c r="DH262" s="1"/>
  <c r="CC262"/>
  <c r="CH262"/>
  <c r="R263"/>
  <c r="W263"/>
  <c r="AX263"/>
  <c r="BC263"/>
  <c r="CD263"/>
  <c r="CI263"/>
  <c r="AF264"/>
  <c r="AL264"/>
  <c r="AQ264"/>
  <c r="BL264"/>
  <c r="BR264"/>
  <c r="BW264"/>
  <c r="AF265"/>
  <c r="AK265"/>
  <c r="AQ265"/>
  <c r="BL265"/>
  <c r="BQ265"/>
  <c r="BW265"/>
  <c r="DL265"/>
  <c r="CT266"/>
  <c r="Y266"/>
  <c r="AD266"/>
  <c r="CX266"/>
  <c r="DB266"/>
  <c r="BE266"/>
  <c r="BJ266"/>
  <c r="DF266"/>
  <c r="DJ266"/>
  <c r="Z267"/>
  <c r="AE267"/>
  <c r="AK267"/>
  <c r="BF267"/>
  <c r="BK267"/>
  <c r="BQ267"/>
  <c r="X268"/>
  <c r="AD268"/>
  <c r="BD268"/>
  <c r="BJ268"/>
  <c r="S269"/>
  <c r="AY269"/>
  <c r="CE269"/>
  <c r="Q270"/>
  <c r="CS270" s="1"/>
  <c r="V270"/>
  <c r="AR270"/>
  <c r="AW270"/>
  <c r="DA270" s="1"/>
  <c r="BB270"/>
  <c r="DP270" s="1"/>
  <c r="BX270"/>
  <c r="DH270" s="1"/>
  <c r="CC270"/>
  <c r="DI270" s="1"/>
  <c r="CH270"/>
  <c r="R271"/>
  <c r="W271"/>
  <c r="AX271"/>
  <c r="BC271"/>
  <c r="CD271"/>
  <c r="CI271"/>
  <c r="AF272"/>
  <c r="AL272"/>
  <c r="AQ272"/>
  <c r="BL272"/>
  <c r="BR272"/>
  <c r="BW272"/>
  <c r="CS273"/>
  <c r="AJ273"/>
  <c r="CX273" s="1"/>
  <c r="AR273"/>
  <c r="BL273"/>
  <c r="BT273"/>
  <c r="DL273"/>
  <c r="T274"/>
  <c r="CT274" s="1"/>
  <c r="DO274"/>
  <c r="AV274"/>
  <c r="CF274"/>
  <c r="DJ274" s="1"/>
  <c r="CY274"/>
  <c r="Z276"/>
  <c r="BJ276"/>
  <c r="DH277"/>
  <c r="AR278"/>
  <c r="DB278"/>
  <c r="BT278"/>
  <c r="DT278"/>
  <c r="U279"/>
  <c r="AC279"/>
  <c r="AW279"/>
  <c r="BE279"/>
  <c r="CG279"/>
  <c r="AL280"/>
  <c r="BN280"/>
  <c r="AJ281"/>
  <c r="CX281" s="1"/>
  <c r="AR281"/>
  <c r="CZ281" s="1"/>
  <c r="BL281"/>
  <c r="BT281"/>
  <c r="T282"/>
  <c r="CT282" s="1"/>
  <c r="DO282"/>
  <c r="AV282"/>
  <c r="CF282"/>
  <c r="CY282"/>
  <c r="Z284"/>
  <c r="BJ284"/>
  <c r="AN286"/>
  <c r="U287"/>
  <c r="CG287"/>
  <c r="AN290"/>
  <c r="U291"/>
  <c r="CG291"/>
  <c r="CX295"/>
  <c r="DB298"/>
  <c r="AC304"/>
  <c r="Y304"/>
  <c r="BI304"/>
  <c r="BE304"/>
  <c r="W306"/>
  <c r="S306"/>
  <c r="BC306"/>
  <c r="AY306"/>
  <c r="CI306"/>
  <c r="CE306"/>
  <c r="T307"/>
  <c r="P307"/>
  <c r="AZ307"/>
  <c r="AV307"/>
  <c r="CF307"/>
  <c r="CB307"/>
  <c r="AR308"/>
  <c r="AT308"/>
  <c r="AO308"/>
  <c r="BX308"/>
  <c r="BT308"/>
  <c r="BZ308"/>
  <c r="BU308"/>
  <c r="AL310"/>
  <c r="AH310"/>
  <c r="AM310"/>
  <c r="AG310"/>
  <c r="BR310"/>
  <c r="BN310"/>
  <c r="BS310"/>
  <c r="BM310"/>
  <c r="AJ316"/>
  <c r="AF316"/>
  <c r="AI316"/>
  <c r="AL316"/>
  <c r="AG316"/>
  <c r="BP316"/>
  <c r="BL316"/>
  <c r="BO316"/>
  <c r="BR316"/>
  <c r="BM316"/>
  <c r="CC273"/>
  <c r="CG273"/>
  <c r="DJ273" s="1"/>
  <c r="Z274"/>
  <c r="AD274"/>
  <c r="CV274" s="1"/>
  <c r="BF274"/>
  <c r="BJ274"/>
  <c r="DD274" s="1"/>
  <c r="AI275"/>
  <c r="AM275"/>
  <c r="CX275" s="1"/>
  <c r="BO275"/>
  <c r="BS275"/>
  <c r="DF275" s="1"/>
  <c r="AN276"/>
  <c r="AR276"/>
  <c r="CZ276" s="1"/>
  <c r="BT276"/>
  <c r="BX276"/>
  <c r="DH276" s="1"/>
  <c r="Q277"/>
  <c r="U277"/>
  <c r="CT277" s="1"/>
  <c r="AW277"/>
  <c r="DP277" s="1"/>
  <c r="BA277"/>
  <c r="DB277" s="1"/>
  <c r="CC277"/>
  <c r="CG277"/>
  <c r="DJ277" s="1"/>
  <c r="Z278"/>
  <c r="AD278"/>
  <c r="CV278" s="1"/>
  <c r="BF278"/>
  <c r="BJ278"/>
  <c r="DD278" s="1"/>
  <c r="AI279"/>
  <c r="AM279"/>
  <c r="CX279" s="1"/>
  <c r="BO279"/>
  <c r="BS279"/>
  <c r="DF279" s="1"/>
  <c r="AN280"/>
  <c r="AR280"/>
  <c r="CZ280" s="1"/>
  <c r="BT280"/>
  <c r="BX280"/>
  <c r="DH280" s="1"/>
  <c r="Q281"/>
  <c r="U281"/>
  <c r="CT281" s="1"/>
  <c r="AW281"/>
  <c r="BA281"/>
  <c r="DB281" s="1"/>
  <c r="CC281"/>
  <c r="CG281"/>
  <c r="DJ281" s="1"/>
  <c r="Z282"/>
  <c r="AD282"/>
  <c r="CV282" s="1"/>
  <c r="BF282"/>
  <c r="BJ282"/>
  <c r="DD282" s="1"/>
  <c r="AI283"/>
  <c r="AM283"/>
  <c r="CX283" s="1"/>
  <c r="BO283"/>
  <c r="BS283"/>
  <c r="DF283" s="1"/>
  <c r="AN284"/>
  <c r="AR284"/>
  <c r="CZ284" s="1"/>
  <c r="BT284"/>
  <c r="BX284"/>
  <c r="DH284" s="1"/>
  <c r="Q285"/>
  <c r="U285"/>
  <c r="CT285" s="1"/>
  <c r="AW285"/>
  <c r="BA285"/>
  <c r="DB285" s="1"/>
  <c r="CC285"/>
  <c r="CG285"/>
  <c r="DJ285" s="1"/>
  <c r="R286"/>
  <c r="V286"/>
  <c r="Z286"/>
  <c r="AD286"/>
  <c r="CV286" s="1"/>
  <c r="AX286"/>
  <c r="BB286"/>
  <c r="BF286"/>
  <c r="DQ286" s="1"/>
  <c r="BJ286"/>
  <c r="DD286" s="1"/>
  <c r="CD286"/>
  <c r="CH286"/>
  <c r="AA287"/>
  <c r="AE287"/>
  <c r="AI287"/>
  <c r="AM287"/>
  <c r="CX287" s="1"/>
  <c r="BG287"/>
  <c r="BK287"/>
  <c r="BO287"/>
  <c r="BS287"/>
  <c r="DF287" s="1"/>
  <c r="AF288"/>
  <c r="AJ288"/>
  <c r="AN288"/>
  <c r="AR288"/>
  <c r="CZ288" s="1"/>
  <c r="BL288"/>
  <c r="BP288"/>
  <c r="BT288"/>
  <c r="BX288"/>
  <c r="DH288" s="1"/>
  <c r="Q289"/>
  <c r="U289"/>
  <c r="CT289" s="1"/>
  <c r="AO289"/>
  <c r="AS289"/>
  <c r="AW289"/>
  <c r="BA289"/>
  <c r="DB289" s="1"/>
  <c r="BU289"/>
  <c r="BY289"/>
  <c r="CC289"/>
  <c r="CG289"/>
  <c r="DJ289" s="1"/>
  <c r="R290"/>
  <c r="V290"/>
  <c r="Z290"/>
  <c r="AD290"/>
  <c r="CV290" s="1"/>
  <c r="AX290"/>
  <c r="BB290"/>
  <c r="BF290"/>
  <c r="BJ290"/>
  <c r="DD290" s="1"/>
  <c r="CD290"/>
  <c r="CH290"/>
  <c r="AA291"/>
  <c r="AE291"/>
  <c r="AI291"/>
  <c r="AM291"/>
  <c r="BG291"/>
  <c r="BK291"/>
  <c r="BO291"/>
  <c r="BS291"/>
  <c r="DF291" s="1"/>
  <c r="AF292"/>
  <c r="AJ292"/>
  <c r="CX292" s="1"/>
  <c r="AN292"/>
  <c r="AR292"/>
  <c r="CZ292" s="1"/>
  <c r="BL292"/>
  <c r="BP292"/>
  <c r="BT292"/>
  <c r="BX292"/>
  <c r="DH292" s="1"/>
  <c r="Q293"/>
  <c r="U293"/>
  <c r="CT293" s="1"/>
  <c r="AG293"/>
  <c r="AK293"/>
  <c r="AO293"/>
  <c r="AS293"/>
  <c r="AW293"/>
  <c r="BA293"/>
  <c r="DB293" s="1"/>
  <c r="BM293"/>
  <c r="BQ293"/>
  <c r="BU293"/>
  <c r="BY293"/>
  <c r="CC293"/>
  <c r="CG293"/>
  <c r="DJ293" s="1"/>
  <c r="R294"/>
  <c r="V294"/>
  <c r="Z294"/>
  <c r="AD294"/>
  <c r="AP294"/>
  <c r="AT294"/>
  <c r="AX294"/>
  <c r="BB294"/>
  <c r="BF294"/>
  <c r="BJ294"/>
  <c r="DD294" s="1"/>
  <c r="BV294"/>
  <c r="BZ294"/>
  <c r="CD294"/>
  <c r="CH294"/>
  <c r="S295"/>
  <c r="W295"/>
  <c r="AA295"/>
  <c r="AE295"/>
  <c r="AI295"/>
  <c r="AM295"/>
  <c r="AY295"/>
  <c r="BC295"/>
  <c r="BG295"/>
  <c r="BK295"/>
  <c r="BO295"/>
  <c r="BS295"/>
  <c r="DF295" s="1"/>
  <c r="CE295"/>
  <c r="CI295"/>
  <c r="X296"/>
  <c r="AB296"/>
  <c r="AF296"/>
  <c r="AJ296"/>
  <c r="AN296"/>
  <c r="AR296"/>
  <c r="CZ296" s="1"/>
  <c r="BD296"/>
  <c r="BH296"/>
  <c r="BL296"/>
  <c r="BP296"/>
  <c r="DF296" s="1"/>
  <c r="BT296"/>
  <c r="BX296"/>
  <c r="DH296" s="1"/>
  <c r="Q297"/>
  <c r="U297"/>
  <c r="CT297" s="1"/>
  <c r="AG297"/>
  <c r="AK297"/>
  <c r="AO297"/>
  <c r="AS297"/>
  <c r="AW297"/>
  <c r="BA297"/>
  <c r="DB297" s="1"/>
  <c r="BM297"/>
  <c r="BQ297"/>
  <c r="BU297"/>
  <c r="BY297"/>
  <c r="CC297"/>
  <c r="CG297"/>
  <c r="DJ297" s="1"/>
  <c r="R298"/>
  <c r="V298"/>
  <c r="Z298"/>
  <c r="AD298"/>
  <c r="CV298" s="1"/>
  <c r="AP298"/>
  <c r="AT298"/>
  <c r="AX298"/>
  <c r="BB298"/>
  <c r="BF298"/>
  <c r="BJ298"/>
  <c r="DD298" s="1"/>
  <c r="BV298"/>
  <c r="BZ298"/>
  <c r="CD298"/>
  <c r="CH298"/>
  <c r="DJ298" s="1"/>
  <c r="S299"/>
  <c r="W299"/>
  <c r="AA299"/>
  <c r="AE299"/>
  <c r="AI299"/>
  <c r="AM299"/>
  <c r="CX299" s="1"/>
  <c r="AY299"/>
  <c r="BC299"/>
  <c r="BG299"/>
  <c r="BK299"/>
  <c r="BO299"/>
  <c r="BS299"/>
  <c r="CE299"/>
  <c r="CI299"/>
  <c r="X300"/>
  <c r="AB300"/>
  <c r="AF300"/>
  <c r="AJ300"/>
  <c r="CX300" s="1"/>
  <c r="AN300"/>
  <c r="AR300"/>
  <c r="CZ300" s="1"/>
  <c r="BD300"/>
  <c r="BH300"/>
  <c r="BL300"/>
  <c r="BP300"/>
  <c r="BT300"/>
  <c r="BX300"/>
  <c r="DH300" s="1"/>
  <c r="Q301"/>
  <c r="U301"/>
  <c r="CT301" s="1"/>
  <c r="AG301"/>
  <c r="AK301"/>
  <c r="AO301"/>
  <c r="AS301"/>
  <c r="AW301"/>
  <c r="BA301"/>
  <c r="DB301" s="1"/>
  <c r="BM301"/>
  <c r="BQ301"/>
  <c r="BU301"/>
  <c r="BY301"/>
  <c r="CC301"/>
  <c r="CG301"/>
  <c r="DJ301" s="1"/>
  <c r="R302"/>
  <c r="V302"/>
  <c r="Z302"/>
  <c r="AD302"/>
  <c r="CV302" s="1"/>
  <c r="AP302"/>
  <c r="AT302"/>
  <c r="AX302"/>
  <c r="BB302"/>
  <c r="BF302"/>
  <c r="BJ302"/>
  <c r="DD302" s="1"/>
  <c r="BV302"/>
  <c r="BZ302"/>
  <c r="CD302"/>
  <c r="CH302"/>
  <c r="S303"/>
  <c r="W303"/>
  <c r="AA303"/>
  <c r="AE303"/>
  <c r="AI303"/>
  <c r="AM303"/>
  <c r="CX303" s="1"/>
  <c r="AY303"/>
  <c r="BC303"/>
  <c r="BG303"/>
  <c r="BK303"/>
  <c r="BO303"/>
  <c r="BS303"/>
  <c r="DF303" s="1"/>
  <c r="CE303"/>
  <c r="CI303"/>
  <c r="X304"/>
  <c r="AD304"/>
  <c r="AN304"/>
  <c r="AT304"/>
  <c r="BD304"/>
  <c r="BJ304"/>
  <c r="BT304"/>
  <c r="BZ304"/>
  <c r="AN305"/>
  <c r="AS305"/>
  <c r="BT305"/>
  <c r="BY305"/>
  <c r="Q306"/>
  <c r="V306"/>
  <c r="CT306" s="1"/>
  <c r="AW306"/>
  <c r="BB306"/>
  <c r="CC306"/>
  <c r="CH306"/>
  <c r="R307"/>
  <c r="W307"/>
  <c r="AH307"/>
  <c r="AM307"/>
  <c r="AX307"/>
  <c r="BC307"/>
  <c r="BN307"/>
  <c r="BS307"/>
  <c r="CD307"/>
  <c r="CI307"/>
  <c r="AA308"/>
  <c r="AF308"/>
  <c r="AQ308"/>
  <c r="BF308"/>
  <c r="BM308"/>
  <c r="CA308"/>
  <c r="AJ309"/>
  <c r="BP309"/>
  <c r="CV310"/>
  <c r="AI310"/>
  <c r="BP310"/>
  <c r="X311"/>
  <c r="AD311"/>
  <c r="CX311"/>
  <c r="BD311"/>
  <c r="BJ311"/>
  <c r="DF311"/>
  <c r="Y312"/>
  <c r="AE312"/>
  <c r="BF312"/>
  <c r="DB313"/>
  <c r="DJ313"/>
  <c r="DD314"/>
  <c r="AH316"/>
  <c r="BN316"/>
  <c r="V305"/>
  <c r="R305"/>
  <c r="BB305"/>
  <c r="AX305"/>
  <c r="DA305" s="1"/>
  <c r="CH305"/>
  <c r="CD305"/>
  <c r="AU306"/>
  <c r="AQ306"/>
  <c r="CA306"/>
  <c r="BW306"/>
  <c r="AK308"/>
  <c r="AG308"/>
  <c r="BP308"/>
  <c r="DF308" s="1"/>
  <c r="BL308"/>
  <c r="BO308"/>
  <c r="AS309"/>
  <c r="AO309"/>
  <c r="AR309"/>
  <c r="BY309"/>
  <c r="BU309"/>
  <c r="BX309"/>
  <c r="AJ312"/>
  <c r="AF312"/>
  <c r="AL312"/>
  <c r="AG312"/>
  <c r="BP312"/>
  <c r="BL312"/>
  <c r="BR312"/>
  <c r="BM312"/>
  <c r="AS313"/>
  <c r="AO313"/>
  <c r="AU313"/>
  <c r="AP313"/>
  <c r="BY313"/>
  <c r="BU313"/>
  <c r="CA313"/>
  <c r="BV313"/>
  <c r="AS317"/>
  <c r="AO317"/>
  <c r="AR317"/>
  <c r="AT317"/>
  <c r="AN317"/>
  <c r="AU317"/>
  <c r="AP317"/>
  <c r="BY317"/>
  <c r="BU317"/>
  <c r="BX317"/>
  <c r="BZ317"/>
  <c r="BT317"/>
  <c r="CA317"/>
  <c r="BV317"/>
  <c r="AT318"/>
  <c r="AP318"/>
  <c r="AR318"/>
  <c r="CZ318" s="1"/>
  <c r="AS318"/>
  <c r="AN318"/>
  <c r="AU318"/>
  <c r="AO318"/>
  <c r="BZ318"/>
  <c r="BV318"/>
  <c r="BX318"/>
  <c r="BY318"/>
  <c r="BT318"/>
  <c r="CA318"/>
  <c r="BU318"/>
  <c r="Q286"/>
  <c r="U286"/>
  <c r="CT286" s="1"/>
  <c r="AW286"/>
  <c r="BA286"/>
  <c r="DB286" s="1"/>
  <c r="CC286"/>
  <c r="CG286"/>
  <c r="DJ286" s="1"/>
  <c r="Z287"/>
  <c r="AD287"/>
  <c r="CV287" s="1"/>
  <c r="BF287"/>
  <c r="BJ287"/>
  <c r="DD287" s="1"/>
  <c r="AI288"/>
  <c r="AM288"/>
  <c r="BO288"/>
  <c r="BS288"/>
  <c r="AN289"/>
  <c r="AR289"/>
  <c r="BT289"/>
  <c r="BX289"/>
  <c r="DH289" s="1"/>
  <c r="Q290"/>
  <c r="U290"/>
  <c r="CT290" s="1"/>
  <c r="AW290"/>
  <c r="BA290"/>
  <c r="DB290" s="1"/>
  <c r="CC290"/>
  <c r="CG290"/>
  <c r="DJ290" s="1"/>
  <c r="Z291"/>
  <c r="AD291"/>
  <c r="BF291"/>
  <c r="BJ291"/>
  <c r="DD291" s="1"/>
  <c r="AI292"/>
  <c r="AM292"/>
  <c r="BO292"/>
  <c r="BS292"/>
  <c r="AF293"/>
  <c r="AJ293"/>
  <c r="AN293"/>
  <c r="AR293"/>
  <c r="CZ293" s="1"/>
  <c r="BL293"/>
  <c r="BP293"/>
  <c r="BT293"/>
  <c r="BX293"/>
  <c r="DH293" s="1"/>
  <c r="Q294"/>
  <c r="U294"/>
  <c r="CT294" s="1"/>
  <c r="AO294"/>
  <c r="AS294"/>
  <c r="AW294"/>
  <c r="BA294"/>
  <c r="DB294" s="1"/>
  <c r="BU294"/>
  <c r="BY294"/>
  <c r="CC294"/>
  <c r="CG294"/>
  <c r="DJ294" s="1"/>
  <c r="R295"/>
  <c r="V295"/>
  <c r="Z295"/>
  <c r="AD295"/>
  <c r="CV295" s="1"/>
  <c r="AX295"/>
  <c r="BB295"/>
  <c r="BF295"/>
  <c r="BJ295"/>
  <c r="DD295" s="1"/>
  <c r="CD295"/>
  <c r="CH295"/>
  <c r="AA296"/>
  <c r="AE296"/>
  <c r="AI296"/>
  <c r="AM296"/>
  <c r="BG296"/>
  <c r="BK296"/>
  <c r="BO296"/>
  <c r="BS296"/>
  <c r="AF297"/>
  <c r="AJ297"/>
  <c r="CX297" s="1"/>
  <c r="AN297"/>
  <c r="AR297"/>
  <c r="BL297"/>
  <c r="BP297"/>
  <c r="BT297"/>
  <c r="BX297"/>
  <c r="DH297" s="1"/>
  <c r="Q298"/>
  <c r="U298"/>
  <c r="CT298" s="1"/>
  <c r="AO298"/>
  <c r="AS298"/>
  <c r="AW298"/>
  <c r="BA298"/>
  <c r="BU298"/>
  <c r="BY298"/>
  <c r="CC298"/>
  <c r="CG298"/>
  <c r="R299"/>
  <c r="V299"/>
  <c r="Z299"/>
  <c r="AD299"/>
  <c r="CV299" s="1"/>
  <c r="AX299"/>
  <c r="BB299"/>
  <c r="BF299"/>
  <c r="BJ299"/>
  <c r="DD299" s="1"/>
  <c r="CD299"/>
  <c r="CH299"/>
  <c r="AA300"/>
  <c r="AE300"/>
  <c r="AI300"/>
  <c r="AM300"/>
  <c r="BG300"/>
  <c r="BK300"/>
  <c r="BO300"/>
  <c r="BS300"/>
  <c r="AF301"/>
  <c r="AJ301"/>
  <c r="CX301" s="1"/>
  <c r="AN301"/>
  <c r="AR301"/>
  <c r="CZ301" s="1"/>
  <c r="BL301"/>
  <c r="BP301"/>
  <c r="DF301" s="1"/>
  <c r="BT301"/>
  <c r="BX301"/>
  <c r="Q302"/>
  <c r="U302"/>
  <c r="CT302" s="1"/>
  <c r="AO302"/>
  <c r="AS302"/>
  <c r="AW302"/>
  <c r="BA302"/>
  <c r="DB302" s="1"/>
  <c r="BU302"/>
  <c r="BY302"/>
  <c r="CC302"/>
  <c r="CG302"/>
  <c r="DJ302" s="1"/>
  <c r="R303"/>
  <c r="V303"/>
  <c r="Z303"/>
  <c r="AD303"/>
  <c r="CV303" s="1"/>
  <c r="AX303"/>
  <c r="BB303"/>
  <c r="BF303"/>
  <c r="BJ303"/>
  <c r="DD303" s="1"/>
  <c r="CD303"/>
  <c r="CH303"/>
  <c r="Q305"/>
  <c r="W305"/>
  <c r="AW305"/>
  <c r="BC305"/>
  <c r="CC305"/>
  <c r="CI305"/>
  <c r="AP306"/>
  <c r="BV306"/>
  <c r="CB306"/>
  <c r="CG306"/>
  <c r="DJ306" s="1"/>
  <c r="AG307"/>
  <c r="AW307"/>
  <c r="BB307"/>
  <c r="BM307"/>
  <c r="CC307"/>
  <c r="CH307"/>
  <c r="Z308"/>
  <c r="AJ308"/>
  <c r="AP308"/>
  <c r="BR308"/>
  <c r="BY308"/>
  <c r="AP309"/>
  <c r="BV309"/>
  <c r="AF310"/>
  <c r="BO310"/>
  <c r="AK312"/>
  <c r="BE312"/>
  <c r="BS312"/>
  <c r="AQ313"/>
  <c r="BX313"/>
  <c r="CV314"/>
  <c r="AS304"/>
  <c r="AO304"/>
  <c r="BY304"/>
  <c r="BU304"/>
  <c r="AT305"/>
  <c r="AP305"/>
  <c r="BZ305"/>
  <c r="BV305"/>
  <c r="DE305"/>
  <c r="AJ307"/>
  <c r="AF307"/>
  <c r="BP307"/>
  <c r="BL307"/>
  <c r="AC308"/>
  <c r="Y308"/>
  <c r="BH308"/>
  <c r="BD308"/>
  <c r="BJ308"/>
  <c r="BE308"/>
  <c r="AK309"/>
  <c r="AG309"/>
  <c r="AM309"/>
  <c r="AH309"/>
  <c r="BQ309"/>
  <c r="BM309"/>
  <c r="BS309"/>
  <c r="BN309"/>
  <c r="DG309"/>
  <c r="DG310"/>
  <c r="AE311"/>
  <c r="AA311"/>
  <c r="Z311"/>
  <c r="BK311"/>
  <c r="BG311"/>
  <c r="BF311"/>
  <c r="AB312"/>
  <c r="CV312" s="1"/>
  <c r="X312"/>
  <c r="AA312"/>
  <c r="BH312"/>
  <c r="BD312"/>
  <c r="BG312"/>
  <c r="T316"/>
  <c r="P316"/>
  <c r="S316"/>
  <c r="V316"/>
  <c r="Q316"/>
  <c r="AZ316"/>
  <c r="AV316"/>
  <c r="AY316"/>
  <c r="BB316"/>
  <c r="AW316"/>
  <c r="CF316"/>
  <c r="DJ316" s="1"/>
  <c r="CB316"/>
  <c r="CE316"/>
  <c r="CH316"/>
  <c r="CC316"/>
  <c r="AI293"/>
  <c r="AM293"/>
  <c r="BO293"/>
  <c r="BS293"/>
  <c r="AN294"/>
  <c r="AR294"/>
  <c r="CZ294" s="1"/>
  <c r="BT294"/>
  <c r="BX294"/>
  <c r="Q295"/>
  <c r="U295"/>
  <c r="CT295" s="1"/>
  <c r="AW295"/>
  <c r="BA295"/>
  <c r="DB295" s="1"/>
  <c r="CC295"/>
  <c r="CG295"/>
  <c r="DJ295" s="1"/>
  <c r="Z296"/>
  <c r="AD296"/>
  <c r="BF296"/>
  <c r="BJ296"/>
  <c r="AI297"/>
  <c r="AM297"/>
  <c r="BO297"/>
  <c r="BS297"/>
  <c r="AN298"/>
  <c r="AR298"/>
  <c r="BT298"/>
  <c r="BX298"/>
  <c r="Q299"/>
  <c r="U299"/>
  <c r="CT299" s="1"/>
  <c r="AW299"/>
  <c r="BA299"/>
  <c r="DB299" s="1"/>
  <c r="CC299"/>
  <c r="CG299"/>
  <c r="DJ299" s="1"/>
  <c r="Z300"/>
  <c r="AD300"/>
  <c r="BF300"/>
  <c r="BJ300"/>
  <c r="AI301"/>
  <c r="AM301"/>
  <c r="BO301"/>
  <c r="BS301"/>
  <c r="AN302"/>
  <c r="AR302"/>
  <c r="CZ302" s="1"/>
  <c r="BT302"/>
  <c r="BX302"/>
  <c r="Q303"/>
  <c r="U303"/>
  <c r="CT303" s="1"/>
  <c r="AW303"/>
  <c r="BA303"/>
  <c r="DB303" s="1"/>
  <c r="CC303"/>
  <c r="CG303"/>
  <c r="DJ303" s="1"/>
  <c r="AQ304"/>
  <c r="BW304"/>
  <c r="CS305"/>
  <c r="AQ305"/>
  <c r="BW305"/>
  <c r="DI305"/>
  <c r="CX306"/>
  <c r="DB306"/>
  <c r="DF306"/>
  <c r="AK307"/>
  <c r="BQ307"/>
  <c r="X308"/>
  <c r="AD308"/>
  <c r="CY308"/>
  <c r="BI308"/>
  <c r="AF309"/>
  <c r="BL309"/>
  <c r="AB311"/>
  <c r="CV311" s="1"/>
  <c r="BH311"/>
  <c r="AC312"/>
  <c r="BJ312"/>
  <c r="U316"/>
  <c r="BA316"/>
  <c r="BS316"/>
  <c r="CG316"/>
  <c r="AK304"/>
  <c r="AG304"/>
  <c r="BQ304"/>
  <c r="BM304"/>
  <c r="DE304" s="1"/>
  <c r="AL305"/>
  <c r="AH305"/>
  <c r="BR305"/>
  <c r="BN305"/>
  <c r="AE306"/>
  <c r="AA306"/>
  <c r="BK306"/>
  <c r="BG306"/>
  <c r="AB307"/>
  <c r="X307"/>
  <c r="BH307"/>
  <c r="BD307"/>
  <c r="AC309"/>
  <c r="Y309"/>
  <c r="AB309"/>
  <c r="BI309"/>
  <c r="BE309"/>
  <c r="BH309"/>
  <c r="AT310"/>
  <c r="AP310"/>
  <c r="AR310"/>
  <c r="CZ310" s="1"/>
  <c r="BZ310"/>
  <c r="BV310"/>
  <c r="BX310"/>
  <c r="W311"/>
  <c r="S311"/>
  <c r="U311"/>
  <c r="P311"/>
  <c r="BC311"/>
  <c r="DB311" s="1"/>
  <c r="AY311"/>
  <c r="BA311"/>
  <c r="AV311"/>
  <c r="CI311"/>
  <c r="CE311"/>
  <c r="CG311"/>
  <c r="CB311"/>
  <c r="T312"/>
  <c r="CT312" s="1"/>
  <c r="P312"/>
  <c r="V312"/>
  <c r="Q312"/>
  <c r="AZ312"/>
  <c r="AV312"/>
  <c r="BB312"/>
  <c r="AW312"/>
  <c r="CF312"/>
  <c r="CB312"/>
  <c r="CH312"/>
  <c r="CC312"/>
  <c r="AC313"/>
  <c r="CV313" s="1"/>
  <c r="Y313"/>
  <c r="AE313"/>
  <c r="Z313"/>
  <c r="BI313"/>
  <c r="DD313" s="1"/>
  <c r="BE313"/>
  <c r="BK313"/>
  <c r="BF313"/>
  <c r="AT314"/>
  <c r="AP314"/>
  <c r="AU314"/>
  <c r="AO314"/>
  <c r="CY314" s="1"/>
  <c r="AR314"/>
  <c r="BZ314"/>
  <c r="BV314"/>
  <c r="DS314" s="1"/>
  <c r="CA314"/>
  <c r="BU314"/>
  <c r="BX314"/>
  <c r="W315"/>
  <c r="S315"/>
  <c r="R315"/>
  <c r="U315"/>
  <c r="P315"/>
  <c r="BC315"/>
  <c r="AY315"/>
  <c r="AX315"/>
  <c r="BA315"/>
  <c r="AV315"/>
  <c r="CI315"/>
  <c r="CE315"/>
  <c r="CD315"/>
  <c r="CG315"/>
  <c r="CB315"/>
  <c r="AC317"/>
  <c r="Y317"/>
  <c r="AB317"/>
  <c r="AD317"/>
  <c r="X317"/>
  <c r="AE317"/>
  <c r="Z317"/>
  <c r="BI317"/>
  <c r="BE317"/>
  <c r="BH317"/>
  <c r="DD317" s="1"/>
  <c r="BJ317"/>
  <c r="BD317"/>
  <c r="BK317"/>
  <c r="BF317"/>
  <c r="AI234"/>
  <c r="BO234"/>
  <c r="AN235"/>
  <c r="BT235"/>
  <c r="Q236"/>
  <c r="AW236"/>
  <c r="CC236"/>
  <c r="Z237"/>
  <c r="DM237" s="1"/>
  <c r="BF237"/>
  <c r="AI238"/>
  <c r="BO238"/>
  <c r="AN239"/>
  <c r="BT239"/>
  <c r="Q240"/>
  <c r="AW240"/>
  <c r="CC240"/>
  <c r="DI240" s="1"/>
  <c r="Z241"/>
  <c r="BF241"/>
  <c r="AI242"/>
  <c r="BO242"/>
  <c r="DE242" s="1"/>
  <c r="AN243"/>
  <c r="BT243"/>
  <c r="Q244"/>
  <c r="AW244"/>
  <c r="DP244" s="1"/>
  <c r="CM244" s="1"/>
  <c r="CN244" s="1"/>
  <c r="CC244"/>
  <c r="Z245"/>
  <c r="BF245"/>
  <c r="AI246"/>
  <c r="BO246"/>
  <c r="AN247"/>
  <c r="BT247"/>
  <c r="Q248"/>
  <c r="AW248"/>
  <c r="CC248"/>
  <c r="Z249"/>
  <c r="BF249"/>
  <c r="AI250"/>
  <c r="BO250"/>
  <c r="AN251"/>
  <c r="BT251"/>
  <c r="Q252"/>
  <c r="AW252"/>
  <c r="CC252"/>
  <c r="Z253"/>
  <c r="BF253"/>
  <c r="AI254"/>
  <c r="BO254"/>
  <c r="AN255"/>
  <c r="BT255"/>
  <c r="Q256"/>
  <c r="AW256"/>
  <c r="CC256"/>
  <c r="Z257"/>
  <c r="BF257"/>
  <c r="AI258"/>
  <c r="BO258"/>
  <c r="AN259"/>
  <c r="BT259"/>
  <c r="Q260"/>
  <c r="AW260"/>
  <c r="CC260"/>
  <c r="Z261"/>
  <c r="BF261"/>
  <c r="AI262"/>
  <c r="BO262"/>
  <c r="AN263"/>
  <c r="BT263"/>
  <c r="Q264"/>
  <c r="AW264"/>
  <c r="CC264"/>
  <c r="Z265"/>
  <c r="BF265"/>
  <c r="AI266"/>
  <c r="BO266"/>
  <c r="AN267"/>
  <c r="BT267"/>
  <c r="Q268"/>
  <c r="AW268"/>
  <c r="CC268"/>
  <c r="Z269"/>
  <c r="BF269"/>
  <c r="AI270"/>
  <c r="BO270"/>
  <c r="AN271"/>
  <c r="BT271"/>
  <c r="Q272"/>
  <c r="AW272"/>
  <c r="CC272"/>
  <c r="Z273"/>
  <c r="CU273" s="1"/>
  <c r="BF273"/>
  <c r="CD273"/>
  <c r="DT273" s="1"/>
  <c r="AA274"/>
  <c r="AI274"/>
  <c r="BG274"/>
  <c r="BO274"/>
  <c r="AF275"/>
  <c r="AN275"/>
  <c r="BL275"/>
  <c r="BT275"/>
  <c r="Q276"/>
  <c r="AO276"/>
  <c r="AW276"/>
  <c r="BU276"/>
  <c r="CC276"/>
  <c r="R277"/>
  <c r="Z277"/>
  <c r="AX277"/>
  <c r="BF277"/>
  <c r="CD277"/>
  <c r="DT277" s="1"/>
  <c r="AA278"/>
  <c r="AI278"/>
  <c r="BG278"/>
  <c r="BO278"/>
  <c r="AF279"/>
  <c r="AN279"/>
  <c r="BL279"/>
  <c r="BT279"/>
  <c r="Q280"/>
  <c r="AO280"/>
  <c r="AW280"/>
  <c r="BU280"/>
  <c r="CC280"/>
  <c r="DI280" s="1"/>
  <c r="R281"/>
  <c r="Z281"/>
  <c r="DM281" s="1"/>
  <c r="AX281"/>
  <c r="BF281"/>
  <c r="CD281"/>
  <c r="AA282"/>
  <c r="AI282"/>
  <c r="BG282"/>
  <c r="BO282"/>
  <c r="DE282" s="1"/>
  <c r="AF283"/>
  <c r="AN283"/>
  <c r="BL283"/>
  <c r="BT283"/>
  <c r="Q284"/>
  <c r="AO284"/>
  <c r="AW284"/>
  <c r="BU284"/>
  <c r="CC284"/>
  <c r="R285"/>
  <c r="CS285" s="1"/>
  <c r="Z285"/>
  <c r="CU285" s="1"/>
  <c r="AX285"/>
  <c r="DP285" s="1"/>
  <c r="BF285"/>
  <c r="DQ285" s="1"/>
  <c r="CD285"/>
  <c r="DT285" s="1"/>
  <c r="S286"/>
  <c r="AA286"/>
  <c r="AI286"/>
  <c r="AY286"/>
  <c r="BG286"/>
  <c r="BO286"/>
  <c r="CE286"/>
  <c r="X287"/>
  <c r="AF287"/>
  <c r="AN287"/>
  <c r="BD287"/>
  <c r="BL287"/>
  <c r="BT287"/>
  <c r="Q288"/>
  <c r="AG288"/>
  <c r="AO288"/>
  <c r="AW288"/>
  <c r="BM288"/>
  <c r="BU288"/>
  <c r="CC288"/>
  <c r="R289"/>
  <c r="DL289" s="1"/>
  <c r="Z289"/>
  <c r="AP289"/>
  <c r="AX289"/>
  <c r="BF289"/>
  <c r="DC289" s="1"/>
  <c r="BV289"/>
  <c r="CD289"/>
  <c r="S290"/>
  <c r="AA290"/>
  <c r="AI290"/>
  <c r="AY290"/>
  <c r="BG290"/>
  <c r="BO290"/>
  <c r="CE290"/>
  <c r="X291"/>
  <c r="AF291"/>
  <c r="AN291"/>
  <c r="BD291"/>
  <c r="BL291"/>
  <c r="BT291"/>
  <c r="Q292"/>
  <c r="AG292"/>
  <c r="AO292"/>
  <c r="AW292"/>
  <c r="BM292"/>
  <c r="BU292"/>
  <c r="CC292"/>
  <c r="R293"/>
  <c r="Z293"/>
  <c r="DM293" s="1"/>
  <c r="AH293"/>
  <c r="AP293"/>
  <c r="AX293"/>
  <c r="BF293"/>
  <c r="BN293"/>
  <c r="BV293"/>
  <c r="CD293"/>
  <c r="DI293" s="1"/>
  <c r="S294"/>
  <c r="AA294"/>
  <c r="AI294"/>
  <c r="AQ294"/>
  <c r="AY294"/>
  <c r="BG294"/>
  <c r="DQ294" s="1"/>
  <c r="BO294"/>
  <c r="DR294" s="1"/>
  <c r="BW294"/>
  <c r="CE294"/>
  <c r="P295"/>
  <c r="X295"/>
  <c r="AF295"/>
  <c r="AN295"/>
  <c r="AV295"/>
  <c r="BD295"/>
  <c r="BL295"/>
  <c r="BT295"/>
  <c r="CB295"/>
  <c r="Q296"/>
  <c r="Y296"/>
  <c r="AG296"/>
  <c r="AO296"/>
  <c r="AW296"/>
  <c r="BE296"/>
  <c r="BM296"/>
  <c r="BU296"/>
  <c r="CC296"/>
  <c r="R297"/>
  <c r="Z297"/>
  <c r="AH297"/>
  <c r="AP297"/>
  <c r="AX297"/>
  <c r="DA297" s="1"/>
  <c r="BF297"/>
  <c r="BN297"/>
  <c r="BV297"/>
  <c r="CD297"/>
  <c r="DT297" s="1"/>
  <c r="S298"/>
  <c r="AA298"/>
  <c r="CU298" s="1"/>
  <c r="AI298"/>
  <c r="AQ298"/>
  <c r="AY298"/>
  <c r="DA298" s="1"/>
  <c r="BG298"/>
  <c r="DQ298" s="1"/>
  <c r="BO298"/>
  <c r="DR298" s="1"/>
  <c r="BW298"/>
  <c r="CE298"/>
  <c r="P299"/>
  <c r="X299"/>
  <c r="AF299"/>
  <c r="AN299"/>
  <c r="AV299"/>
  <c r="BD299"/>
  <c r="BL299"/>
  <c r="BT299"/>
  <c r="CB299"/>
  <c r="Q300"/>
  <c r="Y300"/>
  <c r="AG300"/>
  <c r="AO300"/>
  <c r="AW300"/>
  <c r="BE300"/>
  <c r="BM300"/>
  <c r="BU300"/>
  <c r="CC300"/>
  <c r="R301"/>
  <c r="DL301" s="1"/>
  <c r="Z301"/>
  <c r="AH301"/>
  <c r="AP301"/>
  <c r="AX301"/>
  <c r="DP301" s="1"/>
  <c r="BF301"/>
  <c r="DC301" s="1"/>
  <c r="BN301"/>
  <c r="BV301"/>
  <c r="CD301"/>
  <c r="S302"/>
  <c r="AA302"/>
  <c r="DM302" s="1"/>
  <c r="AI302"/>
  <c r="DN302" s="1"/>
  <c r="AQ302"/>
  <c r="AY302"/>
  <c r="DA302" s="1"/>
  <c r="BG302"/>
  <c r="BO302"/>
  <c r="BW302"/>
  <c r="CE302"/>
  <c r="P303"/>
  <c r="X303"/>
  <c r="AF303"/>
  <c r="AN303"/>
  <c r="AV303"/>
  <c r="BD303"/>
  <c r="BL303"/>
  <c r="BT303"/>
  <c r="CB303"/>
  <c r="Z304"/>
  <c r="AE304"/>
  <c r="CV304" s="1"/>
  <c r="AJ304"/>
  <c r="CX304" s="1"/>
  <c r="AP304"/>
  <c r="AU304"/>
  <c r="BF304"/>
  <c r="BK304"/>
  <c r="BP304"/>
  <c r="DF304" s="1"/>
  <c r="BV304"/>
  <c r="CA304"/>
  <c r="T305"/>
  <c r="CT305" s="1"/>
  <c r="AJ305"/>
  <c r="CX305" s="1"/>
  <c r="AO305"/>
  <c r="AU305"/>
  <c r="AZ305"/>
  <c r="DB305" s="1"/>
  <c r="BP305"/>
  <c r="DF305" s="1"/>
  <c r="BU305"/>
  <c r="CA305"/>
  <c r="CF305"/>
  <c r="DJ305" s="1"/>
  <c r="DP305"/>
  <c r="R306"/>
  <c r="X306"/>
  <c r="AC306"/>
  <c r="CV306" s="1"/>
  <c r="AN306"/>
  <c r="AS306"/>
  <c r="CZ306" s="1"/>
  <c r="AX306"/>
  <c r="DA306" s="1"/>
  <c r="BD306"/>
  <c r="BI306"/>
  <c r="DD306" s="1"/>
  <c r="BT306"/>
  <c r="BY306"/>
  <c r="DH306" s="1"/>
  <c r="CD306"/>
  <c r="S307"/>
  <c r="Y307"/>
  <c r="AD307"/>
  <c r="AI307"/>
  <c r="AY307"/>
  <c r="BE307"/>
  <c r="BJ307"/>
  <c r="BO307"/>
  <c r="CE307"/>
  <c r="AB308"/>
  <c r="CV308" s="1"/>
  <c r="AH308"/>
  <c r="AM308"/>
  <c r="AS308"/>
  <c r="BG308"/>
  <c r="BN308"/>
  <c r="BV308"/>
  <c r="X309"/>
  <c r="AE309"/>
  <c r="AL309"/>
  <c r="AT309"/>
  <c r="BD309"/>
  <c r="BK309"/>
  <c r="BR309"/>
  <c r="BZ309"/>
  <c r="DS309" s="1"/>
  <c r="AJ310"/>
  <c r="CX310" s="1"/>
  <c r="AQ310"/>
  <c r="BQ310"/>
  <c r="BY310"/>
  <c r="DS310" s="1"/>
  <c r="R311"/>
  <c r="Y311"/>
  <c r="AX311"/>
  <c r="BE311"/>
  <c r="CD311"/>
  <c r="S312"/>
  <c r="Z312"/>
  <c r="AH312"/>
  <c r="BA312"/>
  <c r="BI312"/>
  <c r="BO312"/>
  <c r="CI312"/>
  <c r="X313"/>
  <c r="AT313"/>
  <c r="BG313"/>
  <c r="BT313"/>
  <c r="DC313"/>
  <c r="DO313"/>
  <c r="AS314"/>
  <c r="BW314"/>
  <c r="T315"/>
  <c r="CT315" s="1"/>
  <c r="AZ315"/>
  <c r="DB315" s="1"/>
  <c r="CF315"/>
  <c r="DJ315" s="1"/>
  <c r="CZ316"/>
  <c r="DH316"/>
  <c r="R316"/>
  <c r="AK316"/>
  <c r="AX316"/>
  <c r="BQ316"/>
  <c r="CD316"/>
  <c r="AA317"/>
  <c r="AQ317"/>
  <c r="DB317"/>
  <c r="CV319"/>
  <c r="V314"/>
  <c r="R314"/>
  <c r="BB314"/>
  <c r="AX314"/>
  <c r="CH314"/>
  <c r="CD314"/>
  <c r="AU315"/>
  <c r="AQ315"/>
  <c r="CA315"/>
  <c r="BW315"/>
  <c r="AK317"/>
  <c r="AG317"/>
  <c r="BQ317"/>
  <c r="BM317"/>
  <c r="DR317" s="1"/>
  <c r="AL318"/>
  <c r="AH318"/>
  <c r="BR318"/>
  <c r="BN318"/>
  <c r="AE319"/>
  <c r="AA319"/>
  <c r="BK319"/>
  <c r="BG319"/>
  <c r="AB320"/>
  <c r="X320"/>
  <c r="BH320"/>
  <c r="BD320"/>
  <c r="V322"/>
  <c r="R322"/>
  <c r="BB322"/>
  <c r="AX322"/>
  <c r="CH322"/>
  <c r="CD322"/>
  <c r="AU323"/>
  <c r="AQ323"/>
  <c r="CA323"/>
  <c r="BW323"/>
  <c r="AK325"/>
  <c r="AG325"/>
  <c r="DN325" s="1"/>
  <c r="BQ325"/>
  <c r="BM325"/>
  <c r="DR325" s="1"/>
  <c r="AL326"/>
  <c r="AH326"/>
  <c r="BR326"/>
  <c r="BN326"/>
  <c r="AE327"/>
  <c r="AA327"/>
  <c r="BK327"/>
  <c r="BG327"/>
  <c r="BH327"/>
  <c r="BD327"/>
  <c r="AT334"/>
  <c r="AP334"/>
  <c r="AU334"/>
  <c r="AQ334"/>
  <c r="AS334"/>
  <c r="AO334"/>
  <c r="BZ334"/>
  <c r="BV334"/>
  <c r="CA334"/>
  <c r="BW334"/>
  <c r="BY334"/>
  <c r="BU334"/>
  <c r="Q314"/>
  <c r="W314"/>
  <c r="AW314"/>
  <c r="DP314" s="1"/>
  <c r="BC314"/>
  <c r="CC314"/>
  <c r="DI314" s="1"/>
  <c r="CI314"/>
  <c r="AP315"/>
  <c r="BV315"/>
  <c r="AJ317"/>
  <c r="BP317"/>
  <c r="AJ318"/>
  <c r="BP318"/>
  <c r="X319"/>
  <c r="AC319"/>
  <c r="BD319"/>
  <c r="BI319"/>
  <c r="Y320"/>
  <c r="AD320"/>
  <c r="AI320"/>
  <c r="BE320"/>
  <c r="BJ320"/>
  <c r="BO320"/>
  <c r="AB321"/>
  <c r="BH321"/>
  <c r="Q322"/>
  <c r="W322"/>
  <c r="AW322"/>
  <c r="DA322" s="1"/>
  <c r="BC322"/>
  <c r="CC322"/>
  <c r="CI322"/>
  <c r="P323"/>
  <c r="U323"/>
  <c r="AP323"/>
  <c r="AV323"/>
  <c r="BA323"/>
  <c r="BV323"/>
  <c r="CB323"/>
  <c r="CG323"/>
  <c r="Q324"/>
  <c r="V324"/>
  <c r="AG324"/>
  <c r="AW324"/>
  <c r="BB324"/>
  <c r="BM324"/>
  <c r="CC324"/>
  <c r="CH324"/>
  <c r="Z325"/>
  <c r="AJ325"/>
  <c r="AP325"/>
  <c r="AU325"/>
  <c r="BF325"/>
  <c r="BP325"/>
  <c r="BV325"/>
  <c r="CA325"/>
  <c r="AJ326"/>
  <c r="AO326"/>
  <c r="AU326"/>
  <c r="BP326"/>
  <c r="BU326"/>
  <c r="CA326"/>
  <c r="X327"/>
  <c r="AC327"/>
  <c r="CV327" s="1"/>
  <c r="BE327"/>
  <c r="CZ328"/>
  <c r="DH328"/>
  <c r="AF329"/>
  <c r="BP329"/>
  <c r="CX331"/>
  <c r="AA332"/>
  <c r="AN334"/>
  <c r="W319"/>
  <c r="S319"/>
  <c r="BC319"/>
  <c r="AY319"/>
  <c r="CI319"/>
  <c r="CE319"/>
  <c r="T320"/>
  <c r="P320"/>
  <c r="AZ320"/>
  <c r="AV320"/>
  <c r="CF320"/>
  <c r="CB320"/>
  <c r="AS321"/>
  <c r="CZ321" s="1"/>
  <c r="AO321"/>
  <c r="DO321" s="1"/>
  <c r="BY321"/>
  <c r="DH321" s="1"/>
  <c r="BU321"/>
  <c r="AT322"/>
  <c r="CZ322" s="1"/>
  <c r="AP322"/>
  <c r="BZ322"/>
  <c r="BV322"/>
  <c r="AJ324"/>
  <c r="AF324"/>
  <c r="BP324"/>
  <c r="DF324" s="1"/>
  <c r="BL324"/>
  <c r="AC325"/>
  <c r="Y325"/>
  <c r="BI325"/>
  <c r="BE325"/>
  <c r="W327"/>
  <c r="S327"/>
  <c r="BC327"/>
  <c r="AY327"/>
  <c r="AZ327"/>
  <c r="AV327"/>
  <c r="CI327"/>
  <c r="CE327"/>
  <c r="CF327"/>
  <c r="CB327"/>
  <c r="AJ328"/>
  <c r="AF328"/>
  <c r="AK328"/>
  <c r="AG328"/>
  <c r="BP328"/>
  <c r="BL328"/>
  <c r="BQ328"/>
  <c r="BM328"/>
  <c r="V330"/>
  <c r="R330"/>
  <c r="W330"/>
  <c r="S330"/>
  <c r="BB330"/>
  <c r="AX330"/>
  <c r="BC330"/>
  <c r="AY330"/>
  <c r="CH330"/>
  <c r="CD330"/>
  <c r="CI330"/>
  <c r="CE330"/>
  <c r="AE331"/>
  <c r="AA331"/>
  <c r="AB331"/>
  <c r="X331"/>
  <c r="BK331"/>
  <c r="BG331"/>
  <c r="BH331"/>
  <c r="BD331"/>
  <c r="AK333"/>
  <c r="AG333"/>
  <c r="AL333"/>
  <c r="AH333"/>
  <c r="AJ333"/>
  <c r="CX333" s="1"/>
  <c r="AF333"/>
  <c r="BQ333"/>
  <c r="BM333"/>
  <c r="BR333"/>
  <c r="BN333"/>
  <c r="BP333"/>
  <c r="BL333"/>
  <c r="Q319"/>
  <c r="V319"/>
  <c r="AW319"/>
  <c r="BB319"/>
  <c r="CC319"/>
  <c r="CH319"/>
  <c r="R320"/>
  <c r="W320"/>
  <c r="AH320"/>
  <c r="AM320"/>
  <c r="AX320"/>
  <c r="BC320"/>
  <c r="BN320"/>
  <c r="BS320"/>
  <c r="CD320"/>
  <c r="CI320"/>
  <c r="AA321"/>
  <c r="AQ321"/>
  <c r="BG321"/>
  <c r="BW321"/>
  <c r="CS322"/>
  <c r="AQ322"/>
  <c r="BW322"/>
  <c r="DI322"/>
  <c r="DL322"/>
  <c r="T323"/>
  <c r="CX323"/>
  <c r="AZ323"/>
  <c r="DF323"/>
  <c r="CF323"/>
  <c r="U324"/>
  <c r="AK324"/>
  <c r="BA324"/>
  <c r="BQ324"/>
  <c r="CG324"/>
  <c r="X325"/>
  <c r="AD325"/>
  <c r="AN325"/>
  <c r="AT325"/>
  <c r="BD325"/>
  <c r="BJ325"/>
  <c r="BT325"/>
  <c r="BZ325"/>
  <c r="AN326"/>
  <c r="AS326"/>
  <c r="CZ326" s="1"/>
  <c r="BO326"/>
  <c r="BT326"/>
  <c r="BY326"/>
  <c r="DH326" s="1"/>
  <c r="Q327"/>
  <c r="V327"/>
  <c r="BB327"/>
  <c r="DF327"/>
  <c r="CD327"/>
  <c r="AM328"/>
  <c r="BO328"/>
  <c r="AM329"/>
  <c r="BO329"/>
  <c r="Q330"/>
  <c r="BA330"/>
  <c r="CC330"/>
  <c r="AC331"/>
  <c r="BE331"/>
  <c r="Z332"/>
  <c r="AM333"/>
  <c r="DH334"/>
  <c r="AZ308"/>
  <c r="DB308" s="1"/>
  <c r="AV308"/>
  <c r="CF308"/>
  <c r="DJ308" s="1"/>
  <c r="CB308"/>
  <c r="V310"/>
  <c r="R310"/>
  <c r="BB310"/>
  <c r="DB310" s="1"/>
  <c r="AX310"/>
  <c r="CH310"/>
  <c r="CD310"/>
  <c r="AU311"/>
  <c r="CZ311" s="1"/>
  <c r="AQ311"/>
  <c r="CA311"/>
  <c r="DH311" s="1"/>
  <c r="BW311"/>
  <c r="AK313"/>
  <c r="AG313"/>
  <c r="CW313" s="1"/>
  <c r="BQ313"/>
  <c r="BM313"/>
  <c r="DE313" s="1"/>
  <c r="AL314"/>
  <c r="AH314"/>
  <c r="BR314"/>
  <c r="BN314"/>
  <c r="AE315"/>
  <c r="AA315"/>
  <c r="BK315"/>
  <c r="BG315"/>
  <c r="AB316"/>
  <c r="X316"/>
  <c r="BH316"/>
  <c r="BD316"/>
  <c r="V318"/>
  <c r="CT318" s="1"/>
  <c r="R318"/>
  <c r="BB318"/>
  <c r="AX318"/>
  <c r="CH318"/>
  <c r="DJ318" s="1"/>
  <c r="CD318"/>
  <c r="AU319"/>
  <c r="CZ319" s="1"/>
  <c r="AQ319"/>
  <c r="CA319"/>
  <c r="DH319" s="1"/>
  <c r="BW319"/>
  <c r="AK321"/>
  <c r="AG321"/>
  <c r="DN321" s="1"/>
  <c r="BQ321"/>
  <c r="BM321"/>
  <c r="DE321" s="1"/>
  <c r="AL322"/>
  <c r="AH322"/>
  <c r="CW322" s="1"/>
  <c r="BR322"/>
  <c r="BN322"/>
  <c r="DE322" s="1"/>
  <c r="AE323"/>
  <c r="AA323"/>
  <c r="BK323"/>
  <c r="BG323"/>
  <c r="AB324"/>
  <c r="X324"/>
  <c r="BH324"/>
  <c r="BD324"/>
  <c r="V326"/>
  <c r="CT326" s="1"/>
  <c r="R326"/>
  <c r="BB326"/>
  <c r="DB326" s="1"/>
  <c r="AX326"/>
  <c r="CH326"/>
  <c r="CD326"/>
  <c r="AU327"/>
  <c r="AQ327"/>
  <c r="AR327"/>
  <c r="AN327"/>
  <c r="CA327"/>
  <c r="BW327"/>
  <c r="BX327"/>
  <c r="DH327" s="1"/>
  <c r="BT327"/>
  <c r="AB328"/>
  <c r="X328"/>
  <c r="AC328"/>
  <c r="Y328"/>
  <c r="BH328"/>
  <c r="BD328"/>
  <c r="BI328"/>
  <c r="BE328"/>
  <c r="AS329"/>
  <c r="AO329"/>
  <c r="AT329"/>
  <c r="AP329"/>
  <c r="BY329"/>
  <c r="DH329" s="1"/>
  <c r="BU329"/>
  <c r="BZ329"/>
  <c r="BV329"/>
  <c r="AT330"/>
  <c r="AP330"/>
  <c r="CY330" s="1"/>
  <c r="AU330"/>
  <c r="AQ330"/>
  <c r="BZ330"/>
  <c r="BV330"/>
  <c r="CA330"/>
  <c r="BW330"/>
  <c r="W331"/>
  <c r="S331"/>
  <c r="T331"/>
  <c r="P331"/>
  <c r="BC331"/>
  <c r="AY331"/>
  <c r="AZ331"/>
  <c r="AV331"/>
  <c r="CI331"/>
  <c r="CE331"/>
  <c r="CF331"/>
  <c r="CB331"/>
  <c r="AJ332"/>
  <c r="AF332"/>
  <c r="AK332"/>
  <c r="AG332"/>
  <c r="BP332"/>
  <c r="BL332"/>
  <c r="BQ332"/>
  <c r="BM332"/>
  <c r="BS332"/>
  <c r="BO332"/>
  <c r="Q304"/>
  <c r="AW304"/>
  <c r="CC304"/>
  <c r="Z305"/>
  <c r="BF305"/>
  <c r="AI306"/>
  <c r="DN306" s="1"/>
  <c r="BO306"/>
  <c r="AN307"/>
  <c r="BT307"/>
  <c r="Q308"/>
  <c r="CS308" s="1"/>
  <c r="AY308"/>
  <c r="CE308"/>
  <c r="Q310"/>
  <c r="CS310" s="1"/>
  <c r="W310"/>
  <c r="AW310"/>
  <c r="BC310"/>
  <c r="CC310"/>
  <c r="CI310"/>
  <c r="AP311"/>
  <c r="CY311" s="1"/>
  <c r="BV311"/>
  <c r="AJ313"/>
  <c r="CX313" s="1"/>
  <c r="BP313"/>
  <c r="DF313" s="1"/>
  <c r="T314"/>
  <c r="CT314" s="1"/>
  <c r="AJ314"/>
  <c r="CX314" s="1"/>
  <c r="AZ314"/>
  <c r="DB314" s="1"/>
  <c r="BP314"/>
  <c r="DF314" s="1"/>
  <c r="CF314"/>
  <c r="DJ314" s="1"/>
  <c r="X315"/>
  <c r="AC315"/>
  <c r="CV315" s="1"/>
  <c r="AN315"/>
  <c r="AS315"/>
  <c r="CZ315" s="1"/>
  <c r="BD315"/>
  <c r="BI315"/>
  <c r="DD315" s="1"/>
  <c r="BT315"/>
  <c r="BY315"/>
  <c r="DH315" s="1"/>
  <c r="Y316"/>
  <c r="AD316"/>
  <c r="BE316"/>
  <c r="BJ316"/>
  <c r="AH317"/>
  <c r="AM317"/>
  <c r="BN317"/>
  <c r="BS317"/>
  <c r="Q318"/>
  <c r="W318"/>
  <c r="AG318"/>
  <c r="CW318" s="1"/>
  <c r="AM318"/>
  <c r="AW318"/>
  <c r="BC318"/>
  <c r="BM318"/>
  <c r="DE318" s="1"/>
  <c r="BS318"/>
  <c r="CC318"/>
  <c r="CI318"/>
  <c r="P319"/>
  <c r="U319"/>
  <c r="CT319" s="1"/>
  <c r="Z319"/>
  <c r="AP319"/>
  <c r="CY319" s="1"/>
  <c r="AV319"/>
  <c r="BA319"/>
  <c r="BF319"/>
  <c r="BV319"/>
  <c r="DG319" s="1"/>
  <c r="CB319"/>
  <c r="CG319"/>
  <c r="Q320"/>
  <c r="V320"/>
  <c r="AA320"/>
  <c r="AG320"/>
  <c r="AW320"/>
  <c r="BB320"/>
  <c r="BG320"/>
  <c r="BM320"/>
  <c r="CC320"/>
  <c r="CH320"/>
  <c r="Z321"/>
  <c r="AJ321"/>
  <c r="CX321" s="1"/>
  <c r="AP321"/>
  <c r="CY321" s="1"/>
  <c r="AU321"/>
  <c r="BF321"/>
  <c r="BP321"/>
  <c r="DF321" s="1"/>
  <c r="BV321"/>
  <c r="CA321"/>
  <c r="T322"/>
  <c r="CT322" s="1"/>
  <c r="AJ322"/>
  <c r="CX322" s="1"/>
  <c r="AO322"/>
  <c r="CY322" s="1"/>
  <c r="AU322"/>
  <c r="AZ322"/>
  <c r="DB322" s="1"/>
  <c r="BP322"/>
  <c r="DF322" s="1"/>
  <c r="BU322"/>
  <c r="CA322"/>
  <c r="CF322"/>
  <c r="DJ322" s="1"/>
  <c r="DP322"/>
  <c r="X323"/>
  <c r="AC323"/>
  <c r="CV323" s="1"/>
  <c r="AN323"/>
  <c r="AS323"/>
  <c r="CZ323" s="1"/>
  <c r="BD323"/>
  <c r="BI323"/>
  <c r="DD323" s="1"/>
  <c r="BT323"/>
  <c r="BY323"/>
  <c r="DH323" s="1"/>
  <c r="Y324"/>
  <c r="AD324"/>
  <c r="AI324"/>
  <c r="BE324"/>
  <c r="BJ324"/>
  <c r="BO324"/>
  <c r="AB325"/>
  <c r="CV325" s="1"/>
  <c r="AH325"/>
  <c r="AM325"/>
  <c r="BH325"/>
  <c r="DD325" s="1"/>
  <c r="BN325"/>
  <c r="DE325" s="1"/>
  <c r="BS325"/>
  <c r="CW325"/>
  <c r="Q326"/>
  <c r="W326"/>
  <c r="DL326" s="1"/>
  <c r="AG326"/>
  <c r="AM326"/>
  <c r="AW326"/>
  <c r="DP326" s="1"/>
  <c r="BC326"/>
  <c r="BM326"/>
  <c r="BS326"/>
  <c r="CC326"/>
  <c r="DT326" s="1"/>
  <c r="CI326"/>
  <c r="P327"/>
  <c r="U327"/>
  <c r="Z327"/>
  <c r="AS327"/>
  <c r="BA327"/>
  <c r="BI327"/>
  <c r="BU327"/>
  <c r="CC327"/>
  <c r="AD328"/>
  <c r="AL328"/>
  <c r="BF328"/>
  <c r="BN328"/>
  <c r="AR329"/>
  <c r="CZ329" s="1"/>
  <c r="BT329"/>
  <c r="P330"/>
  <c r="AR330"/>
  <c r="CZ330" s="1"/>
  <c r="AZ330"/>
  <c r="DB330" s="1"/>
  <c r="BT330"/>
  <c r="CB330"/>
  <c r="R331"/>
  <c r="Z331"/>
  <c r="BB331"/>
  <c r="BJ331"/>
  <c r="DF331"/>
  <c r="CD331"/>
  <c r="AM332"/>
  <c r="AI333"/>
  <c r="BT334"/>
  <c r="AJ320"/>
  <c r="AF320"/>
  <c r="BP320"/>
  <c r="DF320" s="1"/>
  <c r="BL320"/>
  <c r="AC321"/>
  <c r="Y321"/>
  <c r="BI321"/>
  <c r="BE321"/>
  <c r="W323"/>
  <c r="S323"/>
  <c r="BC323"/>
  <c r="AY323"/>
  <c r="CI323"/>
  <c r="CE323"/>
  <c r="T324"/>
  <c r="CT324" s="1"/>
  <c r="P324"/>
  <c r="AZ324"/>
  <c r="AV324"/>
  <c r="CF324"/>
  <c r="DJ324" s="1"/>
  <c r="CB324"/>
  <c r="AS325"/>
  <c r="CZ325" s="1"/>
  <c r="AO325"/>
  <c r="BY325"/>
  <c r="DH325" s="1"/>
  <c r="BU325"/>
  <c r="AT326"/>
  <c r="AP326"/>
  <c r="BZ326"/>
  <c r="BV326"/>
  <c r="DN326"/>
  <c r="CW326"/>
  <c r="DR326"/>
  <c r="DE326"/>
  <c r="AK329"/>
  <c r="CX329" s="1"/>
  <c r="AG329"/>
  <c r="AL329"/>
  <c r="AH329"/>
  <c r="BQ329"/>
  <c r="BM329"/>
  <c r="BR329"/>
  <c r="BN329"/>
  <c r="AB332"/>
  <c r="X332"/>
  <c r="AC332"/>
  <c r="Y332"/>
  <c r="BH332"/>
  <c r="BD332"/>
  <c r="BI332"/>
  <c r="BE332"/>
  <c r="BK332"/>
  <c r="BG332"/>
  <c r="W335"/>
  <c r="S335"/>
  <c r="T335"/>
  <c r="P335"/>
  <c r="V335"/>
  <c r="R335"/>
  <c r="BB335"/>
  <c r="AX335"/>
  <c r="AZ335"/>
  <c r="BA335"/>
  <c r="AV335"/>
  <c r="AY335"/>
  <c r="CH335"/>
  <c r="CD335"/>
  <c r="CF335"/>
  <c r="CG335"/>
  <c r="CB335"/>
  <c r="CE335"/>
  <c r="AU336"/>
  <c r="AQ336"/>
  <c r="AS336"/>
  <c r="AN336"/>
  <c r="AT336"/>
  <c r="AO336"/>
  <c r="AP336"/>
  <c r="AR336"/>
  <c r="CX319"/>
  <c r="DB319"/>
  <c r="DF319"/>
  <c r="DJ319"/>
  <c r="AK320"/>
  <c r="BQ320"/>
  <c r="X321"/>
  <c r="AD321"/>
  <c r="BD321"/>
  <c r="BJ321"/>
  <c r="BT322"/>
  <c r="BY322"/>
  <c r="DH322" s="1"/>
  <c r="Q323"/>
  <c r="V323"/>
  <c r="AW323"/>
  <c r="BB323"/>
  <c r="CC323"/>
  <c r="CH323"/>
  <c r="R324"/>
  <c r="W324"/>
  <c r="AX324"/>
  <c r="BC324"/>
  <c r="CD324"/>
  <c r="CI324"/>
  <c r="AQ325"/>
  <c r="BW325"/>
  <c r="CS326"/>
  <c r="AQ326"/>
  <c r="DA326"/>
  <c r="BW326"/>
  <c r="DI326"/>
  <c r="CT327"/>
  <c r="CX327"/>
  <c r="AX327"/>
  <c r="CH327"/>
  <c r="AI328"/>
  <c r="BS328"/>
  <c r="AI329"/>
  <c r="BS329"/>
  <c r="U330"/>
  <c r="CT330" s="1"/>
  <c r="AW330"/>
  <c r="CG330"/>
  <c r="DJ330" s="1"/>
  <c r="Y331"/>
  <c r="BI331"/>
  <c r="AD332"/>
  <c r="BF332"/>
  <c r="BS333"/>
  <c r="CV334"/>
  <c r="AR334"/>
  <c r="CZ334" s="1"/>
  <c r="U335"/>
  <c r="BC335"/>
  <c r="BJ335"/>
  <c r="BF335"/>
  <c r="W336"/>
  <c r="S336"/>
  <c r="BC336"/>
  <c r="AY336"/>
  <c r="CI336"/>
  <c r="CE336"/>
  <c r="T337"/>
  <c r="P337"/>
  <c r="AZ337"/>
  <c r="AV337"/>
  <c r="CF337"/>
  <c r="CB337"/>
  <c r="AS338"/>
  <c r="AO338"/>
  <c r="BY338"/>
  <c r="BU338"/>
  <c r="AT339"/>
  <c r="AP339"/>
  <c r="BZ339"/>
  <c r="BV339"/>
  <c r="AT341"/>
  <c r="AP341"/>
  <c r="AS341"/>
  <c r="AN341"/>
  <c r="BZ341"/>
  <c r="BV341"/>
  <c r="BY341"/>
  <c r="BT341"/>
  <c r="AE342"/>
  <c r="AA342"/>
  <c r="AB342"/>
  <c r="BK342"/>
  <c r="BG342"/>
  <c r="BH342"/>
  <c r="AB343"/>
  <c r="X343"/>
  <c r="AC343"/>
  <c r="BH343"/>
  <c r="BD343"/>
  <c r="BI343"/>
  <c r="AL345"/>
  <c r="AH345"/>
  <c r="AK345"/>
  <c r="AF345"/>
  <c r="BR345"/>
  <c r="BN345"/>
  <c r="BQ345"/>
  <c r="BL345"/>
  <c r="AU346"/>
  <c r="AQ346"/>
  <c r="AT346"/>
  <c r="AO346"/>
  <c r="CA346"/>
  <c r="BW346"/>
  <c r="BZ346"/>
  <c r="BU346"/>
  <c r="AB347"/>
  <c r="X347"/>
  <c r="AE347"/>
  <c r="Z347"/>
  <c r="BH347"/>
  <c r="BD347"/>
  <c r="BK347"/>
  <c r="BF347"/>
  <c r="V349"/>
  <c r="R349"/>
  <c r="S349"/>
  <c r="BB349"/>
  <c r="AX349"/>
  <c r="AY349"/>
  <c r="CH349"/>
  <c r="CD349"/>
  <c r="CE349"/>
  <c r="AJ351"/>
  <c r="AF351"/>
  <c r="AM351"/>
  <c r="AH351"/>
  <c r="BP351"/>
  <c r="BL351"/>
  <c r="BS351"/>
  <c r="BN351"/>
  <c r="BO351"/>
  <c r="AC352"/>
  <c r="Y352"/>
  <c r="AA352"/>
  <c r="AB352"/>
  <c r="BI352"/>
  <c r="BE352"/>
  <c r="BG352"/>
  <c r="BH352"/>
  <c r="AE354"/>
  <c r="AA354"/>
  <c r="AD354"/>
  <c r="Y354"/>
  <c r="Z354"/>
  <c r="BK354"/>
  <c r="BG354"/>
  <c r="BJ354"/>
  <c r="BE354"/>
  <c r="BF354"/>
  <c r="V357"/>
  <c r="R357"/>
  <c r="S357"/>
  <c r="T357"/>
  <c r="BB357"/>
  <c r="AX357"/>
  <c r="AY357"/>
  <c r="AZ357"/>
  <c r="CH357"/>
  <c r="CD357"/>
  <c r="CI357"/>
  <c r="CC357"/>
  <c r="CE357"/>
  <c r="CF357"/>
  <c r="AC360"/>
  <c r="Y360"/>
  <c r="AE360"/>
  <c r="Z360"/>
  <c r="AA360"/>
  <c r="AB360"/>
  <c r="BI360"/>
  <c r="BE360"/>
  <c r="BK360"/>
  <c r="BF360"/>
  <c r="BG360"/>
  <c r="BH360"/>
  <c r="AS364"/>
  <c r="AO364"/>
  <c r="AR364"/>
  <c r="CZ364" s="1"/>
  <c r="AT364"/>
  <c r="AN364"/>
  <c r="AU364"/>
  <c r="AP364"/>
  <c r="BY364"/>
  <c r="BU364"/>
  <c r="BX364"/>
  <c r="BZ364"/>
  <c r="BT364"/>
  <c r="CA364"/>
  <c r="BV364"/>
  <c r="AT365"/>
  <c r="AP365"/>
  <c r="AR365"/>
  <c r="AS365"/>
  <c r="AN365"/>
  <c r="AU365"/>
  <c r="AO365"/>
  <c r="BZ365"/>
  <c r="BV365"/>
  <c r="BX365"/>
  <c r="BY365"/>
  <c r="BT365"/>
  <c r="CA365"/>
  <c r="BU365"/>
  <c r="AN333"/>
  <c r="AR333"/>
  <c r="BT333"/>
  <c r="BX333"/>
  <c r="Q334"/>
  <c r="DL334" s="1"/>
  <c r="U334"/>
  <c r="CT334" s="1"/>
  <c r="AW334"/>
  <c r="BA334"/>
  <c r="DB334" s="1"/>
  <c r="CC334"/>
  <c r="DI334" s="1"/>
  <c r="CG334"/>
  <c r="DJ334" s="1"/>
  <c r="Z335"/>
  <c r="AD335"/>
  <c r="BD335"/>
  <c r="BI335"/>
  <c r="DD335" s="1"/>
  <c r="Q336"/>
  <c r="CS336" s="1"/>
  <c r="V336"/>
  <c r="AW336"/>
  <c r="DP336" s="1"/>
  <c r="BB336"/>
  <c r="CC336"/>
  <c r="DT336" s="1"/>
  <c r="CH336"/>
  <c r="R337"/>
  <c r="W337"/>
  <c r="AX337"/>
  <c r="BC337"/>
  <c r="CD337"/>
  <c r="CI337"/>
  <c r="AF338"/>
  <c r="AQ338"/>
  <c r="BL338"/>
  <c r="BW338"/>
  <c r="AF339"/>
  <c r="AQ339"/>
  <c r="BL339"/>
  <c r="BW339"/>
  <c r="Y340"/>
  <c r="CX340"/>
  <c r="BE340"/>
  <c r="DF340"/>
  <c r="AO341"/>
  <c r="BU341"/>
  <c r="Z342"/>
  <c r="BF342"/>
  <c r="AA343"/>
  <c r="BJ343"/>
  <c r="AI345"/>
  <c r="BP345"/>
  <c r="AP346"/>
  <c r="DO346" s="1"/>
  <c r="BX346"/>
  <c r="AA347"/>
  <c r="BG347"/>
  <c r="Q349"/>
  <c r="AW349"/>
  <c r="DP349" s="1"/>
  <c r="CC349"/>
  <c r="AK351"/>
  <c r="BQ351"/>
  <c r="X352"/>
  <c r="BK352"/>
  <c r="BD354"/>
  <c r="Q357"/>
  <c r="CS357" s="1"/>
  <c r="AW357"/>
  <c r="X360"/>
  <c r="AQ365"/>
  <c r="CA336"/>
  <c r="BW336"/>
  <c r="AK338"/>
  <c r="AG338"/>
  <c r="BQ338"/>
  <c r="BM338"/>
  <c r="AL339"/>
  <c r="AH339"/>
  <c r="BR339"/>
  <c r="BN339"/>
  <c r="AE340"/>
  <c r="AA340"/>
  <c r="BK340"/>
  <c r="BG340"/>
  <c r="AL341"/>
  <c r="AH341"/>
  <c r="AI341"/>
  <c r="BR341"/>
  <c r="BN341"/>
  <c r="BO341"/>
  <c r="AK344"/>
  <c r="AG344"/>
  <c r="AL344"/>
  <c r="AF344"/>
  <c r="BQ344"/>
  <c r="BM344"/>
  <c r="BR344"/>
  <c r="BL344"/>
  <c r="CY346"/>
  <c r="T347"/>
  <c r="P347"/>
  <c r="U347"/>
  <c r="AZ347"/>
  <c r="AV347"/>
  <c r="BA347"/>
  <c r="CF347"/>
  <c r="CB347"/>
  <c r="CG347"/>
  <c r="AS348"/>
  <c r="CZ348" s="1"/>
  <c r="AO348"/>
  <c r="AT348"/>
  <c r="AN348"/>
  <c r="BY348"/>
  <c r="BU348"/>
  <c r="BZ348"/>
  <c r="BT348"/>
  <c r="AT349"/>
  <c r="AP349"/>
  <c r="AS349"/>
  <c r="AN349"/>
  <c r="BZ349"/>
  <c r="BV349"/>
  <c r="BY349"/>
  <c r="BT349"/>
  <c r="AE350"/>
  <c r="AA350"/>
  <c r="AB350"/>
  <c r="BK350"/>
  <c r="BG350"/>
  <c r="BH350"/>
  <c r="AB351"/>
  <c r="X351"/>
  <c r="AC351"/>
  <c r="BH351"/>
  <c r="BD351"/>
  <c r="BI351"/>
  <c r="BJ351"/>
  <c r="BE351"/>
  <c r="W354"/>
  <c r="S354"/>
  <c r="T354"/>
  <c r="U354"/>
  <c r="P354"/>
  <c r="BC354"/>
  <c r="AY354"/>
  <c r="AZ354"/>
  <c r="BA354"/>
  <c r="AV354"/>
  <c r="CI354"/>
  <c r="CE354"/>
  <c r="CF354"/>
  <c r="CG354"/>
  <c r="CB354"/>
  <c r="AS356"/>
  <c r="AO356"/>
  <c r="AT356"/>
  <c r="AN356"/>
  <c r="AU356"/>
  <c r="AP356"/>
  <c r="BY356"/>
  <c r="BU356"/>
  <c r="BZ356"/>
  <c r="BT356"/>
  <c r="CA356"/>
  <c r="BV356"/>
  <c r="AT357"/>
  <c r="AP357"/>
  <c r="AS357"/>
  <c r="AN357"/>
  <c r="AU357"/>
  <c r="AO357"/>
  <c r="BZ357"/>
  <c r="BV357"/>
  <c r="BX357"/>
  <c r="BY357"/>
  <c r="BT357"/>
  <c r="CA357"/>
  <c r="BU357"/>
  <c r="T363"/>
  <c r="P363"/>
  <c r="S363"/>
  <c r="U363"/>
  <c r="V363"/>
  <c r="Q363"/>
  <c r="AZ363"/>
  <c r="AV363"/>
  <c r="AY363"/>
  <c r="BA363"/>
  <c r="BB363"/>
  <c r="AW363"/>
  <c r="CF363"/>
  <c r="CB363"/>
  <c r="CE363"/>
  <c r="CG363"/>
  <c r="CH363"/>
  <c r="CC363"/>
  <c r="BV336"/>
  <c r="AJ338"/>
  <c r="BP338"/>
  <c r="AJ339"/>
  <c r="BP339"/>
  <c r="X340"/>
  <c r="AC340"/>
  <c r="BD340"/>
  <c r="BI340"/>
  <c r="AF341"/>
  <c r="AM341"/>
  <c r="BL341"/>
  <c r="BS341"/>
  <c r="AH344"/>
  <c r="BN344"/>
  <c r="BV346"/>
  <c r="R347"/>
  <c r="AX347"/>
  <c r="CD347"/>
  <c r="AQ348"/>
  <c r="BX348"/>
  <c r="DH348" s="1"/>
  <c r="CS349"/>
  <c r="AO349"/>
  <c r="DA349"/>
  <c r="BU349"/>
  <c r="CB349"/>
  <c r="CI349"/>
  <c r="Z350"/>
  <c r="BF350"/>
  <c r="AA351"/>
  <c r="R354"/>
  <c r="BB354"/>
  <c r="AV357"/>
  <c r="CG357"/>
  <c r="W363"/>
  <c r="CI363"/>
  <c r="CT364"/>
  <c r="AT335"/>
  <c r="CZ335" s="1"/>
  <c r="AP335"/>
  <c r="BZ335"/>
  <c r="DH335" s="1"/>
  <c r="BV335"/>
  <c r="AJ337"/>
  <c r="AF337"/>
  <c r="BP337"/>
  <c r="BL337"/>
  <c r="AC338"/>
  <c r="Y338"/>
  <c r="BI338"/>
  <c r="BE338"/>
  <c r="W340"/>
  <c r="S340"/>
  <c r="BC340"/>
  <c r="AY340"/>
  <c r="CI340"/>
  <c r="CE340"/>
  <c r="AU342"/>
  <c r="AQ342"/>
  <c r="AR342"/>
  <c r="CA342"/>
  <c r="BW342"/>
  <c r="BX342"/>
  <c r="AC344"/>
  <c r="CV344" s="1"/>
  <c r="Y344"/>
  <c r="AA344"/>
  <c r="BI344"/>
  <c r="DD344" s="1"/>
  <c r="BE344"/>
  <c r="BG344"/>
  <c r="V345"/>
  <c r="R345"/>
  <c r="U345"/>
  <c r="CT345" s="1"/>
  <c r="P345"/>
  <c r="BB345"/>
  <c r="AX345"/>
  <c r="BA345"/>
  <c r="AV345"/>
  <c r="CH345"/>
  <c r="CD345"/>
  <c r="CG345"/>
  <c r="CB345"/>
  <c r="AE346"/>
  <c r="AA346"/>
  <c r="AD346"/>
  <c r="CV346" s="1"/>
  <c r="Y346"/>
  <c r="BK346"/>
  <c r="BG346"/>
  <c r="BJ346"/>
  <c r="BE346"/>
  <c r="DC346" s="1"/>
  <c r="AK348"/>
  <c r="AG348"/>
  <c r="AI348"/>
  <c r="BQ348"/>
  <c r="BM348"/>
  <c r="DR348" s="1"/>
  <c r="BO348"/>
  <c r="AL349"/>
  <c r="AH349"/>
  <c r="AI349"/>
  <c r="BR349"/>
  <c r="BN349"/>
  <c r="BO349"/>
  <c r="AL353"/>
  <c r="AH353"/>
  <c r="AK353"/>
  <c r="CX353" s="1"/>
  <c r="AF353"/>
  <c r="AM353"/>
  <c r="AG353"/>
  <c r="BR353"/>
  <c r="BN353"/>
  <c r="BQ353"/>
  <c r="DF353" s="1"/>
  <c r="BL353"/>
  <c r="BS353"/>
  <c r="BM353"/>
  <c r="AB355"/>
  <c r="X355"/>
  <c r="AE355"/>
  <c r="Z355"/>
  <c r="AA355"/>
  <c r="BH355"/>
  <c r="BD355"/>
  <c r="BK355"/>
  <c r="BF355"/>
  <c r="BG355"/>
  <c r="W362"/>
  <c r="S362"/>
  <c r="R362"/>
  <c r="T362"/>
  <c r="U362"/>
  <c r="P362"/>
  <c r="BC362"/>
  <c r="AY362"/>
  <c r="AX362"/>
  <c r="AZ362"/>
  <c r="BA362"/>
  <c r="AV362"/>
  <c r="CI362"/>
  <c r="CE362"/>
  <c r="CD362"/>
  <c r="CF362"/>
  <c r="CG362"/>
  <c r="CB362"/>
  <c r="Q328"/>
  <c r="U328"/>
  <c r="CT328" s="1"/>
  <c r="AW328"/>
  <c r="BA328"/>
  <c r="DB328" s="1"/>
  <c r="CC328"/>
  <c r="CG328"/>
  <c r="DJ328" s="1"/>
  <c r="Z329"/>
  <c r="AD329"/>
  <c r="CV329" s="1"/>
  <c r="BF329"/>
  <c r="BJ329"/>
  <c r="DD329" s="1"/>
  <c r="AI330"/>
  <c r="AM330"/>
  <c r="CX330" s="1"/>
  <c r="BO330"/>
  <c r="BS330"/>
  <c r="DF330" s="1"/>
  <c r="AN331"/>
  <c r="AR331"/>
  <c r="CZ331" s="1"/>
  <c r="BT331"/>
  <c r="BX331"/>
  <c r="DH331" s="1"/>
  <c r="Q332"/>
  <c r="U332"/>
  <c r="CT332" s="1"/>
  <c r="AW332"/>
  <c r="BA332"/>
  <c r="DB332" s="1"/>
  <c r="CC332"/>
  <c r="CG332"/>
  <c r="DJ332" s="1"/>
  <c r="Z333"/>
  <c r="AD333"/>
  <c r="CV333" s="1"/>
  <c r="AP333"/>
  <c r="AT333"/>
  <c r="BF333"/>
  <c r="BJ333"/>
  <c r="DD333" s="1"/>
  <c r="BV333"/>
  <c r="BZ333"/>
  <c r="S334"/>
  <c r="W334"/>
  <c r="AI334"/>
  <c r="AM334"/>
  <c r="CX334" s="1"/>
  <c r="AY334"/>
  <c r="BC334"/>
  <c r="BO334"/>
  <c r="BS334"/>
  <c r="DF334" s="1"/>
  <c r="CE334"/>
  <c r="CI334"/>
  <c r="X335"/>
  <c r="AB335"/>
  <c r="CV335" s="1"/>
  <c r="AQ335"/>
  <c r="BG335"/>
  <c r="BW335"/>
  <c r="T336"/>
  <c r="CT336" s="1"/>
  <c r="CX336"/>
  <c r="AZ336"/>
  <c r="DB336" s="1"/>
  <c r="DF336"/>
  <c r="BU336"/>
  <c r="BZ336"/>
  <c r="CF336"/>
  <c r="DJ336" s="1"/>
  <c r="U337"/>
  <c r="AK337"/>
  <c r="BA337"/>
  <c r="BQ337"/>
  <c r="CG337"/>
  <c r="X338"/>
  <c r="AD338"/>
  <c r="AI338"/>
  <c r="AN338"/>
  <c r="AT338"/>
  <c r="BD338"/>
  <c r="BJ338"/>
  <c r="BO338"/>
  <c r="BT338"/>
  <c r="BZ338"/>
  <c r="AI339"/>
  <c r="AN339"/>
  <c r="AS339"/>
  <c r="BO339"/>
  <c r="BT339"/>
  <c r="BY339"/>
  <c r="Q340"/>
  <c r="V340"/>
  <c r="AB340"/>
  <c r="CV340" s="1"/>
  <c r="AW340"/>
  <c r="BB340"/>
  <c r="BH340"/>
  <c r="DD340" s="1"/>
  <c r="CC340"/>
  <c r="CH340"/>
  <c r="AK341"/>
  <c r="AR341"/>
  <c r="CZ341" s="1"/>
  <c r="BQ341"/>
  <c r="BX341"/>
  <c r="DH341" s="1"/>
  <c r="X342"/>
  <c r="AD342"/>
  <c r="CX342"/>
  <c r="AO342"/>
  <c r="BD342"/>
  <c r="BJ342"/>
  <c r="DF342"/>
  <c r="BU342"/>
  <c r="Y343"/>
  <c r="AE343"/>
  <c r="BF343"/>
  <c r="X344"/>
  <c r="AE344"/>
  <c r="AM344"/>
  <c r="BD344"/>
  <c r="BK344"/>
  <c r="BS344"/>
  <c r="S345"/>
  <c r="AM345"/>
  <c r="AZ345"/>
  <c r="DB345" s="1"/>
  <c r="BM345"/>
  <c r="CI345"/>
  <c r="Z346"/>
  <c r="AS346"/>
  <c r="BH346"/>
  <c r="BT346"/>
  <c r="Q347"/>
  <c r="W347"/>
  <c r="AD347"/>
  <c r="AW347"/>
  <c r="BC347"/>
  <c r="BJ347"/>
  <c r="CC347"/>
  <c r="CI347"/>
  <c r="AH348"/>
  <c r="AP348"/>
  <c r="BP348"/>
  <c r="DF348" s="1"/>
  <c r="BW348"/>
  <c r="U349"/>
  <c r="AF349"/>
  <c r="AM349"/>
  <c r="AU349"/>
  <c r="BA349"/>
  <c r="BL349"/>
  <c r="BS349"/>
  <c r="CA349"/>
  <c r="CG349"/>
  <c r="Y350"/>
  <c r="BE350"/>
  <c r="Z351"/>
  <c r="AG351"/>
  <c r="BK351"/>
  <c r="AD352"/>
  <c r="BF352"/>
  <c r="BO353"/>
  <c r="Q354"/>
  <c r="AB354"/>
  <c r="CV354" s="1"/>
  <c r="AX354"/>
  <c r="BI354"/>
  <c r="CH354"/>
  <c r="BJ355"/>
  <c r="CT356"/>
  <c r="AR356"/>
  <c r="CZ356" s="1"/>
  <c r="BX356"/>
  <c r="DH356" s="1"/>
  <c r="DJ356"/>
  <c r="W357"/>
  <c r="AR357"/>
  <c r="CZ357" s="1"/>
  <c r="BC357"/>
  <c r="CB357"/>
  <c r="CX358"/>
  <c r="CZ359"/>
  <c r="BD360"/>
  <c r="V362"/>
  <c r="BB362"/>
  <c r="CH362"/>
  <c r="CD363"/>
  <c r="AQ364"/>
  <c r="CX366"/>
  <c r="AL335"/>
  <c r="AH335"/>
  <c r="CW335" s="1"/>
  <c r="BR335"/>
  <c r="BN335"/>
  <c r="DE335" s="1"/>
  <c r="AE336"/>
  <c r="AA336"/>
  <c r="BK336"/>
  <c r="BG336"/>
  <c r="AB337"/>
  <c r="X337"/>
  <c r="BH337"/>
  <c r="DD337" s="1"/>
  <c r="BD337"/>
  <c r="V339"/>
  <c r="CT339" s="1"/>
  <c r="R339"/>
  <c r="BB339"/>
  <c r="DB339" s="1"/>
  <c r="AX339"/>
  <c r="CH339"/>
  <c r="DJ339" s="1"/>
  <c r="CD339"/>
  <c r="AU340"/>
  <c r="CZ340" s="1"/>
  <c r="AQ340"/>
  <c r="CA340"/>
  <c r="DH340" s="1"/>
  <c r="BW340"/>
  <c r="V341"/>
  <c r="CT341" s="1"/>
  <c r="R341"/>
  <c r="S341"/>
  <c r="BB341"/>
  <c r="DB341" s="1"/>
  <c r="AX341"/>
  <c r="AY341"/>
  <c r="CH341"/>
  <c r="DJ341" s="1"/>
  <c r="CD341"/>
  <c r="CE341"/>
  <c r="AJ343"/>
  <c r="AF343"/>
  <c r="AM343"/>
  <c r="AH343"/>
  <c r="BP343"/>
  <c r="BL343"/>
  <c r="BS343"/>
  <c r="BN343"/>
  <c r="W346"/>
  <c r="S346"/>
  <c r="T346"/>
  <c r="CT346" s="1"/>
  <c r="BC346"/>
  <c r="AY346"/>
  <c r="AZ346"/>
  <c r="CI346"/>
  <c r="CE346"/>
  <c r="DI346" s="1"/>
  <c r="CF346"/>
  <c r="AU350"/>
  <c r="AQ350"/>
  <c r="AR350"/>
  <c r="CA350"/>
  <c r="BW350"/>
  <c r="BX350"/>
  <c r="AK352"/>
  <c r="AG352"/>
  <c r="AL352"/>
  <c r="AF352"/>
  <c r="AM352"/>
  <c r="AH352"/>
  <c r="BQ352"/>
  <c r="DF352" s="1"/>
  <c r="BM352"/>
  <c r="BR352"/>
  <c r="BL352"/>
  <c r="BS352"/>
  <c r="BN352"/>
  <c r="T355"/>
  <c r="CT355" s="1"/>
  <c r="P355"/>
  <c r="U355"/>
  <c r="V355"/>
  <c r="Q355"/>
  <c r="AZ355"/>
  <c r="AV355"/>
  <c r="BA355"/>
  <c r="BB355"/>
  <c r="AW355"/>
  <c r="CF355"/>
  <c r="CB355"/>
  <c r="CG355"/>
  <c r="CH355"/>
  <c r="CC355"/>
  <c r="AJ359"/>
  <c r="AF359"/>
  <c r="AL359"/>
  <c r="AG359"/>
  <c r="AM359"/>
  <c r="AH359"/>
  <c r="AI359"/>
  <c r="BP359"/>
  <c r="BL359"/>
  <c r="BR359"/>
  <c r="BM359"/>
  <c r="BS359"/>
  <c r="BN359"/>
  <c r="BO359"/>
  <c r="AJ367"/>
  <c r="AF367"/>
  <c r="AL367"/>
  <c r="AG367"/>
  <c r="AM367"/>
  <c r="AH367"/>
  <c r="AI367"/>
  <c r="BP367"/>
  <c r="BL367"/>
  <c r="BQ367"/>
  <c r="BR367"/>
  <c r="BM367"/>
  <c r="BS367"/>
  <c r="BN367"/>
  <c r="BO367"/>
  <c r="Q309"/>
  <c r="AW309"/>
  <c r="DP309" s="1"/>
  <c r="CC309"/>
  <c r="Z310"/>
  <c r="CU310" s="1"/>
  <c r="BF310"/>
  <c r="DQ310" s="1"/>
  <c r="AI311"/>
  <c r="CW311" s="1"/>
  <c r="BO311"/>
  <c r="DR311" s="1"/>
  <c r="AN312"/>
  <c r="BT312"/>
  <c r="Q313"/>
  <c r="AW313"/>
  <c r="CC313"/>
  <c r="Z314"/>
  <c r="DM314" s="1"/>
  <c r="BF314"/>
  <c r="AI315"/>
  <c r="DN315" s="1"/>
  <c r="BO315"/>
  <c r="AN316"/>
  <c r="BT316"/>
  <c r="Q317"/>
  <c r="DL317" s="1"/>
  <c r="AW317"/>
  <c r="DP317" s="1"/>
  <c r="CC317"/>
  <c r="DI317" s="1"/>
  <c r="Z318"/>
  <c r="BF318"/>
  <c r="DQ318" s="1"/>
  <c r="AI319"/>
  <c r="DN319" s="1"/>
  <c r="BO319"/>
  <c r="AN320"/>
  <c r="BT320"/>
  <c r="Q321"/>
  <c r="CS321" s="1"/>
  <c r="AW321"/>
  <c r="DP321" s="1"/>
  <c r="CC321"/>
  <c r="Z322"/>
  <c r="CU322" s="1"/>
  <c r="BF322"/>
  <c r="DC322" s="1"/>
  <c r="AI323"/>
  <c r="DN323" s="1"/>
  <c r="BO323"/>
  <c r="DE323" s="1"/>
  <c r="AN324"/>
  <c r="BT324"/>
  <c r="Q325"/>
  <c r="DL325" s="1"/>
  <c r="AW325"/>
  <c r="DA325" s="1"/>
  <c r="CC325"/>
  <c r="DT325" s="1"/>
  <c r="Z326"/>
  <c r="CU326" s="1"/>
  <c r="BF326"/>
  <c r="DQ326" s="1"/>
  <c r="AI327"/>
  <c r="DN327" s="1"/>
  <c r="BO327"/>
  <c r="DR327" s="1"/>
  <c r="P328"/>
  <c r="AN328"/>
  <c r="AV328"/>
  <c r="BT328"/>
  <c r="CB328"/>
  <c r="Q329"/>
  <c r="DL329" s="1"/>
  <c r="Y329"/>
  <c r="DM329" s="1"/>
  <c r="AW329"/>
  <c r="DP329" s="1"/>
  <c r="BE329"/>
  <c r="DC329" s="1"/>
  <c r="CC329"/>
  <c r="DT329" s="1"/>
  <c r="Z330"/>
  <c r="DM330" s="1"/>
  <c r="AH330"/>
  <c r="DN330" s="1"/>
  <c r="BF330"/>
  <c r="DQ330" s="1"/>
  <c r="BN330"/>
  <c r="DR330" s="1"/>
  <c r="AI331"/>
  <c r="DN331" s="1"/>
  <c r="AQ331"/>
  <c r="BO331"/>
  <c r="DR331" s="1"/>
  <c r="BW331"/>
  <c r="P332"/>
  <c r="AN332"/>
  <c r="AV332"/>
  <c r="BT332"/>
  <c r="CB332"/>
  <c r="Q333"/>
  <c r="CS333" s="1"/>
  <c r="Y333"/>
  <c r="CU333" s="1"/>
  <c r="AO333"/>
  <c r="AW333"/>
  <c r="DA333" s="1"/>
  <c r="BE333"/>
  <c r="DQ333" s="1"/>
  <c r="BU333"/>
  <c r="CC333"/>
  <c r="DT333" s="1"/>
  <c r="R334"/>
  <c r="Z334"/>
  <c r="CU334" s="1"/>
  <c r="AH334"/>
  <c r="CW334" s="1"/>
  <c r="AX334"/>
  <c r="BF334"/>
  <c r="DQ334" s="1"/>
  <c r="BN334"/>
  <c r="DR334" s="1"/>
  <c r="CD334"/>
  <c r="AA335"/>
  <c r="AJ335"/>
  <c r="CX335" s="1"/>
  <c r="AO335"/>
  <c r="CY335" s="1"/>
  <c r="AU335"/>
  <c r="BE335"/>
  <c r="BK335"/>
  <c r="BP335"/>
  <c r="BU335"/>
  <c r="CA335"/>
  <c r="R336"/>
  <c r="DL336" s="1"/>
  <c r="X336"/>
  <c r="AC336"/>
  <c r="CV336" s="1"/>
  <c r="AX336"/>
  <c r="DA336" s="1"/>
  <c r="BD336"/>
  <c r="BI336"/>
  <c r="DD336" s="1"/>
  <c r="BT336"/>
  <c r="BY336"/>
  <c r="DH336" s="1"/>
  <c r="CD336"/>
  <c r="DI336" s="1"/>
  <c r="S337"/>
  <c r="Y337"/>
  <c r="AD337"/>
  <c r="AI337"/>
  <c r="AY337"/>
  <c r="BE337"/>
  <c r="BJ337"/>
  <c r="BO337"/>
  <c r="CE337"/>
  <c r="AB338"/>
  <c r="CV338" s="1"/>
  <c r="AH338"/>
  <c r="AM338"/>
  <c r="AR338"/>
  <c r="CZ338" s="1"/>
  <c r="BH338"/>
  <c r="DD338" s="1"/>
  <c r="BN338"/>
  <c r="BS338"/>
  <c r="BX338"/>
  <c r="DH338" s="1"/>
  <c r="Q339"/>
  <c r="CS339" s="1"/>
  <c r="W339"/>
  <c r="AG339"/>
  <c r="AM339"/>
  <c r="AR339"/>
  <c r="CZ339" s="1"/>
  <c r="AW339"/>
  <c r="DA339" s="1"/>
  <c r="BC339"/>
  <c r="BM339"/>
  <c r="BS339"/>
  <c r="BX339"/>
  <c r="DH339" s="1"/>
  <c r="CC339"/>
  <c r="DI339" s="1"/>
  <c r="CI339"/>
  <c r="P340"/>
  <c r="U340"/>
  <c r="CT340" s="1"/>
  <c r="Z340"/>
  <c r="AP340"/>
  <c r="CY340" s="1"/>
  <c r="AV340"/>
  <c r="BA340"/>
  <c r="DB340" s="1"/>
  <c r="BF340"/>
  <c r="BV340"/>
  <c r="DS340" s="1"/>
  <c r="CB340"/>
  <c r="CG340"/>
  <c r="DJ340" s="1"/>
  <c r="Q341"/>
  <c r="DL341" s="1"/>
  <c r="AJ341"/>
  <c r="CX341" s="1"/>
  <c r="AQ341"/>
  <c r="AW341"/>
  <c r="DA341" s="1"/>
  <c r="BP341"/>
  <c r="DF341" s="1"/>
  <c r="BW341"/>
  <c r="CC341"/>
  <c r="DT341" s="1"/>
  <c r="DP341"/>
  <c r="AC342"/>
  <c r="AN342"/>
  <c r="AT342"/>
  <c r="BI342"/>
  <c r="BT342"/>
  <c r="BZ342"/>
  <c r="AD343"/>
  <c r="AK343"/>
  <c r="BE343"/>
  <c r="BK343"/>
  <c r="BR343"/>
  <c r="AD344"/>
  <c r="AJ344"/>
  <c r="CX344" s="1"/>
  <c r="BJ344"/>
  <c r="BP344"/>
  <c r="DF344" s="1"/>
  <c r="Q345"/>
  <c r="AJ345"/>
  <c r="CX345" s="1"/>
  <c r="AY345"/>
  <c r="BS345"/>
  <c r="CF345"/>
  <c r="DJ345" s="1"/>
  <c r="Q346"/>
  <c r="DL346" s="1"/>
  <c r="X346"/>
  <c r="AR346"/>
  <c r="CZ346" s="1"/>
  <c r="AX346"/>
  <c r="DA346" s="1"/>
  <c r="BF346"/>
  <c r="BY346"/>
  <c r="CG346"/>
  <c r="V347"/>
  <c r="AC347"/>
  <c r="BB347"/>
  <c r="BI347"/>
  <c r="CH347"/>
  <c r="AF348"/>
  <c r="AM348"/>
  <c r="CX348" s="1"/>
  <c r="AU348"/>
  <c r="BN348"/>
  <c r="BV348"/>
  <c r="T349"/>
  <c r="CT349" s="1"/>
  <c r="AK349"/>
  <c r="CX349" s="1"/>
  <c r="AR349"/>
  <c r="CZ349" s="1"/>
  <c r="AZ349"/>
  <c r="DB349" s="1"/>
  <c r="BQ349"/>
  <c r="DF349" s="1"/>
  <c r="BX349"/>
  <c r="DH349" s="1"/>
  <c r="CF349"/>
  <c r="DJ349" s="1"/>
  <c r="X350"/>
  <c r="AD350"/>
  <c r="CX350"/>
  <c r="AO350"/>
  <c r="CY350" s="1"/>
  <c r="BD350"/>
  <c r="BJ350"/>
  <c r="DF350"/>
  <c r="BU350"/>
  <c r="DS350" s="1"/>
  <c r="DH351"/>
  <c r="Y351"/>
  <c r="AE351"/>
  <c r="AL351"/>
  <c r="BG351"/>
  <c r="BR351"/>
  <c r="Z352"/>
  <c r="AJ352"/>
  <c r="BD352"/>
  <c r="BO352"/>
  <c r="X354"/>
  <c r="AW354"/>
  <c r="BH354"/>
  <c r="DD354" s="1"/>
  <c r="CD354"/>
  <c r="S355"/>
  <c r="AD355"/>
  <c r="AX355"/>
  <c r="BI355"/>
  <c r="AQ356"/>
  <c r="BW356"/>
  <c r="U357"/>
  <c r="AQ357"/>
  <c r="BA357"/>
  <c r="BW357"/>
  <c r="DL357"/>
  <c r="DF358"/>
  <c r="AK359"/>
  <c r="AD360"/>
  <c r="Q362"/>
  <c r="AW362"/>
  <c r="CC362"/>
  <c r="BC363"/>
  <c r="DB364"/>
  <c r="BW364"/>
  <c r="DJ364"/>
  <c r="BW365"/>
  <c r="DF366"/>
  <c r="AK367"/>
  <c r="V353"/>
  <c r="R353"/>
  <c r="BB353"/>
  <c r="AX353"/>
  <c r="CH353"/>
  <c r="CD353"/>
  <c r="AU354"/>
  <c r="AQ354"/>
  <c r="CA354"/>
  <c r="BW354"/>
  <c r="AK356"/>
  <c r="AG356"/>
  <c r="CW356" s="1"/>
  <c r="BQ356"/>
  <c r="BM356"/>
  <c r="AL357"/>
  <c r="AH357"/>
  <c r="CW357" s="1"/>
  <c r="BR357"/>
  <c r="BN357"/>
  <c r="DR357" s="1"/>
  <c r="CO357" s="1"/>
  <c r="CP357" s="1"/>
  <c r="AE358"/>
  <c r="AA358"/>
  <c r="BK358"/>
  <c r="BG358"/>
  <c r="AB359"/>
  <c r="X359"/>
  <c r="BH359"/>
  <c r="BD359"/>
  <c r="V361"/>
  <c r="R361"/>
  <c r="BB361"/>
  <c r="AX361"/>
  <c r="CH361"/>
  <c r="CD361"/>
  <c r="AU362"/>
  <c r="AQ362"/>
  <c r="CA362"/>
  <c r="BW362"/>
  <c r="AK364"/>
  <c r="AG364"/>
  <c r="CW364" s="1"/>
  <c r="BQ364"/>
  <c r="BM364"/>
  <c r="AL365"/>
  <c r="AH365"/>
  <c r="CW365" s="1"/>
  <c r="BR365"/>
  <c r="BN365"/>
  <c r="DR365" s="1"/>
  <c r="CO365" s="1"/>
  <c r="CP365" s="1"/>
  <c r="AE366"/>
  <c r="AA366"/>
  <c r="BK366"/>
  <c r="BG366"/>
  <c r="AB367"/>
  <c r="X367"/>
  <c r="BH367"/>
  <c r="BD367"/>
  <c r="V369"/>
  <c r="R369"/>
  <c r="BB369"/>
  <c r="AX369"/>
  <c r="CH369"/>
  <c r="CD369"/>
  <c r="AU370"/>
  <c r="AQ370"/>
  <c r="CA370"/>
  <c r="BW370"/>
  <c r="AK372"/>
  <c r="AG372"/>
  <c r="DN372" s="1"/>
  <c r="BQ372"/>
  <c r="BM372"/>
  <c r="DR372" s="1"/>
  <c r="AL373"/>
  <c r="AH373"/>
  <c r="BR373"/>
  <c r="BN373"/>
  <c r="AE374"/>
  <c r="AA374"/>
  <c r="BK374"/>
  <c r="BG374"/>
  <c r="AB375"/>
  <c r="X375"/>
  <c r="BH375"/>
  <c r="BD375"/>
  <c r="V377"/>
  <c r="R377"/>
  <c r="BB377"/>
  <c r="AX377"/>
  <c r="CH377"/>
  <c r="CD377"/>
  <c r="AU378"/>
  <c r="AQ378"/>
  <c r="CA378"/>
  <c r="BW378"/>
  <c r="AK380"/>
  <c r="AG380"/>
  <c r="DN380" s="1"/>
  <c r="BQ380"/>
  <c r="BM380"/>
  <c r="DR380" s="1"/>
  <c r="AL381"/>
  <c r="AH381"/>
  <c r="BR381"/>
  <c r="BN381"/>
  <c r="AD382"/>
  <c r="Z382"/>
  <c r="AE382"/>
  <c r="AA382"/>
  <c r="BJ382"/>
  <c r="BF382"/>
  <c r="BK382"/>
  <c r="BG382"/>
  <c r="AE383"/>
  <c r="AA383"/>
  <c r="AB383"/>
  <c r="X383"/>
  <c r="BK383"/>
  <c r="BG383"/>
  <c r="BH383"/>
  <c r="BD383"/>
  <c r="AS385"/>
  <c r="AO385"/>
  <c r="AT385"/>
  <c r="AP385"/>
  <c r="BY385"/>
  <c r="BU385"/>
  <c r="BZ385"/>
  <c r="BV385"/>
  <c r="AB388"/>
  <c r="X388"/>
  <c r="AC388"/>
  <c r="Y388"/>
  <c r="BH388"/>
  <c r="BD388"/>
  <c r="BI388"/>
  <c r="BE388"/>
  <c r="AT390"/>
  <c r="AP390"/>
  <c r="AU390"/>
  <c r="AQ390"/>
  <c r="BZ390"/>
  <c r="BV390"/>
  <c r="CA390"/>
  <c r="BW390"/>
  <c r="AE391"/>
  <c r="AA391"/>
  <c r="AB391"/>
  <c r="X391"/>
  <c r="BK391"/>
  <c r="BG391"/>
  <c r="BH391"/>
  <c r="BD391"/>
  <c r="AS393"/>
  <c r="AO393"/>
  <c r="AT393"/>
  <c r="AP393"/>
  <c r="BY393"/>
  <c r="BU393"/>
  <c r="BZ393"/>
  <c r="BV393"/>
  <c r="Q353"/>
  <c r="W353"/>
  <c r="AW353"/>
  <c r="BC353"/>
  <c r="CC353"/>
  <c r="CI353"/>
  <c r="AP354"/>
  <c r="BV354"/>
  <c r="AJ356"/>
  <c r="CX356" s="1"/>
  <c r="BP356"/>
  <c r="DF356" s="1"/>
  <c r="AJ357"/>
  <c r="CX357" s="1"/>
  <c r="BP357"/>
  <c r="DF357" s="1"/>
  <c r="X358"/>
  <c r="AC358"/>
  <c r="AN358"/>
  <c r="AS358"/>
  <c r="CZ358" s="1"/>
  <c r="BD358"/>
  <c r="BI358"/>
  <c r="BT358"/>
  <c r="BY358"/>
  <c r="DH358" s="1"/>
  <c r="Y359"/>
  <c r="AD359"/>
  <c r="BE359"/>
  <c r="BJ359"/>
  <c r="AH360"/>
  <c r="AM360"/>
  <c r="BN360"/>
  <c r="BS360"/>
  <c r="Q361"/>
  <c r="W361"/>
  <c r="AG361"/>
  <c r="AM361"/>
  <c r="AW361"/>
  <c r="BC361"/>
  <c r="BM361"/>
  <c r="BS361"/>
  <c r="CC361"/>
  <c r="CI361"/>
  <c r="Z362"/>
  <c r="AP362"/>
  <c r="BF362"/>
  <c r="BV362"/>
  <c r="AA363"/>
  <c r="BG363"/>
  <c r="AJ364"/>
  <c r="CX364" s="1"/>
  <c r="BP364"/>
  <c r="DF364" s="1"/>
  <c r="T365"/>
  <c r="AJ365"/>
  <c r="CX365" s="1"/>
  <c r="AZ365"/>
  <c r="BP365"/>
  <c r="DF365" s="1"/>
  <c r="CF365"/>
  <c r="X366"/>
  <c r="AC366"/>
  <c r="AN366"/>
  <c r="AS366"/>
  <c r="CZ366" s="1"/>
  <c r="BD366"/>
  <c r="BI366"/>
  <c r="BT366"/>
  <c r="BY366"/>
  <c r="DH366" s="1"/>
  <c r="Y367"/>
  <c r="AD367"/>
  <c r="BE367"/>
  <c r="BJ367"/>
  <c r="AB368"/>
  <c r="AH368"/>
  <c r="AM368"/>
  <c r="BH368"/>
  <c r="BN368"/>
  <c r="BS368"/>
  <c r="Q369"/>
  <c r="W369"/>
  <c r="AG369"/>
  <c r="AM369"/>
  <c r="AW369"/>
  <c r="BC369"/>
  <c r="BM369"/>
  <c r="BS369"/>
  <c r="CC369"/>
  <c r="CI369"/>
  <c r="P370"/>
  <c r="U370"/>
  <c r="Z370"/>
  <c r="AP370"/>
  <c r="AV370"/>
  <c r="BA370"/>
  <c r="BF370"/>
  <c r="BV370"/>
  <c r="CB370"/>
  <c r="CG370"/>
  <c r="Q371"/>
  <c r="V371"/>
  <c r="AA371"/>
  <c r="AW371"/>
  <c r="BB371"/>
  <c r="BG371"/>
  <c r="CC371"/>
  <c r="CH371"/>
  <c r="AJ372"/>
  <c r="CX372" s="1"/>
  <c r="AP372"/>
  <c r="AU372"/>
  <c r="BP372"/>
  <c r="DF372" s="1"/>
  <c r="BV372"/>
  <c r="CA372"/>
  <c r="T373"/>
  <c r="AJ373"/>
  <c r="CX373" s="1"/>
  <c r="AO373"/>
  <c r="AU373"/>
  <c r="AZ373"/>
  <c r="BP373"/>
  <c r="DF373" s="1"/>
  <c r="BU373"/>
  <c r="CA373"/>
  <c r="CF373"/>
  <c r="X374"/>
  <c r="AC374"/>
  <c r="AN374"/>
  <c r="AS374"/>
  <c r="CZ374" s="1"/>
  <c r="BD374"/>
  <c r="BI374"/>
  <c r="BT374"/>
  <c r="BY374"/>
  <c r="DH374" s="1"/>
  <c r="Y375"/>
  <c r="AD375"/>
  <c r="AI375"/>
  <c r="BE375"/>
  <c r="BJ375"/>
  <c r="BO375"/>
  <c r="AB376"/>
  <c r="AH376"/>
  <c r="AM376"/>
  <c r="BH376"/>
  <c r="BN376"/>
  <c r="BS376"/>
  <c r="Q377"/>
  <c r="W377"/>
  <c r="AG377"/>
  <c r="AM377"/>
  <c r="AW377"/>
  <c r="BC377"/>
  <c r="BM377"/>
  <c r="BS377"/>
  <c r="CC377"/>
  <c r="CI377"/>
  <c r="P378"/>
  <c r="U378"/>
  <c r="Z378"/>
  <c r="AP378"/>
  <c r="AV378"/>
  <c r="BA378"/>
  <c r="BF378"/>
  <c r="BV378"/>
  <c r="CB378"/>
  <c r="CG378"/>
  <c r="Q379"/>
  <c r="V379"/>
  <c r="AA379"/>
  <c r="AW379"/>
  <c r="BB379"/>
  <c r="BG379"/>
  <c r="CC379"/>
  <c r="CH379"/>
  <c r="AJ380"/>
  <c r="AP380"/>
  <c r="AU380"/>
  <c r="BP380"/>
  <c r="BV380"/>
  <c r="CA380"/>
  <c r="T381"/>
  <c r="AJ381"/>
  <c r="AO381"/>
  <c r="AU381"/>
  <c r="AZ381"/>
  <c r="BP381"/>
  <c r="BU381"/>
  <c r="CA381"/>
  <c r="CF381"/>
  <c r="X382"/>
  <c r="AR382"/>
  <c r="BH382"/>
  <c r="DD382" s="1"/>
  <c r="BT382"/>
  <c r="AC383"/>
  <c r="BE383"/>
  <c r="AD384"/>
  <c r="BF384"/>
  <c r="AR385"/>
  <c r="CZ385" s="1"/>
  <c r="BT385"/>
  <c r="AN386"/>
  <c r="BX386"/>
  <c r="Q387"/>
  <c r="Y387"/>
  <c r="BA387"/>
  <c r="BI387"/>
  <c r="CC387"/>
  <c r="Z388"/>
  <c r="AH388"/>
  <c r="BJ388"/>
  <c r="BR388"/>
  <c r="AF389"/>
  <c r="AN389"/>
  <c r="BP389"/>
  <c r="BX389"/>
  <c r="P390"/>
  <c r="AR390"/>
  <c r="CZ390" s="1"/>
  <c r="AZ390"/>
  <c r="BT390"/>
  <c r="CB390"/>
  <c r="AC391"/>
  <c r="BE391"/>
  <c r="AD392"/>
  <c r="BF392"/>
  <c r="AR393"/>
  <c r="CZ393" s="1"/>
  <c r="BT393"/>
  <c r="AN394"/>
  <c r="BX394"/>
  <c r="DH395"/>
  <c r="Q395"/>
  <c r="Y395"/>
  <c r="AM396"/>
  <c r="DD397"/>
  <c r="BA398"/>
  <c r="DF398"/>
  <c r="W342"/>
  <c r="S342"/>
  <c r="BC342"/>
  <c r="AY342"/>
  <c r="CI342"/>
  <c r="CE342"/>
  <c r="T343"/>
  <c r="P343"/>
  <c r="AZ343"/>
  <c r="AV343"/>
  <c r="CF343"/>
  <c r="CB343"/>
  <c r="AS344"/>
  <c r="CZ344" s="1"/>
  <c r="AO344"/>
  <c r="DO344" s="1"/>
  <c r="BY344"/>
  <c r="DH344" s="1"/>
  <c r="BU344"/>
  <c r="DG344" s="1"/>
  <c r="AT345"/>
  <c r="CZ345" s="1"/>
  <c r="AP345"/>
  <c r="CY345" s="1"/>
  <c r="BZ345"/>
  <c r="DH345" s="1"/>
  <c r="BV345"/>
  <c r="DS345" s="1"/>
  <c r="AJ347"/>
  <c r="AF347"/>
  <c r="BP347"/>
  <c r="BL347"/>
  <c r="AC348"/>
  <c r="CV348" s="1"/>
  <c r="Y348"/>
  <c r="BI348"/>
  <c r="DD348" s="1"/>
  <c r="BE348"/>
  <c r="W350"/>
  <c r="S350"/>
  <c r="BC350"/>
  <c r="AY350"/>
  <c r="CI350"/>
  <c r="CE350"/>
  <c r="T351"/>
  <c r="P351"/>
  <c r="AZ351"/>
  <c r="AV351"/>
  <c r="CF351"/>
  <c r="CB351"/>
  <c r="AS352"/>
  <c r="CZ352" s="1"/>
  <c r="AO352"/>
  <c r="BY352"/>
  <c r="DH352" s="1"/>
  <c r="BU352"/>
  <c r="DG352" s="1"/>
  <c r="AT353"/>
  <c r="CZ353" s="1"/>
  <c r="AP353"/>
  <c r="BZ353"/>
  <c r="DH353" s="1"/>
  <c r="BV353"/>
  <c r="DG353" s="1"/>
  <c r="AJ355"/>
  <c r="AF355"/>
  <c r="BP355"/>
  <c r="BL355"/>
  <c r="AC356"/>
  <c r="CV356" s="1"/>
  <c r="Y356"/>
  <c r="BI356"/>
  <c r="DD356" s="1"/>
  <c r="BE356"/>
  <c r="W358"/>
  <c r="S358"/>
  <c r="BC358"/>
  <c r="AY358"/>
  <c r="CI358"/>
  <c r="CE358"/>
  <c r="T359"/>
  <c r="P359"/>
  <c r="AZ359"/>
  <c r="AV359"/>
  <c r="CF359"/>
  <c r="CB359"/>
  <c r="AS360"/>
  <c r="CZ360" s="1"/>
  <c r="AO360"/>
  <c r="CY360" s="1"/>
  <c r="BY360"/>
  <c r="DH360" s="1"/>
  <c r="BU360"/>
  <c r="DS360" s="1"/>
  <c r="AT361"/>
  <c r="CZ361" s="1"/>
  <c r="AP361"/>
  <c r="CY361" s="1"/>
  <c r="BZ361"/>
  <c r="DH361" s="1"/>
  <c r="BV361"/>
  <c r="DG361" s="1"/>
  <c r="AJ363"/>
  <c r="AF363"/>
  <c r="BP363"/>
  <c r="BL363"/>
  <c r="AC364"/>
  <c r="Y364"/>
  <c r="BI364"/>
  <c r="BE364"/>
  <c r="W366"/>
  <c r="S366"/>
  <c r="BC366"/>
  <c r="AY366"/>
  <c r="CI366"/>
  <c r="CE366"/>
  <c r="T367"/>
  <c r="P367"/>
  <c r="AZ367"/>
  <c r="AV367"/>
  <c r="CF367"/>
  <c r="CB367"/>
  <c r="AS368"/>
  <c r="CZ368" s="1"/>
  <c r="AO368"/>
  <c r="DO368" s="1"/>
  <c r="BY368"/>
  <c r="DH368" s="1"/>
  <c r="BU368"/>
  <c r="DS368" s="1"/>
  <c r="AT369"/>
  <c r="CZ369" s="1"/>
  <c r="AP369"/>
  <c r="DO369" s="1"/>
  <c r="BZ369"/>
  <c r="DH369" s="1"/>
  <c r="BV369"/>
  <c r="DS369" s="1"/>
  <c r="AJ371"/>
  <c r="AF371"/>
  <c r="BP371"/>
  <c r="BL371"/>
  <c r="AC372"/>
  <c r="Y372"/>
  <c r="BI372"/>
  <c r="BE372"/>
  <c r="W374"/>
  <c r="S374"/>
  <c r="BC374"/>
  <c r="AY374"/>
  <c r="CI374"/>
  <c r="CE374"/>
  <c r="T375"/>
  <c r="P375"/>
  <c r="AZ375"/>
  <c r="AV375"/>
  <c r="CF375"/>
  <c r="CB375"/>
  <c r="AS376"/>
  <c r="CZ376" s="1"/>
  <c r="AO376"/>
  <c r="DO376" s="1"/>
  <c r="BY376"/>
  <c r="DH376" s="1"/>
  <c r="BU376"/>
  <c r="DS376" s="1"/>
  <c r="AT377"/>
  <c r="CZ377" s="1"/>
  <c r="AP377"/>
  <c r="DO377" s="1"/>
  <c r="BZ377"/>
  <c r="DH377" s="1"/>
  <c r="BV377"/>
  <c r="DS377" s="1"/>
  <c r="AJ379"/>
  <c r="AF379"/>
  <c r="BP379"/>
  <c r="BL379"/>
  <c r="AC380"/>
  <c r="Y380"/>
  <c r="BI380"/>
  <c r="BE380"/>
  <c r="W382"/>
  <c r="S382"/>
  <c r="BB382"/>
  <c r="DB382" s="1"/>
  <c r="AX382"/>
  <c r="BC382"/>
  <c r="AY382"/>
  <c r="CH382"/>
  <c r="CD382"/>
  <c r="DT382" s="1"/>
  <c r="CI382"/>
  <c r="CE382"/>
  <c r="W383"/>
  <c r="S383"/>
  <c r="T383"/>
  <c r="P383"/>
  <c r="BC383"/>
  <c r="AY383"/>
  <c r="AZ383"/>
  <c r="AV383"/>
  <c r="CI383"/>
  <c r="CE383"/>
  <c r="CF383"/>
  <c r="DJ383" s="1"/>
  <c r="CB383"/>
  <c r="AJ384"/>
  <c r="AF384"/>
  <c r="AK384"/>
  <c r="AG384"/>
  <c r="BP384"/>
  <c r="BL384"/>
  <c r="BQ384"/>
  <c r="BM384"/>
  <c r="AK385"/>
  <c r="CX385" s="1"/>
  <c r="AG385"/>
  <c r="AL385"/>
  <c r="AH385"/>
  <c r="BQ385"/>
  <c r="BM385"/>
  <c r="DE385" s="1"/>
  <c r="BR385"/>
  <c r="BN385"/>
  <c r="V386"/>
  <c r="CT386" s="1"/>
  <c r="R386"/>
  <c r="W386"/>
  <c r="S386"/>
  <c r="BB386"/>
  <c r="AX386"/>
  <c r="DP386" s="1"/>
  <c r="BC386"/>
  <c r="AY386"/>
  <c r="CH386"/>
  <c r="DJ386" s="1"/>
  <c r="CD386"/>
  <c r="CI386"/>
  <c r="CE386"/>
  <c r="W391"/>
  <c r="S391"/>
  <c r="T391"/>
  <c r="CT391" s="1"/>
  <c r="P391"/>
  <c r="BC391"/>
  <c r="AY391"/>
  <c r="AZ391"/>
  <c r="AV391"/>
  <c r="CI391"/>
  <c r="CE391"/>
  <c r="CF391"/>
  <c r="DJ391" s="1"/>
  <c r="CB391"/>
  <c r="AJ392"/>
  <c r="AF392"/>
  <c r="AK392"/>
  <c r="AG392"/>
  <c r="BP392"/>
  <c r="BL392"/>
  <c r="BQ392"/>
  <c r="BM392"/>
  <c r="AK393"/>
  <c r="CX393" s="1"/>
  <c r="AG393"/>
  <c r="AL393"/>
  <c r="AH393"/>
  <c r="BQ393"/>
  <c r="BM393"/>
  <c r="DE393" s="1"/>
  <c r="BR393"/>
  <c r="BN393"/>
  <c r="V394"/>
  <c r="CT394" s="1"/>
  <c r="R394"/>
  <c r="W394"/>
  <c r="S394"/>
  <c r="BB394"/>
  <c r="AX394"/>
  <c r="DP394" s="1"/>
  <c r="BC394"/>
  <c r="AY394"/>
  <c r="CH394"/>
  <c r="DJ394" s="1"/>
  <c r="CD394"/>
  <c r="CI394"/>
  <c r="CE394"/>
  <c r="AU397"/>
  <c r="AQ397"/>
  <c r="AS397"/>
  <c r="CZ397" s="1"/>
  <c r="AO397"/>
  <c r="AT397"/>
  <c r="AP397"/>
  <c r="CA397"/>
  <c r="BW397"/>
  <c r="BY397"/>
  <c r="BU397"/>
  <c r="DG397" s="1"/>
  <c r="BZ397"/>
  <c r="BV397"/>
  <c r="AC399"/>
  <c r="Y399"/>
  <c r="AE399"/>
  <c r="AA399"/>
  <c r="AB399"/>
  <c r="CV399" s="1"/>
  <c r="X399"/>
  <c r="BI399"/>
  <c r="BE399"/>
  <c r="BK399"/>
  <c r="BG399"/>
  <c r="BH399"/>
  <c r="BD399"/>
  <c r="AL400"/>
  <c r="AH400"/>
  <c r="AM400"/>
  <c r="AI400"/>
  <c r="AJ400"/>
  <c r="CX400" s="1"/>
  <c r="AF400"/>
  <c r="AK400"/>
  <c r="AG400"/>
  <c r="BR400"/>
  <c r="BN400"/>
  <c r="BS400"/>
  <c r="BO400"/>
  <c r="BP400"/>
  <c r="DF400" s="1"/>
  <c r="BL400"/>
  <c r="BQ400"/>
  <c r="BM400"/>
  <c r="AI336"/>
  <c r="DN336" s="1"/>
  <c r="BO336"/>
  <c r="DE336" s="1"/>
  <c r="AN337"/>
  <c r="BT337"/>
  <c r="Q338"/>
  <c r="CS338" s="1"/>
  <c r="AW338"/>
  <c r="DP338" s="1"/>
  <c r="CC338"/>
  <c r="DT338" s="1"/>
  <c r="Z339"/>
  <c r="DM339" s="1"/>
  <c r="BF339"/>
  <c r="DC339" s="1"/>
  <c r="AI340"/>
  <c r="DN340" s="1"/>
  <c r="BO340"/>
  <c r="DR340" s="1"/>
  <c r="Q342"/>
  <c r="DL342" s="1"/>
  <c r="V342"/>
  <c r="CT342" s="1"/>
  <c r="AW342"/>
  <c r="DP342" s="1"/>
  <c r="BB342"/>
  <c r="DB342" s="1"/>
  <c r="CC342"/>
  <c r="CH342"/>
  <c r="DJ342" s="1"/>
  <c r="R343"/>
  <c r="W343"/>
  <c r="AX343"/>
  <c r="BC343"/>
  <c r="CD343"/>
  <c r="CI343"/>
  <c r="AQ344"/>
  <c r="BW344"/>
  <c r="AQ345"/>
  <c r="BW345"/>
  <c r="CX346"/>
  <c r="DF346"/>
  <c r="AK347"/>
  <c r="BQ347"/>
  <c r="X348"/>
  <c r="AD348"/>
  <c r="BD348"/>
  <c r="BJ348"/>
  <c r="Q350"/>
  <c r="DL350" s="1"/>
  <c r="V350"/>
  <c r="CT350" s="1"/>
  <c r="AW350"/>
  <c r="DA350" s="1"/>
  <c r="BB350"/>
  <c r="DB350" s="1"/>
  <c r="CC350"/>
  <c r="CH350"/>
  <c r="DJ350" s="1"/>
  <c r="R351"/>
  <c r="W351"/>
  <c r="AX351"/>
  <c r="BC351"/>
  <c r="CD351"/>
  <c r="CI351"/>
  <c r="AQ352"/>
  <c r="BW352"/>
  <c r="P353"/>
  <c r="U353"/>
  <c r="CT353" s="1"/>
  <c r="AQ353"/>
  <c r="AV353"/>
  <c r="BA353"/>
  <c r="DB353" s="1"/>
  <c r="BW353"/>
  <c r="CB353"/>
  <c r="CG353"/>
  <c r="DJ353" s="1"/>
  <c r="CX354"/>
  <c r="AO354"/>
  <c r="CY354" s="1"/>
  <c r="AT354"/>
  <c r="CZ354" s="1"/>
  <c r="DF354"/>
  <c r="BU354"/>
  <c r="DG354" s="1"/>
  <c r="BZ354"/>
  <c r="DH354" s="1"/>
  <c r="AK355"/>
  <c r="BQ355"/>
  <c r="X356"/>
  <c r="AD356"/>
  <c r="AI356"/>
  <c r="BD356"/>
  <c r="BJ356"/>
  <c r="BO356"/>
  <c r="DE356" s="1"/>
  <c r="AI357"/>
  <c r="BO357"/>
  <c r="Q358"/>
  <c r="CS358" s="1"/>
  <c r="V358"/>
  <c r="CT358" s="1"/>
  <c r="AB358"/>
  <c r="CV358" s="1"/>
  <c r="AW358"/>
  <c r="DP358" s="1"/>
  <c r="BB358"/>
  <c r="DB358" s="1"/>
  <c r="BH358"/>
  <c r="DD358" s="1"/>
  <c r="CC358"/>
  <c r="DI358" s="1"/>
  <c r="CH358"/>
  <c r="DJ358" s="1"/>
  <c r="R359"/>
  <c r="W359"/>
  <c r="AC359"/>
  <c r="AX359"/>
  <c r="BC359"/>
  <c r="BI359"/>
  <c r="CD359"/>
  <c r="CI359"/>
  <c r="AF360"/>
  <c r="AQ360"/>
  <c r="BL360"/>
  <c r="BW360"/>
  <c r="P361"/>
  <c r="U361"/>
  <c r="CT361" s="1"/>
  <c r="AF361"/>
  <c r="AQ361"/>
  <c r="AV361"/>
  <c r="BA361"/>
  <c r="DB361" s="1"/>
  <c r="BL361"/>
  <c r="BW361"/>
  <c r="CB361"/>
  <c r="CG361"/>
  <c r="DJ361" s="1"/>
  <c r="Y362"/>
  <c r="CX362"/>
  <c r="AO362"/>
  <c r="CY362" s="1"/>
  <c r="AT362"/>
  <c r="CZ362" s="1"/>
  <c r="BE362"/>
  <c r="DF362"/>
  <c r="BU362"/>
  <c r="DG362" s="1"/>
  <c r="BZ362"/>
  <c r="DH362" s="1"/>
  <c r="Z363"/>
  <c r="AK363"/>
  <c r="BF363"/>
  <c r="BQ363"/>
  <c r="X364"/>
  <c r="AD364"/>
  <c r="AI364"/>
  <c r="BD364"/>
  <c r="BJ364"/>
  <c r="BO364"/>
  <c r="AI365"/>
  <c r="BO365"/>
  <c r="Q366"/>
  <c r="CS366" s="1"/>
  <c r="V366"/>
  <c r="CT366" s="1"/>
  <c r="AB366"/>
  <c r="CV366" s="1"/>
  <c r="AW366"/>
  <c r="DP366" s="1"/>
  <c r="BB366"/>
  <c r="DB366" s="1"/>
  <c r="BH366"/>
  <c r="DD366" s="1"/>
  <c r="CC366"/>
  <c r="DI366" s="1"/>
  <c r="CH366"/>
  <c r="DJ366" s="1"/>
  <c r="R367"/>
  <c r="W367"/>
  <c r="AC367"/>
  <c r="AX367"/>
  <c r="BC367"/>
  <c r="BI367"/>
  <c r="CD367"/>
  <c r="CI367"/>
  <c r="AA368"/>
  <c r="AF368"/>
  <c r="AQ368"/>
  <c r="BG368"/>
  <c r="BL368"/>
  <c r="BW368"/>
  <c r="P369"/>
  <c r="U369"/>
  <c r="CT369" s="1"/>
  <c r="AF369"/>
  <c r="AQ369"/>
  <c r="AV369"/>
  <c r="BA369"/>
  <c r="DB369" s="1"/>
  <c r="BL369"/>
  <c r="BW369"/>
  <c r="CB369"/>
  <c r="CG369"/>
  <c r="DJ369" s="1"/>
  <c r="T370"/>
  <c r="Y370"/>
  <c r="CX370"/>
  <c r="AO370"/>
  <c r="CY370" s="1"/>
  <c r="AT370"/>
  <c r="CZ370" s="1"/>
  <c r="AZ370"/>
  <c r="BE370"/>
  <c r="DF370"/>
  <c r="BU370"/>
  <c r="DG370" s="1"/>
  <c r="BZ370"/>
  <c r="DH370" s="1"/>
  <c r="CF370"/>
  <c r="U371"/>
  <c r="Z371"/>
  <c r="AK371"/>
  <c r="BA371"/>
  <c r="BF371"/>
  <c r="BQ371"/>
  <c r="CG371"/>
  <c r="X372"/>
  <c r="AD372"/>
  <c r="AI372"/>
  <c r="AN372"/>
  <c r="AT372"/>
  <c r="BD372"/>
  <c r="BJ372"/>
  <c r="BO372"/>
  <c r="DE372" s="1"/>
  <c r="BT372"/>
  <c r="BZ372"/>
  <c r="AI373"/>
  <c r="AN373"/>
  <c r="AS373"/>
  <c r="CZ373" s="1"/>
  <c r="BO373"/>
  <c r="BT373"/>
  <c r="BY373"/>
  <c r="DH373" s="1"/>
  <c r="Q374"/>
  <c r="CS374" s="1"/>
  <c r="V374"/>
  <c r="AB374"/>
  <c r="CV374" s="1"/>
  <c r="AW374"/>
  <c r="BB374"/>
  <c r="BH374"/>
  <c r="DD374" s="1"/>
  <c r="CC374"/>
  <c r="DI374" s="1"/>
  <c r="CH374"/>
  <c r="R375"/>
  <c r="W375"/>
  <c r="AC375"/>
  <c r="AH375"/>
  <c r="AM375"/>
  <c r="AX375"/>
  <c r="BC375"/>
  <c r="BI375"/>
  <c r="BN375"/>
  <c r="BS375"/>
  <c r="CD375"/>
  <c r="CI375"/>
  <c r="AA376"/>
  <c r="AF376"/>
  <c r="AQ376"/>
  <c r="BG376"/>
  <c r="BL376"/>
  <c r="BW376"/>
  <c r="P377"/>
  <c r="U377"/>
  <c r="CT377" s="1"/>
  <c r="AF377"/>
  <c r="AQ377"/>
  <c r="AV377"/>
  <c r="BA377"/>
  <c r="BL377"/>
  <c r="BW377"/>
  <c r="CB377"/>
  <c r="CG377"/>
  <c r="T378"/>
  <c r="Y378"/>
  <c r="CX378"/>
  <c r="AO378"/>
  <c r="AT378"/>
  <c r="AZ378"/>
  <c r="BE378"/>
  <c r="DF378"/>
  <c r="BU378"/>
  <c r="BZ378"/>
  <c r="CF378"/>
  <c r="U379"/>
  <c r="Z379"/>
  <c r="AK379"/>
  <c r="BA379"/>
  <c r="BF379"/>
  <c r="BQ379"/>
  <c r="CG379"/>
  <c r="X380"/>
  <c r="AD380"/>
  <c r="AI380"/>
  <c r="AN380"/>
  <c r="AT380"/>
  <c r="BD380"/>
  <c r="BJ380"/>
  <c r="BO380"/>
  <c r="BT380"/>
  <c r="BZ380"/>
  <c r="AI381"/>
  <c r="AN381"/>
  <c r="AS381"/>
  <c r="CZ381" s="1"/>
  <c r="BO381"/>
  <c r="BT381"/>
  <c r="BY381"/>
  <c r="DH381" s="1"/>
  <c r="Q382"/>
  <c r="DL382" s="1"/>
  <c r="V382"/>
  <c r="AC382"/>
  <c r="CX382"/>
  <c r="AW382"/>
  <c r="BE382"/>
  <c r="CG382"/>
  <c r="R383"/>
  <c r="Z383"/>
  <c r="BB383"/>
  <c r="BJ383"/>
  <c r="CD383"/>
  <c r="AI384"/>
  <c r="BS384"/>
  <c r="CV385"/>
  <c r="AI385"/>
  <c r="AQ385"/>
  <c r="BS385"/>
  <c r="CA385"/>
  <c r="Q386"/>
  <c r="BA386"/>
  <c r="DF386"/>
  <c r="CC386"/>
  <c r="V387"/>
  <c r="AX387"/>
  <c r="CH387"/>
  <c r="AE388"/>
  <c r="AM388"/>
  <c r="BG388"/>
  <c r="BO388"/>
  <c r="AM389"/>
  <c r="DD389"/>
  <c r="BO389"/>
  <c r="U390"/>
  <c r="CT390" s="1"/>
  <c r="CX390"/>
  <c r="AO390"/>
  <c r="AW390"/>
  <c r="DA390" s="1"/>
  <c r="BY390"/>
  <c r="CG390"/>
  <c r="DJ390" s="1"/>
  <c r="R391"/>
  <c r="Z391"/>
  <c r="BB391"/>
  <c r="BJ391"/>
  <c r="CD391"/>
  <c r="AI392"/>
  <c r="BS392"/>
  <c r="CV393"/>
  <c r="AI393"/>
  <c r="AQ393"/>
  <c r="BS393"/>
  <c r="CA393"/>
  <c r="Q394"/>
  <c r="BA394"/>
  <c r="DF394"/>
  <c r="CC394"/>
  <c r="V395"/>
  <c r="BB395"/>
  <c r="AN397"/>
  <c r="Z399"/>
  <c r="AU358"/>
  <c r="AQ358"/>
  <c r="CA358"/>
  <c r="BW358"/>
  <c r="AK360"/>
  <c r="AG360"/>
  <c r="BQ360"/>
  <c r="BM360"/>
  <c r="AL361"/>
  <c r="AH361"/>
  <c r="BR361"/>
  <c r="BN361"/>
  <c r="AE362"/>
  <c r="AA362"/>
  <c r="BK362"/>
  <c r="BG362"/>
  <c r="AB363"/>
  <c r="X363"/>
  <c r="BH363"/>
  <c r="BD363"/>
  <c r="V365"/>
  <c r="R365"/>
  <c r="BB365"/>
  <c r="AX365"/>
  <c r="CH365"/>
  <c r="CD365"/>
  <c r="AU366"/>
  <c r="AQ366"/>
  <c r="CA366"/>
  <c r="BW366"/>
  <c r="AK368"/>
  <c r="AG368"/>
  <c r="BQ368"/>
  <c r="BM368"/>
  <c r="AL369"/>
  <c r="AH369"/>
  <c r="BR369"/>
  <c r="BN369"/>
  <c r="AE370"/>
  <c r="AA370"/>
  <c r="BK370"/>
  <c r="BG370"/>
  <c r="AB371"/>
  <c r="X371"/>
  <c r="BH371"/>
  <c r="BD371"/>
  <c r="V373"/>
  <c r="R373"/>
  <c r="BB373"/>
  <c r="AX373"/>
  <c r="CH373"/>
  <c r="CD373"/>
  <c r="AU374"/>
  <c r="AQ374"/>
  <c r="CA374"/>
  <c r="BW374"/>
  <c r="AK376"/>
  <c r="AG376"/>
  <c r="BQ376"/>
  <c r="BM376"/>
  <c r="AL377"/>
  <c r="AH377"/>
  <c r="BR377"/>
  <c r="BN377"/>
  <c r="AE378"/>
  <c r="AA378"/>
  <c r="BK378"/>
  <c r="BG378"/>
  <c r="AB379"/>
  <c r="X379"/>
  <c r="BH379"/>
  <c r="BD379"/>
  <c r="V381"/>
  <c r="R381"/>
  <c r="BB381"/>
  <c r="AX381"/>
  <c r="CH381"/>
  <c r="CD381"/>
  <c r="AT382"/>
  <c r="AP382"/>
  <c r="AU382"/>
  <c r="AQ382"/>
  <c r="BZ382"/>
  <c r="BV382"/>
  <c r="CA382"/>
  <c r="BW382"/>
  <c r="AB384"/>
  <c r="CV384" s="1"/>
  <c r="X384"/>
  <c r="AC384"/>
  <c r="Y384"/>
  <c r="BH384"/>
  <c r="BD384"/>
  <c r="BI384"/>
  <c r="BE384"/>
  <c r="AT386"/>
  <c r="AP386"/>
  <c r="AU386"/>
  <c r="AQ386"/>
  <c r="BZ386"/>
  <c r="BV386"/>
  <c r="CA386"/>
  <c r="BW386"/>
  <c r="AE387"/>
  <c r="AA387"/>
  <c r="AB387"/>
  <c r="X387"/>
  <c r="BK387"/>
  <c r="BG387"/>
  <c r="BH387"/>
  <c r="DD387" s="1"/>
  <c r="BD387"/>
  <c r="AS389"/>
  <c r="AO389"/>
  <c r="AT389"/>
  <c r="AP389"/>
  <c r="BY389"/>
  <c r="BU389"/>
  <c r="BZ389"/>
  <c r="BV389"/>
  <c r="AB392"/>
  <c r="CV392" s="1"/>
  <c r="X392"/>
  <c r="AC392"/>
  <c r="Y392"/>
  <c r="BH392"/>
  <c r="BD392"/>
  <c r="BI392"/>
  <c r="BE392"/>
  <c r="AT394"/>
  <c r="AP394"/>
  <c r="AU394"/>
  <c r="AQ394"/>
  <c r="BZ394"/>
  <c r="BV394"/>
  <c r="CA394"/>
  <c r="BW394"/>
  <c r="AE395"/>
  <c r="AA395"/>
  <c r="AB395"/>
  <c r="X395"/>
  <c r="BI395"/>
  <c r="BE395"/>
  <c r="BK395"/>
  <c r="BG395"/>
  <c r="BH395"/>
  <c r="BD395"/>
  <c r="AL396"/>
  <c r="AH396"/>
  <c r="AJ396"/>
  <c r="AF396"/>
  <c r="AK396"/>
  <c r="AG396"/>
  <c r="BR396"/>
  <c r="BN396"/>
  <c r="BP396"/>
  <c r="BL396"/>
  <c r="BQ396"/>
  <c r="BM396"/>
  <c r="T398"/>
  <c r="P398"/>
  <c r="V398"/>
  <c r="R398"/>
  <c r="W398"/>
  <c r="S398"/>
  <c r="AZ398"/>
  <c r="AV398"/>
  <c r="BB398"/>
  <c r="AX398"/>
  <c r="BC398"/>
  <c r="AY398"/>
  <c r="CF398"/>
  <c r="CB398"/>
  <c r="CH398"/>
  <c r="CD398"/>
  <c r="CI398"/>
  <c r="CE398"/>
  <c r="AP358"/>
  <c r="BV358"/>
  <c r="AJ360"/>
  <c r="CX360" s="1"/>
  <c r="BP360"/>
  <c r="DF360" s="1"/>
  <c r="AJ361"/>
  <c r="CX361" s="1"/>
  <c r="BP361"/>
  <c r="DF361" s="1"/>
  <c r="X362"/>
  <c r="AC362"/>
  <c r="CV362" s="1"/>
  <c r="DO362"/>
  <c r="BD362"/>
  <c r="BI362"/>
  <c r="DD362" s="1"/>
  <c r="DS362"/>
  <c r="Y363"/>
  <c r="AD363"/>
  <c r="BE363"/>
  <c r="BJ363"/>
  <c r="CV364"/>
  <c r="DD364"/>
  <c r="Q365"/>
  <c r="CS365" s="1"/>
  <c r="W365"/>
  <c r="AW365"/>
  <c r="DP365" s="1"/>
  <c r="BC365"/>
  <c r="CC365"/>
  <c r="DT365" s="1"/>
  <c r="CI365"/>
  <c r="AP366"/>
  <c r="BV366"/>
  <c r="Z368"/>
  <c r="AJ368"/>
  <c r="CX368" s="1"/>
  <c r="BF368"/>
  <c r="BP368"/>
  <c r="DF368" s="1"/>
  <c r="CY368"/>
  <c r="AJ369"/>
  <c r="CX369" s="1"/>
  <c r="BP369"/>
  <c r="DF369" s="1"/>
  <c r="CY369"/>
  <c r="X370"/>
  <c r="AC370"/>
  <c r="CV370" s="1"/>
  <c r="DO370"/>
  <c r="BD370"/>
  <c r="BI370"/>
  <c r="DD370" s="1"/>
  <c r="DS370"/>
  <c r="Y371"/>
  <c r="AD371"/>
  <c r="BE371"/>
  <c r="BJ371"/>
  <c r="CV372"/>
  <c r="DD372"/>
  <c r="CW372"/>
  <c r="Q373"/>
  <c r="W373"/>
  <c r="DL373" s="1"/>
  <c r="AW373"/>
  <c r="DP373" s="1"/>
  <c r="BC373"/>
  <c r="CC373"/>
  <c r="DT373" s="1"/>
  <c r="CI373"/>
  <c r="AP374"/>
  <c r="BV374"/>
  <c r="AA375"/>
  <c r="AG375"/>
  <c r="BG375"/>
  <c r="BM375"/>
  <c r="Z376"/>
  <c r="AJ376"/>
  <c r="CX376" s="1"/>
  <c r="BF376"/>
  <c r="BP376"/>
  <c r="DF376" s="1"/>
  <c r="CY376"/>
  <c r="AJ377"/>
  <c r="CX377" s="1"/>
  <c r="AZ377"/>
  <c r="DB377" s="1"/>
  <c r="BP377"/>
  <c r="DF377" s="1"/>
  <c r="CF377"/>
  <c r="DJ377" s="1"/>
  <c r="CY377"/>
  <c r="X378"/>
  <c r="AC378"/>
  <c r="CV378" s="1"/>
  <c r="AN378"/>
  <c r="AS378"/>
  <c r="CZ378" s="1"/>
  <c r="BD378"/>
  <c r="BI378"/>
  <c r="DD378" s="1"/>
  <c r="BT378"/>
  <c r="BY378"/>
  <c r="DH378" s="1"/>
  <c r="Y379"/>
  <c r="AD379"/>
  <c r="BE379"/>
  <c r="BJ379"/>
  <c r="CV380"/>
  <c r="AH380"/>
  <c r="AM380"/>
  <c r="DD380"/>
  <c r="BN380"/>
  <c r="BS380"/>
  <c r="CW380"/>
  <c r="Q381"/>
  <c r="W381"/>
  <c r="AG381"/>
  <c r="AM381"/>
  <c r="DN381" s="1"/>
  <c r="AW381"/>
  <c r="DP381" s="1"/>
  <c r="BC381"/>
  <c r="BM381"/>
  <c r="BS381"/>
  <c r="DR381" s="1"/>
  <c r="CO381" s="1"/>
  <c r="CP381" s="1"/>
  <c r="CC381"/>
  <c r="DT381" s="1"/>
  <c r="CI381"/>
  <c r="CS382"/>
  <c r="AB382"/>
  <c r="CV382" s="1"/>
  <c r="AN382"/>
  <c r="DA382"/>
  <c r="BD382"/>
  <c r="BX382"/>
  <c r="DH382" s="1"/>
  <c r="DJ382"/>
  <c r="DP382"/>
  <c r="Y383"/>
  <c r="BI383"/>
  <c r="Z384"/>
  <c r="BJ384"/>
  <c r="BR384"/>
  <c r="AF385"/>
  <c r="AN385"/>
  <c r="BP385"/>
  <c r="DF385" s="1"/>
  <c r="BX385"/>
  <c r="DH385" s="1"/>
  <c r="P386"/>
  <c r="AR386"/>
  <c r="CZ386" s="1"/>
  <c r="AZ386"/>
  <c r="DB386" s="1"/>
  <c r="BT386"/>
  <c r="CB386"/>
  <c r="AC387"/>
  <c r="BE387"/>
  <c r="AD388"/>
  <c r="BF388"/>
  <c r="AR389"/>
  <c r="CZ389" s="1"/>
  <c r="BT389"/>
  <c r="AN390"/>
  <c r="BX390"/>
  <c r="DH390" s="1"/>
  <c r="Y391"/>
  <c r="BA391"/>
  <c r="BI391"/>
  <c r="CC391"/>
  <c r="Z392"/>
  <c r="AH392"/>
  <c r="BJ392"/>
  <c r="BR392"/>
  <c r="AF393"/>
  <c r="AN393"/>
  <c r="BP393"/>
  <c r="DF393" s="1"/>
  <c r="BX393"/>
  <c r="DH393" s="1"/>
  <c r="P394"/>
  <c r="AR394"/>
  <c r="CZ394" s="1"/>
  <c r="AZ394"/>
  <c r="DB394" s="1"/>
  <c r="BT394"/>
  <c r="CB394"/>
  <c r="AC395"/>
  <c r="BS396"/>
  <c r="CV397"/>
  <c r="BX397"/>
  <c r="DH397" s="1"/>
  <c r="U398"/>
  <c r="CG398"/>
  <c r="BJ399"/>
  <c r="DH415"/>
  <c r="AC368"/>
  <c r="Y368"/>
  <c r="BI368"/>
  <c r="BE368"/>
  <c r="W370"/>
  <c r="S370"/>
  <c r="BC370"/>
  <c r="AY370"/>
  <c r="CI370"/>
  <c r="CE370"/>
  <c r="T371"/>
  <c r="P371"/>
  <c r="AZ371"/>
  <c r="AV371"/>
  <c r="CF371"/>
  <c r="CB371"/>
  <c r="AS372"/>
  <c r="CZ372" s="1"/>
  <c r="AO372"/>
  <c r="BY372"/>
  <c r="DH372" s="1"/>
  <c r="BU372"/>
  <c r="AT373"/>
  <c r="AP373"/>
  <c r="BZ373"/>
  <c r="BV373"/>
  <c r="DN373"/>
  <c r="CW373"/>
  <c r="DR373"/>
  <c r="DE373"/>
  <c r="AJ375"/>
  <c r="AF375"/>
  <c r="BP375"/>
  <c r="BL375"/>
  <c r="AC376"/>
  <c r="Y376"/>
  <c r="BI376"/>
  <c r="BE376"/>
  <c r="W378"/>
  <c r="S378"/>
  <c r="BC378"/>
  <c r="AY378"/>
  <c r="CI378"/>
  <c r="CE378"/>
  <c r="T379"/>
  <c r="P379"/>
  <c r="AZ379"/>
  <c r="AV379"/>
  <c r="CF379"/>
  <c r="CB379"/>
  <c r="AS380"/>
  <c r="CZ380" s="1"/>
  <c r="AO380"/>
  <c r="BY380"/>
  <c r="DH380" s="1"/>
  <c r="BU380"/>
  <c r="AT381"/>
  <c r="AP381"/>
  <c r="BZ381"/>
  <c r="BV381"/>
  <c r="CW381"/>
  <c r="DE381"/>
  <c r="W387"/>
  <c r="S387"/>
  <c r="T387"/>
  <c r="P387"/>
  <c r="BC387"/>
  <c r="AY387"/>
  <c r="AZ387"/>
  <c r="AV387"/>
  <c r="CI387"/>
  <c r="CE387"/>
  <c r="CF387"/>
  <c r="CB387"/>
  <c r="AJ388"/>
  <c r="CX388" s="1"/>
  <c r="AF388"/>
  <c r="AK388"/>
  <c r="AG388"/>
  <c r="BP388"/>
  <c r="BL388"/>
  <c r="BQ388"/>
  <c r="BM388"/>
  <c r="AK389"/>
  <c r="CX389" s="1"/>
  <c r="AG389"/>
  <c r="AL389"/>
  <c r="AH389"/>
  <c r="BQ389"/>
  <c r="BM389"/>
  <c r="DE389" s="1"/>
  <c r="BR389"/>
  <c r="BN389"/>
  <c r="V390"/>
  <c r="R390"/>
  <c r="W390"/>
  <c r="S390"/>
  <c r="BB390"/>
  <c r="AX390"/>
  <c r="BC390"/>
  <c r="AY390"/>
  <c r="CH390"/>
  <c r="CD390"/>
  <c r="CI390"/>
  <c r="CE390"/>
  <c r="W395"/>
  <c r="S395"/>
  <c r="T395"/>
  <c r="P395"/>
  <c r="BA395"/>
  <c r="AW395"/>
  <c r="BC395"/>
  <c r="AY395"/>
  <c r="AZ395"/>
  <c r="DB395" s="1"/>
  <c r="AV395"/>
  <c r="CG395"/>
  <c r="CC395"/>
  <c r="CI395"/>
  <c r="CE395"/>
  <c r="CF395"/>
  <c r="CB395"/>
  <c r="X368"/>
  <c r="AD368"/>
  <c r="BD368"/>
  <c r="BJ368"/>
  <c r="Q370"/>
  <c r="V370"/>
  <c r="AW370"/>
  <c r="BB370"/>
  <c r="CC370"/>
  <c r="CH370"/>
  <c r="R371"/>
  <c r="W371"/>
  <c r="AX371"/>
  <c r="BC371"/>
  <c r="CD371"/>
  <c r="CI371"/>
  <c r="AQ372"/>
  <c r="BW372"/>
  <c r="CS373"/>
  <c r="AQ373"/>
  <c r="DA373"/>
  <c r="BW373"/>
  <c r="DI373"/>
  <c r="CT374"/>
  <c r="CX374"/>
  <c r="DB374"/>
  <c r="DF374"/>
  <c r="DJ374"/>
  <c r="AK375"/>
  <c r="BQ375"/>
  <c r="X376"/>
  <c r="AD376"/>
  <c r="BD376"/>
  <c r="BJ376"/>
  <c r="Q378"/>
  <c r="V378"/>
  <c r="AW378"/>
  <c r="BB378"/>
  <c r="CC378"/>
  <c r="CH378"/>
  <c r="R379"/>
  <c r="W379"/>
  <c r="AX379"/>
  <c r="BC379"/>
  <c r="CD379"/>
  <c r="CI379"/>
  <c r="AQ380"/>
  <c r="BW380"/>
  <c r="CS381"/>
  <c r="AQ381"/>
  <c r="DA381"/>
  <c r="BW381"/>
  <c r="DI381"/>
  <c r="DL381"/>
  <c r="CT382"/>
  <c r="DF382"/>
  <c r="CX386"/>
  <c r="R387"/>
  <c r="BB387"/>
  <c r="CD387"/>
  <c r="AI388"/>
  <c r="BS388"/>
  <c r="AI389"/>
  <c r="BS389"/>
  <c r="Q390"/>
  <c r="BA390"/>
  <c r="CC390"/>
  <c r="CX394"/>
  <c r="R395"/>
  <c r="CH395"/>
  <c r="AC402"/>
  <c r="Y402"/>
  <c r="BI402"/>
  <c r="BE402"/>
  <c r="W404"/>
  <c r="S404"/>
  <c r="BC404"/>
  <c r="AY404"/>
  <c r="CI404"/>
  <c r="CE404"/>
  <c r="T405"/>
  <c r="P405"/>
  <c r="AZ405"/>
  <c r="AV405"/>
  <c r="CF405"/>
  <c r="CB405"/>
  <c r="AS406"/>
  <c r="AO406"/>
  <c r="DO406" s="1"/>
  <c r="BY406"/>
  <c r="BU406"/>
  <c r="DS406" s="1"/>
  <c r="AT407"/>
  <c r="CZ407" s="1"/>
  <c r="AP407"/>
  <c r="DO407" s="1"/>
  <c r="BZ407"/>
  <c r="DH407" s="1"/>
  <c r="BV407"/>
  <c r="DS407" s="1"/>
  <c r="AJ409"/>
  <c r="AF409"/>
  <c r="BP409"/>
  <c r="BL409"/>
  <c r="AC410"/>
  <c r="Y410"/>
  <c r="BI410"/>
  <c r="BE410"/>
  <c r="W412"/>
  <c r="S412"/>
  <c r="BC412"/>
  <c r="AY412"/>
  <c r="CI412"/>
  <c r="CE412"/>
  <c r="T413"/>
  <c r="P413"/>
  <c r="AZ413"/>
  <c r="AV413"/>
  <c r="CF413"/>
  <c r="CB413"/>
  <c r="AS414"/>
  <c r="AO414"/>
  <c r="DO414" s="1"/>
  <c r="BY414"/>
  <c r="BU414"/>
  <c r="DS414" s="1"/>
  <c r="AT415"/>
  <c r="CZ415" s="1"/>
  <c r="AP415"/>
  <c r="DO415" s="1"/>
  <c r="BZ415"/>
  <c r="BV415"/>
  <c r="DS415" s="1"/>
  <c r="AJ417"/>
  <c r="AF417"/>
  <c r="BP417"/>
  <c r="BL417"/>
  <c r="AC418"/>
  <c r="Y418"/>
  <c r="BI418"/>
  <c r="BE418"/>
  <c r="W420"/>
  <c r="S420"/>
  <c r="BC420"/>
  <c r="AY420"/>
  <c r="CI420"/>
  <c r="CE420"/>
  <c r="T421"/>
  <c r="P421"/>
  <c r="AZ421"/>
  <c r="AV421"/>
  <c r="CF421"/>
  <c r="CB421"/>
  <c r="AS422"/>
  <c r="AO422"/>
  <c r="DO422" s="1"/>
  <c r="BY422"/>
  <c r="BU422"/>
  <c r="DS422" s="1"/>
  <c r="AU423"/>
  <c r="AQ423"/>
  <c r="AT423"/>
  <c r="AP423"/>
  <c r="CA423"/>
  <c r="BW423"/>
  <c r="BZ423"/>
  <c r="DH423" s="1"/>
  <c r="BV423"/>
  <c r="T424"/>
  <c r="P424"/>
  <c r="W424"/>
  <c r="S424"/>
  <c r="AZ424"/>
  <c r="AV424"/>
  <c r="BC424"/>
  <c r="AY424"/>
  <c r="CF424"/>
  <c r="CB424"/>
  <c r="CI424"/>
  <c r="CE424"/>
  <c r="AK425"/>
  <c r="AG425"/>
  <c r="AJ425"/>
  <c r="AF425"/>
  <c r="BQ425"/>
  <c r="BM425"/>
  <c r="BP425"/>
  <c r="DF425" s="1"/>
  <c r="BL425"/>
  <c r="W427"/>
  <c r="S427"/>
  <c r="V427"/>
  <c r="R427"/>
  <c r="BC427"/>
  <c r="AY427"/>
  <c r="BB427"/>
  <c r="AX427"/>
  <c r="CI427"/>
  <c r="CE427"/>
  <c r="CH427"/>
  <c r="CD427"/>
  <c r="AB428"/>
  <c r="X428"/>
  <c r="AE428"/>
  <c r="AA428"/>
  <c r="BH428"/>
  <c r="BD428"/>
  <c r="BK428"/>
  <c r="BG428"/>
  <c r="AL430"/>
  <c r="AH430"/>
  <c r="AJ430"/>
  <c r="AF430"/>
  <c r="AK430"/>
  <c r="AG430"/>
  <c r="BR430"/>
  <c r="BN430"/>
  <c r="BP430"/>
  <c r="BL430"/>
  <c r="BQ430"/>
  <c r="BM430"/>
  <c r="Z341"/>
  <c r="DM341" s="1"/>
  <c r="BF341"/>
  <c r="DQ341" s="1"/>
  <c r="AI342"/>
  <c r="CW342" s="1"/>
  <c r="BO342"/>
  <c r="DR342" s="1"/>
  <c r="AN343"/>
  <c r="BT343"/>
  <c r="Q344"/>
  <c r="CS344" s="1"/>
  <c r="AW344"/>
  <c r="DP344" s="1"/>
  <c r="CC344"/>
  <c r="Z345"/>
  <c r="CU345" s="1"/>
  <c r="BF345"/>
  <c r="DC345" s="1"/>
  <c r="AI346"/>
  <c r="DN346" s="1"/>
  <c r="BO346"/>
  <c r="DE346" s="1"/>
  <c r="AN347"/>
  <c r="BT347"/>
  <c r="Q348"/>
  <c r="CS348" s="1"/>
  <c r="AW348"/>
  <c r="CC348"/>
  <c r="DI348" s="1"/>
  <c r="Z349"/>
  <c r="DM349" s="1"/>
  <c r="BF349"/>
  <c r="DC349" s="1"/>
  <c r="AI350"/>
  <c r="DN350" s="1"/>
  <c r="BO350"/>
  <c r="DE350" s="1"/>
  <c r="AN351"/>
  <c r="BT351"/>
  <c r="Q352"/>
  <c r="CS352" s="1"/>
  <c r="AW352"/>
  <c r="DP352" s="1"/>
  <c r="CC352"/>
  <c r="Z353"/>
  <c r="DM353" s="1"/>
  <c r="BF353"/>
  <c r="DC353" s="1"/>
  <c r="AI354"/>
  <c r="CW354" s="1"/>
  <c r="BO354"/>
  <c r="DR354" s="1"/>
  <c r="AN355"/>
  <c r="BT355"/>
  <c r="Q356"/>
  <c r="CS356" s="1"/>
  <c r="AW356"/>
  <c r="DA356" s="1"/>
  <c r="CC356"/>
  <c r="DI356" s="1"/>
  <c r="Z357"/>
  <c r="BF357"/>
  <c r="DQ357" s="1"/>
  <c r="AI358"/>
  <c r="CW358" s="1"/>
  <c r="BO358"/>
  <c r="DE358" s="1"/>
  <c r="AN359"/>
  <c r="BT359"/>
  <c r="Q360"/>
  <c r="CS360" s="1"/>
  <c r="AW360"/>
  <c r="DP360" s="1"/>
  <c r="CC360"/>
  <c r="Z361"/>
  <c r="DM361" s="1"/>
  <c r="BF361"/>
  <c r="DQ361" s="1"/>
  <c r="AI362"/>
  <c r="DN362" s="1"/>
  <c r="BO362"/>
  <c r="DE362" s="1"/>
  <c r="AN363"/>
  <c r="BT363"/>
  <c r="Q364"/>
  <c r="CS364" s="1"/>
  <c r="AW364"/>
  <c r="DA364" s="1"/>
  <c r="CC364"/>
  <c r="DI364" s="1"/>
  <c r="Z365"/>
  <c r="BF365"/>
  <c r="DQ365" s="1"/>
  <c r="AI366"/>
  <c r="CW366" s="1"/>
  <c r="BO366"/>
  <c r="DE366" s="1"/>
  <c r="AN367"/>
  <c r="BT367"/>
  <c r="Q368"/>
  <c r="CS368" s="1"/>
  <c r="AW368"/>
  <c r="DP368" s="1"/>
  <c r="CC368"/>
  <c r="Z369"/>
  <c r="CU369" s="1"/>
  <c r="BF369"/>
  <c r="DC369" s="1"/>
  <c r="AI370"/>
  <c r="DN370" s="1"/>
  <c r="BO370"/>
  <c r="DE370" s="1"/>
  <c r="AN371"/>
  <c r="BT371"/>
  <c r="Q372"/>
  <c r="CS372" s="1"/>
  <c r="AW372"/>
  <c r="DA372" s="1"/>
  <c r="CC372"/>
  <c r="DT372" s="1"/>
  <c r="Z373"/>
  <c r="BF373"/>
  <c r="DQ373" s="1"/>
  <c r="AI374"/>
  <c r="DN374" s="1"/>
  <c r="BO374"/>
  <c r="DE374" s="1"/>
  <c r="AN375"/>
  <c r="BT375"/>
  <c r="Q376"/>
  <c r="CS376" s="1"/>
  <c r="AW376"/>
  <c r="DP376" s="1"/>
  <c r="CC376"/>
  <c r="Z377"/>
  <c r="DM377" s="1"/>
  <c r="BF377"/>
  <c r="DQ377" s="1"/>
  <c r="AI378"/>
  <c r="CW378" s="1"/>
  <c r="BO378"/>
  <c r="DE378" s="1"/>
  <c r="AN379"/>
  <c r="BT379"/>
  <c r="Q380"/>
  <c r="DL380" s="1"/>
  <c r="AW380"/>
  <c r="DP380" s="1"/>
  <c r="CC380"/>
  <c r="DT380" s="1"/>
  <c r="Z381"/>
  <c r="CU381" s="1"/>
  <c r="BF381"/>
  <c r="DQ381" s="1"/>
  <c r="AI382"/>
  <c r="DN382" s="1"/>
  <c r="BO382"/>
  <c r="DE382" s="1"/>
  <c r="AF383"/>
  <c r="AJ383"/>
  <c r="CX383" s="1"/>
  <c r="AN383"/>
  <c r="BL383"/>
  <c r="BP383"/>
  <c r="DF383" s="1"/>
  <c r="BT383"/>
  <c r="Q384"/>
  <c r="CS384" s="1"/>
  <c r="AO384"/>
  <c r="AS384"/>
  <c r="CZ384" s="1"/>
  <c r="AW384"/>
  <c r="DA384" s="1"/>
  <c r="BU384"/>
  <c r="BY384"/>
  <c r="DH384" s="1"/>
  <c r="CC384"/>
  <c r="DI384" s="1"/>
  <c r="R385"/>
  <c r="V385"/>
  <c r="CT385" s="1"/>
  <c r="Z385"/>
  <c r="DM385" s="1"/>
  <c r="AX385"/>
  <c r="BB385"/>
  <c r="DB385" s="1"/>
  <c r="BF385"/>
  <c r="DC385" s="1"/>
  <c r="CD385"/>
  <c r="CH385"/>
  <c r="DJ385" s="1"/>
  <c r="AA386"/>
  <c r="AE386"/>
  <c r="CV386" s="1"/>
  <c r="AI386"/>
  <c r="DN386" s="1"/>
  <c r="BG386"/>
  <c r="BK386"/>
  <c r="DD386" s="1"/>
  <c r="BO386"/>
  <c r="DE386" s="1"/>
  <c r="AF387"/>
  <c r="AJ387"/>
  <c r="CX387" s="1"/>
  <c r="AN387"/>
  <c r="BL387"/>
  <c r="BP387"/>
  <c r="DF387" s="1"/>
  <c r="BT387"/>
  <c r="Q388"/>
  <c r="CS388" s="1"/>
  <c r="AO388"/>
  <c r="AS388"/>
  <c r="CZ388" s="1"/>
  <c r="AW388"/>
  <c r="DA388" s="1"/>
  <c r="BU388"/>
  <c r="BY388"/>
  <c r="DH388" s="1"/>
  <c r="CC388"/>
  <c r="DI388" s="1"/>
  <c r="R389"/>
  <c r="V389"/>
  <c r="CT389" s="1"/>
  <c r="Z389"/>
  <c r="DM389" s="1"/>
  <c r="AX389"/>
  <c r="BB389"/>
  <c r="DB389" s="1"/>
  <c r="BF389"/>
  <c r="DC389" s="1"/>
  <c r="CD389"/>
  <c r="CH389"/>
  <c r="DJ389" s="1"/>
  <c r="AA390"/>
  <c r="AE390"/>
  <c r="CV390" s="1"/>
  <c r="AI390"/>
  <c r="DN390" s="1"/>
  <c r="BG390"/>
  <c r="BK390"/>
  <c r="DD390" s="1"/>
  <c r="BO390"/>
  <c r="DE390" s="1"/>
  <c r="AF391"/>
  <c r="AJ391"/>
  <c r="CX391" s="1"/>
  <c r="AN391"/>
  <c r="BL391"/>
  <c r="BP391"/>
  <c r="DF391" s="1"/>
  <c r="BT391"/>
  <c r="Q392"/>
  <c r="CS392" s="1"/>
  <c r="AO392"/>
  <c r="AS392"/>
  <c r="CZ392" s="1"/>
  <c r="AW392"/>
  <c r="DA392" s="1"/>
  <c r="BU392"/>
  <c r="BY392"/>
  <c r="DH392" s="1"/>
  <c r="CC392"/>
  <c r="DI392" s="1"/>
  <c r="R393"/>
  <c r="V393"/>
  <c r="CT393" s="1"/>
  <c r="Z393"/>
  <c r="DM393" s="1"/>
  <c r="AX393"/>
  <c r="BB393"/>
  <c r="DB393" s="1"/>
  <c r="BF393"/>
  <c r="DC393" s="1"/>
  <c r="CD393"/>
  <c r="CH393"/>
  <c r="DJ393" s="1"/>
  <c r="AA394"/>
  <c r="AE394"/>
  <c r="CV394" s="1"/>
  <c r="AI394"/>
  <c r="DN394" s="1"/>
  <c r="BG394"/>
  <c r="BK394"/>
  <c r="DD394" s="1"/>
  <c r="BO394"/>
  <c r="DE394" s="1"/>
  <c r="AF395"/>
  <c r="AJ395"/>
  <c r="CX395" s="1"/>
  <c r="AN395"/>
  <c r="BL395"/>
  <c r="BP395"/>
  <c r="DF395" s="1"/>
  <c r="BT395"/>
  <c r="Q396"/>
  <c r="CS396" s="1"/>
  <c r="Y396"/>
  <c r="AC396"/>
  <c r="AO396"/>
  <c r="AS396"/>
  <c r="CZ396" s="1"/>
  <c r="AW396"/>
  <c r="DA396" s="1"/>
  <c r="BE396"/>
  <c r="BI396"/>
  <c r="BU396"/>
  <c r="BY396"/>
  <c r="DH396" s="1"/>
  <c r="CC396"/>
  <c r="DI396" s="1"/>
  <c r="R397"/>
  <c r="V397"/>
  <c r="CT397" s="1"/>
  <c r="Z397"/>
  <c r="CU397" s="1"/>
  <c r="AH397"/>
  <c r="AL397"/>
  <c r="AX397"/>
  <c r="BB397"/>
  <c r="DB397" s="1"/>
  <c r="BF397"/>
  <c r="DQ397" s="1"/>
  <c r="BN397"/>
  <c r="BR397"/>
  <c r="CD397"/>
  <c r="CH397"/>
  <c r="DJ397" s="1"/>
  <c r="AA398"/>
  <c r="AE398"/>
  <c r="CV398" s="1"/>
  <c r="AI398"/>
  <c r="DN398" s="1"/>
  <c r="AQ398"/>
  <c r="AU398"/>
  <c r="BG398"/>
  <c r="BK398"/>
  <c r="DD398" s="1"/>
  <c r="BO398"/>
  <c r="DR398" s="1"/>
  <c r="BW398"/>
  <c r="CA398"/>
  <c r="P399"/>
  <c r="T399"/>
  <c r="AF399"/>
  <c r="AJ399"/>
  <c r="CX399" s="1"/>
  <c r="AN399"/>
  <c r="AV399"/>
  <c r="AZ399"/>
  <c r="BL399"/>
  <c r="BP399"/>
  <c r="DF399" s="1"/>
  <c r="BT399"/>
  <c r="CB399"/>
  <c r="CF399"/>
  <c r="Q400"/>
  <c r="CS400" s="1"/>
  <c r="Y400"/>
  <c r="AC400"/>
  <c r="AO400"/>
  <c r="AS400"/>
  <c r="CZ400" s="1"/>
  <c r="AW400"/>
  <c r="DA400" s="1"/>
  <c r="BE400"/>
  <c r="BI400"/>
  <c r="BU400"/>
  <c r="BY400"/>
  <c r="DH400" s="1"/>
  <c r="CC400"/>
  <c r="DI400" s="1"/>
  <c r="R401"/>
  <c r="V401"/>
  <c r="CT401" s="1"/>
  <c r="Z401"/>
  <c r="AH401"/>
  <c r="AL401"/>
  <c r="AP401"/>
  <c r="AT401"/>
  <c r="AX401"/>
  <c r="BB401"/>
  <c r="DB401" s="1"/>
  <c r="BF401"/>
  <c r="BN401"/>
  <c r="BR401"/>
  <c r="BV401"/>
  <c r="CA401"/>
  <c r="X402"/>
  <c r="AD402"/>
  <c r="AI402"/>
  <c r="AN402"/>
  <c r="AT402"/>
  <c r="BD402"/>
  <c r="BJ402"/>
  <c r="BO402"/>
  <c r="BT402"/>
  <c r="BZ402"/>
  <c r="AI403"/>
  <c r="AN403"/>
  <c r="AS403"/>
  <c r="CZ403" s="1"/>
  <c r="BO403"/>
  <c r="BT403"/>
  <c r="BY403"/>
  <c r="DH403" s="1"/>
  <c r="Q404"/>
  <c r="CS404" s="1"/>
  <c r="V404"/>
  <c r="AB404"/>
  <c r="AW404"/>
  <c r="BB404"/>
  <c r="BH404"/>
  <c r="CC404"/>
  <c r="CH404"/>
  <c r="R405"/>
  <c r="W405"/>
  <c r="AC405"/>
  <c r="AH405"/>
  <c r="AM405"/>
  <c r="AX405"/>
  <c r="BC405"/>
  <c r="BI405"/>
  <c r="BN405"/>
  <c r="BS405"/>
  <c r="CD405"/>
  <c r="CI405"/>
  <c r="AA406"/>
  <c r="AF406"/>
  <c r="AQ406"/>
  <c r="BG406"/>
  <c r="BL406"/>
  <c r="BW406"/>
  <c r="P407"/>
  <c r="U407"/>
  <c r="CT407" s="1"/>
  <c r="AF407"/>
  <c r="AQ407"/>
  <c r="AV407"/>
  <c r="BA407"/>
  <c r="DB407" s="1"/>
  <c r="BL407"/>
  <c r="BW407"/>
  <c r="CB407"/>
  <c r="CG407"/>
  <c r="DJ407" s="1"/>
  <c r="T408"/>
  <c r="Y408"/>
  <c r="CX408"/>
  <c r="AO408"/>
  <c r="AT408"/>
  <c r="CZ408" s="1"/>
  <c r="AZ408"/>
  <c r="BE408"/>
  <c r="DF408"/>
  <c r="BU408"/>
  <c r="BZ408"/>
  <c r="DH408" s="1"/>
  <c r="CF408"/>
  <c r="U409"/>
  <c r="Z409"/>
  <c r="AK409"/>
  <c r="BA409"/>
  <c r="BF409"/>
  <c r="BQ409"/>
  <c r="CG409"/>
  <c r="X410"/>
  <c r="AD410"/>
  <c r="AI410"/>
  <c r="AN410"/>
  <c r="AT410"/>
  <c r="BD410"/>
  <c r="BJ410"/>
  <c r="BO410"/>
  <c r="BT410"/>
  <c r="BZ410"/>
  <c r="AI411"/>
  <c r="AN411"/>
  <c r="AS411"/>
  <c r="CZ411" s="1"/>
  <c r="BO411"/>
  <c r="BT411"/>
  <c r="BY411"/>
  <c r="DH411" s="1"/>
  <c r="Q412"/>
  <c r="CS412" s="1"/>
  <c r="V412"/>
  <c r="AB412"/>
  <c r="AW412"/>
  <c r="DP412" s="1"/>
  <c r="BB412"/>
  <c r="BH412"/>
  <c r="CC412"/>
  <c r="CH412"/>
  <c r="R413"/>
  <c r="W413"/>
  <c r="AC413"/>
  <c r="AH413"/>
  <c r="AM413"/>
  <c r="AX413"/>
  <c r="BC413"/>
  <c r="BI413"/>
  <c r="BN413"/>
  <c r="BS413"/>
  <c r="CD413"/>
  <c r="CI413"/>
  <c r="AA414"/>
  <c r="AF414"/>
  <c r="AQ414"/>
  <c r="BG414"/>
  <c r="BL414"/>
  <c r="BW414"/>
  <c r="P415"/>
  <c r="U415"/>
  <c r="CT415" s="1"/>
  <c r="AF415"/>
  <c r="AQ415"/>
  <c r="AV415"/>
  <c r="BA415"/>
  <c r="DB415" s="1"/>
  <c r="BL415"/>
  <c r="BW415"/>
  <c r="CB415"/>
  <c r="CG415"/>
  <c r="T416"/>
  <c r="Y416"/>
  <c r="CX416"/>
  <c r="AO416"/>
  <c r="AT416"/>
  <c r="CZ416" s="1"/>
  <c r="AZ416"/>
  <c r="BE416"/>
  <c r="DF416"/>
  <c r="BU416"/>
  <c r="BZ416"/>
  <c r="CF416"/>
  <c r="U417"/>
  <c r="Z417"/>
  <c r="AK417"/>
  <c r="BA417"/>
  <c r="BF417"/>
  <c r="BQ417"/>
  <c r="CG417"/>
  <c r="X418"/>
  <c r="AD418"/>
  <c r="AI418"/>
  <c r="AN418"/>
  <c r="AT418"/>
  <c r="BD418"/>
  <c r="BJ418"/>
  <c r="BO418"/>
  <c r="BT418"/>
  <c r="BZ418"/>
  <c r="AI419"/>
  <c r="AN419"/>
  <c r="AS419"/>
  <c r="CZ419" s="1"/>
  <c r="BO419"/>
  <c r="BT419"/>
  <c r="BY419"/>
  <c r="DH419" s="1"/>
  <c r="Q420"/>
  <c r="CS420" s="1"/>
  <c r="V420"/>
  <c r="AB420"/>
  <c r="AW420"/>
  <c r="DP420" s="1"/>
  <c r="BB420"/>
  <c r="BH420"/>
  <c r="CC420"/>
  <c r="CH420"/>
  <c r="R421"/>
  <c r="W421"/>
  <c r="AC421"/>
  <c r="AH421"/>
  <c r="AM421"/>
  <c r="AX421"/>
  <c r="BC421"/>
  <c r="BI421"/>
  <c r="BN421"/>
  <c r="BS421"/>
  <c r="CD421"/>
  <c r="CI421"/>
  <c r="AA422"/>
  <c r="AF422"/>
  <c r="AQ422"/>
  <c r="CY422" s="1"/>
  <c r="BG422"/>
  <c r="BL422"/>
  <c r="BW422"/>
  <c r="DG422"/>
  <c r="P423"/>
  <c r="AR423"/>
  <c r="CZ423" s="1"/>
  <c r="AZ423"/>
  <c r="BT423"/>
  <c r="CB423"/>
  <c r="R424"/>
  <c r="Z424"/>
  <c r="BB424"/>
  <c r="BJ424"/>
  <c r="DF424"/>
  <c r="CD424"/>
  <c r="AM425"/>
  <c r="BO425"/>
  <c r="AM426"/>
  <c r="BO426"/>
  <c r="Q427"/>
  <c r="BA427"/>
  <c r="DB427" s="1"/>
  <c r="CC427"/>
  <c r="AC428"/>
  <c r="BE428"/>
  <c r="CZ429"/>
  <c r="DH429"/>
  <c r="Z429"/>
  <c r="BJ429"/>
  <c r="AM430"/>
  <c r="CF401"/>
  <c r="DJ401" s="1"/>
  <c r="CB401"/>
  <c r="V403"/>
  <c r="CT403" s="1"/>
  <c r="R403"/>
  <c r="BB403"/>
  <c r="DB403" s="1"/>
  <c r="AX403"/>
  <c r="CH403"/>
  <c r="DJ403" s="1"/>
  <c r="CD403"/>
  <c r="AU404"/>
  <c r="CZ404" s="1"/>
  <c r="AQ404"/>
  <c r="CA404"/>
  <c r="DH404" s="1"/>
  <c r="BW404"/>
  <c r="AK406"/>
  <c r="AG406"/>
  <c r="BQ406"/>
  <c r="BM406"/>
  <c r="AL407"/>
  <c r="AH407"/>
  <c r="BR407"/>
  <c r="BN407"/>
  <c r="AE408"/>
  <c r="AA408"/>
  <c r="BK408"/>
  <c r="BG408"/>
  <c r="AB409"/>
  <c r="X409"/>
  <c r="BH409"/>
  <c r="DD409" s="1"/>
  <c r="BD409"/>
  <c r="V411"/>
  <c r="CT411" s="1"/>
  <c r="R411"/>
  <c r="BB411"/>
  <c r="DB411" s="1"/>
  <c r="AX411"/>
  <c r="CH411"/>
  <c r="DJ411" s="1"/>
  <c r="CD411"/>
  <c r="AU412"/>
  <c r="CZ412" s="1"/>
  <c r="AQ412"/>
  <c r="CA412"/>
  <c r="DH412" s="1"/>
  <c r="BW412"/>
  <c r="AK414"/>
  <c r="AG414"/>
  <c r="BQ414"/>
  <c r="BM414"/>
  <c r="AL415"/>
  <c r="AH415"/>
  <c r="BR415"/>
  <c r="BN415"/>
  <c r="AE416"/>
  <c r="AA416"/>
  <c r="BK416"/>
  <c r="BG416"/>
  <c r="AB417"/>
  <c r="X417"/>
  <c r="BH417"/>
  <c r="BD417"/>
  <c r="V419"/>
  <c r="CT419" s="1"/>
  <c r="R419"/>
  <c r="BB419"/>
  <c r="DB419" s="1"/>
  <c r="AX419"/>
  <c r="CH419"/>
  <c r="DJ419" s="1"/>
  <c r="CD419"/>
  <c r="AU420"/>
  <c r="CZ420" s="1"/>
  <c r="AQ420"/>
  <c r="CA420"/>
  <c r="DH420" s="1"/>
  <c r="BW420"/>
  <c r="AK422"/>
  <c r="AG422"/>
  <c r="BQ422"/>
  <c r="BM422"/>
  <c r="AC425"/>
  <c r="Y425"/>
  <c r="AB425"/>
  <c r="CV425" s="1"/>
  <c r="X425"/>
  <c r="BI425"/>
  <c r="BE425"/>
  <c r="BH425"/>
  <c r="DD425" s="1"/>
  <c r="BD425"/>
  <c r="AT426"/>
  <c r="AP426"/>
  <c r="AS426"/>
  <c r="AO426"/>
  <c r="DO426" s="1"/>
  <c r="BZ426"/>
  <c r="BV426"/>
  <c r="BY426"/>
  <c r="BU426"/>
  <c r="AU427"/>
  <c r="AQ427"/>
  <c r="AT427"/>
  <c r="AP427"/>
  <c r="CA427"/>
  <c r="BW427"/>
  <c r="BZ427"/>
  <c r="DH427" s="1"/>
  <c r="BV427"/>
  <c r="T428"/>
  <c r="CT428" s="1"/>
  <c r="P428"/>
  <c r="W428"/>
  <c r="S428"/>
  <c r="AZ428"/>
  <c r="DB428" s="1"/>
  <c r="AV428"/>
  <c r="BC428"/>
  <c r="AY428"/>
  <c r="CF428"/>
  <c r="DJ428" s="1"/>
  <c r="CB428"/>
  <c r="CI428"/>
  <c r="CE428"/>
  <c r="AK429"/>
  <c r="AG429"/>
  <c r="AJ429"/>
  <c r="AF429"/>
  <c r="BQ429"/>
  <c r="BM429"/>
  <c r="BP429"/>
  <c r="BL429"/>
  <c r="AI383"/>
  <c r="BO383"/>
  <c r="AN384"/>
  <c r="BT384"/>
  <c r="Q385"/>
  <c r="CS385" s="1"/>
  <c r="AW385"/>
  <c r="DA385" s="1"/>
  <c r="CC385"/>
  <c r="DI385" s="1"/>
  <c r="Z386"/>
  <c r="DM386" s="1"/>
  <c r="BF386"/>
  <c r="DQ386" s="1"/>
  <c r="AI387"/>
  <c r="BO387"/>
  <c r="AN388"/>
  <c r="BT388"/>
  <c r="Q389"/>
  <c r="CS389" s="1"/>
  <c r="AW389"/>
  <c r="DA389" s="1"/>
  <c r="CC389"/>
  <c r="DI389" s="1"/>
  <c r="Z390"/>
  <c r="DM390" s="1"/>
  <c r="BF390"/>
  <c r="DC390" s="1"/>
  <c r="AI391"/>
  <c r="BO391"/>
  <c r="AN392"/>
  <c r="BT392"/>
  <c r="Q393"/>
  <c r="CS393" s="1"/>
  <c r="AW393"/>
  <c r="DA393" s="1"/>
  <c r="CC393"/>
  <c r="DI393" s="1"/>
  <c r="Z394"/>
  <c r="DM394" s="1"/>
  <c r="BF394"/>
  <c r="DC394" s="1"/>
  <c r="AI395"/>
  <c r="BO395"/>
  <c r="X396"/>
  <c r="AB396"/>
  <c r="CV396" s="1"/>
  <c r="AN396"/>
  <c r="BD396"/>
  <c r="BH396"/>
  <c r="DD396" s="1"/>
  <c r="BT396"/>
  <c r="Q397"/>
  <c r="DL397" s="1"/>
  <c r="AG397"/>
  <c r="DN397" s="1"/>
  <c r="AK397"/>
  <c r="CX397" s="1"/>
  <c r="AW397"/>
  <c r="DA397" s="1"/>
  <c r="BM397"/>
  <c r="DE397" s="1"/>
  <c r="BQ397"/>
  <c r="DF397" s="1"/>
  <c r="CC397"/>
  <c r="DT397" s="1"/>
  <c r="Z398"/>
  <c r="DM398" s="1"/>
  <c r="AP398"/>
  <c r="AT398"/>
  <c r="CZ398" s="1"/>
  <c r="BF398"/>
  <c r="DC398" s="1"/>
  <c r="BV398"/>
  <c r="BZ398"/>
  <c r="DH398" s="1"/>
  <c r="CW398"/>
  <c r="DE398"/>
  <c r="S399"/>
  <c r="W399"/>
  <c r="AI399"/>
  <c r="AY399"/>
  <c r="BC399"/>
  <c r="BO399"/>
  <c r="CE399"/>
  <c r="CI399"/>
  <c r="X400"/>
  <c r="AB400"/>
  <c r="CV400" s="1"/>
  <c r="AN400"/>
  <c r="BD400"/>
  <c r="BH400"/>
  <c r="DD400" s="1"/>
  <c r="BT400"/>
  <c r="Q401"/>
  <c r="CS401" s="1"/>
  <c r="AG401"/>
  <c r="DN401" s="1"/>
  <c r="AK401"/>
  <c r="CX401" s="1"/>
  <c r="AO401"/>
  <c r="AS401"/>
  <c r="AW401"/>
  <c r="BM401"/>
  <c r="DE401" s="1"/>
  <c r="BQ401"/>
  <c r="DF401" s="1"/>
  <c r="BU401"/>
  <c r="BZ401"/>
  <c r="CE401"/>
  <c r="CV402"/>
  <c r="AH402"/>
  <c r="DD402"/>
  <c r="BN402"/>
  <c r="Q403"/>
  <c r="W403"/>
  <c r="DL403" s="1"/>
  <c r="AG403"/>
  <c r="AW403"/>
  <c r="BC403"/>
  <c r="BM403"/>
  <c r="DR403" s="1"/>
  <c r="CO403" s="1"/>
  <c r="CP403" s="1"/>
  <c r="CC403"/>
  <c r="DT403" s="1"/>
  <c r="CI403"/>
  <c r="AP404"/>
  <c r="CY404" s="1"/>
  <c r="BV404"/>
  <c r="DG404" s="1"/>
  <c r="AG405"/>
  <c r="BM405"/>
  <c r="Z406"/>
  <c r="AJ406"/>
  <c r="CX406" s="1"/>
  <c r="BF406"/>
  <c r="BP406"/>
  <c r="CY406"/>
  <c r="AJ407"/>
  <c r="CX407" s="1"/>
  <c r="BP407"/>
  <c r="CY407"/>
  <c r="X408"/>
  <c r="AC408"/>
  <c r="CV408" s="1"/>
  <c r="AN408"/>
  <c r="BD408"/>
  <c r="BI408"/>
  <c r="DD408" s="1"/>
  <c r="BT408"/>
  <c r="Y409"/>
  <c r="AD409"/>
  <c r="BE409"/>
  <c r="BJ409"/>
  <c r="CV410"/>
  <c r="AH410"/>
  <c r="DD410"/>
  <c r="BN410"/>
  <c r="Q411"/>
  <c r="W411"/>
  <c r="AG411"/>
  <c r="CW411" s="1"/>
  <c r="AW411"/>
  <c r="BC411"/>
  <c r="BM411"/>
  <c r="DR411" s="1"/>
  <c r="CO411" s="1"/>
  <c r="CP411" s="1"/>
  <c r="CC411"/>
  <c r="DT411" s="1"/>
  <c r="CI411"/>
  <c r="AP412"/>
  <c r="CY412" s="1"/>
  <c r="BV412"/>
  <c r="DG412" s="1"/>
  <c r="AG413"/>
  <c r="BM413"/>
  <c r="Z414"/>
  <c r="AJ414"/>
  <c r="CX414" s="1"/>
  <c r="BF414"/>
  <c r="BP414"/>
  <c r="DF414" s="1"/>
  <c r="CY414"/>
  <c r="AJ415"/>
  <c r="CX415" s="1"/>
  <c r="BP415"/>
  <c r="DF415" s="1"/>
  <c r="CF415"/>
  <c r="CY415"/>
  <c r="X416"/>
  <c r="AC416"/>
  <c r="CV416" s="1"/>
  <c r="AN416"/>
  <c r="BD416"/>
  <c r="BI416"/>
  <c r="DD416" s="1"/>
  <c r="BT416"/>
  <c r="BY416"/>
  <c r="DH416" s="1"/>
  <c r="Y417"/>
  <c r="AD417"/>
  <c r="BE417"/>
  <c r="BJ417"/>
  <c r="CV418"/>
  <c r="AH418"/>
  <c r="DD418"/>
  <c r="BN418"/>
  <c r="BS418"/>
  <c r="Q419"/>
  <c r="W419"/>
  <c r="AG419"/>
  <c r="AM419"/>
  <c r="AW419"/>
  <c r="BC419"/>
  <c r="BM419"/>
  <c r="BS419"/>
  <c r="CC419"/>
  <c r="DT419" s="1"/>
  <c r="CI419"/>
  <c r="Z420"/>
  <c r="AP420"/>
  <c r="CY420" s="1"/>
  <c r="BF420"/>
  <c r="BV420"/>
  <c r="DG420" s="1"/>
  <c r="AA421"/>
  <c r="AG421"/>
  <c r="BG421"/>
  <c r="BM421"/>
  <c r="Z422"/>
  <c r="AJ422"/>
  <c r="CX422" s="1"/>
  <c r="BF422"/>
  <c r="BP422"/>
  <c r="DF422" s="1"/>
  <c r="AW423"/>
  <c r="DA423" s="1"/>
  <c r="CG423"/>
  <c r="DJ423" s="1"/>
  <c r="Y424"/>
  <c r="BI424"/>
  <c r="AD425"/>
  <c r="BF425"/>
  <c r="AR426"/>
  <c r="BT426"/>
  <c r="CY426"/>
  <c r="CS427"/>
  <c r="AR427"/>
  <c r="CZ427" s="1"/>
  <c r="BT427"/>
  <c r="DI427"/>
  <c r="DL427"/>
  <c r="DT427"/>
  <c r="R428"/>
  <c r="BB428"/>
  <c r="DF428"/>
  <c r="CD428"/>
  <c r="AM429"/>
  <c r="BO429"/>
  <c r="AS402"/>
  <c r="CZ402" s="1"/>
  <c r="AO402"/>
  <c r="BY402"/>
  <c r="DH402" s="1"/>
  <c r="BU402"/>
  <c r="AT403"/>
  <c r="AP403"/>
  <c r="BZ403"/>
  <c r="BV403"/>
  <c r="DE403"/>
  <c r="AJ405"/>
  <c r="AF405"/>
  <c r="BP405"/>
  <c r="BL405"/>
  <c r="AC406"/>
  <c r="Y406"/>
  <c r="BI406"/>
  <c r="BE406"/>
  <c r="W408"/>
  <c r="S408"/>
  <c r="BC408"/>
  <c r="AY408"/>
  <c r="CI408"/>
  <c r="CE408"/>
  <c r="T409"/>
  <c r="P409"/>
  <c r="AZ409"/>
  <c r="AV409"/>
  <c r="CF409"/>
  <c r="CB409"/>
  <c r="AS410"/>
  <c r="CZ410" s="1"/>
  <c r="AO410"/>
  <c r="BY410"/>
  <c r="DH410" s="1"/>
  <c r="BU410"/>
  <c r="AT411"/>
  <c r="AP411"/>
  <c r="BZ411"/>
  <c r="BV411"/>
  <c r="AJ413"/>
  <c r="CX413" s="1"/>
  <c r="AF413"/>
  <c r="BP413"/>
  <c r="BL413"/>
  <c r="AC414"/>
  <c r="Y414"/>
  <c r="BI414"/>
  <c r="BE414"/>
  <c r="W416"/>
  <c r="S416"/>
  <c r="BC416"/>
  <c r="AY416"/>
  <c r="CI416"/>
  <c r="CE416"/>
  <c r="T417"/>
  <c r="P417"/>
  <c r="AZ417"/>
  <c r="AV417"/>
  <c r="CF417"/>
  <c r="CB417"/>
  <c r="AS418"/>
  <c r="CZ418" s="1"/>
  <c r="AO418"/>
  <c r="BY418"/>
  <c r="DH418" s="1"/>
  <c r="BU418"/>
  <c r="AT419"/>
  <c r="AP419"/>
  <c r="BZ419"/>
  <c r="BV419"/>
  <c r="AJ421"/>
  <c r="AF421"/>
  <c r="BP421"/>
  <c r="BL421"/>
  <c r="AC422"/>
  <c r="Y422"/>
  <c r="BI422"/>
  <c r="BE422"/>
  <c r="AL426"/>
  <c r="AH426"/>
  <c r="AK426"/>
  <c r="CX426" s="1"/>
  <c r="AG426"/>
  <c r="BR426"/>
  <c r="BN426"/>
  <c r="BQ426"/>
  <c r="BM426"/>
  <c r="DE426" s="1"/>
  <c r="AC429"/>
  <c r="Y429"/>
  <c r="AB429"/>
  <c r="CV429" s="1"/>
  <c r="X429"/>
  <c r="BI429"/>
  <c r="BE429"/>
  <c r="BH429"/>
  <c r="BD429"/>
  <c r="DL401"/>
  <c r="CU401"/>
  <c r="AN401"/>
  <c r="AR401"/>
  <c r="CZ401" s="1"/>
  <c r="DP401"/>
  <c r="DC401"/>
  <c r="BT401"/>
  <c r="BY401"/>
  <c r="DH401" s="1"/>
  <c r="DA401"/>
  <c r="DM401"/>
  <c r="AQ402"/>
  <c r="BW402"/>
  <c r="CS403"/>
  <c r="AQ403"/>
  <c r="DA403"/>
  <c r="BW403"/>
  <c r="DI403"/>
  <c r="CT404"/>
  <c r="CX404"/>
  <c r="DB404"/>
  <c r="DF404"/>
  <c r="DJ404"/>
  <c r="AK405"/>
  <c r="BQ405"/>
  <c r="X406"/>
  <c r="AD406"/>
  <c r="BD406"/>
  <c r="BJ406"/>
  <c r="Q408"/>
  <c r="V408"/>
  <c r="AW408"/>
  <c r="BB408"/>
  <c r="CC408"/>
  <c r="CH408"/>
  <c r="R409"/>
  <c r="W409"/>
  <c r="AX409"/>
  <c r="BC409"/>
  <c r="CD409"/>
  <c r="CI409"/>
  <c r="AQ410"/>
  <c r="BW410"/>
  <c r="CS411"/>
  <c r="AQ411"/>
  <c r="DA411"/>
  <c r="BW411"/>
  <c r="DI411"/>
  <c r="DL411"/>
  <c r="CT412"/>
  <c r="CX412"/>
  <c r="DB412"/>
  <c r="DF412"/>
  <c r="DJ412"/>
  <c r="AK413"/>
  <c r="BQ413"/>
  <c r="X414"/>
  <c r="AD414"/>
  <c r="BD414"/>
  <c r="BJ414"/>
  <c r="Q416"/>
  <c r="V416"/>
  <c r="AW416"/>
  <c r="BB416"/>
  <c r="CC416"/>
  <c r="CH416"/>
  <c r="R417"/>
  <c r="W417"/>
  <c r="AX417"/>
  <c r="BC417"/>
  <c r="CD417"/>
  <c r="CI417"/>
  <c r="AQ418"/>
  <c r="BL418"/>
  <c r="BW418"/>
  <c r="CS419"/>
  <c r="AF419"/>
  <c r="AQ419"/>
  <c r="DA419"/>
  <c r="BL419"/>
  <c r="BW419"/>
  <c r="DI419"/>
  <c r="DL419"/>
  <c r="CT420"/>
  <c r="Y420"/>
  <c r="CX420"/>
  <c r="DB420"/>
  <c r="BE420"/>
  <c r="DF420"/>
  <c r="DJ420"/>
  <c r="Z421"/>
  <c r="AK421"/>
  <c r="BF421"/>
  <c r="BQ421"/>
  <c r="X422"/>
  <c r="AD422"/>
  <c r="BD422"/>
  <c r="BJ422"/>
  <c r="DO423"/>
  <c r="CY423"/>
  <c r="CX424"/>
  <c r="AI426"/>
  <c r="BS426"/>
  <c r="AD429"/>
  <c r="BF429"/>
  <c r="DH439"/>
  <c r="AK402"/>
  <c r="AG402"/>
  <c r="DN402" s="1"/>
  <c r="BQ402"/>
  <c r="BM402"/>
  <c r="DE402" s="1"/>
  <c r="AL403"/>
  <c r="AH403"/>
  <c r="DN403" s="1"/>
  <c r="BR403"/>
  <c r="BN403"/>
  <c r="AE404"/>
  <c r="AA404"/>
  <c r="BK404"/>
  <c r="BG404"/>
  <c r="AB405"/>
  <c r="X405"/>
  <c r="BH405"/>
  <c r="BD405"/>
  <c r="V407"/>
  <c r="R407"/>
  <c r="BB407"/>
  <c r="AX407"/>
  <c r="CH407"/>
  <c r="CD407"/>
  <c r="AU408"/>
  <c r="AQ408"/>
  <c r="CA408"/>
  <c r="BW408"/>
  <c r="AK410"/>
  <c r="AG410"/>
  <c r="DN410" s="1"/>
  <c r="BQ410"/>
  <c r="BM410"/>
  <c r="DE410" s="1"/>
  <c r="AL411"/>
  <c r="AH411"/>
  <c r="DN411" s="1"/>
  <c r="BR411"/>
  <c r="BN411"/>
  <c r="DE411" s="1"/>
  <c r="AE412"/>
  <c r="AA412"/>
  <c r="BK412"/>
  <c r="BG412"/>
  <c r="AB413"/>
  <c r="X413"/>
  <c r="BH413"/>
  <c r="BD413"/>
  <c r="V415"/>
  <c r="R415"/>
  <c r="BB415"/>
  <c r="AX415"/>
  <c r="CH415"/>
  <c r="CD415"/>
  <c r="AU416"/>
  <c r="AQ416"/>
  <c r="CA416"/>
  <c r="BW416"/>
  <c r="AK418"/>
  <c r="AG418"/>
  <c r="CW418" s="1"/>
  <c r="BQ418"/>
  <c r="BM418"/>
  <c r="AL419"/>
  <c r="AH419"/>
  <c r="BR419"/>
  <c r="BN419"/>
  <c r="AE420"/>
  <c r="AA420"/>
  <c r="BK420"/>
  <c r="BG420"/>
  <c r="AB421"/>
  <c r="X421"/>
  <c r="BH421"/>
  <c r="BD421"/>
  <c r="W423"/>
  <c r="S423"/>
  <c r="V423"/>
  <c r="CT423" s="1"/>
  <c r="R423"/>
  <c r="BC423"/>
  <c r="AY423"/>
  <c r="BB423"/>
  <c r="AX423"/>
  <c r="CI423"/>
  <c r="CE423"/>
  <c r="CH423"/>
  <c r="CD423"/>
  <c r="AB424"/>
  <c r="X424"/>
  <c r="AE424"/>
  <c r="AA424"/>
  <c r="BH424"/>
  <c r="BD424"/>
  <c r="BK424"/>
  <c r="BG424"/>
  <c r="AU431"/>
  <c r="AQ431"/>
  <c r="AR431"/>
  <c r="AN431"/>
  <c r="AS431"/>
  <c r="AO431"/>
  <c r="AT431"/>
  <c r="AP431"/>
  <c r="CA431"/>
  <c r="BW431"/>
  <c r="BX431"/>
  <c r="BT431"/>
  <c r="BY431"/>
  <c r="BU431"/>
  <c r="BZ431"/>
  <c r="BV431"/>
  <c r="Z396"/>
  <c r="BF396"/>
  <c r="AI397"/>
  <c r="BO397"/>
  <c r="AN398"/>
  <c r="BT398"/>
  <c r="Q399"/>
  <c r="AW399"/>
  <c r="CC399"/>
  <c r="Z400"/>
  <c r="BF400"/>
  <c r="AI401"/>
  <c r="CW401" s="1"/>
  <c r="AQ401"/>
  <c r="BO401"/>
  <c r="DR401" s="1"/>
  <c r="CO401" s="1"/>
  <c r="CP401" s="1"/>
  <c r="BW401"/>
  <c r="DQ401"/>
  <c r="AJ402"/>
  <c r="CX402" s="1"/>
  <c r="AP402"/>
  <c r="AU402"/>
  <c r="BP402"/>
  <c r="DF402" s="1"/>
  <c r="BV402"/>
  <c r="CA402"/>
  <c r="AJ403"/>
  <c r="CX403" s="1"/>
  <c r="AO403"/>
  <c r="AU403"/>
  <c r="BP403"/>
  <c r="DF403" s="1"/>
  <c r="BU403"/>
  <c r="CA403"/>
  <c r="DP403"/>
  <c r="X404"/>
  <c r="AC404"/>
  <c r="DO404"/>
  <c r="BD404"/>
  <c r="BI404"/>
  <c r="DS404"/>
  <c r="Y405"/>
  <c r="AD405"/>
  <c r="AI405"/>
  <c r="BE405"/>
  <c r="BJ405"/>
  <c r="BO405"/>
  <c r="AB406"/>
  <c r="CZ406"/>
  <c r="BH406"/>
  <c r="DD406" s="1"/>
  <c r="DH406"/>
  <c r="DG406"/>
  <c r="Q407"/>
  <c r="W407"/>
  <c r="AW407"/>
  <c r="BC407"/>
  <c r="CC407"/>
  <c r="CI407"/>
  <c r="DG407"/>
  <c r="P408"/>
  <c r="U408"/>
  <c r="AP408"/>
  <c r="AV408"/>
  <c r="BA408"/>
  <c r="BV408"/>
  <c r="CB408"/>
  <c r="CG408"/>
  <c r="Q409"/>
  <c r="V409"/>
  <c r="AW409"/>
  <c r="BB409"/>
  <c r="CC409"/>
  <c r="CH409"/>
  <c r="AJ410"/>
  <c r="CX410" s="1"/>
  <c r="AP410"/>
  <c r="AU410"/>
  <c r="BP410"/>
  <c r="DF410" s="1"/>
  <c r="BV410"/>
  <c r="CA410"/>
  <c r="AJ411"/>
  <c r="CX411" s="1"/>
  <c r="AO411"/>
  <c r="AU411"/>
  <c r="BP411"/>
  <c r="DF411" s="1"/>
  <c r="BU411"/>
  <c r="CA411"/>
  <c r="DP411"/>
  <c r="X412"/>
  <c r="AC412"/>
  <c r="DO412"/>
  <c r="BD412"/>
  <c r="BI412"/>
  <c r="DS412"/>
  <c r="CW412"/>
  <c r="Y413"/>
  <c r="AD413"/>
  <c r="AI413"/>
  <c r="BE413"/>
  <c r="BJ413"/>
  <c r="BO413"/>
  <c r="AB414"/>
  <c r="CV414" s="1"/>
  <c r="CZ414"/>
  <c r="BH414"/>
  <c r="DD414" s="1"/>
  <c r="DH414"/>
  <c r="DG414"/>
  <c r="Q415"/>
  <c r="W415"/>
  <c r="AW415"/>
  <c r="BC415"/>
  <c r="CC415"/>
  <c r="CI415"/>
  <c r="DG415"/>
  <c r="P416"/>
  <c r="U416"/>
  <c r="AP416"/>
  <c r="AV416"/>
  <c r="BA416"/>
  <c r="BV416"/>
  <c r="CB416"/>
  <c r="CG416"/>
  <c r="Q417"/>
  <c r="V417"/>
  <c r="AW417"/>
  <c r="BB417"/>
  <c r="CC417"/>
  <c r="CH417"/>
  <c r="AJ418"/>
  <c r="CX418" s="1"/>
  <c r="AP418"/>
  <c r="AU418"/>
  <c r="BP418"/>
  <c r="DF418" s="1"/>
  <c r="BV418"/>
  <c r="CA418"/>
  <c r="AJ419"/>
  <c r="CX419" s="1"/>
  <c r="AO419"/>
  <c r="AU419"/>
  <c r="BP419"/>
  <c r="DF419" s="1"/>
  <c r="BU419"/>
  <c r="CA419"/>
  <c r="DP419"/>
  <c r="X420"/>
  <c r="AC420"/>
  <c r="DO420"/>
  <c r="BD420"/>
  <c r="BI420"/>
  <c r="DS420"/>
  <c r="Y421"/>
  <c r="AD421"/>
  <c r="AI421"/>
  <c r="BE421"/>
  <c r="BJ421"/>
  <c r="BO421"/>
  <c r="AB422"/>
  <c r="CV422" s="1"/>
  <c r="CZ422"/>
  <c r="BH422"/>
  <c r="DD422" s="1"/>
  <c r="DH422"/>
  <c r="Q423"/>
  <c r="BA423"/>
  <c r="CC423"/>
  <c r="AC424"/>
  <c r="BE424"/>
  <c r="CW424"/>
  <c r="AF426"/>
  <c r="BP426"/>
  <c r="DF426" s="1"/>
  <c r="DH426"/>
  <c r="CT427"/>
  <c r="DO427"/>
  <c r="DA427"/>
  <c r="DJ427"/>
  <c r="CY427"/>
  <c r="DP427"/>
  <c r="CX428"/>
  <c r="AA429"/>
  <c r="BK429"/>
  <c r="DA436"/>
  <c r="AM432"/>
  <c r="AI432"/>
  <c r="DN432" s="1"/>
  <c r="BS432"/>
  <c r="BO432"/>
  <c r="DR432" s="1"/>
  <c r="AJ433"/>
  <c r="AF433"/>
  <c r="BP433"/>
  <c r="BL433"/>
  <c r="AC434"/>
  <c r="Y434"/>
  <c r="BI434"/>
  <c r="BE434"/>
  <c r="W436"/>
  <c r="S436"/>
  <c r="BC436"/>
  <c r="AY436"/>
  <c r="CI436"/>
  <c r="CE436"/>
  <c r="T437"/>
  <c r="P437"/>
  <c r="AZ437"/>
  <c r="AV437"/>
  <c r="CF437"/>
  <c r="CB437"/>
  <c r="AS438"/>
  <c r="AO438"/>
  <c r="DO438" s="1"/>
  <c r="BY438"/>
  <c r="BU438"/>
  <c r="DS438" s="1"/>
  <c r="AT439"/>
  <c r="CZ439" s="1"/>
  <c r="AP439"/>
  <c r="DO439" s="1"/>
  <c r="BZ439"/>
  <c r="BV439"/>
  <c r="DS439" s="1"/>
  <c r="AJ441"/>
  <c r="AF441"/>
  <c r="BP441"/>
  <c r="BL441"/>
  <c r="AC442"/>
  <c r="Y442"/>
  <c r="BI442"/>
  <c r="BE442"/>
  <c r="AJ443"/>
  <c r="CX443" s="1"/>
  <c r="AF443"/>
  <c r="AL443"/>
  <c r="AH443"/>
  <c r="BP443"/>
  <c r="BL443"/>
  <c r="BR443"/>
  <c r="BN443"/>
  <c r="AS444"/>
  <c r="AO444"/>
  <c r="AU444"/>
  <c r="AQ444"/>
  <c r="BZ444"/>
  <c r="BV444"/>
  <c r="BW444"/>
  <c r="BY444"/>
  <c r="BT444"/>
  <c r="Q402"/>
  <c r="CS402" s="1"/>
  <c r="AW402"/>
  <c r="DA402" s="1"/>
  <c r="CC402"/>
  <c r="DT402" s="1"/>
  <c r="Z403"/>
  <c r="CU403" s="1"/>
  <c r="BF403"/>
  <c r="DQ403" s="1"/>
  <c r="AI404"/>
  <c r="CW404" s="1"/>
  <c r="BO404"/>
  <c r="DE404" s="1"/>
  <c r="AN405"/>
  <c r="BT405"/>
  <c r="Q406"/>
  <c r="CS406" s="1"/>
  <c r="AW406"/>
  <c r="DP406" s="1"/>
  <c r="CC406"/>
  <c r="Z407"/>
  <c r="DM407" s="1"/>
  <c r="BF407"/>
  <c r="DQ407" s="1"/>
  <c r="AI408"/>
  <c r="CW408" s="1"/>
  <c r="BO408"/>
  <c r="DR408" s="1"/>
  <c r="AN409"/>
  <c r="BT409"/>
  <c r="Q410"/>
  <c r="DL410" s="1"/>
  <c r="AW410"/>
  <c r="DA410" s="1"/>
  <c r="CC410"/>
  <c r="DT410" s="1"/>
  <c r="Z411"/>
  <c r="CU411" s="1"/>
  <c r="BF411"/>
  <c r="DQ411" s="1"/>
  <c r="AI412"/>
  <c r="DN412" s="1"/>
  <c r="BO412"/>
  <c r="DE412" s="1"/>
  <c r="AN413"/>
  <c r="BT413"/>
  <c r="Q414"/>
  <c r="CS414" s="1"/>
  <c r="AW414"/>
  <c r="DP414" s="1"/>
  <c r="CC414"/>
  <c r="Z415"/>
  <c r="CU415" s="1"/>
  <c r="BF415"/>
  <c r="DQ415" s="1"/>
  <c r="AI416"/>
  <c r="DN416" s="1"/>
  <c r="BO416"/>
  <c r="DE416" s="1"/>
  <c r="AN417"/>
  <c r="BT417"/>
  <c r="Q418"/>
  <c r="CS418" s="1"/>
  <c r="AW418"/>
  <c r="DP418" s="1"/>
  <c r="CC418"/>
  <c r="DT418" s="1"/>
  <c r="Z419"/>
  <c r="CU419" s="1"/>
  <c r="BF419"/>
  <c r="DC419" s="1"/>
  <c r="AI420"/>
  <c r="CW420" s="1"/>
  <c r="BO420"/>
  <c r="DR420" s="1"/>
  <c r="AN421"/>
  <c r="BT421"/>
  <c r="Q422"/>
  <c r="DL422" s="1"/>
  <c r="AW422"/>
  <c r="DP422" s="1"/>
  <c r="CM422" s="1"/>
  <c r="CN422" s="1"/>
  <c r="CC422"/>
  <c r="DT422" s="1"/>
  <c r="Z423"/>
  <c r="CU423" s="1"/>
  <c r="AH423"/>
  <c r="DN423" s="1"/>
  <c r="AL423"/>
  <c r="CX423" s="1"/>
  <c r="BF423"/>
  <c r="DC423" s="1"/>
  <c r="BN423"/>
  <c r="DE423" s="1"/>
  <c r="BR423"/>
  <c r="DF423" s="1"/>
  <c r="AI424"/>
  <c r="DN424" s="1"/>
  <c r="AQ424"/>
  <c r="AU424"/>
  <c r="CZ424" s="1"/>
  <c r="BO424"/>
  <c r="DE424" s="1"/>
  <c r="BW424"/>
  <c r="CA424"/>
  <c r="DH424" s="1"/>
  <c r="P425"/>
  <c r="T425"/>
  <c r="CT425" s="1"/>
  <c r="AN425"/>
  <c r="AV425"/>
  <c r="AZ425"/>
  <c r="DB425" s="1"/>
  <c r="BT425"/>
  <c r="CB425"/>
  <c r="CF425"/>
  <c r="DJ425" s="1"/>
  <c r="Q426"/>
  <c r="DL426" s="1"/>
  <c r="Y426"/>
  <c r="DM426" s="1"/>
  <c r="AC426"/>
  <c r="CV426" s="1"/>
  <c r="AW426"/>
  <c r="DA426" s="1"/>
  <c r="BE426"/>
  <c r="BI426"/>
  <c r="DD426" s="1"/>
  <c r="CC426"/>
  <c r="DT426" s="1"/>
  <c r="Z427"/>
  <c r="CU427" s="1"/>
  <c r="AH427"/>
  <c r="CW427" s="1"/>
  <c r="AL427"/>
  <c r="CX427" s="1"/>
  <c r="BF427"/>
  <c r="DC427" s="1"/>
  <c r="BN427"/>
  <c r="DE427" s="1"/>
  <c r="BR427"/>
  <c r="DF427" s="1"/>
  <c r="AI428"/>
  <c r="CW428" s="1"/>
  <c r="AQ428"/>
  <c r="AU428"/>
  <c r="CZ428" s="1"/>
  <c r="BO428"/>
  <c r="DR428" s="1"/>
  <c r="BW428"/>
  <c r="CA428"/>
  <c r="DH428" s="1"/>
  <c r="P429"/>
  <c r="T429"/>
  <c r="CT429" s="1"/>
  <c r="AN429"/>
  <c r="AV429"/>
  <c r="AZ429"/>
  <c r="DB429" s="1"/>
  <c r="BT429"/>
  <c r="CB429"/>
  <c r="CF429"/>
  <c r="DJ429" s="1"/>
  <c r="Q430"/>
  <c r="CS430" s="1"/>
  <c r="Y430"/>
  <c r="CU430" s="1"/>
  <c r="AC430"/>
  <c r="CV430" s="1"/>
  <c r="AO430"/>
  <c r="AS430"/>
  <c r="AW430"/>
  <c r="DA430" s="1"/>
  <c r="BE430"/>
  <c r="DC430" s="1"/>
  <c r="BI430"/>
  <c r="DD430" s="1"/>
  <c r="BU430"/>
  <c r="BY430"/>
  <c r="CC430"/>
  <c r="DI430" s="1"/>
  <c r="R431"/>
  <c r="V431"/>
  <c r="Z431"/>
  <c r="DM431" s="1"/>
  <c r="AH431"/>
  <c r="CW431" s="1"/>
  <c r="AL431"/>
  <c r="CX431" s="1"/>
  <c r="AX431"/>
  <c r="BB431"/>
  <c r="BF431"/>
  <c r="DC431" s="1"/>
  <c r="BN431"/>
  <c r="DR431" s="1"/>
  <c r="CO431" s="1"/>
  <c r="CP431" s="1"/>
  <c r="BR431"/>
  <c r="DF431" s="1"/>
  <c r="CD431"/>
  <c r="CH431"/>
  <c r="T432"/>
  <c r="Y432"/>
  <c r="AJ432"/>
  <c r="CX432" s="1"/>
  <c r="AO432"/>
  <c r="CY432" s="1"/>
  <c r="AZ432"/>
  <c r="BE432"/>
  <c r="BP432"/>
  <c r="DF432" s="1"/>
  <c r="BU432"/>
  <c r="CF432"/>
  <c r="U433"/>
  <c r="Z433"/>
  <c r="AK433"/>
  <c r="BA433"/>
  <c r="BF433"/>
  <c r="BQ433"/>
  <c r="CG433"/>
  <c r="X434"/>
  <c r="AD434"/>
  <c r="AN434"/>
  <c r="AT434"/>
  <c r="BD434"/>
  <c r="BJ434"/>
  <c r="BT434"/>
  <c r="BZ434"/>
  <c r="AN435"/>
  <c r="AS435"/>
  <c r="CZ435" s="1"/>
  <c r="BT435"/>
  <c r="BY435"/>
  <c r="DH435" s="1"/>
  <c r="Q436"/>
  <c r="CS436" s="1"/>
  <c r="V436"/>
  <c r="AW436"/>
  <c r="BB436"/>
  <c r="CC436"/>
  <c r="DI436" s="1"/>
  <c r="CH436"/>
  <c r="R437"/>
  <c r="W437"/>
  <c r="AH437"/>
  <c r="AM437"/>
  <c r="AX437"/>
  <c r="BC437"/>
  <c r="BN437"/>
  <c r="BS437"/>
  <c r="CD437"/>
  <c r="CI437"/>
  <c r="AA438"/>
  <c r="AF438"/>
  <c r="AQ438"/>
  <c r="BG438"/>
  <c r="BL438"/>
  <c r="BW438"/>
  <c r="P439"/>
  <c r="AF439"/>
  <c r="AQ439"/>
  <c r="CY439" s="1"/>
  <c r="AV439"/>
  <c r="BL439"/>
  <c r="BW439"/>
  <c r="CB439"/>
  <c r="T440"/>
  <c r="Y440"/>
  <c r="CX440"/>
  <c r="AO440"/>
  <c r="CY440" s="1"/>
  <c r="AZ440"/>
  <c r="BE440"/>
  <c r="DF440"/>
  <c r="BU440"/>
  <c r="CF440"/>
  <c r="U441"/>
  <c r="Z441"/>
  <c r="AK441"/>
  <c r="BA441"/>
  <c r="BF441"/>
  <c r="BQ441"/>
  <c r="CG441"/>
  <c r="X442"/>
  <c r="AD442"/>
  <c r="CV442" s="1"/>
  <c r="AN442"/>
  <c r="AT442"/>
  <c r="BD442"/>
  <c r="BJ442"/>
  <c r="BT442"/>
  <c r="BZ442"/>
  <c r="W443"/>
  <c r="AI443"/>
  <c r="AY443"/>
  <c r="BS443"/>
  <c r="CI443"/>
  <c r="X444"/>
  <c r="AR444"/>
  <c r="CZ444" s="1"/>
  <c r="BK444"/>
  <c r="CA444"/>
  <c r="AE432"/>
  <c r="AA432"/>
  <c r="BK432"/>
  <c r="BG432"/>
  <c r="AB433"/>
  <c r="CV433" s="1"/>
  <c r="X433"/>
  <c r="BH433"/>
  <c r="BD433"/>
  <c r="V435"/>
  <c r="R435"/>
  <c r="BB435"/>
  <c r="AX435"/>
  <c r="CH435"/>
  <c r="CD435"/>
  <c r="AU436"/>
  <c r="AQ436"/>
  <c r="CA436"/>
  <c r="BW436"/>
  <c r="AK438"/>
  <c r="AG438"/>
  <c r="BQ438"/>
  <c r="BM438"/>
  <c r="AL439"/>
  <c r="AH439"/>
  <c r="BR439"/>
  <c r="BN439"/>
  <c r="AE440"/>
  <c r="AA440"/>
  <c r="BK440"/>
  <c r="BG440"/>
  <c r="AB441"/>
  <c r="X441"/>
  <c r="BH441"/>
  <c r="BD441"/>
  <c r="AU445"/>
  <c r="AQ445"/>
  <c r="AT445"/>
  <c r="AO445"/>
  <c r="DO445" s="1"/>
  <c r="AR445"/>
  <c r="CA445"/>
  <c r="BW445"/>
  <c r="BZ445"/>
  <c r="BU445"/>
  <c r="DG445" s="1"/>
  <c r="BX445"/>
  <c r="AN430"/>
  <c r="AR430"/>
  <c r="CZ430" s="1"/>
  <c r="BT430"/>
  <c r="BX430"/>
  <c r="DH430" s="1"/>
  <c r="DL430"/>
  <c r="DP430"/>
  <c r="Q431"/>
  <c r="DL431" s="1"/>
  <c r="U431"/>
  <c r="CT431" s="1"/>
  <c r="AW431"/>
  <c r="DA431" s="1"/>
  <c r="BA431"/>
  <c r="DB431" s="1"/>
  <c r="CC431"/>
  <c r="DI431" s="1"/>
  <c r="CG431"/>
  <c r="DJ431" s="1"/>
  <c r="DQ431"/>
  <c r="X432"/>
  <c r="AC432"/>
  <c r="CV432" s="1"/>
  <c r="DO432"/>
  <c r="BD432"/>
  <c r="BI432"/>
  <c r="DD432" s="1"/>
  <c r="CW432"/>
  <c r="Y433"/>
  <c r="AD433"/>
  <c r="BE433"/>
  <c r="BJ433"/>
  <c r="CV434"/>
  <c r="DD434"/>
  <c r="Q435"/>
  <c r="DL435" s="1"/>
  <c r="W435"/>
  <c r="AW435"/>
  <c r="BC435"/>
  <c r="CC435"/>
  <c r="DT435" s="1"/>
  <c r="CI435"/>
  <c r="AP436"/>
  <c r="BV436"/>
  <c r="DL436"/>
  <c r="AG437"/>
  <c r="BM437"/>
  <c r="Z438"/>
  <c r="AJ438"/>
  <c r="CX438" s="1"/>
  <c r="BF438"/>
  <c r="BP438"/>
  <c r="CY438"/>
  <c r="AJ439"/>
  <c r="BP439"/>
  <c r="X440"/>
  <c r="AC440"/>
  <c r="CV440" s="1"/>
  <c r="BD440"/>
  <c r="BI440"/>
  <c r="Y441"/>
  <c r="AD441"/>
  <c r="BE441"/>
  <c r="BJ441"/>
  <c r="DD442"/>
  <c r="CX444"/>
  <c r="DH444"/>
  <c r="W432"/>
  <c r="S432"/>
  <c r="BC432"/>
  <c r="AY432"/>
  <c r="CI432"/>
  <c r="CE432"/>
  <c r="T433"/>
  <c r="CT433" s="1"/>
  <c r="P433"/>
  <c r="AZ433"/>
  <c r="AV433"/>
  <c r="CF433"/>
  <c r="CB433"/>
  <c r="AS434"/>
  <c r="CZ434" s="1"/>
  <c r="AO434"/>
  <c r="BY434"/>
  <c r="DH434" s="1"/>
  <c r="BU434"/>
  <c r="AT435"/>
  <c r="AP435"/>
  <c r="BZ435"/>
  <c r="BV435"/>
  <c r="AJ437"/>
  <c r="AF437"/>
  <c r="BP437"/>
  <c r="BL437"/>
  <c r="AC438"/>
  <c r="Y438"/>
  <c r="BI438"/>
  <c r="BE438"/>
  <c r="W440"/>
  <c r="S440"/>
  <c r="BC440"/>
  <c r="AY440"/>
  <c r="CI440"/>
  <c r="CE440"/>
  <c r="T441"/>
  <c r="P441"/>
  <c r="AZ441"/>
  <c r="AV441"/>
  <c r="CF441"/>
  <c r="CB441"/>
  <c r="AS442"/>
  <c r="CZ442" s="1"/>
  <c r="AO442"/>
  <c r="BY442"/>
  <c r="DH442" s="1"/>
  <c r="BU442"/>
  <c r="T443"/>
  <c r="P443"/>
  <c r="V443"/>
  <c r="R443"/>
  <c r="AZ443"/>
  <c r="AV443"/>
  <c r="BB443"/>
  <c r="AX443"/>
  <c r="CF443"/>
  <c r="CB443"/>
  <c r="CH443"/>
  <c r="CD443"/>
  <c r="AC444"/>
  <c r="Y444"/>
  <c r="AE444"/>
  <c r="AA444"/>
  <c r="BJ444"/>
  <c r="BF444"/>
  <c r="BG444"/>
  <c r="BI444"/>
  <c r="DD444" s="1"/>
  <c r="BD444"/>
  <c r="AB446"/>
  <c r="X446"/>
  <c r="AE446"/>
  <c r="Z446"/>
  <c r="AC446"/>
  <c r="AD446"/>
  <c r="Y446"/>
  <c r="BH446"/>
  <c r="BD446"/>
  <c r="BK446"/>
  <c r="BF446"/>
  <c r="BG446"/>
  <c r="BI446"/>
  <c r="BJ446"/>
  <c r="BE446"/>
  <c r="Q432"/>
  <c r="V432"/>
  <c r="AW432"/>
  <c r="BB432"/>
  <c r="CC432"/>
  <c r="CH432"/>
  <c r="R433"/>
  <c r="W433"/>
  <c r="AX433"/>
  <c r="BC433"/>
  <c r="CD433"/>
  <c r="CI433"/>
  <c r="AQ434"/>
  <c r="BW434"/>
  <c r="AQ435"/>
  <c r="DA435"/>
  <c r="BW435"/>
  <c r="CT436"/>
  <c r="CX436"/>
  <c r="DB436"/>
  <c r="DF436"/>
  <c r="BU436"/>
  <c r="BZ436"/>
  <c r="DJ436"/>
  <c r="AK437"/>
  <c r="BQ437"/>
  <c r="X438"/>
  <c r="AD438"/>
  <c r="BD438"/>
  <c r="BJ438"/>
  <c r="BO439"/>
  <c r="Q440"/>
  <c r="V440"/>
  <c r="AW440"/>
  <c r="BB440"/>
  <c r="BH440"/>
  <c r="CC440"/>
  <c r="CH440"/>
  <c r="R441"/>
  <c r="W441"/>
  <c r="AX441"/>
  <c r="BC441"/>
  <c r="BI441"/>
  <c r="CD441"/>
  <c r="CI441"/>
  <c r="AQ442"/>
  <c r="BW442"/>
  <c r="S443"/>
  <c r="BC443"/>
  <c r="CE443"/>
  <c r="AB444"/>
  <c r="BE444"/>
  <c r="BY445"/>
  <c r="AU432"/>
  <c r="CZ432" s="1"/>
  <c r="AQ432"/>
  <c r="CA432"/>
  <c r="DH432" s="1"/>
  <c r="BW432"/>
  <c r="AK434"/>
  <c r="AG434"/>
  <c r="CW434" s="1"/>
  <c r="BQ434"/>
  <c r="BM434"/>
  <c r="DR434" s="1"/>
  <c r="AL435"/>
  <c r="AH435"/>
  <c r="CW435" s="1"/>
  <c r="BR435"/>
  <c r="BN435"/>
  <c r="DE435" s="1"/>
  <c r="AE436"/>
  <c r="AA436"/>
  <c r="BK436"/>
  <c r="BG436"/>
  <c r="AB437"/>
  <c r="X437"/>
  <c r="BH437"/>
  <c r="DD437" s="1"/>
  <c r="BD437"/>
  <c r="V439"/>
  <c r="CT439" s="1"/>
  <c r="R439"/>
  <c r="BB439"/>
  <c r="DB439" s="1"/>
  <c r="AX439"/>
  <c r="CH439"/>
  <c r="DJ439" s="1"/>
  <c r="CD439"/>
  <c r="AU440"/>
  <c r="CZ440" s="1"/>
  <c r="AQ440"/>
  <c r="CA440"/>
  <c r="DH440" s="1"/>
  <c r="BW440"/>
  <c r="AK442"/>
  <c r="AG442"/>
  <c r="DN442" s="1"/>
  <c r="BQ442"/>
  <c r="BM442"/>
  <c r="DE442" s="1"/>
  <c r="AE445"/>
  <c r="AA445"/>
  <c r="AD445"/>
  <c r="Y445"/>
  <c r="DM445" s="1"/>
  <c r="AB445"/>
  <c r="CV445" s="1"/>
  <c r="BK445"/>
  <c r="BG445"/>
  <c r="BJ445"/>
  <c r="BE445"/>
  <c r="DC445" s="1"/>
  <c r="BH445"/>
  <c r="AI423"/>
  <c r="BO423"/>
  <c r="AN424"/>
  <c r="BT424"/>
  <c r="Q425"/>
  <c r="AW425"/>
  <c r="CC425"/>
  <c r="Z426"/>
  <c r="BF426"/>
  <c r="AI427"/>
  <c r="BO427"/>
  <c r="AN428"/>
  <c r="BT428"/>
  <c r="Q429"/>
  <c r="AW429"/>
  <c r="CC429"/>
  <c r="Z430"/>
  <c r="DM430" s="1"/>
  <c r="AP430"/>
  <c r="BF430"/>
  <c r="BV430"/>
  <c r="S431"/>
  <c r="AI431"/>
  <c r="AY431"/>
  <c r="BO431"/>
  <c r="DE431" s="1"/>
  <c r="CE431"/>
  <c r="P432"/>
  <c r="U432"/>
  <c r="Z432"/>
  <c r="AP432"/>
  <c r="AV432"/>
  <c r="BA432"/>
  <c r="BF432"/>
  <c r="BV432"/>
  <c r="DS432" s="1"/>
  <c r="CB432"/>
  <c r="CG432"/>
  <c r="Q433"/>
  <c r="V433"/>
  <c r="AA433"/>
  <c r="AW433"/>
  <c r="BB433"/>
  <c r="BG433"/>
  <c r="CC433"/>
  <c r="CH433"/>
  <c r="AJ434"/>
  <c r="CX434" s="1"/>
  <c r="AP434"/>
  <c r="AU434"/>
  <c r="BP434"/>
  <c r="DF434" s="1"/>
  <c r="BV434"/>
  <c r="CA434"/>
  <c r="T435"/>
  <c r="CT435" s="1"/>
  <c r="AJ435"/>
  <c r="CX435" s="1"/>
  <c r="AO435"/>
  <c r="AU435"/>
  <c r="AZ435"/>
  <c r="DB435" s="1"/>
  <c r="BP435"/>
  <c r="DF435" s="1"/>
  <c r="BU435"/>
  <c r="CA435"/>
  <c r="CF435"/>
  <c r="DJ435" s="1"/>
  <c r="DP435"/>
  <c r="X436"/>
  <c r="AC436"/>
  <c r="CV436" s="1"/>
  <c r="AN436"/>
  <c r="AS436"/>
  <c r="CZ436" s="1"/>
  <c r="BD436"/>
  <c r="BI436"/>
  <c r="DD436" s="1"/>
  <c r="BT436"/>
  <c r="BY436"/>
  <c r="DH436" s="1"/>
  <c r="Y437"/>
  <c r="AD437"/>
  <c r="AI437"/>
  <c r="BE437"/>
  <c r="BJ437"/>
  <c r="BO437"/>
  <c r="AB438"/>
  <c r="CV438" s="1"/>
  <c r="AH438"/>
  <c r="AM438"/>
  <c r="CZ438"/>
  <c r="BH438"/>
  <c r="DD438" s="1"/>
  <c r="BN438"/>
  <c r="BS438"/>
  <c r="DH438"/>
  <c r="DG438"/>
  <c r="Q439"/>
  <c r="W439"/>
  <c r="AG439"/>
  <c r="AM439"/>
  <c r="AW439"/>
  <c r="BC439"/>
  <c r="BM439"/>
  <c r="BS439"/>
  <c r="CC439"/>
  <c r="CI439"/>
  <c r="DG439"/>
  <c r="P440"/>
  <c r="U440"/>
  <c r="Z440"/>
  <c r="AP440"/>
  <c r="DO440" s="1"/>
  <c r="AV440"/>
  <c r="BA440"/>
  <c r="BF440"/>
  <c r="BV440"/>
  <c r="DS440" s="1"/>
  <c r="CB440"/>
  <c r="CG440"/>
  <c r="Q441"/>
  <c r="V441"/>
  <c r="AA441"/>
  <c r="AW441"/>
  <c r="BB441"/>
  <c r="BG441"/>
  <c r="CC441"/>
  <c r="CH441"/>
  <c r="CT442"/>
  <c r="AJ442"/>
  <c r="AP442"/>
  <c r="AU442"/>
  <c r="DB442"/>
  <c r="BP442"/>
  <c r="DF442" s="1"/>
  <c r="BV442"/>
  <c r="CA442"/>
  <c r="DJ442"/>
  <c r="CW442"/>
  <c r="Q443"/>
  <c r="BA443"/>
  <c r="CC443"/>
  <c r="Z444"/>
  <c r="CY444"/>
  <c r="AC445"/>
  <c r="AP445"/>
  <c r="BI445"/>
  <c r="BV445"/>
  <c r="V448"/>
  <c r="R448"/>
  <c r="BB448"/>
  <c r="AX448"/>
  <c r="CH448"/>
  <c r="CD448"/>
  <c r="AU449"/>
  <c r="AQ449"/>
  <c r="CA449"/>
  <c r="BW449"/>
  <c r="AK451"/>
  <c r="AG451"/>
  <c r="BQ451"/>
  <c r="BM451"/>
  <c r="AL452"/>
  <c r="AH452"/>
  <c r="BQ452"/>
  <c r="BM452"/>
  <c r="BR452"/>
  <c r="BN452"/>
  <c r="AL457"/>
  <c r="AH457"/>
  <c r="AI457"/>
  <c r="AK457"/>
  <c r="AF457"/>
  <c r="AM457"/>
  <c r="AG457"/>
  <c r="BR457"/>
  <c r="BN457"/>
  <c r="BO457"/>
  <c r="BQ457"/>
  <c r="BL457"/>
  <c r="BS457"/>
  <c r="BM457"/>
  <c r="AH447"/>
  <c r="AM447"/>
  <c r="CZ447"/>
  <c r="BN447"/>
  <c r="BS447"/>
  <c r="DH447"/>
  <c r="Q448"/>
  <c r="W448"/>
  <c r="AG448"/>
  <c r="AM448"/>
  <c r="AW448"/>
  <c r="BC448"/>
  <c r="BM448"/>
  <c r="BS448"/>
  <c r="CC448"/>
  <c r="CI448"/>
  <c r="Z449"/>
  <c r="AP449"/>
  <c r="BF449"/>
  <c r="BV449"/>
  <c r="AA450"/>
  <c r="BG450"/>
  <c r="AJ451"/>
  <c r="BP451"/>
  <c r="T452"/>
  <c r="AJ452"/>
  <c r="AZ452"/>
  <c r="BL452"/>
  <c r="CB452"/>
  <c r="AN453"/>
  <c r="BX453"/>
  <c r="CF454"/>
  <c r="CV457"/>
  <c r="BI458"/>
  <c r="CZ459"/>
  <c r="BR444"/>
  <c r="DF444" s="1"/>
  <c r="BN444"/>
  <c r="W445"/>
  <c r="S445"/>
  <c r="BC445"/>
  <c r="AY445"/>
  <c r="CI445"/>
  <c r="CE445"/>
  <c r="T446"/>
  <c r="CT446" s="1"/>
  <c r="P446"/>
  <c r="AZ446"/>
  <c r="AV446"/>
  <c r="CF446"/>
  <c r="CB446"/>
  <c r="AS447"/>
  <c r="AO447"/>
  <c r="BY447"/>
  <c r="BU447"/>
  <c r="AT448"/>
  <c r="CZ448" s="1"/>
  <c r="AP448"/>
  <c r="BZ448"/>
  <c r="DH448" s="1"/>
  <c r="BV448"/>
  <c r="AJ450"/>
  <c r="AF450"/>
  <c r="BP450"/>
  <c r="BL450"/>
  <c r="AC451"/>
  <c r="Y451"/>
  <c r="BI451"/>
  <c r="BE451"/>
  <c r="V453"/>
  <c r="CT453" s="1"/>
  <c r="R453"/>
  <c r="CS453" s="1"/>
  <c r="W453"/>
  <c r="S453"/>
  <c r="BB453"/>
  <c r="AX453"/>
  <c r="DA453" s="1"/>
  <c r="BC453"/>
  <c r="AY453"/>
  <c r="CH453"/>
  <c r="CD453"/>
  <c r="DI453" s="1"/>
  <c r="CI453"/>
  <c r="CE453"/>
  <c r="AJ455"/>
  <c r="CX455" s="1"/>
  <c r="AF455"/>
  <c r="AM455"/>
  <c r="AH455"/>
  <c r="AI455"/>
  <c r="BP455"/>
  <c r="BL455"/>
  <c r="BS455"/>
  <c r="BN455"/>
  <c r="BO455"/>
  <c r="AN433"/>
  <c r="BT433"/>
  <c r="Q434"/>
  <c r="DL434" s="1"/>
  <c r="AW434"/>
  <c r="CC434"/>
  <c r="DT434" s="1"/>
  <c r="Z435"/>
  <c r="BF435"/>
  <c r="DQ435" s="1"/>
  <c r="AI436"/>
  <c r="BO436"/>
  <c r="DE436" s="1"/>
  <c r="AN437"/>
  <c r="BT437"/>
  <c r="Q438"/>
  <c r="AW438"/>
  <c r="DP438" s="1"/>
  <c r="CC438"/>
  <c r="Z439"/>
  <c r="DM439" s="1"/>
  <c r="BF439"/>
  <c r="AI440"/>
  <c r="DN440" s="1"/>
  <c r="BO440"/>
  <c r="DR440" s="1"/>
  <c r="AN441"/>
  <c r="BT441"/>
  <c r="Q442"/>
  <c r="CS442" s="1"/>
  <c r="AW442"/>
  <c r="DP442" s="1"/>
  <c r="CC442"/>
  <c r="DT442" s="1"/>
  <c r="Z443"/>
  <c r="AP443"/>
  <c r="AT443"/>
  <c r="CZ443" s="1"/>
  <c r="BF443"/>
  <c r="DQ443" s="1"/>
  <c r="BV443"/>
  <c r="BZ443"/>
  <c r="DH443" s="1"/>
  <c r="S444"/>
  <c r="W444"/>
  <c r="CT444" s="1"/>
  <c r="AI444"/>
  <c r="AY444"/>
  <c r="BO444"/>
  <c r="Q445"/>
  <c r="V445"/>
  <c r="AW445"/>
  <c r="DA445" s="1"/>
  <c r="BB445"/>
  <c r="CC445"/>
  <c r="CH445"/>
  <c r="R446"/>
  <c r="W446"/>
  <c r="AH446"/>
  <c r="AX446"/>
  <c r="BC446"/>
  <c r="BN446"/>
  <c r="CD446"/>
  <c r="CI446"/>
  <c r="AF447"/>
  <c r="AQ447"/>
  <c r="BL447"/>
  <c r="BW447"/>
  <c r="P448"/>
  <c r="U448"/>
  <c r="CT448" s="1"/>
  <c r="AF448"/>
  <c r="AQ448"/>
  <c r="AV448"/>
  <c r="BA448"/>
  <c r="BL448"/>
  <c r="BW448"/>
  <c r="DG448" s="1"/>
  <c r="CB448"/>
  <c r="CG448"/>
  <c r="Y449"/>
  <c r="CX449"/>
  <c r="AO449"/>
  <c r="AT449"/>
  <c r="BE449"/>
  <c r="DF449"/>
  <c r="BU449"/>
  <c r="BZ449"/>
  <c r="Z450"/>
  <c r="AK450"/>
  <c r="BF450"/>
  <c r="BQ450"/>
  <c r="X451"/>
  <c r="AD451"/>
  <c r="AI451"/>
  <c r="AN451"/>
  <c r="BD451"/>
  <c r="BJ451"/>
  <c r="BO451"/>
  <c r="BT451"/>
  <c r="AI452"/>
  <c r="AN452"/>
  <c r="BS452"/>
  <c r="Q453"/>
  <c r="BA453"/>
  <c r="DF453"/>
  <c r="CC453"/>
  <c r="AG455"/>
  <c r="BM455"/>
  <c r="AJ457"/>
  <c r="CX457" s="1"/>
  <c r="AK447"/>
  <c r="AG447"/>
  <c r="BQ447"/>
  <c r="BM447"/>
  <c r="AL448"/>
  <c r="AH448"/>
  <c r="BR448"/>
  <c r="BN448"/>
  <c r="AE449"/>
  <c r="AA449"/>
  <c r="BK449"/>
  <c r="BG449"/>
  <c r="AB450"/>
  <c r="X450"/>
  <c r="BH450"/>
  <c r="BD450"/>
  <c r="V452"/>
  <c r="R452"/>
  <c r="BA452"/>
  <c r="BB452"/>
  <c r="AX452"/>
  <c r="CG452"/>
  <c r="CC452"/>
  <c r="CH452"/>
  <c r="CD452"/>
  <c r="AT453"/>
  <c r="AP453"/>
  <c r="AU453"/>
  <c r="AQ453"/>
  <c r="BZ453"/>
  <c r="BV453"/>
  <c r="CA453"/>
  <c r="BW453"/>
  <c r="AE454"/>
  <c r="AA454"/>
  <c r="AB454"/>
  <c r="AC454"/>
  <c r="X454"/>
  <c r="BK454"/>
  <c r="BG454"/>
  <c r="BH454"/>
  <c r="BI454"/>
  <c r="BD454"/>
  <c r="AE458"/>
  <c r="AA458"/>
  <c r="AB458"/>
  <c r="AD458"/>
  <c r="Y458"/>
  <c r="Z458"/>
  <c r="BK458"/>
  <c r="BG458"/>
  <c r="BH458"/>
  <c r="DD458" s="1"/>
  <c r="BJ458"/>
  <c r="BE458"/>
  <c r="BF458"/>
  <c r="AB459"/>
  <c r="X459"/>
  <c r="AC459"/>
  <c r="AE459"/>
  <c r="Z459"/>
  <c r="AA459"/>
  <c r="BH459"/>
  <c r="BD459"/>
  <c r="BI459"/>
  <c r="BK459"/>
  <c r="BF459"/>
  <c r="BG459"/>
  <c r="AJ447"/>
  <c r="CX447" s="1"/>
  <c r="BP447"/>
  <c r="DF447" s="1"/>
  <c r="AJ448"/>
  <c r="AZ448"/>
  <c r="DB448" s="1"/>
  <c r="BP448"/>
  <c r="DF448" s="1"/>
  <c r="CF448"/>
  <c r="DJ448" s="1"/>
  <c r="X449"/>
  <c r="AC449"/>
  <c r="AN449"/>
  <c r="AS449"/>
  <c r="BD449"/>
  <c r="BI449"/>
  <c r="BT449"/>
  <c r="BY449"/>
  <c r="Y450"/>
  <c r="AD450"/>
  <c r="BE450"/>
  <c r="BJ450"/>
  <c r="CV451"/>
  <c r="CZ451"/>
  <c r="DD451"/>
  <c r="BN451"/>
  <c r="BS451"/>
  <c r="Q452"/>
  <c r="W452"/>
  <c r="AW452"/>
  <c r="BP452"/>
  <c r="DF452" s="1"/>
  <c r="CF452"/>
  <c r="AR453"/>
  <c r="CZ453" s="1"/>
  <c r="DB453"/>
  <c r="BT453"/>
  <c r="AD454"/>
  <c r="BF454"/>
  <c r="DF457"/>
  <c r="AC458"/>
  <c r="AD459"/>
  <c r="BJ459"/>
  <c r="CH444"/>
  <c r="CD444"/>
  <c r="DR444"/>
  <c r="DE444"/>
  <c r="AJ446"/>
  <c r="AF446"/>
  <c r="BP446"/>
  <c r="DF446" s="1"/>
  <c r="BL446"/>
  <c r="AC447"/>
  <c r="Y447"/>
  <c r="BI447"/>
  <c r="BE447"/>
  <c r="W449"/>
  <c r="S449"/>
  <c r="BC449"/>
  <c r="AY449"/>
  <c r="CI449"/>
  <c r="CE449"/>
  <c r="T450"/>
  <c r="P450"/>
  <c r="AZ450"/>
  <c r="AV450"/>
  <c r="CF450"/>
  <c r="CB450"/>
  <c r="AS451"/>
  <c r="AO451"/>
  <c r="BY451"/>
  <c r="DH451" s="1"/>
  <c r="BU451"/>
  <c r="AT452"/>
  <c r="CZ452" s="1"/>
  <c r="AP452"/>
  <c r="BY452"/>
  <c r="DH452" s="1"/>
  <c r="BU452"/>
  <c r="BZ452"/>
  <c r="BV452"/>
  <c r="W454"/>
  <c r="S454"/>
  <c r="T454"/>
  <c r="P454"/>
  <c r="BC454"/>
  <c r="AY454"/>
  <c r="BB454"/>
  <c r="AW454"/>
  <c r="AX454"/>
  <c r="DP454" s="1"/>
  <c r="CI454"/>
  <c r="CE454"/>
  <c r="CH454"/>
  <c r="CC454"/>
  <c r="CD454"/>
  <c r="AK456"/>
  <c r="CX456" s="1"/>
  <c r="AG456"/>
  <c r="AI456"/>
  <c r="AL456"/>
  <c r="AF456"/>
  <c r="AM456"/>
  <c r="AH456"/>
  <c r="BQ456"/>
  <c r="BM456"/>
  <c r="BO456"/>
  <c r="BR456"/>
  <c r="BL456"/>
  <c r="BS456"/>
  <c r="BN456"/>
  <c r="AN443"/>
  <c r="BT443"/>
  <c r="Q444"/>
  <c r="AW444"/>
  <c r="BA444"/>
  <c r="DB444" s="1"/>
  <c r="CB444"/>
  <c r="CG444"/>
  <c r="DJ444" s="1"/>
  <c r="CT445"/>
  <c r="CX445"/>
  <c r="DB445"/>
  <c r="DF445"/>
  <c r="DJ445"/>
  <c r="AK446"/>
  <c r="BQ446"/>
  <c r="X447"/>
  <c r="AD447"/>
  <c r="AI447"/>
  <c r="BD447"/>
  <c r="BJ447"/>
  <c r="BO447"/>
  <c r="S448"/>
  <c r="AI448"/>
  <c r="AY448"/>
  <c r="BO448"/>
  <c r="CE448"/>
  <c r="Q449"/>
  <c r="V449"/>
  <c r="CT449" s="1"/>
  <c r="AB449"/>
  <c r="CV449" s="1"/>
  <c r="AR449"/>
  <c r="CZ449" s="1"/>
  <c r="AW449"/>
  <c r="DA449" s="1"/>
  <c r="BB449"/>
  <c r="DB449" s="1"/>
  <c r="BH449"/>
  <c r="DD449" s="1"/>
  <c r="BX449"/>
  <c r="DH449" s="1"/>
  <c r="CC449"/>
  <c r="CH449"/>
  <c r="DJ449" s="1"/>
  <c r="R450"/>
  <c r="W450"/>
  <c r="AC450"/>
  <c r="AX450"/>
  <c r="BC450"/>
  <c r="BI450"/>
  <c r="CD450"/>
  <c r="CI450"/>
  <c r="AF451"/>
  <c r="AL451"/>
  <c r="AQ451"/>
  <c r="BL451"/>
  <c r="BR451"/>
  <c r="BW451"/>
  <c r="P452"/>
  <c r="U452"/>
  <c r="AF452"/>
  <c r="AK452"/>
  <c r="AQ452"/>
  <c r="AV452"/>
  <c r="BC452"/>
  <c r="BO452"/>
  <c r="BW452"/>
  <c r="CE452"/>
  <c r="CX453"/>
  <c r="AO453"/>
  <c r="BY453"/>
  <c r="CG453"/>
  <c r="DJ453" s="1"/>
  <c r="R454"/>
  <c r="Z454"/>
  <c r="BE454"/>
  <c r="CG454"/>
  <c r="BR455"/>
  <c r="X458"/>
  <c r="Y459"/>
  <c r="BE459"/>
  <c r="AU454"/>
  <c r="AQ454"/>
  <c r="CA454"/>
  <c r="BW454"/>
  <c r="AB455"/>
  <c r="X455"/>
  <c r="BH455"/>
  <c r="BD455"/>
  <c r="V457"/>
  <c r="R457"/>
  <c r="BB457"/>
  <c r="DB457" s="1"/>
  <c r="AX457"/>
  <c r="CH457"/>
  <c r="CD457"/>
  <c r="AU458"/>
  <c r="CZ458" s="1"/>
  <c r="AQ458"/>
  <c r="CA458"/>
  <c r="DH458" s="1"/>
  <c r="BW458"/>
  <c r="AK460"/>
  <c r="AG460"/>
  <c r="BQ460"/>
  <c r="BM460"/>
  <c r="AL461"/>
  <c r="AH461"/>
  <c r="BR461"/>
  <c r="BN461"/>
  <c r="AE462"/>
  <c r="AA462"/>
  <c r="BK462"/>
  <c r="BG462"/>
  <c r="AB463"/>
  <c r="X463"/>
  <c r="BH463"/>
  <c r="BD463"/>
  <c r="V465"/>
  <c r="R465"/>
  <c r="AZ465"/>
  <c r="AV465"/>
  <c r="BB465"/>
  <c r="AX465"/>
  <c r="CF465"/>
  <c r="CB465"/>
  <c r="CH465"/>
  <c r="CD465"/>
  <c r="AB469"/>
  <c r="X469"/>
  <c r="AE469"/>
  <c r="Z469"/>
  <c r="AC469"/>
  <c r="BH469"/>
  <c r="BD469"/>
  <c r="BK469"/>
  <c r="BF469"/>
  <c r="BI469"/>
  <c r="AK470"/>
  <c r="AG470"/>
  <c r="AM470"/>
  <c r="AH470"/>
  <c r="AI470"/>
  <c r="AL470"/>
  <c r="AF470"/>
  <c r="BQ470"/>
  <c r="BM470"/>
  <c r="BS470"/>
  <c r="BN470"/>
  <c r="BO470"/>
  <c r="BR470"/>
  <c r="BL470"/>
  <c r="AI445"/>
  <c r="BO445"/>
  <c r="AN446"/>
  <c r="BT446"/>
  <c r="Q447"/>
  <c r="AW447"/>
  <c r="CC447"/>
  <c r="Z448"/>
  <c r="BF448"/>
  <c r="AI449"/>
  <c r="BO449"/>
  <c r="AN450"/>
  <c r="BT450"/>
  <c r="Q451"/>
  <c r="AW451"/>
  <c r="CC451"/>
  <c r="Z452"/>
  <c r="BF452"/>
  <c r="AA453"/>
  <c r="AE453"/>
  <c r="CV453" s="1"/>
  <c r="AI453"/>
  <c r="CW453" s="1"/>
  <c r="BG453"/>
  <c r="BK453"/>
  <c r="DD453" s="1"/>
  <c r="BO453"/>
  <c r="AN454"/>
  <c r="AS454"/>
  <c r="CZ454" s="1"/>
  <c r="BT454"/>
  <c r="BY454"/>
  <c r="DH454" s="1"/>
  <c r="Y455"/>
  <c r="AD455"/>
  <c r="BE455"/>
  <c r="BJ455"/>
  <c r="AB456"/>
  <c r="BH456"/>
  <c r="Q457"/>
  <c r="W457"/>
  <c r="AW457"/>
  <c r="BC457"/>
  <c r="CC457"/>
  <c r="CI457"/>
  <c r="P458"/>
  <c r="U458"/>
  <c r="CT458" s="1"/>
  <c r="AP458"/>
  <c r="DO458" s="1"/>
  <c r="AV458"/>
  <c r="BA458"/>
  <c r="DB458" s="1"/>
  <c r="BV458"/>
  <c r="DS458" s="1"/>
  <c r="CB458"/>
  <c r="CG458"/>
  <c r="DJ458" s="1"/>
  <c r="Q459"/>
  <c r="V459"/>
  <c r="AG459"/>
  <c r="AW459"/>
  <c r="BB459"/>
  <c r="BM459"/>
  <c r="CC459"/>
  <c r="CH459"/>
  <c r="Z460"/>
  <c r="AJ460"/>
  <c r="CX460" s="1"/>
  <c r="AP460"/>
  <c r="AU460"/>
  <c r="BF460"/>
  <c r="BP460"/>
  <c r="DF460" s="1"/>
  <c r="BV460"/>
  <c r="CA460"/>
  <c r="DE460"/>
  <c r="T461"/>
  <c r="AJ461"/>
  <c r="CX461" s="1"/>
  <c r="AO461"/>
  <c r="AU461"/>
  <c r="AZ461"/>
  <c r="BP461"/>
  <c r="DF461" s="1"/>
  <c r="BU461"/>
  <c r="CA461"/>
  <c r="CF461"/>
  <c r="X462"/>
  <c r="AC462"/>
  <c r="CV462" s="1"/>
  <c r="AN462"/>
  <c r="AS462"/>
  <c r="CZ462" s="1"/>
  <c r="BD462"/>
  <c r="BI462"/>
  <c r="DD462" s="1"/>
  <c r="BT462"/>
  <c r="BY462"/>
  <c r="Y463"/>
  <c r="AD463"/>
  <c r="AI463"/>
  <c r="BE463"/>
  <c r="BJ463"/>
  <c r="BO463"/>
  <c r="AB464"/>
  <c r="AH464"/>
  <c r="AM464"/>
  <c r="BH464"/>
  <c r="BN464"/>
  <c r="BS464"/>
  <c r="Q465"/>
  <c r="W465"/>
  <c r="AG465"/>
  <c r="AM465"/>
  <c r="BA465"/>
  <c r="BM465"/>
  <c r="CC465"/>
  <c r="Z466"/>
  <c r="BJ466"/>
  <c r="DF466"/>
  <c r="DH467"/>
  <c r="Q467"/>
  <c r="BA467"/>
  <c r="CC467"/>
  <c r="AS468"/>
  <c r="BY468"/>
  <c r="AD469"/>
  <c r="BJ469"/>
  <c r="CV471"/>
  <c r="AM454"/>
  <c r="AI454"/>
  <c r="BS454"/>
  <c r="BO454"/>
  <c r="T455"/>
  <c r="CT455" s="1"/>
  <c r="P455"/>
  <c r="AZ455"/>
  <c r="AV455"/>
  <c r="CF455"/>
  <c r="DJ455" s="1"/>
  <c r="CB455"/>
  <c r="AS456"/>
  <c r="CZ456" s="1"/>
  <c r="AO456"/>
  <c r="BY456"/>
  <c r="DH456" s="1"/>
  <c r="BU456"/>
  <c r="DG456" s="1"/>
  <c r="AT457"/>
  <c r="CZ457" s="1"/>
  <c r="AP457"/>
  <c r="BZ457"/>
  <c r="DH457" s="1"/>
  <c r="BV457"/>
  <c r="AJ459"/>
  <c r="AF459"/>
  <c r="BP459"/>
  <c r="BL459"/>
  <c r="AC460"/>
  <c r="Y460"/>
  <c r="BI460"/>
  <c r="BE460"/>
  <c r="W462"/>
  <c r="S462"/>
  <c r="BC462"/>
  <c r="AY462"/>
  <c r="CI462"/>
  <c r="CE462"/>
  <c r="T463"/>
  <c r="P463"/>
  <c r="AZ463"/>
  <c r="AV463"/>
  <c r="CF463"/>
  <c r="CB463"/>
  <c r="AS464"/>
  <c r="CZ464" s="1"/>
  <c r="AO464"/>
  <c r="BY464"/>
  <c r="DH464" s="1"/>
  <c r="BU464"/>
  <c r="AR465"/>
  <c r="AT465"/>
  <c r="AP465"/>
  <c r="BX465"/>
  <c r="BT465"/>
  <c r="BZ465"/>
  <c r="BV465"/>
  <c r="DL465"/>
  <c r="CS465"/>
  <c r="AS466"/>
  <c r="AO466"/>
  <c r="AU466"/>
  <c r="AQ466"/>
  <c r="BY466"/>
  <c r="BU466"/>
  <c r="CA466"/>
  <c r="BW466"/>
  <c r="AL467"/>
  <c r="AH467"/>
  <c r="AJ467"/>
  <c r="AF467"/>
  <c r="BR467"/>
  <c r="BN467"/>
  <c r="BP467"/>
  <c r="BL467"/>
  <c r="AE468"/>
  <c r="AA468"/>
  <c r="AD468"/>
  <c r="Y468"/>
  <c r="AB468"/>
  <c r="BK468"/>
  <c r="BG468"/>
  <c r="BJ468"/>
  <c r="BE468"/>
  <c r="BH468"/>
  <c r="AL471"/>
  <c r="AH471"/>
  <c r="AM471"/>
  <c r="AG471"/>
  <c r="AI471"/>
  <c r="AK471"/>
  <c r="AF471"/>
  <c r="BR471"/>
  <c r="BN471"/>
  <c r="BS471"/>
  <c r="BM471"/>
  <c r="BO471"/>
  <c r="BP471"/>
  <c r="BQ471"/>
  <c r="BL471"/>
  <c r="Z453"/>
  <c r="BF453"/>
  <c r="AG454"/>
  <c r="DN454" s="1"/>
  <c r="AL454"/>
  <c r="BM454"/>
  <c r="BR454"/>
  <c r="DF454" s="1"/>
  <c r="R455"/>
  <c r="W455"/>
  <c r="AX455"/>
  <c r="BC455"/>
  <c r="CD455"/>
  <c r="CI455"/>
  <c r="AQ456"/>
  <c r="BW456"/>
  <c r="CS457"/>
  <c r="AQ457"/>
  <c r="DA457"/>
  <c r="BW457"/>
  <c r="DI457"/>
  <c r="DL457"/>
  <c r="CX458"/>
  <c r="DF458"/>
  <c r="AK459"/>
  <c r="BQ459"/>
  <c r="X460"/>
  <c r="AD460"/>
  <c r="AN460"/>
  <c r="BD460"/>
  <c r="BJ460"/>
  <c r="BT460"/>
  <c r="AN461"/>
  <c r="BT461"/>
  <c r="Q462"/>
  <c r="CS462" s="1"/>
  <c r="V462"/>
  <c r="AW462"/>
  <c r="DP462" s="1"/>
  <c r="BB462"/>
  <c r="CC462"/>
  <c r="DI462" s="1"/>
  <c r="CH462"/>
  <c r="DA462"/>
  <c r="R463"/>
  <c r="W463"/>
  <c r="AH463"/>
  <c r="AX463"/>
  <c r="BC463"/>
  <c r="BN463"/>
  <c r="CD463"/>
  <c r="CI463"/>
  <c r="AF464"/>
  <c r="AQ464"/>
  <c r="BL464"/>
  <c r="BW464"/>
  <c r="AF465"/>
  <c r="AQ465"/>
  <c r="CA465"/>
  <c r="AR466"/>
  <c r="CZ466" s="1"/>
  <c r="BT466"/>
  <c r="AM467"/>
  <c r="BO467"/>
  <c r="AC468"/>
  <c r="BI468"/>
  <c r="AJ471"/>
  <c r="CX471" s="1"/>
  <c r="V461"/>
  <c r="R461"/>
  <c r="BB461"/>
  <c r="AX461"/>
  <c r="CH461"/>
  <c r="CD461"/>
  <c r="AU462"/>
  <c r="AQ462"/>
  <c r="CA462"/>
  <c r="BW462"/>
  <c r="AK464"/>
  <c r="AG464"/>
  <c r="BQ464"/>
  <c r="BM464"/>
  <c r="AL465"/>
  <c r="AH465"/>
  <c r="BP465"/>
  <c r="BL465"/>
  <c r="BR465"/>
  <c r="BN465"/>
  <c r="CV460"/>
  <c r="DD460"/>
  <c r="Q461"/>
  <c r="W461"/>
  <c r="AW461"/>
  <c r="BC461"/>
  <c r="CC461"/>
  <c r="CI461"/>
  <c r="AP462"/>
  <c r="BV462"/>
  <c r="DL462"/>
  <c r="AJ464"/>
  <c r="BP464"/>
  <c r="DF464" s="1"/>
  <c r="AJ465"/>
  <c r="BQ465"/>
  <c r="CX466"/>
  <c r="CX470"/>
  <c r="AC456"/>
  <c r="Y456"/>
  <c r="BI456"/>
  <c r="BE456"/>
  <c r="W458"/>
  <c r="S458"/>
  <c r="BC458"/>
  <c r="AY458"/>
  <c r="CI458"/>
  <c r="CE458"/>
  <c r="T459"/>
  <c r="CT459" s="1"/>
  <c r="P459"/>
  <c r="AZ459"/>
  <c r="DB459" s="1"/>
  <c r="AV459"/>
  <c r="CF459"/>
  <c r="DJ459" s="1"/>
  <c r="CB459"/>
  <c r="AS460"/>
  <c r="CZ460" s="1"/>
  <c r="AO460"/>
  <c r="BY460"/>
  <c r="DH460" s="1"/>
  <c r="BU460"/>
  <c r="AT461"/>
  <c r="CZ461" s="1"/>
  <c r="AP461"/>
  <c r="BZ461"/>
  <c r="DH461" s="1"/>
  <c r="BV461"/>
  <c r="DN461"/>
  <c r="CW461"/>
  <c r="DR461"/>
  <c r="DE461"/>
  <c r="AJ463"/>
  <c r="AF463"/>
  <c r="BP463"/>
  <c r="DF463" s="1"/>
  <c r="BL463"/>
  <c r="AC464"/>
  <c r="Y464"/>
  <c r="BI464"/>
  <c r="BE464"/>
  <c r="AC466"/>
  <c r="Y466"/>
  <c r="AE466"/>
  <c r="AA466"/>
  <c r="BI466"/>
  <c r="DD466" s="1"/>
  <c r="BE466"/>
  <c r="BK466"/>
  <c r="BG466"/>
  <c r="V467"/>
  <c r="R467"/>
  <c r="T467"/>
  <c r="CT467" s="1"/>
  <c r="P467"/>
  <c r="BB467"/>
  <c r="AX467"/>
  <c r="AZ467"/>
  <c r="DB467" s="1"/>
  <c r="AV467"/>
  <c r="CH467"/>
  <c r="CD467"/>
  <c r="CF467"/>
  <c r="DJ467" s="1"/>
  <c r="CB467"/>
  <c r="AU468"/>
  <c r="AQ468"/>
  <c r="AT468"/>
  <c r="AO468"/>
  <c r="CY468" s="1"/>
  <c r="AR468"/>
  <c r="CA468"/>
  <c r="BW468"/>
  <c r="BZ468"/>
  <c r="BU468"/>
  <c r="DS468" s="1"/>
  <c r="BX468"/>
  <c r="X456"/>
  <c r="AD456"/>
  <c r="BD456"/>
  <c r="BJ456"/>
  <c r="Q458"/>
  <c r="V458"/>
  <c r="AW458"/>
  <c r="BB458"/>
  <c r="CC458"/>
  <c r="CH458"/>
  <c r="R459"/>
  <c r="W459"/>
  <c r="AX459"/>
  <c r="BC459"/>
  <c r="CD459"/>
  <c r="CI459"/>
  <c r="AQ460"/>
  <c r="BW460"/>
  <c r="P461"/>
  <c r="U461"/>
  <c r="AQ461"/>
  <c r="AV461"/>
  <c r="BA461"/>
  <c r="BW461"/>
  <c r="CB461"/>
  <c r="CG461"/>
  <c r="CT462"/>
  <c r="CX462"/>
  <c r="AO462"/>
  <c r="AT462"/>
  <c r="DB462"/>
  <c r="DF462"/>
  <c r="BU462"/>
  <c r="BZ462"/>
  <c r="CF462"/>
  <c r="DJ462" s="1"/>
  <c r="AK463"/>
  <c r="BA463"/>
  <c r="BQ463"/>
  <c r="CG463"/>
  <c r="X464"/>
  <c r="AD464"/>
  <c r="AI464"/>
  <c r="AN464"/>
  <c r="AT464"/>
  <c r="BD464"/>
  <c r="BJ464"/>
  <c r="BO464"/>
  <c r="BT464"/>
  <c r="BZ464"/>
  <c r="AI465"/>
  <c r="AN465"/>
  <c r="AU465"/>
  <c r="BO465"/>
  <c r="BW465"/>
  <c r="AB466"/>
  <c r="AN466"/>
  <c r="BD466"/>
  <c r="BX466"/>
  <c r="DH466" s="1"/>
  <c r="S467"/>
  <c r="BC467"/>
  <c r="BS467"/>
  <c r="CE467"/>
  <c r="X468"/>
  <c r="BD468"/>
  <c r="DF470"/>
  <c r="W468"/>
  <c r="S468"/>
  <c r="BC468"/>
  <c r="AY468"/>
  <c r="CI468"/>
  <c r="CE468"/>
  <c r="T469"/>
  <c r="P469"/>
  <c r="AZ469"/>
  <c r="AV469"/>
  <c r="CF469"/>
  <c r="CB469"/>
  <c r="AS470"/>
  <c r="AO470"/>
  <c r="BY470"/>
  <c r="BU470"/>
  <c r="AT471"/>
  <c r="CZ471" s="1"/>
  <c r="AP471"/>
  <c r="DO471" s="1"/>
  <c r="BZ471"/>
  <c r="DH471" s="1"/>
  <c r="BV471"/>
  <c r="AJ473"/>
  <c r="AF473"/>
  <c r="BP473"/>
  <c r="BL473"/>
  <c r="AC474"/>
  <c r="Y474"/>
  <c r="BI474"/>
  <c r="BE474"/>
  <c r="W476"/>
  <c r="S476"/>
  <c r="BC476"/>
  <c r="AY476"/>
  <c r="CI476"/>
  <c r="CE476"/>
  <c r="T477"/>
  <c r="P477"/>
  <c r="AZ477"/>
  <c r="AV477"/>
  <c r="CF477"/>
  <c r="CB477"/>
  <c r="AT478"/>
  <c r="AP478"/>
  <c r="AS478"/>
  <c r="CZ478" s="1"/>
  <c r="AN478"/>
  <c r="BZ478"/>
  <c r="BV478"/>
  <c r="BY478"/>
  <c r="BT478"/>
  <c r="AU479"/>
  <c r="AQ479"/>
  <c r="AR479"/>
  <c r="CZ479" s="1"/>
  <c r="CA479"/>
  <c r="BW479"/>
  <c r="BX479"/>
  <c r="BY479"/>
  <c r="BT479"/>
  <c r="AN455"/>
  <c r="BT455"/>
  <c r="Q456"/>
  <c r="AW456"/>
  <c r="CC456"/>
  <c r="Z457"/>
  <c r="DM457" s="1"/>
  <c r="BF457"/>
  <c r="DC457" s="1"/>
  <c r="AI458"/>
  <c r="BO458"/>
  <c r="DE458" s="1"/>
  <c r="AN459"/>
  <c r="BT459"/>
  <c r="Q460"/>
  <c r="DL460" s="1"/>
  <c r="AW460"/>
  <c r="DA460" s="1"/>
  <c r="CC460"/>
  <c r="DT460" s="1"/>
  <c r="Z461"/>
  <c r="BF461"/>
  <c r="DQ461" s="1"/>
  <c r="AI462"/>
  <c r="DN462" s="1"/>
  <c r="BO462"/>
  <c r="DE462" s="1"/>
  <c r="AN463"/>
  <c r="BT463"/>
  <c r="Q464"/>
  <c r="DL464" s="1"/>
  <c r="AW464"/>
  <c r="DP464" s="1"/>
  <c r="CC464"/>
  <c r="Z465"/>
  <c r="CU465" s="1"/>
  <c r="BF465"/>
  <c r="DQ465" s="1"/>
  <c r="S466"/>
  <c r="W466"/>
  <c r="CT466" s="1"/>
  <c r="AI466"/>
  <c r="DN466" s="1"/>
  <c r="AY466"/>
  <c r="BC466"/>
  <c r="DB466" s="1"/>
  <c r="BO466"/>
  <c r="CE466"/>
  <c r="CI466"/>
  <c r="DJ466" s="1"/>
  <c r="X467"/>
  <c r="AB467"/>
  <c r="CV467" s="1"/>
  <c r="AN467"/>
  <c r="BD467"/>
  <c r="BH467"/>
  <c r="DD467" s="1"/>
  <c r="BT467"/>
  <c r="Q468"/>
  <c r="V468"/>
  <c r="AW468"/>
  <c r="DP468" s="1"/>
  <c r="BB468"/>
  <c r="CC468"/>
  <c r="DT468" s="1"/>
  <c r="CH468"/>
  <c r="R469"/>
  <c r="W469"/>
  <c r="AH469"/>
  <c r="AX469"/>
  <c r="BC469"/>
  <c r="BN469"/>
  <c r="CD469"/>
  <c r="CI469"/>
  <c r="AQ470"/>
  <c r="BW470"/>
  <c r="P471"/>
  <c r="U471"/>
  <c r="CT471" s="1"/>
  <c r="AQ471"/>
  <c r="CY471" s="1"/>
  <c r="AV471"/>
  <c r="BA471"/>
  <c r="DB471" s="1"/>
  <c r="BW471"/>
  <c r="DS471" s="1"/>
  <c r="CB471"/>
  <c r="CG471"/>
  <c r="DJ471" s="1"/>
  <c r="Y472"/>
  <c r="CX472"/>
  <c r="AO472"/>
  <c r="CY472" s="1"/>
  <c r="AT472"/>
  <c r="CZ472" s="1"/>
  <c r="BE472"/>
  <c r="DF472"/>
  <c r="BU472"/>
  <c r="DS472" s="1"/>
  <c r="BZ472"/>
  <c r="DH472" s="1"/>
  <c r="Z473"/>
  <c r="AK473"/>
  <c r="BF473"/>
  <c r="BQ473"/>
  <c r="X474"/>
  <c r="AD474"/>
  <c r="AI474"/>
  <c r="AN474"/>
  <c r="BD474"/>
  <c r="BJ474"/>
  <c r="BO474"/>
  <c r="BT474"/>
  <c r="AI475"/>
  <c r="AN475"/>
  <c r="BO475"/>
  <c r="BT475"/>
  <c r="Q476"/>
  <c r="DL476" s="1"/>
  <c r="V476"/>
  <c r="AB476"/>
  <c r="AW476"/>
  <c r="DP476" s="1"/>
  <c r="BB476"/>
  <c r="BH476"/>
  <c r="CC476"/>
  <c r="DT476" s="1"/>
  <c r="CH476"/>
  <c r="DA476"/>
  <c r="R477"/>
  <c r="W477"/>
  <c r="AC477"/>
  <c r="AH477"/>
  <c r="AX477"/>
  <c r="BC477"/>
  <c r="BI477"/>
  <c r="BN477"/>
  <c r="CD477"/>
  <c r="CI477"/>
  <c r="AO478"/>
  <c r="BX478"/>
  <c r="DH478" s="1"/>
  <c r="X479"/>
  <c r="CX479"/>
  <c r="AO479"/>
  <c r="CV482"/>
  <c r="AE472"/>
  <c r="AA472"/>
  <c r="BK472"/>
  <c r="BG472"/>
  <c r="AB473"/>
  <c r="X473"/>
  <c r="BH473"/>
  <c r="BD473"/>
  <c r="V475"/>
  <c r="R475"/>
  <c r="BB475"/>
  <c r="AX475"/>
  <c r="CH475"/>
  <c r="CD475"/>
  <c r="AU476"/>
  <c r="AQ476"/>
  <c r="CA476"/>
  <c r="BW476"/>
  <c r="AL478"/>
  <c r="AH478"/>
  <c r="AI478"/>
  <c r="BR478"/>
  <c r="BN478"/>
  <c r="BO478"/>
  <c r="AK481"/>
  <c r="AG481"/>
  <c r="AL481"/>
  <c r="AF481"/>
  <c r="AM481"/>
  <c r="AH481"/>
  <c r="BQ481"/>
  <c r="DF481" s="1"/>
  <c r="BM481"/>
  <c r="BR481"/>
  <c r="BL481"/>
  <c r="BS481"/>
  <c r="BN481"/>
  <c r="X472"/>
  <c r="AC472"/>
  <c r="BD472"/>
  <c r="BI472"/>
  <c r="Y473"/>
  <c r="AD473"/>
  <c r="BE473"/>
  <c r="BJ473"/>
  <c r="CV474"/>
  <c r="DD474"/>
  <c r="Q475"/>
  <c r="W475"/>
  <c r="AW475"/>
  <c r="BC475"/>
  <c r="CC475"/>
  <c r="CI475"/>
  <c r="AP476"/>
  <c r="BV476"/>
  <c r="BG477"/>
  <c r="AF478"/>
  <c r="AM478"/>
  <c r="BP478"/>
  <c r="DO479"/>
  <c r="AL480"/>
  <c r="BR480"/>
  <c r="AJ481"/>
  <c r="CX481" s="1"/>
  <c r="BO481"/>
  <c r="DD482"/>
  <c r="AJ469"/>
  <c r="CX469" s="1"/>
  <c r="AF469"/>
  <c r="BP469"/>
  <c r="BL469"/>
  <c r="AC470"/>
  <c r="Y470"/>
  <c r="BI470"/>
  <c r="BE470"/>
  <c r="W472"/>
  <c r="S472"/>
  <c r="BC472"/>
  <c r="AY472"/>
  <c r="CI472"/>
  <c r="CE472"/>
  <c r="T473"/>
  <c r="P473"/>
  <c r="AZ473"/>
  <c r="DB473" s="1"/>
  <c r="AV473"/>
  <c r="CF473"/>
  <c r="CB473"/>
  <c r="AS474"/>
  <c r="CZ474" s="1"/>
  <c r="AO474"/>
  <c r="BY474"/>
  <c r="DH474" s="1"/>
  <c r="BU474"/>
  <c r="AT475"/>
  <c r="CZ475" s="1"/>
  <c r="AP475"/>
  <c r="BZ475"/>
  <c r="DH475" s="1"/>
  <c r="BV475"/>
  <c r="AJ477"/>
  <c r="AF477"/>
  <c r="BP477"/>
  <c r="BL477"/>
  <c r="AD478"/>
  <c r="AC478"/>
  <c r="CV478" s="1"/>
  <c r="Y478"/>
  <c r="BJ478"/>
  <c r="BF478"/>
  <c r="BI478"/>
  <c r="DD478" s="1"/>
  <c r="BD478"/>
  <c r="AE479"/>
  <c r="AA479"/>
  <c r="AB479"/>
  <c r="BK479"/>
  <c r="BG479"/>
  <c r="BH479"/>
  <c r="BI479"/>
  <c r="BD479"/>
  <c r="AC481"/>
  <c r="Y481"/>
  <c r="AA481"/>
  <c r="AB481"/>
  <c r="CV481" s="1"/>
  <c r="BI481"/>
  <c r="BE481"/>
  <c r="DC481" s="1"/>
  <c r="BG481"/>
  <c r="BH481"/>
  <c r="DD481" s="1"/>
  <c r="W483"/>
  <c r="S483"/>
  <c r="T483"/>
  <c r="U483"/>
  <c r="P483"/>
  <c r="R483"/>
  <c r="BC483"/>
  <c r="AY483"/>
  <c r="AZ483"/>
  <c r="BA483"/>
  <c r="AV483"/>
  <c r="AX483"/>
  <c r="CI483"/>
  <c r="CE483"/>
  <c r="CF483"/>
  <c r="CG483"/>
  <c r="CB483"/>
  <c r="CH483"/>
  <c r="CC483"/>
  <c r="CD483"/>
  <c r="Q466"/>
  <c r="CS466" s="1"/>
  <c r="AW466"/>
  <c r="DA466" s="1"/>
  <c r="CC466"/>
  <c r="DI466" s="1"/>
  <c r="Z467"/>
  <c r="BF467"/>
  <c r="CT468"/>
  <c r="CX468"/>
  <c r="DB468"/>
  <c r="DF468"/>
  <c r="DJ468"/>
  <c r="AK469"/>
  <c r="BQ469"/>
  <c r="X470"/>
  <c r="AD470"/>
  <c r="BD470"/>
  <c r="BJ470"/>
  <c r="Q472"/>
  <c r="CS472" s="1"/>
  <c r="V472"/>
  <c r="CT472" s="1"/>
  <c r="AB472"/>
  <c r="CV472" s="1"/>
  <c r="AW472"/>
  <c r="DP472" s="1"/>
  <c r="BB472"/>
  <c r="DB472" s="1"/>
  <c r="BH472"/>
  <c r="DD472" s="1"/>
  <c r="CC472"/>
  <c r="CH472"/>
  <c r="DJ472" s="1"/>
  <c r="R473"/>
  <c r="W473"/>
  <c r="AC473"/>
  <c r="AX473"/>
  <c r="BC473"/>
  <c r="BI473"/>
  <c r="CD473"/>
  <c r="CI473"/>
  <c r="AF474"/>
  <c r="AQ474"/>
  <c r="BL474"/>
  <c r="BW474"/>
  <c r="P475"/>
  <c r="U475"/>
  <c r="AF475"/>
  <c r="AQ475"/>
  <c r="AV475"/>
  <c r="BA475"/>
  <c r="BL475"/>
  <c r="BW475"/>
  <c r="CB475"/>
  <c r="CG475"/>
  <c r="CT476"/>
  <c r="Y476"/>
  <c r="CX476"/>
  <c r="AO476"/>
  <c r="AT476"/>
  <c r="DB476"/>
  <c r="BE476"/>
  <c r="DF476"/>
  <c r="BU476"/>
  <c r="BZ476"/>
  <c r="DJ476"/>
  <c r="DI476"/>
  <c r="Z477"/>
  <c r="AK477"/>
  <c r="BF477"/>
  <c r="BQ477"/>
  <c r="X478"/>
  <c r="AE478"/>
  <c r="AK478"/>
  <c r="BG478"/>
  <c r="BM478"/>
  <c r="BU478"/>
  <c r="Z479"/>
  <c r="BJ479"/>
  <c r="DF479"/>
  <c r="BV479"/>
  <c r="DH480"/>
  <c r="X481"/>
  <c r="AI481"/>
  <c r="BK481"/>
  <c r="V483"/>
  <c r="BB483"/>
  <c r="V471"/>
  <c r="R471"/>
  <c r="BB471"/>
  <c r="AX471"/>
  <c r="CH471"/>
  <c r="CD471"/>
  <c r="AU472"/>
  <c r="AQ472"/>
  <c r="CA472"/>
  <c r="BW472"/>
  <c r="AK474"/>
  <c r="AG474"/>
  <c r="BQ474"/>
  <c r="BM474"/>
  <c r="AL475"/>
  <c r="AH475"/>
  <c r="BR475"/>
  <c r="BN475"/>
  <c r="AE476"/>
  <c r="AA476"/>
  <c r="BK476"/>
  <c r="BG476"/>
  <c r="AB477"/>
  <c r="X477"/>
  <c r="BH477"/>
  <c r="BD477"/>
  <c r="AJ480"/>
  <c r="AF480"/>
  <c r="AM480"/>
  <c r="AH480"/>
  <c r="AI480"/>
  <c r="BP480"/>
  <c r="BL480"/>
  <c r="BS480"/>
  <c r="BN480"/>
  <c r="BO480"/>
  <c r="CV470"/>
  <c r="CZ470"/>
  <c r="DD470"/>
  <c r="DH470"/>
  <c r="Q471"/>
  <c r="W471"/>
  <c r="AW471"/>
  <c r="BC471"/>
  <c r="CC471"/>
  <c r="CI471"/>
  <c r="DG471"/>
  <c r="Z472"/>
  <c r="AP472"/>
  <c r="DO472" s="1"/>
  <c r="BF472"/>
  <c r="BV472"/>
  <c r="DG472" s="1"/>
  <c r="AA473"/>
  <c r="BG473"/>
  <c r="AJ474"/>
  <c r="BP474"/>
  <c r="DF474" s="1"/>
  <c r="T475"/>
  <c r="CT475" s="1"/>
  <c r="AJ475"/>
  <c r="CX475" s="1"/>
  <c r="AZ475"/>
  <c r="DB475" s="1"/>
  <c r="BP475"/>
  <c r="DF475" s="1"/>
  <c r="CF475"/>
  <c r="DJ475" s="1"/>
  <c r="X476"/>
  <c r="AC476"/>
  <c r="AN476"/>
  <c r="AS476"/>
  <c r="CZ476" s="1"/>
  <c r="BD476"/>
  <c r="BI476"/>
  <c r="BT476"/>
  <c r="BY476"/>
  <c r="DH476" s="1"/>
  <c r="Y477"/>
  <c r="AD477"/>
  <c r="BE477"/>
  <c r="BJ477"/>
  <c r="AJ478"/>
  <c r="CX478" s="1"/>
  <c r="BL478"/>
  <c r="BS478"/>
  <c r="CY479"/>
  <c r="AG480"/>
  <c r="BM480"/>
  <c r="AW483"/>
  <c r="AL482"/>
  <c r="AH482"/>
  <c r="BR482"/>
  <c r="BN482"/>
  <c r="AE483"/>
  <c r="AA483"/>
  <c r="BK483"/>
  <c r="BG483"/>
  <c r="AB484"/>
  <c r="X484"/>
  <c r="BH484"/>
  <c r="BD484"/>
  <c r="V486"/>
  <c r="R486"/>
  <c r="BB486"/>
  <c r="AX486"/>
  <c r="CH486"/>
  <c r="CD486"/>
  <c r="AU487"/>
  <c r="AQ487"/>
  <c r="CA487"/>
  <c r="BW487"/>
  <c r="AK489"/>
  <c r="AG489"/>
  <c r="BQ489"/>
  <c r="BM489"/>
  <c r="AC492"/>
  <c r="Y492"/>
  <c r="AB492"/>
  <c r="X492"/>
  <c r="BI492"/>
  <c r="BE492"/>
  <c r="BH492"/>
  <c r="BD492"/>
  <c r="AJ482"/>
  <c r="BP482"/>
  <c r="X483"/>
  <c r="AC483"/>
  <c r="CV483" s="1"/>
  <c r="BD483"/>
  <c r="BI483"/>
  <c r="DD483" s="1"/>
  <c r="Y484"/>
  <c r="AD484"/>
  <c r="BE484"/>
  <c r="BJ484"/>
  <c r="Q486"/>
  <c r="W486"/>
  <c r="AW486"/>
  <c r="BC486"/>
  <c r="CC486"/>
  <c r="CI486"/>
  <c r="AP487"/>
  <c r="BV487"/>
  <c r="AG488"/>
  <c r="BM488"/>
  <c r="Z489"/>
  <c r="AJ489"/>
  <c r="BF489"/>
  <c r="BP489"/>
  <c r="CG490"/>
  <c r="DJ490" s="1"/>
  <c r="BI491"/>
  <c r="AD492"/>
  <c r="BF492"/>
  <c r="BS493"/>
  <c r="CV494"/>
  <c r="DD494"/>
  <c r="CX495"/>
  <c r="DF495"/>
  <c r="T484"/>
  <c r="P484"/>
  <c r="AZ484"/>
  <c r="AV484"/>
  <c r="CF484"/>
  <c r="CB484"/>
  <c r="AS485"/>
  <c r="CZ485" s="1"/>
  <c r="AO485"/>
  <c r="BY485"/>
  <c r="DH485" s="1"/>
  <c r="BU485"/>
  <c r="AT486"/>
  <c r="AP486"/>
  <c r="BZ486"/>
  <c r="BV486"/>
  <c r="AJ488"/>
  <c r="AF488"/>
  <c r="BP488"/>
  <c r="BL488"/>
  <c r="AC489"/>
  <c r="Y489"/>
  <c r="BI489"/>
  <c r="BE489"/>
  <c r="AU494"/>
  <c r="AQ494"/>
  <c r="AR494"/>
  <c r="AN494"/>
  <c r="AS494"/>
  <c r="AO494"/>
  <c r="AT494"/>
  <c r="AP494"/>
  <c r="CA494"/>
  <c r="BW494"/>
  <c r="BX494"/>
  <c r="BT494"/>
  <c r="BY494"/>
  <c r="BU494"/>
  <c r="BZ494"/>
  <c r="BV494"/>
  <c r="R484"/>
  <c r="W484"/>
  <c r="AX484"/>
  <c r="BC484"/>
  <c r="CD484"/>
  <c r="CI484"/>
  <c r="AQ485"/>
  <c r="BW485"/>
  <c r="AQ486"/>
  <c r="BW486"/>
  <c r="CX487"/>
  <c r="DF487"/>
  <c r="AK488"/>
  <c r="BQ488"/>
  <c r="X489"/>
  <c r="AD489"/>
  <c r="BD489"/>
  <c r="BJ489"/>
  <c r="CX491"/>
  <c r="AA492"/>
  <c r="BK492"/>
  <c r="AB480"/>
  <c r="X480"/>
  <c r="BH480"/>
  <c r="BD480"/>
  <c r="V482"/>
  <c r="R482"/>
  <c r="BB482"/>
  <c r="AX482"/>
  <c r="CH482"/>
  <c r="CD482"/>
  <c r="AU483"/>
  <c r="AQ483"/>
  <c r="CA483"/>
  <c r="BW483"/>
  <c r="AK485"/>
  <c r="AG485"/>
  <c r="DN485" s="1"/>
  <c r="BQ485"/>
  <c r="BM485"/>
  <c r="DR485" s="1"/>
  <c r="AL486"/>
  <c r="AH486"/>
  <c r="CW486" s="1"/>
  <c r="BR486"/>
  <c r="BN486"/>
  <c r="DE486" s="1"/>
  <c r="AE487"/>
  <c r="AA487"/>
  <c r="BK487"/>
  <c r="BG487"/>
  <c r="AB488"/>
  <c r="X488"/>
  <c r="BH488"/>
  <c r="BD488"/>
  <c r="W490"/>
  <c r="S490"/>
  <c r="V490"/>
  <c r="CT490" s="1"/>
  <c r="R490"/>
  <c r="BC490"/>
  <c r="AY490"/>
  <c r="BB490"/>
  <c r="AX490"/>
  <c r="DA490" s="1"/>
  <c r="CI490"/>
  <c r="CE490"/>
  <c r="CH490"/>
  <c r="CD490"/>
  <c r="AB491"/>
  <c r="X491"/>
  <c r="AE491"/>
  <c r="AA491"/>
  <c r="BH491"/>
  <c r="BD491"/>
  <c r="BK491"/>
  <c r="BG491"/>
  <c r="AL493"/>
  <c r="AH493"/>
  <c r="AJ493"/>
  <c r="AF493"/>
  <c r="AK493"/>
  <c r="AG493"/>
  <c r="BR493"/>
  <c r="BN493"/>
  <c r="BP493"/>
  <c r="BL493"/>
  <c r="BQ493"/>
  <c r="BM493"/>
  <c r="Y480"/>
  <c r="AD480"/>
  <c r="BE480"/>
  <c r="BJ480"/>
  <c r="Q482"/>
  <c r="W482"/>
  <c r="AG482"/>
  <c r="AM482"/>
  <c r="AW482"/>
  <c r="BC482"/>
  <c r="BM482"/>
  <c r="BS482"/>
  <c r="CC482"/>
  <c r="CI482"/>
  <c r="Z483"/>
  <c r="AP483"/>
  <c r="BF483"/>
  <c r="BV483"/>
  <c r="Q484"/>
  <c r="V484"/>
  <c r="AA484"/>
  <c r="AW484"/>
  <c r="BB484"/>
  <c r="BG484"/>
  <c r="CC484"/>
  <c r="CH484"/>
  <c r="AJ485"/>
  <c r="CX485" s="1"/>
  <c r="AP485"/>
  <c r="AU485"/>
  <c r="BP485"/>
  <c r="DF485" s="1"/>
  <c r="BV485"/>
  <c r="CA485"/>
  <c r="T486"/>
  <c r="CT486" s="1"/>
  <c r="AJ486"/>
  <c r="CX486" s="1"/>
  <c r="AO486"/>
  <c r="AU486"/>
  <c r="AZ486"/>
  <c r="DB486" s="1"/>
  <c r="BP486"/>
  <c r="DF486" s="1"/>
  <c r="BU486"/>
  <c r="CA486"/>
  <c r="CF486"/>
  <c r="DJ486" s="1"/>
  <c r="X487"/>
  <c r="AC487"/>
  <c r="AN487"/>
  <c r="AS487"/>
  <c r="BD487"/>
  <c r="BI487"/>
  <c r="BT487"/>
  <c r="BY487"/>
  <c r="Y488"/>
  <c r="AD488"/>
  <c r="AI488"/>
  <c r="BE488"/>
  <c r="BJ488"/>
  <c r="BO488"/>
  <c r="AB489"/>
  <c r="CV489" s="1"/>
  <c r="AH489"/>
  <c r="AM489"/>
  <c r="BH489"/>
  <c r="DD489" s="1"/>
  <c r="BN489"/>
  <c r="BS489"/>
  <c r="Q490"/>
  <c r="BA490"/>
  <c r="CC490"/>
  <c r="AC491"/>
  <c r="BE491"/>
  <c r="Z492"/>
  <c r="BJ492"/>
  <c r="AM493"/>
  <c r="BB478"/>
  <c r="DB478" s="1"/>
  <c r="AX478"/>
  <c r="DA478" s="1"/>
  <c r="CH478"/>
  <c r="DJ478" s="1"/>
  <c r="CD478"/>
  <c r="DT478" s="1"/>
  <c r="W479"/>
  <c r="S479"/>
  <c r="BC479"/>
  <c r="AY479"/>
  <c r="CI479"/>
  <c r="CE479"/>
  <c r="T480"/>
  <c r="P480"/>
  <c r="AZ480"/>
  <c r="AV480"/>
  <c r="CF480"/>
  <c r="CB480"/>
  <c r="AS481"/>
  <c r="CZ481" s="1"/>
  <c r="AO481"/>
  <c r="BY481"/>
  <c r="DH481" s="1"/>
  <c r="BU481"/>
  <c r="DS481" s="1"/>
  <c r="AT482"/>
  <c r="CZ482" s="1"/>
  <c r="AP482"/>
  <c r="BZ482"/>
  <c r="DH482" s="1"/>
  <c r="BV482"/>
  <c r="DG482" s="1"/>
  <c r="AJ484"/>
  <c r="AF484"/>
  <c r="BP484"/>
  <c r="BL484"/>
  <c r="AC485"/>
  <c r="CV485" s="1"/>
  <c r="Y485"/>
  <c r="BI485"/>
  <c r="DD485" s="1"/>
  <c r="BE485"/>
  <c r="W487"/>
  <c r="S487"/>
  <c r="BC487"/>
  <c r="AY487"/>
  <c r="CI487"/>
  <c r="CE487"/>
  <c r="T488"/>
  <c r="P488"/>
  <c r="AZ488"/>
  <c r="AV488"/>
  <c r="CF488"/>
  <c r="CB488"/>
  <c r="AS489"/>
  <c r="CZ489" s="1"/>
  <c r="AO489"/>
  <c r="DO489" s="1"/>
  <c r="BY489"/>
  <c r="DH489" s="1"/>
  <c r="BU489"/>
  <c r="DS489" s="1"/>
  <c r="AU490"/>
  <c r="AQ490"/>
  <c r="AT490"/>
  <c r="AP490"/>
  <c r="DO490" s="1"/>
  <c r="CA490"/>
  <c r="BW490"/>
  <c r="BZ490"/>
  <c r="DH490" s="1"/>
  <c r="BV490"/>
  <c r="T491"/>
  <c r="CT491" s="1"/>
  <c r="P491"/>
  <c r="W491"/>
  <c r="S491"/>
  <c r="AZ491"/>
  <c r="AV491"/>
  <c r="BC491"/>
  <c r="AY491"/>
  <c r="CF491"/>
  <c r="DJ491" s="1"/>
  <c r="CB491"/>
  <c r="CI491"/>
  <c r="CE491"/>
  <c r="AK492"/>
  <c r="AG492"/>
  <c r="AJ492"/>
  <c r="AF492"/>
  <c r="BQ492"/>
  <c r="BM492"/>
  <c r="BP492"/>
  <c r="BL492"/>
  <c r="AI468"/>
  <c r="CW468" s="1"/>
  <c r="BO468"/>
  <c r="DE468" s="1"/>
  <c r="AN469"/>
  <c r="BT469"/>
  <c r="Q470"/>
  <c r="CS470" s="1"/>
  <c r="AW470"/>
  <c r="DP470" s="1"/>
  <c r="CC470"/>
  <c r="Z471"/>
  <c r="CU471" s="1"/>
  <c r="BF471"/>
  <c r="DC471" s="1"/>
  <c r="AI472"/>
  <c r="DN472" s="1"/>
  <c r="BO472"/>
  <c r="DR472" s="1"/>
  <c r="AN473"/>
  <c r="BT473"/>
  <c r="Q474"/>
  <c r="DL474" s="1"/>
  <c r="AW474"/>
  <c r="DP474" s="1"/>
  <c r="CC474"/>
  <c r="DT474" s="1"/>
  <c r="Z475"/>
  <c r="DM475" s="1"/>
  <c r="BF475"/>
  <c r="DQ475" s="1"/>
  <c r="AI476"/>
  <c r="CW476" s="1"/>
  <c r="BO476"/>
  <c r="DE476" s="1"/>
  <c r="AN477"/>
  <c r="BT477"/>
  <c r="Q478"/>
  <c r="DL478" s="1"/>
  <c r="AY478"/>
  <c r="CE478"/>
  <c r="Q479"/>
  <c r="CS479" s="1"/>
  <c r="V479"/>
  <c r="CT479" s="1"/>
  <c r="AW479"/>
  <c r="DA479" s="1"/>
  <c r="BB479"/>
  <c r="DB479" s="1"/>
  <c r="CC479"/>
  <c r="DI479" s="1"/>
  <c r="CH479"/>
  <c r="DJ479" s="1"/>
  <c r="R480"/>
  <c r="W480"/>
  <c r="AC480"/>
  <c r="AX480"/>
  <c r="BC480"/>
  <c r="BI480"/>
  <c r="CD480"/>
  <c r="CI480"/>
  <c r="AQ481"/>
  <c r="BW481"/>
  <c r="P482"/>
  <c r="U482"/>
  <c r="CT482" s="1"/>
  <c r="AF482"/>
  <c r="AK482"/>
  <c r="AQ482"/>
  <c r="AV482"/>
  <c r="BA482"/>
  <c r="DB482" s="1"/>
  <c r="BL482"/>
  <c r="BQ482"/>
  <c r="BW482"/>
  <c r="CB482"/>
  <c r="CG482"/>
  <c r="DJ482" s="1"/>
  <c r="Y483"/>
  <c r="AD483"/>
  <c r="CX483"/>
  <c r="AO483"/>
  <c r="DO483" s="1"/>
  <c r="AT483"/>
  <c r="CZ483" s="1"/>
  <c r="BE483"/>
  <c r="BJ483"/>
  <c r="DF483"/>
  <c r="BU483"/>
  <c r="DG483" s="1"/>
  <c r="BZ483"/>
  <c r="DH483" s="1"/>
  <c r="U484"/>
  <c r="Z484"/>
  <c r="AE484"/>
  <c r="AK484"/>
  <c r="BA484"/>
  <c r="BF484"/>
  <c r="BK484"/>
  <c r="BQ484"/>
  <c r="CG484"/>
  <c r="X485"/>
  <c r="AD485"/>
  <c r="AI485"/>
  <c r="AN485"/>
  <c r="AT485"/>
  <c r="BD485"/>
  <c r="BJ485"/>
  <c r="BO485"/>
  <c r="BT485"/>
  <c r="BZ485"/>
  <c r="S486"/>
  <c r="CS486" s="1"/>
  <c r="AI486"/>
  <c r="AN486"/>
  <c r="AS486"/>
  <c r="CZ486" s="1"/>
  <c r="AY486"/>
  <c r="DA486" s="1"/>
  <c r="BO486"/>
  <c r="BT486"/>
  <c r="BY486"/>
  <c r="DH486" s="1"/>
  <c r="CE486"/>
  <c r="DI486" s="1"/>
  <c r="Q487"/>
  <c r="DL487" s="1"/>
  <c r="V487"/>
  <c r="CT487" s="1"/>
  <c r="AB487"/>
  <c r="CV487" s="1"/>
  <c r="AR487"/>
  <c r="CZ487" s="1"/>
  <c r="AW487"/>
  <c r="DP487" s="1"/>
  <c r="BB487"/>
  <c r="DB487" s="1"/>
  <c r="BH487"/>
  <c r="DD487" s="1"/>
  <c r="BX487"/>
  <c r="DH487" s="1"/>
  <c r="CC487"/>
  <c r="DI487" s="1"/>
  <c r="CH487"/>
  <c r="DJ487" s="1"/>
  <c r="R488"/>
  <c r="W488"/>
  <c r="AC488"/>
  <c r="AH488"/>
  <c r="AM488"/>
  <c r="AX488"/>
  <c r="BC488"/>
  <c r="BI488"/>
  <c r="BN488"/>
  <c r="BS488"/>
  <c r="CD488"/>
  <c r="CI488"/>
  <c r="AA489"/>
  <c r="AF489"/>
  <c r="AL489"/>
  <c r="AQ489"/>
  <c r="BG489"/>
  <c r="BL489"/>
  <c r="BR489"/>
  <c r="BW489"/>
  <c r="DG489" s="1"/>
  <c r="P490"/>
  <c r="AR490"/>
  <c r="CZ490" s="1"/>
  <c r="AZ490"/>
  <c r="DB490" s="1"/>
  <c r="BT490"/>
  <c r="CB490"/>
  <c r="R491"/>
  <c r="Z491"/>
  <c r="BB491"/>
  <c r="BJ491"/>
  <c r="DF491"/>
  <c r="CD491"/>
  <c r="AE492"/>
  <c r="AM492"/>
  <c r="BG492"/>
  <c r="BO492"/>
  <c r="AI493"/>
  <c r="AU496"/>
  <c r="AQ496"/>
  <c r="AR496"/>
  <c r="AT496"/>
  <c r="AP496"/>
  <c r="CA496"/>
  <c r="BW496"/>
  <c r="BX496"/>
  <c r="BT496"/>
  <c r="BZ496"/>
  <c r="BV496"/>
  <c r="AB497"/>
  <c r="X497"/>
  <c r="AC497"/>
  <c r="Y497"/>
  <c r="AE497"/>
  <c r="AA497"/>
  <c r="BH497"/>
  <c r="BD497"/>
  <c r="BI497"/>
  <c r="BE497"/>
  <c r="BK497"/>
  <c r="BG497"/>
  <c r="AK498"/>
  <c r="AG498"/>
  <c r="AL498"/>
  <c r="AH498"/>
  <c r="AJ498"/>
  <c r="CX498" s="1"/>
  <c r="AF498"/>
  <c r="BQ498"/>
  <c r="BM498"/>
  <c r="BR498"/>
  <c r="BN498"/>
  <c r="BP498"/>
  <c r="BL498"/>
  <c r="AT503"/>
  <c r="AP503"/>
  <c r="AU503"/>
  <c r="AQ503"/>
  <c r="AS503"/>
  <c r="AO503"/>
  <c r="BZ503"/>
  <c r="BV503"/>
  <c r="CA503"/>
  <c r="BW503"/>
  <c r="BY503"/>
  <c r="BU503"/>
  <c r="AI479"/>
  <c r="DN479" s="1"/>
  <c r="BO479"/>
  <c r="DE479" s="1"/>
  <c r="AN480"/>
  <c r="BT480"/>
  <c r="Q481"/>
  <c r="CS481" s="1"/>
  <c r="AW481"/>
  <c r="DP481" s="1"/>
  <c r="CC481"/>
  <c r="Z482"/>
  <c r="DM482" s="1"/>
  <c r="BF482"/>
  <c r="DQ482" s="1"/>
  <c r="AI483"/>
  <c r="DN483" s="1"/>
  <c r="BO483"/>
  <c r="DR483" s="1"/>
  <c r="AN484"/>
  <c r="BT484"/>
  <c r="Q485"/>
  <c r="CS485" s="1"/>
  <c r="AW485"/>
  <c r="DP485" s="1"/>
  <c r="CC485"/>
  <c r="DI485" s="1"/>
  <c r="Z486"/>
  <c r="BF486"/>
  <c r="DQ486" s="1"/>
  <c r="AI487"/>
  <c r="CW487" s="1"/>
  <c r="BO487"/>
  <c r="DR487" s="1"/>
  <c r="AN488"/>
  <c r="BT488"/>
  <c r="Q489"/>
  <c r="CS489" s="1"/>
  <c r="AW489"/>
  <c r="DP489" s="1"/>
  <c r="CC489"/>
  <c r="Z490"/>
  <c r="CU490" s="1"/>
  <c r="AH490"/>
  <c r="CW490" s="1"/>
  <c r="AL490"/>
  <c r="CX490" s="1"/>
  <c r="BF490"/>
  <c r="DC490" s="1"/>
  <c r="BN490"/>
  <c r="DE490" s="1"/>
  <c r="BR490"/>
  <c r="DF490" s="1"/>
  <c r="AI491"/>
  <c r="CW491" s="1"/>
  <c r="AQ491"/>
  <c r="AU491"/>
  <c r="CZ491" s="1"/>
  <c r="BO491"/>
  <c r="DE491" s="1"/>
  <c r="BW491"/>
  <c r="CA491"/>
  <c r="DH491" s="1"/>
  <c r="P492"/>
  <c r="T492"/>
  <c r="CT492" s="1"/>
  <c r="AN492"/>
  <c r="AV492"/>
  <c r="AZ492"/>
  <c r="DB492" s="1"/>
  <c r="BT492"/>
  <c r="CB492"/>
  <c r="CF492"/>
  <c r="DJ492" s="1"/>
  <c r="Q493"/>
  <c r="CS493" s="1"/>
  <c r="Y493"/>
  <c r="CU493" s="1"/>
  <c r="AC493"/>
  <c r="CV493" s="1"/>
  <c r="AO493"/>
  <c r="AS493"/>
  <c r="AW493"/>
  <c r="DA493" s="1"/>
  <c r="BE493"/>
  <c r="DC493" s="1"/>
  <c r="BI493"/>
  <c r="DD493" s="1"/>
  <c r="BU493"/>
  <c r="BY493"/>
  <c r="CC493"/>
  <c r="DI493" s="1"/>
  <c r="R494"/>
  <c r="V494"/>
  <c r="Z494"/>
  <c r="CU494" s="1"/>
  <c r="AH494"/>
  <c r="DN494" s="1"/>
  <c r="AL494"/>
  <c r="CX494" s="1"/>
  <c r="AX494"/>
  <c r="BB494"/>
  <c r="BF494"/>
  <c r="DC494" s="1"/>
  <c r="BN494"/>
  <c r="DR494" s="1"/>
  <c r="CO494" s="1"/>
  <c r="CP494" s="1"/>
  <c r="BR494"/>
  <c r="DF494" s="1"/>
  <c r="CD494"/>
  <c r="CH494"/>
  <c r="S495"/>
  <c r="W495"/>
  <c r="AA495"/>
  <c r="AE495"/>
  <c r="AI495"/>
  <c r="DN495" s="1"/>
  <c r="AQ495"/>
  <c r="AU495"/>
  <c r="CZ495" s="1"/>
  <c r="AY495"/>
  <c r="BC495"/>
  <c r="BG495"/>
  <c r="BK495"/>
  <c r="BO495"/>
  <c r="DR495" s="1"/>
  <c r="BW495"/>
  <c r="CA495"/>
  <c r="DH495" s="1"/>
  <c r="CE495"/>
  <c r="CI495"/>
  <c r="P496"/>
  <c r="AA496"/>
  <c r="AF496"/>
  <c r="AS496"/>
  <c r="BI496"/>
  <c r="BY496"/>
  <c r="Z497"/>
  <c r="BF497"/>
  <c r="AR499"/>
  <c r="BX499"/>
  <c r="AL496"/>
  <c r="AH496"/>
  <c r="BS496"/>
  <c r="BO496"/>
  <c r="BP496"/>
  <c r="DF496" s="1"/>
  <c r="BL496"/>
  <c r="BR496"/>
  <c r="BN496"/>
  <c r="AB501"/>
  <c r="X501"/>
  <c r="AC501"/>
  <c r="Y501"/>
  <c r="AE501"/>
  <c r="AA501"/>
  <c r="BH501"/>
  <c r="BD501"/>
  <c r="BI501"/>
  <c r="BE501"/>
  <c r="BK501"/>
  <c r="BG501"/>
  <c r="AK502"/>
  <c r="AG502"/>
  <c r="AL502"/>
  <c r="AH502"/>
  <c r="AJ502"/>
  <c r="AF502"/>
  <c r="BQ502"/>
  <c r="BM502"/>
  <c r="BR502"/>
  <c r="BN502"/>
  <c r="BP502"/>
  <c r="BL502"/>
  <c r="AN493"/>
  <c r="AR493"/>
  <c r="BT493"/>
  <c r="BX493"/>
  <c r="DH493" s="1"/>
  <c r="DL493"/>
  <c r="DP493"/>
  <c r="DT493"/>
  <c r="Q494"/>
  <c r="DL494" s="1"/>
  <c r="U494"/>
  <c r="CT494" s="1"/>
  <c r="AW494"/>
  <c r="DP494" s="1"/>
  <c r="BA494"/>
  <c r="DB494" s="1"/>
  <c r="CC494"/>
  <c r="DT494" s="1"/>
  <c r="CG494"/>
  <c r="DJ494" s="1"/>
  <c r="DM494"/>
  <c r="DQ494"/>
  <c r="R495"/>
  <c r="V495"/>
  <c r="Z495"/>
  <c r="AD495"/>
  <c r="CV495" s="1"/>
  <c r="AX495"/>
  <c r="BB495"/>
  <c r="BF495"/>
  <c r="BJ495"/>
  <c r="DD495" s="1"/>
  <c r="CD495"/>
  <c r="CH495"/>
  <c r="CW495"/>
  <c r="DE495"/>
  <c r="Y496"/>
  <c r="AJ496"/>
  <c r="Z501"/>
  <c r="BF501"/>
  <c r="CZ503"/>
  <c r="DH503"/>
  <c r="AD496"/>
  <c r="Z496"/>
  <c r="BK496"/>
  <c r="BG496"/>
  <c r="BH496"/>
  <c r="BD496"/>
  <c r="BJ496"/>
  <c r="BF496"/>
  <c r="DO496"/>
  <c r="CY496"/>
  <c r="DO503"/>
  <c r="CY503"/>
  <c r="DS503"/>
  <c r="DG503"/>
  <c r="Q495"/>
  <c r="U495"/>
  <c r="CT495" s="1"/>
  <c r="AW495"/>
  <c r="BA495"/>
  <c r="DB495" s="1"/>
  <c r="CC495"/>
  <c r="CG495"/>
  <c r="DJ495" s="1"/>
  <c r="X496"/>
  <c r="AC496"/>
  <c r="V496"/>
  <c r="CT496" s="1"/>
  <c r="R496"/>
  <c r="BC496"/>
  <c r="AY496"/>
  <c r="AZ496"/>
  <c r="DB496" s="1"/>
  <c r="AV496"/>
  <c r="BB496"/>
  <c r="AX496"/>
  <c r="CI496"/>
  <c r="CE496"/>
  <c r="CF496"/>
  <c r="CB496"/>
  <c r="CH496"/>
  <c r="CD496"/>
  <c r="AT499"/>
  <c r="AP499"/>
  <c r="AU499"/>
  <c r="AQ499"/>
  <c r="AS499"/>
  <c r="AO499"/>
  <c r="DO499" s="1"/>
  <c r="BZ499"/>
  <c r="BV499"/>
  <c r="CA499"/>
  <c r="BW499"/>
  <c r="BY499"/>
  <c r="BU499"/>
  <c r="DG499" s="1"/>
  <c r="W500"/>
  <c r="S500"/>
  <c r="T500"/>
  <c r="P500"/>
  <c r="V500"/>
  <c r="R500"/>
  <c r="BC500"/>
  <c r="AY500"/>
  <c r="AZ500"/>
  <c r="AV500"/>
  <c r="BB500"/>
  <c r="AX500"/>
  <c r="CI500"/>
  <c r="CE500"/>
  <c r="CF500"/>
  <c r="CB500"/>
  <c r="CH500"/>
  <c r="CD500"/>
  <c r="AI490"/>
  <c r="BO490"/>
  <c r="AN491"/>
  <c r="BT491"/>
  <c r="Q492"/>
  <c r="AW492"/>
  <c r="CC492"/>
  <c r="Z493"/>
  <c r="DM493" s="1"/>
  <c r="AP493"/>
  <c r="BF493"/>
  <c r="DQ493" s="1"/>
  <c r="BV493"/>
  <c r="S494"/>
  <c r="AI494"/>
  <c r="AY494"/>
  <c r="BO494"/>
  <c r="DE494" s="1"/>
  <c r="CE494"/>
  <c r="P495"/>
  <c r="X495"/>
  <c r="AN495"/>
  <c r="AV495"/>
  <c r="BD495"/>
  <c r="BT495"/>
  <c r="CB495"/>
  <c r="Q496"/>
  <c r="W496"/>
  <c r="AB496"/>
  <c r="AG496"/>
  <c r="AM496"/>
  <c r="AW496"/>
  <c r="BM496"/>
  <c r="CC496"/>
  <c r="U500"/>
  <c r="BA500"/>
  <c r="CG500"/>
  <c r="AM502"/>
  <c r="BS502"/>
  <c r="BJ504"/>
  <c r="BF504"/>
  <c r="BH504"/>
  <c r="BD504"/>
  <c r="AE505"/>
  <c r="AA505"/>
  <c r="AC505"/>
  <c r="Y505"/>
  <c r="BK505"/>
  <c r="BG505"/>
  <c r="BI505"/>
  <c r="BE505"/>
  <c r="W506"/>
  <c r="T506"/>
  <c r="P506"/>
  <c r="V506"/>
  <c r="R506"/>
  <c r="BC506"/>
  <c r="AY506"/>
  <c r="AZ506"/>
  <c r="AV506"/>
  <c r="BB506"/>
  <c r="AX506"/>
  <c r="CI506"/>
  <c r="CE506"/>
  <c r="CF506"/>
  <c r="CB506"/>
  <c r="CH506"/>
  <c r="CD506"/>
  <c r="W510"/>
  <c r="S510"/>
  <c r="T510"/>
  <c r="P510"/>
  <c r="V510"/>
  <c r="R510"/>
  <c r="BC510"/>
  <c r="AY510"/>
  <c r="AZ510"/>
  <c r="AV510"/>
  <c r="BB510"/>
  <c r="AX510"/>
  <c r="CI510"/>
  <c r="CE510"/>
  <c r="CF510"/>
  <c r="CB510"/>
  <c r="CH510"/>
  <c r="CD510"/>
  <c r="S497"/>
  <c r="W497"/>
  <c r="AI497"/>
  <c r="AM497"/>
  <c r="AQ497"/>
  <c r="AU497"/>
  <c r="AY497"/>
  <c r="BC497"/>
  <c r="BO497"/>
  <c r="BS497"/>
  <c r="BW497"/>
  <c r="CA497"/>
  <c r="CE497"/>
  <c r="CI497"/>
  <c r="P498"/>
  <c r="T498"/>
  <c r="X498"/>
  <c r="AB498"/>
  <c r="AN498"/>
  <c r="AR498"/>
  <c r="AV498"/>
  <c r="AZ498"/>
  <c r="BD498"/>
  <c r="BH498"/>
  <c r="BT498"/>
  <c r="BX498"/>
  <c r="CB498"/>
  <c r="CF498"/>
  <c r="Q499"/>
  <c r="CS499" s="1"/>
  <c r="U499"/>
  <c r="CT499" s="1"/>
  <c r="Y499"/>
  <c r="CU499" s="1"/>
  <c r="AC499"/>
  <c r="CV499" s="1"/>
  <c r="AG499"/>
  <c r="CW499" s="1"/>
  <c r="AK499"/>
  <c r="CX499" s="1"/>
  <c r="AW499"/>
  <c r="DA499" s="1"/>
  <c r="BA499"/>
  <c r="DB499" s="1"/>
  <c r="BE499"/>
  <c r="DC499" s="1"/>
  <c r="BI499"/>
  <c r="DD499" s="1"/>
  <c r="BM499"/>
  <c r="DR499" s="1"/>
  <c r="BQ499"/>
  <c r="DF499" s="1"/>
  <c r="CC499"/>
  <c r="CG499"/>
  <c r="DJ499" s="1"/>
  <c r="Z500"/>
  <c r="AD500"/>
  <c r="AH500"/>
  <c r="AL500"/>
  <c r="AP500"/>
  <c r="AT500"/>
  <c r="BF500"/>
  <c r="BJ500"/>
  <c r="BN500"/>
  <c r="BR500"/>
  <c r="BV500"/>
  <c r="BZ500"/>
  <c r="S501"/>
  <c r="W501"/>
  <c r="AI501"/>
  <c r="AM501"/>
  <c r="AQ501"/>
  <c r="AU501"/>
  <c r="AY501"/>
  <c r="BC501"/>
  <c r="BO501"/>
  <c r="BS501"/>
  <c r="BW501"/>
  <c r="CA501"/>
  <c r="CE501"/>
  <c r="CI501"/>
  <c r="P502"/>
  <c r="T502"/>
  <c r="X502"/>
  <c r="AB502"/>
  <c r="AN502"/>
  <c r="AR502"/>
  <c r="AV502"/>
  <c r="AZ502"/>
  <c r="BD502"/>
  <c r="BH502"/>
  <c r="BT502"/>
  <c r="BX502"/>
  <c r="CB502"/>
  <c r="CF502"/>
  <c r="Q503"/>
  <c r="DL503" s="1"/>
  <c r="U503"/>
  <c r="CT503" s="1"/>
  <c r="Y503"/>
  <c r="DM503" s="1"/>
  <c r="AC503"/>
  <c r="CV503" s="1"/>
  <c r="AG503"/>
  <c r="CW503" s="1"/>
  <c r="AK503"/>
  <c r="CX503" s="1"/>
  <c r="AW503"/>
  <c r="DP503" s="1"/>
  <c r="CM503" s="1"/>
  <c r="CN503" s="1"/>
  <c r="BA503"/>
  <c r="DB503" s="1"/>
  <c r="BE503"/>
  <c r="DQ503" s="1"/>
  <c r="BI503"/>
  <c r="DD503" s="1"/>
  <c r="BM503"/>
  <c r="DE503" s="1"/>
  <c r="BQ503"/>
  <c r="DF503" s="1"/>
  <c r="CC503"/>
  <c r="DT503" s="1"/>
  <c r="CG503"/>
  <c r="DJ503" s="1"/>
  <c r="R504"/>
  <c r="V504"/>
  <c r="Z504"/>
  <c r="AD504"/>
  <c r="AH504"/>
  <c r="AL504"/>
  <c r="AP504"/>
  <c r="AT504"/>
  <c r="BG504"/>
  <c r="BO504"/>
  <c r="AB505"/>
  <c r="BH505"/>
  <c r="S506"/>
  <c r="AW506"/>
  <c r="CC506"/>
  <c r="U510"/>
  <c r="BA510"/>
  <c r="CG510"/>
  <c r="BB504"/>
  <c r="AX504"/>
  <c r="AZ504"/>
  <c r="CH504"/>
  <c r="CD504"/>
  <c r="CF504"/>
  <c r="CB504"/>
  <c r="AT509"/>
  <c r="AP509"/>
  <c r="AU509"/>
  <c r="AQ509"/>
  <c r="AS509"/>
  <c r="AO509"/>
  <c r="BZ509"/>
  <c r="BV509"/>
  <c r="CA509"/>
  <c r="BW509"/>
  <c r="BY509"/>
  <c r="BU509"/>
  <c r="Q504"/>
  <c r="U504"/>
  <c r="AW504"/>
  <c r="CC504"/>
  <c r="BZ504"/>
  <c r="BV504"/>
  <c r="BX504"/>
  <c r="BT504"/>
  <c r="AU505"/>
  <c r="AQ505"/>
  <c r="AS505"/>
  <c r="CZ505" s="1"/>
  <c r="AO505"/>
  <c r="CA505"/>
  <c r="BW505"/>
  <c r="BY505"/>
  <c r="DH505" s="1"/>
  <c r="BU505"/>
  <c r="AM506"/>
  <c r="AI506"/>
  <c r="AJ506"/>
  <c r="AF506"/>
  <c r="AL506"/>
  <c r="AH506"/>
  <c r="BS506"/>
  <c r="BO506"/>
  <c r="BP506"/>
  <c r="BL506"/>
  <c r="BR506"/>
  <c r="BN506"/>
  <c r="AB507"/>
  <c r="X507"/>
  <c r="AC507"/>
  <c r="Y507"/>
  <c r="AE507"/>
  <c r="AA507"/>
  <c r="BH507"/>
  <c r="BD507"/>
  <c r="BI507"/>
  <c r="BE507"/>
  <c r="BK507"/>
  <c r="BG507"/>
  <c r="AK508"/>
  <c r="AG508"/>
  <c r="AL508"/>
  <c r="AH508"/>
  <c r="AJ508"/>
  <c r="AF508"/>
  <c r="BQ508"/>
  <c r="BM508"/>
  <c r="BR508"/>
  <c r="BN508"/>
  <c r="BP508"/>
  <c r="DF508" s="1"/>
  <c r="BL508"/>
  <c r="Q497"/>
  <c r="U497"/>
  <c r="CT497" s="1"/>
  <c r="AG497"/>
  <c r="AK497"/>
  <c r="CX497" s="1"/>
  <c r="AO497"/>
  <c r="AS497"/>
  <c r="CZ497" s="1"/>
  <c r="AW497"/>
  <c r="BA497"/>
  <c r="DB497" s="1"/>
  <c r="BM497"/>
  <c r="BQ497"/>
  <c r="DF497" s="1"/>
  <c r="BU497"/>
  <c r="BY497"/>
  <c r="DH497" s="1"/>
  <c r="CC497"/>
  <c r="CG497"/>
  <c r="DJ497" s="1"/>
  <c r="R498"/>
  <c r="V498"/>
  <c r="Z498"/>
  <c r="AD498"/>
  <c r="AP498"/>
  <c r="AT498"/>
  <c r="AX498"/>
  <c r="BB498"/>
  <c r="BF498"/>
  <c r="BJ498"/>
  <c r="BV498"/>
  <c r="BZ498"/>
  <c r="CD498"/>
  <c r="CH498"/>
  <c r="S499"/>
  <c r="W499"/>
  <c r="AA499"/>
  <c r="AE499"/>
  <c r="AI499"/>
  <c r="AM499"/>
  <c r="AY499"/>
  <c r="BC499"/>
  <c r="BG499"/>
  <c r="BK499"/>
  <c r="BO499"/>
  <c r="BS499"/>
  <c r="CE499"/>
  <c r="CI499"/>
  <c r="X500"/>
  <c r="AB500"/>
  <c r="CV500" s="1"/>
  <c r="AF500"/>
  <c r="AJ500"/>
  <c r="CX500" s="1"/>
  <c r="AN500"/>
  <c r="AR500"/>
  <c r="CZ500" s="1"/>
  <c r="BD500"/>
  <c r="BH500"/>
  <c r="DD500" s="1"/>
  <c r="BL500"/>
  <c r="BP500"/>
  <c r="DF500" s="1"/>
  <c r="BT500"/>
  <c r="BX500"/>
  <c r="DH500" s="1"/>
  <c r="Q501"/>
  <c r="U501"/>
  <c r="CT501" s="1"/>
  <c r="AG501"/>
  <c r="AK501"/>
  <c r="CX501" s="1"/>
  <c r="AO501"/>
  <c r="AS501"/>
  <c r="CZ501" s="1"/>
  <c r="AW501"/>
  <c r="BA501"/>
  <c r="DB501" s="1"/>
  <c r="BM501"/>
  <c r="BQ501"/>
  <c r="DF501" s="1"/>
  <c r="BU501"/>
  <c r="BY501"/>
  <c r="DH501" s="1"/>
  <c r="CC501"/>
  <c r="CG501"/>
  <c r="DJ501" s="1"/>
  <c r="R502"/>
  <c r="V502"/>
  <c r="Z502"/>
  <c r="AD502"/>
  <c r="AP502"/>
  <c r="AT502"/>
  <c r="AX502"/>
  <c r="BB502"/>
  <c r="BF502"/>
  <c r="BJ502"/>
  <c r="BV502"/>
  <c r="BZ502"/>
  <c r="CD502"/>
  <c r="CH502"/>
  <c r="S503"/>
  <c r="W503"/>
  <c r="AA503"/>
  <c r="AE503"/>
  <c r="AI503"/>
  <c r="AM503"/>
  <c r="AY503"/>
  <c r="BC503"/>
  <c r="BG503"/>
  <c r="BK503"/>
  <c r="BO503"/>
  <c r="BS503"/>
  <c r="CE503"/>
  <c r="CI503"/>
  <c r="P504"/>
  <c r="T504"/>
  <c r="CT504" s="1"/>
  <c r="X504"/>
  <c r="AB504"/>
  <c r="CV504" s="1"/>
  <c r="AF504"/>
  <c r="AJ504"/>
  <c r="CX504" s="1"/>
  <c r="AN504"/>
  <c r="AR504"/>
  <c r="CZ504" s="1"/>
  <c r="AV504"/>
  <c r="BC504"/>
  <c r="BK504"/>
  <c r="CA504"/>
  <c r="CI504"/>
  <c r="X505"/>
  <c r="AN505"/>
  <c r="BD505"/>
  <c r="BT505"/>
  <c r="Z507"/>
  <c r="BF507"/>
  <c r="AR509"/>
  <c r="CZ509" s="1"/>
  <c r="BX509"/>
  <c r="DH509" s="1"/>
  <c r="BR504"/>
  <c r="BN504"/>
  <c r="BP504"/>
  <c r="BL504"/>
  <c r="AB511"/>
  <c r="X511"/>
  <c r="AC511"/>
  <c r="Y511"/>
  <c r="AE511"/>
  <c r="AA511"/>
  <c r="BH511"/>
  <c r="BD511"/>
  <c r="BI511"/>
  <c r="BE511"/>
  <c r="BK511"/>
  <c r="BG511"/>
  <c r="P497"/>
  <c r="AF497"/>
  <c r="AN497"/>
  <c r="AV497"/>
  <c r="BL497"/>
  <c r="BT497"/>
  <c r="CB497"/>
  <c r="Q498"/>
  <c r="Y498"/>
  <c r="AO498"/>
  <c r="AW498"/>
  <c r="BE498"/>
  <c r="BU498"/>
  <c r="CC498"/>
  <c r="R499"/>
  <c r="Z499"/>
  <c r="AH499"/>
  <c r="AX499"/>
  <c r="BF499"/>
  <c r="BN499"/>
  <c r="CD499"/>
  <c r="AA500"/>
  <c r="AI500"/>
  <c r="AQ500"/>
  <c r="BG500"/>
  <c r="BO500"/>
  <c r="BW500"/>
  <c r="P501"/>
  <c r="AF501"/>
  <c r="AN501"/>
  <c r="AV501"/>
  <c r="BL501"/>
  <c r="BT501"/>
  <c r="CB501"/>
  <c r="Q502"/>
  <c r="Y502"/>
  <c r="AO502"/>
  <c r="AW502"/>
  <c r="BE502"/>
  <c r="BU502"/>
  <c r="CC502"/>
  <c r="R503"/>
  <c r="Z503"/>
  <c r="AH503"/>
  <c r="AX503"/>
  <c r="BF503"/>
  <c r="BN503"/>
  <c r="CD503"/>
  <c r="S504"/>
  <c r="AA504"/>
  <c r="AI504"/>
  <c r="AQ504"/>
  <c r="BA504"/>
  <c r="BI504"/>
  <c r="BQ504"/>
  <c r="BY504"/>
  <c r="CG504"/>
  <c r="AD505"/>
  <c r="AT505"/>
  <c r="BJ505"/>
  <c r="BZ505"/>
  <c r="U506"/>
  <c r="AK506"/>
  <c r="BA506"/>
  <c r="BQ506"/>
  <c r="CG506"/>
  <c r="AN509"/>
  <c r="BT509"/>
  <c r="Z511"/>
  <c r="BF511"/>
  <c r="Q505"/>
  <c r="CS505" s="1"/>
  <c r="U505"/>
  <c r="CT505" s="1"/>
  <c r="AG505"/>
  <c r="AK505"/>
  <c r="CX505" s="1"/>
  <c r="AW505"/>
  <c r="DP505" s="1"/>
  <c r="BA505"/>
  <c r="DB505" s="1"/>
  <c r="BM505"/>
  <c r="BQ505"/>
  <c r="DF505" s="1"/>
  <c r="CC505"/>
  <c r="DT505" s="1"/>
  <c r="CG505"/>
  <c r="DJ505" s="1"/>
  <c r="Z506"/>
  <c r="AD506"/>
  <c r="AP506"/>
  <c r="AT506"/>
  <c r="BF506"/>
  <c r="BJ506"/>
  <c r="BV506"/>
  <c r="BZ506"/>
  <c r="S507"/>
  <c r="W507"/>
  <c r="AI507"/>
  <c r="AM507"/>
  <c r="AQ507"/>
  <c r="AU507"/>
  <c r="AY507"/>
  <c r="BC507"/>
  <c r="BO507"/>
  <c r="BS507"/>
  <c r="BW507"/>
  <c r="CA507"/>
  <c r="CE507"/>
  <c r="CI507"/>
  <c r="P508"/>
  <c r="T508"/>
  <c r="X508"/>
  <c r="AB508"/>
  <c r="AN508"/>
  <c r="AR508"/>
  <c r="AV508"/>
  <c r="AZ508"/>
  <c r="BD508"/>
  <c r="BH508"/>
  <c r="BT508"/>
  <c r="BX508"/>
  <c r="CB508"/>
  <c r="CF508"/>
  <c r="Q509"/>
  <c r="CS509" s="1"/>
  <c r="U509"/>
  <c r="CT509" s="1"/>
  <c r="Y509"/>
  <c r="AC509"/>
  <c r="CV509" s="1"/>
  <c r="AG509"/>
  <c r="CW509" s="1"/>
  <c r="AK509"/>
  <c r="CX509" s="1"/>
  <c r="AW509"/>
  <c r="DP509" s="1"/>
  <c r="BA509"/>
  <c r="DB509" s="1"/>
  <c r="BE509"/>
  <c r="DC509" s="1"/>
  <c r="BI509"/>
  <c r="DD509" s="1"/>
  <c r="BM509"/>
  <c r="DR509" s="1"/>
  <c r="CO509" s="1"/>
  <c r="CP509" s="1"/>
  <c r="BQ509"/>
  <c r="DF509" s="1"/>
  <c r="CC509"/>
  <c r="DT509" s="1"/>
  <c r="CG509"/>
  <c r="DJ509" s="1"/>
  <c r="Z510"/>
  <c r="AD510"/>
  <c r="AH510"/>
  <c r="AL510"/>
  <c r="AP510"/>
  <c r="AT510"/>
  <c r="BF510"/>
  <c r="BJ510"/>
  <c r="BN510"/>
  <c r="BR510"/>
  <c r="BV510"/>
  <c r="BZ510"/>
  <c r="S511"/>
  <c r="W511"/>
  <c r="AI511"/>
  <c r="AM511"/>
  <c r="AQ511"/>
  <c r="AU511"/>
  <c r="AY511"/>
  <c r="BC511"/>
  <c r="BO511"/>
  <c r="BS511"/>
  <c r="BW511"/>
  <c r="CA511"/>
  <c r="CE511"/>
  <c r="CI511"/>
  <c r="P512"/>
  <c r="T512"/>
  <c r="X512"/>
  <c r="AB512"/>
  <c r="AF512"/>
  <c r="AJ512"/>
  <c r="AN512"/>
  <c r="AR512"/>
  <c r="AV512"/>
  <c r="AZ512"/>
  <c r="BD512"/>
  <c r="BH512"/>
  <c r="BL512"/>
  <c r="BP512"/>
  <c r="BT512"/>
  <c r="BX512"/>
  <c r="CB512"/>
  <c r="CF512"/>
  <c r="Q513"/>
  <c r="CS513" s="1"/>
  <c r="U513"/>
  <c r="CT513" s="1"/>
  <c r="Y513"/>
  <c r="CU513" s="1"/>
  <c r="AC513"/>
  <c r="CV513" s="1"/>
  <c r="AG513"/>
  <c r="DN513" s="1"/>
  <c r="AK513"/>
  <c r="CX513" s="1"/>
  <c r="AO513"/>
  <c r="AS513"/>
  <c r="AW513"/>
  <c r="DA513" s="1"/>
  <c r="BA513"/>
  <c r="DB513" s="1"/>
  <c r="BE513"/>
  <c r="DC513" s="1"/>
  <c r="BI513"/>
  <c r="DD513" s="1"/>
  <c r="BM513"/>
  <c r="DR513" s="1"/>
  <c r="CO513" s="1"/>
  <c r="CP513" s="1"/>
  <c r="BQ513"/>
  <c r="DF513" s="1"/>
  <c r="BU513"/>
  <c r="BY513"/>
  <c r="CC513"/>
  <c r="DI513" s="1"/>
  <c r="CG513"/>
  <c r="DJ513" s="1"/>
  <c r="AI512"/>
  <c r="AM512"/>
  <c r="BO512"/>
  <c r="BS512"/>
  <c r="AN513"/>
  <c r="AR513"/>
  <c r="BT513"/>
  <c r="BX513"/>
  <c r="S505"/>
  <c r="AI505"/>
  <c r="AY505"/>
  <c r="BO505"/>
  <c r="CE505"/>
  <c r="X506"/>
  <c r="AB506"/>
  <c r="CV506" s="1"/>
  <c r="AN506"/>
  <c r="AR506"/>
  <c r="CZ506" s="1"/>
  <c r="BD506"/>
  <c r="BH506"/>
  <c r="DD506" s="1"/>
  <c r="BT506"/>
  <c r="BX506"/>
  <c r="DH506" s="1"/>
  <c r="Q507"/>
  <c r="U507"/>
  <c r="CT507" s="1"/>
  <c r="AG507"/>
  <c r="AK507"/>
  <c r="CX507" s="1"/>
  <c r="AO507"/>
  <c r="AS507"/>
  <c r="CZ507" s="1"/>
  <c r="AW507"/>
  <c r="BA507"/>
  <c r="DB507" s="1"/>
  <c r="BM507"/>
  <c r="BQ507"/>
  <c r="DF507" s="1"/>
  <c r="BU507"/>
  <c r="BY507"/>
  <c r="DH507" s="1"/>
  <c r="CC507"/>
  <c r="CG507"/>
  <c r="DJ507" s="1"/>
  <c r="R508"/>
  <c r="V508"/>
  <c r="Z508"/>
  <c r="AD508"/>
  <c r="AP508"/>
  <c r="AT508"/>
  <c r="AX508"/>
  <c r="BB508"/>
  <c r="BF508"/>
  <c r="BJ508"/>
  <c r="BV508"/>
  <c r="BZ508"/>
  <c r="CD508"/>
  <c r="CH508"/>
  <c r="S509"/>
  <c r="W509"/>
  <c r="AA509"/>
  <c r="AE509"/>
  <c r="AI509"/>
  <c r="AM509"/>
  <c r="AY509"/>
  <c r="BC509"/>
  <c r="BG509"/>
  <c r="BK509"/>
  <c r="BO509"/>
  <c r="BS509"/>
  <c r="CE509"/>
  <c r="CI509"/>
  <c r="X510"/>
  <c r="AB510"/>
  <c r="CV510" s="1"/>
  <c r="AF510"/>
  <c r="AJ510"/>
  <c r="CX510" s="1"/>
  <c r="AN510"/>
  <c r="AR510"/>
  <c r="CZ510" s="1"/>
  <c r="BD510"/>
  <c r="BH510"/>
  <c r="DD510" s="1"/>
  <c r="BL510"/>
  <c r="BP510"/>
  <c r="DF510" s="1"/>
  <c r="BT510"/>
  <c r="BX510"/>
  <c r="DH510" s="1"/>
  <c r="Q511"/>
  <c r="U511"/>
  <c r="CT511" s="1"/>
  <c r="AG511"/>
  <c r="AK511"/>
  <c r="CX511" s="1"/>
  <c r="AO511"/>
  <c r="AS511"/>
  <c r="CZ511" s="1"/>
  <c r="AW511"/>
  <c r="BA511"/>
  <c r="DB511" s="1"/>
  <c r="BM511"/>
  <c r="BQ511"/>
  <c r="DF511" s="1"/>
  <c r="BU511"/>
  <c r="BY511"/>
  <c r="DH511" s="1"/>
  <c r="CC511"/>
  <c r="CG511"/>
  <c r="DJ511" s="1"/>
  <c r="R512"/>
  <c r="V512"/>
  <c r="Z512"/>
  <c r="AD512"/>
  <c r="AH512"/>
  <c r="AL512"/>
  <c r="AP512"/>
  <c r="AT512"/>
  <c r="AX512"/>
  <c r="BB512"/>
  <c r="BF512"/>
  <c r="BJ512"/>
  <c r="BN512"/>
  <c r="BR512"/>
  <c r="BV512"/>
  <c r="BZ512"/>
  <c r="CD512"/>
  <c r="CH512"/>
  <c r="S513"/>
  <c r="W513"/>
  <c r="AA513"/>
  <c r="AE513"/>
  <c r="AI513"/>
  <c r="AM513"/>
  <c r="AQ513"/>
  <c r="AU513"/>
  <c r="AY513"/>
  <c r="BC513"/>
  <c r="BG513"/>
  <c r="BK513"/>
  <c r="BO513"/>
  <c r="BS513"/>
  <c r="BW513"/>
  <c r="CA513"/>
  <c r="CE513"/>
  <c r="CI513"/>
  <c r="AA506"/>
  <c r="AQ506"/>
  <c r="BG506"/>
  <c r="BW506"/>
  <c r="P507"/>
  <c r="AF507"/>
  <c r="AN507"/>
  <c r="AV507"/>
  <c r="BL507"/>
  <c r="BT507"/>
  <c r="CB507"/>
  <c r="Q508"/>
  <c r="Y508"/>
  <c r="AO508"/>
  <c r="AW508"/>
  <c r="BE508"/>
  <c r="BU508"/>
  <c r="CC508"/>
  <c r="R509"/>
  <c r="Z509"/>
  <c r="AH509"/>
  <c r="AX509"/>
  <c r="BF509"/>
  <c r="DQ509" s="1"/>
  <c r="BN509"/>
  <c r="CD509"/>
  <c r="AA510"/>
  <c r="AI510"/>
  <c r="AQ510"/>
  <c r="BG510"/>
  <c r="BO510"/>
  <c r="BW510"/>
  <c r="P511"/>
  <c r="AF511"/>
  <c r="AN511"/>
  <c r="AV511"/>
  <c r="BL511"/>
  <c r="BT511"/>
  <c r="CB511"/>
  <c r="Q512"/>
  <c r="Y512"/>
  <c r="AG512"/>
  <c r="AO512"/>
  <c r="AW512"/>
  <c r="BE512"/>
  <c r="BM512"/>
  <c r="BU512"/>
  <c r="CC512"/>
  <c r="R513"/>
  <c r="DL513" s="1"/>
  <c r="Z513"/>
  <c r="DM513" s="1"/>
  <c r="AH513"/>
  <c r="CW513" s="1"/>
  <c r="AP513"/>
  <c r="AX513"/>
  <c r="DP513" s="1"/>
  <c r="BF513"/>
  <c r="DQ513" s="1"/>
  <c r="BN513"/>
  <c r="BV513"/>
  <c r="CD513"/>
  <c r="DE513"/>
  <c r="CA65"/>
  <c r="AU102"/>
  <c r="BH12"/>
  <c r="AA18"/>
  <c r="BH20"/>
  <c r="BY25"/>
  <c r="BY32"/>
  <c r="AR34"/>
  <c r="S35"/>
  <c r="AH36"/>
  <c r="BL42"/>
  <c r="CC46"/>
  <c r="Y47"/>
  <c r="V48"/>
  <c r="CI55"/>
  <c r="AG58"/>
  <c r="AH59"/>
  <c r="AR62"/>
  <c r="P66"/>
  <c r="BN67"/>
  <c r="BW68"/>
  <c r="AS72"/>
  <c r="CF85"/>
  <c r="BH90"/>
  <c r="BM92"/>
  <c r="BZ107"/>
  <c r="AA110"/>
  <c r="AV111"/>
  <c r="BZ117"/>
  <c r="CD111"/>
  <c r="AA12"/>
  <c r="AH13"/>
  <c r="BG20"/>
  <c r="BO22"/>
  <c r="BK23"/>
  <c r="AZ26"/>
  <c r="AV27"/>
  <c r="AF36"/>
  <c r="BB42"/>
  <c r="BF43"/>
  <c r="CH44"/>
  <c r="V46"/>
  <c r="AJ67"/>
  <c r="AO68"/>
  <c r="CF69"/>
  <c r="AJ75"/>
  <c r="BQ79"/>
  <c r="AG87"/>
  <c r="X90"/>
  <c r="AK92"/>
  <c r="CA101"/>
  <c r="BZ102"/>
  <c r="X104"/>
  <c r="AU107"/>
  <c r="BE114"/>
  <c r="AT117"/>
  <c r="CH48"/>
  <c r="AN95"/>
  <c r="AV14"/>
  <c r="CE24"/>
  <c r="CE31"/>
  <c r="BX33"/>
  <c r="BP36"/>
  <c r="CB44"/>
  <c r="CI57"/>
  <c r="BP59"/>
  <c r="AV64"/>
  <c r="BN66"/>
  <c r="AH67"/>
  <c r="P69"/>
  <c r="AG71"/>
  <c r="AH77"/>
  <c r="AF83"/>
  <c r="BK84"/>
  <c r="AU88"/>
  <c r="BY93"/>
  <c r="BV101"/>
  <c r="BW102"/>
  <c r="BI110"/>
  <c r="CH111"/>
  <c r="AA114"/>
  <c r="T12"/>
  <c r="CF12"/>
  <c r="BV63"/>
  <c r="BI70"/>
  <c r="CG76"/>
  <c r="BF83"/>
  <c r="BE86"/>
  <c r="BM88"/>
  <c r="V98"/>
  <c r="CH98"/>
  <c r="P12"/>
  <c r="AV12"/>
  <c r="CB12"/>
  <c r="V14"/>
  <c r="AY16"/>
  <c r="BI19"/>
  <c r="T20"/>
  <c r="BE23"/>
  <c r="BA24"/>
  <c r="AU25"/>
  <c r="AX26"/>
  <c r="AU27"/>
  <c r="BZ27"/>
  <c r="AZ28"/>
  <c r="AS32"/>
  <c r="AU33"/>
  <c r="AN34"/>
  <c r="BX34"/>
  <c r="CE35"/>
  <c r="BL41"/>
  <c r="V42"/>
  <c r="BC42"/>
  <c r="AF58"/>
  <c r="BU58"/>
  <c r="AO59"/>
  <c r="BY59"/>
  <c r="AN62"/>
  <c r="CG65"/>
  <c r="X66"/>
  <c r="CI66"/>
  <c r="AB69"/>
  <c r="BK69"/>
  <c r="AU70"/>
  <c r="AF71"/>
  <c r="BR71"/>
  <c r="BB72"/>
  <c r="Z75"/>
  <c r="U76"/>
  <c r="AF77"/>
  <c r="BV77"/>
  <c r="BD78"/>
  <c r="AL79"/>
  <c r="BI80"/>
  <c r="BY82"/>
  <c r="BN84"/>
  <c r="CD85"/>
  <c r="AE86"/>
  <c r="BX87"/>
  <c r="AH89"/>
  <c r="AA90"/>
  <c r="BG91"/>
  <c r="AO92"/>
  <c r="BA93"/>
  <c r="U95"/>
  <c r="CE95"/>
  <c r="AO97"/>
  <c r="T98"/>
  <c r="CF98"/>
  <c r="AS100"/>
  <c r="T103"/>
  <c r="BI104"/>
  <c r="AN107"/>
  <c r="BE110"/>
  <c r="AZ111"/>
  <c r="AM112"/>
  <c r="CB113"/>
  <c r="BG114"/>
  <c r="BR115"/>
  <c r="CA27"/>
  <c r="AE69"/>
  <c r="BV73"/>
  <c r="BD87"/>
  <c r="BL91"/>
  <c r="AZ103"/>
  <c r="AQ16"/>
  <c r="BY17"/>
  <c r="AH19"/>
  <c r="AY20"/>
  <c r="CH20"/>
  <c r="AH21"/>
  <c r="AE23"/>
  <c r="AN25"/>
  <c r="AR27"/>
  <c r="BT27"/>
  <c r="AR32"/>
  <c r="AN33"/>
  <c r="Z37"/>
  <c r="AH41"/>
  <c r="AB45"/>
  <c r="BU46"/>
  <c r="BV48"/>
  <c r="BC52"/>
  <c r="AL58"/>
  <c r="BR58"/>
  <c r="BH69"/>
  <c r="AA70"/>
  <c r="BP71"/>
  <c r="CH72"/>
  <c r="BR77"/>
  <c r="BF80"/>
  <c r="X82"/>
  <c r="AD83"/>
  <c r="AX85"/>
  <c r="X86"/>
  <c r="Y87"/>
  <c r="AL88"/>
  <c r="CI90"/>
  <c r="AK91"/>
  <c r="AT93"/>
  <c r="CB95"/>
  <c r="BB98"/>
  <c r="BD104"/>
  <c r="AX113"/>
  <c r="AP115"/>
  <c r="AA120"/>
  <c r="AY12"/>
  <c r="BP19"/>
  <c r="V20"/>
  <c r="BT30"/>
  <c r="BN41"/>
  <c r="BZ53"/>
  <c r="BK18"/>
  <c r="AX11"/>
  <c r="V12"/>
  <c r="AZ12"/>
  <c r="CH12"/>
  <c r="AY14"/>
  <c r="AS17"/>
  <c r="BV17"/>
  <c r="BV19"/>
  <c r="AV20"/>
  <c r="CF20"/>
  <c r="Y21"/>
  <c r="BR22"/>
  <c r="AC23"/>
  <c r="CC26"/>
  <c r="AN27"/>
  <c r="BC27"/>
  <c r="CB27"/>
  <c r="BZ33"/>
  <c r="AS34"/>
  <c r="BN36"/>
  <c r="BK38"/>
  <c r="BZ40"/>
  <c r="AF41"/>
  <c r="AV42"/>
  <c r="CB42"/>
  <c r="Z43"/>
  <c r="AZ44"/>
  <c r="AS46"/>
  <c r="BZ47"/>
  <c r="AS48"/>
  <c r="AV52"/>
  <c r="P55"/>
  <c r="P57"/>
  <c r="AJ58"/>
  <c r="BP58"/>
  <c r="BT60"/>
  <c r="BK61"/>
  <c r="BT62"/>
  <c r="Z64"/>
  <c r="BF66"/>
  <c r="BL67"/>
  <c r="AY69"/>
  <c r="AL71"/>
  <c r="V72"/>
  <c r="CA72"/>
  <c r="BX73"/>
  <c r="BR75"/>
  <c r="BP77"/>
  <c r="W78"/>
  <c r="CC78"/>
  <c r="AG79"/>
  <c r="BP79"/>
  <c r="BA80"/>
  <c r="BM83"/>
  <c r="BG84"/>
  <c r="AV85"/>
  <c r="BM87"/>
  <c r="BY88"/>
  <c r="BO89"/>
  <c r="P90"/>
  <c r="BK90"/>
  <c r="Y91"/>
  <c r="AV95"/>
  <c r="AZ98"/>
  <c r="AS101"/>
  <c r="AP102"/>
  <c r="CF103"/>
  <c r="AC104"/>
  <c r="BI108"/>
  <c r="T113"/>
  <c r="AL115"/>
  <c r="CG116"/>
  <c r="CG14"/>
  <c r="CF14"/>
  <c r="BY16"/>
  <c r="BW16"/>
  <c r="AM17"/>
  <c r="AF17"/>
  <c r="BS17"/>
  <c r="BP17"/>
  <c r="AE19"/>
  <c r="Y19"/>
  <c r="AM28"/>
  <c r="AJ28"/>
  <c r="AU29"/>
  <c r="AR29"/>
  <c r="AT29"/>
  <c r="CA29"/>
  <c r="BZ29"/>
  <c r="AS36"/>
  <c r="AR36"/>
  <c r="BX36"/>
  <c r="BT36"/>
  <c r="BZ36"/>
  <c r="AE42"/>
  <c r="AB42"/>
  <c r="AA42"/>
  <c r="BG42"/>
  <c r="BK42"/>
  <c r="BF42"/>
  <c r="R13"/>
  <c r="CD13"/>
  <c r="AB14"/>
  <c r="CE14"/>
  <c r="R11"/>
  <c r="CD11"/>
  <c r="S12"/>
  <c r="AB12"/>
  <c r="BB12"/>
  <c r="CE12"/>
  <c r="BN13"/>
  <c r="P14"/>
  <c r="AA14"/>
  <c r="AZ14"/>
  <c r="CB14"/>
  <c r="AJ15"/>
  <c r="S16"/>
  <c r="AB18"/>
  <c r="BE19"/>
  <c r="AE25"/>
  <c r="BI25"/>
  <c r="S29"/>
  <c r="AC20"/>
  <c r="AB20"/>
  <c r="AA20"/>
  <c r="AP31"/>
  <c r="AR31"/>
  <c r="AU31"/>
  <c r="AN31"/>
  <c r="BV31"/>
  <c r="CA31"/>
  <c r="BX31"/>
  <c r="BZ31"/>
  <c r="AM40"/>
  <c r="AH40"/>
  <c r="AJ40"/>
  <c r="BS40"/>
  <c r="BN40"/>
  <c r="BR40"/>
  <c r="AM44"/>
  <c r="AJ44"/>
  <c r="BL44"/>
  <c r="BO44"/>
  <c r="BN11"/>
  <c r="AX13"/>
  <c r="BH14"/>
  <c r="AU19"/>
  <c r="AP19"/>
  <c r="BX23"/>
  <c r="BY23"/>
  <c r="AR24"/>
  <c r="AS24"/>
  <c r="AQ24"/>
  <c r="BX24"/>
  <c r="CA24"/>
  <c r="BW24"/>
  <c r="AM30"/>
  <c r="AJ30"/>
  <c r="AG30"/>
  <c r="AH30"/>
  <c r="BS30"/>
  <c r="BR30"/>
  <c r="BN30"/>
  <c r="BP30"/>
  <c r="AP35"/>
  <c r="AR35"/>
  <c r="AU35"/>
  <c r="AN35"/>
  <c r="CA35"/>
  <c r="BX35"/>
  <c r="BZ35"/>
  <c r="R43"/>
  <c r="P43"/>
  <c r="AX43"/>
  <c r="AV43"/>
  <c r="BG14"/>
  <c r="W15"/>
  <c r="R15"/>
  <c r="BI18"/>
  <c r="BG18"/>
  <c r="AM23"/>
  <c r="AK23"/>
  <c r="AI23"/>
  <c r="BQ23"/>
  <c r="BO23"/>
  <c r="AD25"/>
  <c r="AA25"/>
  <c r="Y25"/>
  <c r="BJ25"/>
  <c r="BG25"/>
  <c r="BE25"/>
  <c r="BA29"/>
  <c r="AY29"/>
  <c r="CD32"/>
  <c r="CF32"/>
  <c r="U33"/>
  <c r="S33"/>
  <c r="BA33"/>
  <c r="AY33"/>
  <c r="AZ33"/>
  <c r="CG33"/>
  <c r="CE33"/>
  <c r="Y34"/>
  <c r="AC34"/>
  <c r="AF38"/>
  <c r="AM38"/>
  <c r="BR38"/>
  <c r="BL38"/>
  <c r="BN38"/>
  <c r="AH11"/>
  <c r="BG12"/>
  <c r="S14"/>
  <c r="BB14"/>
  <c r="BM15"/>
  <c r="AE18"/>
  <c r="AS23"/>
  <c r="BK25"/>
  <c r="CF33"/>
  <c r="AP17"/>
  <c r="AJ19"/>
  <c r="BN19"/>
  <c r="P20"/>
  <c r="AZ20"/>
  <c r="CB20"/>
  <c r="BE21"/>
  <c r="AM22"/>
  <c r="BZ22"/>
  <c r="Y23"/>
  <c r="BG23"/>
  <c r="V26"/>
  <c r="BE26"/>
  <c r="S27"/>
  <c r="AP27"/>
  <c r="AX27"/>
  <c r="BV27"/>
  <c r="CF27"/>
  <c r="T28"/>
  <c r="CF28"/>
  <c r="CE29"/>
  <c r="AO30"/>
  <c r="BZ30"/>
  <c r="AY31"/>
  <c r="BU32"/>
  <c r="AR33"/>
  <c r="CA33"/>
  <c r="AT34"/>
  <c r="CF34"/>
  <c r="AY35"/>
  <c r="AJ36"/>
  <c r="AZ36"/>
  <c r="BR36"/>
  <c r="CD36"/>
  <c r="BF37"/>
  <c r="AB38"/>
  <c r="BF38"/>
  <c r="BX39"/>
  <c r="AJ41"/>
  <c r="BP41"/>
  <c r="P42"/>
  <c r="AX42"/>
  <c r="CE42"/>
  <c r="AH43"/>
  <c r="BN43"/>
  <c r="V45"/>
  <c r="AX45"/>
  <c r="BH45"/>
  <c r="CF45"/>
  <c r="Y46"/>
  <c r="AW46"/>
  <c r="BZ46"/>
  <c r="AS47"/>
  <c r="BU47"/>
  <c r="CG47"/>
  <c r="Y48"/>
  <c r="AW48"/>
  <c r="CG48"/>
  <c r="AA49"/>
  <c r="BO49"/>
  <c r="CD50"/>
  <c r="AA51"/>
  <c r="BH51"/>
  <c r="S52"/>
  <c r="AX52"/>
  <c r="CE52"/>
  <c r="AS53"/>
  <c r="V55"/>
  <c r="AZ55"/>
  <c r="CD55"/>
  <c r="V57"/>
  <c r="AZ57"/>
  <c r="CD57"/>
  <c r="AK58"/>
  <c r="BN58"/>
  <c r="AF59"/>
  <c r="AL59"/>
  <c r="BL59"/>
  <c r="AP60"/>
  <c r="AB61"/>
  <c r="BG61"/>
  <c r="AH62"/>
  <c r="BM62"/>
  <c r="AF64"/>
  <c r="BN64"/>
  <c r="U65"/>
  <c r="BK65"/>
  <c r="V66"/>
  <c r="AZ66"/>
  <c r="CB66"/>
  <c r="AK67"/>
  <c r="BP67"/>
  <c r="AG68"/>
  <c r="AT68"/>
  <c r="BO68"/>
  <c r="T69"/>
  <c r="BB69"/>
  <c r="CB69"/>
  <c r="AC70"/>
  <c r="BE70"/>
  <c r="AH71"/>
  <c r="BM71"/>
  <c r="BT71"/>
  <c r="AO72"/>
  <c r="AU72"/>
  <c r="BY72"/>
  <c r="AP73"/>
  <c r="BB73"/>
  <c r="X74"/>
  <c r="BD74"/>
  <c r="U75"/>
  <c r="AX75"/>
  <c r="CG75"/>
  <c r="AP76"/>
  <c r="AW76"/>
  <c r="BY76"/>
  <c r="AJ77"/>
  <c r="BL77"/>
  <c r="CE77"/>
  <c r="AC78"/>
  <c r="BW78"/>
  <c r="AJ79"/>
  <c r="BL79"/>
  <c r="BZ79"/>
  <c r="AE80"/>
  <c r="CG80"/>
  <c r="AL81"/>
  <c r="AN82"/>
  <c r="BI82"/>
  <c r="AK83"/>
  <c r="BR83"/>
  <c r="AE84"/>
  <c r="BF84"/>
  <c r="BS84"/>
  <c r="T85"/>
  <c r="BC85"/>
  <c r="AB86"/>
  <c r="BA86"/>
  <c r="BI86"/>
  <c r="AH87"/>
  <c r="BL87"/>
  <c r="AO88"/>
  <c r="AU89"/>
  <c r="BR89"/>
  <c r="W90"/>
  <c r="AZ90"/>
  <c r="CD90"/>
  <c r="AB91"/>
  <c r="BD91"/>
  <c r="BK91"/>
  <c r="AF92"/>
  <c r="BR92"/>
  <c r="AQ93"/>
  <c r="BV93"/>
  <c r="W94"/>
  <c r="P95"/>
  <c r="AB95"/>
  <c r="AY95"/>
  <c r="BI95"/>
  <c r="CG95"/>
  <c r="AS96"/>
  <c r="P98"/>
  <c r="AV98"/>
  <c r="CB98"/>
  <c r="AC99"/>
  <c r="BH99"/>
  <c r="AD101"/>
  <c r="BM101"/>
  <c r="AV102"/>
  <c r="CE102"/>
  <c r="AF103"/>
  <c r="AF104"/>
  <c r="BL104"/>
  <c r="AP105"/>
  <c r="BU105"/>
  <c r="AS106"/>
  <c r="BY106"/>
  <c r="AM107"/>
  <c r="BO107"/>
  <c r="AA108"/>
  <c r="BD108"/>
  <c r="AE110"/>
  <c r="BK110"/>
  <c r="S111"/>
  <c r="BB111"/>
  <c r="CI111"/>
  <c r="AU112"/>
  <c r="V113"/>
  <c r="AZ113"/>
  <c r="CD113"/>
  <c r="AC114"/>
  <c r="CC114"/>
  <c r="AF115"/>
  <c r="BN115"/>
  <c r="Q116"/>
  <c r="BE116"/>
  <c r="T117"/>
  <c r="AZ117"/>
  <c r="CF117"/>
  <c r="AQ118"/>
  <c r="BY118"/>
  <c r="AJ119"/>
  <c r="BR119"/>
  <c r="AU120"/>
  <c r="AN30"/>
  <c r="BU30"/>
  <c r="T31"/>
  <c r="CF31"/>
  <c r="T35"/>
  <c r="CI35"/>
  <c r="AR39"/>
  <c r="AB43"/>
  <c r="BH43"/>
  <c r="T45"/>
  <c r="AV45"/>
  <c r="BC45"/>
  <c r="CE45"/>
  <c r="AT46"/>
  <c r="BV46"/>
  <c r="BI47"/>
  <c r="CC47"/>
  <c r="AT48"/>
  <c r="BY48"/>
  <c r="AM49"/>
  <c r="BK49"/>
  <c r="AZ50"/>
  <c r="BD51"/>
  <c r="BK52"/>
  <c r="CH54"/>
  <c r="S55"/>
  <c r="AV55"/>
  <c r="CB55"/>
  <c r="CH56"/>
  <c r="S57"/>
  <c r="AV57"/>
  <c r="CB57"/>
  <c r="AK59"/>
  <c r="BQ59"/>
  <c r="AO60"/>
  <c r="AA61"/>
  <c r="BE61"/>
  <c r="AE65"/>
  <c r="BG65"/>
  <c r="T66"/>
  <c r="AV66"/>
  <c r="AP68"/>
  <c r="BM68"/>
  <c r="CA68"/>
  <c r="S69"/>
  <c r="AZ69"/>
  <c r="CH69"/>
  <c r="AB70"/>
  <c r="BD70"/>
  <c r="BK70"/>
  <c r="AN71"/>
  <c r="AT72"/>
  <c r="BV72"/>
  <c r="AB73"/>
  <c r="AX73"/>
  <c r="BK74"/>
  <c r="T75"/>
  <c r="AV75"/>
  <c r="CD75"/>
  <c r="V76"/>
  <c r="AU76"/>
  <c r="BW76"/>
  <c r="BB77"/>
  <c r="AU78"/>
  <c r="BU78"/>
  <c r="AX79"/>
  <c r="AI81"/>
  <c r="BZ81"/>
  <c r="AC82"/>
  <c r="BD82"/>
  <c r="AQ84"/>
  <c r="Y86"/>
  <c r="AY86"/>
  <c r="BH86"/>
  <c r="CE86"/>
  <c r="CH88"/>
  <c r="CF89"/>
  <c r="T90"/>
  <c r="AY90"/>
  <c r="AA91"/>
  <c r="AV91"/>
  <c r="BI91"/>
  <c r="BP92"/>
  <c r="AO93"/>
  <c r="CA93"/>
  <c r="V94"/>
  <c r="BC94"/>
  <c r="X95"/>
  <c r="BE95"/>
  <c r="AR96"/>
  <c r="BX96"/>
  <c r="AB99"/>
  <c r="BG99"/>
  <c r="AO105"/>
  <c r="AU105"/>
  <c r="BZ105"/>
  <c r="AO106"/>
  <c r="BU106"/>
  <c r="BN107"/>
  <c r="AS112"/>
  <c r="BA116"/>
  <c r="AG118"/>
  <c r="BW118"/>
  <c r="AF119"/>
  <c r="BN119"/>
  <c r="AQ120"/>
  <c r="S45"/>
  <c r="BB45"/>
  <c r="CD45"/>
  <c r="AW47"/>
  <c r="AE49"/>
  <c r="BG49"/>
  <c r="AE51"/>
  <c r="AA52"/>
  <c r="AZ54"/>
  <c r="AZ56"/>
  <c r="AA65"/>
  <c r="BE65"/>
  <c r="T73"/>
  <c r="AV73"/>
  <c r="CF73"/>
  <c r="AC74"/>
  <c r="BI74"/>
  <c r="AS76"/>
  <c r="BU76"/>
  <c r="AV77"/>
  <c r="AQ78"/>
  <c r="BO81"/>
  <c r="BA82"/>
  <c r="AP84"/>
  <c r="CA84"/>
  <c r="CB86"/>
  <c r="BC89"/>
  <c r="CG91"/>
  <c r="T94"/>
  <c r="AY94"/>
  <c r="CF94"/>
  <c r="BD95"/>
  <c r="AN96"/>
  <c r="BT96"/>
  <c r="Y99"/>
  <c r="BE99"/>
  <c r="AL101"/>
  <c r="BL103"/>
  <c r="AT105"/>
  <c r="BY105"/>
  <c r="U106"/>
  <c r="BA106"/>
  <c r="CG106"/>
  <c r="AI108"/>
  <c r="BZ110"/>
  <c r="AR113"/>
  <c r="BZ113"/>
  <c r="Q114"/>
  <c r="AC116"/>
  <c r="BM118"/>
  <c r="BL119"/>
  <c r="BW120"/>
  <c r="S20"/>
  <c r="BB20"/>
  <c r="CE20"/>
  <c r="BN21"/>
  <c r="AB23"/>
  <c r="BH23"/>
  <c r="AC26"/>
  <c r="T27"/>
  <c r="BB27"/>
  <c r="CH27"/>
  <c r="AT30"/>
  <c r="AZ31"/>
  <c r="AO32"/>
  <c r="BX32"/>
  <c r="AT33"/>
  <c r="BT33"/>
  <c r="AZ35"/>
  <c r="CD35"/>
  <c r="AK36"/>
  <c r="BM36"/>
  <c r="AE38"/>
  <c r="BG38"/>
  <c r="AO40"/>
  <c r="BT40"/>
  <c r="AK41"/>
  <c r="BQ41"/>
  <c r="S42"/>
  <c r="AY42"/>
  <c r="CF42"/>
  <c r="P45"/>
  <c r="AA45"/>
  <c r="AZ45"/>
  <c r="BK45"/>
  <c r="CI45"/>
  <c r="AO46"/>
  <c r="BI46"/>
  <c r="V47"/>
  <c r="AT47"/>
  <c r="BV47"/>
  <c r="AO48"/>
  <c r="BU48"/>
  <c r="AB49"/>
  <c r="BD49"/>
  <c r="BP49"/>
  <c r="S50"/>
  <c r="CI50"/>
  <c r="AB51"/>
  <c r="BK51"/>
  <c r="T52"/>
  <c r="BB52"/>
  <c r="CF52"/>
  <c r="S54"/>
  <c r="S56"/>
  <c r="AG59"/>
  <c r="BN59"/>
  <c r="S61"/>
  <c r="AE61"/>
  <c r="BI61"/>
  <c r="AL64"/>
  <c r="Y65"/>
  <c r="AW65"/>
  <c r="BB66"/>
  <c r="CF66"/>
  <c r="BF67"/>
  <c r="AL68"/>
  <c r="AU68"/>
  <c r="BV68"/>
  <c r="V69"/>
  <c r="AV69"/>
  <c r="CE69"/>
  <c r="X70"/>
  <c r="BG70"/>
  <c r="AK71"/>
  <c r="BN71"/>
  <c r="BY71"/>
  <c r="AP72"/>
  <c r="BZ72"/>
  <c r="S73"/>
  <c r="AU73"/>
  <c r="BC73"/>
  <c r="CE73"/>
  <c r="AB74"/>
  <c r="BE74"/>
  <c r="BM75"/>
  <c r="AQ76"/>
  <c r="BA76"/>
  <c r="BZ76"/>
  <c r="S77"/>
  <c r="AT77"/>
  <c r="AO78"/>
  <c r="CA78"/>
  <c r="T79"/>
  <c r="CB79"/>
  <c r="BN81"/>
  <c r="U82"/>
  <c r="AS82"/>
  <c r="BT82"/>
  <c r="Y83"/>
  <c r="BE83"/>
  <c r="AM84"/>
  <c r="BV84"/>
  <c r="W85"/>
  <c r="BG85"/>
  <c r="U86"/>
  <c r="AC86"/>
  <c r="BD86"/>
  <c r="BK86"/>
  <c r="AN87"/>
  <c r="Y88"/>
  <c r="AT88"/>
  <c r="BW88"/>
  <c r="S89"/>
  <c r="AV89"/>
  <c r="BV89"/>
  <c r="BC90"/>
  <c r="CH90"/>
  <c r="P91"/>
  <c r="AE91"/>
  <c r="BE91"/>
  <c r="AS93"/>
  <c r="BW93"/>
  <c r="T95"/>
  <c r="AC95"/>
  <c r="BA95"/>
  <c r="BK95"/>
  <c r="AT96"/>
  <c r="S98"/>
  <c r="AY98"/>
  <c r="CE98"/>
  <c r="X99"/>
  <c r="AE99"/>
  <c r="BK99"/>
  <c r="AK101"/>
  <c r="BN101"/>
  <c r="S102"/>
  <c r="BB102"/>
  <c r="AK104"/>
  <c r="BQ104"/>
  <c r="AS105"/>
  <c r="BV105"/>
  <c r="AT106"/>
  <c r="BZ106"/>
  <c r="AB108"/>
  <c r="BH108"/>
  <c r="AS110"/>
  <c r="BU110"/>
  <c r="T111"/>
  <c r="CB111"/>
  <c r="BQ112"/>
  <c r="AP113"/>
  <c r="BV113"/>
  <c r="BA114"/>
  <c r="CG114"/>
  <c r="AJ115"/>
  <c r="BP115"/>
  <c r="AA116"/>
  <c r="BG116"/>
  <c r="V117"/>
  <c r="BB117"/>
  <c r="CH117"/>
  <c r="AS118"/>
  <c r="AL119"/>
  <c r="BC120"/>
  <c r="AC55"/>
  <c r="AA55"/>
  <c r="BI55"/>
  <c r="BK55"/>
  <c r="AC57"/>
  <c r="AA57"/>
  <c r="BI57"/>
  <c r="BK57"/>
  <c r="AU58"/>
  <c r="AO58"/>
  <c r="CA58"/>
  <c r="BY58"/>
  <c r="T60"/>
  <c r="W60"/>
  <c r="V60"/>
  <c r="AZ60"/>
  <c r="AY60"/>
  <c r="AM62"/>
  <c r="AL62"/>
  <c r="AG62"/>
  <c r="AK62"/>
  <c r="AF62"/>
  <c r="BS62"/>
  <c r="BQ62"/>
  <c r="BL62"/>
  <c r="BP62"/>
  <c r="U64"/>
  <c r="V64"/>
  <c r="P64"/>
  <c r="T64"/>
  <c r="BA64"/>
  <c r="AZ64"/>
  <c r="AY64"/>
  <c r="CG64"/>
  <c r="CI64"/>
  <c r="CD64"/>
  <c r="CH64"/>
  <c r="CB64"/>
  <c r="BG68"/>
  <c r="BE68"/>
  <c r="AT69"/>
  <c r="AR69"/>
  <c r="AP69"/>
  <c r="BZ69"/>
  <c r="BX69"/>
  <c r="BV69"/>
  <c r="AY70"/>
  <c r="AZ70"/>
  <c r="AV71"/>
  <c r="AX71"/>
  <c r="CD71"/>
  <c r="CG71"/>
  <c r="CB71"/>
  <c r="CD18"/>
  <c r="CI18"/>
  <c r="AO28"/>
  <c r="BP12"/>
  <c r="AL13"/>
  <c r="BM13"/>
  <c r="AJ14"/>
  <c r="AH15"/>
  <c r="R16"/>
  <c r="AV18"/>
  <c r="AO19"/>
  <c r="AL21"/>
  <c r="BR21"/>
  <c r="AT22"/>
  <c r="BY22"/>
  <c r="AR23"/>
  <c r="AS25"/>
  <c r="BX26"/>
  <c r="AK11"/>
  <c r="BL11"/>
  <c r="BY11"/>
  <c r="AF12"/>
  <c r="AF13"/>
  <c r="BL13"/>
  <c r="BD14"/>
  <c r="BL14"/>
  <c r="AG15"/>
  <c r="AT15"/>
  <c r="BV15"/>
  <c r="V16"/>
  <c r="BB16"/>
  <c r="AO17"/>
  <c r="BE17"/>
  <c r="BU17"/>
  <c r="AU18"/>
  <c r="AZ18"/>
  <c r="CA18"/>
  <c r="AL19"/>
  <c r="BM19"/>
  <c r="BR19"/>
  <c r="BZ19"/>
  <c r="BD20"/>
  <c r="BW20"/>
  <c r="AF21"/>
  <c r="BL21"/>
  <c r="BY21"/>
  <c r="AI22"/>
  <c r="AS22"/>
  <c r="BN22"/>
  <c r="AG23"/>
  <c r="BT23"/>
  <c r="S24"/>
  <c r="AP24"/>
  <c r="AU24"/>
  <c r="BU24"/>
  <c r="BZ24"/>
  <c r="AR25"/>
  <c r="BU25"/>
  <c r="CE25"/>
  <c r="AR26"/>
  <c r="BU26"/>
  <c r="R27"/>
  <c r="W27"/>
  <c r="AZ27"/>
  <c r="BO27"/>
  <c r="CE27"/>
  <c r="AG28"/>
  <c r="AL28"/>
  <c r="AS28"/>
  <c r="BM28"/>
  <c r="BR28"/>
  <c r="BY28"/>
  <c r="P29"/>
  <c r="V29"/>
  <c r="AP29"/>
  <c r="AV29"/>
  <c r="BB29"/>
  <c r="BV29"/>
  <c r="CB29"/>
  <c r="CH29"/>
  <c r="X30"/>
  <c r="AS30"/>
  <c r="BY30"/>
  <c r="R31"/>
  <c r="W31"/>
  <c r="AX31"/>
  <c r="BC31"/>
  <c r="CD31"/>
  <c r="CI31"/>
  <c r="AC32"/>
  <c r="AJ32"/>
  <c r="BE32"/>
  <c r="BP32"/>
  <c r="R33"/>
  <c r="W33"/>
  <c r="AX33"/>
  <c r="BC33"/>
  <c r="CD33"/>
  <c r="CI33"/>
  <c r="T34"/>
  <c r="AF34"/>
  <c r="AK34"/>
  <c r="AZ34"/>
  <c r="BP34"/>
  <c r="R35"/>
  <c r="W35"/>
  <c r="AX35"/>
  <c r="BC35"/>
  <c r="CB35"/>
  <c r="CH35"/>
  <c r="R36"/>
  <c r="AN36"/>
  <c r="AT36"/>
  <c r="BY36"/>
  <c r="U37"/>
  <c r="AD37"/>
  <c r="AJ37"/>
  <c r="BA37"/>
  <c r="BJ37"/>
  <c r="BP37"/>
  <c r="T38"/>
  <c r="AH38"/>
  <c r="AX38"/>
  <c r="BC38"/>
  <c r="BS38"/>
  <c r="CF38"/>
  <c r="T39"/>
  <c r="AN39"/>
  <c r="AU39"/>
  <c r="AZ39"/>
  <c r="BT39"/>
  <c r="CA39"/>
  <c r="CF39"/>
  <c r="AG40"/>
  <c r="AL40"/>
  <c r="AS40"/>
  <c r="BL40"/>
  <c r="BQ40"/>
  <c r="BX40"/>
  <c r="CF40"/>
  <c r="P41"/>
  <c r="AB41"/>
  <c r="AV41"/>
  <c r="BH41"/>
  <c r="Z42"/>
  <c r="AF42"/>
  <c r="BH42"/>
  <c r="BR42"/>
  <c r="Y43"/>
  <c r="AF43"/>
  <c r="AK43"/>
  <c r="BE43"/>
  <c r="BL43"/>
  <c r="BQ43"/>
  <c r="P44"/>
  <c r="V44"/>
  <c r="AE44"/>
  <c r="AX44"/>
  <c r="BC44"/>
  <c r="CE44"/>
  <c r="X45"/>
  <c r="AQ45"/>
  <c r="BG45"/>
  <c r="U46"/>
  <c r="AF46"/>
  <c r="AK46"/>
  <c r="BA46"/>
  <c r="BM46"/>
  <c r="BR46"/>
  <c r="U47"/>
  <c r="AF47"/>
  <c r="AK47"/>
  <c r="BA47"/>
  <c r="BM47"/>
  <c r="BR47"/>
  <c r="U48"/>
  <c r="AF48"/>
  <c r="AK48"/>
  <c r="BA48"/>
  <c r="BN48"/>
  <c r="T49"/>
  <c r="AJ49"/>
  <c r="AX49"/>
  <c r="BC49"/>
  <c r="CD49"/>
  <c r="CI49"/>
  <c r="P50"/>
  <c r="V50"/>
  <c r="AB50"/>
  <c r="AX50"/>
  <c r="BC50"/>
  <c r="BK50"/>
  <c r="CF50"/>
  <c r="T51"/>
  <c r="AV51"/>
  <c r="BB51"/>
  <c r="CE51"/>
  <c r="R52"/>
  <c r="W52"/>
  <c r="AE52"/>
  <c r="AZ52"/>
  <c r="BG52"/>
  <c r="CD52"/>
  <c r="CI52"/>
  <c r="AH53"/>
  <c r="BN53"/>
  <c r="P54"/>
  <c r="W54"/>
  <c r="AV54"/>
  <c r="CD54"/>
  <c r="AB55"/>
  <c r="BH55"/>
  <c r="P56"/>
  <c r="W56"/>
  <c r="AV56"/>
  <c r="CD56"/>
  <c r="AB57"/>
  <c r="BH57"/>
  <c r="Y58"/>
  <c r="AT58"/>
  <c r="S60"/>
  <c r="CE60"/>
  <c r="AL63"/>
  <c r="S64"/>
  <c r="BB64"/>
  <c r="CE64"/>
  <c r="AL66"/>
  <c r="CG67"/>
  <c r="AA68"/>
  <c r="CF70"/>
  <c r="U71"/>
  <c r="AU53"/>
  <c r="AT53"/>
  <c r="CA53"/>
  <c r="BV53"/>
  <c r="U55"/>
  <c r="T55"/>
  <c r="BA55"/>
  <c r="BC55"/>
  <c r="AX55"/>
  <c r="CG55"/>
  <c r="CF55"/>
  <c r="U57"/>
  <c r="T57"/>
  <c r="BA57"/>
  <c r="BC57"/>
  <c r="AX57"/>
  <c r="CG57"/>
  <c r="CF57"/>
  <c r="AU59"/>
  <c r="AP59"/>
  <c r="CA59"/>
  <c r="BZ59"/>
  <c r="AR60"/>
  <c r="AS60"/>
  <c r="AQ60"/>
  <c r="BZ60"/>
  <c r="BX60"/>
  <c r="CF61"/>
  <c r="CE61"/>
  <c r="AR63"/>
  <c r="AU63"/>
  <c r="AP63"/>
  <c r="AT63"/>
  <c r="AO63"/>
  <c r="BX63"/>
  <c r="BZ63"/>
  <c r="BU63"/>
  <c r="BY63"/>
  <c r="AT65"/>
  <c r="AS65"/>
  <c r="AQ65"/>
  <c r="BZ65"/>
  <c r="BY65"/>
  <c r="BW65"/>
  <c r="Q68"/>
  <c r="V68"/>
  <c r="AY68"/>
  <c r="AW68"/>
  <c r="CG68"/>
  <c r="CH68"/>
  <c r="CE68"/>
  <c r="AS70"/>
  <c r="AO70"/>
  <c r="BY70"/>
  <c r="CA70"/>
  <c r="BX70"/>
  <c r="AU74"/>
  <c r="AR74"/>
  <c r="BU74"/>
  <c r="CA74"/>
  <c r="BU11"/>
  <c r="BZ15"/>
  <c r="R18"/>
  <c r="AX18"/>
  <c r="BC18"/>
  <c r="AO21"/>
  <c r="AN26"/>
  <c r="AT26"/>
  <c r="BU28"/>
  <c r="AG11"/>
  <c r="AT11"/>
  <c r="BM11"/>
  <c r="BR11"/>
  <c r="BZ11"/>
  <c r="AG13"/>
  <c r="BP14"/>
  <c r="AO15"/>
  <c r="BL15"/>
  <c r="BQ15"/>
  <c r="BY15"/>
  <c r="AE16"/>
  <c r="BC16"/>
  <c r="CD16"/>
  <c r="BI17"/>
  <c r="CB18"/>
  <c r="CH18"/>
  <c r="BU19"/>
  <c r="CA20"/>
  <c r="AT21"/>
  <c r="BZ21"/>
  <c r="S25"/>
  <c r="AF11"/>
  <c r="AS11"/>
  <c r="BQ11"/>
  <c r="X12"/>
  <c r="BD12"/>
  <c r="BL12"/>
  <c r="AK13"/>
  <c r="AS13"/>
  <c r="BQ13"/>
  <c r="BY13"/>
  <c r="X14"/>
  <c r="AF14"/>
  <c r="AL15"/>
  <c r="BP15"/>
  <c r="P16"/>
  <c r="AB16"/>
  <c r="AV16"/>
  <c r="BH16"/>
  <c r="CB16"/>
  <c r="CH16"/>
  <c r="Y17"/>
  <c r="T18"/>
  <c r="CF18"/>
  <c r="AG19"/>
  <c r="AT19"/>
  <c r="X20"/>
  <c r="AQ20"/>
  <c r="AK21"/>
  <c r="AS21"/>
  <c r="BQ21"/>
  <c r="V11"/>
  <c r="AJ11"/>
  <c r="AP11"/>
  <c r="BB11"/>
  <c r="BP11"/>
  <c r="BV11"/>
  <c r="CH11"/>
  <c r="R12"/>
  <c r="W12"/>
  <c r="AE12"/>
  <c r="AX12"/>
  <c r="BC12"/>
  <c r="BK12"/>
  <c r="CD12"/>
  <c r="CI12"/>
  <c r="V13"/>
  <c r="AJ13"/>
  <c r="AP13"/>
  <c r="BB13"/>
  <c r="BP13"/>
  <c r="BV13"/>
  <c r="CH13"/>
  <c r="R14"/>
  <c r="W14"/>
  <c r="AE14"/>
  <c r="AX14"/>
  <c r="BC14"/>
  <c r="BK14"/>
  <c r="CD14"/>
  <c r="CI14"/>
  <c r="AF15"/>
  <c r="AK15"/>
  <c r="AS15"/>
  <c r="BN15"/>
  <c r="BU15"/>
  <c r="T16"/>
  <c r="AA16"/>
  <c r="AU16"/>
  <c r="AZ16"/>
  <c r="BG16"/>
  <c r="CA16"/>
  <c r="CF16"/>
  <c r="AG17"/>
  <c r="AL17"/>
  <c r="AT17"/>
  <c r="BM17"/>
  <c r="BR17"/>
  <c r="BZ17"/>
  <c r="S18"/>
  <c r="X18"/>
  <c r="AQ18"/>
  <c r="AY18"/>
  <c r="BD18"/>
  <c r="BW18"/>
  <c r="CE18"/>
  <c r="AF19"/>
  <c r="AK19"/>
  <c r="AS19"/>
  <c r="BL19"/>
  <c r="BQ19"/>
  <c r="BY19"/>
  <c r="R20"/>
  <c r="W20"/>
  <c r="AE20"/>
  <c r="AX20"/>
  <c r="BC20"/>
  <c r="BK20"/>
  <c r="CD20"/>
  <c r="CI20"/>
  <c r="AC21"/>
  <c r="AJ21"/>
  <c r="AP21"/>
  <c r="BI21"/>
  <c r="BP21"/>
  <c r="BV21"/>
  <c r="BM22"/>
  <c r="AA23"/>
  <c r="AF23"/>
  <c r="BD23"/>
  <c r="BI23"/>
  <c r="BS23"/>
  <c r="AO24"/>
  <c r="AT24"/>
  <c r="BY24"/>
  <c r="X25"/>
  <c r="AC25"/>
  <c r="AY25"/>
  <c r="BH25"/>
  <c r="BT25"/>
  <c r="CA25"/>
  <c r="AO26"/>
  <c r="BT26"/>
  <c r="BZ26"/>
  <c r="P27"/>
  <c r="V27"/>
  <c r="AI27"/>
  <c r="AY27"/>
  <c r="BH27"/>
  <c r="CD27"/>
  <c r="CI27"/>
  <c r="AF28"/>
  <c r="AK28"/>
  <c r="AR28"/>
  <c r="BL28"/>
  <c r="BQ28"/>
  <c r="BX28"/>
  <c r="T29"/>
  <c r="AN29"/>
  <c r="AZ29"/>
  <c r="BT29"/>
  <c r="CF29"/>
  <c r="AF30"/>
  <c r="AK30"/>
  <c r="BL30"/>
  <c r="BQ30"/>
  <c r="P31"/>
  <c r="V31"/>
  <c r="AV31"/>
  <c r="BB31"/>
  <c r="CB31"/>
  <c r="CH31"/>
  <c r="AH32"/>
  <c r="AN32"/>
  <c r="BN32"/>
  <c r="BT32"/>
  <c r="P33"/>
  <c r="V33"/>
  <c r="AV33"/>
  <c r="BB33"/>
  <c r="CB33"/>
  <c r="CH33"/>
  <c r="AD34"/>
  <c r="AJ34"/>
  <c r="BN34"/>
  <c r="BT34"/>
  <c r="P35"/>
  <c r="V35"/>
  <c r="AV35"/>
  <c r="BB35"/>
  <c r="BT35"/>
  <c r="CF35"/>
  <c r="AG36"/>
  <c r="AL36"/>
  <c r="BL36"/>
  <c r="BQ36"/>
  <c r="P37"/>
  <c r="AB37"/>
  <c r="AH37"/>
  <c r="AV37"/>
  <c r="BH37"/>
  <c r="BN37"/>
  <c r="S38"/>
  <c r="AV38"/>
  <c r="BB38"/>
  <c r="CE38"/>
  <c r="S39"/>
  <c r="AI39"/>
  <c r="AT39"/>
  <c r="AY39"/>
  <c r="BO39"/>
  <c r="BZ39"/>
  <c r="CE39"/>
  <c r="AF40"/>
  <c r="AK40"/>
  <c r="AR40"/>
  <c r="AZ40"/>
  <c r="BP40"/>
  <c r="BU40"/>
  <c r="Z41"/>
  <c r="AG41"/>
  <c r="AL41"/>
  <c r="BF41"/>
  <c r="BM41"/>
  <c r="BR41"/>
  <c r="R42"/>
  <c r="W42"/>
  <c r="AM42"/>
  <c r="AZ42"/>
  <c r="BN42"/>
  <c r="CD42"/>
  <c r="CI42"/>
  <c r="U43"/>
  <c r="AJ43"/>
  <c r="BA43"/>
  <c r="BP43"/>
  <c r="T44"/>
  <c r="AB44"/>
  <c r="AV44"/>
  <c r="BB44"/>
  <c r="BK44"/>
  <c r="CD44"/>
  <c r="CI44"/>
  <c r="R45"/>
  <c r="W45"/>
  <c r="AE45"/>
  <c r="AY45"/>
  <c r="BD45"/>
  <c r="CB45"/>
  <c r="CH45"/>
  <c r="AJ46"/>
  <c r="AP46"/>
  <c r="BL46"/>
  <c r="BQ46"/>
  <c r="BY46"/>
  <c r="AJ47"/>
  <c r="AP47"/>
  <c r="BL47"/>
  <c r="BQ47"/>
  <c r="BY47"/>
  <c r="AJ48"/>
  <c r="AP48"/>
  <c r="BM48"/>
  <c r="BR48"/>
  <c r="BZ48"/>
  <c r="S49"/>
  <c r="X49"/>
  <c r="AV49"/>
  <c r="BB49"/>
  <c r="BH49"/>
  <c r="CB49"/>
  <c r="CH49"/>
  <c r="T50"/>
  <c r="AA50"/>
  <c r="AV50"/>
  <c r="BB50"/>
  <c r="BH50"/>
  <c r="CE50"/>
  <c r="S51"/>
  <c r="X51"/>
  <c r="AQ51"/>
  <c r="AZ51"/>
  <c r="BG51"/>
  <c r="CD51"/>
  <c r="CI51"/>
  <c r="P52"/>
  <c r="V52"/>
  <c r="AB52"/>
  <c r="AY52"/>
  <c r="BD52"/>
  <c r="CB52"/>
  <c r="CH52"/>
  <c r="AO53"/>
  <c r="BU53"/>
  <c r="CB54"/>
  <c r="R55"/>
  <c r="X55"/>
  <c r="AY55"/>
  <c r="BG55"/>
  <c r="CE55"/>
  <c r="CB56"/>
  <c r="R57"/>
  <c r="X57"/>
  <c r="AY57"/>
  <c r="BG57"/>
  <c r="CE57"/>
  <c r="AS58"/>
  <c r="BZ58"/>
  <c r="BU59"/>
  <c r="R60"/>
  <c r="AT60"/>
  <c r="CA60"/>
  <c r="AY61"/>
  <c r="BR62"/>
  <c r="AS63"/>
  <c r="BW63"/>
  <c r="R64"/>
  <c r="AX64"/>
  <c r="AO65"/>
  <c r="Z67"/>
  <c r="U68"/>
  <c r="BA68"/>
  <c r="T70"/>
  <c r="BU70"/>
  <c r="R71"/>
  <c r="BA71"/>
  <c r="BX74"/>
  <c r="AM53"/>
  <c r="AL53"/>
  <c r="AG53"/>
  <c r="BS53"/>
  <c r="BP53"/>
  <c r="AC54"/>
  <c r="AA54"/>
  <c r="BI54"/>
  <c r="BK54"/>
  <c r="AC56"/>
  <c r="AA56"/>
  <c r="BI56"/>
  <c r="BK56"/>
  <c r="AS61"/>
  <c r="AR61"/>
  <c r="BX61"/>
  <c r="BU61"/>
  <c r="AI63"/>
  <c r="AH63"/>
  <c r="BR63"/>
  <c r="BS63"/>
  <c r="P67"/>
  <c r="U67"/>
  <c r="AV67"/>
  <c r="BA67"/>
  <c r="CF67"/>
  <c r="CB67"/>
  <c r="AM72"/>
  <c r="AL72"/>
  <c r="AI72"/>
  <c r="BS72"/>
  <c r="BR72"/>
  <c r="BO72"/>
  <c r="AL73"/>
  <c r="AH73"/>
  <c r="AM73"/>
  <c r="BR73"/>
  <c r="BS73"/>
  <c r="BU13"/>
  <c r="BD16"/>
  <c r="W18"/>
  <c r="BU21"/>
  <c r="Z29"/>
  <c r="AD30"/>
  <c r="AG32"/>
  <c r="AL32"/>
  <c r="BM32"/>
  <c r="BR32"/>
  <c r="AH34"/>
  <c r="BM34"/>
  <c r="BR34"/>
  <c r="BO35"/>
  <c r="AG37"/>
  <c r="AL37"/>
  <c r="BM37"/>
  <c r="BR37"/>
  <c r="R38"/>
  <c r="W38"/>
  <c r="AZ38"/>
  <c r="CD38"/>
  <c r="CI38"/>
  <c r="R39"/>
  <c r="W39"/>
  <c r="AX39"/>
  <c r="BC39"/>
  <c r="CD39"/>
  <c r="CI39"/>
  <c r="T40"/>
  <c r="Y41"/>
  <c r="BE41"/>
  <c r="BG44"/>
  <c r="AH46"/>
  <c r="BP46"/>
  <c r="AH47"/>
  <c r="BP47"/>
  <c r="AH48"/>
  <c r="BL48"/>
  <c r="BQ48"/>
  <c r="R49"/>
  <c r="W49"/>
  <c r="AZ49"/>
  <c r="CF49"/>
  <c r="X50"/>
  <c r="BG50"/>
  <c r="R51"/>
  <c r="W51"/>
  <c r="AY51"/>
  <c r="CB51"/>
  <c r="CH51"/>
  <c r="AK53"/>
  <c r="BL53"/>
  <c r="BR53"/>
  <c r="AB54"/>
  <c r="BH54"/>
  <c r="AB56"/>
  <c r="BH56"/>
  <c r="AU61"/>
  <c r="BY61"/>
  <c r="T67"/>
  <c r="U54"/>
  <c r="T54"/>
  <c r="BA54"/>
  <c r="BC54"/>
  <c r="AX54"/>
  <c r="CG54"/>
  <c r="CF54"/>
  <c r="U56"/>
  <c r="T56"/>
  <c r="BA56"/>
  <c r="BC56"/>
  <c r="AX56"/>
  <c r="CG56"/>
  <c r="CF56"/>
  <c r="AB64"/>
  <c r="AA64"/>
  <c r="BD64"/>
  <c r="BH64"/>
  <c r="BF64"/>
  <c r="AM66"/>
  <c r="AK66"/>
  <c r="AF66"/>
  <c r="AJ66"/>
  <c r="BS66"/>
  <c r="BQ66"/>
  <c r="BL66"/>
  <c r="BP66"/>
  <c r="AC71"/>
  <c r="X71"/>
  <c r="AO11"/>
  <c r="AO13"/>
  <c r="AP15"/>
  <c r="X16"/>
  <c r="BF29"/>
  <c r="AL11"/>
  <c r="AJ12"/>
  <c r="AT13"/>
  <c r="BR13"/>
  <c r="BZ13"/>
  <c r="W16"/>
  <c r="AX16"/>
  <c r="BK16"/>
  <c r="CI16"/>
  <c r="AC17"/>
  <c r="P18"/>
  <c r="V18"/>
  <c r="BB18"/>
  <c r="AU20"/>
  <c r="AG21"/>
  <c r="BM21"/>
  <c r="Z27"/>
  <c r="AH28"/>
  <c r="AN28"/>
  <c r="BN28"/>
  <c r="BT28"/>
  <c r="R29"/>
  <c r="W29"/>
  <c r="AX29"/>
  <c r="BC29"/>
  <c r="CD29"/>
  <c r="CI29"/>
  <c r="AF32"/>
  <c r="AK32"/>
  <c r="BL32"/>
  <c r="BQ32"/>
  <c r="Z33"/>
  <c r="BD33"/>
  <c r="AG34"/>
  <c r="AL34"/>
  <c r="BL34"/>
  <c r="BQ34"/>
  <c r="AI35"/>
  <c r="BD35"/>
  <c r="AF37"/>
  <c r="AK37"/>
  <c r="BL37"/>
  <c r="BQ37"/>
  <c r="P38"/>
  <c r="V38"/>
  <c r="AY38"/>
  <c r="CB38"/>
  <c r="CH38"/>
  <c r="P39"/>
  <c r="V39"/>
  <c r="AV39"/>
  <c r="BB39"/>
  <c r="CB39"/>
  <c r="CH39"/>
  <c r="AN40"/>
  <c r="U41"/>
  <c r="BA41"/>
  <c r="AG43"/>
  <c r="AL43"/>
  <c r="BM43"/>
  <c r="BR43"/>
  <c r="R44"/>
  <c r="W44"/>
  <c r="AY44"/>
  <c r="CF44"/>
  <c r="AG46"/>
  <c r="AL46"/>
  <c r="BN46"/>
  <c r="AG47"/>
  <c r="AL47"/>
  <c r="BN47"/>
  <c r="AG48"/>
  <c r="AL48"/>
  <c r="BP48"/>
  <c r="P49"/>
  <c r="V49"/>
  <c r="AY49"/>
  <c r="CE49"/>
  <c r="R50"/>
  <c r="W50"/>
  <c r="AE50"/>
  <c r="AY50"/>
  <c r="BD50"/>
  <c r="CB50"/>
  <c r="CH50"/>
  <c r="P51"/>
  <c r="V51"/>
  <c r="AX51"/>
  <c r="BC51"/>
  <c r="CF51"/>
  <c r="X52"/>
  <c r="BH52"/>
  <c r="AJ53"/>
  <c r="BQ53"/>
  <c r="R54"/>
  <c r="X54"/>
  <c r="AY54"/>
  <c r="BG54"/>
  <c r="CE54"/>
  <c r="R56"/>
  <c r="X56"/>
  <c r="AY56"/>
  <c r="BG56"/>
  <c r="CE56"/>
  <c r="AO61"/>
  <c r="BT61"/>
  <c r="AM63"/>
  <c r="BO63"/>
  <c r="BM66"/>
  <c r="R67"/>
  <c r="AZ67"/>
  <c r="AD87"/>
  <c r="AC87"/>
  <c r="BJ87"/>
  <c r="BI87"/>
  <c r="AM88"/>
  <c r="AK88"/>
  <c r="BS88"/>
  <c r="BN88"/>
  <c r="AM92"/>
  <c r="AL92"/>
  <c r="AG92"/>
  <c r="BS92"/>
  <c r="BN92"/>
  <c r="U94"/>
  <c r="S94"/>
  <c r="BA94"/>
  <c r="AZ94"/>
  <c r="BB94"/>
  <c r="CG94"/>
  <c r="CH94"/>
  <c r="CB94"/>
  <c r="CI94"/>
  <c r="CD94"/>
  <c r="AR97"/>
  <c r="AQ97"/>
  <c r="AS97"/>
  <c r="BX97"/>
  <c r="CA97"/>
  <c r="BV97"/>
  <c r="BW97"/>
  <c r="AM100"/>
  <c r="AK100"/>
  <c r="AF100"/>
  <c r="AL100"/>
  <c r="AG100"/>
  <c r="BS100"/>
  <c r="BP100"/>
  <c r="BR100"/>
  <c r="BM100"/>
  <c r="BN100"/>
  <c r="AH58"/>
  <c r="BL58"/>
  <c r="BQ58"/>
  <c r="AJ59"/>
  <c r="BM59"/>
  <c r="BR59"/>
  <c r="X61"/>
  <c r="AC61"/>
  <c r="BH61"/>
  <c r="AB65"/>
  <c r="BH65"/>
  <c r="R66"/>
  <c r="AX66"/>
  <c r="CD66"/>
  <c r="AG67"/>
  <c r="AL67"/>
  <c r="BM67"/>
  <c r="BR67"/>
  <c r="AQ68"/>
  <c r="BY68"/>
  <c r="R69"/>
  <c r="W69"/>
  <c r="AX69"/>
  <c r="BC69"/>
  <c r="CD69"/>
  <c r="CI69"/>
  <c r="Y70"/>
  <c r="AE70"/>
  <c r="BH70"/>
  <c r="AJ71"/>
  <c r="AS71"/>
  <c r="BL71"/>
  <c r="BQ71"/>
  <c r="Q72"/>
  <c r="AQ72"/>
  <c r="AW72"/>
  <c r="BW72"/>
  <c r="CC72"/>
  <c r="P73"/>
  <c r="V73"/>
  <c r="AE73"/>
  <c r="AY73"/>
  <c r="BF73"/>
  <c r="CB73"/>
  <c r="CH73"/>
  <c r="Y74"/>
  <c r="AE74"/>
  <c r="BG74"/>
  <c r="BM74"/>
  <c r="AF75"/>
  <c r="AK75"/>
  <c r="BA75"/>
  <c r="BN75"/>
  <c r="CB75"/>
  <c r="Q76"/>
  <c r="AA76"/>
  <c r="AO76"/>
  <c r="AT76"/>
  <c r="BE76"/>
  <c r="BV76"/>
  <c r="CA76"/>
  <c r="T77"/>
  <c r="AD77"/>
  <c r="AL77"/>
  <c r="AX77"/>
  <c r="BC77"/>
  <c r="BN77"/>
  <c r="BZ77"/>
  <c r="CF77"/>
  <c r="Q78"/>
  <c r="Y78"/>
  <c r="AE78"/>
  <c r="AS78"/>
  <c r="BE78"/>
  <c r="BK78"/>
  <c r="BY78"/>
  <c r="V79"/>
  <c r="AH79"/>
  <c r="AP79"/>
  <c r="AZ79"/>
  <c r="BM79"/>
  <c r="BR79"/>
  <c r="CD79"/>
  <c r="Z80"/>
  <c r="AP80"/>
  <c r="AU80"/>
  <c r="BY80"/>
  <c r="S81"/>
  <c r="AF81"/>
  <c r="AM81"/>
  <c r="AX81"/>
  <c r="BC81"/>
  <c r="BR81"/>
  <c r="CB81"/>
  <c r="CH81"/>
  <c r="P82"/>
  <c r="Y82"/>
  <c r="AE82"/>
  <c r="AK82"/>
  <c r="AV82"/>
  <c r="BE82"/>
  <c r="BK82"/>
  <c r="BQ82"/>
  <c r="Z83"/>
  <c r="AG83"/>
  <c r="AL83"/>
  <c r="BH83"/>
  <c r="BN83"/>
  <c r="AH84"/>
  <c r="AA85"/>
  <c r="BR85"/>
  <c r="P86"/>
  <c r="AK86"/>
  <c r="CG86"/>
  <c r="AB87"/>
  <c r="BE87"/>
  <c r="AG88"/>
  <c r="AX88"/>
  <c r="BR88"/>
  <c r="AU90"/>
  <c r="BO90"/>
  <c r="AM91"/>
  <c r="BO91"/>
  <c r="AB92"/>
  <c r="AJ92"/>
  <c r="BJ92"/>
  <c r="BQ92"/>
  <c r="AC93"/>
  <c r="BB93"/>
  <c r="R94"/>
  <c r="AX94"/>
  <c r="AT97"/>
  <c r="BY97"/>
  <c r="AJ100"/>
  <c r="BQ100"/>
  <c r="AR94"/>
  <c r="AU94"/>
  <c r="BX94"/>
  <c r="BT94"/>
  <c r="BV94"/>
  <c r="AM96"/>
  <c r="AJ96"/>
  <c r="AK96"/>
  <c r="AF96"/>
  <c r="BS96"/>
  <c r="BQ96"/>
  <c r="BL96"/>
  <c r="BR96"/>
  <c r="BM96"/>
  <c r="AI98"/>
  <c r="AL98"/>
  <c r="BN98"/>
  <c r="BL98"/>
  <c r="AD100"/>
  <c r="X100"/>
  <c r="Y100"/>
  <c r="BJ100"/>
  <c r="BI100"/>
  <c r="BE100"/>
  <c r="BH100"/>
  <c r="U101"/>
  <c r="V101"/>
  <c r="AD103"/>
  <c r="AE103"/>
  <c r="Y103"/>
  <c r="AB103"/>
  <c r="AC103"/>
  <c r="X103"/>
  <c r="BJ103"/>
  <c r="BK103"/>
  <c r="BE103"/>
  <c r="BH103"/>
  <c r="BI103"/>
  <c r="BD103"/>
  <c r="AL76"/>
  <c r="AO80"/>
  <c r="AT80"/>
  <c r="BW80"/>
  <c r="R81"/>
  <c r="W81"/>
  <c r="AV81"/>
  <c r="BB81"/>
  <c r="CF81"/>
  <c r="AI82"/>
  <c r="BO82"/>
  <c r="AQ90"/>
  <c r="Y92"/>
  <c r="BF92"/>
  <c r="Z93"/>
  <c r="BK93"/>
  <c r="BN96"/>
  <c r="BS98"/>
  <c r="U89"/>
  <c r="T89"/>
  <c r="BA89"/>
  <c r="AY89"/>
  <c r="CG89"/>
  <c r="CI89"/>
  <c r="CD89"/>
  <c r="R92"/>
  <c r="P92"/>
  <c r="AX92"/>
  <c r="AZ92"/>
  <c r="CD92"/>
  <c r="CB92"/>
  <c r="S93"/>
  <c r="Q93"/>
  <c r="CE93"/>
  <c r="CH93"/>
  <c r="U99"/>
  <c r="T99"/>
  <c r="W99"/>
  <c r="BA99"/>
  <c r="AV99"/>
  <c r="AY99"/>
  <c r="CG99"/>
  <c r="CF99"/>
  <c r="CI99"/>
  <c r="AT104"/>
  <c r="AS104"/>
  <c r="AO104"/>
  <c r="BZ104"/>
  <c r="BY104"/>
  <c r="BU104"/>
  <c r="Z73"/>
  <c r="BK73"/>
  <c r="AM74"/>
  <c r="AH75"/>
  <c r="BL75"/>
  <c r="BQ75"/>
  <c r="AI76"/>
  <c r="BQ76"/>
  <c r="R77"/>
  <c r="W77"/>
  <c r="AZ77"/>
  <c r="BJ77"/>
  <c r="CD77"/>
  <c r="CI77"/>
  <c r="AB78"/>
  <c r="BH78"/>
  <c r="R79"/>
  <c r="AV79"/>
  <c r="AS80"/>
  <c r="BV80"/>
  <c r="CA80"/>
  <c r="P81"/>
  <c r="V81"/>
  <c r="AT81"/>
  <c r="AZ81"/>
  <c r="BT81"/>
  <c r="CE81"/>
  <c r="AB82"/>
  <c r="AG82"/>
  <c r="BH82"/>
  <c r="BM82"/>
  <c r="AJ83"/>
  <c r="BL83"/>
  <c r="BQ83"/>
  <c r="U88"/>
  <c r="CG88"/>
  <c r="R89"/>
  <c r="BB89"/>
  <c r="CE89"/>
  <c r="AG91"/>
  <c r="BS91"/>
  <c r="U92"/>
  <c r="BE92"/>
  <c r="CF92"/>
  <c r="V93"/>
  <c r="AW93"/>
  <c r="BI93"/>
  <c r="AT94"/>
  <c r="AL96"/>
  <c r="AM98"/>
  <c r="S99"/>
  <c r="CB99"/>
  <c r="AC100"/>
  <c r="BD100"/>
  <c r="AA103"/>
  <c r="AR84"/>
  <c r="AT84"/>
  <c r="AO84"/>
  <c r="BX84"/>
  <c r="BZ84"/>
  <c r="BU84"/>
  <c r="U85"/>
  <c r="V85"/>
  <c r="P85"/>
  <c r="BA85"/>
  <c r="AZ85"/>
  <c r="CG85"/>
  <c r="CE85"/>
  <c r="AM87"/>
  <c r="AJ87"/>
  <c r="BS87"/>
  <c r="BP87"/>
  <c r="AR88"/>
  <c r="AQ88"/>
  <c r="BX88"/>
  <c r="CA88"/>
  <c r="BV88"/>
  <c r="AR89"/>
  <c r="AT89"/>
  <c r="BX89"/>
  <c r="BW89"/>
  <c r="AD90"/>
  <c r="AE90"/>
  <c r="Y90"/>
  <c r="BJ90"/>
  <c r="BI90"/>
  <c r="BD90"/>
  <c r="AR95"/>
  <c r="AS95"/>
  <c r="AU95"/>
  <c r="BX95"/>
  <c r="BT95"/>
  <c r="BY95"/>
  <c r="X65"/>
  <c r="AC65"/>
  <c r="BD65"/>
  <c r="BI65"/>
  <c r="AS68"/>
  <c r="BU68"/>
  <c r="BZ68"/>
  <c r="R73"/>
  <c r="W73"/>
  <c r="AZ73"/>
  <c r="BH73"/>
  <c r="CD73"/>
  <c r="CI73"/>
  <c r="AA74"/>
  <c r="AG74"/>
  <c r="BH74"/>
  <c r="BS74"/>
  <c r="AG75"/>
  <c r="AL75"/>
  <c r="BF75"/>
  <c r="BP75"/>
  <c r="CC76"/>
  <c r="P77"/>
  <c r="V77"/>
  <c r="AP77"/>
  <c r="AY77"/>
  <c r="CB77"/>
  <c r="CH77"/>
  <c r="AA78"/>
  <c r="BG78"/>
  <c r="P79"/>
  <c r="AD79"/>
  <c r="AT79"/>
  <c r="BB79"/>
  <c r="BV79"/>
  <c r="CH79"/>
  <c r="AQ80"/>
  <c r="BU80"/>
  <c r="BZ80"/>
  <c r="T81"/>
  <c r="AN81"/>
  <c r="AY81"/>
  <c r="BL81"/>
  <c r="CD81"/>
  <c r="CI81"/>
  <c r="AA82"/>
  <c r="AF82"/>
  <c r="BG82"/>
  <c r="BL82"/>
  <c r="AH83"/>
  <c r="BP83"/>
  <c r="AU84"/>
  <c r="BY84"/>
  <c r="S85"/>
  <c r="AF85"/>
  <c r="BB85"/>
  <c r="CB85"/>
  <c r="CI85"/>
  <c r="S86"/>
  <c r="AV86"/>
  <c r="BQ86"/>
  <c r="AF87"/>
  <c r="AL87"/>
  <c r="BQ87"/>
  <c r="Q88"/>
  <c r="AS88"/>
  <c r="BA88"/>
  <c r="BU88"/>
  <c r="P89"/>
  <c r="W89"/>
  <c r="AQ89"/>
  <c r="AZ89"/>
  <c r="CB89"/>
  <c r="AC90"/>
  <c r="BG90"/>
  <c r="BW90"/>
  <c r="AF91"/>
  <c r="BQ91"/>
  <c r="T92"/>
  <c r="AD92"/>
  <c r="BA92"/>
  <c r="U93"/>
  <c r="AE93"/>
  <c r="BG93"/>
  <c r="CG93"/>
  <c r="AP94"/>
  <c r="CA94"/>
  <c r="AH96"/>
  <c r="AU97"/>
  <c r="BZ97"/>
  <c r="AH98"/>
  <c r="P99"/>
  <c r="BC99"/>
  <c r="AB100"/>
  <c r="BG103"/>
  <c r="AA95"/>
  <c r="BH95"/>
  <c r="AM97"/>
  <c r="BO97"/>
  <c r="AA98"/>
  <c r="AH101"/>
  <c r="AP101"/>
  <c r="AU101"/>
  <c r="BR101"/>
  <c r="BY101"/>
  <c r="P102"/>
  <c r="V102"/>
  <c r="AT102"/>
  <c r="AY102"/>
  <c r="BV102"/>
  <c r="CB102"/>
  <c r="CH102"/>
  <c r="P103"/>
  <c r="AV103"/>
  <c r="CB103"/>
  <c r="AB104"/>
  <c r="AH104"/>
  <c r="BH104"/>
  <c r="BN104"/>
  <c r="V105"/>
  <c r="AL105"/>
  <c r="BB105"/>
  <c r="BR105"/>
  <c r="Q106"/>
  <c r="Z106"/>
  <c r="AQ106"/>
  <c r="AW106"/>
  <c r="BF106"/>
  <c r="BW106"/>
  <c r="CC106"/>
  <c r="T107"/>
  <c r="AI107"/>
  <c r="AR107"/>
  <c r="AX107"/>
  <c r="BC107"/>
  <c r="BT107"/>
  <c r="CD107"/>
  <c r="CI107"/>
  <c r="Y108"/>
  <c r="AE108"/>
  <c r="AN108"/>
  <c r="AU108"/>
  <c r="BG108"/>
  <c r="BO108"/>
  <c r="AB109"/>
  <c r="AJ109"/>
  <c r="BH109"/>
  <c r="BP109"/>
  <c r="AP110"/>
  <c r="AU110"/>
  <c r="BW110"/>
  <c r="CI110"/>
  <c r="R111"/>
  <c r="W111"/>
  <c r="AJ111"/>
  <c r="AY111"/>
  <c r="BD111"/>
  <c r="BR111"/>
  <c r="CF111"/>
  <c r="X112"/>
  <c r="AC112"/>
  <c r="AQ112"/>
  <c r="BG112"/>
  <c r="BY112"/>
  <c r="R113"/>
  <c r="AD113"/>
  <c r="AL113"/>
  <c r="AV113"/>
  <c r="BF113"/>
  <c r="BP113"/>
  <c r="CH113"/>
  <c r="Y114"/>
  <c r="AG114"/>
  <c r="AQ114"/>
  <c r="BK114"/>
  <c r="BU114"/>
  <c r="P115"/>
  <c r="Z115"/>
  <c r="AT115"/>
  <c r="BB115"/>
  <c r="BZ115"/>
  <c r="CH115"/>
  <c r="Y116"/>
  <c r="AG116"/>
  <c r="AQ116"/>
  <c r="BK116"/>
  <c r="BW116"/>
  <c r="R117"/>
  <c r="AD117"/>
  <c r="AL117"/>
  <c r="AX117"/>
  <c r="BJ117"/>
  <c r="BR117"/>
  <c r="CD117"/>
  <c r="Q118"/>
  <c r="AC118"/>
  <c r="AO118"/>
  <c r="AW118"/>
  <c r="BI118"/>
  <c r="BU118"/>
  <c r="CC118"/>
  <c r="P119"/>
  <c r="Z119"/>
  <c r="AV119"/>
  <c r="BF119"/>
  <c r="CF119"/>
  <c r="U120"/>
  <c r="AE120"/>
  <c r="BK120"/>
  <c r="CI120"/>
  <c r="T121"/>
  <c r="AA86"/>
  <c r="BG86"/>
  <c r="S90"/>
  <c r="AV90"/>
  <c r="CB90"/>
  <c r="X91"/>
  <c r="AC91"/>
  <c r="BH91"/>
  <c r="AP93"/>
  <c r="AU93"/>
  <c r="BU93"/>
  <c r="BZ93"/>
  <c r="Y95"/>
  <c r="AE95"/>
  <c r="BG95"/>
  <c r="AI97"/>
  <c r="BN97"/>
  <c r="R98"/>
  <c r="W98"/>
  <c r="AX98"/>
  <c r="BC98"/>
  <c r="CD98"/>
  <c r="CI98"/>
  <c r="AA99"/>
  <c r="BD99"/>
  <c r="BI99"/>
  <c r="AG101"/>
  <c r="AO101"/>
  <c r="AT101"/>
  <c r="BQ101"/>
  <c r="BW101"/>
  <c r="T102"/>
  <c r="AQ102"/>
  <c r="AX102"/>
  <c r="BC102"/>
  <c r="CA102"/>
  <c r="CF102"/>
  <c r="W103"/>
  <c r="AJ103"/>
  <c r="BC103"/>
  <c r="BP103"/>
  <c r="CI103"/>
  <c r="Y104"/>
  <c r="AG104"/>
  <c r="AL104"/>
  <c r="BE104"/>
  <c r="BM104"/>
  <c r="BR104"/>
  <c r="R105"/>
  <c r="AK105"/>
  <c r="AQ105"/>
  <c r="AX105"/>
  <c r="BQ105"/>
  <c r="BW105"/>
  <c r="V106"/>
  <c r="AP106"/>
  <c r="AU106"/>
  <c r="BB106"/>
  <c r="BV106"/>
  <c r="CA106"/>
  <c r="CH106"/>
  <c r="S107"/>
  <c r="AH107"/>
  <c r="AP107"/>
  <c r="AV107"/>
  <c r="BB107"/>
  <c r="BS107"/>
  <c r="CB107"/>
  <c r="CH107"/>
  <c r="X108"/>
  <c r="AC108"/>
  <c r="AM108"/>
  <c r="AS108"/>
  <c r="BE108"/>
  <c r="BK108"/>
  <c r="BY108"/>
  <c r="Z109"/>
  <c r="AH109"/>
  <c r="BN109"/>
  <c r="Y110"/>
  <c r="AO110"/>
  <c r="AT110"/>
  <c r="BG110"/>
  <c r="BV110"/>
  <c r="CA110"/>
  <c r="P111"/>
  <c r="V111"/>
  <c r="AH111"/>
  <c r="AX111"/>
  <c r="BC111"/>
  <c r="BP111"/>
  <c r="CE111"/>
  <c r="AB112"/>
  <c r="AO112"/>
  <c r="BE112"/>
  <c r="BU112"/>
  <c r="P113"/>
  <c r="Z113"/>
  <c r="AJ113"/>
  <c r="BB113"/>
  <c r="BN113"/>
  <c r="CF113"/>
  <c r="U114"/>
  <c r="AE114"/>
  <c r="AO114"/>
  <c r="AW114"/>
  <c r="BI114"/>
  <c r="BQ114"/>
  <c r="CA114"/>
  <c r="V115"/>
  <c r="AH115"/>
  <c r="AZ115"/>
  <c r="BL115"/>
  <c r="CF115"/>
  <c r="U116"/>
  <c r="AE116"/>
  <c r="AO116"/>
  <c r="AW116"/>
  <c r="BI116"/>
  <c r="BU116"/>
  <c r="CC116"/>
  <c r="P117"/>
  <c r="Z117"/>
  <c r="AJ117"/>
  <c r="AV117"/>
  <c r="BF117"/>
  <c r="BP117"/>
  <c r="CB117"/>
  <c r="AA118"/>
  <c r="AU118"/>
  <c r="BG118"/>
  <c r="CA118"/>
  <c r="V119"/>
  <c r="AH119"/>
  <c r="AT119"/>
  <c r="BB119"/>
  <c r="BP119"/>
  <c r="CD119"/>
  <c r="Q120"/>
  <c r="AC120"/>
  <c r="AO120"/>
  <c r="BG120"/>
  <c r="CA120"/>
  <c r="P121"/>
  <c r="AF121"/>
  <c r="AH105"/>
  <c r="BN105"/>
  <c r="R107"/>
  <c r="W107"/>
  <c r="AZ107"/>
  <c r="CF107"/>
  <c r="AR108"/>
  <c r="BX108"/>
  <c r="AG109"/>
  <c r="AL109"/>
  <c r="BM109"/>
  <c r="BR109"/>
  <c r="W110"/>
  <c r="AF111"/>
  <c r="BN111"/>
  <c r="AA112"/>
  <c r="AH113"/>
  <c r="BL113"/>
  <c r="AK114"/>
  <c r="AU114"/>
  <c r="BO114"/>
  <c r="BY114"/>
  <c r="T115"/>
  <c r="AX115"/>
  <c r="BJ115"/>
  <c r="CD115"/>
  <c r="AK116"/>
  <c r="AU116"/>
  <c r="BQ116"/>
  <c r="CA116"/>
  <c r="AH117"/>
  <c r="BN117"/>
  <c r="Y118"/>
  <c r="BE118"/>
  <c r="T119"/>
  <c r="AZ119"/>
  <c r="CB119"/>
  <c r="AK120"/>
  <c r="AB121"/>
  <c r="AQ101"/>
  <c r="BU101"/>
  <c r="BZ101"/>
  <c r="R102"/>
  <c r="W102"/>
  <c r="AZ102"/>
  <c r="CD102"/>
  <c r="CI102"/>
  <c r="S103"/>
  <c r="AY103"/>
  <c r="CE103"/>
  <c r="AJ104"/>
  <c r="BP104"/>
  <c r="AG105"/>
  <c r="BM105"/>
  <c r="P107"/>
  <c r="V107"/>
  <c r="AY107"/>
  <c r="CE107"/>
  <c r="AG108"/>
  <c r="AF109"/>
  <c r="AK109"/>
  <c r="BL109"/>
  <c r="BQ109"/>
  <c r="AQ110"/>
  <c r="AY110"/>
  <c r="BY110"/>
  <c r="AB111"/>
  <c r="AL111"/>
  <c r="BL111"/>
  <c r="Y112"/>
  <c r="AE112"/>
  <c r="AF113"/>
  <c r="BJ113"/>
  <c r="BR113"/>
  <c r="AS114"/>
  <c r="BW114"/>
  <c r="R115"/>
  <c r="AD115"/>
  <c r="AV115"/>
  <c r="BF115"/>
  <c r="CB115"/>
  <c r="AS116"/>
  <c r="BY116"/>
  <c r="AF117"/>
  <c r="BL117"/>
  <c r="U118"/>
  <c r="AE118"/>
  <c r="BA118"/>
  <c r="BK118"/>
  <c r="CG118"/>
  <c r="R119"/>
  <c r="AD119"/>
  <c r="AX119"/>
  <c r="CH119"/>
  <c r="Y120"/>
  <c r="X121"/>
  <c r="DD95"/>
  <c r="DD86"/>
  <c r="DD78"/>
  <c r="DD61"/>
  <c r="DD70"/>
  <c r="DD65"/>
  <c r="DD25"/>
  <c r="CT102"/>
  <c r="CT89"/>
  <c r="CT35"/>
  <c r="CT38"/>
  <c r="CZ110"/>
  <c r="CT12"/>
  <c r="DB12"/>
  <c r="CT14"/>
  <c r="DB14"/>
  <c r="DJ14"/>
  <c r="CT20"/>
  <c r="DB20"/>
  <c r="DJ20"/>
  <c r="DJ27"/>
  <c r="CX53"/>
  <c r="CX48"/>
  <c r="CX32"/>
  <c r="CX28"/>
  <c r="CX11"/>
  <c r="CX19"/>
  <c r="CX17"/>
  <c r="CX15"/>
  <c r="CX13"/>
  <c r="DJ102"/>
  <c r="DJ98"/>
  <c r="DJ89"/>
  <c r="DJ39"/>
  <c r="DJ35"/>
  <c r="DJ38"/>
  <c r="DJ31"/>
  <c r="CV78"/>
  <c r="CV65"/>
  <c r="DF53"/>
  <c r="DF43"/>
  <c r="DF41"/>
  <c r="DF37"/>
  <c r="DF48"/>
  <c r="DF11"/>
  <c r="DF19"/>
  <c r="DF17"/>
  <c r="DF15"/>
  <c r="DF13"/>
  <c r="DJ12"/>
  <c r="CT18"/>
  <c r="DB18"/>
  <c r="DJ18"/>
  <c r="CV23"/>
  <c r="DB107"/>
  <c r="DB102"/>
  <c r="DB81"/>
  <c r="DB89"/>
  <c r="DB73"/>
  <c r="DB42"/>
  <c r="DH106"/>
  <c r="DH110"/>
  <c r="DH97"/>
  <c r="DH80"/>
  <c r="DH72"/>
  <c r="DH63"/>
  <c r="CT16"/>
  <c r="DB16"/>
  <c r="DJ16"/>
  <c r="CX21"/>
  <c r="DF21"/>
  <c r="CT29"/>
  <c r="DJ29"/>
  <c r="CX34"/>
  <c r="DD23"/>
  <c r="CV25"/>
  <c r="CT27"/>
  <c r="CX30"/>
  <c r="CT31"/>
  <c r="CT33"/>
  <c r="DJ33"/>
  <c r="AB22"/>
  <c r="X22"/>
  <c r="BH22"/>
  <c r="BD22"/>
  <c r="AJ24"/>
  <c r="AF24"/>
  <c r="BP24"/>
  <c r="BL24"/>
  <c r="AL25"/>
  <c r="AH25"/>
  <c r="BR25"/>
  <c r="BN25"/>
  <c r="AE30"/>
  <c r="AA30"/>
  <c r="Z30"/>
  <c r="BK30"/>
  <c r="BG30"/>
  <c r="BF30"/>
  <c r="AK31"/>
  <c r="AG31"/>
  <c r="AL31"/>
  <c r="AF31"/>
  <c r="BQ31"/>
  <c r="BM31"/>
  <c r="BR31"/>
  <c r="BL31"/>
  <c r="W32"/>
  <c r="S32"/>
  <c r="U32"/>
  <c r="P32"/>
  <c r="V32"/>
  <c r="Q32"/>
  <c r="BC32"/>
  <c r="AY32"/>
  <c r="BA32"/>
  <c r="AV32"/>
  <c r="BB32"/>
  <c r="AW32"/>
  <c r="AE34"/>
  <c r="AA34"/>
  <c r="Z34"/>
  <c r="AB34"/>
  <c r="BK34"/>
  <c r="BG34"/>
  <c r="BJ34"/>
  <c r="BE34"/>
  <c r="BF34"/>
  <c r="BH34"/>
  <c r="AD11"/>
  <c r="AR12"/>
  <c r="AN14"/>
  <c r="AR14"/>
  <c r="BT14"/>
  <c r="BX14"/>
  <c r="V15"/>
  <c r="Z15"/>
  <c r="AD15"/>
  <c r="AX15"/>
  <c r="BB15"/>
  <c r="BF15"/>
  <c r="BJ15"/>
  <c r="CD15"/>
  <c r="CH15"/>
  <c r="AF16"/>
  <c r="AJ16"/>
  <c r="AN16"/>
  <c r="AR16"/>
  <c r="BL16"/>
  <c r="BP16"/>
  <c r="BT16"/>
  <c r="BX16"/>
  <c r="R17"/>
  <c r="V17"/>
  <c r="Z17"/>
  <c r="AD17"/>
  <c r="AX17"/>
  <c r="BB17"/>
  <c r="BF17"/>
  <c r="BJ17"/>
  <c r="CD17"/>
  <c r="CH17"/>
  <c r="AF18"/>
  <c r="AJ18"/>
  <c r="AN18"/>
  <c r="AR18"/>
  <c r="BL18"/>
  <c r="BP18"/>
  <c r="BT18"/>
  <c r="BX18"/>
  <c r="R19"/>
  <c r="V19"/>
  <c r="Z19"/>
  <c r="AD19"/>
  <c r="AX19"/>
  <c r="BB19"/>
  <c r="BF19"/>
  <c r="BJ19"/>
  <c r="CD19"/>
  <c r="CH19"/>
  <c r="AF20"/>
  <c r="AJ20"/>
  <c r="AN20"/>
  <c r="AR20"/>
  <c r="BL20"/>
  <c r="BP20"/>
  <c r="BT20"/>
  <c r="BX20"/>
  <c r="R21"/>
  <c r="V21"/>
  <c r="Z21"/>
  <c r="AD21"/>
  <c r="AX21"/>
  <c r="BB21"/>
  <c r="BF21"/>
  <c r="BJ21"/>
  <c r="CD21"/>
  <c r="CH21"/>
  <c r="Y22"/>
  <c r="AD22"/>
  <c r="BE22"/>
  <c r="BJ22"/>
  <c r="Z24"/>
  <c r="AK24"/>
  <c r="BF24"/>
  <c r="BQ24"/>
  <c r="AJ25"/>
  <c r="BP25"/>
  <c r="X26"/>
  <c r="BJ27"/>
  <c r="AB30"/>
  <c r="BH30"/>
  <c r="AH31"/>
  <c r="DB31"/>
  <c r="BN31"/>
  <c r="T32"/>
  <c r="CT32" s="1"/>
  <c r="AD32"/>
  <c r="AX32"/>
  <c r="BI32"/>
  <c r="DB33"/>
  <c r="X34"/>
  <c r="DB35"/>
  <c r="CX36"/>
  <c r="CX41"/>
  <c r="CT42"/>
  <c r="DJ42"/>
  <c r="DJ44"/>
  <c r="T22"/>
  <c r="P22"/>
  <c r="AZ22"/>
  <c r="AV22"/>
  <c r="CF22"/>
  <c r="CB22"/>
  <c r="V23"/>
  <c r="R23"/>
  <c r="BB23"/>
  <c r="AX23"/>
  <c r="CH23"/>
  <c r="CD23"/>
  <c r="AB24"/>
  <c r="X24"/>
  <c r="BH24"/>
  <c r="BD24"/>
  <c r="AM26"/>
  <c r="AI26"/>
  <c r="AK26"/>
  <c r="AF26"/>
  <c r="BS26"/>
  <c r="BO26"/>
  <c r="BQ26"/>
  <c r="BL26"/>
  <c r="AE28"/>
  <c r="AA28"/>
  <c r="Z28"/>
  <c r="BK28"/>
  <c r="BG28"/>
  <c r="BF28"/>
  <c r="AK29"/>
  <c r="AG29"/>
  <c r="AL29"/>
  <c r="AF29"/>
  <c r="BQ29"/>
  <c r="BM29"/>
  <c r="BR29"/>
  <c r="BL29"/>
  <c r="W30"/>
  <c r="S30"/>
  <c r="U30"/>
  <c r="P30"/>
  <c r="BC30"/>
  <c r="AY30"/>
  <c r="BA30"/>
  <c r="AV30"/>
  <c r="CI30"/>
  <c r="CE30"/>
  <c r="CG30"/>
  <c r="CB30"/>
  <c r="AC31"/>
  <c r="Y31"/>
  <c r="AA31"/>
  <c r="BI31"/>
  <c r="BE31"/>
  <c r="BG31"/>
  <c r="AK33"/>
  <c r="AG33"/>
  <c r="AL33"/>
  <c r="AF33"/>
  <c r="AM33"/>
  <c r="AH33"/>
  <c r="BQ33"/>
  <c r="BM33"/>
  <c r="BR33"/>
  <c r="BL33"/>
  <c r="BS33"/>
  <c r="BN33"/>
  <c r="Z11"/>
  <c r="BT12"/>
  <c r="BX12"/>
  <c r="AD13"/>
  <c r="BA11"/>
  <c r="BI11"/>
  <c r="CG11"/>
  <c r="AI12"/>
  <c r="AQ12"/>
  <c r="U13"/>
  <c r="AM14"/>
  <c r="AU14"/>
  <c r="Q15"/>
  <c r="Y15"/>
  <c r="AC15"/>
  <c r="AW15"/>
  <c r="BE15"/>
  <c r="CC15"/>
  <c r="AI16"/>
  <c r="BO16"/>
  <c r="Q17"/>
  <c r="U17"/>
  <c r="AW17"/>
  <c r="BA17"/>
  <c r="BS18"/>
  <c r="AW19"/>
  <c r="BA19"/>
  <c r="BO20"/>
  <c r="BS20"/>
  <c r="Q21"/>
  <c r="U21"/>
  <c r="AW21"/>
  <c r="BA21"/>
  <c r="CC21"/>
  <c r="CG21"/>
  <c r="R22"/>
  <c r="W22"/>
  <c r="AX22"/>
  <c r="BC22"/>
  <c r="CD22"/>
  <c r="CI22"/>
  <c r="Q23"/>
  <c r="W23"/>
  <c r="AW23"/>
  <c r="BC23"/>
  <c r="CC23"/>
  <c r="CI23"/>
  <c r="Y24"/>
  <c r="AD24"/>
  <c r="BE24"/>
  <c r="BJ24"/>
  <c r="AJ26"/>
  <c r="BM26"/>
  <c r="AB28"/>
  <c r="BH28"/>
  <c r="AH29"/>
  <c r="DB29"/>
  <c r="BN29"/>
  <c r="R30"/>
  <c r="AX30"/>
  <c r="CD30"/>
  <c r="X31"/>
  <c r="AE31"/>
  <c r="BD31"/>
  <c r="BK31"/>
  <c r="AJ33"/>
  <c r="BO33"/>
  <c r="CX37"/>
  <c r="CT39"/>
  <c r="DB39"/>
  <c r="CT49"/>
  <c r="DJ50"/>
  <c r="AR22"/>
  <c r="AN22"/>
  <c r="BX22"/>
  <c r="BT22"/>
  <c r="AT23"/>
  <c r="AP23"/>
  <c r="BZ23"/>
  <c r="BV23"/>
  <c r="T24"/>
  <c r="P24"/>
  <c r="AZ24"/>
  <c r="AV24"/>
  <c r="CF24"/>
  <c r="CB24"/>
  <c r="V25"/>
  <c r="R25"/>
  <c r="BB25"/>
  <c r="AX25"/>
  <c r="CH25"/>
  <c r="CD25"/>
  <c r="AE26"/>
  <c r="AA26"/>
  <c r="Z26"/>
  <c r="BK26"/>
  <c r="BG26"/>
  <c r="BF26"/>
  <c r="AK27"/>
  <c r="AG27"/>
  <c r="AL27"/>
  <c r="AF27"/>
  <c r="BQ27"/>
  <c r="BM27"/>
  <c r="BR27"/>
  <c r="BL27"/>
  <c r="W28"/>
  <c r="S28"/>
  <c r="U28"/>
  <c r="P28"/>
  <c r="BC28"/>
  <c r="AY28"/>
  <c r="BA28"/>
  <c r="AV28"/>
  <c r="CI28"/>
  <c r="CE28"/>
  <c r="CG28"/>
  <c r="CB28"/>
  <c r="AC29"/>
  <c r="Y29"/>
  <c r="AA29"/>
  <c r="BI29"/>
  <c r="BE29"/>
  <c r="BG29"/>
  <c r="CU30"/>
  <c r="AC33"/>
  <c r="Y33"/>
  <c r="AA33"/>
  <c r="AB33"/>
  <c r="BI33"/>
  <c r="BE33"/>
  <c r="BG33"/>
  <c r="BH33"/>
  <c r="BJ11"/>
  <c r="BF13"/>
  <c r="BJ13"/>
  <c r="Q11"/>
  <c r="Y11"/>
  <c r="AC11"/>
  <c r="AW11"/>
  <c r="BE11"/>
  <c r="CC11"/>
  <c r="AM12"/>
  <c r="AU12"/>
  <c r="AW13"/>
  <c r="BE13"/>
  <c r="CG13"/>
  <c r="BO14"/>
  <c r="BS14"/>
  <c r="BW14"/>
  <c r="CA14"/>
  <c r="BA15"/>
  <c r="BI15"/>
  <c r="CG15"/>
  <c r="CG17"/>
  <c r="Q19"/>
  <c r="U19"/>
  <c r="CG19"/>
  <c r="AI20"/>
  <c r="T11"/>
  <c r="AN11"/>
  <c r="AV11"/>
  <c r="BD11"/>
  <c r="BX11"/>
  <c r="DH11" s="1"/>
  <c r="AD12"/>
  <c r="CV12" s="1"/>
  <c r="AL12"/>
  <c r="CX12" s="1"/>
  <c r="AT12"/>
  <c r="BJ12"/>
  <c r="DD12" s="1"/>
  <c r="BR12"/>
  <c r="BZ12"/>
  <c r="T13"/>
  <c r="CT13" s="1"/>
  <c r="AB13"/>
  <c r="AR13"/>
  <c r="CZ13" s="1"/>
  <c r="AZ13"/>
  <c r="BX13"/>
  <c r="DH13" s="1"/>
  <c r="Z14"/>
  <c r="AH14"/>
  <c r="AP14"/>
  <c r="BF14"/>
  <c r="BN14"/>
  <c r="BV14"/>
  <c r="T15"/>
  <c r="AB15"/>
  <c r="CV15" s="1"/>
  <c r="AR15"/>
  <c r="CZ15" s="1"/>
  <c r="AZ15"/>
  <c r="DB15" s="1"/>
  <c r="BH15"/>
  <c r="BX15"/>
  <c r="DH15" s="1"/>
  <c r="AD16"/>
  <c r="CV16" s="1"/>
  <c r="AL16"/>
  <c r="BF16"/>
  <c r="BN16"/>
  <c r="BV16"/>
  <c r="BZ16"/>
  <c r="P17"/>
  <c r="T17"/>
  <c r="CT17" s="1"/>
  <c r="AB17"/>
  <c r="CV17" s="1"/>
  <c r="AN17"/>
  <c r="AR17"/>
  <c r="CZ17" s="1"/>
  <c r="AV17"/>
  <c r="AZ17"/>
  <c r="DB17" s="1"/>
  <c r="BD17"/>
  <c r="BH17"/>
  <c r="DD17" s="1"/>
  <c r="BT17"/>
  <c r="BX17"/>
  <c r="DH17" s="1"/>
  <c r="CB17"/>
  <c r="CF17"/>
  <c r="DJ17" s="1"/>
  <c r="Z18"/>
  <c r="AD18"/>
  <c r="CV18" s="1"/>
  <c r="AH18"/>
  <c r="AL18"/>
  <c r="AP18"/>
  <c r="AT18"/>
  <c r="BF18"/>
  <c r="BJ18"/>
  <c r="DD18" s="1"/>
  <c r="BN18"/>
  <c r="BR18"/>
  <c r="BV18"/>
  <c r="BZ18"/>
  <c r="P19"/>
  <c r="T19"/>
  <c r="X19"/>
  <c r="AB19"/>
  <c r="CV19" s="1"/>
  <c r="AN19"/>
  <c r="AR19"/>
  <c r="CZ19" s="1"/>
  <c r="AV19"/>
  <c r="AZ19"/>
  <c r="DB19" s="1"/>
  <c r="BD19"/>
  <c r="BH19"/>
  <c r="DD19" s="1"/>
  <c r="BT19"/>
  <c r="BX19"/>
  <c r="DH19" s="1"/>
  <c r="CB19"/>
  <c r="CF19"/>
  <c r="DJ19" s="1"/>
  <c r="Z20"/>
  <c r="AD20"/>
  <c r="CV20" s="1"/>
  <c r="AH20"/>
  <c r="AL20"/>
  <c r="AP20"/>
  <c r="AT20"/>
  <c r="BF20"/>
  <c r="BJ20"/>
  <c r="DD20" s="1"/>
  <c r="BN20"/>
  <c r="BR20"/>
  <c r="BV20"/>
  <c r="BZ20"/>
  <c r="P21"/>
  <c r="T21"/>
  <c r="CT21" s="1"/>
  <c r="X21"/>
  <c r="AB21"/>
  <c r="CV21" s="1"/>
  <c r="AN21"/>
  <c r="AR21"/>
  <c r="CZ21" s="1"/>
  <c r="AV21"/>
  <c r="AZ21"/>
  <c r="DB21" s="1"/>
  <c r="BD21"/>
  <c r="BH21"/>
  <c r="DD21" s="1"/>
  <c r="BT21"/>
  <c r="BX21"/>
  <c r="DH21" s="1"/>
  <c r="CB21"/>
  <c r="CF21"/>
  <c r="DJ21" s="1"/>
  <c r="Q22"/>
  <c r="V22"/>
  <c r="AA22"/>
  <c r="AQ22"/>
  <c r="AW22"/>
  <c r="BB22"/>
  <c r="BG22"/>
  <c r="BW22"/>
  <c r="CC22"/>
  <c r="CH22"/>
  <c r="P23"/>
  <c r="U23"/>
  <c r="AQ23"/>
  <c r="AV23"/>
  <c r="BA23"/>
  <c r="BL23"/>
  <c r="BW23"/>
  <c r="CB23"/>
  <c r="CG23"/>
  <c r="R24"/>
  <c r="W24"/>
  <c r="AC24"/>
  <c r="AH24"/>
  <c r="AM24"/>
  <c r="AX24"/>
  <c r="BC24"/>
  <c r="BI24"/>
  <c r="BN24"/>
  <c r="BS24"/>
  <c r="CD24"/>
  <c r="CI24"/>
  <c r="Q25"/>
  <c r="W25"/>
  <c r="AG25"/>
  <c r="AM25"/>
  <c r="AW25"/>
  <c r="BC25"/>
  <c r="BM25"/>
  <c r="BS25"/>
  <c r="CC25"/>
  <c r="CI25"/>
  <c r="AB26"/>
  <c r="CV26" s="1"/>
  <c r="AH26"/>
  <c r="BD26"/>
  <c r="BJ26"/>
  <c r="BR26"/>
  <c r="AH27"/>
  <c r="DB27"/>
  <c r="BN27"/>
  <c r="R28"/>
  <c r="Y28"/>
  <c r="AX28"/>
  <c r="BE28"/>
  <c r="CD28"/>
  <c r="X29"/>
  <c r="AE29"/>
  <c r="AM29"/>
  <c r="BD29"/>
  <c r="BK29"/>
  <c r="BS29"/>
  <c r="Q30"/>
  <c r="AW30"/>
  <c r="BD30"/>
  <c r="BJ30"/>
  <c r="DF30"/>
  <c r="CC30"/>
  <c r="AD31"/>
  <c r="AJ31"/>
  <c r="CX31" s="1"/>
  <c r="BJ31"/>
  <c r="BP31"/>
  <c r="DF31" s="1"/>
  <c r="X33"/>
  <c r="AI33"/>
  <c r="BK33"/>
  <c r="BI34"/>
  <c r="DF34"/>
  <c r="DF40"/>
  <c r="CX43"/>
  <c r="CT44"/>
  <c r="CT50"/>
  <c r="AJ22"/>
  <c r="AF22"/>
  <c r="BP22"/>
  <c r="BL22"/>
  <c r="AL23"/>
  <c r="AH23"/>
  <c r="CW23" s="1"/>
  <c r="BR23"/>
  <c r="BN23"/>
  <c r="AT25"/>
  <c r="CZ25" s="1"/>
  <c r="AP25"/>
  <c r="BZ25"/>
  <c r="DH25" s="1"/>
  <c r="BV25"/>
  <c r="W26"/>
  <c r="S26"/>
  <c r="U26"/>
  <c r="P26"/>
  <c r="BC26"/>
  <c r="AY26"/>
  <c r="BA26"/>
  <c r="AV26"/>
  <c r="CI26"/>
  <c r="CE26"/>
  <c r="CG26"/>
  <c r="CB26"/>
  <c r="AC27"/>
  <c r="Y27"/>
  <c r="AA27"/>
  <c r="BI27"/>
  <c r="BE27"/>
  <c r="BG27"/>
  <c r="AE32"/>
  <c r="AA32"/>
  <c r="Z32"/>
  <c r="AB32"/>
  <c r="BK32"/>
  <c r="BG32"/>
  <c r="BF32"/>
  <c r="BH32"/>
  <c r="AC35"/>
  <c r="Y35"/>
  <c r="AE35"/>
  <c r="Z35"/>
  <c r="AA35"/>
  <c r="AB35"/>
  <c r="BI35"/>
  <c r="BE35"/>
  <c r="BK35"/>
  <c r="BF35"/>
  <c r="BG35"/>
  <c r="BH35"/>
  <c r="BF11"/>
  <c r="AN12"/>
  <c r="Z13"/>
  <c r="U11"/>
  <c r="BO12"/>
  <c r="BS12"/>
  <c r="BW12"/>
  <c r="CA12"/>
  <c r="Q13"/>
  <c r="Y13"/>
  <c r="AC13"/>
  <c r="BA13"/>
  <c r="BI13"/>
  <c r="CC13"/>
  <c r="AI14"/>
  <c r="AQ14"/>
  <c r="U15"/>
  <c r="AM16"/>
  <c r="BS16"/>
  <c r="CC17"/>
  <c r="AI18"/>
  <c r="AM18"/>
  <c r="BO18"/>
  <c r="CC19"/>
  <c r="AM20"/>
  <c r="P11"/>
  <c r="X11"/>
  <c r="AB11"/>
  <c r="CV11" s="1"/>
  <c r="AR11"/>
  <c r="CZ11" s="1"/>
  <c r="AZ11"/>
  <c r="DB11" s="1"/>
  <c r="BH11"/>
  <c r="DD11" s="1"/>
  <c r="BT11"/>
  <c r="CB11"/>
  <c r="CF11"/>
  <c r="DJ11" s="1"/>
  <c r="Z12"/>
  <c r="AH12"/>
  <c r="AP12"/>
  <c r="BF12"/>
  <c r="BN12"/>
  <c r="BV12"/>
  <c r="P13"/>
  <c r="X13"/>
  <c r="AN13"/>
  <c r="AV13"/>
  <c r="BD13"/>
  <c r="BH13"/>
  <c r="BT13"/>
  <c r="CB13"/>
  <c r="CF13"/>
  <c r="DJ13" s="1"/>
  <c r="AD14"/>
  <c r="CV14" s="1"/>
  <c r="AL14"/>
  <c r="CX14" s="1"/>
  <c r="AT14"/>
  <c r="BJ14"/>
  <c r="DD14" s="1"/>
  <c r="BR14"/>
  <c r="DF14" s="1"/>
  <c r="BZ14"/>
  <c r="P15"/>
  <c r="X15"/>
  <c r="AN15"/>
  <c r="AV15"/>
  <c r="BD15"/>
  <c r="BT15"/>
  <c r="CB15"/>
  <c r="CF15"/>
  <c r="DJ15" s="1"/>
  <c r="Z16"/>
  <c r="AH16"/>
  <c r="AP16"/>
  <c r="AT16"/>
  <c r="BJ16"/>
  <c r="DD16" s="1"/>
  <c r="BR16"/>
  <c r="X17"/>
  <c r="S11"/>
  <c r="AA11"/>
  <c r="AI11"/>
  <c r="DN11" s="1"/>
  <c r="AQ11"/>
  <c r="AY11"/>
  <c r="BG11"/>
  <c r="BO11"/>
  <c r="DR11" s="1"/>
  <c r="BW11"/>
  <c r="CE11"/>
  <c r="Q12"/>
  <c r="CS12" s="1"/>
  <c r="Y12"/>
  <c r="DM12" s="1"/>
  <c r="AG12"/>
  <c r="DN12" s="1"/>
  <c r="AO12"/>
  <c r="AW12"/>
  <c r="DA12" s="1"/>
  <c r="BE12"/>
  <c r="DC12" s="1"/>
  <c r="BM12"/>
  <c r="DR12" s="1"/>
  <c r="BU12"/>
  <c r="CC12"/>
  <c r="DT12" s="1"/>
  <c r="S13"/>
  <c r="AA13"/>
  <c r="AI13"/>
  <c r="CW13" s="1"/>
  <c r="AQ13"/>
  <c r="AY13"/>
  <c r="BG13"/>
  <c r="BO13"/>
  <c r="DR13" s="1"/>
  <c r="BW13"/>
  <c r="CE13"/>
  <c r="Q14"/>
  <c r="CS14" s="1"/>
  <c r="Y14"/>
  <c r="AG14"/>
  <c r="DN14" s="1"/>
  <c r="AO14"/>
  <c r="AW14"/>
  <c r="DA14" s="1"/>
  <c r="BE14"/>
  <c r="DC14" s="1"/>
  <c r="BM14"/>
  <c r="DR14" s="1"/>
  <c r="BU14"/>
  <c r="CC14"/>
  <c r="DT14" s="1"/>
  <c r="S15"/>
  <c r="AA15"/>
  <c r="AI15"/>
  <c r="DN15" s="1"/>
  <c r="AQ15"/>
  <c r="AY15"/>
  <c r="BG15"/>
  <c r="BO15"/>
  <c r="DR15" s="1"/>
  <c r="BW15"/>
  <c r="CE15"/>
  <c r="Q16"/>
  <c r="DL16" s="1"/>
  <c r="Y16"/>
  <c r="DM16" s="1"/>
  <c r="AG16"/>
  <c r="AO16"/>
  <c r="AW16"/>
  <c r="DA16" s="1"/>
  <c r="BE16"/>
  <c r="DQ16" s="1"/>
  <c r="BM16"/>
  <c r="BU16"/>
  <c r="CC16"/>
  <c r="DT16" s="1"/>
  <c r="S17"/>
  <c r="AA17"/>
  <c r="AI17"/>
  <c r="DN17" s="1"/>
  <c r="AQ17"/>
  <c r="AY17"/>
  <c r="BG17"/>
  <c r="BO17"/>
  <c r="DE17" s="1"/>
  <c r="BW17"/>
  <c r="CE17"/>
  <c r="Q18"/>
  <c r="DL18" s="1"/>
  <c r="Y18"/>
  <c r="CU18" s="1"/>
  <c r="AG18"/>
  <c r="AO18"/>
  <c r="AW18"/>
  <c r="DA18" s="1"/>
  <c r="BE18"/>
  <c r="DC18" s="1"/>
  <c r="BM18"/>
  <c r="BU18"/>
  <c r="CC18"/>
  <c r="DT18" s="1"/>
  <c r="S19"/>
  <c r="AA19"/>
  <c r="AI19"/>
  <c r="DN19" s="1"/>
  <c r="AQ19"/>
  <c r="AY19"/>
  <c r="BG19"/>
  <c r="BO19"/>
  <c r="DR19" s="1"/>
  <c r="BW19"/>
  <c r="CE19"/>
  <c r="Q20"/>
  <c r="DL20" s="1"/>
  <c r="Y20"/>
  <c r="DM20" s="1"/>
  <c r="AG20"/>
  <c r="AO20"/>
  <c r="AW20"/>
  <c r="DP20" s="1"/>
  <c r="BE20"/>
  <c r="DC20" s="1"/>
  <c r="BM20"/>
  <c r="BU20"/>
  <c r="CC20"/>
  <c r="DT20" s="1"/>
  <c r="S21"/>
  <c r="AA21"/>
  <c r="AI21"/>
  <c r="DN21" s="1"/>
  <c r="AQ21"/>
  <c r="AY21"/>
  <c r="BG21"/>
  <c r="BO21"/>
  <c r="DR21" s="1"/>
  <c r="BW21"/>
  <c r="CE21"/>
  <c r="U22"/>
  <c r="Z22"/>
  <c r="AE22"/>
  <c r="AK22"/>
  <c r="AP22"/>
  <c r="AU22"/>
  <c r="BA22"/>
  <c r="BF22"/>
  <c r="BK22"/>
  <c r="BQ22"/>
  <c r="BV22"/>
  <c r="CA22"/>
  <c r="CG22"/>
  <c r="T23"/>
  <c r="CT23" s="1"/>
  <c r="AJ23"/>
  <c r="CX23" s="1"/>
  <c r="AO23"/>
  <c r="CY23" s="1"/>
  <c r="AU23"/>
  <c r="AZ23"/>
  <c r="DB23" s="1"/>
  <c r="BP23"/>
  <c r="DF23" s="1"/>
  <c r="BU23"/>
  <c r="CA23"/>
  <c r="CF23"/>
  <c r="DJ23" s="1"/>
  <c r="CZ24"/>
  <c r="DH24"/>
  <c r="Q24"/>
  <c r="V24"/>
  <c r="AA24"/>
  <c r="AG24"/>
  <c r="AL24"/>
  <c r="AW24"/>
  <c r="BB24"/>
  <c r="BG24"/>
  <c r="BM24"/>
  <c r="BR24"/>
  <c r="CC24"/>
  <c r="CH24"/>
  <c r="P25"/>
  <c r="U25"/>
  <c r="CT25" s="1"/>
  <c r="AF25"/>
  <c r="AK25"/>
  <c r="AQ25"/>
  <c r="AV25"/>
  <c r="BA25"/>
  <c r="DB25" s="1"/>
  <c r="BL25"/>
  <c r="BQ25"/>
  <c r="BW25"/>
  <c r="DG25" s="1"/>
  <c r="CB25"/>
  <c r="CG25"/>
  <c r="DJ25" s="1"/>
  <c r="R26"/>
  <c r="Y26"/>
  <c r="AG26"/>
  <c r="BB26"/>
  <c r="BI26"/>
  <c r="DD26" s="1"/>
  <c r="BP26"/>
  <c r="DF26" s="1"/>
  <c r="CD26"/>
  <c r="X27"/>
  <c r="AE27"/>
  <c r="AM27"/>
  <c r="BD27"/>
  <c r="BK27"/>
  <c r="BS27"/>
  <c r="Q28"/>
  <c r="X28"/>
  <c r="AD28"/>
  <c r="AW28"/>
  <c r="BD28"/>
  <c r="BJ28"/>
  <c r="DF28"/>
  <c r="CC28"/>
  <c r="AD29"/>
  <c r="AJ29"/>
  <c r="CX29" s="1"/>
  <c r="BJ29"/>
  <c r="BP29"/>
  <c r="DF29" s="1"/>
  <c r="V30"/>
  <c r="AC30"/>
  <c r="DM30" s="1"/>
  <c r="BB30"/>
  <c r="BI30"/>
  <c r="CH30"/>
  <c r="AB31"/>
  <c r="CV31" s="1"/>
  <c r="AI31"/>
  <c r="BH31"/>
  <c r="DD31" s="1"/>
  <c r="BO31"/>
  <c r="X32"/>
  <c r="AZ32"/>
  <c r="DB32" s="1"/>
  <c r="BJ32"/>
  <c r="DF32"/>
  <c r="AE33"/>
  <c r="BJ33"/>
  <c r="BD34"/>
  <c r="X35"/>
  <c r="DF36"/>
  <c r="DB38"/>
  <c r="CX40"/>
  <c r="DB44"/>
  <c r="DB49"/>
  <c r="DJ49"/>
  <c r="DB50"/>
  <c r="CI32"/>
  <c r="CE32"/>
  <c r="W34"/>
  <c r="S34"/>
  <c r="BC34"/>
  <c r="AY34"/>
  <c r="CI34"/>
  <c r="CE34"/>
  <c r="W36"/>
  <c r="S36"/>
  <c r="BC36"/>
  <c r="AY36"/>
  <c r="CI36"/>
  <c r="CE36"/>
  <c r="AK38"/>
  <c r="AG38"/>
  <c r="BQ38"/>
  <c r="BM38"/>
  <c r="W40"/>
  <c r="S40"/>
  <c r="BC40"/>
  <c r="AY40"/>
  <c r="CI40"/>
  <c r="CE40"/>
  <c r="AK42"/>
  <c r="AG42"/>
  <c r="BQ42"/>
  <c r="BM42"/>
  <c r="AK44"/>
  <c r="CX44" s="1"/>
  <c r="AG44"/>
  <c r="AL44"/>
  <c r="AH44"/>
  <c r="BQ44"/>
  <c r="BM44"/>
  <c r="BR44"/>
  <c r="BN44"/>
  <c r="AE46"/>
  <c r="AA46"/>
  <c r="AB46"/>
  <c r="X46"/>
  <c r="BK46"/>
  <c r="BG46"/>
  <c r="BH46"/>
  <c r="BD46"/>
  <c r="AE47"/>
  <c r="AA47"/>
  <c r="AB47"/>
  <c r="X47"/>
  <c r="BK47"/>
  <c r="BG47"/>
  <c r="BH47"/>
  <c r="BD47"/>
  <c r="AE48"/>
  <c r="AA48"/>
  <c r="AB48"/>
  <c r="X48"/>
  <c r="BK48"/>
  <c r="BG48"/>
  <c r="BH48"/>
  <c r="BD48"/>
  <c r="AS49"/>
  <c r="AO49"/>
  <c r="AT49"/>
  <c r="AP49"/>
  <c r="BY49"/>
  <c r="BU49"/>
  <c r="BZ49"/>
  <c r="BV49"/>
  <c r="AK50"/>
  <c r="AG50"/>
  <c r="AL50"/>
  <c r="AH50"/>
  <c r="BQ50"/>
  <c r="BM50"/>
  <c r="BR50"/>
  <c r="BN50"/>
  <c r="CC32"/>
  <c r="CH32"/>
  <c r="Q34"/>
  <c r="V34"/>
  <c r="AW34"/>
  <c r="BB34"/>
  <c r="CC34"/>
  <c r="CH34"/>
  <c r="AH35"/>
  <c r="AM35"/>
  <c r="BN35"/>
  <c r="BS35"/>
  <c r="Q36"/>
  <c r="V36"/>
  <c r="AB36"/>
  <c r="AW36"/>
  <c r="BB36"/>
  <c r="BH36"/>
  <c r="CC36"/>
  <c r="CH36"/>
  <c r="T37"/>
  <c r="AO37"/>
  <c r="AT37"/>
  <c r="AZ37"/>
  <c r="BU37"/>
  <c r="BZ37"/>
  <c r="CF37"/>
  <c r="AJ38"/>
  <c r="CX38" s="1"/>
  <c r="AP38"/>
  <c r="AU38"/>
  <c r="BP38"/>
  <c r="DF38" s="1"/>
  <c r="BV38"/>
  <c r="CA38"/>
  <c r="AB39"/>
  <c r="AH39"/>
  <c r="AM39"/>
  <c r="BH39"/>
  <c r="BN39"/>
  <c r="BS39"/>
  <c r="Q40"/>
  <c r="V40"/>
  <c r="AB40"/>
  <c r="AW40"/>
  <c r="BB40"/>
  <c r="BH40"/>
  <c r="CC40"/>
  <c r="CH40"/>
  <c r="T41"/>
  <c r="AO41"/>
  <c r="AT41"/>
  <c r="AZ41"/>
  <c r="BU41"/>
  <c r="BZ41"/>
  <c r="CF41"/>
  <c r="AJ42"/>
  <c r="CX42" s="1"/>
  <c r="AP42"/>
  <c r="AU42"/>
  <c r="BP42"/>
  <c r="DF42" s="1"/>
  <c r="BV42"/>
  <c r="CA42"/>
  <c r="T43"/>
  <c r="AO43"/>
  <c r="AT43"/>
  <c r="AZ43"/>
  <c r="BU43"/>
  <c r="BZ43"/>
  <c r="CF43"/>
  <c r="AI44"/>
  <c r="AQ44"/>
  <c r="BS44"/>
  <c r="CA44"/>
  <c r="AF45"/>
  <c r="AN45"/>
  <c r="BP45"/>
  <c r="BX45"/>
  <c r="AC46"/>
  <c r="BE46"/>
  <c r="AC47"/>
  <c r="BE47"/>
  <c r="AC48"/>
  <c r="BE48"/>
  <c r="AR49"/>
  <c r="CZ49" s="1"/>
  <c r="BT49"/>
  <c r="AI50"/>
  <c r="AQ50"/>
  <c r="BS50"/>
  <c r="CA50"/>
  <c r="AF51"/>
  <c r="AN51"/>
  <c r="BP51"/>
  <c r="BX51"/>
  <c r="DJ51"/>
  <c r="CX58"/>
  <c r="CZ68"/>
  <c r="DH68"/>
  <c r="AU26"/>
  <c r="CZ26" s="1"/>
  <c r="AQ26"/>
  <c r="CA26"/>
  <c r="DH26" s="1"/>
  <c r="BW26"/>
  <c r="AS27"/>
  <c r="CZ27" s="1"/>
  <c r="AO27"/>
  <c r="BY27"/>
  <c r="DH27" s="1"/>
  <c r="BU27"/>
  <c r="AU28"/>
  <c r="CZ28" s="1"/>
  <c r="AQ28"/>
  <c r="CA28"/>
  <c r="DH28" s="1"/>
  <c r="BW28"/>
  <c r="AS29"/>
  <c r="CZ29" s="1"/>
  <c r="AO29"/>
  <c r="BY29"/>
  <c r="DH29" s="1"/>
  <c r="BU29"/>
  <c r="AU30"/>
  <c r="CZ30" s="1"/>
  <c r="AQ30"/>
  <c r="CA30"/>
  <c r="DH30" s="1"/>
  <c r="BW30"/>
  <c r="AS31"/>
  <c r="CZ31" s="1"/>
  <c r="AO31"/>
  <c r="BY31"/>
  <c r="DH31" s="1"/>
  <c r="BU31"/>
  <c r="AU32"/>
  <c r="CZ32" s="1"/>
  <c r="AQ32"/>
  <c r="CA32"/>
  <c r="DH32" s="1"/>
  <c r="BW32"/>
  <c r="AS33"/>
  <c r="CZ33" s="1"/>
  <c r="AO33"/>
  <c r="BY33"/>
  <c r="DH33" s="1"/>
  <c r="BU33"/>
  <c r="AU34"/>
  <c r="CZ34" s="1"/>
  <c r="AQ34"/>
  <c r="CA34"/>
  <c r="DH34" s="1"/>
  <c r="BW34"/>
  <c r="AS35"/>
  <c r="CZ35" s="1"/>
  <c r="AO35"/>
  <c r="BY35"/>
  <c r="DH35" s="1"/>
  <c r="BU35"/>
  <c r="AU36"/>
  <c r="CZ36" s="1"/>
  <c r="AQ36"/>
  <c r="CA36"/>
  <c r="DH36" s="1"/>
  <c r="BW36"/>
  <c r="AE37"/>
  <c r="AA37"/>
  <c r="BK37"/>
  <c r="BG37"/>
  <c r="AC38"/>
  <c r="Y38"/>
  <c r="BI38"/>
  <c r="BE38"/>
  <c r="AS39"/>
  <c r="CZ39" s="1"/>
  <c r="AO39"/>
  <c r="BY39"/>
  <c r="DH39" s="1"/>
  <c r="BU39"/>
  <c r="AU40"/>
  <c r="CZ40" s="1"/>
  <c r="AQ40"/>
  <c r="CA40"/>
  <c r="DH40" s="1"/>
  <c r="BW40"/>
  <c r="AE41"/>
  <c r="AA41"/>
  <c r="BK41"/>
  <c r="BG41"/>
  <c r="AC42"/>
  <c r="Y42"/>
  <c r="BI42"/>
  <c r="BE42"/>
  <c r="AE43"/>
  <c r="AA43"/>
  <c r="BK43"/>
  <c r="BG43"/>
  <c r="AC44"/>
  <c r="Y44"/>
  <c r="AD44"/>
  <c r="Z44"/>
  <c r="BI44"/>
  <c r="BE44"/>
  <c r="BJ44"/>
  <c r="BF44"/>
  <c r="W46"/>
  <c r="S46"/>
  <c r="T46"/>
  <c r="P46"/>
  <c r="BC46"/>
  <c r="AY46"/>
  <c r="AZ46"/>
  <c r="AV46"/>
  <c r="CI46"/>
  <c r="CE46"/>
  <c r="CF46"/>
  <c r="CB46"/>
  <c r="W47"/>
  <c r="S47"/>
  <c r="T47"/>
  <c r="P47"/>
  <c r="BC47"/>
  <c r="AY47"/>
  <c r="AZ47"/>
  <c r="AV47"/>
  <c r="CI47"/>
  <c r="CE47"/>
  <c r="CF47"/>
  <c r="CB47"/>
  <c r="W48"/>
  <c r="S48"/>
  <c r="T48"/>
  <c r="P48"/>
  <c r="BC48"/>
  <c r="AY48"/>
  <c r="AZ48"/>
  <c r="AV48"/>
  <c r="CI48"/>
  <c r="CE48"/>
  <c r="CF48"/>
  <c r="CB48"/>
  <c r="AK49"/>
  <c r="AG49"/>
  <c r="AL49"/>
  <c r="AH49"/>
  <c r="BQ49"/>
  <c r="BM49"/>
  <c r="DE49" s="1"/>
  <c r="BR49"/>
  <c r="BN49"/>
  <c r="Z23"/>
  <c r="DM23" s="1"/>
  <c r="BF23"/>
  <c r="DQ23" s="1"/>
  <c r="AN24"/>
  <c r="BT24"/>
  <c r="Z25"/>
  <c r="DM25" s="1"/>
  <c r="BF25"/>
  <c r="DC25" s="1"/>
  <c r="AP26"/>
  <c r="CY26" s="1"/>
  <c r="BV26"/>
  <c r="DG26" s="1"/>
  <c r="AQ27"/>
  <c r="BW27"/>
  <c r="AP28"/>
  <c r="CY28" s="1"/>
  <c r="BV28"/>
  <c r="DG28" s="1"/>
  <c r="AQ29"/>
  <c r="BW29"/>
  <c r="AP30"/>
  <c r="DO30" s="1"/>
  <c r="BV30"/>
  <c r="DS30" s="1"/>
  <c r="AQ31"/>
  <c r="BW31"/>
  <c r="AP32"/>
  <c r="CY32" s="1"/>
  <c r="BV32"/>
  <c r="DS32" s="1"/>
  <c r="CB32"/>
  <c r="CG32"/>
  <c r="DJ32" s="1"/>
  <c r="AQ33"/>
  <c r="BW33"/>
  <c r="P34"/>
  <c r="U34"/>
  <c r="CT34" s="1"/>
  <c r="AP34"/>
  <c r="CY34" s="1"/>
  <c r="AV34"/>
  <c r="BA34"/>
  <c r="DB34" s="1"/>
  <c r="BV34"/>
  <c r="DG34" s="1"/>
  <c r="CB34"/>
  <c r="CG34"/>
  <c r="DJ34" s="1"/>
  <c r="AF35"/>
  <c r="AQ35"/>
  <c r="BL35"/>
  <c r="BW35"/>
  <c r="DG35" s="1"/>
  <c r="P36"/>
  <c r="U36"/>
  <c r="CT36" s="1"/>
  <c r="Z36"/>
  <c r="AP36"/>
  <c r="DO36" s="1"/>
  <c r="AV36"/>
  <c r="BA36"/>
  <c r="DB36" s="1"/>
  <c r="BF36"/>
  <c r="BV36"/>
  <c r="DS36" s="1"/>
  <c r="CB36"/>
  <c r="CG36"/>
  <c r="DJ36" s="1"/>
  <c r="X37"/>
  <c r="AC37"/>
  <c r="CV37" s="1"/>
  <c r="AN37"/>
  <c r="AS37"/>
  <c r="BD37"/>
  <c r="BI37"/>
  <c r="DD37" s="1"/>
  <c r="BT37"/>
  <c r="BY37"/>
  <c r="X38"/>
  <c r="AD38"/>
  <c r="AI38"/>
  <c r="CW38" s="1"/>
  <c r="AN38"/>
  <c r="AT38"/>
  <c r="BD38"/>
  <c r="BJ38"/>
  <c r="BO38"/>
  <c r="DR38" s="1"/>
  <c r="BT38"/>
  <c r="BZ38"/>
  <c r="AA39"/>
  <c r="AF39"/>
  <c r="AQ39"/>
  <c r="BG39"/>
  <c r="BL39"/>
  <c r="BW39"/>
  <c r="DG39" s="1"/>
  <c r="P40"/>
  <c r="U40"/>
  <c r="CT40" s="1"/>
  <c r="Z40"/>
  <c r="AP40"/>
  <c r="DO40" s="1"/>
  <c r="AV40"/>
  <c r="BA40"/>
  <c r="DB40" s="1"/>
  <c r="BF40"/>
  <c r="BV40"/>
  <c r="DS40" s="1"/>
  <c r="CB40"/>
  <c r="CG40"/>
  <c r="DJ40" s="1"/>
  <c r="X41"/>
  <c r="AC41"/>
  <c r="CV41" s="1"/>
  <c r="AN41"/>
  <c r="AS41"/>
  <c r="BD41"/>
  <c r="BI41"/>
  <c r="DD41" s="1"/>
  <c r="BT41"/>
  <c r="BY41"/>
  <c r="X42"/>
  <c r="AD42"/>
  <c r="AI42"/>
  <c r="AN42"/>
  <c r="AT42"/>
  <c r="BD42"/>
  <c r="BJ42"/>
  <c r="BO42"/>
  <c r="BT42"/>
  <c r="BZ42"/>
  <c r="X43"/>
  <c r="AC43"/>
  <c r="CV43" s="1"/>
  <c r="AN43"/>
  <c r="AS43"/>
  <c r="BD43"/>
  <c r="BI43"/>
  <c r="BT43"/>
  <c r="BY43"/>
  <c r="X44"/>
  <c r="AF44"/>
  <c r="AN44"/>
  <c r="BH44"/>
  <c r="DD44" s="1"/>
  <c r="BP44"/>
  <c r="DF44" s="1"/>
  <c r="BX44"/>
  <c r="AM45"/>
  <c r="DB45"/>
  <c r="BO45"/>
  <c r="R46"/>
  <c r="Z46"/>
  <c r="BB46"/>
  <c r="BJ46"/>
  <c r="DF46"/>
  <c r="CD46"/>
  <c r="R47"/>
  <c r="Z47"/>
  <c r="BB47"/>
  <c r="BJ47"/>
  <c r="DF47"/>
  <c r="CD47"/>
  <c r="R48"/>
  <c r="Z48"/>
  <c r="BB48"/>
  <c r="BJ48"/>
  <c r="CD48"/>
  <c r="AI49"/>
  <c r="AQ49"/>
  <c r="BS49"/>
  <c r="CA49"/>
  <c r="AF50"/>
  <c r="AN50"/>
  <c r="BP50"/>
  <c r="DF50" s="1"/>
  <c r="BX50"/>
  <c r="AM51"/>
  <c r="DB51"/>
  <c r="BO51"/>
  <c r="DB52"/>
  <c r="CT54"/>
  <c r="DJ54"/>
  <c r="CT55"/>
  <c r="DJ55"/>
  <c r="CT56"/>
  <c r="DJ56"/>
  <c r="CT57"/>
  <c r="DJ57"/>
  <c r="CX59"/>
  <c r="AK35"/>
  <c r="AG35"/>
  <c r="BQ35"/>
  <c r="BM35"/>
  <c r="W37"/>
  <c r="S37"/>
  <c r="BC37"/>
  <c r="AY37"/>
  <c r="CI37"/>
  <c r="CE37"/>
  <c r="AK39"/>
  <c r="AG39"/>
  <c r="BQ39"/>
  <c r="BM39"/>
  <c r="W41"/>
  <c r="S41"/>
  <c r="BC41"/>
  <c r="AY41"/>
  <c r="CI41"/>
  <c r="CE41"/>
  <c r="W43"/>
  <c r="S43"/>
  <c r="BC43"/>
  <c r="AY43"/>
  <c r="CI43"/>
  <c r="CE43"/>
  <c r="AS45"/>
  <c r="AO45"/>
  <c r="AT45"/>
  <c r="AP45"/>
  <c r="BY45"/>
  <c r="BU45"/>
  <c r="BZ45"/>
  <c r="BV45"/>
  <c r="AS51"/>
  <c r="AO51"/>
  <c r="AT51"/>
  <c r="AP51"/>
  <c r="BY51"/>
  <c r="BU51"/>
  <c r="BZ51"/>
  <c r="BV51"/>
  <c r="CA51"/>
  <c r="AJ35"/>
  <c r="BP35"/>
  <c r="Y36"/>
  <c r="BE36"/>
  <c r="Q37"/>
  <c r="CS37" s="1"/>
  <c r="V37"/>
  <c r="AW37"/>
  <c r="BB37"/>
  <c r="CC37"/>
  <c r="CH37"/>
  <c r="Z39"/>
  <c r="AJ39"/>
  <c r="CX39" s="1"/>
  <c r="BF39"/>
  <c r="BP39"/>
  <c r="DF39" s="1"/>
  <c r="Y40"/>
  <c r="BE40"/>
  <c r="Q41"/>
  <c r="CS41" s="1"/>
  <c r="V41"/>
  <c r="AW41"/>
  <c r="BB41"/>
  <c r="CC41"/>
  <c r="CH41"/>
  <c r="Q43"/>
  <c r="CS43" s="1"/>
  <c r="V43"/>
  <c r="AW43"/>
  <c r="BB43"/>
  <c r="CC43"/>
  <c r="CH43"/>
  <c r="AR45"/>
  <c r="BT45"/>
  <c r="BI48"/>
  <c r="AN49"/>
  <c r="BX49"/>
  <c r="DH49" s="1"/>
  <c r="AM50"/>
  <c r="BO50"/>
  <c r="AR51"/>
  <c r="BT51"/>
  <c r="DF58"/>
  <c r="CV61"/>
  <c r="CZ63"/>
  <c r="AE36"/>
  <c r="AA36"/>
  <c r="BK36"/>
  <c r="BG36"/>
  <c r="AU37"/>
  <c r="AQ37"/>
  <c r="CA37"/>
  <c r="BW37"/>
  <c r="AS38"/>
  <c r="CZ38" s="1"/>
  <c r="AO38"/>
  <c r="BY38"/>
  <c r="DH38" s="1"/>
  <c r="BU38"/>
  <c r="AC39"/>
  <c r="Y39"/>
  <c r="BI39"/>
  <c r="BE39"/>
  <c r="AE40"/>
  <c r="AA40"/>
  <c r="BK40"/>
  <c r="BG40"/>
  <c r="AU41"/>
  <c r="AQ41"/>
  <c r="CA41"/>
  <c r="BW41"/>
  <c r="AS42"/>
  <c r="CZ42" s="1"/>
  <c r="AO42"/>
  <c r="BY42"/>
  <c r="BU42"/>
  <c r="DN42"/>
  <c r="CW42"/>
  <c r="DR42"/>
  <c r="DE42"/>
  <c r="AU43"/>
  <c r="AQ43"/>
  <c r="CA43"/>
  <c r="BW43"/>
  <c r="AS44"/>
  <c r="AO44"/>
  <c r="AT44"/>
  <c r="AP44"/>
  <c r="BY44"/>
  <c r="BU44"/>
  <c r="BZ44"/>
  <c r="BV44"/>
  <c r="DC44"/>
  <c r="DQ44"/>
  <c r="AK45"/>
  <c r="AG45"/>
  <c r="AL45"/>
  <c r="AH45"/>
  <c r="BQ45"/>
  <c r="BM45"/>
  <c r="BR45"/>
  <c r="BN45"/>
  <c r="AS50"/>
  <c r="AO50"/>
  <c r="AT50"/>
  <c r="AP50"/>
  <c r="BY50"/>
  <c r="BU50"/>
  <c r="BZ50"/>
  <c r="BV50"/>
  <c r="AK51"/>
  <c r="AG51"/>
  <c r="AL51"/>
  <c r="AH51"/>
  <c r="BQ51"/>
  <c r="BM51"/>
  <c r="BR51"/>
  <c r="BN51"/>
  <c r="X36"/>
  <c r="AC36"/>
  <c r="BD36"/>
  <c r="BI36"/>
  <c r="DG36"/>
  <c r="DL37"/>
  <c r="AP37"/>
  <c r="DP37"/>
  <c r="BV37"/>
  <c r="CB37"/>
  <c r="CG37"/>
  <c r="DA37"/>
  <c r="AQ38"/>
  <c r="BW38"/>
  <c r="X39"/>
  <c r="AD39"/>
  <c r="BD39"/>
  <c r="BJ39"/>
  <c r="X40"/>
  <c r="AC40"/>
  <c r="BD40"/>
  <c r="BI40"/>
  <c r="DG40"/>
  <c r="AP41"/>
  <c r="DP41"/>
  <c r="BV41"/>
  <c r="CB41"/>
  <c r="CG41"/>
  <c r="DA41"/>
  <c r="AQ42"/>
  <c r="BW42"/>
  <c r="DL43"/>
  <c r="AP43"/>
  <c r="DP43"/>
  <c r="BV43"/>
  <c r="CB43"/>
  <c r="CG43"/>
  <c r="DA43"/>
  <c r="CV44"/>
  <c r="AR44"/>
  <c r="BT44"/>
  <c r="CT45"/>
  <c r="AI45"/>
  <c r="BS45"/>
  <c r="CA45"/>
  <c r="DJ45"/>
  <c r="CX46"/>
  <c r="CX47"/>
  <c r="BW49"/>
  <c r="AR50"/>
  <c r="CZ50" s="1"/>
  <c r="BL50"/>
  <c r="BT50"/>
  <c r="CT51"/>
  <c r="AI51"/>
  <c r="BS51"/>
  <c r="CT52"/>
  <c r="DJ52"/>
  <c r="DB54"/>
  <c r="DB55"/>
  <c r="DB56"/>
  <c r="DB57"/>
  <c r="DF59"/>
  <c r="CZ60"/>
  <c r="CT69"/>
  <c r="DJ69"/>
  <c r="BI60"/>
  <c r="BE60"/>
  <c r="W62"/>
  <c r="S62"/>
  <c r="BC62"/>
  <c r="AY62"/>
  <c r="CI62"/>
  <c r="CE62"/>
  <c r="T63"/>
  <c r="P63"/>
  <c r="AZ63"/>
  <c r="AV63"/>
  <c r="CF63"/>
  <c r="CB63"/>
  <c r="AS64"/>
  <c r="AO64"/>
  <c r="AU64"/>
  <c r="AQ64"/>
  <c r="BY64"/>
  <c r="BU64"/>
  <c r="CA64"/>
  <c r="BW64"/>
  <c r="AU67"/>
  <c r="AQ67"/>
  <c r="AR67"/>
  <c r="AT67"/>
  <c r="AO67"/>
  <c r="CA67"/>
  <c r="BW67"/>
  <c r="BX67"/>
  <c r="BZ67"/>
  <c r="BU67"/>
  <c r="AI52"/>
  <c r="AM52"/>
  <c r="AQ52"/>
  <c r="AU52"/>
  <c r="BO52"/>
  <c r="BS52"/>
  <c r="BW52"/>
  <c r="CA52"/>
  <c r="Q53"/>
  <c r="U53"/>
  <c r="Y53"/>
  <c r="AC53"/>
  <c r="AW53"/>
  <c r="BA53"/>
  <c r="BE53"/>
  <c r="BI53"/>
  <c r="CC53"/>
  <c r="CG53"/>
  <c r="AI54"/>
  <c r="AM54"/>
  <c r="AQ54"/>
  <c r="AU54"/>
  <c r="BO54"/>
  <c r="BS54"/>
  <c r="BW54"/>
  <c r="CA54"/>
  <c r="AI55"/>
  <c r="AM55"/>
  <c r="AQ55"/>
  <c r="AU55"/>
  <c r="BO55"/>
  <c r="BS55"/>
  <c r="BW55"/>
  <c r="CA55"/>
  <c r="AI56"/>
  <c r="AM56"/>
  <c r="AQ56"/>
  <c r="AU56"/>
  <c r="BO56"/>
  <c r="BS56"/>
  <c r="BW56"/>
  <c r="CA56"/>
  <c r="AI57"/>
  <c r="AM57"/>
  <c r="AQ57"/>
  <c r="AU57"/>
  <c r="BO57"/>
  <c r="BS57"/>
  <c r="BW57"/>
  <c r="CA57"/>
  <c r="Q58"/>
  <c r="U58"/>
  <c r="AC58"/>
  <c r="AW58"/>
  <c r="BA58"/>
  <c r="BE58"/>
  <c r="BI58"/>
  <c r="CC58"/>
  <c r="CG58"/>
  <c r="Q59"/>
  <c r="U59"/>
  <c r="Y59"/>
  <c r="AC59"/>
  <c r="AW59"/>
  <c r="BA59"/>
  <c r="BE59"/>
  <c r="BI59"/>
  <c r="CC59"/>
  <c r="CG59"/>
  <c r="Z60"/>
  <c r="AD60"/>
  <c r="AH60"/>
  <c r="AL60"/>
  <c r="BD60"/>
  <c r="BJ60"/>
  <c r="BO60"/>
  <c r="AI61"/>
  <c r="BO61"/>
  <c r="Q62"/>
  <c r="V62"/>
  <c r="AB62"/>
  <c r="AW62"/>
  <c r="BB62"/>
  <c r="BH62"/>
  <c r="CC62"/>
  <c r="CH62"/>
  <c r="R63"/>
  <c r="W63"/>
  <c r="AC63"/>
  <c r="AX63"/>
  <c r="BC63"/>
  <c r="BI63"/>
  <c r="CD63"/>
  <c r="CI63"/>
  <c r="AT64"/>
  <c r="DB64"/>
  <c r="BV64"/>
  <c r="AG65"/>
  <c r="BQ65"/>
  <c r="CX66"/>
  <c r="AP66"/>
  <c r="BZ66"/>
  <c r="BI71"/>
  <c r="DD74"/>
  <c r="BA60"/>
  <c r="AW60"/>
  <c r="CG60"/>
  <c r="CC60"/>
  <c r="V61"/>
  <c r="R61"/>
  <c r="BB61"/>
  <c r="AX61"/>
  <c r="CH61"/>
  <c r="CD61"/>
  <c r="AU62"/>
  <c r="AQ62"/>
  <c r="CA62"/>
  <c r="BW62"/>
  <c r="AK64"/>
  <c r="AG64"/>
  <c r="AM64"/>
  <c r="BQ64"/>
  <c r="BM64"/>
  <c r="BS64"/>
  <c r="BO64"/>
  <c r="V65"/>
  <c r="R65"/>
  <c r="T65"/>
  <c r="P65"/>
  <c r="BB65"/>
  <c r="AX65"/>
  <c r="AZ65"/>
  <c r="AV65"/>
  <c r="CH65"/>
  <c r="CD65"/>
  <c r="CF65"/>
  <c r="CB65"/>
  <c r="AE66"/>
  <c r="AA66"/>
  <c r="AC66"/>
  <c r="Y66"/>
  <c r="BK66"/>
  <c r="BG66"/>
  <c r="BI66"/>
  <c r="BE66"/>
  <c r="AK69"/>
  <c r="AG69"/>
  <c r="AL69"/>
  <c r="AF69"/>
  <c r="AI69"/>
  <c r="BQ69"/>
  <c r="BM69"/>
  <c r="BR69"/>
  <c r="BL69"/>
  <c r="BO69"/>
  <c r="Z45"/>
  <c r="AD45"/>
  <c r="CV45" s="1"/>
  <c r="BF45"/>
  <c r="BJ45"/>
  <c r="DD45" s="1"/>
  <c r="AN46"/>
  <c r="AR46"/>
  <c r="CZ46" s="1"/>
  <c r="BT46"/>
  <c r="BX46"/>
  <c r="DH46" s="1"/>
  <c r="AN47"/>
  <c r="AR47"/>
  <c r="CZ47" s="1"/>
  <c r="BT47"/>
  <c r="BX47"/>
  <c r="DH47" s="1"/>
  <c r="AN48"/>
  <c r="AR48"/>
  <c r="CZ48" s="1"/>
  <c r="BT48"/>
  <c r="BX48"/>
  <c r="DH48" s="1"/>
  <c r="Z49"/>
  <c r="AD49"/>
  <c r="CV49" s="1"/>
  <c r="BF49"/>
  <c r="BJ49"/>
  <c r="DD49" s="1"/>
  <c r="Z50"/>
  <c r="AD50"/>
  <c r="CV50" s="1"/>
  <c r="BF50"/>
  <c r="BJ50"/>
  <c r="DD50" s="1"/>
  <c r="Z51"/>
  <c r="AD51"/>
  <c r="CV51" s="1"/>
  <c r="BF51"/>
  <c r="BJ51"/>
  <c r="DD51" s="1"/>
  <c r="Z52"/>
  <c r="AD52"/>
  <c r="CV52" s="1"/>
  <c r="AH52"/>
  <c r="AL52"/>
  <c r="AP52"/>
  <c r="AT52"/>
  <c r="BF52"/>
  <c r="BJ52"/>
  <c r="DD52" s="1"/>
  <c r="BN52"/>
  <c r="BR52"/>
  <c r="BV52"/>
  <c r="BZ52"/>
  <c r="P53"/>
  <c r="T53"/>
  <c r="X53"/>
  <c r="AB53"/>
  <c r="AN53"/>
  <c r="AR53"/>
  <c r="CZ53" s="1"/>
  <c r="AV53"/>
  <c r="AZ53"/>
  <c r="BD53"/>
  <c r="BH53"/>
  <c r="BT53"/>
  <c r="BX53"/>
  <c r="DH53" s="1"/>
  <c r="CB53"/>
  <c r="CF53"/>
  <c r="Z54"/>
  <c r="AD54"/>
  <c r="CV54" s="1"/>
  <c r="AH54"/>
  <c r="AL54"/>
  <c r="AP54"/>
  <c r="AT54"/>
  <c r="BF54"/>
  <c r="BJ54"/>
  <c r="DD54" s="1"/>
  <c r="BN54"/>
  <c r="BR54"/>
  <c r="BV54"/>
  <c r="BZ54"/>
  <c r="Z55"/>
  <c r="AD55"/>
  <c r="CV55" s="1"/>
  <c r="AH55"/>
  <c r="AL55"/>
  <c r="AP55"/>
  <c r="AT55"/>
  <c r="BF55"/>
  <c r="BJ55"/>
  <c r="DD55" s="1"/>
  <c r="BN55"/>
  <c r="BR55"/>
  <c r="BV55"/>
  <c r="BZ55"/>
  <c r="Z56"/>
  <c r="AD56"/>
  <c r="CV56" s="1"/>
  <c r="AH56"/>
  <c r="AL56"/>
  <c r="AP56"/>
  <c r="AT56"/>
  <c r="BF56"/>
  <c r="BJ56"/>
  <c r="DD56" s="1"/>
  <c r="BN56"/>
  <c r="BR56"/>
  <c r="BV56"/>
  <c r="BZ56"/>
  <c r="Z57"/>
  <c r="AD57"/>
  <c r="CV57" s="1"/>
  <c r="AH57"/>
  <c r="AL57"/>
  <c r="AP57"/>
  <c r="AT57"/>
  <c r="BF57"/>
  <c r="BJ57"/>
  <c r="DD57" s="1"/>
  <c r="BN57"/>
  <c r="BR57"/>
  <c r="BV57"/>
  <c r="BZ57"/>
  <c r="P58"/>
  <c r="T58"/>
  <c r="X58"/>
  <c r="AB58"/>
  <c r="AN58"/>
  <c r="AR58"/>
  <c r="CZ58" s="1"/>
  <c r="AV58"/>
  <c r="AZ58"/>
  <c r="BD58"/>
  <c r="BH58"/>
  <c r="BT58"/>
  <c r="BX58"/>
  <c r="DH58" s="1"/>
  <c r="CB58"/>
  <c r="CF58"/>
  <c r="P59"/>
  <c r="T59"/>
  <c r="X59"/>
  <c r="AB59"/>
  <c r="AN59"/>
  <c r="AR59"/>
  <c r="CZ59" s="1"/>
  <c r="AV59"/>
  <c r="AZ59"/>
  <c r="BD59"/>
  <c r="BH59"/>
  <c r="BT59"/>
  <c r="BX59"/>
  <c r="DH59" s="1"/>
  <c r="CB59"/>
  <c r="CF59"/>
  <c r="Q60"/>
  <c r="U60"/>
  <c r="CT60" s="1"/>
  <c r="Y60"/>
  <c r="AC60"/>
  <c r="AG60"/>
  <c r="AK60"/>
  <c r="AX60"/>
  <c r="BC60"/>
  <c r="BH60"/>
  <c r="BN60"/>
  <c r="BS60"/>
  <c r="CD60"/>
  <c r="CI60"/>
  <c r="Q61"/>
  <c r="W61"/>
  <c r="AG61"/>
  <c r="AM61"/>
  <c r="AW61"/>
  <c r="BC61"/>
  <c r="BM61"/>
  <c r="BS61"/>
  <c r="CC61"/>
  <c r="CI61"/>
  <c r="P62"/>
  <c r="U62"/>
  <c r="Z62"/>
  <c r="AP62"/>
  <c r="AV62"/>
  <c r="BA62"/>
  <c r="BF62"/>
  <c r="BV62"/>
  <c r="CB62"/>
  <c r="CG62"/>
  <c r="Q63"/>
  <c r="V63"/>
  <c r="AA63"/>
  <c r="AW63"/>
  <c r="BB63"/>
  <c r="BG63"/>
  <c r="BM63"/>
  <c r="CC63"/>
  <c r="CH63"/>
  <c r="CT64"/>
  <c r="AJ64"/>
  <c r="CX64" s="1"/>
  <c r="AR64"/>
  <c r="CZ64" s="1"/>
  <c r="BL64"/>
  <c r="BT64"/>
  <c r="S65"/>
  <c r="AM65"/>
  <c r="BC65"/>
  <c r="BO65"/>
  <c r="CE65"/>
  <c r="AB66"/>
  <c r="CV66" s="1"/>
  <c r="AN66"/>
  <c r="BD66"/>
  <c r="BX66"/>
  <c r="AS67"/>
  <c r="BY67"/>
  <c r="AM69"/>
  <c r="CV70"/>
  <c r="CZ72"/>
  <c r="CZ76"/>
  <c r="DH76"/>
  <c r="BY60"/>
  <c r="DH60" s="1"/>
  <c r="BU60"/>
  <c r="AT61"/>
  <c r="CZ61" s="1"/>
  <c r="AP61"/>
  <c r="BZ61"/>
  <c r="DH61" s="1"/>
  <c r="BV61"/>
  <c r="AJ63"/>
  <c r="AF63"/>
  <c r="BP63"/>
  <c r="BL63"/>
  <c r="AC64"/>
  <c r="Y64"/>
  <c r="BI64"/>
  <c r="BE64"/>
  <c r="BK64"/>
  <c r="BG64"/>
  <c r="AE67"/>
  <c r="AA67"/>
  <c r="AB67"/>
  <c r="AD67"/>
  <c r="Y67"/>
  <c r="BK67"/>
  <c r="BG67"/>
  <c r="BH67"/>
  <c r="BJ67"/>
  <c r="BE67"/>
  <c r="AB68"/>
  <c r="X68"/>
  <c r="AC68"/>
  <c r="AE68"/>
  <c r="Z68"/>
  <c r="BH68"/>
  <c r="BD68"/>
  <c r="BI68"/>
  <c r="BK68"/>
  <c r="BF68"/>
  <c r="AL70"/>
  <c r="AH70"/>
  <c r="AK70"/>
  <c r="AF70"/>
  <c r="AM70"/>
  <c r="AG70"/>
  <c r="AI70"/>
  <c r="BR70"/>
  <c r="BN70"/>
  <c r="BQ70"/>
  <c r="BL70"/>
  <c r="BS70"/>
  <c r="BM70"/>
  <c r="BO70"/>
  <c r="Q27"/>
  <c r="DL27" s="1"/>
  <c r="AW27"/>
  <c r="DP27" s="1"/>
  <c r="CC27"/>
  <c r="DT27" s="1"/>
  <c r="AI28"/>
  <c r="CW28" s="1"/>
  <c r="BO28"/>
  <c r="DE28" s="1"/>
  <c r="Q29"/>
  <c r="CS29" s="1"/>
  <c r="AW29"/>
  <c r="DA29" s="1"/>
  <c r="CC29"/>
  <c r="DI29" s="1"/>
  <c r="AI30"/>
  <c r="CW30" s="1"/>
  <c r="BO30"/>
  <c r="DE30" s="1"/>
  <c r="Q31"/>
  <c r="DL31" s="1"/>
  <c r="AW31"/>
  <c r="DA31" s="1"/>
  <c r="CC31"/>
  <c r="DT31" s="1"/>
  <c r="AI32"/>
  <c r="CW32" s="1"/>
  <c r="BO32"/>
  <c r="DR32" s="1"/>
  <c r="Q33"/>
  <c r="DL33" s="1"/>
  <c r="AW33"/>
  <c r="DP33" s="1"/>
  <c r="CC33"/>
  <c r="DI33" s="1"/>
  <c r="AI34"/>
  <c r="DN34" s="1"/>
  <c r="BO34"/>
  <c r="DR34" s="1"/>
  <c r="Q35"/>
  <c r="CS35" s="1"/>
  <c r="AW35"/>
  <c r="DA35" s="1"/>
  <c r="CC35"/>
  <c r="DT35" s="1"/>
  <c r="AI36"/>
  <c r="CW36" s="1"/>
  <c r="BO36"/>
  <c r="DE36" s="1"/>
  <c r="AI37"/>
  <c r="CW37" s="1"/>
  <c r="BO37"/>
  <c r="DR37" s="1"/>
  <c r="Q38"/>
  <c r="CS38" s="1"/>
  <c r="AW38"/>
  <c r="DA38" s="1"/>
  <c r="CC38"/>
  <c r="DT38" s="1"/>
  <c r="Q39"/>
  <c r="DL39" s="1"/>
  <c r="AW39"/>
  <c r="DP39" s="1"/>
  <c r="CC39"/>
  <c r="DT39" s="1"/>
  <c r="AI40"/>
  <c r="CW40" s="1"/>
  <c r="BO40"/>
  <c r="DE40" s="1"/>
  <c r="AI41"/>
  <c r="DN41" s="1"/>
  <c r="BO41"/>
  <c r="DR41" s="1"/>
  <c r="Q42"/>
  <c r="DL42" s="1"/>
  <c r="AW42"/>
  <c r="DA42" s="1"/>
  <c r="CC42"/>
  <c r="DT42" s="1"/>
  <c r="AI43"/>
  <c r="CW43" s="1"/>
  <c r="BO43"/>
  <c r="DR43" s="1"/>
  <c r="Q44"/>
  <c r="DL44" s="1"/>
  <c r="AW44"/>
  <c r="DP44" s="1"/>
  <c r="CC44"/>
  <c r="DI44" s="1"/>
  <c r="Q45"/>
  <c r="DL45" s="1"/>
  <c r="Y45"/>
  <c r="CU45" s="1"/>
  <c r="AW45"/>
  <c r="DP45" s="1"/>
  <c r="BE45"/>
  <c r="DQ45" s="1"/>
  <c r="CC45"/>
  <c r="DI45" s="1"/>
  <c r="AI46"/>
  <c r="DN46" s="1"/>
  <c r="AQ46"/>
  <c r="BO46"/>
  <c r="DR46" s="1"/>
  <c r="BW46"/>
  <c r="CW46"/>
  <c r="AI47"/>
  <c r="DN47" s="1"/>
  <c r="AQ47"/>
  <c r="BO47"/>
  <c r="DR47" s="1"/>
  <c r="BW47"/>
  <c r="CW47"/>
  <c r="AI48"/>
  <c r="DN48" s="1"/>
  <c r="AQ48"/>
  <c r="BO48"/>
  <c r="DE48" s="1"/>
  <c r="BW48"/>
  <c r="Q49"/>
  <c r="CS49" s="1"/>
  <c r="Y49"/>
  <c r="DM49" s="1"/>
  <c r="AW49"/>
  <c r="DP49" s="1"/>
  <c r="BE49"/>
  <c r="DQ49" s="1"/>
  <c r="CC49"/>
  <c r="DT49" s="1"/>
  <c r="Q50"/>
  <c r="DL50" s="1"/>
  <c r="Y50"/>
  <c r="DM50" s="1"/>
  <c r="AW50"/>
  <c r="DP50" s="1"/>
  <c r="BE50"/>
  <c r="DQ50" s="1"/>
  <c r="CC50"/>
  <c r="DI50" s="1"/>
  <c r="Q51"/>
  <c r="CS51" s="1"/>
  <c r="Y51"/>
  <c r="CU51" s="1"/>
  <c r="AW51"/>
  <c r="DA51" s="1"/>
  <c r="BE51"/>
  <c r="DC51" s="1"/>
  <c r="CC51"/>
  <c r="DI51" s="1"/>
  <c r="Q52"/>
  <c r="CS52" s="1"/>
  <c r="Y52"/>
  <c r="CU52" s="1"/>
  <c r="AG52"/>
  <c r="AK52"/>
  <c r="CX52" s="1"/>
  <c r="AO52"/>
  <c r="AS52"/>
  <c r="CZ52" s="1"/>
  <c r="AW52"/>
  <c r="DA52" s="1"/>
  <c r="BE52"/>
  <c r="DQ52" s="1"/>
  <c r="BM52"/>
  <c r="BQ52"/>
  <c r="DF52" s="1"/>
  <c r="BU52"/>
  <c r="BY52"/>
  <c r="DH52" s="1"/>
  <c r="CC52"/>
  <c r="DT52" s="1"/>
  <c r="S53"/>
  <c r="W53"/>
  <c r="AA53"/>
  <c r="AE53"/>
  <c r="AI53"/>
  <c r="DN53" s="1"/>
  <c r="AQ53"/>
  <c r="AY53"/>
  <c r="BC53"/>
  <c r="BG53"/>
  <c r="BK53"/>
  <c r="BO53"/>
  <c r="DR53" s="1"/>
  <c r="BW53"/>
  <c r="CE53"/>
  <c r="CI53"/>
  <c r="Q54"/>
  <c r="DL54" s="1"/>
  <c r="Y54"/>
  <c r="DM54" s="1"/>
  <c r="AG54"/>
  <c r="AK54"/>
  <c r="CX54" s="1"/>
  <c r="AO54"/>
  <c r="AS54"/>
  <c r="CZ54" s="1"/>
  <c r="AW54"/>
  <c r="DP54" s="1"/>
  <c r="BE54"/>
  <c r="DC54" s="1"/>
  <c r="BM54"/>
  <c r="BQ54"/>
  <c r="DF54" s="1"/>
  <c r="BU54"/>
  <c r="BY54"/>
  <c r="DH54" s="1"/>
  <c r="CC54"/>
  <c r="DI54" s="1"/>
  <c r="Q55"/>
  <c r="DL55" s="1"/>
  <c r="Y55"/>
  <c r="DM55" s="1"/>
  <c r="AG55"/>
  <c r="AK55"/>
  <c r="CX55" s="1"/>
  <c r="AO55"/>
  <c r="AS55"/>
  <c r="CZ55" s="1"/>
  <c r="AW55"/>
  <c r="DP55" s="1"/>
  <c r="BE55"/>
  <c r="DC55" s="1"/>
  <c r="BM55"/>
  <c r="BQ55"/>
  <c r="DF55" s="1"/>
  <c r="BU55"/>
  <c r="BY55"/>
  <c r="DH55" s="1"/>
  <c r="CC55"/>
  <c r="DT55" s="1"/>
  <c r="Q56"/>
  <c r="CS56" s="1"/>
  <c r="Y56"/>
  <c r="CU56" s="1"/>
  <c r="AG56"/>
  <c r="AK56"/>
  <c r="CX56" s="1"/>
  <c r="AO56"/>
  <c r="AS56"/>
  <c r="CZ56" s="1"/>
  <c r="AW56"/>
  <c r="DP56" s="1"/>
  <c r="BE56"/>
  <c r="DC56" s="1"/>
  <c r="BM56"/>
  <c r="BQ56"/>
  <c r="DF56" s="1"/>
  <c r="BU56"/>
  <c r="BY56"/>
  <c r="DH56" s="1"/>
  <c r="CC56"/>
  <c r="DT56" s="1"/>
  <c r="Q57"/>
  <c r="CS57" s="1"/>
  <c r="Y57"/>
  <c r="DM57" s="1"/>
  <c r="AG57"/>
  <c r="AK57"/>
  <c r="CX57" s="1"/>
  <c r="AO57"/>
  <c r="AS57"/>
  <c r="CZ57" s="1"/>
  <c r="AW57"/>
  <c r="DA57" s="1"/>
  <c r="BE57"/>
  <c r="DC57" s="1"/>
  <c r="BM57"/>
  <c r="BQ57"/>
  <c r="DF57" s="1"/>
  <c r="BU57"/>
  <c r="BY57"/>
  <c r="DH57" s="1"/>
  <c r="CC57"/>
  <c r="DI57" s="1"/>
  <c r="S58"/>
  <c r="W58"/>
  <c r="AA58"/>
  <c r="AE58"/>
  <c r="AI58"/>
  <c r="DN58" s="1"/>
  <c r="AQ58"/>
  <c r="AY58"/>
  <c r="BC58"/>
  <c r="BG58"/>
  <c r="BK58"/>
  <c r="BO58"/>
  <c r="DR58" s="1"/>
  <c r="BW58"/>
  <c r="CE58"/>
  <c r="CI58"/>
  <c r="DE58"/>
  <c r="S59"/>
  <c r="W59"/>
  <c r="AA59"/>
  <c r="AE59"/>
  <c r="AI59"/>
  <c r="CW59" s="1"/>
  <c r="AQ59"/>
  <c r="AY59"/>
  <c r="BC59"/>
  <c r="BG59"/>
  <c r="BK59"/>
  <c r="BO59"/>
  <c r="DE59" s="1"/>
  <c r="BW59"/>
  <c r="CE59"/>
  <c r="CI59"/>
  <c r="P60"/>
  <c r="X60"/>
  <c r="AB60"/>
  <c r="CV60" s="1"/>
  <c r="AF60"/>
  <c r="AJ60"/>
  <c r="CX60" s="1"/>
  <c r="AN60"/>
  <c r="AV60"/>
  <c r="BB60"/>
  <c r="BG60"/>
  <c r="BL60"/>
  <c r="BW60"/>
  <c r="CB60"/>
  <c r="CH60"/>
  <c r="P61"/>
  <c r="U61"/>
  <c r="CT61" s="1"/>
  <c r="AF61"/>
  <c r="AQ61"/>
  <c r="AV61"/>
  <c r="BA61"/>
  <c r="DB61" s="1"/>
  <c r="BL61"/>
  <c r="BW61"/>
  <c r="CB61"/>
  <c r="CG61"/>
  <c r="DJ61" s="1"/>
  <c r="T62"/>
  <c r="CT62" s="1"/>
  <c r="Y62"/>
  <c r="CX62"/>
  <c r="AO62"/>
  <c r="CY62" s="1"/>
  <c r="AT62"/>
  <c r="CZ62" s="1"/>
  <c r="AZ62"/>
  <c r="DB62" s="1"/>
  <c r="BE62"/>
  <c r="DF62"/>
  <c r="BU62"/>
  <c r="DG62" s="1"/>
  <c r="BZ62"/>
  <c r="DH62" s="1"/>
  <c r="CF62"/>
  <c r="DJ62" s="1"/>
  <c r="U63"/>
  <c r="Z63"/>
  <c r="AK63"/>
  <c r="BA63"/>
  <c r="BF63"/>
  <c r="BQ63"/>
  <c r="CG63"/>
  <c r="X64"/>
  <c r="AD64"/>
  <c r="AI64"/>
  <c r="AP64"/>
  <c r="BJ64"/>
  <c r="DD64" s="1"/>
  <c r="BR64"/>
  <c r="DF64" s="1"/>
  <c r="BZ64"/>
  <c r="DJ64"/>
  <c r="CW64"/>
  <c r="Q65"/>
  <c r="BA65"/>
  <c r="CC65"/>
  <c r="Z66"/>
  <c r="CU66" s="1"/>
  <c r="BJ66"/>
  <c r="DF66"/>
  <c r="AC67"/>
  <c r="AP67"/>
  <c r="BI67"/>
  <c r="DQ67" s="1"/>
  <c r="BV67"/>
  <c r="CU67"/>
  <c r="AD68"/>
  <c r="BJ68"/>
  <c r="AJ69"/>
  <c r="CX69" s="1"/>
  <c r="DB69"/>
  <c r="BS69"/>
  <c r="AJ70"/>
  <c r="CX70" s="1"/>
  <c r="CT73"/>
  <c r="DJ73"/>
  <c r="BQ60"/>
  <c r="BM60"/>
  <c r="AL61"/>
  <c r="AH61"/>
  <c r="BR61"/>
  <c r="BN61"/>
  <c r="AE62"/>
  <c r="AA62"/>
  <c r="BK62"/>
  <c r="BG62"/>
  <c r="AB63"/>
  <c r="X63"/>
  <c r="BH63"/>
  <c r="BD63"/>
  <c r="AL65"/>
  <c r="AH65"/>
  <c r="AJ65"/>
  <c r="AF65"/>
  <c r="BR65"/>
  <c r="BN65"/>
  <c r="BP65"/>
  <c r="BL65"/>
  <c r="AU66"/>
  <c r="AQ66"/>
  <c r="AS66"/>
  <c r="AO66"/>
  <c r="CA66"/>
  <c r="BW66"/>
  <c r="BY66"/>
  <c r="BU66"/>
  <c r="AE71"/>
  <c r="AA71"/>
  <c r="AD71"/>
  <c r="Y71"/>
  <c r="Z71"/>
  <c r="AB71"/>
  <c r="BK71"/>
  <c r="BG71"/>
  <c r="BJ71"/>
  <c r="BE71"/>
  <c r="BF71"/>
  <c r="BH71"/>
  <c r="AB72"/>
  <c r="X72"/>
  <c r="AD72"/>
  <c r="Y72"/>
  <c r="AE72"/>
  <c r="Z72"/>
  <c r="AA72"/>
  <c r="AC72"/>
  <c r="BH72"/>
  <c r="BD72"/>
  <c r="BJ72"/>
  <c r="BE72"/>
  <c r="BK72"/>
  <c r="BF72"/>
  <c r="BG72"/>
  <c r="BI72"/>
  <c r="AF52"/>
  <c r="AN52"/>
  <c r="BL52"/>
  <c r="BT52"/>
  <c r="R53"/>
  <c r="Z53"/>
  <c r="AX53"/>
  <c r="BF53"/>
  <c r="CD53"/>
  <c r="AF54"/>
  <c r="AN54"/>
  <c r="BL54"/>
  <c r="BT54"/>
  <c r="AF55"/>
  <c r="AN55"/>
  <c r="BL55"/>
  <c r="BT55"/>
  <c r="AF56"/>
  <c r="AN56"/>
  <c r="BL56"/>
  <c r="BT56"/>
  <c r="AF57"/>
  <c r="AN57"/>
  <c r="BL57"/>
  <c r="BT57"/>
  <c r="R58"/>
  <c r="Z58"/>
  <c r="AX58"/>
  <c r="BF58"/>
  <c r="CD58"/>
  <c r="R59"/>
  <c r="Z59"/>
  <c r="AX59"/>
  <c r="BF59"/>
  <c r="CD59"/>
  <c r="AA60"/>
  <c r="AI60"/>
  <c r="BF60"/>
  <c r="BK60"/>
  <c r="BP60"/>
  <c r="AJ61"/>
  <c r="CX61" s="1"/>
  <c r="BP61"/>
  <c r="R62"/>
  <c r="X62"/>
  <c r="AC62"/>
  <c r="AX62"/>
  <c r="BD62"/>
  <c r="BI62"/>
  <c r="DS62"/>
  <c r="CD62"/>
  <c r="S63"/>
  <c r="Y63"/>
  <c r="AD63"/>
  <c r="AY63"/>
  <c r="BE63"/>
  <c r="BJ63"/>
  <c r="CE63"/>
  <c r="CV64"/>
  <c r="AN64"/>
  <c r="BX64"/>
  <c r="DH64" s="1"/>
  <c r="AI65"/>
  <c r="BS65"/>
  <c r="AR66"/>
  <c r="CZ66" s="1"/>
  <c r="BT66"/>
  <c r="AN67"/>
  <c r="BT67"/>
  <c r="AH69"/>
  <c r="BP69"/>
  <c r="DF69" s="1"/>
  <c r="BP70"/>
  <c r="DF70" s="1"/>
  <c r="CV74"/>
  <c r="AJ68"/>
  <c r="AF68"/>
  <c r="BP68"/>
  <c r="BL68"/>
  <c r="AC69"/>
  <c r="Y69"/>
  <c r="BI69"/>
  <c r="BE69"/>
  <c r="W71"/>
  <c r="S71"/>
  <c r="BC71"/>
  <c r="AY71"/>
  <c r="CI71"/>
  <c r="CE71"/>
  <c r="T72"/>
  <c r="P72"/>
  <c r="AZ72"/>
  <c r="AV72"/>
  <c r="CF72"/>
  <c r="CB72"/>
  <c r="AS73"/>
  <c r="AO73"/>
  <c r="BY73"/>
  <c r="BU73"/>
  <c r="AT74"/>
  <c r="AP74"/>
  <c r="BZ74"/>
  <c r="BV74"/>
  <c r="AJ76"/>
  <c r="AF76"/>
  <c r="BP76"/>
  <c r="BL76"/>
  <c r="BR76"/>
  <c r="BN76"/>
  <c r="AC77"/>
  <c r="Y77"/>
  <c r="AE77"/>
  <c r="AA77"/>
  <c r="BI77"/>
  <c r="BE77"/>
  <c r="BK77"/>
  <c r="BG77"/>
  <c r="AL78"/>
  <c r="AH78"/>
  <c r="AM78"/>
  <c r="AI78"/>
  <c r="AJ78"/>
  <c r="AF78"/>
  <c r="BR78"/>
  <c r="BN78"/>
  <c r="BS78"/>
  <c r="BO78"/>
  <c r="BP78"/>
  <c r="BL78"/>
  <c r="AN65"/>
  <c r="AR65"/>
  <c r="CZ65" s="1"/>
  <c r="BT65"/>
  <c r="BX65"/>
  <c r="DH65" s="1"/>
  <c r="Q66"/>
  <c r="U66"/>
  <c r="CT66" s="1"/>
  <c r="AW66"/>
  <c r="BA66"/>
  <c r="DB66" s="1"/>
  <c r="CC66"/>
  <c r="CG66"/>
  <c r="DJ66" s="1"/>
  <c r="CX67"/>
  <c r="DF67"/>
  <c r="AK68"/>
  <c r="BQ68"/>
  <c r="X69"/>
  <c r="AD69"/>
  <c r="AN69"/>
  <c r="BD69"/>
  <c r="BJ69"/>
  <c r="BT69"/>
  <c r="AN70"/>
  <c r="BT70"/>
  <c r="Q71"/>
  <c r="CS71" s="1"/>
  <c r="V71"/>
  <c r="AW71"/>
  <c r="BB71"/>
  <c r="CC71"/>
  <c r="CH71"/>
  <c r="DA71"/>
  <c r="R72"/>
  <c r="W72"/>
  <c r="AH72"/>
  <c r="AX72"/>
  <c r="BC72"/>
  <c r="BN72"/>
  <c r="CD72"/>
  <c r="CI72"/>
  <c r="AF73"/>
  <c r="AQ73"/>
  <c r="BL73"/>
  <c r="BW73"/>
  <c r="P74"/>
  <c r="U74"/>
  <c r="AF74"/>
  <c r="AQ74"/>
  <c r="AV74"/>
  <c r="BA74"/>
  <c r="BL74"/>
  <c r="BW74"/>
  <c r="CB74"/>
  <c r="CG74"/>
  <c r="Y75"/>
  <c r="CX75"/>
  <c r="AO75"/>
  <c r="AT75"/>
  <c r="BE75"/>
  <c r="DF75"/>
  <c r="BU75"/>
  <c r="BZ75"/>
  <c r="Z76"/>
  <c r="AK76"/>
  <c r="BS76"/>
  <c r="X77"/>
  <c r="BH77"/>
  <c r="AK78"/>
  <c r="CZ80"/>
  <c r="CT81"/>
  <c r="DJ85"/>
  <c r="CV86"/>
  <c r="V70"/>
  <c r="R70"/>
  <c r="BB70"/>
  <c r="AX70"/>
  <c r="CH70"/>
  <c r="CD70"/>
  <c r="AU71"/>
  <c r="AQ71"/>
  <c r="CA71"/>
  <c r="BW71"/>
  <c r="AK73"/>
  <c r="AG73"/>
  <c r="BQ73"/>
  <c r="BM73"/>
  <c r="AL74"/>
  <c r="AH74"/>
  <c r="BR74"/>
  <c r="BN74"/>
  <c r="AE75"/>
  <c r="AA75"/>
  <c r="BK75"/>
  <c r="BG75"/>
  <c r="AB76"/>
  <c r="X76"/>
  <c r="BH76"/>
  <c r="BD76"/>
  <c r="BJ76"/>
  <c r="BF76"/>
  <c r="AJ80"/>
  <c r="AF80"/>
  <c r="AL80"/>
  <c r="AG80"/>
  <c r="AM80"/>
  <c r="AH80"/>
  <c r="AI80"/>
  <c r="BP80"/>
  <c r="BL80"/>
  <c r="BR80"/>
  <c r="BM80"/>
  <c r="BS80"/>
  <c r="BN80"/>
  <c r="BO80"/>
  <c r="Q70"/>
  <c r="W70"/>
  <c r="AW70"/>
  <c r="BC70"/>
  <c r="CC70"/>
  <c r="CI70"/>
  <c r="AP71"/>
  <c r="BV71"/>
  <c r="AJ73"/>
  <c r="CX73" s="1"/>
  <c r="BP73"/>
  <c r="DF73" s="1"/>
  <c r="T74"/>
  <c r="AJ74"/>
  <c r="AZ74"/>
  <c r="BP74"/>
  <c r="DF74" s="1"/>
  <c r="CF74"/>
  <c r="X75"/>
  <c r="AC75"/>
  <c r="AN75"/>
  <c r="AS75"/>
  <c r="BD75"/>
  <c r="BI75"/>
  <c r="BT75"/>
  <c r="BY75"/>
  <c r="Y76"/>
  <c r="AD76"/>
  <c r="BI76"/>
  <c r="DB77"/>
  <c r="DF79"/>
  <c r="BQ80"/>
  <c r="DB85"/>
  <c r="W67"/>
  <c r="S67"/>
  <c r="BC67"/>
  <c r="AY67"/>
  <c r="CI67"/>
  <c r="CE67"/>
  <c r="T68"/>
  <c r="P68"/>
  <c r="AZ68"/>
  <c r="AV68"/>
  <c r="CF68"/>
  <c r="CB68"/>
  <c r="AS69"/>
  <c r="CZ69" s="1"/>
  <c r="AO69"/>
  <c r="BY69"/>
  <c r="DH69" s="1"/>
  <c r="BU69"/>
  <c r="AT70"/>
  <c r="CZ70" s="1"/>
  <c r="AP70"/>
  <c r="BZ70"/>
  <c r="DH70" s="1"/>
  <c r="BV70"/>
  <c r="AJ72"/>
  <c r="AF72"/>
  <c r="BP72"/>
  <c r="BL72"/>
  <c r="AC73"/>
  <c r="Y73"/>
  <c r="BI73"/>
  <c r="BE73"/>
  <c r="W75"/>
  <c r="S75"/>
  <c r="BC75"/>
  <c r="AY75"/>
  <c r="CI75"/>
  <c r="CE75"/>
  <c r="T76"/>
  <c r="P76"/>
  <c r="AZ76"/>
  <c r="AV76"/>
  <c r="BB76"/>
  <c r="AX76"/>
  <c r="CF76"/>
  <c r="CB76"/>
  <c r="CH76"/>
  <c r="CD76"/>
  <c r="AS77"/>
  <c r="AO77"/>
  <c r="AU77"/>
  <c r="AQ77"/>
  <c r="BY77"/>
  <c r="BU77"/>
  <c r="CA77"/>
  <c r="BW77"/>
  <c r="V78"/>
  <c r="R78"/>
  <c r="T78"/>
  <c r="CT78" s="1"/>
  <c r="P78"/>
  <c r="BB78"/>
  <c r="AX78"/>
  <c r="BC78"/>
  <c r="AY78"/>
  <c r="AZ78"/>
  <c r="AV78"/>
  <c r="CH78"/>
  <c r="CD78"/>
  <c r="CI78"/>
  <c r="CE78"/>
  <c r="CF78"/>
  <c r="DJ78" s="1"/>
  <c r="CB78"/>
  <c r="AE79"/>
  <c r="AA79"/>
  <c r="AB79"/>
  <c r="CV79" s="1"/>
  <c r="X79"/>
  <c r="AC79"/>
  <c r="Y79"/>
  <c r="BK79"/>
  <c r="BG79"/>
  <c r="BH79"/>
  <c r="BD79"/>
  <c r="BI79"/>
  <c r="BE79"/>
  <c r="Z61"/>
  <c r="CU61" s="1"/>
  <c r="BF61"/>
  <c r="DC61" s="1"/>
  <c r="AI62"/>
  <c r="DN62" s="1"/>
  <c r="BO62"/>
  <c r="DR62" s="1"/>
  <c r="AN63"/>
  <c r="BT63"/>
  <c r="Q64"/>
  <c r="DL64" s="1"/>
  <c r="AW64"/>
  <c r="DP64" s="1"/>
  <c r="CC64"/>
  <c r="DI64" s="1"/>
  <c r="Z65"/>
  <c r="CU65" s="1"/>
  <c r="AP65"/>
  <c r="BF65"/>
  <c r="DQ65" s="1"/>
  <c r="BV65"/>
  <c r="S66"/>
  <c r="AI66"/>
  <c r="CW66" s="1"/>
  <c r="AY66"/>
  <c r="BO66"/>
  <c r="DR66" s="1"/>
  <c r="CE66"/>
  <c r="Q67"/>
  <c r="V67"/>
  <c r="CT67" s="1"/>
  <c r="AW67"/>
  <c r="BB67"/>
  <c r="DB67" s="1"/>
  <c r="CC67"/>
  <c r="DI67" s="1"/>
  <c r="CH67"/>
  <c r="DJ67" s="1"/>
  <c r="R68"/>
  <c r="W68"/>
  <c r="AH68"/>
  <c r="AM68"/>
  <c r="AX68"/>
  <c r="BC68"/>
  <c r="BN68"/>
  <c r="BS68"/>
  <c r="CD68"/>
  <c r="CI68"/>
  <c r="AA69"/>
  <c r="AQ69"/>
  <c r="BG69"/>
  <c r="BW69"/>
  <c r="P70"/>
  <c r="U70"/>
  <c r="CT70" s="1"/>
  <c r="AQ70"/>
  <c r="AV70"/>
  <c r="BA70"/>
  <c r="DB70" s="1"/>
  <c r="BW70"/>
  <c r="CB70"/>
  <c r="CG70"/>
  <c r="DJ70" s="1"/>
  <c r="T71"/>
  <c r="CT71" s="1"/>
  <c r="CX71"/>
  <c r="AO71"/>
  <c r="CY71" s="1"/>
  <c r="AT71"/>
  <c r="CZ71" s="1"/>
  <c r="AZ71"/>
  <c r="DB71" s="1"/>
  <c r="DF71"/>
  <c r="BU71"/>
  <c r="BZ71"/>
  <c r="DH71" s="1"/>
  <c r="CF71"/>
  <c r="DJ71" s="1"/>
  <c r="U72"/>
  <c r="AK72"/>
  <c r="BA72"/>
  <c r="BQ72"/>
  <c r="CG72"/>
  <c r="X73"/>
  <c r="AD73"/>
  <c r="AI73"/>
  <c r="AN73"/>
  <c r="AT73"/>
  <c r="BD73"/>
  <c r="BJ73"/>
  <c r="BO73"/>
  <c r="BT73"/>
  <c r="BZ73"/>
  <c r="DH73" s="1"/>
  <c r="AI74"/>
  <c r="AN74"/>
  <c r="AS74"/>
  <c r="CZ74" s="1"/>
  <c r="BO74"/>
  <c r="BT74"/>
  <c r="BY74"/>
  <c r="DH74" s="1"/>
  <c r="Q75"/>
  <c r="V75"/>
  <c r="CT75" s="1"/>
  <c r="AB75"/>
  <c r="CV75" s="1"/>
  <c r="AW75"/>
  <c r="BB75"/>
  <c r="BH75"/>
  <c r="DD75" s="1"/>
  <c r="CC75"/>
  <c r="CH75"/>
  <c r="DJ75" s="1"/>
  <c r="R76"/>
  <c r="W76"/>
  <c r="AC76"/>
  <c r="AH76"/>
  <c r="AM76"/>
  <c r="AY76"/>
  <c r="BG76"/>
  <c r="BO76"/>
  <c r="CI76"/>
  <c r="AB77"/>
  <c r="CV77" s="1"/>
  <c r="AR77"/>
  <c r="CZ77" s="1"/>
  <c r="BD77"/>
  <c r="BT77"/>
  <c r="S78"/>
  <c r="BA78"/>
  <c r="BQ78"/>
  <c r="BF79"/>
  <c r="DJ81"/>
  <c r="CT85"/>
  <c r="V74"/>
  <c r="R74"/>
  <c r="BB74"/>
  <c r="AX74"/>
  <c r="CH74"/>
  <c r="CD74"/>
  <c r="AU75"/>
  <c r="AQ75"/>
  <c r="CA75"/>
  <c r="BW75"/>
  <c r="CV73"/>
  <c r="CZ73"/>
  <c r="Q74"/>
  <c r="W74"/>
  <c r="AW74"/>
  <c r="BC74"/>
  <c r="CC74"/>
  <c r="CI74"/>
  <c r="AP75"/>
  <c r="BV75"/>
  <c r="CT77"/>
  <c r="DJ77"/>
  <c r="CX79"/>
  <c r="CV82"/>
  <c r="DD82"/>
  <c r="CZ84"/>
  <c r="DH84"/>
  <c r="CZ88"/>
  <c r="DH88"/>
  <c r="AC81"/>
  <c r="Y81"/>
  <c r="BI81"/>
  <c r="BE81"/>
  <c r="W83"/>
  <c r="S83"/>
  <c r="BC83"/>
  <c r="AY83"/>
  <c r="CI83"/>
  <c r="CE83"/>
  <c r="T84"/>
  <c r="P84"/>
  <c r="AZ84"/>
  <c r="AV84"/>
  <c r="CF84"/>
  <c r="CB84"/>
  <c r="AS85"/>
  <c r="AO85"/>
  <c r="BY85"/>
  <c r="BU85"/>
  <c r="AT86"/>
  <c r="AP86"/>
  <c r="BZ86"/>
  <c r="BV86"/>
  <c r="AB89"/>
  <c r="X89"/>
  <c r="AC89"/>
  <c r="Y89"/>
  <c r="BH89"/>
  <c r="BD89"/>
  <c r="BI89"/>
  <c r="BE89"/>
  <c r="X81"/>
  <c r="AD81"/>
  <c r="BD81"/>
  <c r="BJ81"/>
  <c r="Q83"/>
  <c r="V83"/>
  <c r="AW83"/>
  <c r="BB83"/>
  <c r="CC83"/>
  <c r="CH83"/>
  <c r="R84"/>
  <c r="W84"/>
  <c r="AX84"/>
  <c r="BC84"/>
  <c r="CD84"/>
  <c r="CI84"/>
  <c r="AQ85"/>
  <c r="BW85"/>
  <c r="AQ86"/>
  <c r="BW86"/>
  <c r="BI88"/>
  <c r="Z89"/>
  <c r="BJ89"/>
  <c r="CT94"/>
  <c r="AB80"/>
  <c r="X80"/>
  <c r="BH80"/>
  <c r="BD80"/>
  <c r="V82"/>
  <c r="R82"/>
  <c r="BB82"/>
  <c r="AX82"/>
  <c r="CH82"/>
  <c r="CD82"/>
  <c r="AU83"/>
  <c r="AQ83"/>
  <c r="CA83"/>
  <c r="BW83"/>
  <c r="AK85"/>
  <c r="AG85"/>
  <c r="BQ85"/>
  <c r="BM85"/>
  <c r="AL86"/>
  <c r="AH86"/>
  <c r="BR86"/>
  <c r="BN86"/>
  <c r="V87"/>
  <c r="R87"/>
  <c r="W87"/>
  <c r="S87"/>
  <c r="BB87"/>
  <c r="AX87"/>
  <c r="BC87"/>
  <c r="AY87"/>
  <c r="CH87"/>
  <c r="CD87"/>
  <c r="CI87"/>
  <c r="CE87"/>
  <c r="AI77"/>
  <c r="AM77"/>
  <c r="CX77" s="1"/>
  <c r="BO77"/>
  <c r="BS77"/>
  <c r="DF77" s="1"/>
  <c r="AN78"/>
  <c r="AR78"/>
  <c r="CZ78" s="1"/>
  <c r="BT78"/>
  <c r="BX78"/>
  <c r="DH78" s="1"/>
  <c r="Q79"/>
  <c r="U79"/>
  <c r="CT79" s="1"/>
  <c r="AO79"/>
  <c r="AS79"/>
  <c r="AW79"/>
  <c r="BA79"/>
  <c r="DB79" s="1"/>
  <c r="BU79"/>
  <c r="BY79"/>
  <c r="CC79"/>
  <c r="CG79"/>
  <c r="Y80"/>
  <c r="AD80"/>
  <c r="BE80"/>
  <c r="BJ80"/>
  <c r="AB81"/>
  <c r="BH81"/>
  <c r="Q82"/>
  <c r="W82"/>
  <c r="AW82"/>
  <c r="DA82" s="1"/>
  <c r="BC82"/>
  <c r="CC82"/>
  <c r="CI82"/>
  <c r="P83"/>
  <c r="U83"/>
  <c r="AP83"/>
  <c r="AV83"/>
  <c r="BA83"/>
  <c r="BV83"/>
  <c r="CB83"/>
  <c r="CG83"/>
  <c r="Q84"/>
  <c r="V84"/>
  <c r="AG84"/>
  <c r="AW84"/>
  <c r="BB84"/>
  <c r="BM84"/>
  <c r="CC84"/>
  <c r="CH84"/>
  <c r="Z85"/>
  <c r="AJ85"/>
  <c r="AP85"/>
  <c r="AU85"/>
  <c r="BF85"/>
  <c r="BP85"/>
  <c r="BV85"/>
  <c r="CA85"/>
  <c r="AJ86"/>
  <c r="AO86"/>
  <c r="AU86"/>
  <c r="BP86"/>
  <c r="BU86"/>
  <c r="CA86"/>
  <c r="Q87"/>
  <c r="BA87"/>
  <c r="DF87"/>
  <c r="CC87"/>
  <c r="AE89"/>
  <c r="BG89"/>
  <c r="DD91"/>
  <c r="CZ93"/>
  <c r="DH93"/>
  <c r="DB94"/>
  <c r="T80"/>
  <c r="P80"/>
  <c r="AZ80"/>
  <c r="AV80"/>
  <c r="CF80"/>
  <c r="CB80"/>
  <c r="AS81"/>
  <c r="AO81"/>
  <c r="BY81"/>
  <c r="BU81"/>
  <c r="AT82"/>
  <c r="AP82"/>
  <c r="BZ82"/>
  <c r="BV82"/>
  <c r="AJ84"/>
  <c r="AF84"/>
  <c r="BP84"/>
  <c r="BL84"/>
  <c r="AC85"/>
  <c r="Y85"/>
  <c r="BI85"/>
  <c r="BE85"/>
  <c r="AT87"/>
  <c r="AP87"/>
  <c r="AU87"/>
  <c r="AQ87"/>
  <c r="BZ87"/>
  <c r="BV87"/>
  <c r="CA87"/>
  <c r="BW87"/>
  <c r="AE88"/>
  <c r="AA88"/>
  <c r="AB88"/>
  <c r="X88"/>
  <c r="BK88"/>
  <c r="BG88"/>
  <c r="BH88"/>
  <c r="BD88"/>
  <c r="AN79"/>
  <c r="AR79"/>
  <c r="BT79"/>
  <c r="BX79"/>
  <c r="DH79" s="1"/>
  <c r="CF79"/>
  <c r="R80"/>
  <c r="W80"/>
  <c r="AX80"/>
  <c r="BC80"/>
  <c r="CD80"/>
  <c r="CI80"/>
  <c r="AA81"/>
  <c r="AQ81"/>
  <c r="BG81"/>
  <c r="BW81"/>
  <c r="CS82"/>
  <c r="AQ82"/>
  <c r="BW82"/>
  <c r="CB82"/>
  <c r="CG82"/>
  <c r="T83"/>
  <c r="CX83"/>
  <c r="AO83"/>
  <c r="AT83"/>
  <c r="AZ83"/>
  <c r="DF83"/>
  <c r="BU83"/>
  <c r="BZ83"/>
  <c r="CF83"/>
  <c r="U84"/>
  <c r="AK84"/>
  <c r="BA84"/>
  <c r="BQ84"/>
  <c r="CG84"/>
  <c r="X85"/>
  <c r="AD85"/>
  <c r="AI85"/>
  <c r="AN85"/>
  <c r="AT85"/>
  <c r="BD85"/>
  <c r="BJ85"/>
  <c r="BO85"/>
  <c r="BT85"/>
  <c r="BZ85"/>
  <c r="AI86"/>
  <c r="AN86"/>
  <c r="AS86"/>
  <c r="BO86"/>
  <c r="BT86"/>
  <c r="BY86"/>
  <c r="P87"/>
  <c r="AR87"/>
  <c r="AZ87"/>
  <c r="BT87"/>
  <c r="CB87"/>
  <c r="AC88"/>
  <c r="BE88"/>
  <c r="AD89"/>
  <c r="BF89"/>
  <c r="CV91"/>
  <c r="DJ94"/>
  <c r="AK81"/>
  <c r="AG81"/>
  <c r="BQ81"/>
  <c r="BM81"/>
  <c r="DE81" s="1"/>
  <c r="AL82"/>
  <c r="AH82"/>
  <c r="CW82" s="1"/>
  <c r="BR82"/>
  <c r="BN82"/>
  <c r="AE83"/>
  <c r="AA83"/>
  <c r="BK83"/>
  <c r="BG83"/>
  <c r="AB84"/>
  <c r="X84"/>
  <c r="BH84"/>
  <c r="BD84"/>
  <c r="V86"/>
  <c r="R86"/>
  <c r="BB86"/>
  <c r="AX86"/>
  <c r="CH86"/>
  <c r="CD86"/>
  <c r="W88"/>
  <c r="S88"/>
  <c r="T88"/>
  <c r="P88"/>
  <c r="BC88"/>
  <c r="AY88"/>
  <c r="AZ88"/>
  <c r="AV88"/>
  <c r="CI88"/>
  <c r="CE88"/>
  <c r="CF88"/>
  <c r="CB88"/>
  <c r="AJ89"/>
  <c r="AF89"/>
  <c r="AK89"/>
  <c r="AG89"/>
  <c r="BP89"/>
  <c r="BL89"/>
  <c r="BQ89"/>
  <c r="BM89"/>
  <c r="AK90"/>
  <c r="AG90"/>
  <c r="AL90"/>
  <c r="AH90"/>
  <c r="AJ90"/>
  <c r="AF90"/>
  <c r="BQ90"/>
  <c r="BM90"/>
  <c r="BR90"/>
  <c r="BN90"/>
  <c r="BP90"/>
  <c r="BL90"/>
  <c r="AT91"/>
  <c r="AP91"/>
  <c r="AS91"/>
  <c r="AN91"/>
  <c r="AU91"/>
  <c r="AO91"/>
  <c r="AQ91"/>
  <c r="AR91"/>
  <c r="BZ91"/>
  <c r="BV91"/>
  <c r="BY91"/>
  <c r="BT91"/>
  <c r="CA91"/>
  <c r="BU91"/>
  <c r="BW91"/>
  <c r="BX91"/>
  <c r="AI67"/>
  <c r="CW67" s="1"/>
  <c r="BO67"/>
  <c r="DR67" s="1"/>
  <c r="AN68"/>
  <c r="BT68"/>
  <c r="Q69"/>
  <c r="CS69" s="1"/>
  <c r="AW69"/>
  <c r="DP69" s="1"/>
  <c r="CC69"/>
  <c r="DI69" s="1"/>
  <c r="Z70"/>
  <c r="CU70" s="1"/>
  <c r="BF70"/>
  <c r="DQ70" s="1"/>
  <c r="AI71"/>
  <c r="CW71" s="1"/>
  <c r="BO71"/>
  <c r="DE71" s="1"/>
  <c r="AN72"/>
  <c r="BT72"/>
  <c r="Q73"/>
  <c r="CS73" s="1"/>
  <c r="AW73"/>
  <c r="DP73" s="1"/>
  <c r="CC73"/>
  <c r="DI73" s="1"/>
  <c r="Z74"/>
  <c r="DM74" s="1"/>
  <c r="BF74"/>
  <c r="DC74" s="1"/>
  <c r="AI75"/>
  <c r="CW75" s="1"/>
  <c r="BO75"/>
  <c r="DE75" s="1"/>
  <c r="AN76"/>
  <c r="BT76"/>
  <c r="Q77"/>
  <c r="CS77" s="1"/>
  <c r="AG77"/>
  <c r="DN77" s="1"/>
  <c r="AW77"/>
  <c r="DP77" s="1"/>
  <c r="BM77"/>
  <c r="DR77" s="1"/>
  <c r="CC77"/>
  <c r="DI77" s="1"/>
  <c r="Z78"/>
  <c r="DM78" s="1"/>
  <c r="AP78"/>
  <c r="BF78"/>
  <c r="DQ78" s="1"/>
  <c r="BV78"/>
  <c r="S79"/>
  <c r="AI79"/>
  <c r="DN79" s="1"/>
  <c r="AQ79"/>
  <c r="AY79"/>
  <c r="BO79"/>
  <c r="DR79" s="1"/>
  <c r="BW79"/>
  <c r="CE79"/>
  <c r="Q80"/>
  <c r="V80"/>
  <c r="AA80"/>
  <c r="AW80"/>
  <c r="BB80"/>
  <c r="BG80"/>
  <c r="CC80"/>
  <c r="CH80"/>
  <c r="Z81"/>
  <c r="AE81"/>
  <c r="AJ81"/>
  <c r="AP81"/>
  <c r="AU81"/>
  <c r="BF81"/>
  <c r="BK81"/>
  <c r="BP81"/>
  <c r="DF81" s="1"/>
  <c r="BV81"/>
  <c r="CA81"/>
  <c r="T82"/>
  <c r="AJ82"/>
  <c r="AO82"/>
  <c r="CY82" s="1"/>
  <c r="AU82"/>
  <c r="AZ82"/>
  <c r="DB82" s="1"/>
  <c r="BP82"/>
  <c r="DF82" s="1"/>
  <c r="BU82"/>
  <c r="CA82"/>
  <c r="CF82"/>
  <c r="R83"/>
  <c r="X83"/>
  <c r="AC83"/>
  <c r="CV83" s="1"/>
  <c r="AN83"/>
  <c r="AS83"/>
  <c r="CZ83" s="1"/>
  <c r="AX83"/>
  <c r="BD83"/>
  <c r="BI83"/>
  <c r="DD83" s="1"/>
  <c r="BT83"/>
  <c r="BY83"/>
  <c r="DH83" s="1"/>
  <c r="CD83"/>
  <c r="S84"/>
  <c r="Y84"/>
  <c r="AD84"/>
  <c r="AI84"/>
  <c r="AY84"/>
  <c r="BE84"/>
  <c r="BJ84"/>
  <c r="BO84"/>
  <c r="CE84"/>
  <c r="AB85"/>
  <c r="CV85" s="1"/>
  <c r="AH85"/>
  <c r="CW85" s="1"/>
  <c r="AM85"/>
  <c r="AR85"/>
  <c r="BH85"/>
  <c r="DD85" s="1"/>
  <c r="BN85"/>
  <c r="BS85"/>
  <c r="BX85"/>
  <c r="DH85" s="1"/>
  <c r="Q86"/>
  <c r="W86"/>
  <c r="AG86"/>
  <c r="CW86" s="1"/>
  <c r="AM86"/>
  <c r="AR86"/>
  <c r="CZ86" s="1"/>
  <c r="AW86"/>
  <c r="DA86" s="1"/>
  <c r="BC86"/>
  <c r="BM86"/>
  <c r="DE86" s="1"/>
  <c r="BS86"/>
  <c r="BX86"/>
  <c r="CC86"/>
  <c r="CI86"/>
  <c r="U87"/>
  <c r="CT87" s="1"/>
  <c r="CX87"/>
  <c r="AO87"/>
  <c r="CY87" s="1"/>
  <c r="AW87"/>
  <c r="DA87" s="1"/>
  <c r="BY87"/>
  <c r="DH87" s="1"/>
  <c r="CG87"/>
  <c r="DJ87" s="1"/>
  <c r="R88"/>
  <c r="Z88"/>
  <c r="BB88"/>
  <c r="BJ88"/>
  <c r="CD88"/>
  <c r="AA89"/>
  <c r="AI89"/>
  <c r="BK89"/>
  <c r="BS89"/>
  <c r="AM90"/>
  <c r="CV95"/>
  <c r="CZ97"/>
  <c r="CT98"/>
  <c r="DB98"/>
  <c r="CZ101"/>
  <c r="DH101"/>
  <c r="V91"/>
  <c r="R91"/>
  <c r="BB91"/>
  <c r="AX91"/>
  <c r="CH91"/>
  <c r="CD91"/>
  <c r="AU92"/>
  <c r="AQ92"/>
  <c r="CA92"/>
  <c r="BW92"/>
  <c r="AK94"/>
  <c r="AG94"/>
  <c r="BQ94"/>
  <c r="BM94"/>
  <c r="AL95"/>
  <c r="AH95"/>
  <c r="BR95"/>
  <c r="BN95"/>
  <c r="AE96"/>
  <c r="AA96"/>
  <c r="BK96"/>
  <c r="BG96"/>
  <c r="AB97"/>
  <c r="X97"/>
  <c r="BH97"/>
  <c r="BD97"/>
  <c r="AS99"/>
  <c r="AO99"/>
  <c r="AT99"/>
  <c r="AP99"/>
  <c r="BY99"/>
  <c r="BU99"/>
  <c r="BZ99"/>
  <c r="BV99"/>
  <c r="AB102"/>
  <c r="X102"/>
  <c r="AC102"/>
  <c r="Y102"/>
  <c r="BH102"/>
  <c r="BD102"/>
  <c r="BI102"/>
  <c r="BE102"/>
  <c r="BJ102"/>
  <c r="BF102"/>
  <c r="CV90"/>
  <c r="AN90"/>
  <c r="AR90"/>
  <c r="DD90"/>
  <c r="BT90"/>
  <c r="BX90"/>
  <c r="Q91"/>
  <c r="W91"/>
  <c r="AW91"/>
  <c r="BC91"/>
  <c r="CC91"/>
  <c r="CI91"/>
  <c r="AP92"/>
  <c r="BV92"/>
  <c r="AG93"/>
  <c r="BM93"/>
  <c r="Z94"/>
  <c r="AJ94"/>
  <c r="BF94"/>
  <c r="BP94"/>
  <c r="AJ95"/>
  <c r="BP95"/>
  <c r="BU95"/>
  <c r="CA95"/>
  <c r="X96"/>
  <c r="AC96"/>
  <c r="BD96"/>
  <c r="BI96"/>
  <c r="Y97"/>
  <c r="AD97"/>
  <c r="BE97"/>
  <c r="BJ97"/>
  <c r="AB98"/>
  <c r="BH98"/>
  <c r="AR99"/>
  <c r="BT99"/>
  <c r="BX100"/>
  <c r="Q101"/>
  <c r="BA101"/>
  <c r="BI101"/>
  <c r="CC101"/>
  <c r="Z102"/>
  <c r="AH102"/>
  <c r="CZ106"/>
  <c r="CT107"/>
  <c r="AJ93"/>
  <c r="AF93"/>
  <c r="BP93"/>
  <c r="BL93"/>
  <c r="AC94"/>
  <c r="Y94"/>
  <c r="BI94"/>
  <c r="BE94"/>
  <c r="W96"/>
  <c r="S96"/>
  <c r="BC96"/>
  <c r="AY96"/>
  <c r="CI96"/>
  <c r="CE96"/>
  <c r="T97"/>
  <c r="P97"/>
  <c r="AZ97"/>
  <c r="AV97"/>
  <c r="CF97"/>
  <c r="CB97"/>
  <c r="AS98"/>
  <c r="AO98"/>
  <c r="BX98"/>
  <c r="BT98"/>
  <c r="BY98"/>
  <c r="BU98"/>
  <c r="AK99"/>
  <c r="AG99"/>
  <c r="AL99"/>
  <c r="AH99"/>
  <c r="BQ99"/>
  <c r="BM99"/>
  <c r="BR99"/>
  <c r="BN99"/>
  <c r="V100"/>
  <c r="R100"/>
  <c r="W100"/>
  <c r="S100"/>
  <c r="BB100"/>
  <c r="AX100"/>
  <c r="BC100"/>
  <c r="AY100"/>
  <c r="CH100"/>
  <c r="CD100"/>
  <c r="CI100"/>
  <c r="CE100"/>
  <c r="CX92"/>
  <c r="DF92"/>
  <c r="BU92"/>
  <c r="BZ92"/>
  <c r="AK93"/>
  <c r="BQ93"/>
  <c r="X94"/>
  <c r="AD94"/>
  <c r="BD94"/>
  <c r="BJ94"/>
  <c r="BO95"/>
  <c r="Q96"/>
  <c r="V96"/>
  <c r="AW96"/>
  <c r="BB96"/>
  <c r="BH96"/>
  <c r="CC96"/>
  <c r="CH96"/>
  <c r="R97"/>
  <c r="W97"/>
  <c r="AX97"/>
  <c r="BC97"/>
  <c r="BI97"/>
  <c r="CD97"/>
  <c r="CI97"/>
  <c r="AQ98"/>
  <c r="BG98"/>
  <c r="CA98"/>
  <c r="CV99"/>
  <c r="AI99"/>
  <c r="AQ99"/>
  <c r="BS99"/>
  <c r="CA99"/>
  <c r="Q100"/>
  <c r="BA100"/>
  <c r="DF100"/>
  <c r="CC100"/>
  <c r="AX101"/>
  <c r="CH101"/>
  <c r="AE102"/>
  <c r="AM102"/>
  <c r="BK102"/>
  <c r="DD103"/>
  <c r="CZ105"/>
  <c r="AL91"/>
  <c r="AH91"/>
  <c r="CW91" s="1"/>
  <c r="BR91"/>
  <c r="BN91"/>
  <c r="DE91" s="1"/>
  <c r="AE92"/>
  <c r="AA92"/>
  <c r="BK92"/>
  <c r="BG92"/>
  <c r="AB93"/>
  <c r="X93"/>
  <c r="BH93"/>
  <c r="BD93"/>
  <c r="V95"/>
  <c r="R95"/>
  <c r="BB95"/>
  <c r="AX95"/>
  <c r="CH95"/>
  <c r="CD95"/>
  <c r="AU96"/>
  <c r="CZ96" s="1"/>
  <c r="AQ96"/>
  <c r="CA96"/>
  <c r="BW96"/>
  <c r="AK98"/>
  <c r="AG98"/>
  <c r="BP98"/>
  <c r="BQ98"/>
  <c r="BM98"/>
  <c r="AT100"/>
  <c r="AP100"/>
  <c r="AU100"/>
  <c r="AQ100"/>
  <c r="BZ100"/>
  <c r="BV100"/>
  <c r="CA100"/>
  <c r="BW100"/>
  <c r="AE101"/>
  <c r="AA101"/>
  <c r="AB101"/>
  <c r="X101"/>
  <c r="BK101"/>
  <c r="BG101"/>
  <c r="BH101"/>
  <c r="BD101"/>
  <c r="AS103"/>
  <c r="AO103"/>
  <c r="AT103"/>
  <c r="AP103"/>
  <c r="AU103"/>
  <c r="AQ103"/>
  <c r="BY103"/>
  <c r="BU103"/>
  <c r="BZ103"/>
  <c r="BV103"/>
  <c r="CA103"/>
  <c r="BW103"/>
  <c r="AN80"/>
  <c r="BT80"/>
  <c r="Q81"/>
  <c r="CS81" s="1"/>
  <c r="AW81"/>
  <c r="DP81" s="1"/>
  <c r="CC81"/>
  <c r="DT81" s="1"/>
  <c r="Z82"/>
  <c r="DM82" s="1"/>
  <c r="BF82"/>
  <c r="DQ82" s="1"/>
  <c r="AI83"/>
  <c r="DN83" s="1"/>
  <c r="BO83"/>
  <c r="DR83" s="1"/>
  <c r="AN84"/>
  <c r="BT84"/>
  <c r="Q85"/>
  <c r="CS85" s="1"/>
  <c r="AW85"/>
  <c r="DP85" s="1"/>
  <c r="CC85"/>
  <c r="DI85" s="1"/>
  <c r="Z86"/>
  <c r="DM86" s="1"/>
  <c r="BF86"/>
  <c r="DQ86" s="1"/>
  <c r="AA87"/>
  <c r="AE87"/>
  <c r="CV87" s="1"/>
  <c r="AI87"/>
  <c r="CW87" s="1"/>
  <c r="BG87"/>
  <c r="BK87"/>
  <c r="DD87" s="1"/>
  <c r="BO87"/>
  <c r="DE87" s="1"/>
  <c r="AF88"/>
  <c r="AJ88"/>
  <c r="CX88" s="1"/>
  <c r="AN88"/>
  <c r="BL88"/>
  <c r="BP88"/>
  <c r="DF88" s="1"/>
  <c r="BT88"/>
  <c r="Q89"/>
  <c r="DL89" s="1"/>
  <c r="AO89"/>
  <c r="AS89"/>
  <c r="CZ89" s="1"/>
  <c r="AW89"/>
  <c r="DP89" s="1"/>
  <c r="BU89"/>
  <c r="BY89"/>
  <c r="DH89" s="1"/>
  <c r="CC89"/>
  <c r="DI89" s="1"/>
  <c r="R90"/>
  <c r="V90"/>
  <c r="CT90" s="1"/>
  <c r="Z90"/>
  <c r="CU90" s="1"/>
  <c r="AP90"/>
  <c r="AT90"/>
  <c r="AX90"/>
  <c r="BB90"/>
  <c r="DB90" s="1"/>
  <c r="BF90"/>
  <c r="DQ90" s="1"/>
  <c r="BV90"/>
  <c r="CA90"/>
  <c r="T91"/>
  <c r="CT91" s="1"/>
  <c r="AJ91"/>
  <c r="AZ91"/>
  <c r="DB91" s="1"/>
  <c r="BP91"/>
  <c r="DF91" s="1"/>
  <c r="CF91"/>
  <c r="DJ91" s="1"/>
  <c r="X92"/>
  <c r="AC92"/>
  <c r="CV92" s="1"/>
  <c r="AN92"/>
  <c r="AS92"/>
  <c r="BD92"/>
  <c r="BI92"/>
  <c r="DD92" s="1"/>
  <c r="BT92"/>
  <c r="BY92"/>
  <c r="Y93"/>
  <c r="AD93"/>
  <c r="AI93"/>
  <c r="BE93"/>
  <c r="BJ93"/>
  <c r="BO93"/>
  <c r="AB94"/>
  <c r="AH94"/>
  <c r="AM94"/>
  <c r="BH94"/>
  <c r="DD94" s="1"/>
  <c r="BN94"/>
  <c r="BS94"/>
  <c r="Q95"/>
  <c r="CS95" s="1"/>
  <c r="W95"/>
  <c r="AG95"/>
  <c r="AM95"/>
  <c r="AW95"/>
  <c r="BC95"/>
  <c r="BM95"/>
  <c r="BS95"/>
  <c r="CC95"/>
  <c r="DI95" s="1"/>
  <c r="CI95"/>
  <c r="P96"/>
  <c r="U96"/>
  <c r="Z96"/>
  <c r="AP96"/>
  <c r="DO96" s="1"/>
  <c r="AV96"/>
  <c r="BA96"/>
  <c r="BF96"/>
  <c r="BV96"/>
  <c r="CB96"/>
  <c r="CG96"/>
  <c r="Q97"/>
  <c r="V97"/>
  <c r="AA97"/>
  <c r="AG97"/>
  <c r="AW97"/>
  <c r="BB97"/>
  <c r="BG97"/>
  <c r="BM97"/>
  <c r="CC97"/>
  <c r="CH97"/>
  <c r="Z98"/>
  <c r="AJ98"/>
  <c r="AP98"/>
  <c r="AU98"/>
  <c r="BF98"/>
  <c r="BR98"/>
  <c r="BZ98"/>
  <c r="AF99"/>
  <c r="AN99"/>
  <c r="BP99"/>
  <c r="BX99"/>
  <c r="DH99" s="1"/>
  <c r="P100"/>
  <c r="AR100"/>
  <c r="CZ100" s="1"/>
  <c r="AZ100"/>
  <c r="DB100" s="1"/>
  <c r="BT100"/>
  <c r="CB100"/>
  <c r="AC101"/>
  <c r="BE101"/>
  <c r="AD102"/>
  <c r="BG102"/>
  <c r="AN103"/>
  <c r="DJ107"/>
  <c r="CV108"/>
  <c r="CG90"/>
  <c r="DJ90" s="1"/>
  <c r="CC90"/>
  <c r="W92"/>
  <c r="S92"/>
  <c r="BC92"/>
  <c r="AY92"/>
  <c r="CI92"/>
  <c r="CE92"/>
  <c r="T93"/>
  <c r="P93"/>
  <c r="AZ93"/>
  <c r="AV93"/>
  <c r="CF93"/>
  <c r="CB93"/>
  <c r="AS94"/>
  <c r="CZ94" s="1"/>
  <c r="AO94"/>
  <c r="BY94"/>
  <c r="DH94" s="1"/>
  <c r="BU94"/>
  <c r="AT95"/>
  <c r="CZ95" s="1"/>
  <c r="AP95"/>
  <c r="BZ95"/>
  <c r="DH95" s="1"/>
  <c r="BV95"/>
  <c r="AJ97"/>
  <c r="AF97"/>
  <c r="BP97"/>
  <c r="BL97"/>
  <c r="AC98"/>
  <c r="Y98"/>
  <c r="BI98"/>
  <c r="BE98"/>
  <c r="W101"/>
  <c r="S101"/>
  <c r="T101"/>
  <c r="P101"/>
  <c r="BC101"/>
  <c r="AY101"/>
  <c r="AZ101"/>
  <c r="AV101"/>
  <c r="CI101"/>
  <c r="CE101"/>
  <c r="CF101"/>
  <c r="CB101"/>
  <c r="AJ102"/>
  <c r="AF102"/>
  <c r="AK102"/>
  <c r="AG102"/>
  <c r="BP102"/>
  <c r="BL102"/>
  <c r="BQ102"/>
  <c r="BM102"/>
  <c r="BR102"/>
  <c r="BN102"/>
  <c r="V104"/>
  <c r="R104"/>
  <c r="W104"/>
  <c r="S104"/>
  <c r="T104"/>
  <c r="P104"/>
  <c r="BB104"/>
  <c r="AX104"/>
  <c r="BC104"/>
  <c r="AY104"/>
  <c r="AZ104"/>
  <c r="AV104"/>
  <c r="BA104"/>
  <c r="AW104"/>
  <c r="CH104"/>
  <c r="CD104"/>
  <c r="CI104"/>
  <c r="CE104"/>
  <c r="CF104"/>
  <c r="CB104"/>
  <c r="CG104"/>
  <c r="CC104"/>
  <c r="Z87"/>
  <c r="BF87"/>
  <c r="AI88"/>
  <c r="BO88"/>
  <c r="AN89"/>
  <c r="BT89"/>
  <c r="Q90"/>
  <c r="CS90" s="1"/>
  <c r="AO90"/>
  <c r="AW90"/>
  <c r="BU90"/>
  <c r="BZ90"/>
  <c r="CE90"/>
  <c r="DC90"/>
  <c r="S91"/>
  <c r="AY91"/>
  <c r="CE91"/>
  <c r="DT91" s="1"/>
  <c r="Q92"/>
  <c r="CS92" s="1"/>
  <c r="V92"/>
  <c r="CT92" s="1"/>
  <c r="AR92"/>
  <c r="CZ92" s="1"/>
  <c r="AW92"/>
  <c r="BB92"/>
  <c r="BX92"/>
  <c r="CC92"/>
  <c r="CH92"/>
  <c r="DJ92" s="1"/>
  <c r="R93"/>
  <c r="W93"/>
  <c r="AH93"/>
  <c r="AM93"/>
  <c r="AX93"/>
  <c r="BC93"/>
  <c r="BN93"/>
  <c r="BS93"/>
  <c r="CD93"/>
  <c r="CI93"/>
  <c r="AA94"/>
  <c r="AF94"/>
  <c r="AL94"/>
  <c r="AQ94"/>
  <c r="BG94"/>
  <c r="BL94"/>
  <c r="BR94"/>
  <c r="BW94"/>
  <c r="AF95"/>
  <c r="AK95"/>
  <c r="AQ95"/>
  <c r="BL95"/>
  <c r="BQ95"/>
  <c r="BW95"/>
  <c r="DL95"/>
  <c r="T96"/>
  <c r="CT96" s="1"/>
  <c r="Y96"/>
  <c r="AD96"/>
  <c r="CX96"/>
  <c r="AZ96"/>
  <c r="DB96" s="1"/>
  <c r="BE96"/>
  <c r="BJ96"/>
  <c r="DF96"/>
  <c r="BU96"/>
  <c r="BZ96"/>
  <c r="CF96"/>
  <c r="CY96"/>
  <c r="U97"/>
  <c r="Z97"/>
  <c r="AE97"/>
  <c r="AK97"/>
  <c r="BA97"/>
  <c r="BF97"/>
  <c r="BK97"/>
  <c r="BQ97"/>
  <c r="CG97"/>
  <c r="X98"/>
  <c r="AD98"/>
  <c r="AN98"/>
  <c r="AT98"/>
  <c r="BD98"/>
  <c r="BJ98"/>
  <c r="BO98"/>
  <c r="BW98"/>
  <c r="AM99"/>
  <c r="AU99"/>
  <c r="DD99"/>
  <c r="BO99"/>
  <c r="BW99"/>
  <c r="U100"/>
  <c r="CT100" s="1"/>
  <c r="CX100"/>
  <c r="AO100"/>
  <c r="DO100" s="1"/>
  <c r="AW100"/>
  <c r="DP100" s="1"/>
  <c r="BY100"/>
  <c r="CG100"/>
  <c r="DJ100" s="1"/>
  <c r="R101"/>
  <c r="Z101"/>
  <c r="BB101"/>
  <c r="BJ101"/>
  <c r="CD101"/>
  <c r="AA102"/>
  <c r="AI102"/>
  <c r="BS102"/>
  <c r="CV103"/>
  <c r="BX103"/>
  <c r="U104"/>
  <c r="CX104"/>
  <c r="DF104"/>
  <c r="DD108"/>
  <c r="AJ106"/>
  <c r="AF106"/>
  <c r="BP106"/>
  <c r="BL106"/>
  <c r="AC107"/>
  <c r="Y107"/>
  <c r="BI107"/>
  <c r="BE107"/>
  <c r="W109"/>
  <c r="S109"/>
  <c r="BC109"/>
  <c r="AY109"/>
  <c r="CG109"/>
  <c r="CI109"/>
  <c r="CE109"/>
  <c r="AL110"/>
  <c r="AH110"/>
  <c r="AJ110"/>
  <c r="AF110"/>
  <c r="BR110"/>
  <c r="BN110"/>
  <c r="BP110"/>
  <c r="BL110"/>
  <c r="AU111"/>
  <c r="AQ111"/>
  <c r="AS111"/>
  <c r="AO111"/>
  <c r="CA111"/>
  <c r="BW111"/>
  <c r="BY111"/>
  <c r="BU111"/>
  <c r="T112"/>
  <c r="P112"/>
  <c r="V112"/>
  <c r="R112"/>
  <c r="BB112"/>
  <c r="AX112"/>
  <c r="BA112"/>
  <c r="AV112"/>
  <c r="AY112"/>
  <c r="CH112"/>
  <c r="CD112"/>
  <c r="CF112"/>
  <c r="CB112"/>
  <c r="CE112"/>
  <c r="CI112"/>
  <c r="Z105"/>
  <c r="AD105"/>
  <c r="BF105"/>
  <c r="BJ105"/>
  <c r="AK106"/>
  <c r="BQ106"/>
  <c r="X107"/>
  <c r="AD107"/>
  <c r="BD107"/>
  <c r="BJ107"/>
  <c r="Q109"/>
  <c r="V109"/>
  <c r="AW109"/>
  <c r="BB109"/>
  <c r="CC109"/>
  <c r="AM110"/>
  <c r="BO110"/>
  <c r="AR111"/>
  <c r="BT111"/>
  <c r="S112"/>
  <c r="CG112"/>
  <c r="CI105"/>
  <c r="CE105"/>
  <c r="AB106"/>
  <c r="X106"/>
  <c r="BH106"/>
  <c r="BD106"/>
  <c r="V108"/>
  <c r="R108"/>
  <c r="BB108"/>
  <c r="AX108"/>
  <c r="CH108"/>
  <c r="CD108"/>
  <c r="AU109"/>
  <c r="AQ109"/>
  <c r="CA109"/>
  <c r="BW109"/>
  <c r="AI103"/>
  <c r="AM103"/>
  <c r="BO103"/>
  <c r="BS103"/>
  <c r="AN104"/>
  <c r="AR104"/>
  <c r="BT104"/>
  <c r="BX104"/>
  <c r="Q105"/>
  <c r="U105"/>
  <c r="Y105"/>
  <c r="AC105"/>
  <c r="AW105"/>
  <c r="BA105"/>
  <c r="BE105"/>
  <c r="BI105"/>
  <c r="CD105"/>
  <c r="Y106"/>
  <c r="AD106"/>
  <c r="AI106"/>
  <c r="BE106"/>
  <c r="BJ106"/>
  <c r="BO106"/>
  <c r="AB107"/>
  <c r="BH107"/>
  <c r="Q108"/>
  <c r="W108"/>
  <c r="AW108"/>
  <c r="BC108"/>
  <c r="BM108"/>
  <c r="BS108"/>
  <c r="CC108"/>
  <c r="CI108"/>
  <c r="P109"/>
  <c r="U109"/>
  <c r="AP109"/>
  <c r="AV109"/>
  <c r="BA109"/>
  <c r="BF109"/>
  <c r="BV109"/>
  <c r="CB109"/>
  <c r="CH109"/>
  <c r="AK110"/>
  <c r="BM110"/>
  <c r="CT111"/>
  <c r="AP111"/>
  <c r="BZ111"/>
  <c r="DJ111"/>
  <c r="Q112"/>
  <c r="BC112"/>
  <c r="CC112"/>
  <c r="T106"/>
  <c r="P106"/>
  <c r="AZ106"/>
  <c r="AV106"/>
  <c r="CF106"/>
  <c r="CB106"/>
  <c r="AS107"/>
  <c r="CZ107" s="1"/>
  <c r="AO107"/>
  <c r="BY107"/>
  <c r="BU107"/>
  <c r="AT108"/>
  <c r="CZ108" s="1"/>
  <c r="AP108"/>
  <c r="BZ108"/>
  <c r="BV108"/>
  <c r="V110"/>
  <c r="R110"/>
  <c r="T110"/>
  <c r="P110"/>
  <c r="BB110"/>
  <c r="AX110"/>
  <c r="AZ110"/>
  <c r="AV110"/>
  <c r="CH110"/>
  <c r="CD110"/>
  <c r="CF110"/>
  <c r="CB110"/>
  <c r="AE111"/>
  <c r="AA111"/>
  <c r="AC111"/>
  <c r="Y111"/>
  <c r="BK111"/>
  <c r="BG111"/>
  <c r="BI111"/>
  <c r="BE111"/>
  <c r="AJ112"/>
  <c r="AF112"/>
  <c r="AL112"/>
  <c r="AH112"/>
  <c r="BR112"/>
  <c r="BN112"/>
  <c r="BP112"/>
  <c r="BL112"/>
  <c r="BO112"/>
  <c r="BS112"/>
  <c r="Z91"/>
  <c r="DM91" s="1"/>
  <c r="BF91"/>
  <c r="DC91" s="1"/>
  <c r="AI92"/>
  <c r="DN92" s="1"/>
  <c r="BO92"/>
  <c r="DR92" s="1"/>
  <c r="AN93"/>
  <c r="BT93"/>
  <c r="Q94"/>
  <c r="CS94" s="1"/>
  <c r="AW94"/>
  <c r="DA94" s="1"/>
  <c r="CC94"/>
  <c r="DI94" s="1"/>
  <c r="Z95"/>
  <c r="CU95" s="1"/>
  <c r="BF95"/>
  <c r="DQ95" s="1"/>
  <c r="AI96"/>
  <c r="DN96" s="1"/>
  <c r="BO96"/>
  <c r="DR96" s="1"/>
  <c r="AN97"/>
  <c r="BT97"/>
  <c r="Q98"/>
  <c r="CS98" s="1"/>
  <c r="AW98"/>
  <c r="DA98" s="1"/>
  <c r="CC98"/>
  <c r="DT98" s="1"/>
  <c r="R99"/>
  <c r="V99"/>
  <c r="CT99" s="1"/>
  <c r="Z99"/>
  <c r="DM99" s="1"/>
  <c r="AX99"/>
  <c r="BB99"/>
  <c r="DB99" s="1"/>
  <c r="BF99"/>
  <c r="DC99" s="1"/>
  <c r="CD99"/>
  <c r="CH99"/>
  <c r="DJ99" s="1"/>
  <c r="AA100"/>
  <c r="AE100"/>
  <c r="CV100" s="1"/>
  <c r="AI100"/>
  <c r="DN100" s="1"/>
  <c r="BG100"/>
  <c r="BK100"/>
  <c r="DD100" s="1"/>
  <c r="BO100"/>
  <c r="DE100" s="1"/>
  <c r="AF101"/>
  <c r="AJ101"/>
  <c r="CX101" s="1"/>
  <c r="AN101"/>
  <c r="BL101"/>
  <c r="BP101"/>
  <c r="DF101" s="1"/>
  <c r="BT101"/>
  <c r="Q102"/>
  <c r="CS102" s="1"/>
  <c r="AO102"/>
  <c r="AS102"/>
  <c r="CZ102" s="1"/>
  <c r="AW102"/>
  <c r="DP102" s="1"/>
  <c r="BU102"/>
  <c r="BY102"/>
  <c r="DH102" s="1"/>
  <c r="CC102"/>
  <c r="DT102" s="1"/>
  <c r="R103"/>
  <c r="V103"/>
  <c r="CT103" s="1"/>
  <c r="Z103"/>
  <c r="DM103" s="1"/>
  <c r="AH103"/>
  <c r="AL103"/>
  <c r="CX103" s="1"/>
  <c r="AX103"/>
  <c r="BB103"/>
  <c r="DB103" s="1"/>
  <c r="BF103"/>
  <c r="DQ103" s="1"/>
  <c r="BN103"/>
  <c r="BR103"/>
  <c r="CD103"/>
  <c r="CH103"/>
  <c r="DJ103" s="1"/>
  <c r="AA104"/>
  <c r="AE104"/>
  <c r="CV104" s="1"/>
  <c r="AI104"/>
  <c r="DN104" s="1"/>
  <c r="AQ104"/>
  <c r="AU104"/>
  <c r="BG104"/>
  <c r="BK104"/>
  <c r="DD104" s="1"/>
  <c r="BO104"/>
  <c r="DR104" s="1"/>
  <c r="BW104"/>
  <c r="CA104"/>
  <c r="P105"/>
  <c r="T105"/>
  <c r="CT105" s="1"/>
  <c r="X105"/>
  <c r="AB105"/>
  <c r="AF105"/>
  <c r="AJ105"/>
  <c r="CX105" s="1"/>
  <c r="AN105"/>
  <c r="AV105"/>
  <c r="AZ105"/>
  <c r="DB105" s="1"/>
  <c r="BD105"/>
  <c r="BH105"/>
  <c r="BL105"/>
  <c r="BP105"/>
  <c r="DF105" s="1"/>
  <c r="BT105"/>
  <c r="BX105"/>
  <c r="DH105" s="1"/>
  <c r="CC105"/>
  <c r="CH105"/>
  <c r="R106"/>
  <c r="W106"/>
  <c r="AC106"/>
  <c r="AH106"/>
  <c r="AM106"/>
  <c r="AX106"/>
  <c r="BC106"/>
  <c r="BI106"/>
  <c r="BN106"/>
  <c r="BS106"/>
  <c r="CD106"/>
  <c r="CI106"/>
  <c r="AA107"/>
  <c r="AF107"/>
  <c r="AQ107"/>
  <c r="DO107" s="1"/>
  <c r="BG107"/>
  <c r="BL107"/>
  <c r="BW107"/>
  <c r="P108"/>
  <c r="U108"/>
  <c r="AF108"/>
  <c r="AQ108"/>
  <c r="AV108"/>
  <c r="BA108"/>
  <c r="BL108"/>
  <c r="BW108"/>
  <c r="CB108"/>
  <c r="CG108"/>
  <c r="T109"/>
  <c r="CT109" s="1"/>
  <c r="Y109"/>
  <c r="CX109"/>
  <c r="AO109"/>
  <c r="AT109"/>
  <c r="AZ109"/>
  <c r="BE109"/>
  <c r="DF109"/>
  <c r="BU109"/>
  <c r="BZ109"/>
  <c r="CF109"/>
  <c r="S110"/>
  <c r="AI110"/>
  <c r="BC110"/>
  <c r="BS110"/>
  <c r="CE110"/>
  <c r="X111"/>
  <c r="AN111"/>
  <c r="BH111"/>
  <c r="BX111"/>
  <c r="DH111" s="1"/>
  <c r="W112"/>
  <c r="CV112"/>
  <c r="AI112"/>
  <c r="AZ112"/>
  <c r="AK107"/>
  <c r="AG107"/>
  <c r="BQ107"/>
  <c r="BM107"/>
  <c r="AL108"/>
  <c r="AH108"/>
  <c r="BR108"/>
  <c r="BN108"/>
  <c r="AE109"/>
  <c r="AA109"/>
  <c r="BK109"/>
  <c r="BG109"/>
  <c r="Q99"/>
  <c r="CS99" s="1"/>
  <c r="AW99"/>
  <c r="DA99" s="1"/>
  <c r="CC99"/>
  <c r="Z100"/>
  <c r="CU100" s="1"/>
  <c r="BF100"/>
  <c r="DC100" s="1"/>
  <c r="AI101"/>
  <c r="BO101"/>
  <c r="AN102"/>
  <c r="BT102"/>
  <c r="Q103"/>
  <c r="DL103" s="1"/>
  <c r="AG103"/>
  <c r="AW103"/>
  <c r="DP103" s="1"/>
  <c r="BM103"/>
  <c r="DE103" s="1"/>
  <c r="CC103"/>
  <c r="DT103" s="1"/>
  <c r="Z104"/>
  <c r="AP104"/>
  <c r="BF104"/>
  <c r="DC104" s="1"/>
  <c r="BV104"/>
  <c r="CW104"/>
  <c r="S105"/>
  <c r="AA105"/>
  <c r="AI105"/>
  <c r="AY105"/>
  <c r="BG105"/>
  <c r="BO105"/>
  <c r="CB105"/>
  <c r="CG105"/>
  <c r="DJ105" s="1"/>
  <c r="AA106"/>
  <c r="AG106"/>
  <c r="AL106"/>
  <c r="BG106"/>
  <c r="BM106"/>
  <c r="BR106"/>
  <c r="Z107"/>
  <c r="AE107"/>
  <c r="AJ107"/>
  <c r="CX107" s="1"/>
  <c r="BF107"/>
  <c r="BK107"/>
  <c r="BP107"/>
  <c r="DF107" s="1"/>
  <c r="BV107"/>
  <c r="CA107"/>
  <c r="T108"/>
  <c r="AJ108"/>
  <c r="AZ108"/>
  <c r="BP108"/>
  <c r="DF108" s="1"/>
  <c r="BU108"/>
  <c r="CA108"/>
  <c r="CF108"/>
  <c r="R109"/>
  <c r="X109"/>
  <c r="AC109"/>
  <c r="AN109"/>
  <c r="AS109"/>
  <c r="AX109"/>
  <c r="BD109"/>
  <c r="BI109"/>
  <c r="DD109" s="1"/>
  <c r="BT109"/>
  <c r="BY109"/>
  <c r="CD109"/>
  <c r="Q110"/>
  <c r="AG110"/>
  <c r="BA110"/>
  <c r="BQ110"/>
  <c r="CC110"/>
  <c r="AD111"/>
  <c r="AT111"/>
  <c r="DB111"/>
  <c r="BF111"/>
  <c r="BV111"/>
  <c r="U112"/>
  <c r="AG112"/>
  <c r="AW112"/>
  <c r="BJ112"/>
  <c r="BF112"/>
  <c r="BH112"/>
  <c r="AU113"/>
  <c r="AQ113"/>
  <c r="AS113"/>
  <c r="AO113"/>
  <c r="CA113"/>
  <c r="BW113"/>
  <c r="BY113"/>
  <c r="BU113"/>
  <c r="AJ114"/>
  <c r="AF114"/>
  <c r="AL114"/>
  <c r="AH114"/>
  <c r="BP114"/>
  <c r="BL114"/>
  <c r="BR114"/>
  <c r="BN114"/>
  <c r="AS115"/>
  <c r="AO115"/>
  <c r="AU115"/>
  <c r="AQ115"/>
  <c r="BY115"/>
  <c r="BU115"/>
  <c r="CA115"/>
  <c r="BW115"/>
  <c r="AL116"/>
  <c r="AH116"/>
  <c r="AJ116"/>
  <c r="AF116"/>
  <c r="BR116"/>
  <c r="BN116"/>
  <c r="BP116"/>
  <c r="BL116"/>
  <c r="AU117"/>
  <c r="AQ117"/>
  <c r="AS117"/>
  <c r="AO117"/>
  <c r="CA117"/>
  <c r="BW117"/>
  <c r="BY117"/>
  <c r="BU117"/>
  <c r="AJ118"/>
  <c r="AF118"/>
  <c r="AL118"/>
  <c r="AH118"/>
  <c r="BP118"/>
  <c r="BL118"/>
  <c r="BR118"/>
  <c r="BN118"/>
  <c r="AS119"/>
  <c r="AO119"/>
  <c r="AU119"/>
  <c r="AQ119"/>
  <c r="BY119"/>
  <c r="BU119"/>
  <c r="CA119"/>
  <c r="BW119"/>
  <c r="AL120"/>
  <c r="AH120"/>
  <c r="AJ120"/>
  <c r="AF120"/>
  <c r="BQ120"/>
  <c r="BM120"/>
  <c r="BR120"/>
  <c r="BN120"/>
  <c r="BP120"/>
  <c r="BL120"/>
  <c r="AT121"/>
  <c r="AP121"/>
  <c r="AU121"/>
  <c r="AQ121"/>
  <c r="AR121"/>
  <c r="AN121"/>
  <c r="AS121"/>
  <c r="AO121"/>
  <c r="BZ121"/>
  <c r="BV121"/>
  <c r="CA121"/>
  <c r="BW121"/>
  <c r="BX121"/>
  <c r="BT121"/>
  <c r="BY121"/>
  <c r="BU121"/>
  <c r="AN106"/>
  <c r="BT106"/>
  <c r="Q107"/>
  <c r="DL107" s="1"/>
  <c r="AW107"/>
  <c r="DP107" s="1"/>
  <c r="CM107" s="1"/>
  <c r="CN107" s="1"/>
  <c r="CC107"/>
  <c r="DI107" s="1"/>
  <c r="Z108"/>
  <c r="DM108" s="1"/>
  <c r="BF108"/>
  <c r="DQ108" s="1"/>
  <c r="AI109"/>
  <c r="DN109" s="1"/>
  <c r="BO109"/>
  <c r="DE109" s="1"/>
  <c r="X110"/>
  <c r="AB110"/>
  <c r="CV110" s="1"/>
  <c r="AN110"/>
  <c r="BD110"/>
  <c r="BH110"/>
  <c r="DD110" s="1"/>
  <c r="BT110"/>
  <c r="Q111"/>
  <c r="CS111" s="1"/>
  <c r="AG111"/>
  <c r="AK111"/>
  <c r="CX111" s="1"/>
  <c r="AW111"/>
  <c r="DP111" s="1"/>
  <c r="BM111"/>
  <c r="BQ111"/>
  <c r="DF111" s="1"/>
  <c r="CC111"/>
  <c r="DT111" s="1"/>
  <c r="Z112"/>
  <c r="DM112" s="1"/>
  <c r="AP112"/>
  <c r="AT112"/>
  <c r="CZ112" s="1"/>
  <c r="BD112"/>
  <c r="BK112"/>
  <c r="AN113"/>
  <c r="BT113"/>
  <c r="AM114"/>
  <c r="BS114"/>
  <c r="AN115"/>
  <c r="BT115"/>
  <c r="AM116"/>
  <c r="BS116"/>
  <c r="AN117"/>
  <c r="BT117"/>
  <c r="AM118"/>
  <c r="BS118"/>
  <c r="AN119"/>
  <c r="BD119"/>
  <c r="BT119"/>
  <c r="AM120"/>
  <c r="BO120"/>
  <c r="BZ119"/>
  <c r="BZ112"/>
  <c r="BV112"/>
  <c r="BX112"/>
  <c r="BT112"/>
  <c r="AE113"/>
  <c r="AA113"/>
  <c r="AC113"/>
  <c r="Y113"/>
  <c r="BK113"/>
  <c r="BG113"/>
  <c r="BI113"/>
  <c r="BE113"/>
  <c r="T114"/>
  <c r="P114"/>
  <c r="V114"/>
  <c r="R114"/>
  <c r="AZ114"/>
  <c r="AV114"/>
  <c r="BB114"/>
  <c r="AX114"/>
  <c r="CF114"/>
  <c r="CB114"/>
  <c r="CH114"/>
  <c r="CD114"/>
  <c r="AC115"/>
  <c r="Y115"/>
  <c r="AE115"/>
  <c r="AA115"/>
  <c r="BI115"/>
  <c r="BE115"/>
  <c r="BK115"/>
  <c r="BG115"/>
  <c r="V116"/>
  <c r="R116"/>
  <c r="T116"/>
  <c r="P116"/>
  <c r="BB116"/>
  <c r="AX116"/>
  <c r="AZ116"/>
  <c r="AV116"/>
  <c r="CH116"/>
  <c r="CD116"/>
  <c r="CF116"/>
  <c r="CB116"/>
  <c r="AE117"/>
  <c r="AA117"/>
  <c r="AC117"/>
  <c r="Y117"/>
  <c r="BK117"/>
  <c r="BG117"/>
  <c r="BI117"/>
  <c r="BE117"/>
  <c r="T118"/>
  <c r="P118"/>
  <c r="V118"/>
  <c r="R118"/>
  <c r="AZ118"/>
  <c r="AV118"/>
  <c r="BB118"/>
  <c r="AX118"/>
  <c r="CF118"/>
  <c r="CB118"/>
  <c r="CH118"/>
  <c r="CD118"/>
  <c r="AC119"/>
  <c r="Y119"/>
  <c r="AE119"/>
  <c r="AA119"/>
  <c r="BI119"/>
  <c r="BE119"/>
  <c r="BK119"/>
  <c r="BG119"/>
  <c r="V120"/>
  <c r="R120"/>
  <c r="T120"/>
  <c r="P120"/>
  <c r="BA120"/>
  <c r="AW120"/>
  <c r="BB120"/>
  <c r="AX120"/>
  <c r="AZ120"/>
  <c r="AV120"/>
  <c r="CG120"/>
  <c r="CC120"/>
  <c r="CH120"/>
  <c r="CD120"/>
  <c r="CF120"/>
  <c r="CB120"/>
  <c r="Z110"/>
  <c r="BF110"/>
  <c r="AI111"/>
  <c r="DN111" s="1"/>
  <c r="BO111"/>
  <c r="AN112"/>
  <c r="BW112"/>
  <c r="AB113"/>
  <c r="BH113"/>
  <c r="S114"/>
  <c r="AY114"/>
  <c r="CE114"/>
  <c r="AB115"/>
  <c r="BH115"/>
  <c r="BX115"/>
  <c r="S116"/>
  <c r="AY116"/>
  <c r="BO116"/>
  <c r="CE116"/>
  <c r="AB117"/>
  <c r="AR117"/>
  <c r="CZ117" s="1"/>
  <c r="BH117"/>
  <c r="BX117"/>
  <c r="DH117" s="1"/>
  <c r="S118"/>
  <c r="AI118"/>
  <c r="AY118"/>
  <c r="BO118"/>
  <c r="CE118"/>
  <c r="AB119"/>
  <c r="AR119"/>
  <c r="BH119"/>
  <c r="DD119" s="1"/>
  <c r="BX119"/>
  <c r="S120"/>
  <c r="AI120"/>
  <c r="Q113"/>
  <c r="U113"/>
  <c r="CT113" s="1"/>
  <c r="AG113"/>
  <c r="AK113"/>
  <c r="CX113" s="1"/>
  <c r="AW113"/>
  <c r="BA113"/>
  <c r="DB113" s="1"/>
  <c r="BM113"/>
  <c r="BQ113"/>
  <c r="DF113" s="1"/>
  <c r="CC113"/>
  <c r="CG113"/>
  <c r="DJ113" s="1"/>
  <c r="Z114"/>
  <c r="AD114"/>
  <c r="CV114" s="1"/>
  <c r="AP114"/>
  <c r="AT114"/>
  <c r="CZ114" s="1"/>
  <c r="BF114"/>
  <c r="BJ114"/>
  <c r="DD114" s="1"/>
  <c r="BV114"/>
  <c r="BZ114"/>
  <c r="DH114" s="1"/>
  <c r="S115"/>
  <c r="W115"/>
  <c r="CT115" s="1"/>
  <c r="AI115"/>
  <c r="AM115"/>
  <c r="CX115" s="1"/>
  <c r="AY115"/>
  <c r="BC115"/>
  <c r="DB115" s="1"/>
  <c r="BO115"/>
  <c r="BS115"/>
  <c r="DF115" s="1"/>
  <c r="CE115"/>
  <c r="CI115"/>
  <c r="DJ115" s="1"/>
  <c r="X116"/>
  <c r="AB116"/>
  <c r="CV116" s="1"/>
  <c r="AN116"/>
  <c r="AR116"/>
  <c r="CZ116" s="1"/>
  <c r="BD116"/>
  <c r="BH116"/>
  <c r="DD116" s="1"/>
  <c r="BT116"/>
  <c r="BX116"/>
  <c r="DH116" s="1"/>
  <c r="Q117"/>
  <c r="U117"/>
  <c r="CT117" s="1"/>
  <c r="AG117"/>
  <c r="AK117"/>
  <c r="CX117" s="1"/>
  <c r="AW117"/>
  <c r="BA117"/>
  <c r="DB117" s="1"/>
  <c r="BM117"/>
  <c r="BQ117"/>
  <c r="DF117" s="1"/>
  <c r="CC117"/>
  <c r="CG117"/>
  <c r="DJ117" s="1"/>
  <c r="Z118"/>
  <c r="AD118"/>
  <c r="CV118" s="1"/>
  <c r="AP118"/>
  <c r="AT118"/>
  <c r="CZ118" s="1"/>
  <c r="BF118"/>
  <c r="BJ118"/>
  <c r="DD118" s="1"/>
  <c r="BV118"/>
  <c r="BZ118"/>
  <c r="DH118" s="1"/>
  <c r="S119"/>
  <c r="W119"/>
  <c r="CT119" s="1"/>
  <c r="AI119"/>
  <c r="AM119"/>
  <c r="CX119" s="1"/>
  <c r="AY119"/>
  <c r="BC119"/>
  <c r="DB119" s="1"/>
  <c r="BO119"/>
  <c r="BS119"/>
  <c r="DF119" s="1"/>
  <c r="CE119"/>
  <c r="CI119"/>
  <c r="DJ119" s="1"/>
  <c r="X120"/>
  <c r="AB120"/>
  <c r="CV120" s="1"/>
  <c r="AN120"/>
  <c r="AR120"/>
  <c r="BD120"/>
  <c r="BH120"/>
  <c r="BT120"/>
  <c r="BX120"/>
  <c r="Q121"/>
  <c r="U121"/>
  <c r="Y121"/>
  <c r="AC121"/>
  <c r="AG121"/>
  <c r="AK121"/>
  <c r="AW121"/>
  <c r="BA121"/>
  <c r="BE121"/>
  <c r="BI121"/>
  <c r="BM121"/>
  <c r="BQ121"/>
  <c r="CC121"/>
  <c r="CG121"/>
  <c r="AJ121"/>
  <c r="AV121"/>
  <c r="AZ121"/>
  <c r="BD121"/>
  <c r="BH121"/>
  <c r="BL121"/>
  <c r="BP121"/>
  <c r="CB121"/>
  <c r="CF121"/>
  <c r="S113"/>
  <c r="AI113"/>
  <c r="AY113"/>
  <c r="BO113"/>
  <c r="CE113"/>
  <c r="X114"/>
  <c r="AN114"/>
  <c r="BD114"/>
  <c r="BT114"/>
  <c r="Q115"/>
  <c r="CS115" s="1"/>
  <c r="AG115"/>
  <c r="AW115"/>
  <c r="DA115" s="1"/>
  <c r="BM115"/>
  <c r="DR115" s="1"/>
  <c r="CC115"/>
  <c r="Z116"/>
  <c r="AP116"/>
  <c r="BF116"/>
  <c r="BV116"/>
  <c r="S117"/>
  <c r="AI117"/>
  <c r="AY117"/>
  <c r="BO117"/>
  <c r="CE117"/>
  <c r="X118"/>
  <c r="AN118"/>
  <c r="BD118"/>
  <c r="BT118"/>
  <c r="Q119"/>
  <c r="CS119" s="1"/>
  <c r="AG119"/>
  <c r="DN119" s="1"/>
  <c r="AW119"/>
  <c r="BM119"/>
  <c r="CC119"/>
  <c r="DI119" s="1"/>
  <c r="Z120"/>
  <c r="AP120"/>
  <c r="AT120"/>
  <c r="BF120"/>
  <c r="BJ120"/>
  <c r="BV120"/>
  <c r="BZ120"/>
  <c r="S121"/>
  <c r="W121"/>
  <c r="AA121"/>
  <c r="AE121"/>
  <c r="AI121"/>
  <c r="AM121"/>
  <c r="AY121"/>
  <c r="BC121"/>
  <c r="BG121"/>
  <c r="BK121"/>
  <c r="BO121"/>
  <c r="BS121"/>
  <c r="CE121"/>
  <c r="CI121"/>
  <c r="BE120"/>
  <c r="BU120"/>
  <c r="R121"/>
  <c r="Z121"/>
  <c r="AH121"/>
  <c r="AX121"/>
  <c r="BF121"/>
  <c r="BN121"/>
  <c r="CD121"/>
  <c r="CI4" i="3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CM472" i="2" l="1"/>
  <c r="CN472" s="1"/>
  <c r="CM513"/>
  <c r="CN513" s="1"/>
  <c r="DG511"/>
  <c r="DS511"/>
  <c r="DN511"/>
  <c r="CW511"/>
  <c r="DR507"/>
  <c r="DE507"/>
  <c r="DL507"/>
  <c r="CS507"/>
  <c r="DS510"/>
  <c r="DG510"/>
  <c r="DC510"/>
  <c r="DQ510"/>
  <c r="DN510"/>
  <c r="CW510"/>
  <c r="DC506"/>
  <c r="DQ506"/>
  <c r="CU506"/>
  <c r="DM506"/>
  <c r="DO513"/>
  <c r="DU513" s="1"/>
  <c r="CY513"/>
  <c r="DS512"/>
  <c r="DG512"/>
  <c r="DQ512"/>
  <c r="DC512"/>
  <c r="DO512"/>
  <c r="CY512"/>
  <c r="DM512"/>
  <c r="CU512"/>
  <c r="DI508"/>
  <c r="DT508"/>
  <c r="DQ508"/>
  <c r="DC508"/>
  <c r="CY508"/>
  <c r="DO508"/>
  <c r="CS508"/>
  <c r="DL508"/>
  <c r="DS509"/>
  <c r="DG509"/>
  <c r="DG501"/>
  <c r="DS501"/>
  <c r="DN501"/>
  <c r="CW501"/>
  <c r="DE497"/>
  <c r="DR497"/>
  <c r="DL497"/>
  <c r="CS497"/>
  <c r="DQ505"/>
  <c r="DC505"/>
  <c r="DR508"/>
  <c r="CO508" s="1"/>
  <c r="CP508" s="1"/>
  <c r="DE508"/>
  <c r="DC507"/>
  <c r="DQ507"/>
  <c r="DN506"/>
  <c r="CW506"/>
  <c r="DG504"/>
  <c r="DS504"/>
  <c r="DI504"/>
  <c r="DT504"/>
  <c r="DP510"/>
  <c r="DA510"/>
  <c r="DT506"/>
  <c r="DI506"/>
  <c r="DL506"/>
  <c r="CS506"/>
  <c r="DG495"/>
  <c r="DS495"/>
  <c r="CU495"/>
  <c r="DM495"/>
  <c r="DT500"/>
  <c r="DI500"/>
  <c r="DL500"/>
  <c r="CS500"/>
  <c r="DP496"/>
  <c r="CM496" s="1"/>
  <c r="CN496" s="1"/>
  <c r="DA496"/>
  <c r="DN502"/>
  <c r="CW502"/>
  <c r="CU501"/>
  <c r="DM501"/>
  <c r="DR496"/>
  <c r="DE496"/>
  <c r="DS492"/>
  <c r="DG492"/>
  <c r="DT481"/>
  <c r="DI481"/>
  <c r="CY480"/>
  <c r="DO480"/>
  <c r="DI490"/>
  <c r="DT490"/>
  <c r="DR489"/>
  <c r="DE489"/>
  <c r="DN489"/>
  <c r="CW489"/>
  <c r="DS485"/>
  <c r="DG485"/>
  <c r="DM485"/>
  <c r="CU485"/>
  <c r="CS482"/>
  <c r="DL482"/>
  <c r="DG477"/>
  <c r="DS477"/>
  <c r="DT491"/>
  <c r="DI491"/>
  <c r="DP491"/>
  <c r="DA491"/>
  <c r="DL491"/>
  <c r="CS491"/>
  <c r="DT488"/>
  <c r="DI488"/>
  <c r="DL488"/>
  <c r="CS488"/>
  <c r="DE484"/>
  <c r="DR484"/>
  <c r="CO484" s="1"/>
  <c r="CP484" s="1"/>
  <c r="DT480"/>
  <c r="DI480"/>
  <c r="DL480"/>
  <c r="CS480"/>
  <c r="DS487"/>
  <c r="DG487"/>
  <c r="DO487"/>
  <c r="CY487"/>
  <c r="DM489"/>
  <c r="CU489"/>
  <c r="DQ483"/>
  <c r="CO483" s="1"/>
  <c r="CP483" s="1"/>
  <c r="DC483"/>
  <c r="DC484"/>
  <c r="DQ484"/>
  <c r="CU477"/>
  <c r="DM477"/>
  <c r="DM481"/>
  <c r="CU481"/>
  <c r="DI475"/>
  <c r="DT475"/>
  <c r="DA475"/>
  <c r="DP475"/>
  <c r="CS475"/>
  <c r="DL475"/>
  <c r="DN474"/>
  <c r="CW474"/>
  <c r="DQ470"/>
  <c r="DC470"/>
  <c r="DP483"/>
  <c r="CM483" s="1"/>
  <c r="CN483" s="1"/>
  <c r="DA483"/>
  <c r="DN477"/>
  <c r="CW477"/>
  <c r="DP473"/>
  <c r="DA473"/>
  <c r="DN469"/>
  <c r="CW469"/>
  <c r="DN478"/>
  <c r="CW478"/>
  <c r="DR481"/>
  <c r="DE481"/>
  <c r="CU473"/>
  <c r="DM473"/>
  <c r="DS475"/>
  <c r="DG475"/>
  <c r="CS471"/>
  <c r="DL471"/>
  <c r="DO467"/>
  <c r="CY467"/>
  <c r="DG463"/>
  <c r="DS463"/>
  <c r="DN458"/>
  <c r="CW458"/>
  <c r="DP456"/>
  <c r="DA456"/>
  <c r="DS479"/>
  <c r="DG479"/>
  <c r="DS478"/>
  <c r="DG478"/>
  <c r="DO478"/>
  <c r="CY478"/>
  <c r="DT477"/>
  <c r="DI477"/>
  <c r="DL477"/>
  <c r="CS477"/>
  <c r="DE473"/>
  <c r="DR473"/>
  <c r="DS470"/>
  <c r="DG470"/>
  <c r="DT469"/>
  <c r="DI469"/>
  <c r="DL469"/>
  <c r="CS469"/>
  <c r="DM468"/>
  <c r="CU468"/>
  <c r="DQ466"/>
  <c r="DC466"/>
  <c r="CY465"/>
  <c r="DO465"/>
  <c r="DS464"/>
  <c r="DG464"/>
  <c r="DM464"/>
  <c r="DU464" s="1"/>
  <c r="CU464"/>
  <c r="DI467"/>
  <c r="DT467"/>
  <c r="DA467"/>
  <c r="DP467"/>
  <c r="CM467" s="1"/>
  <c r="CN467" s="1"/>
  <c r="DL467"/>
  <c r="CS467"/>
  <c r="DE463"/>
  <c r="DR463"/>
  <c r="DT459"/>
  <c r="DI459"/>
  <c r="DL459"/>
  <c r="CS459"/>
  <c r="DS466"/>
  <c r="DG466"/>
  <c r="DE464"/>
  <c r="DR464"/>
  <c r="DO461"/>
  <c r="CY461"/>
  <c r="DM460"/>
  <c r="CU460"/>
  <c r="DC453"/>
  <c r="DQ453"/>
  <c r="DT463"/>
  <c r="DI463"/>
  <c r="DL463"/>
  <c r="CS463"/>
  <c r="DR459"/>
  <c r="DE459"/>
  <c r="DT455"/>
  <c r="DI455"/>
  <c r="DL455"/>
  <c r="CS455"/>
  <c r="CS458"/>
  <c r="DL458"/>
  <c r="DE453"/>
  <c r="DR453"/>
  <c r="DT451"/>
  <c r="DI451"/>
  <c r="CY450"/>
  <c r="DO450"/>
  <c r="CU448"/>
  <c r="DM448"/>
  <c r="DG446"/>
  <c r="DS446"/>
  <c r="DR470"/>
  <c r="CO470" s="1"/>
  <c r="CP470" s="1"/>
  <c r="DE470"/>
  <c r="CU463"/>
  <c r="DM463"/>
  <c r="DN460"/>
  <c r="CW460"/>
  <c r="DC455"/>
  <c r="DQ455"/>
  <c r="DN452"/>
  <c r="CW452"/>
  <c r="DN451"/>
  <c r="CW451"/>
  <c r="DP444"/>
  <c r="DA444"/>
  <c r="DR456"/>
  <c r="DE456"/>
  <c r="DG452"/>
  <c r="DS452"/>
  <c r="DT450"/>
  <c r="DI450"/>
  <c r="DS449"/>
  <c r="DG449"/>
  <c r="DO449"/>
  <c r="CY449"/>
  <c r="DS451"/>
  <c r="DG451"/>
  <c r="DO451"/>
  <c r="CY451"/>
  <c r="CU509"/>
  <c r="CV511"/>
  <c r="DA509"/>
  <c r="DE509"/>
  <c r="DB504"/>
  <c r="CV505"/>
  <c r="DH502"/>
  <c r="DB502"/>
  <c r="CV502"/>
  <c r="DJ498"/>
  <c r="DD498"/>
  <c r="CZ498"/>
  <c r="CT498"/>
  <c r="DD504"/>
  <c r="DL499"/>
  <c r="CV496"/>
  <c r="DE499"/>
  <c r="DC503"/>
  <c r="CU503"/>
  <c r="DI505"/>
  <c r="DM499"/>
  <c r="CX496"/>
  <c r="CZ493"/>
  <c r="DH499"/>
  <c r="DI494"/>
  <c r="CS494"/>
  <c r="DI503"/>
  <c r="DA503"/>
  <c r="CS503"/>
  <c r="CV497"/>
  <c r="DH496"/>
  <c r="DT486"/>
  <c r="CX493"/>
  <c r="DD488"/>
  <c r="CV480"/>
  <c r="CY490"/>
  <c r="DL486"/>
  <c r="DA485"/>
  <c r="DF488"/>
  <c r="DR486"/>
  <c r="CO486" s="1"/>
  <c r="CP486" s="1"/>
  <c r="DJ484"/>
  <c r="CT484"/>
  <c r="DQ490"/>
  <c r="DF482"/>
  <c r="CY499"/>
  <c r="DT487"/>
  <c r="DA481"/>
  <c r="CW483"/>
  <c r="DG481"/>
  <c r="CW479"/>
  <c r="DT472"/>
  <c r="DJ483"/>
  <c r="CT483"/>
  <c r="DS482"/>
  <c r="DA489"/>
  <c r="DQ481"/>
  <c r="DR479"/>
  <c r="CS487"/>
  <c r="DE485"/>
  <c r="DE483"/>
  <c r="DI474"/>
  <c r="DQ471"/>
  <c r="DL468"/>
  <c r="DA474"/>
  <c r="DL470"/>
  <c r="DM465"/>
  <c r="DA468"/>
  <c r="DC475"/>
  <c r="CX465"/>
  <c r="DG468"/>
  <c r="DA472"/>
  <c r="DF471"/>
  <c r="DF467"/>
  <c r="CX467"/>
  <c r="DH465"/>
  <c r="DS457"/>
  <c r="DN476"/>
  <c r="DL472"/>
  <c r="DT462"/>
  <c r="DT457"/>
  <c r="CS464"/>
  <c r="CY458"/>
  <c r="DF456"/>
  <c r="DT466"/>
  <c r="DC461"/>
  <c r="DR458"/>
  <c r="CV459"/>
  <c r="CV454"/>
  <c r="CV450"/>
  <c r="DP449"/>
  <c r="CM449" s="1"/>
  <c r="CN449" s="1"/>
  <c r="DI445"/>
  <c r="DL445"/>
  <c r="DP453"/>
  <c r="CO334"/>
  <c r="CP334" s="1"/>
  <c r="DT511"/>
  <c r="DI511"/>
  <c r="CY511"/>
  <c r="DO511"/>
  <c r="DG507"/>
  <c r="DS507"/>
  <c r="DN507"/>
  <c r="CW507"/>
  <c r="DT501"/>
  <c r="DI501"/>
  <c r="CY501"/>
  <c r="DO501"/>
  <c r="DG497"/>
  <c r="DS497"/>
  <c r="DN497"/>
  <c r="CW497"/>
  <c r="CU511"/>
  <c r="DM511"/>
  <c r="DS505"/>
  <c r="DG505"/>
  <c r="DA504"/>
  <c r="DP504"/>
  <c r="DN504"/>
  <c r="CW504"/>
  <c r="CS504"/>
  <c r="DL504"/>
  <c r="DS500"/>
  <c r="DG500"/>
  <c r="DC500"/>
  <c r="DQ500"/>
  <c r="DN500"/>
  <c r="CW500"/>
  <c r="DI502"/>
  <c r="DT502"/>
  <c r="DQ502"/>
  <c r="DC502"/>
  <c r="CY502"/>
  <c r="DO502"/>
  <c r="CS502"/>
  <c r="DL502"/>
  <c r="DG498"/>
  <c r="DS498"/>
  <c r="DA498"/>
  <c r="DP498"/>
  <c r="DM498"/>
  <c r="CU498"/>
  <c r="DC504"/>
  <c r="DQ504"/>
  <c r="DT495"/>
  <c r="DI495"/>
  <c r="CY495"/>
  <c r="DO495"/>
  <c r="CY491"/>
  <c r="DO491"/>
  <c r="DG493"/>
  <c r="DS493"/>
  <c r="DL496"/>
  <c r="CS496"/>
  <c r="DT492"/>
  <c r="DI492"/>
  <c r="DO492"/>
  <c r="CY492"/>
  <c r="CY484"/>
  <c r="DO484"/>
  <c r="DG480"/>
  <c r="DS480"/>
  <c r="DN498"/>
  <c r="CW498"/>
  <c r="CU497"/>
  <c r="DM497"/>
  <c r="DS496"/>
  <c r="DG496"/>
  <c r="DS486"/>
  <c r="DG486"/>
  <c r="DO486"/>
  <c r="CY486"/>
  <c r="DQ485"/>
  <c r="CO485" s="1"/>
  <c r="CP485" s="1"/>
  <c r="DC485"/>
  <c r="DA482"/>
  <c r="DP482"/>
  <c r="DT470"/>
  <c r="DI470"/>
  <c r="CY469"/>
  <c r="DO469"/>
  <c r="DN493"/>
  <c r="CW493"/>
  <c r="DC488"/>
  <c r="DQ488"/>
  <c r="CU480"/>
  <c r="DM480"/>
  <c r="DR488"/>
  <c r="DE488"/>
  <c r="DT484"/>
  <c r="DI484"/>
  <c r="DL484"/>
  <c r="CS484"/>
  <c r="CU483"/>
  <c r="DM483"/>
  <c r="DC476"/>
  <c r="DQ476"/>
  <c r="CU476"/>
  <c r="DM476"/>
  <c r="DU476" s="1"/>
  <c r="DC478"/>
  <c r="DQ478"/>
  <c r="DM479"/>
  <c r="CU479"/>
  <c r="DQ467"/>
  <c r="DC467"/>
  <c r="DT456"/>
  <c r="DI456"/>
  <c r="CY455"/>
  <c r="DO455"/>
  <c r="DC468"/>
  <c r="DQ468"/>
  <c r="DQ464"/>
  <c r="DC464"/>
  <c r="DI461"/>
  <c r="DT461"/>
  <c r="DM456"/>
  <c r="CU456"/>
  <c r="DS461"/>
  <c r="DG461"/>
  <c r="DS460"/>
  <c r="DG460"/>
  <c r="DR467"/>
  <c r="CO467" s="1"/>
  <c r="CP467" s="1"/>
  <c r="DE467"/>
  <c r="DN467"/>
  <c r="CW467"/>
  <c r="DG465"/>
  <c r="DS465"/>
  <c r="DS462"/>
  <c r="DG462"/>
  <c r="DO462"/>
  <c r="CM462" s="1"/>
  <c r="CN462" s="1"/>
  <c r="CY462"/>
  <c r="DO454"/>
  <c r="CM454" s="1"/>
  <c r="CN454" s="1"/>
  <c r="CY454"/>
  <c r="CU452"/>
  <c r="DM452"/>
  <c r="DG450"/>
  <c r="DS450"/>
  <c r="DC448"/>
  <c r="DQ448"/>
  <c r="CS447"/>
  <c r="DL447"/>
  <c r="CW445"/>
  <c r="DN445"/>
  <c r="DN470"/>
  <c r="CW470"/>
  <c r="CY443"/>
  <c r="DO443"/>
  <c r="DN456"/>
  <c r="CW456"/>
  <c r="DS453"/>
  <c r="DG453"/>
  <c r="CW444"/>
  <c r="DN444"/>
  <c r="CU443"/>
  <c r="DM443"/>
  <c r="DG441"/>
  <c r="DS441"/>
  <c r="DC439"/>
  <c r="DQ439"/>
  <c r="CS438"/>
  <c r="DL438"/>
  <c r="CW436"/>
  <c r="DN436"/>
  <c r="DA434"/>
  <c r="DP434"/>
  <c r="CZ513"/>
  <c r="DH512"/>
  <c r="DD512"/>
  <c r="CZ512"/>
  <c r="CV512"/>
  <c r="DJ508"/>
  <c r="DD508"/>
  <c r="CZ508"/>
  <c r="CT508"/>
  <c r="DM509"/>
  <c r="CX508"/>
  <c r="CV507"/>
  <c r="DF506"/>
  <c r="DI509"/>
  <c r="DN509"/>
  <c r="DT499"/>
  <c r="DJ510"/>
  <c r="CT510"/>
  <c r="DB506"/>
  <c r="DA505"/>
  <c r="DB500"/>
  <c r="DN499"/>
  <c r="DJ496"/>
  <c r="DQ499"/>
  <c r="CO499" s="1"/>
  <c r="CP499" s="1"/>
  <c r="DF502"/>
  <c r="DD501"/>
  <c r="CW494"/>
  <c r="CM489"/>
  <c r="CN489" s="1"/>
  <c r="CM487"/>
  <c r="CN487" s="1"/>
  <c r="DF492"/>
  <c r="CX492"/>
  <c r="DR490"/>
  <c r="CO490" s="1"/>
  <c r="CP490" s="1"/>
  <c r="DB488"/>
  <c r="CX484"/>
  <c r="DB480"/>
  <c r="DP486"/>
  <c r="CM486" s="1"/>
  <c r="CN486" s="1"/>
  <c r="DP490"/>
  <c r="CM490" s="1"/>
  <c r="CN490" s="1"/>
  <c r="DL485"/>
  <c r="DF489"/>
  <c r="CW485"/>
  <c r="DS499"/>
  <c r="DD492"/>
  <c r="CV492"/>
  <c r="CV484"/>
  <c r="DM490"/>
  <c r="CU482"/>
  <c r="CX480"/>
  <c r="DD477"/>
  <c r="DC486"/>
  <c r="DD479"/>
  <c r="DF477"/>
  <c r="DJ473"/>
  <c r="CT473"/>
  <c r="DF469"/>
  <c r="DN491"/>
  <c r="DN487"/>
  <c r="CW472"/>
  <c r="DD473"/>
  <c r="DT485"/>
  <c r="DT479"/>
  <c r="CS478"/>
  <c r="DB477"/>
  <c r="CX473"/>
  <c r="DB469"/>
  <c r="CZ468"/>
  <c r="CX463"/>
  <c r="DE472"/>
  <c r="DM471"/>
  <c r="DC465"/>
  <c r="DO468"/>
  <c r="CM468" s="1"/>
  <c r="CN468" s="1"/>
  <c r="DF465"/>
  <c r="CS476"/>
  <c r="DN468"/>
  <c r="DR462"/>
  <c r="CZ465"/>
  <c r="DB463"/>
  <c r="CX459"/>
  <c r="DB455"/>
  <c r="DR468"/>
  <c r="CO468" s="1"/>
  <c r="CP468" s="1"/>
  <c r="DP460"/>
  <c r="CV456"/>
  <c r="CV469"/>
  <c r="DJ465"/>
  <c r="DB465"/>
  <c r="DD463"/>
  <c r="DJ457"/>
  <c r="CT457"/>
  <c r="CV455"/>
  <c r="DB454"/>
  <c r="CT454"/>
  <c r="DB450"/>
  <c r="CV447"/>
  <c r="CX446"/>
  <c r="DN453"/>
  <c r="DG458"/>
  <c r="DS448"/>
  <c r="DP511"/>
  <c r="CM511" s="1"/>
  <c r="CN511" s="1"/>
  <c r="DA511"/>
  <c r="DT507"/>
  <c r="DI507"/>
  <c r="CY507"/>
  <c r="DO507"/>
  <c r="DR510"/>
  <c r="CO510" s="1"/>
  <c r="CP510" s="1"/>
  <c r="DE510"/>
  <c r="DO510"/>
  <c r="CY510"/>
  <c r="CU510"/>
  <c r="DM510"/>
  <c r="DS506"/>
  <c r="DG506"/>
  <c r="DO506"/>
  <c r="CY506"/>
  <c r="DS513"/>
  <c r="DG513"/>
  <c r="DI512"/>
  <c r="DT512"/>
  <c r="DR512"/>
  <c r="CO512" s="1"/>
  <c r="CP512" s="1"/>
  <c r="DE512"/>
  <c r="DA512"/>
  <c r="DP512"/>
  <c r="CM512" s="1"/>
  <c r="CN512" s="1"/>
  <c r="DN512"/>
  <c r="CW512"/>
  <c r="CS512"/>
  <c r="DL512"/>
  <c r="DG508"/>
  <c r="DS508"/>
  <c r="DA508"/>
  <c r="DP508"/>
  <c r="CM508" s="1"/>
  <c r="CN508" s="1"/>
  <c r="DM508"/>
  <c r="CU508"/>
  <c r="DN505"/>
  <c r="CW505"/>
  <c r="DO509"/>
  <c r="CM509" s="1"/>
  <c r="CN509" s="1"/>
  <c r="CY509"/>
  <c r="DP501"/>
  <c r="CM501" s="1"/>
  <c r="CN501" s="1"/>
  <c r="DA501"/>
  <c r="DT497"/>
  <c r="DI497"/>
  <c r="CY497"/>
  <c r="DO497"/>
  <c r="DM505"/>
  <c r="CU505"/>
  <c r="DN508"/>
  <c r="CW508"/>
  <c r="CU507"/>
  <c r="DM507"/>
  <c r="DR506"/>
  <c r="CO506" s="1"/>
  <c r="CP506" s="1"/>
  <c r="DE506"/>
  <c r="DT510"/>
  <c r="DI510"/>
  <c r="DL510"/>
  <c r="DU510" s="1"/>
  <c r="CS510"/>
  <c r="DP506"/>
  <c r="CM506" s="1"/>
  <c r="CN506" s="1"/>
  <c r="DA506"/>
  <c r="DP495"/>
  <c r="CM495" s="1"/>
  <c r="CN495" s="1"/>
  <c r="DA495"/>
  <c r="DG491"/>
  <c r="DS491"/>
  <c r="DP500"/>
  <c r="CM500" s="1"/>
  <c r="CN500" s="1"/>
  <c r="DA500"/>
  <c r="DT496"/>
  <c r="DI496"/>
  <c r="CU496"/>
  <c r="DM496"/>
  <c r="DR502"/>
  <c r="CO502" s="1"/>
  <c r="CP502" s="1"/>
  <c r="DE502"/>
  <c r="DC501"/>
  <c r="DQ501"/>
  <c r="DP492"/>
  <c r="CM492" s="1"/>
  <c r="CN492" s="1"/>
  <c r="DA492"/>
  <c r="DT489"/>
  <c r="DI489"/>
  <c r="CY488"/>
  <c r="DO488"/>
  <c r="CU486"/>
  <c r="DM486"/>
  <c r="DG484"/>
  <c r="DS484"/>
  <c r="DI482"/>
  <c r="DT482"/>
  <c r="DN482"/>
  <c r="CW482"/>
  <c r="CY473"/>
  <c r="DO473"/>
  <c r="DG469"/>
  <c r="DS469"/>
  <c r="DR492"/>
  <c r="DE492"/>
  <c r="DN492"/>
  <c r="CW492"/>
  <c r="DP488"/>
  <c r="CM488" s="1"/>
  <c r="CN488" s="1"/>
  <c r="DA488"/>
  <c r="DN484"/>
  <c r="CW484"/>
  <c r="DP480"/>
  <c r="CM480" s="1"/>
  <c r="CN480" s="1"/>
  <c r="DA480"/>
  <c r="DC487"/>
  <c r="DQ487"/>
  <c r="CO487" s="1"/>
  <c r="CP487" s="1"/>
  <c r="DM487"/>
  <c r="DU487" s="1"/>
  <c r="CU487"/>
  <c r="DQ489"/>
  <c r="DC489"/>
  <c r="DQ492"/>
  <c r="DC492"/>
  <c r="DM492"/>
  <c r="CU492"/>
  <c r="CU484"/>
  <c r="DM484"/>
  <c r="DN480"/>
  <c r="CW480"/>
  <c r="DC477"/>
  <c r="DQ477"/>
  <c r="DM478"/>
  <c r="DU478" s="1"/>
  <c r="CU478"/>
  <c r="DR475"/>
  <c r="CO475" s="1"/>
  <c r="CP475" s="1"/>
  <c r="DE475"/>
  <c r="DN475"/>
  <c r="CW475"/>
  <c r="DE474"/>
  <c r="DR474"/>
  <c r="DM470"/>
  <c r="CU470"/>
  <c r="DI483"/>
  <c r="DT483"/>
  <c r="CS483"/>
  <c r="DL483"/>
  <c r="DU483" s="1"/>
  <c r="DE477"/>
  <c r="DR477"/>
  <c r="CO477" s="1"/>
  <c r="CP477" s="1"/>
  <c r="DT473"/>
  <c r="DI473"/>
  <c r="DL473"/>
  <c r="DU473" s="1"/>
  <c r="CS473"/>
  <c r="DR469"/>
  <c r="DE469"/>
  <c r="DQ472"/>
  <c r="CO472" s="1"/>
  <c r="CP472" s="1"/>
  <c r="DC472"/>
  <c r="DN481"/>
  <c r="CW481"/>
  <c r="DC473"/>
  <c r="DQ473"/>
  <c r="CY475"/>
  <c r="DO475"/>
  <c r="DS474"/>
  <c r="DG474"/>
  <c r="CY474"/>
  <c r="DO474"/>
  <c r="CM474" s="1"/>
  <c r="CN474" s="1"/>
  <c r="DI471"/>
  <c r="DT471"/>
  <c r="CU467"/>
  <c r="DM467"/>
  <c r="CY459"/>
  <c r="DO459"/>
  <c r="DG455"/>
  <c r="DS455"/>
  <c r="DP477"/>
  <c r="CM477" s="1"/>
  <c r="CN477" s="1"/>
  <c r="DA477"/>
  <c r="DN473"/>
  <c r="CW473"/>
  <c r="DP469"/>
  <c r="CM469" s="1"/>
  <c r="CN469" s="1"/>
  <c r="DA469"/>
  <c r="DA461"/>
  <c r="DP461"/>
  <c r="CM461" s="1"/>
  <c r="CN461" s="1"/>
  <c r="CU466"/>
  <c r="DM466"/>
  <c r="DN463"/>
  <c r="CW463"/>
  <c r="DP459"/>
  <c r="CM459" s="1"/>
  <c r="CN459" s="1"/>
  <c r="DA459"/>
  <c r="DR465"/>
  <c r="CO465" s="1"/>
  <c r="CP465" s="1"/>
  <c r="DE465"/>
  <c r="DN464"/>
  <c r="CW464"/>
  <c r="DO460"/>
  <c r="DU460" s="1"/>
  <c r="CY460"/>
  <c r="DR471"/>
  <c r="CO471" s="1"/>
  <c r="CP471" s="1"/>
  <c r="DE471"/>
  <c r="DN471"/>
  <c r="CW471"/>
  <c r="DP463"/>
  <c r="DA463"/>
  <c r="DN459"/>
  <c r="CW459"/>
  <c r="CY457"/>
  <c r="DO457"/>
  <c r="CY456"/>
  <c r="DO456"/>
  <c r="DP455"/>
  <c r="CM455" s="1"/>
  <c r="CN455" s="1"/>
  <c r="DA455"/>
  <c r="DI458"/>
  <c r="DT458"/>
  <c r="DC452"/>
  <c r="DQ452"/>
  <c r="DL451"/>
  <c r="CS451"/>
  <c r="DN449"/>
  <c r="CW449"/>
  <c r="DP447"/>
  <c r="DA447"/>
  <c r="DR445"/>
  <c r="DE445"/>
  <c r="CU469"/>
  <c r="DM469"/>
  <c r="DT465"/>
  <c r="DI465"/>
  <c r="DP465"/>
  <c r="CM465" s="1"/>
  <c r="CN465" s="1"/>
  <c r="DA465"/>
  <c r="DC463"/>
  <c r="DQ463"/>
  <c r="CU455"/>
  <c r="DM455"/>
  <c r="DM458"/>
  <c r="CU458"/>
  <c r="CS452"/>
  <c r="DL452"/>
  <c r="DT449"/>
  <c r="DI449"/>
  <c r="DL449"/>
  <c r="CS449"/>
  <c r="DQ447"/>
  <c r="DC447"/>
  <c r="DI444"/>
  <c r="DT444"/>
  <c r="DG443"/>
  <c r="DS443"/>
  <c r="CS454"/>
  <c r="DL454"/>
  <c r="DP450"/>
  <c r="CM450" s="1"/>
  <c r="CN450" s="1"/>
  <c r="DA450"/>
  <c r="DN446"/>
  <c r="CW446"/>
  <c r="DO453"/>
  <c r="CY453"/>
  <c r="DT513"/>
  <c r="DE505"/>
  <c r="DD511"/>
  <c r="DF504"/>
  <c r="DL505"/>
  <c r="DL509"/>
  <c r="DU509" s="1"/>
  <c r="DJ502"/>
  <c r="DD502"/>
  <c r="CZ502"/>
  <c r="CT502"/>
  <c r="DH498"/>
  <c r="DB498"/>
  <c r="CV498"/>
  <c r="DI499"/>
  <c r="DR505"/>
  <c r="CO505" s="1"/>
  <c r="CP505" s="1"/>
  <c r="DD496"/>
  <c r="CZ499"/>
  <c r="DA494"/>
  <c r="DR503"/>
  <c r="CO503" s="1"/>
  <c r="CP503" s="1"/>
  <c r="DN503"/>
  <c r="DU503" s="1"/>
  <c r="DF498"/>
  <c r="DD497"/>
  <c r="CY483"/>
  <c r="DP479"/>
  <c r="CM479" s="1"/>
  <c r="CN479" s="1"/>
  <c r="DO482"/>
  <c r="DO481"/>
  <c r="CM481" s="1"/>
  <c r="CN481" s="1"/>
  <c r="DF493"/>
  <c r="DD491"/>
  <c r="CV491"/>
  <c r="CV488"/>
  <c r="DD480"/>
  <c r="DH494"/>
  <c r="CZ494"/>
  <c r="DN490"/>
  <c r="CX488"/>
  <c r="DN486"/>
  <c r="DB484"/>
  <c r="DR491"/>
  <c r="CY489"/>
  <c r="DE487"/>
  <c r="DS483"/>
  <c r="CX474"/>
  <c r="DF480"/>
  <c r="DB483"/>
  <c r="CV479"/>
  <c r="DI478"/>
  <c r="DA487"/>
  <c r="DF478"/>
  <c r="CY482"/>
  <c r="DL481"/>
  <c r="DU481" s="1"/>
  <c r="DR476"/>
  <c r="CO476" s="1"/>
  <c r="CP476" s="1"/>
  <c r="DD476"/>
  <c r="DH479"/>
  <c r="CY470"/>
  <c r="DI468"/>
  <c r="CV466"/>
  <c r="DH468"/>
  <c r="DP478"/>
  <c r="CM478" s="1"/>
  <c r="CN478" s="1"/>
  <c r="DI472"/>
  <c r="CX464"/>
  <c r="DO470"/>
  <c r="CM470" s="1"/>
  <c r="CN470" s="1"/>
  <c r="CS460"/>
  <c r="CX454"/>
  <c r="CV468"/>
  <c r="DC482"/>
  <c r="CU475"/>
  <c r="DA470"/>
  <c r="DD464"/>
  <c r="DH462"/>
  <c r="DJ461"/>
  <c r="DB461"/>
  <c r="CT461"/>
  <c r="DG457"/>
  <c r="DP457"/>
  <c r="CM457" s="1"/>
  <c r="CN457" s="1"/>
  <c r="DD456"/>
  <c r="DD469"/>
  <c r="DR460"/>
  <c r="CO460" s="1"/>
  <c r="CP460" s="1"/>
  <c r="CU457"/>
  <c r="DA454"/>
  <c r="DL466"/>
  <c r="DL453"/>
  <c r="DU453" s="1"/>
  <c r="DJ452"/>
  <c r="DC458"/>
  <c r="CW454"/>
  <c r="DS456"/>
  <c r="CO330"/>
  <c r="CP330" s="1"/>
  <c r="DR511"/>
  <c r="DE511"/>
  <c r="DL511"/>
  <c r="DU511" s="1"/>
  <c r="CS511"/>
  <c r="DP507"/>
  <c r="CM507" s="1"/>
  <c r="CN507" s="1"/>
  <c r="DA507"/>
  <c r="DR501"/>
  <c r="CO501" s="1"/>
  <c r="CP501" s="1"/>
  <c r="DE501"/>
  <c r="DL501"/>
  <c r="CS501"/>
  <c r="DP497"/>
  <c r="CM497" s="1"/>
  <c r="CN497" s="1"/>
  <c r="DA497"/>
  <c r="DC511"/>
  <c r="DQ511"/>
  <c r="DR504"/>
  <c r="CO504" s="1"/>
  <c r="CP504" s="1"/>
  <c r="DE504"/>
  <c r="DO505"/>
  <c r="CM505" s="1"/>
  <c r="CN505" s="1"/>
  <c r="CY505"/>
  <c r="CY504"/>
  <c r="DO504"/>
  <c r="CU504"/>
  <c r="DM504"/>
  <c r="DR500"/>
  <c r="CO500" s="1"/>
  <c r="CP500" s="1"/>
  <c r="DE500"/>
  <c r="DO500"/>
  <c r="CY500"/>
  <c r="CU500"/>
  <c r="DM500"/>
  <c r="DG502"/>
  <c r="DS502"/>
  <c r="DA502"/>
  <c r="DP502"/>
  <c r="CM502" s="1"/>
  <c r="CN502" s="1"/>
  <c r="DM502"/>
  <c r="CU502"/>
  <c r="DI498"/>
  <c r="DT498"/>
  <c r="DQ498"/>
  <c r="DC498"/>
  <c r="CY498"/>
  <c r="DO498"/>
  <c r="CS498"/>
  <c r="DL498"/>
  <c r="DC495"/>
  <c r="DQ495"/>
  <c r="CO495" s="1"/>
  <c r="CP495" s="1"/>
  <c r="DL495"/>
  <c r="CS495"/>
  <c r="DC496"/>
  <c r="DQ496"/>
  <c r="CY493"/>
  <c r="DO493"/>
  <c r="CM493" s="1"/>
  <c r="CN493" s="1"/>
  <c r="DN496"/>
  <c r="CW496"/>
  <c r="DL492"/>
  <c r="CS492"/>
  <c r="DG488"/>
  <c r="DS488"/>
  <c r="DR498"/>
  <c r="CO498" s="1"/>
  <c r="CP498" s="1"/>
  <c r="DE498"/>
  <c r="DC497"/>
  <c r="DQ497"/>
  <c r="DS490"/>
  <c r="DG490"/>
  <c r="CS490"/>
  <c r="DL490"/>
  <c r="DU490" s="1"/>
  <c r="DO485"/>
  <c r="CM485" s="1"/>
  <c r="CN485" s="1"/>
  <c r="CY485"/>
  <c r="DR482"/>
  <c r="CO482" s="1"/>
  <c r="CP482" s="1"/>
  <c r="DE482"/>
  <c r="CY477"/>
  <c r="DO477"/>
  <c r="DG473"/>
  <c r="DS473"/>
  <c r="DR493"/>
  <c r="CO493" s="1"/>
  <c r="CP493" s="1"/>
  <c r="DE493"/>
  <c r="DC491"/>
  <c r="DQ491"/>
  <c r="CU491"/>
  <c r="DM491"/>
  <c r="CU488"/>
  <c r="DM488"/>
  <c r="DC480"/>
  <c r="DQ480"/>
  <c r="DS494"/>
  <c r="DG494"/>
  <c r="DO494"/>
  <c r="DU494" s="1"/>
  <c r="CY494"/>
  <c r="DN488"/>
  <c r="CW488"/>
  <c r="DP484"/>
  <c r="CM484" s="1"/>
  <c r="CN484" s="1"/>
  <c r="DA484"/>
  <c r="DR478"/>
  <c r="CO478" s="1"/>
  <c r="CP478" s="1"/>
  <c r="DE478"/>
  <c r="DS476"/>
  <c r="DG476"/>
  <c r="DO476"/>
  <c r="CM476" s="1"/>
  <c r="CN476" s="1"/>
  <c r="CY476"/>
  <c r="DR480"/>
  <c r="DE480"/>
  <c r="DC479"/>
  <c r="DQ479"/>
  <c r="CU472"/>
  <c r="DM472"/>
  <c r="DQ474"/>
  <c r="DC474"/>
  <c r="DM474"/>
  <c r="DU474" s="1"/>
  <c r="CU474"/>
  <c r="DA471"/>
  <c r="DP471"/>
  <c r="CM471" s="1"/>
  <c r="CN471" s="1"/>
  <c r="DS467"/>
  <c r="DG467"/>
  <c r="DR466"/>
  <c r="CO466" s="1"/>
  <c r="CP466" s="1"/>
  <c r="DE466"/>
  <c r="DT464"/>
  <c r="DI464"/>
  <c r="CY463"/>
  <c r="DO463"/>
  <c r="CU461"/>
  <c r="DM461"/>
  <c r="DG459"/>
  <c r="DS459"/>
  <c r="CS456"/>
  <c r="DL456"/>
  <c r="DO466"/>
  <c r="CY466"/>
  <c r="DO464"/>
  <c r="CM464" s="1"/>
  <c r="CN464" s="1"/>
  <c r="CY464"/>
  <c r="CS461"/>
  <c r="DL461"/>
  <c r="DU461" s="1"/>
  <c r="DQ456"/>
  <c r="DC456"/>
  <c r="DN465"/>
  <c r="DU465" s="1"/>
  <c r="CW465"/>
  <c r="DQ460"/>
  <c r="DC460"/>
  <c r="DE454"/>
  <c r="DR454"/>
  <c r="CO454" s="1"/>
  <c r="CP454" s="1"/>
  <c r="CU453"/>
  <c r="DM453"/>
  <c r="DQ462"/>
  <c r="DC462"/>
  <c r="CU462"/>
  <c r="DM462"/>
  <c r="DU462" s="1"/>
  <c r="DA458"/>
  <c r="DP458"/>
  <c r="CM458" s="1"/>
  <c r="CN458" s="1"/>
  <c r="DS454"/>
  <c r="DG454"/>
  <c r="DP451"/>
  <c r="CM451" s="1"/>
  <c r="CN451" s="1"/>
  <c r="DA451"/>
  <c r="DE449"/>
  <c r="DR449"/>
  <c r="DT447"/>
  <c r="DI447"/>
  <c r="CY446"/>
  <c r="DO446"/>
  <c r="DC469"/>
  <c r="DQ469"/>
  <c r="DA452"/>
  <c r="DP452"/>
  <c r="DR451"/>
  <c r="DE451"/>
  <c r="DM447"/>
  <c r="CU447"/>
  <c r="CS444"/>
  <c r="DL444"/>
  <c r="DT454"/>
  <c r="DI454"/>
  <c r="DC459"/>
  <c r="DQ459"/>
  <c r="DC454"/>
  <c r="DQ454"/>
  <c r="DN450"/>
  <c r="CW450"/>
  <c r="CY448"/>
  <c r="DO448"/>
  <c r="CY447"/>
  <c r="DO447"/>
  <c r="DP446"/>
  <c r="DA446"/>
  <c r="DH513"/>
  <c r="DJ512"/>
  <c r="DF512"/>
  <c r="DB512"/>
  <c r="CX512"/>
  <c r="CT512"/>
  <c r="DH508"/>
  <c r="DB508"/>
  <c r="CV508"/>
  <c r="DD507"/>
  <c r="CX506"/>
  <c r="DH504"/>
  <c r="DJ504"/>
  <c r="DD505"/>
  <c r="DP499"/>
  <c r="CM499" s="1"/>
  <c r="CN499" s="1"/>
  <c r="DB510"/>
  <c r="DJ506"/>
  <c r="CT506"/>
  <c r="DJ500"/>
  <c r="CT500"/>
  <c r="DU493"/>
  <c r="CX502"/>
  <c r="CV501"/>
  <c r="CZ496"/>
  <c r="DB491"/>
  <c r="DJ488"/>
  <c r="CT488"/>
  <c r="DF484"/>
  <c r="DJ480"/>
  <c r="CT480"/>
  <c r="CX489"/>
  <c r="CX482"/>
  <c r="DD484"/>
  <c r="CV477"/>
  <c r="CX477"/>
  <c r="DL489"/>
  <c r="DU489" s="1"/>
  <c r="CV473"/>
  <c r="CY481"/>
  <c r="CV476"/>
  <c r="CS474"/>
  <c r="DJ477"/>
  <c r="CT477"/>
  <c r="DF473"/>
  <c r="DJ469"/>
  <c r="CT469"/>
  <c r="DL479"/>
  <c r="CS468"/>
  <c r="CO461"/>
  <c r="CP461" s="1"/>
  <c r="DI460"/>
  <c r="DQ457"/>
  <c r="DD468"/>
  <c r="DJ463"/>
  <c r="CT463"/>
  <c r="DF459"/>
  <c r="CW466"/>
  <c r="CV464"/>
  <c r="CW462"/>
  <c r="CT465"/>
  <c r="CV463"/>
  <c r="DD455"/>
  <c r="DJ450"/>
  <c r="CT450"/>
  <c r="DD447"/>
  <c r="DP466"/>
  <c r="CM466" s="1"/>
  <c r="CN466" s="1"/>
  <c r="DT453"/>
  <c r="DA464"/>
  <c r="CM442"/>
  <c r="CN442" s="1"/>
  <c r="CO440"/>
  <c r="CP440" s="1"/>
  <c r="DB452"/>
  <c r="CX451"/>
  <c r="DL450"/>
  <c r="CS450"/>
  <c r="DE446"/>
  <c r="DR446"/>
  <c r="CO446" s="1"/>
  <c r="CP446" s="1"/>
  <c r="CU459"/>
  <c r="DM459"/>
  <c r="DT438"/>
  <c r="DI438"/>
  <c r="CY437"/>
  <c r="DO437"/>
  <c r="CU435"/>
  <c r="DM435"/>
  <c r="DU435" s="1"/>
  <c r="DG433"/>
  <c r="DS433"/>
  <c r="DN455"/>
  <c r="CW455"/>
  <c r="DR450"/>
  <c r="CO450" s="1"/>
  <c r="CP450" s="1"/>
  <c r="DE450"/>
  <c r="DS447"/>
  <c r="DG447"/>
  <c r="DT446"/>
  <c r="DI446"/>
  <c r="DL446"/>
  <c r="CS446"/>
  <c r="DI452"/>
  <c r="DT452"/>
  <c r="DG428"/>
  <c r="DS428"/>
  <c r="DQ444"/>
  <c r="CO444" s="1"/>
  <c r="CP444" s="1"/>
  <c r="DC444"/>
  <c r="DQ440"/>
  <c r="DC440"/>
  <c r="CU432"/>
  <c r="DM432"/>
  <c r="DG430"/>
  <c r="DS430"/>
  <c r="DS442"/>
  <c r="DG442"/>
  <c r="DO442"/>
  <c r="CY442"/>
  <c r="DA439"/>
  <c r="DP439"/>
  <c r="CM439" s="1"/>
  <c r="CN439" s="1"/>
  <c r="DN438"/>
  <c r="CW438"/>
  <c r="DS435"/>
  <c r="DG435"/>
  <c r="DQ434"/>
  <c r="CO434" s="1"/>
  <c r="CP434" s="1"/>
  <c r="DC434"/>
  <c r="DM434"/>
  <c r="DU434" s="1"/>
  <c r="CU434"/>
  <c r="DL429"/>
  <c r="CS429"/>
  <c r="DP425"/>
  <c r="DA425"/>
  <c r="CY421"/>
  <c r="DO421"/>
  <c r="DG417"/>
  <c r="DS417"/>
  <c r="DT406"/>
  <c r="DI406"/>
  <c r="CY405"/>
  <c r="DO405"/>
  <c r="DN426"/>
  <c r="CW426"/>
  <c r="CU420"/>
  <c r="DM420"/>
  <c r="DA416"/>
  <c r="DP416"/>
  <c r="CM416" s="1"/>
  <c r="CN416" s="1"/>
  <c r="CU412"/>
  <c r="DM412"/>
  <c r="DA408"/>
  <c r="DP408"/>
  <c r="CU404"/>
  <c r="DM404"/>
  <c r="DG398"/>
  <c r="DS398"/>
  <c r="DC421"/>
  <c r="DQ421"/>
  <c r="CU413"/>
  <c r="DM413"/>
  <c r="DC405"/>
  <c r="DQ405"/>
  <c r="DQ414"/>
  <c r="DC414"/>
  <c r="DQ429"/>
  <c r="DC429"/>
  <c r="DM429"/>
  <c r="CU429"/>
  <c r="DN421"/>
  <c r="CW421"/>
  <c r="DP417"/>
  <c r="DA417"/>
  <c r="DN413"/>
  <c r="CW413"/>
  <c r="DP409"/>
  <c r="DA409"/>
  <c r="DN405"/>
  <c r="CW405"/>
  <c r="DO416"/>
  <c r="CY416"/>
  <c r="DQ408"/>
  <c r="CO408" s="1"/>
  <c r="CP408" s="1"/>
  <c r="DC408"/>
  <c r="DO400"/>
  <c r="CY400"/>
  <c r="DC396"/>
  <c r="DQ396"/>
  <c r="CY392"/>
  <c r="DO392"/>
  <c r="DG388"/>
  <c r="DS388"/>
  <c r="DS423"/>
  <c r="DG423"/>
  <c r="CS423"/>
  <c r="DL423"/>
  <c r="CY418"/>
  <c r="DO418"/>
  <c r="CM418" s="1"/>
  <c r="CN418" s="1"/>
  <c r="DI407"/>
  <c r="DT407"/>
  <c r="DA407"/>
  <c r="DP407"/>
  <c r="CM407" s="1"/>
  <c r="CN407" s="1"/>
  <c r="CS407"/>
  <c r="DL407"/>
  <c r="CY403"/>
  <c r="DO403"/>
  <c r="DQ402"/>
  <c r="DC402"/>
  <c r="DT399"/>
  <c r="DI399"/>
  <c r="DN399"/>
  <c r="CW399"/>
  <c r="DS395"/>
  <c r="DG395"/>
  <c r="DN391"/>
  <c r="CW391"/>
  <c r="DE387"/>
  <c r="DR387"/>
  <c r="DO383"/>
  <c r="CY383"/>
  <c r="DT376"/>
  <c r="DI376"/>
  <c r="CY375"/>
  <c r="DO375"/>
  <c r="CU373"/>
  <c r="DM373"/>
  <c r="DU373" s="1"/>
  <c r="DG371"/>
  <c r="DS371"/>
  <c r="DT360"/>
  <c r="DI360"/>
  <c r="CY359"/>
  <c r="DO359"/>
  <c r="DM357"/>
  <c r="CU357"/>
  <c r="DG355"/>
  <c r="DS355"/>
  <c r="DP348"/>
  <c r="DA348"/>
  <c r="DI344"/>
  <c r="DT344"/>
  <c r="CY343"/>
  <c r="DO343"/>
  <c r="DM376"/>
  <c r="CU376"/>
  <c r="DP395"/>
  <c r="DA395"/>
  <c r="DE388"/>
  <c r="DR388"/>
  <c r="DN388"/>
  <c r="CW388"/>
  <c r="DP379"/>
  <c r="DA379"/>
  <c r="DN375"/>
  <c r="CW375"/>
  <c r="DP371"/>
  <c r="CM371" s="1"/>
  <c r="CN371" s="1"/>
  <c r="DA371"/>
  <c r="DS394"/>
  <c r="DG394"/>
  <c r="DO385"/>
  <c r="CY385"/>
  <c r="DT398"/>
  <c r="DI398"/>
  <c r="DL398"/>
  <c r="CS398"/>
  <c r="DR396"/>
  <c r="CO396" s="1"/>
  <c r="CP396" s="1"/>
  <c r="DE396"/>
  <c r="DM395"/>
  <c r="CU395"/>
  <c r="DC392"/>
  <c r="DQ392"/>
  <c r="CU392"/>
  <c r="DM392"/>
  <c r="DC387"/>
  <c r="DQ387"/>
  <c r="CU387"/>
  <c r="DM387"/>
  <c r="DC384"/>
  <c r="DQ384"/>
  <c r="CU384"/>
  <c r="DM384"/>
  <c r="CU379"/>
  <c r="DM379"/>
  <c r="DC371"/>
  <c r="DQ371"/>
  <c r="CU363"/>
  <c r="DM363"/>
  <c r="DO397"/>
  <c r="CY397"/>
  <c r="DO380"/>
  <c r="CM380" s="1"/>
  <c r="CN380" s="1"/>
  <c r="CY380"/>
  <c r="DI377"/>
  <c r="DT377"/>
  <c r="DA377"/>
  <c r="DP377"/>
  <c r="CM377" s="1"/>
  <c r="CN377" s="1"/>
  <c r="CS377"/>
  <c r="DL377"/>
  <c r="DO373"/>
  <c r="CM373" s="1"/>
  <c r="CN373" s="1"/>
  <c r="CY373"/>
  <c r="DQ372"/>
  <c r="CO372" s="1"/>
  <c r="CP372" s="1"/>
  <c r="DC372"/>
  <c r="DR369"/>
  <c r="DE369"/>
  <c r="DN369"/>
  <c r="CW369"/>
  <c r="DE368"/>
  <c r="DR368"/>
  <c r="DM356"/>
  <c r="CU356"/>
  <c r="CS353"/>
  <c r="DL353"/>
  <c r="DQ348"/>
  <c r="CO348" s="1"/>
  <c r="CP348" s="1"/>
  <c r="DC348"/>
  <c r="DR400"/>
  <c r="DE400"/>
  <c r="DN400"/>
  <c r="CW400"/>
  <c r="DM399"/>
  <c r="CU399"/>
  <c r="DT391"/>
  <c r="DI391"/>
  <c r="DP391"/>
  <c r="DA391"/>
  <c r="DL391"/>
  <c r="CS391"/>
  <c r="DT383"/>
  <c r="DI383"/>
  <c r="DP383"/>
  <c r="CM383" s="1"/>
  <c r="CN383" s="1"/>
  <c r="DA383"/>
  <c r="DL383"/>
  <c r="CS383"/>
  <c r="DN379"/>
  <c r="CW379"/>
  <c r="DP375"/>
  <c r="CM375" s="1"/>
  <c r="CN375" s="1"/>
  <c r="DA375"/>
  <c r="DN371"/>
  <c r="CW371"/>
  <c r="DP367"/>
  <c r="DA367"/>
  <c r="DN363"/>
  <c r="CW363"/>
  <c r="DP359"/>
  <c r="CM359" s="1"/>
  <c r="CN359" s="1"/>
  <c r="DA359"/>
  <c r="CW355"/>
  <c r="DN355"/>
  <c r="CY352"/>
  <c r="DO352"/>
  <c r="CM352" s="1"/>
  <c r="CN352" s="1"/>
  <c r="DP351"/>
  <c r="DA351"/>
  <c r="CW347"/>
  <c r="DN347"/>
  <c r="DP343"/>
  <c r="CM343" s="1"/>
  <c r="CN343" s="1"/>
  <c r="DA343"/>
  <c r="DS390"/>
  <c r="DG390"/>
  <c r="DT378"/>
  <c r="DI378"/>
  <c r="DA378"/>
  <c r="DP378"/>
  <c r="CM378" s="1"/>
  <c r="CN378" s="1"/>
  <c r="CS378"/>
  <c r="DL378"/>
  <c r="DQ374"/>
  <c r="DC374"/>
  <c r="CU374"/>
  <c r="DM374"/>
  <c r="DC391"/>
  <c r="DQ391"/>
  <c r="CU391"/>
  <c r="DM391"/>
  <c r="DC388"/>
  <c r="DQ388"/>
  <c r="CU388"/>
  <c r="DM388"/>
  <c r="DC383"/>
  <c r="DQ383"/>
  <c r="CU383"/>
  <c r="DM383"/>
  <c r="DC375"/>
  <c r="DQ375"/>
  <c r="CU367"/>
  <c r="DM367"/>
  <c r="DC359"/>
  <c r="DQ359"/>
  <c r="CU354"/>
  <c r="DM354"/>
  <c r="DQ350"/>
  <c r="DC350"/>
  <c r="CU336"/>
  <c r="DM336"/>
  <c r="CY332"/>
  <c r="DO332"/>
  <c r="DG328"/>
  <c r="DS328"/>
  <c r="CY324"/>
  <c r="DO324"/>
  <c r="DG320"/>
  <c r="DS320"/>
  <c r="DA313"/>
  <c r="DP313"/>
  <c r="CM313" s="1"/>
  <c r="CN313" s="1"/>
  <c r="DT309"/>
  <c r="DI309"/>
  <c r="DP355"/>
  <c r="DA355"/>
  <c r="DR343"/>
  <c r="CO343" s="1"/>
  <c r="CP343" s="1"/>
  <c r="DE343"/>
  <c r="CW343"/>
  <c r="DN343"/>
  <c r="DI357"/>
  <c r="DT357"/>
  <c r="CU335"/>
  <c r="DM335"/>
  <c r="DO331"/>
  <c r="CY331"/>
  <c r="DC355"/>
  <c r="DQ355"/>
  <c r="DI349"/>
  <c r="DT349"/>
  <c r="DP363"/>
  <c r="DA363"/>
  <c r="DP354"/>
  <c r="CM354" s="1"/>
  <c r="CN354" s="1"/>
  <c r="DA354"/>
  <c r="DM360"/>
  <c r="CU360"/>
  <c r="DN338"/>
  <c r="CW338"/>
  <c r="DG333"/>
  <c r="DS333"/>
  <c r="DO364"/>
  <c r="CY364"/>
  <c r="DC343"/>
  <c r="DQ343"/>
  <c r="DQ321"/>
  <c r="DC321"/>
  <c r="DA335"/>
  <c r="DP335"/>
  <c r="DI330"/>
  <c r="DT330"/>
  <c r="DG329"/>
  <c r="DS329"/>
  <c r="DL327"/>
  <c r="CS327"/>
  <c r="DC315"/>
  <c r="DQ315"/>
  <c r="CU315"/>
  <c r="DM315"/>
  <c r="CY307"/>
  <c r="DO307"/>
  <c r="CU305"/>
  <c r="DM305"/>
  <c r="DT331"/>
  <c r="DI331"/>
  <c r="DP331"/>
  <c r="CM331" s="1"/>
  <c r="CN331" s="1"/>
  <c r="DA331"/>
  <c r="DL331"/>
  <c r="CS331"/>
  <c r="DC328"/>
  <c r="DQ328"/>
  <c r="CU328"/>
  <c r="DM328"/>
  <c r="DC324"/>
  <c r="DQ324"/>
  <c r="CU316"/>
  <c r="DM316"/>
  <c r="CW314"/>
  <c r="DN314"/>
  <c r="DT308"/>
  <c r="DI308"/>
  <c r="DO326"/>
  <c r="CM326" s="1"/>
  <c r="CN326" s="1"/>
  <c r="CY326"/>
  <c r="DS325"/>
  <c r="DG325"/>
  <c r="DO325"/>
  <c r="DU325" s="1"/>
  <c r="CY325"/>
  <c r="CU320"/>
  <c r="DM320"/>
  <c r="DS313"/>
  <c r="DG313"/>
  <c r="DC306"/>
  <c r="DQ306"/>
  <c r="DG303"/>
  <c r="DS303"/>
  <c r="CY303"/>
  <c r="DO303"/>
  <c r="CU301"/>
  <c r="DM301"/>
  <c r="DU301" s="1"/>
  <c r="DG299"/>
  <c r="DS299"/>
  <c r="CY299"/>
  <c r="DO299"/>
  <c r="DQ297"/>
  <c r="DC297"/>
  <c r="CU297"/>
  <c r="DM297"/>
  <c r="DG295"/>
  <c r="DS295"/>
  <c r="CY295"/>
  <c r="DO295"/>
  <c r="DC293"/>
  <c r="DQ293"/>
  <c r="CS292"/>
  <c r="DL292"/>
  <c r="CY291"/>
  <c r="DO291"/>
  <c r="DE290"/>
  <c r="DR290"/>
  <c r="DA288"/>
  <c r="DP288"/>
  <c r="DG287"/>
  <c r="DS287"/>
  <c r="DN287"/>
  <c r="CW287"/>
  <c r="DA284"/>
  <c r="DP284"/>
  <c r="DR283"/>
  <c r="DE283"/>
  <c r="DC281"/>
  <c r="DQ281"/>
  <c r="CS280"/>
  <c r="DL280"/>
  <c r="DN279"/>
  <c r="CW279"/>
  <c r="DM277"/>
  <c r="CU277"/>
  <c r="DA276"/>
  <c r="DP276"/>
  <c r="DR275"/>
  <c r="DE275"/>
  <c r="DC273"/>
  <c r="DQ273"/>
  <c r="CS272"/>
  <c r="DL272"/>
  <c r="CW270"/>
  <c r="DN270"/>
  <c r="DP268"/>
  <c r="CM268" s="1"/>
  <c r="CN268" s="1"/>
  <c r="DA268"/>
  <c r="DE266"/>
  <c r="DR266"/>
  <c r="DT264"/>
  <c r="DI264"/>
  <c r="CY263"/>
  <c r="DO263"/>
  <c r="DM261"/>
  <c r="CU261"/>
  <c r="DG259"/>
  <c r="DS259"/>
  <c r="DQ257"/>
  <c r="DC257"/>
  <c r="DL256"/>
  <c r="CS256"/>
  <c r="CW254"/>
  <c r="DN254"/>
  <c r="DP252"/>
  <c r="CM252" s="1"/>
  <c r="CN252" s="1"/>
  <c r="DA252"/>
  <c r="DR250"/>
  <c r="CO250" s="1"/>
  <c r="CP250" s="1"/>
  <c r="DE250"/>
  <c r="DI248"/>
  <c r="DT248"/>
  <c r="CY247"/>
  <c r="DO247"/>
  <c r="DM245"/>
  <c r="CU245"/>
  <c r="DG243"/>
  <c r="DS243"/>
  <c r="DC241"/>
  <c r="DQ241"/>
  <c r="DL240"/>
  <c r="CS240"/>
  <c r="CW238"/>
  <c r="DN238"/>
  <c r="DP236"/>
  <c r="CM236" s="1"/>
  <c r="CN236" s="1"/>
  <c r="DA236"/>
  <c r="DE234"/>
  <c r="DR234"/>
  <c r="DP316"/>
  <c r="DA316"/>
  <c r="DN310"/>
  <c r="CW310"/>
  <c r="DA294"/>
  <c r="DP294"/>
  <c r="CY289"/>
  <c r="DO289"/>
  <c r="DP286"/>
  <c r="DA286"/>
  <c r="DS304"/>
  <c r="DG304"/>
  <c r="CY304"/>
  <c r="DO304"/>
  <c r="DC302"/>
  <c r="DQ302"/>
  <c r="DT307"/>
  <c r="DI307"/>
  <c r="DL307"/>
  <c r="CS307"/>
  <c r="DS278"/>
  <c r="DG278"/>
  <c r="DD454"/>
  <c r="DD450"/>
  <c r="DF455"/>
  <c r="DH453"/>
  <c r="CT452"/>
  <c r="CV437"/>
  <c r="DO444"/>
  <c r="DD440"/>
  <c r="DI435"/>
  <c r="CS435"/>
  <c r="DD446"/>
  <c r="DJ443"/>
  <c r="DB443"/>
  <c r="CT443"/>
  <c r="DB441"/>
  <c r="CX437"/>
  <c r="DN435"/>
  <c r="DB433"/>
  <c r="DT445"/>
  <c r="CS445"/>
  <c r="DC443"/>
  <c r="DF438"/>
  <c r="DT430"/>
  <c r="DQ458"/>
  <c r="CZ445"/>
  <c r="CV441"/>
  <c r="DD433"/>
  <c r="CU439"/>
  <c r="DR436"/>
  <c r="DP436"/>
  <c r="CS434"/>
  <c r="DJ432"/>
  <c r="DB432"/>
  <c r="CT432"/>
  <c r="DQ430"/>
  <c r="DF441"/>
  <c r="DJ437"/>
  <c r="CT437"/>
  <c r="DF433"/>
  <c r="DI442"/>
  <c r="DP431"/>
  <c r="CM431" s="1"/>
  <c r="CN431" s="1"/>
  <c r="CM427"/>
  <c r="CN427" s="1"/>
  <c r="CY445"/>
  <c r="CS431"/>
  <c r="DE440"/>
  <c r="DR410"/>
  <c r="CW423"/>
  <c r="CW403"/>
  <c r="DE432"/>
  <c r="CZ426"/>
  <c r="DJ415"/>
  <c r="CW410"/>
  <c r="DF406"/>
  <c r="CW402"/>
  <c r="DF429"/>
  <c r="CX429"/>
  <c r="DR427"/>
  <c r="DD417"/>
  <c r="CV409"/>
  <c r="DN434"/>
  <c r="DE428"/>
  <c r="DM427"/>
  <c r="DU427" s="1"/>
  <c r="DI422"/>
  <c r="DA422"/>
  <c r="CS422"/>
  <c r="DD420"/>
  <c r="DI418"/>
  <c r="DB416"/>
  <c r="DR412"/>
  <c r="CS410"/>
  <c r="CT408"/>
  <c r="DP404"/>
  <c r="CM404" s="1"/>
  <c r="CN404" s="1"/>
  <c r="DB399"/>
  <c r="DF430"/>
  <c r="DD428"/>
  <c r="CV428"/>
  <c r="DJ424"/>
  <c r="DB424"/>
  <c r="CT424"/>
  <c r="DJ421"/>
  <c r="CT421"/>
  <c r="DF417"/>
  <c r="DJ413"/>
  <c r="CT413"/>
  <c r="DF409"/>
  <c r="DJ405"/>
  <c r="CT405"/>
  <c r="DP426"/>
  <c r="CM426" s="1"/>
  <c r="CN426" s="1"/>
  <c r="DM423"/>
  <c r="DN408"/>
  <c r="DN404"/>
  <c r="DS397"/>
  <c r="DP396"/>
  <c r="CW397"/>
  <c r="DM411"/>
  <c r="DU411" s="1"/>
  <c r="DP410"/>
  <c r="DE408"/>
  <c r="DL402"/>
  <c r="DP393"/>
  <c r="CM393" s="1"/>
  <c r="CN393" s="1"/>
  <c r="CU389"/>
  <c r="DP384"/>
  <c r="CW394"/>
  <c r="CW386"/>
  <c r="DE420"/>
  <c r="DQ419"/>
  <c r="DM415"/>
  <c r="CU398"/>
  <c r="DL396"/>
  <c r="DI380"/>
  <c r="DB378"/>
  <c r="DP374"/>
  <c r="CM374" s="1"/>
  <c r="CN374" s="1"/>
  <c r="DQ369"/>
  <c r="DR358"/>
  <c r="CY353"/>
  <c r="DP400"/>
  <c r="CM400" s="1"/>
  <c r="CN400" s="1"/>
  <c r="DH394"/>
  <c r="CU393"/>
  <c r="DP389"/>
  <c r="DL385"/>
  <c r="DI382"/>
  <c r="CZ382"/>
  <c r="DE380"/>
  <c r="CW374"/>
  <c r="DM369"/>
  <c r="DG368"/>
  <c r="DD368"/>
  <c r="CV368"/>
  <c r="DB365"/>
  <c r="DP423"/>
  <c r="CM423" s="1"/>
  <c r="CN423" s="1"/>
  <c r="CW390"/>
  <c r="CW382"/>
  <c r="DR356"/>
  <c r="DQ390"/>
  <c r="DL365"/>
  <c r="CX352"/>
  <c r="DP350"/>
  <c r="CM350" s="1"/>
  <c r="CN350" s="1"/>
  <c r="DT346"/>
  <c r="DM345"/>
  <c r="CY344"/>
  <c r="DE342"/>
  <c r="DE340"/>
  <c r="CW336"/>
  <c r="DF335"/>
  <c r="DR389"/>
  <c r="DR385"/>
  <c r="DF367"/>
  <c r="DE365"/>
  <c r="CW362"/>
  <c r="DG360"/>
  <c r="DF359"/>
  <c r="DE357"/>
  <c r="DJ355"/>
  <c r="CU353"/>
  <c r="CZ350"/>
  <c r="DT348"/>
  <c r="DB346"/>
  <c r="CV337"/>
  <c r="CU390"/>
  <c r="DC377"/>
  <c r="DC373"/>
  <c r="DT366"/>
  <c r="DT358"/>
  <c r="DL356"/>
  <c r="DL352"/>
  <c r="DR350"/>
  <c r="CO350" s="1"/>
  <c r="CP350" s="1"/>
  <c r="DD346"/>
  <c r="DG340"/>
  <c r="DI338"/>
  <c r="DI365"/>
  <c r="DN364"/>
  <c r="DS361"/>
  <c r="DO354"/>
  <c r="DF337"/>
  <c r="DR335"/>
  <c r="DR378"/>
  <c r="DC365"/>
  <c r="DN358"/>
  <c r="DA352"/>
  <c r="DS344"/>
  <c r="CW340"/>
  <c r="DF338"/>
  <c r="DP390"/>
  <c r="DH357"/>
  <c r="DD351"/>
  <c r="DD350"/>
  <c r="DJ347"/>
  <c r="DC381"/>
  <c r="DA380"/>
  <c r="DL372"/>
  <c r="DQ353"/>
  <c r="DR346"/>
  <c r="CS346"/>
  <c r="DL344"/>
  <c r="CS341"/>
  <c r="DL339"/>
  <c r="DL338"/>
  <c r="DL333"/>
  <c r="DA394"/>
  <c r="DN365"/>
  <c r="CZ365"/>
  <c r="DG350"/>
  <c r="CV343"/>
  <c r="CV342"/>
  <c r="DI341"/>
  <c r="DB337"/>
  <c r="CS350"/>
  <c r="DG345"/>
  <c r="DQ339"/>
  <c r="DJ335"/>
  <c r="CT335"/>
  <c r="DD332"/>
  <c r="CV332"/>
  <c r="DB324"/>
  <c r="CX320"/>
  <c r="DN342"/>
  <c r="DA338"/>
  <c r="DC334"/>
  <c r="DM334"/>
  <c r="DU334" s="1"/>
  <c r="DM333"/>
  <c r="CS329"/>
  <c r="CW315"/>
  <c r="DG311"/>
  <c r="DE334"/>
  <c r="DE330"/>
  <c r="DO329"/>
  <c r="CM329" s="1"/>
  <c r="CN329" s="1"/>
  <c r="DR362"/>
  <c r="DO345"/>
  <c r="CW331"/>
  <c r="DJ323"/>
  <c r="CT323"/>
  <c r="DR321"/>
  <c r="DF333"/>
  <c r="DD331"/>
  <c r="CV331"/>
  <c r="DJ327"/>
  <c r="DB327"/>
  <c r="CX324"/>
  <c r="DN322"/>
  <c r="DB320"/>
  <c r="CW346"/>
  <c r="DI333"/>
  <c r="CU329"/>
  <c r="DA329"/>
  <c r="DF326"/>
  <c r="DP325"/>
  <c r="CM325" s="1"/>
  <c r="CN325" s="1"/>
  <c r="DF325"/>
  <c r="CX325"/>
  <c r="DT322"/>
  <c r="CV321"/>
  <c r="DS319"/>
  <c r="DF317"/>
  <c r="CW330"/>
  <c r="CW317"/>
  <c r="CU330"/>
  <c r="DE317"/>
  <c r="DE311"/>
  <c r="DM310"/>
  <c r="DN318"/>
  <c r="DG314"/>
  <c r="DJ311"/>
  <c r="CT311"/>
  <c r="DO322"/>
  <c r="DA317"/>
  <c r="DR304"/>
  <c r="DA314"/>
  <c r="DD308"/>
  <c r="DF307"/>
  <c r="DR305"/>
  <c r="DN311"/>
  <c r="DT294"/>
  <c r="DL294"/>
  <c r="DL285"/>
  <c r="DT302"/>
  <c r="DL302"/>
  <c r="DD300"/>
  <c r="CS294"/>
  <c r="DM294"/>
  <c r="DF292"/>
  <c r="DQ289"/>
  <c r="DH308"/>
  <c r="CU293"/>
  <c r="DJ291"/>
  <c r="CT291"/>
  <c r="CV260"/>
  <c r="CV244"/>
  <c r="DC449"/>
  <c r="DQ449"/>
  <c r="DM449"/>
  <c r="CU449"/>
  <c r="DM454"/>
  <c r="CU454"/>
  <c r="DC450"/>
  <c r="DQ450"/>
  <c r="DR448"/>
  <c r="CO448" s="1"/>
  <c r="CP448" s="1"/>
  <c r="DE448"/>
  <c r="DN448"/>
  <c r="CW448"/>
  <c r="DE447"/>
  <c r="DR447"/>
  <c r="CO447" s="1"/>
  <c r="CP447" s="1"/>
  <c r="CY441"/>
  <c r="DO441"/>
  <c r="DG437"/>
  <c r="DS437"/>
  <c r="DR455"/>
  <c r="CO455" s="1"/>
  <c r="CP455" s="1"/>
  <c r="DE455"/>
  <c r="DS436"/>
  <c r="DG436"/>
  <c r="DO436"/>
  <c r="CY436"/>
  <c r="DT432"/>
  <c r="DI432"/>
  <c r="DA432"/>
  <c r="DP432"/>
  <c r="CM432" s="1"/>
  <c r="CN432" s="1"/>
  <c r="DL432"/>
  <c r="CS432"/>
  <c r="CU437"/>
  <c r="DM437"/>
  <c r="DQ438"/>
  <c r="DC438"/>
  <c r="DC446"/>
  <c r="DQ446"/>
  <c r="DT443"/>
  <c r="DI443"/>
  <c r="DP443"/>
  <c r="CM443" s="1"/>
  <c r="CN443" s="1"/>
  <c r="DA443"/>
  <c r="DL443"/>
  <c r="CS443"/>
  <c r="DP441"/>
  <c r="CM441" s="1"/>
  <c r="CN441" s="1"/>
  <c r="DA441"/>
  <c r="DN437"/>
  <c r="CW437"/>
  <c r="DP433"/>
  <c r="CM433" s="1"/>
  <c r="CN433" s="1"/>
  <c r="DA433"/>
  <c r="CU440"/>
  <c r="DM440"/>
  <c r="CU441"/>
  <c r="DM441"/>
  <c r="DC433"/>
  <c r="DQ433"/>
  <c r="CU444"/>
  <c r="DM444"/>
  <c r="DR439"/>
  <c r="CO439" s="1"/>
  <c r="CP439" s="1"/>
  <c r="DE439"/>
  <c r="CS439"/>
  <c r="DL439"/>
  <c r="DS429"/>
  <c r="DG429"/>
  <c r="DL425"/>
  <c r="CS425"/>
  <c r="DG421"/>
  <c r="DS421"/>
  <c r="CY409"/>
  <c r="DO409"/>
  <c r="DG405"/>
  <c r="DS405"/>
  <c r="DE441"/>
  <c r="DR441"/>
  <c r="DT437"/>
  <c r="DI437"/>
  <c r="DL437"/>
  <c r="CS437"/>
  <c r="DE433"/>
  <c r="DR433"/>
  <c r="CO433" s="1"/>
  <c r="CP433" s="1"/>
  <c r="DL416"/>
  <c r="CS416"/>
  <c r="DL408"/>
  <c r="CS408"/>
  <c r="DM422"/>
  <c r="CU422"/>
  <c r="DM406"/>
  <c r="CU406"/>
  <c r="DS427"/>
  <c r="DG427"/>
  <c r="DQ416"/>
  <c r="DC416"/>
  <c r="CU408"/>
  <c r="DM408"/>
  <c r="DC400"/>
  <c r="DQ400"/>
  <c r="CU396"/>
  <c r="DM396"/>
  <c r="DG392"/>
  <c r="DS392"/>
  <c r="DE429"/>
  <c r="DR429"/>
  <c r="DN429"/>
  <c r="CW429"/>
  <c r="DC417"/>
  <c r="DQ417"/>
  <c r="CU409"/>
  <c r="DM409"/>
  <c r="DT401"/>
  <c r="DI401"/>
  <c r="DI423"/>
  <c r="DT423"/>
  <c r="DT420"/>
  <c r="DI420"/>
  <c r="DS419"/>
  <c r="DG419"/>
  <c r="DS418"/>
  <c r="DG418"/>
  <c r="DM418"/>
  <c r="CU418"/>
  <c r="DR415"/>
  <c r="CO415" s="1"/>
  <c r="CP415" s="1"/>
  <c r="DE415"/>
  <c r="DN415"/>
  <c r="CW415"/>
  <c r="DE414"/>
  <c r="DR414"/>
  <c r="CO414" s="1"/>
  <c r="CP414" s="1"/>
  <c r="CY410"/>
  <c r="DO410"/>
  <c r="DR399"/>
  <c r="CO399" s="1"/>
  <c r="CP399" s="1"/>
  <c r="DE399"/>
  <c r="DO395"/>
  <c r="CY395"/>
  <c r="DS391"/>
  <c r="DG391"/>
  <c r="DN387"/>
  <c r="CW387"/>
  <c r="DR383"/>
  <c r="CO383" s="1"/>
  <c r="CP383" s="1"/>
  <c r="DE383"/>
  <c r="CY379"/>
  <c r="DO379"/>
  <c r="DG375"/>
  <c r="DS375"/>
  <c r="CY363"/>
  <c r="DO363"/>
  <c r="DG359"/>
  <c r="DS359"/>
  <c r="CY347"/>
  <c r="DO347"/>
  <c r="DG343"/>
  <c r="DS343"/>
  <c r="DR430"/>
  <c r="CO430" s="1"/>
  <c r="CP430" s="1"/>
  <c r="DE430"/>
  <c r="DC428"/>
  <c r="DQ428"/>
  <c r="CO428" s="1"/>
  <c r="CP428" s="1"/>
  <c r="CU428"/>
  <c r="DM428"/>
  <c r="DT424"/>
  <c r="DI424"/>
  <c r="DP424"/>
  <c r="DA424"/>
  <c r="DL424"/>
  <c r="CS424"/>
  <c r="DT421"/>
  <c r="DI421"/>
  <c r="DL421"/>
  <c r="CS421"/>
  <c r="DE417"/>
  <c r="DR417"/>
  <c r="CO417" s="1"/>
  <c r="CP417" s="1"/>
  <c r="DT413"/>
  <c r="DI413"/>
  <c r="DL413"/>
  <c r="CS413"/>
  <c r="DE409"/>
  <c r="DR409"/>
  <c r="DT405"/>
  <c r="DI405"/>
  <c r="DL405"/>
  <c r="CS405"/>
  <c r="DM368"/>
  <c r="CU368"/>
  <c r="DI394"/>
  <c r="DT394"/>
  <c r="CS394"/>
  <c r="DL394"/>
  <c r="DS386"/>
  <c r="DG386"/>
  <c r="DQ382"/>
  <c r="DC382"/>
  <c r="DS378"/>
  <c r="DG378"/>
  <c r="DO378"/>
  <c r="CY378"/>
  <c r="DS381"/>
  <c r="DG381"/>
  <c r="DS380"/>
  <c r="DG380"/>
  <c r="DM380"/>
  <c r="DU380" s="1"/>
  <c r="CU380"/>
  <c r="DN368"/>
  <c r="CW368"/>
  <c r="DI361"/>
  <c r="DT361"/>
  <c r="DA361"/>
  <c r="DP361"/>
  <c r="CS361"/>
  <c r="DL361"/>
  <c r="DN360"/>
  <c r="CW360"/>
  <c r="CY337"/>
  <c r="DO337"/>
  <c r="DI390"/>
  <c r="DT390"/>
  <c r="CS390"/>
  <c r="DL390"/>
  <c r="DG385"/>
  <c r="DS385"/>
  <c r="DT370"/>
  <c r="DI370"/>
  <c r="DA370"/>
  <c r="DP370"/>
  <c r="CM370" s="1"/>
  <c r="CN370" s="1"/>
  <c r="CS370"/>
  <c r="DL370"/>
  <c r="DS366"/>
  <c r="DG366"/>
  <c r="DO366"/>
  <c r="CM366" s="1"/>
  <c r="CN366" s="1"/>
  <c r="CY366"/>
  <c r="DQ358"/>
  <c r="DC358"/>
  <c r="CU358"/>
  <c r="DM358"/>
  <c r="DQ352"/>
  <c r="DC352"/>
  <c r="DS336"/>
  <c r="DG336"/>
  <c r="DG335"/>
  <c r="DS335"/>
  <c r="DP332"/>
  <c r="CM332" s="1"/>
  <c r="CN332" s="1"/>
  <c r="DA332"/>
  <c r="DT328"/>
  <c r="DI328"/>
  <c r="DL328"/>
  <c r="CS328"/>
  <c r="DG324"/>
  <c r="DS324"/>
  <c r="DE315"/>
  <c r="DR315"/>
  <c r="DT313"/>
  <c r="DI313"/>
  <c r="CY312"/>
  <c r="DO312"/>
  <c r="DE367"/>
  <c r="DR367"/>
  <c r="DE359"/>
  <c r="DR359"/>
  <c r="DT355"/>
  <c r="DI355"/>
  <c r="DR352"/>
  <c r="CO352" s="1"/>
  <c r="CP352" s="1"/>
  <c r="DE352"/>
  <c r="CU337"/>
  <c r="DM337"/>
  <c r="DR349"/>
  <c r="CO349" s="1"/>
  <c r="CP349" s="1"/>
  <c r="DE349"/>
  <c r="DN349"/>
  <c r="CW349"/>
  <c r="DS346"/>
  <c r="DG346"/>
  <c r="DQ344"/>
  <c r="DC344"/>
  <c r="DM342"/>
  <c r="CU342"/>
  <c r="DS339"/>
  <c r="DG339"/>
  <c r="DO338"/>
  <c r="CM338" s="1"/>
  <c r="CN338" s="1"/>
  <c r="CY338"/>
  <c r="DP362"/>
  <c r="CM362" s="1"/>
  <c r="CN362" s="1"/>
  <c r="DA362"/>
  <c r="DR353"/>
  <c r="CO353" s="1"/>
  <c r="CP353" s="1"/>
  <c r="DE353"/>
  <c r="DE337"/>
  <c r="DR337"/>
  <c r="DA357"/>
  <c r="DP357"/>
  <c r="DN341"/>
  <c r="CW341"/>
  <c r="DO356"/>
  <c r="CY356"/>
  <c r="DI354"/>
  <c r="DT354"/>
  <c r="DC351"/>
  <c r="DQ351"/>
  <c r="DT347"/>
  <c r="DI347"/>
  <c r="DQ354"/>
  <c r="CO354" s="1"/>
  <c r="CP354" s="1"/>
  <c r="DC354"/>
  <c r="DR339"/>
  <c r="CO339" s="1"/>
  <c r="CP339" s="1"/>
  <c r="DE339"/>
  <c r="DS365"/>
  <c r="DG365"/>
  <c r="DR345"/>
  <c r="DE345"/>
  <c r="DN345"/>
  <c r="CW345"/>
  <c r="CU343"/>
  <c r="DM343"/>
  <c r="DP337"/>
  <c r="CM337" s="1"/>
  <c r="CN337" s="1"/>
  <c r="DA337"/>
  <c r="CS335"/>
  <c r="DL335"/>
  <c r="DC332"/>
  <c r="DQ332"/>
  <c r="CU332"/>
  <c r="DM332"/>
  <c r="DP324"/>
  <c r="CM324" s="1"/>
  <c r="CN324" s="1"/>
  <c r="DA324"/>
  <c r="DN320"/>
  <c r="CW320"/>
  <c r="DS323"/>
  <c r="DG323"/>
  <c r="DO323"/>
  <c r="CY323"/>
  <c r="DT318"/>
  <c r="DI318"/>
  <c r="DG307"/>
  <c r="DS307"/>
  <c r="DQ305"/>
  <c r="DC305"/>
  <c r="DL304"/>
  <c r="CS304"/>
  <c r="DR333"/>
  <c r="CO333" s="1"/>
  <c r="CP333" s="1"/>
  <c r="DE333"/>
  <c r="DC331"/>
  <c r="DQ331"/>
  <c r="CO331" s="1"/>
  <c r="CP331" s="1"/>
  <c r="CU331"/>
  <c r="DM331"/>
  <c r="DT327"/>
  <c r="DI327"/>
  <c r="DP327"/>
  <c r="CM327" s="1"/>
  <c r="CN327" s="1"/>
  <c r="DA327"/>
  <c r="DN324"/>
  <c r="CW324"/>
  <c r="DP320"/>
  <c r="CM320" s="1"/>
  <c r="CN320" s="1"/>
  <c r="DA320"/>
  <c r="DT323"/>
  <c r="DI323"/>
  <c r="DM313"/>
  <c r="CU313"/>
  <c r="DO306"/>
  <c r="CY306"/>
  <c r="DT303"/>
  <c r="DI303"/>
  <c r="DP303"/>
  <c r="DA303"/>
  <c r="DL303"/>
  <c r="CS303"/>
  <c r="DT299"/>
  <c r="DI299"/>
  <c r="DP299"/>
  <c r="CM299" s="1"/>
  <c r="CN299" s="1"/>
  <c r="DA299"/>
  <c r="DL299"/>
  <c r="CS299"/>
  <c r="DT295"/>
  <c r="DI295"/>
  <c r="DP295"/>
  <c r="CM295" s="1"/>
  <c r="CN295" s="1"/>
  <c r="DA295"/>
  <c r="DL295"/>
  <c r="CS295"/>
  <c r="DC291"/>
  <c r="DQ291"/>
  <c r="CW290"/>
  <c r="DN290"/>
  <c r="CU289"/>
  <c r="DM289"/>
  <c r="DU289" s="1"/>
  <c r="CS288"/>
  <c r="DL288"/>
  <c r="CY287"/>
  <c r="DO287"/>
  <c r="DE286"/>
  <c r="DR286"/>
  <c r="CO286" s="1"/>
  <c r="CP286" s="1"/>
  <c r="DG283"/>
  <c r="DS283"/>
  <c r="CY279"/>
  <c r="DO279"/>
  <c r="CW278"/>
  <c r="DN278"/>
  <c r="DU278" s="1"/>
  <c r="DG275"/>
  <c r="DS275"/>
  <c r="DE274"/>
  <c r="DR274"/>
  <c r="CO274" s="1"/>
  <c r="CP274" s="1"/>
  <c r="DP272"/>
  <c r="DA272"/>
  <c r="DR270"/>
  <c r="DE270"/>
  <c r="DT268"/>
  <c r="DI268"/>
  <c r="CY267"/>
  <c r="DO267"/>
  <c r="CU265"/>
  <c r="DM265"/>
  <c r="DG263"/>
  <c r="DS263"/>
  <c r="DC261"/>
  <c r="DQ261"/>
  <c r="CS260"/>
  <c r="DL260"/>
  <c r="DN258"/>
  <c r="CW258"/>
  <c r="DP256"/>
  <c r="DA256"/>
  <c r="DR254"/>
  <c r="DE254"/>
  <c r="DT252"/>
  <c r="DI252"/>
  <c r="CY251"/>
  <c r="DO251"/>
  <c r="CU249"/>
  <c r="DM249"/>
  <c r="DU249" s="1"/>
  <c r="DG247"/>
  <c r="DS247"/>
  <c r="DQ245"/>
  <c r="DC245"/>
  <c r="CS244"/>
  <c r="DL244"/>
  <c r="CW242"/>
  <c r="DN242"/>
  <c r="DP240"/>
  <c r="DA240"/>
  <c r="DE238"/>
  <c r="DR238"/>
  <c r="DT236"/>
  <c r="DI236"/>
  <c r="CY235"/>
  <c r="DO235"/>
  <c r="DT316"/>
  <c r="DI316"/>
  <c r="DC308"/>
  <c r="DQ308"/>
  <c r="DE307"/>
  <c r="DR307"/>
  <c r="DT306"/>
  <c r="DI306"/>
  <c r="DR301"/>
  <c r="DE301"/>
  <c r="DN301"/>
  <c r="CW301"/>
  <c r="DS293"/>
  <c r="DG293"/>
  <c r="DO293"/>
  <c r="CY293"/>
  <c r="DI290"/>
  <c r="DT290"/>
  <c r="CY309"/>
  <c r="DO309"/>
  <c r="CM309" s="1"/>
  <c r="CN309" s="1"/>
  <c r="DI301"/>
  <c r="DT301"/>
  <c r="DR300"/>
  <c r="DE300"/>
  <c r="DO300"/>
  <c r="CY300"/>
  <c r="DM300"/>
  <c r="CU300"/>
  <c r="CS297"/>
  <c r="DL297"/>
  <c r="DR296"/>
  <c r="DE296"/>
  <c r="DO296"/>
  <c r="CY296"/>
  <c r="DM296"/>
  <c r="CU296"/>
  <c r="DP293"/>
  <c r="CM293" s="1"/>
  <c r="CN293" s="1"/>
  <c r="DA293"/>
  <c r="DS292"/>
  <c r="DG292"/>
  <c r="DO292"/>
  <c r="CY292"/>
  <c r="DP254"/>
  <c r="DA254"/>
  <c r="DQ252"/>
  <c r="DC252"/>
  <c r="CX448"/>
  <c r="DD459"/>
  <c r="CV458"/>
  <c r="CX450"/>
  <c r="DB446"/>
  <c r="DJ454"/>
  <c r="CX452"/>
  <c r="CX442"/>
  <c r="CU445"/>
  <c r="CV446"/>
  <c r="DH445"/>
  <c r="DG440"/>
  <c r="DI434"/>
  <c r="DC426"/>
  <c r="DU426"/>
  <c r="CM414"/>
  <c r="CN414" s="1"/>
  <c r="CU426"/>
  <c r="CV406"/>
  <c r="DS445"/>
  <c r="DN431"/>
  <c r="DU431" s="1"/>
  <c r="DH431"/>
  <c r="CZ431"/>
  <c r="DN427"/>
  <c r="DD424"/>
  <c r="CV424"/>
  <c r="CV421"/>
  <c r="DD413"/>
  <c r="CV405"/>
  <c r="DT436"/>
  <c r="DE434"/>
  <c r="DA418"/>
  <c r="DU401"/>
  <c r="DF421"/>
  <c r="DJ417"/>
  <c r="CT417"/>
  <c r="DF413"/>
  <c r="DJ409"/>
  <c r="CT409"/>
  <c r="DF405"/>
  <c r="DQ426"/>
  <c r="CW416"/>
  <c r="CV420"/>
  <c r="DJ416"/>
  <c r="DD412"/>
  <c r="DI410"/>
  <c r="DB408"/>
  <c r="DR404"/>
  <c r="DJ399"/>
  <c r="CM368"/>
  <c r="CN368" s="1"/>
  <c r="DQ423"/>
  <c r="DA414"/>
  <c r="DL412"/>
  <c r="DA404"/>
  <c r="DJ395"/>
  <c r="CT395"/>
  <c r="DJ387"/>
  <c r="DB387"/>
  <c r="CT387"/>
  <c r="DJ379"/>
  <c r="CT379"/>
  <c r="DF375"/>
  <c r="CO373"/>
  <c r="CP373" s="1"/>
  <c r="DJ371"/>
  <c r="CT371"/>
  <c r="DR416"/>
  <c r="CO416" s="1"/>
  <c r="CP416" s="1"/>
  <c r="DC415"/>
  <c r="DM403"/>
  <c r="DU403" s="1"/>
  <c r="DP402"/>
  <c r="CM402" s="1"/>
  <c r="CN402" s="1"/>
  <c r="DQ393"/>
  <c r="DL389"/>
  <c r="DP385"/>
  <c r="CM385" s="1"/>
  <c r="CN385" s="1"/>
  <c r="CW370"/>
  <c r="DB398"/>
  <c r="CX396"/>
  <c r="DD395"/>
  <c r="DR390"/>
  <c r="CO390" s="1"/>
  <c r="CP390" s="1"/>
  <c r="DR382"/>
  <c r="CO382" s="1"/>
  <c r="CP382" s="1"/>
  <c r="DD379"/>
  <c r="CV371"/>
  <c r="DD363"/>
  <c r="DN420"/>
  <c r="DL414"/>
  <c r="DT396"/>
  <c r="DJ378"/>
  <c r="DR374"/>
  <c r="CO374" s="1"/>
  <c r="CP374" s="1"/>
  <c r="CT370"/>
  <c r="DD399"/>
  <c r="DR397"/>
  <c r="CO397" s="1"/>
  <c r="CP397" s="1"/>
  <c r="DF392"/>
  <c r="CX392"/>
  <c r="DF384"/>
  <c r="CX384"/>
  <c r="DF379"/>
  <c r="DJ375"/>
  <c r="CT375"/>
  <c r="DF371"/>
  <c r="DJ367"/>
  <c r="CT367"/>
  <c r="DF363"/>
  <c r="DJ359"/>
  <c r="CT359"/>
  <c r="DF355"/>
  <c r="DJ351"/>
  <c r="CT351"/>
  <c r="DF347"/>
  <c r="DJ343"/>
  <c r="CT343"/>
  <c r="DT400"/>
  <c r="DL393"/>
  <c r="DQ389"/>
  <c r="DT385"/>
  <c r="DT384"/>
  <c r="DF380"/>
  <c r="DR426"/>
  <c r="DR394"/>
  <c r="CO394" s="1"/>
  <c r="CP394" s="1"/>
  <c r="DR386"/>
  <c r="CO386" s="1"/>
  <c r="CP386" s="1"/>
  <c r="CV375"/>
  <c r="DD367"/>
  <c r="CV359"/>
  <c r="CU386"/>
  <c r="DR370"/>
  <c r="DO360"/>
  <c r="CM341"/>
  <c r="CN341" s="1"/>
  <c r="DC341"/>
  <c r="CX367"/>
  <c r="DA365"/>
  <c r="CU361"/>
  <c r="CX359"/>
  <c r="DN357"/>
  <c r="DU357" s="1"/>
  <c r="DP397"/>
  <c r="CM397" s="1"/>
  <c r="CN397" s="1"/>
  <c r="DN378"/>
  <c r="DL368"/>
  <c r="DL349"/>
  <c r="DU349" s="1"/>
  <c r="DA342"/>
  <c r="DJ362"/>
  <c r="CT362"/>
  <c r="DH342"/>
  <c r="DQ398"/>
  <c r="CO398" s="1"/>
  <c r="CP398" s="1"/>
  <c r="DM381"/>
  <c r="DA374"/>
  <c r="DN366"/>
  <c r="DA358"/>
  <c r="DP346"/>
  <c r="CM346" s="1"/>
  <c r="CN346" s="1"/>
  <c r="DO340"/>
  <c r="CX339"/>
  <c r="DJ363"/>
  <c r="CT363"/>
  <c r="CT354"/>
  <c r="DS352"/>
  <c r="CV351"/>
  <c r="CV350"/>
  <c r="DB347"/>
  <c r="DL374"/>
  <c r="DU374" s="1"/>
  <c r="DA360"/>
  <c r="DO350"/>
  <c r="DQ345"/>
  <c r="DR336"/>
  <c r="DO335"/>
  <c r="DP334"/>
  <c r="DP333"/>
  <c r="DH333"/>
  <c r="DH364"/>
  <c r="CV360"/>
  <c r="DB357"/>
  <c r="CT357"/>
  <c r="DD352"/>
  <c r="CV352"/>
  <c r="DF351"/>
  <c r="CX351"/>
  <c r="DP330"/>
  <c r="DR329"/>
  <c r="DT334"/>
  <c r="DI329"/>
  <c r="DP318"/>
  <c r="CM318" s="1"/>
  <c r="CN318" s="1"/>
  <c r="DL318"/>
  <c r="DI310"/>
  <c r="DF332"/>
  <c r="CX332"/>
  <c r="CZ327"/>
  <c r="DJ326"/>
  <c r="CV324"/>
  <c r="DB318"/>
  <c r="DD316"/>
  <c r="DJ310"/>
  <c r="CT310"/>
  <c r="DE331"/>
  <c r="DC326"/>
  <c r="DE348"/>
  <c r="CS334"/>
  <c r="DO330"/>
  <c r="CX326"/>
  <c r="DD321"/>
  <c r="CW319"/>
  <c r="DO319"/>
  <c r="CX318"/>
  <c r="DN334"/>
  <c r="DD327"/>
  <c r="DD320"/>
  <c r="DL310"/>
  <c r="CW306"/>
  <c r="DO310"/>
  <c r="DC330"/>
  <c r="DH298"/>
  <c r="DN317"/>
  <c r="DT305"/>
  <c r="DL305"/>
  <c r="DM298"/>
  <c r="DP297"/>
  <c r="CS290"/>
  <c r="CY313"/>
  <c r="DH309"/>
  <c r="CX309"/>
  <c r="DH305"/>
  <c r="CZ304"/>
  <c r="CS301"/>
  <c r="DI297"/>
  <c r="DE294"/>
  <c r="DI285"/>
  <c r="CU282"/>
  <c r="DA281"/>
  <c r="DQ278"/>
  <c r="DI277"/>
  <c r="DL277"/>
  <c r="CU274"/>
  <c r="CU294"/>
  <c r="DL290"/>
  <c r="DT280"/>
  <c r="DR282"/>
  <c r="CO217"/>
  <c r="CP217" s="1"/>
  <c r="CM188"/>
  <c r="CN188" s="1"/>
  <c r="CO203"/>
  <c r="CP203" s="1"/>
  <c r="DR457"/>
  <c r="CO457" s="1"/>
  <c r="CP457" s="1"/>
  <c r="DE457"/>
  <c r="DT440"/>
  <c r="DI440"/>
  <c r="DA440"/>
  <c r="DP440"/>
  <c r="CM440" s="1"/>
  <c r="CN440" s="1"/>
  <c r="DL440"/>
  <c r="CS440"/>
  <c r="CY424"/>
  <c r="DO424"/>
  <c r="CU446"/>
  <c r="DM446"/>
  <c r="CY430"/>
  <c r="DO430"/>
  <c r="DQ442"/>
  <c r="DC442"/>
  <c r="DM442"/>
  <c r="CU442"/>
  <c r="DN439"/>
  <c r="CW439"/>
  <c r="CY435"/>
  <c r="DO435"/>
  <c r="DS434"/>
  <c r="DG434"/>
  <c r="CY434"/>
  <c r="DO434"/>
  <c r="DT429"/>
  <c r="DI429"/>
  <c r="DO429"/>
  <c r="CY429"/>
  <c r="DG425"/>
  <c r="DS425"/>
  <c r="DT414"/>
  <c r="DI414"/>
  <c r="CY413"/>
  <c r="DO413"/>
  <c r="DG409"/>
  <c r="DS409"/>
  <c r="DS444"/>
  <c r="DG444"/>
  <c r="DS431"/>
  <c r="DG431"/>
  <c r="DO431"/>
  <c r="CY431"/>
  <c r="DC424"/>
  <c r="DQ424"/>
  <c r="CU424"/>
  <c r="DM424"/>
  <c r="CU421"/>
  <c r="DM421"/>
  <c r="DC413"/>
  <c r="DQ413"/>
  <c r="CU405"/>
  <c r="DM405"/>
  <c r="DR419"/>
  <c r="CO419" s="1"/>
  <c r="CP419" s="1"/>
  <c r="DE419"/>
  <c r="DM414"/>
  <c r="CU414"/>
  <c r="DE421"/>
  <c r="DR421"/>
  <c r="CO421" s="1"/>
  <c r="CP421" s="1"/>
  <c r="DT417"/>
  <c r="DI417"/>
  <c r="DL417"/>
  <c r="CS417"/>
  <c r="DE413"/>
  <c r="DR413"/>
  <c r="DT409"/>
  <c r="DI409"/>
  <c r="DL409"/>
  <c r="CS409"/>
  <c r="DE405"/>
  <c r="DR405"/>
  <c r="CO405" s="1"/>
  <c r="CP405" s="1"/>
  <c r="DG426"/>
  <c r="DS426"/>
  <c r="CU416"/>
  <c r="DM416"/>
  <c r="DS408"/>
  <c r="DG408"/>
  <c r="CU400"/>
  <c r="DM400"/>
  <c r="DG396"/>
  <c r="DS396"/>
  <c r="CY384"/>
  <c r="DO384"/>
  <c r="DR422"/>
  <c r="CO422" s="1"/>
  <c r="CP422" s="1"/>
  <c r="DE422"/>
  <c r="DN422"/>
  <c r="CW422"/>
  <c r="CY419"/>
  <c r="DO419"/>
  <c r="DQ418"/>
  <c r="DC418"/>
  <c r="DN414"/>
  <c r="CW414"/>
  <c r="DT412"/>
  <c r="DI412"/>
  <c r="DS411"/>
  <c r="DG411"/>
  <c r="DS410"/>
  <c r="DG410"/>
  <c r="DM410"/>
  <c r="DU410" s="1"/>
  <c r="CU410"/>
  <c r="DR407"/>
  <c r="CO407" s="1"/>
  <c r="CP407" s="1"/>
  <c r="DE407"/>
  <c r="DN407"/>
  <c r="CW407"/>
  <c r="DE406"/>
  <c r="DR406"/>
  <c r="CY402"/>
  <c r="DO402"/>
  <c r="DO399"/>
  <c r="CY399"/>
  <c r="DL399"/>
  <c r="DU399" s="1"/>
  <c r="CS399"/>
  <c r="DR395"/>
  <c r="DE395"/>
  <c r="DO391"/>
  <c r="CY391"/>
  <c r="DS387"/>
  <c r="DG387"/>
  <c r="DN383"/>
  <c r="CW383"/>
  <c r="DG379"/>
  <c r="DS379"/>
  <c r="DT368"/>
  <c r="DI368"/>
  <c r="CY367"/>
  <c r="DO367"/>
  <c r="DM365"/>
  <c r="CU365"/>
  <c r="DG363"/>
  <c r="DS363"/>
  <c r="DT352"/>
  <c r="DI352"/>
  <c r="CY351"/>
  <c r="DO351"/>
  <c r="DG347"/>
  <c r="DS347"/>
  <c r="DQ376"/>
  <c r="DC376"/>
  <c r="DT395"/>
  <c r="DI395"/>
  <c r="DL395"/>
  <c r="CS395"/>
  <c r="DT387"/>
  <c r="DI387"/>
  <c r="DP387"/>
  <c r="DA387"/>
  <c r="DL387"/>
  <c r="CS387"/>
  <c r="DT379"/>
  <c r="DI379"/>
  <c r="DL379"/>
  <c r="CS379"/>
  <c r="DE375"/>
  <c r="DR375"/>
  <c r="CO375" s="1"/>
  <c r="CP375" s="1"/>
  <c r="DT371"/>
  <c r="DI371"/>
  <c r="DL371"/>
  <c r="CS371"/>
  <c r="DN393"/>
  <c r="CW393"/>
  <c r="DS389"/>
  <c r="DG389"/>
  <c r="DI386"/>
  <c r="DT386"/>
  <c r="CS386"/>
  <c r="DL386"/>
  <c r="DU386" s="1"/>
  <c r="DC370"/>
  <c r="DQ370"/>
  <c r="DC362"/>
  <c r="DQ362"/>
  <c r="DP398"/>
  <c r="CM398" s="1"/>
  <c r="CN398" s="1"/>
  <c r="DA398"/>
  <c r="DN396"/>
  <c r="CW396"/>
  <c r="DQ395"/>
  <c r="DC395"/>
  <c r="DC379"/>
  <c r="DQ379"/>
  <c r="CU371"/>
  <c r="DM371"/>
  <c r="DC363"/>
  <c r="DQ363"/>
  <c r="DO381"/>
  <c r="CM381" s="1"/>
  <c r="CN381" s="1"/>
  <c r="CY381"/>
  <c r="DQ380"/>
  <c r="CO380" s="1"/>
  <c r="CP380" s="1"/>
  <c r="DC380"/>
  <c r="DR377"/>
  <c r="CO377" s="1"/>
  <c r="CP377" s="1"/>
  <c r="DE377"/>
  <c r="DN377"/>
  <c r="CW377"/>
  <c r="DE376"/>
  <c r="DR376"/>
  <c r="DO372"/>
  <c r="CY372"/>
  <c r="DI369"/>
  <c r="DT369"/>
  <c r="DA369"/>
  <c r="DP369"/>
  <c r="CM369" s="1"/>
  <c r="CN369" s="1"/>
  <c r="CS369"/>
  <c r="DL369"/>
  <c r="DQ364"/>
  <c r="DC364"/>
  <c r="DI353"/>
  <c r="DT353"/>
  <c r="DI350"/>
  <c r="DT350"/>
  <c r="DM348"/>
  <c r="CU348"/>
  <c r="DI342"/>
  <c r="DT342"/>
  <c r="DG337"/>
  <c r="DS337"/>
  <c r="DQ399"/>
  <c r="DC399"/>
  <c r="DR392"/>
  <c r="CO392" s="1"/>
  <c r="CP392" s="1"/>
  <c r="DE392"/>
  <c r="DN392"/>
  <c r="CW392"/>
  <c r="DR384"/>
  <c r="CO384" s="1"/>
  <c r="CP384" s="1"/>
  <c r="DE384"/>
  <c r="DN384"/>
  <c r="CW384"/>
  <c r="DR379"/>
  <c r="CO379" s="1"/>
  <c r="CP379" s="1"/>
  <c r="DE379"/>
  <c r="DT375"/>
  <c r="DI375"/>
  <c r="DL375"/>
  <c r="DU375" s="1"/>
  <c r="CS375"/>
  <c r="DR371"/>
  <c r="CO371" s="1"/>
  <c r="CP371" s="1"/>
  <c r="DE371"/>
  <c r="DT367"/>
  <c r="DI367"/>
  <c r="DL367"/>
  <c r="CS367"/>
  <c r="DE363"/>
  <c r="DR363"/>
  <c r="DT359"/>
  <c r="DI359"/>
  <c r="DL359"/>
  <c r="CS359"/>
  <c r="DE355"/>
  <c r="DR355"/>
  <c r="CO355" s="1"/>
  <c r="CP355" s="1"/>
  <c r="DT351"/>
  <c r="DI351"/>
  <c r="DL351"/>
  <c r="CS351"/>
  <c r="DE347"/>
  <c r="DR347"/>
  <c r="DT343"/>
  <c r="DI343"/>
  <c r="DL343"/>
  <c r="DU343" s="1"/>
  <c r="CS343"/>
  <c r="DG393"/>
  <c r="DS393"/>
  <c r="DN389"/>
  <c r="CW389"/>
  <c r="DO386"/>
  <c r="CM386" s="1"/>
  <c r="CN386" s="1"/>
  <c r="CY386"/>
  <c r="DS374"/>
  <c r="DG374"/>
  <c r="DO374"/>
  <c r="CY374"/>
  <c r="CU375"/>
  <c r="DM375"/>
  <c r="DC367"/>
  <c r="DQ367"/>
  <c r="CU359"/>
  <c r="DM359"/>
  <c r="CW348"/>
  <c r="DN348"/>
  <c r="DM346"/>
  <c r="DU346" s="1"/>
  <c r="CU346"/>
  <c r="DS342"/>
  <c r="DG342"/>
  <c r="DT340"/>
  <c r="DI340"/>
  <c r="DA340"/>
  <c r="DP340"/>
  <c r="CM340" s="1"/>
  <c r="CN340" s="1"/>
  <c r="DL340"/>
  <c r="CS340"/>
  <c r="DG332"/>
  <c r="DS332"/>
  <c r="CY328"/>
  <c r="DO328"/>
  <c r="DR319"/>
  <c r="DE319"/>
  <c r="CY316"/>
  <c r="DO316"/>
  <c r="DG312"/>
  <c r="DS312"/>
  <c r="CS309"/>
  <c r="DL309"/>
  <c r="DN367"/>
  <c r="CW367"/>
  <c r="DN359"/>
  <c r="CW359"/>
  <c r="DM344"/>
  <c r="CU344"/>
  <c r="DQ342"/>
  <c r="CO342" s="1"/>
  <c r="CP342" s="1"/>
  <c r="DC342"/>
  <c r="DO339"/>
  <c r="CY339"/>
  <c r="DS338"/>
  <c r="DG338"/>
  <c r="DM338"/>
  <c r="CU338"/>
  <c r="DS331"/>
  <c r="DG331"/>
  <c r="DQ340"/>
  <c r="CO340" s="1"/>
  <c r="CP340" s="1"/>
  <c r="DC340"/>
  <c r="DT363"/>
  <c r="DI363"/>
  <c r="DL363"/>
  <c r="CS363"/>
  <c r="DS357"/>
  <c r="DG357"/>
  <c r="CU351"/>
  <c r="DM351"/>
  <c r="DS349"/>
  <c r="DG349"/>
  <c r="DO349"/>
  <c r="CM349" s="1"/>
  <c r="CN349" s="1"/>
  <c r="CY349"/>
  <c r="DS348"/>
  <c r="DG348"/>
  <c r="DO348"/>
  <c r="CY348"/>
  <c r="DP347"/>
  <c r="CM347" s="1"/>
  <c r="CN347" s="1"/>
  <c r="DA347"/>
  <c r="DM352"/>
  <c r="CU352"/>
  <c r="DN339"/>
  <c r="CW339"/>
  <c r="DE338"/>
  <c r="DR338"/>
  <c r="CO338" s="1"/>
  <c r="CP338" s="1"/>
  <c r="CY333"/>
  <c r="DO333"/>
  <c r="DO365"/>
  <c r="CM365" s="1"/>
  <c r="CN365" s="1"/>
  <c r="CY365"/>
  <c r="DR351"/>
  <c r="CO351" s="1"/>
  <c r="CP351" s="1"/>
  <c r="DE351"/>
  <c r="DN351"/>
  <c r="CW351"/>
  <c r="DS322"/>
  <c r="DG322"/>
  <c r="DM321"/>
  <c r="CU321"/>
  <c r="DI335"/>
  <c r="DT335"/>
  <c r="DS315"/>
  <c r="DG315"/>
  <c r="DO315"/>
  <c r="CY315"/>
  <c r="DA304"/>
  <c r="DP304"/>
  <c r="CM304" s="1"/>
  <c r="CN304" s="1"/>
  <c r="DR332"/>
  <c r="CO332" s="1"/>
  <c r="CP332" s="1"/>
  <c r="DE332"/>
  <c r="DN332"/>
  <c r="CW332"/>
  <c r="DS327"/>
  <c r="DG327"/>
  <c r="DO327"/>
  <c r="CY327"/>
  <c r="CU324"/>
  <c r="DM324"/>
  <c r="DC316"/>
  <c r="DQ316"/>
  <c r="DE314"/>
  <c r="DR314"/>
  <c r="DP308"/>
  <c r="DA308"/>
  <c r="DQ325"/>
  <c r="CO325" s="1"/>
  <c r="CP325" s="1"/>
  <c r="DC325"/>
  <c r="DM325"/>
  <c r="CU325"/>
  <c r="DO334"/>
  <c r="CY334"/>
  <c r="DA323"/>
  <c r="DP323"/>
  <c r="CM323" s="1"/>
  <c r="CN323" s="1"/>
  <c r="DQ319"/>
  <c r="DC319"/>
  <c r="DC327"/>
  <c r="DQ327"/>
  <c r="CO327" s="1"/>
  <c r="CP327" s="1"/>
  <c r="DC320"/>
  <c r="DQ320"/>
  <c r="DQ309"/>
  <c r="DC309"/>
  <c r="DM309"/>
  <c r="CU309"/>
  <c r="DS306"/>
  <c r="DG306"/>
  <c r="DQ303"/>
  <c r="DC303"/>
  <c r="CU303"/>
  <c r="DM303"/>
  <c r="DR302"/>
  <c r="CO302" s="1"/>
  <c r="CP302" s="1"/>
  <c r="DE302"/>
  <c r="DI300"/>
  <c r="DT300"/>
  <c r="DA300"/>
  <c r="DP300"/>
  <c r="CS300"/>
  <c r="DL300"/>
  <c r="DC299"/>
  <c r="DQ299"/>
  <c r="CU299"/>
  <c r="DM299"/>
  <c r="CW298"/>
  <c r="DN298"/>
  <c r="DI296"/>
  <c r="DT296"/>
  <c r="DA296"/>
  <c r="DP296"/>
  <c r="CS296"/>
  <c r="DL296"/>
  <c r="DC295"/>
  <c r="DQ295"/>
  <c r="CU295"/>
  <c r="DM295"/>
  <c r="DN294"/>
  <c r="CW294"/>
  <c r="DI292"/>
  <c r="DT292"/>
  <c r="DR291"/>
  <c r="CO291" s="1"/>
  <c r="CP291" s="1"/>
  <c r="DE291"/>
  <c r="CU291"/>
  <c r="DM291"/>
  <c r="DC287"/>
  <c r="DQ287"/>
  <c r="DN286"/>
  <c r="CW286"/>
  <c r="DI284"/>
  <c r="DT284"/>
  <c r="CS284"/>
  <c r="DL284"/>
  <c r="DN283"/>
  <c r="CW283"/>
  <c r="DA280"/>
  <c r="DP280"/>
  <c r="DE279"/>
  <c r="DR279"/>
  <c r="DC277"/>
  <c r="DQ277"/>
  <c r="DI276"/>
  <c r="DT276"/>
  <c r="CS276"/>
  <c r="DL276"/>
  <c r="DN275"/>
  <c r="CW275"/>
  <c r="DI272"/>
  <c r="DT272"/>
  <c r="CY271"/>
  <c r="DO271"/>
  <c r="DM269"/>
  <c r="CU269"/>
  <c r="DG267"/>
  <c r="DS267"/>
  <c r="DQ265"/>
  <c r="DC265"/>
  <c r="CS264"/>
  <c r="DL264"/>
  <c r="DN262"/>
  <c r="CW262"/>
  <c r="DP260"/>
  <c r="CM260" s="1"/>
  <c r="CN260" s="1"/>
  <c r="DA260"/>
  <c r="DR258"/>
  <c r="DE258"/>
  <c r="DI256"/>
  <c r="DT256"/>
  <c r="CY255"/>
  <c r="DO255"/>
  <c r="DM253"/>
  <c r="CU253"/>
  <c r="DG251"/>
  <c r="DS251"/>
  <c r="DC249"/>
  <c r="DQ249"/>
  <c r="DL248"/>
  <c r="CS248"/>
  <c r="CW246"/>
  <c r="DN246"/>
  <c r="DL315"/>
  <c r="CS315"/>
  <c r="DS302"/>
  <c r="DG302"/>
  <c r="DO298"/>
  <c r="CY298"/>
  <c r="DS294"/>
  <c r="DG294"/>
  <c r="DC312"/>
  <c r="DQ312"/>
  <c r="DO317"/>
  <c r="CM317" s="1"/>
  <c r="CN317" s="1"/>
  <c r="CY317"/>
  <c r="DQ311"/>
  <c r="CO311" s="1"/>
  <c r="CP311" s="1"/>
  <c r="DC311"/>
  <c r="CS306"/>
  <c r="DL306"/>
  <c r="CY305"/>
  <c r="DO305"/>
  <c r="CM305" s="1"/>
  <c r="CN305" s="1"/>
  <c r="DT289"/>
  <c r="DI289"/>
  <c r="DA289"/>
  <c r="DP289"/>
  <c r="CM289" s="1"/>
  <c r="CN289" s="1"/>
  <c r="DR288"/>
  <c r="DE288"/>
  <c r="DN288"/>
  <c r="CW288"/>
  <c r="CU286"/>
  <c r="DM286"/>
  <c r="DN316"/>
  <c r="CW316"/>
  <c r="DG273"/>
  <c r="DS273"/>
  <c r="DR272"/>
  <c r="DE272"/>
  <c r="DM268"/>
  <c r="CU268"/>
  <c r="DN264"/>
  <c r="CW264"/>
  <c r="DI262"/>
  <c r="DT262"/>
  <c r="CM435"/>
  <c r="CN435" s="1"/>
  <c r="DQ445"/>
  <c r="DJ441"/>
  <c r="CT441"/>
  <c r="DF437"/>
  <c r="DR435"/>
  <c r="CO435" s="1"/>
  <c r="CP435" s="1"/>
  <c r="DJ433"/>
  <c r="DA442"/>
  <c r="CX439"/>
  <c r="DP445"/>
  <c r="CM445" s="1"/>
  <c r="CN445" s="1"/>
  <c r="DD441"/>
  <c r="DL442"/>
  <c r="DJ440"/>
  <c r="DB440"/>
  <c r="CT440"/>
  <c r="DU422"/>
  <c r="DF443"/>
  <c r="CX441"/>
  <c r="DB437"/>
  <c r="CX433"/>
  <c r="DT431"/>
  <c r="CS426"/>
  <c r="DM419"/>
  <c r="DU419" s="1"/>
  <c r="CU431"/>
  <c r="CV417"/>
  <c r="DC435"/>
  <c r="CM420"/>
  <c r="CN420" s="1"/>
  <c r="CV412"/>
  <c r="DJ408"/>
  <c r="CU407"/>
  <c r="DD404"/>
  <c r="DI402"/>
  <c r="CX430"/>
  <c r="CX425"/>
  <c r="DR423"/>
  <c r="CO423" s="1"/>
  <c r="CP423" s="1"/>
  <c r="DB421"/>
  <c r="CX417"/>
  <c r="DB413"/>
  <c r="CX409"/>
  <c r="DB405"/>
  <c r="DL420"/>
  <c r="DN428"/>
  <c r="DN418"/>
  <c r="DC407"/>
  <c r="DT389"/>
  <c r="DT388"/>
  <c r="DQ385"/>
  <c r="DQ427"/>
  <c r="DI397"/>
  <c r="CS397"/>
  <c r="DI372"/>
  <c r="DB370"/>
  <c r="DL418"/>
  <c r="DU418" s="1"/>
  <c r="DC411"/>
  <c r="DC403"/>
  <c r="DT393"/>
  <c r="DT392"/>
  <c r="DF389"/>
  <c r="DL384"/>
  <c r="DJ381"/>
  <c r="DB381"/>
  <c r="CT381"/>
  <c r="CX380"/>
  <c r="DG377"/>
  <c r="DP372"/>
  <c r="CM372" s="1"/>
  <c r="CN372" s="1"/>
  <c r="DJ365"/>
  <c r="CT365"/>
  <c r="DR364"/>
  <c r="CO364" s="1"/>
  <c r="CP364" s="1"/>
  <c r="DN356"/>
  <c r="DQ394"/>
  <c r="DC386"/>
  <c r="CU377"/>
  <c r="DL364"/>
  <c r="CM321"/>
  <c r="CN321" s="1"/>
  <c r="DA386"/>
  <c r="DC397"/>
  <c r="DT374"/>
  <c r="DA368"/>
  <c r="DO361"/>
  <c r="DL360"/>
  <c r="DT364"/>
  <c r="CV355"/>
  <c r="CZ342"/>
  <c r="CX337"/>
  <c r="DN335"/>
  <c r="DA366"/>
  <c r="DP364"/>
  <c r="CM364" s="1"/>
  <c r="CN364" s="1"/>
  <c r="DC357"/>
  <c r="DP356"/>
  <c r="DF339"/>
  <c r="DT356"/>
  <c r="DB354"/>
  <c r="CT347"/>
  <c r="CU394"/>
  <c r="DL376"/>
  <c r="DU376" s="1"/>
  <c r="DL358"/>
  <c r="DH346"/>
  <c r="DF345"/>
  <c r="DA344"/>
  <c r="DR393"/>
  <c r="CO393" s="1"/>
  <c r="CP393" s="1"/>
  <c r="DS353"/>
  <c r="DD347"/>
  <c r="CV347"/>
  <c r="DJ337"/>
  <c r="CT337"/>
  <c r="CS342"/>
  <c r="DB335"/>
  <c r="CO326"/>
  <c r="CP326" s="1"/>
  <c r="CU349"/>
  <c r="DA334"/>
  <c r="CM322"/>
  <c r="CN322" s="1"/>
  <c r="DR313"/>
  <c r="DC361"/>
  <c r="CW350"/>
  <c r="CS325"/>
  <c r="DB323"/>
  <c r="DA321"/>
  <c r="DF328"/>
  <c r="CX328"/>
  <c r="DR322"/>
  <c r="DJ320"/>
  <c r="CT320"/>
  <c r="DQ349"/>
  <c r="DF329"/>
  <c r="CW327"/>
  <c r="DM322"/>
  <c r="DU322" s="1"/>
  <c r="CW321"/>
  <c r="DF318"/>
  <c r="DR323"/>
  <c r="CU314"/>
  <c r="DT310"/>
  <c r="DA309"/>
  <c r="CO298"/>
  <c r="CP298" s="1"/>
  <c r="CO294"/>
  <c r="CP294" s="1"/>
  <c r="DA318"/>
  <c r="DN313"/>
  <c r="DJ312"/>
  <c r="DB312"/>
  <c r="CV307"/>
  <c r="DE329"/>
  <c r="DH304"/>
  <c r="CS317"/>
  <c r="DO311"/>
  <c r="CX308"/>
  <c r="DF297"/>
  <c r="DT286"/>
  <c r="DL286"/>
  <c r="DR318"/>
  <c r="CO318" s="1"/>
  <c r="CP318" s="1"/>
  <c r="CZ313"/>
  <c r="DC310"/>
  <c r="DF309"/>
  <c r="DL308"/>
  <c r="CW302"/>
  <c r="CU302"/>
  <c r="DE298"/>
  <c r="CV296"/>
  <c r="DI294"/>
  <c r="DC294"/>
  <c r="CS289"/>
  <c r="DC286"/>
  <c r="DF316"/>
  <c r="DC285"/>
  <c r="CU281"/>
  <c r="DM273"/>
  <c r="DJ287"/>
  <c r="CT287"/>
  <c r="DJ271"/>
  <c r="CT271"/>
  <c r="CM278"/>
  <c r="CN278" s="1"/>
  <c r="DH265"/>
  <c r="CO189"/>
  <c r="CP189" s="1"/>
  <c r="CO127"/>
  <c r="CP127" s="1"/>
  <c r="CU450"/>
  <c r="DM450"/>
  <c r="DO452"/>
  <c r="CY452"/>
  <c r="DQ451"/>
  <c r="DC451"/>
  <c r="DM451"/>
  <c r="CU451"/>
  <c r="DI448"/>
  <c r="DT448"/>
  <c r="DA448"/>
  <c r="DP448"/>
  <c r="CM448" s="1"/>
  <c r="CN448" s="1"/>
  <c r="CS448"/>
  <c r="DL448"/>
  <c r="DN447"/>
  <c r="CW447"/>
  <c r="CY433"/>
  <c r="DO433"/>
  <c r="DR452"/>
  <c r="CO452" s="1"/>
  <c r="CP452" s="1"/>
  <c r="DE452"/>
  <c r="DN457"/>
  <c r="DU457" s="1"/>
  <c r="CW457"/>
  <c r="DC436"/>
  <c r="DQ436"/>
  <c r="DU436" s="1"/>
  <c r="CU436"/>
  <c r="DM436"/>
  <c r="CY428"/>
  <c r="DO428"/>
  <c r="DG424"/>
  <c r="DS424"/>
  <c r="DC437"/>
  <c r="DQ437"/>
  <c r="DM438"/>
  <c r="CU438"/>
  <c r="DT441"/>
  <c r="DI441"/>
  <c r="DL441"/>
  <c r="CS441"/>
  <c r="DE437"/>
  <c r="DR437"/>
  <c r="CO437" s="1"/>
  <c r="CP437" s="1"/>
  <c r="DT433"/>
  <c r="DI433"/>
  <c r="DL433"/>
  <c r="CS433"/>
  <c r="DQ432"/>
  <c r="CO432" s="1"/>
  <c r="CP432" s="1"/>
  <c r="DC432"/>
  <c r="DC441"/>
  <c r="DQ441"/>
  <c r="CU433"/>
  <c r="DM433"/>
  <c r="DI439"/>
  <c r="DT439"/>
  <c r="DE438"/>
  <c r="DR438"/>
  <c r="CO438" s="1"/>
  <c r="CP438" s="1"/>
  <c r="DP429"/>
  <c r="DA429"/>
  <c r="DT425"/>
  <c r="DI425"/>
  <c r="CY425"/>
  <c r="DO425"/>
  <c r="CY417"/>
  <c r="DO417"/>
  <c r="DG413"/>
  <c r="DS413"/>
  <c r="DR443"/>
  <c r="CO443" s="1"/>
  <c r="CP443" s="1"/>
  <c r="DE443"/>
  <c r="DN443"/>
  <c r="CW443"/>
  <c r="DN441"/>
  <c r="CW441"/>
  <c r="DP437"/>
  <c r="CM437" s="1"/>
  <c r="CN437" s="1"/>
  <c r="DA437"/>
  <c r="DN433"/>
  <c r="CW433"/>
  <c r="DC420"/>
  <c r="DQ420"/>
  <c r="CO420" s="1"/>
  <c r="CP420" s="1"/>
  <c r="DT416"/>
  <c r="DI416"/>
  <c r="DC412"/>
  <c r="DQ412"/>
  <c r="DT408"/>
  <c r="DI408"/>
  <c r="DC404"/>
  <c r="DQ404"/>
  <c r="CY398"/>
  <c r="DO398"/>
  <c r="DQ422"/>
  <c r="DC422"/>
  <c r="DN419"/>
  <c r="CW419"/>
  <c r="DE418"/>
  <c r="DR418"/>
  <c r="CO418" s="1"/>
  <c r="CP418" s="1"/>
  <c r="DQ406"/>
  <c r="DC406"/>
  <c r="DG401"/>
  <c r="DS401"/>
  <c r="CY401"/>
  <c r="DO401"/>
  <c r="CM401" s="1"/>
  <c r="CN401" s="1"/>
  <c r="DS416"/>
  <c r="DG416"/>
  <c r="DO408"/>
  <c r="CY408"/>
  <c r="DS400"/>
  <c r="DG400"/>
  <c r="CY396"/>
  <c r="DO396"/>
  <c r="CY388"/>
  <c r="DO388"/>
  <c r="DG384"/>
  <c r="DS384"/>
  <c r="DT428"/>
  <c r="DI428"/>
  <c r="DP428"/>
  <c r="CM428" s="1"/>
  <c r="CN428" s="1"/>
  <c r="DA428"/>
  <c r="DL428"/>
  <c r="CS428"/>
  <c r="DQ425"/>
  <c r="DC425"/>
  <c r="DM425"/>
  <c r="CU425"/>
  <c r="CU417"/>
  <c r="DM417"/>
  <c r="DC409"/>
  <c r="DQ409"/>
  <c r="DI415"/>
  <c r="DT415"/>
  <c r="DA415"/>
  <c r="DP415"/>
  <c r="CM415" s="1"/>
  <c r="CN415" s="1"/>
  <c r="CS415"/>
  <c r="DL415"/>
  <c r="CY411"/>
  <c r="DO411"/>
  <c r="DQ410"/>
  <c r="DC410"/>
  <c r="DN406"/>
  <c r="CW406"/>
  <c r="DT404"/>
  <c r="DI404"/>
  <c r="DS403"/>
  <c r="DG403"/>
  <c r="DS402"/>
  <c r="DG402"/>
  <c r="DM402"/>
  <c r="CU402"/>
  <c r="DS399"/>
  <c r="DG399"/>
  <c r="DP399"/>
  <c r="CM399" s="1"/>
  <c r="CN399" s="1"/>
  <c r="DA399"/>
  <c r="DN395"/>
  <c r="CW395"/>
  <c r="DR391"/>
  <c r="DE391"/>
  <c r="DO387"/>
  <c r="CY387"/>
  <c r="DS383"/>
  <c r="DG383"/>
  <c r="CY371"/>
  <c r="DO371"/>
  <c r="DG367"/>
  <c r="DS367"/>
  <c r="CY355"/>
  <c r="DO355"/>
  <c r="DG351"/>
  <c r="DS351"/>
  <c r="DN430"/>
  <c r="DU430" s="1"/>
  <c r="CW430"/>
  <c r="DE425"/>
  <c r="DR425"/>
  <c r="DN425"/>
  <c r="CW425"/>
  <c r="DP421"/>
  <c r="CM421" s="1"/>
  <c r="CN421" s="1"/>
  <c r="DA421"/>
  <c r="DN417"/>
  <c r="CW417"/>
  <c r="DP413"/>
  <c r="DA413"/>
  <c r="DN409"/>
  <c r="CW409"/>
  <c r="DP405"/>
  <c r="CM405" s="1"/>
  <c r="CN405" s="1"/>
  <c r="DA405"/>
  <c r="DQ368"/>
  <c r="DC368"/>
  <c r="DO393"/>
  <c r="CY393"/>
  <c r="DO390"/>
  <c r="CY390"/>
  <c r="DN385"/>
  <c r="CW385"/>
  <c r="DO382"/>
  <c r="CM382" s="1"/>
  <c r="CN382" s="1"/>
  <c r="CY382"/>
  <c r="DC378"/>
  <c r="DQ378"/>
  <c r="DM378"/>
  <c r="CU378"/>
  <c r="DM370"/>
  <c r="CU370"/>
  <c r="CU362"/>
  <c r="DM362"/>
  <c r="DN376"/>
  <c r="CW376"/>
  <c r="DS373"/>
  <c r="DG373"/>
  <c r="DS372"/>
  <c r="DG372"/>
  <c r="DM372"/>
  <c r="CU372"/>
  <c r="DM364"/>
  <c r="CU364"/>
  <c r="DR361"/>
  <c r="CO361" s="1"/>
  <c r="CP361" s="1"/>
  <c r="DE361"/>
  <c r="DN361"/>
  <c r="CW361"/>
  <c r="DE360"/>
  <c r="DR360"/>
  <c r="DQ356"/>
  <c r="DC356"/>
  <c r="DA353"/>
  <c r="DP353"/>
  <c r="DO394"/>
  <c r="CM394" s="1"/>
  <c r="CN394" s="1"/>
  <c r="CY394"/>
  <c r="DO389"/>
  <c r="CY389"/>
  <c r="DS382"/>
  <c r="DG382"/>
  <c r="DM382"/>
  <c r="DU382" s="1"/>
  <c r="CU382"/>
  <c r="DQ366"/>
  <c r="DC366"/>
  <c r="CU366"/>
  <c r="DM366"/>
  <c r="DS358"/>
  <c r="DG358"/>
  <c r="DO358"/>
  <c r="CM358" s="1"/>
  <c r="CN358" s="1"/>
  <c r="CY358"/>
  <c r="DM350"/>
  <c r="DU350" s="1"/>
  <c r="CU350"/>
  <c r="DO342"/>
  <c r="CM342" s="1"/>
  <c r="CN342" s="1"/>
  <c r="CY342"/>
  <c r="DC336"/>
  <c r="DQ336"/>
  <c r="DT332"/>
  <c r="DI332"/>
  <c r="DL332"/>
  <c r="CS332"/>
  <c r="DP328"/>
  <c r="CM328" s="1"/>
  <c r="CN328" s="1"/>
  <c r="DA328"/>
  <c r="DT321"/>
  <c r="DI321"/>
  <c r="CY320"/>
  <c r="DO320"/>
  <c r="CU318"/>
  <c r="DM318"/>
  <c r="DG316"/>
  <c r="DS316"/>
  <c r="DC314"/>
  <c r="DQ314"/>
  <c r="CS313"/>
  <c r="DL313"/>
  <c r="DL355"/>
  <c r="CS355"/>
  <c r="DN352"/>
  <c r="CW352"/>
  <c r="DC337"/>
  <c r="DQ337"/>
  <c r="DQ360"/>
  <c r="DC360"/>
  <c r="DQ338"/>
  <c r="DC338"/>
  <c r="DT362"/>
  <c r="DI362"/>
  <c r="CS362"/>
  <c r="DL362"/>
  <c r="DU362" s="1"/>
  <c r="CU355"/>
  <c r="DM355"/>
  <c r="DN353"/>
  <c r="CW353"/>
  <c r="DI345"/>
  <c r="DT345"/>
  <c r="DA345"/>
  <c r="DP345"/>
  <c r="CM345" s="1"/>
  <c r="CN345" s="1"/>
  <c r="CS345"/>
  <c r="DL345"/>
  <c r="DN337"/>
  <c r="CW337"/>
  <c r="DR341"/>
  <c r="CO341" s="1"/>
  <c r="CP341" s="1"/>
  <c r="DE341"/>
  <c r="CU340"/>
  <c r="DM340"/>
  <c r="DO357"/>
  <c r="CY357"/>
  <c r="DS356"/>
  <c r="DG356"/>
  <c r="CS354"/>
  <c r="DL354"/>
  <c r="DL347"/>
  <c r="CS347"/>
  <c r="DR344"/>
  <c r="CO344" s="1"/>
  <c r="CP344" s="1"/>
  <c r="DE344"/>
  <c r="CW344"/>
  <c r="DN344"/>
  <c r="DQ335"/>
  <c r="DC335"/>
  <c r="DS364"/>
  <c r="DG364"/>
  <c r="DC347"/>
  <c r="DQ347"/>
  <c r="CU347"/>
  <c r="DM347"/>
  <c r="DG341"/>
  <c r="DS341"/>
  <c r="DO341"/>
  <c r="DU341" s="1"/>
  <c r="CY341"/>
  <c r="DT337"/>
  <c r="DI337"/>
  <c r="DL337"/>
  <c r="CS337"/>
  <c r="DO336"/>
  <c r="DU336" s="1"/>
  <c r="CY336"/>
  <c r="DT324"/>
  <c r="DI324"/>
  <c r="DL324"/>
  <c r="DU324" s="1"/>
  <c r="CS324"/>
  <c r="DE320"/>
  <c r="DR320"/>
  <c r="CO320" s="1"/>
  <c r="CP320" s="1"/>
  <c r="DS334"/>
  <c r="DG334"/>
  <c r="DS330"/>
  <c r="DG330"/>
  <c r="CS330"/>
  <c r="DL330"/>
  <c r="DC323"/>
  <c r="DQ323"/>
  <c r="DM323"/>
  <c r="CU323"/>
  <c r="DI319"/>
  <c r="DT319"/>
  <c r="DP319"/>
  <c r="CM319" s="1"/>
  <c r="CN319" s="1"/>
  <c r="DA319"/>
  <c r="CS319"/>
  <c r="DL319"/>
  <c r="DP310"/>
  <c r="CM310" s="1"/>
  <c r="CN310" s="1"/>
  <c r="DA310"/>
  <c r="DE306"/>
  <c r="DR306"/>
  <c r="CO306" s="1"/>
  <c r="CP306" s="1"/>
  <c r="DI304"/>
  <c r="DT304"/>
  <c r="DS326"/>
  <c r="DG326"/>
  <c r="DN333"/>
  <c r="CW333"/>
  <c r="DE328"/>
  <c r="DR328"/>
  <c r="CO328" s="1"/>
  <c r="CP328" s="1"/>
  <c r="DN328"/>
  <c r="CW328"/>
  <c r="DR324"/>
  <c r="CO324" s="1"/>
  <c r="CP324" s="1"/>
  <c r="DE324"/>
  <c r="DT320"/>
  <c r="DI320"/>
  <c r="DL320"/>
  <c r="CS320"/>
  <c r="DN329"/>
  <c r="DU329" s="1"/>
  <c r="CW329"/>
  <c r="CU327"/>
  <c r="DM327"/>
  <c r="CS323"/>
  <c r="DL323"/>
  <c r="CU319"/>
  <c r="DM319"/>
  <c r="CU306"/>
  <c r="DM306"/>
  <c r="DR303"/>
  <c r="DE303"/>
  <c r="DN303"/>
  <c r="CW303"/>
  <c r="DR299"/>
  <c r="CO299" s="1"/>
  <c r="CP299" s="1"/>
  <c r="DE299"/>
  <c r="DN299"/>
  <c r="CW299"/>
  <c r="DR295"/>
  <c r="CO295" s="1"/>
  <c r="CP295" s="1"/>
  <c r="DE295"/>
  <c r="DN295"/>
  <c r="CW295"/>
  <c r="CS293"/>
  <c r="DL293"/>
  <c r="DA292"/>
  <c r="DP292"/>
  <c r="DG291"/>
  <c r="DS291"/>
  <c r="DN291"/>
  <c r="CW291"/>
  <c r="DI288"/>
  <c r="DT288"/>
  <c r="DR287"/>
  <c r="CO287" s="1"/>
  <c r="CP287" s="1"/>
  <c r="DE287"/>
  <c r="CU287"/>
  <c r="DM287"/>
  <c r="CY283"/>
  <c r="DO283"/>
  <c r="CW282"/>
  <c r="DN282"/>
  <c r="DG279"/>
  <c r="DS279"/>
  <c r="DR278"/>
  <c r="DE278"/>
  <c r="CY275"/>
  <c r="DO275"/>
  <c r="CW274"/>
  <c r="DN274"/>
  <c r="DG271"/>
  <c r="DS271"/>
  <c r="DQ269"/>
  <c r="DC269"/>
  <c r="CS268"/>
  <c r="DL268"/>
  <c r="CW266"/>
  <c r="DN266"/>
  <c r="DP264"/>
  <c r="DA264"/>
  <c r="DR262"/>
  <c r="DE262"/>
  <c r="DT260"/>
  <c r="DI260"/>
  <c r="CY259"/>
  <c r="DO259"/>
  <c r="CU257"/>
  <c r="DM257"/>
  <c r="DU257" s="1"/>
  <c r="DG255"/>
  <c r="DS255"/>
  <c r="DQ253"/>
  <c r="DC253"/>
  <c r="CS252"/>
  <c r="DL252"/>
  <c r="CW250"/>
  <c r="DN250"/>
  <c r="DP248"/>
  <c r="DA248"/>
  <c r="DE246"/>
  <c r="DR246"/>
  <c r="DT244"/>
  <c r="DI244"/>
  <c r="CY243"/>
  <c r="DO243"/>
  <c r="DM241"/>
  <c r="CU241"/>
  <c r="DG239"/>
  <c r="DS239"/>
  <c r="DC237"/>
  <c r="DQ237"/>
  <c r="CS236"/>
  <c r="DL236"/>
  <c r="CW234"/>
  <c r="DN234"/>
  <c r="DA315"/>
  <c r="DP315"/>
  <c r="DT312"/>
  <c r="DI312"/>
  <c r="DP312"/>
  <c r="CM312" s="1"/>
  <c r="CN312" s="1"/>
  <c r="DA312"/>
  <c r="DL312"/>
  <c r="CS312"/>
  <c r="CU307"/>
  <c r="DM307"/>
  <c r="CW305"/>
  <c r="DN305"/>
  <c r="DN304"/>
  <c r="CW304"/>
  <c r="DR309"/>
  <c r="CO309" s="1"/>
  <c r="CP309" s="1"/>
  <c r="DE309"/>
  <c r="CU312"/>
  <c r="DM312"/>
  <c r="DS297"/>
  <c r="DG297"/>
  <c r="DO297"/>
  <c r="CY297"/>
  <c r="DS318"/>
  <c r="DG318"/>
  <c r="CU311"/>
  <c r="DM311"/>
  <c r="DG284"/>
  <c r="DS284"/>
  <c r="DQ282"/>
  <c r="DC282"/>
  <c r="DI281"/>
  <c r="DT281"/>
  <c r="CS281"/>
  <c r="DL281"/>
  <c r="CY280"/>
  <c r="DO280"/>
  <c r="CU278"/>
  <c r="DM278"/>
  <c r="DG276"/>
  <c r="DS276"/>
  <c r="DC274"/>
  <c r="DQ274"/>
  <c r="DE316"/>
  <c r="DR316"/>
  <c r="CO316" s="1"/>
  <c r="CP316" s="1"/>
  <c r="DE310"/>
  <c r="DR310"/>
  <c r="CO310" s="1"/>
  <c r="CP310" s="1"/>
  <c r="CM438"/>
  <c r="CN438" s="1"/>
  <c r="DF450"/>
  <c r="DJ446"/>
  <c r="DF451"/>
  <c r="DD445"/>
  <c r="CV444"/>
  <c r="DR442"/>
  <c r="CO442" s="1"/>
  <c r="CP442" s="1"/>
  <c r="CW440"/>
  <c r="DF439"/>
  <c r="CM430"/>
  <c r="CN430" s="1"/>
  <c r="DG432"/>
  <c r="CM406"/>
  <c r="CN406" s="1"/>
  <c r="CM419"/>
  <c r="CN419" s="1"/>
  <c r="CM411"/>
  <c r="CN411" s="1"/>
  <c r="CM403"/>
  <c r="CN403" s="1"/>
  <c r="DD421"/>
  <c r="CV413"/>
  <c r="DD405"/>
  <c r="DA438"/>
  <c r="DR402"/>
  <c r="CO402" s="1"/>
  <c r="CP402" s="1"/>
  <c r="DD429"/>
  <c r="CX421"/>
  <c r="DB417"/>
  <c r="DB409"/>
  <c r="CX405"/>
  <c r="DI426"/>
  <c r="DR424"/>
  <c r="CO424" s="1"/>
  <c r="CP424" s="1"/>
  <c r="DF407"/>
  <c r="DB423"/>
  <c r="CT416"/>
  <c r="CM412"/>
  <c r="CN412" s="1"/>
  <c r="CV404"/>
  <c r="CT399"/>
  <c r="CM376"/>
  <c r="CN376" s="1"/>
  <c r="CM360"/>
  <c r="CN360" s="1"/>
  <c r="CM344"/>
  <c r="CN344" s="1"/>
  <c r="DA412"/>
  <c r="DA406"/>
  <c r="DL404"/>
  <c r="DF388"/>
  <c r="DB379"/>
  <c r="CX375"/>
  <c r="DB371"/>
  <c r="DP392"/>
  <c r="CM392" s="1"/>
  <c r="CN392" s="1"/>
  <c r="DL388"/>
  <c r="DJ398"/>
  <c r="CT398"/>
  <c r="DF396"/>
  <c r="CV395"/>
  <c r="DD392"/>
  <c r="CV387"/>
  <c r="DD384"/>
  <c r="CV379"/>
  <c r="DD371"/>
  <c r="CV363"/>
  <c r="DA420"/>
  <c r="DL406"/>
  <c r="DU406" s="1"/>
  <c r="DM397"/>
  <c r="CS380"/>
  <c r="CT378"/>
  <c r="DJ370"/>
  <c r="DR366"/>
  <c r="CO366" s="1"/>
  <c r="CP366" s="1"/>
  <c r="DB391"/>
  <c r="DB383"/>
  <c r="CT383"/>
  <c r="CX379"/>
  <c r="DB375"/>
  <c r="CX371"/>
  <c r="DB367"/>
  <c r="CX363"/>
  <c r="DB359"/>
  <c r="CX355"/>
  <c r="DB351"/>
  <c r="CX347"/>
  <c r="DB343"/>
  <c r="DL400"/>
  <c r="DU400" s="1"/>
  <c r="DL392"/>
  <c r="DB390"/>
  <c r="DH389"/>
  <c r="DP388"/>
  <c r="CM388" s="1"/>
  <c r="CN388" s="1"/>
  <c r="DH386"/>
  <c r="CU385"/>
  <c r="DF381"/>
  <c r="CX381"/>
  <c r="DG376"/>
  <c r="DD376"/>
  <c r="CV376"/>
  <c r="DJ373"/>
  <c r="DB373"/>
  <c r="CT373"/>
  <c r="DG369"/>
  <c r="DD391"/>
  <c r="CV391"/>
  <c r="DD388"/>
  <c r="CV388"/>
  <c r="DD383"/>
  <c r="CV383"/>
  <c r="DD375"/>
  <c r="CV367"/>
  <c r="DD359"/>
  <c r="DE364"/>
  <c r="DS354"/>
  <c r="DL348"/>
  <c r="DU348" s="1"/>
  <c r="DP339"/>
  <c r="CM339" s="1"/>
  <c r="CN339" s="1"/>
  <c r="DB355"/>
  <c r="DH350"/>
  <c r="DJ346"/>
  <c r="DF343"/>
  <c r="CX343"/>
  <c r="DT339"/>
  <c r="DB362"/>
  <c r="DD355"/>
  <c r="DQ346"/>
  <c r="DE354"/>
  <c r="CX338"/>
  <c r="DB363"/>
  <c r="DJ354"/>
  <c r="DA376"/>
  <c r="DL366"/>
  <c r="DU366" s="1"/>
  <c r="DC333"/>
  <c r="CZ333"/>
  <c r="DH365"/>
  <c r="DD360"/>
  <c r="DJ357"/>
  <c r="DD343"/>
  <c r="DD342"/>
  <c r="DN354"/>
  <c r="CU339"/>
  <c r="CZ336"/>
  <c r="DQ329"/>
  <c r="DM326"/>
  <c r="DU326" s="1"/>
  <c r="CW323"/>
  <c r="DJ331"/>
  <c r="DB331"/>
  <c r="CT331"/>
  <c r="DH330"/>
  <c r="DD328"/>
  <c r="CV328"/>
  <c r="DD324"/>
  <c r="CV316"/>
  <c r="DI325"/>
  <c r="DQ322"/>
  <c r="DL321"/>
  <c r="DU321" s="1"/>
  <c r="DS321"/>
  <c r="DO353"/>
  <c r="CU341"/>
  <c r="DE327"/>
  <c r="DG321"/>
  <c r="DD319"/>
  <c r="CX317"/>
  <c r="DT314"/>
  <c r="DL314"/>
  <c r="CV320"/>
  <c r="CY329"/>
  <c r="DC318"/>
  <c r="CS314"/>
  <c r="DT317"/>
  <c r="CV317"/>
  <c r="DO314"/>
  <c r="CM314" s="1"/>
  <c r="CN314" s="1"/>
  <c r="DQ313"/>
  <c r="DD309"/>
  <c r="DA330"/>
  <c r="CS318"/>
  <c r="DS311"/>
  <c r="DI302"/>
  <c r="DP302"/>
  <c r="CS302"/>
  <c r="DT298"/>
  <c r="DP298"/>
  <c r="CM298" s="1"/>
  <c r="CN298" s="1"/>
  <c r="DL298"/>
  <c r="DU298" s="1"/>
  <c r="DT293"/>
  <c r="DH317"/>
  <c r="CZ305"/>
  <c r="DQ301"/>
  <c r="DA301"/>
  <c r="DC298"/>
  <c r="DC290"/>
  <c r="DM290"/>
  <c r="DM285"/>
  <c r="DA285"/>
  <c r="DA277"/>
  <c r="DI273"/>
  <c r="DO308"/>
  <c r="DJ307"/>
  <c r="CT307"/>
  <c r="DD304"/>
  <c r="DS286"/>
  <c r="CO164"/>
  <c r="CP164" s="1"/>
  <c r="CM144"/>
  <c r="CN144" s="1"/>
  <c r="CO123"/>
  <c r="CP123" s="1"/>
  <c r="CO150"/>
  <c r="CP150" s="1"/>
  <c r="DC262"/>
  <c r="DQ262"/>
  <c r="DM262"/>
  <c r="CU262"/>
  <c r="DM246"/>
  <c r="CU246"/>
  <c r="DM238"/>
  <c r="DU238" s="1"/>
  <c r="CU238"/>
  <c r="DG231"/>
  <c r="DS231"/>
  <c r="DQ292"/>
  <c r="DC292"/>
  <c r="DM292"/>
  <c r="CU292"/>
  <c r="DR289"/>
  <c r="CO289" s="1"/>
  <c r="CP289" s="1"/>
  <c r="DE289"/>
  <c r="DM288"/>
  <c r="CU288"/>
  <c r="DR285"/>
  <c r="CO285" s="1"/>
  <c r="CP285" s="1"/>
  <c r="DE285"/>
  <c r="DT283"/>
  <c r="DI283"/>
  <c r="DP283"/>
  <c r="CM283" s="1"/>
  <c r="CN283" s="1"/>
  <c r="DA283"/>
  <c r="DL283"/>
  <c r="CS283"/>
  <c r="DT275"/>
  <c r="DI275"/>
  <c r="DP275"/>
  <c r="CM275" s="1"/>
  <c r="CN275" s="1"/>
  <c r="DA275"/>
  <c r="DL275"/>
  <c r="CS275"/>
  <c r="CU271"/>
  <c r="DM271"/>
  <c r="DC263"/>
  <c r="DQ263"/>
  <c r="CU255"/>
  <c r="DM255"/>
  <c r="DC247"/>
  <c r="DQ247"/>
  <c r="CU239"/>
  <c r="DM239"/>
  <c r="DI282"/>
  <c r="DT282"/>
  <c r="CS282"/>
  <c r="DL282"/>
  <c r="DG277"/>
  <c r="DS277"/>
  <c r="DS274"/>
  <c r="DG274"/>
  <c r="DN273"/>
  <c r="CW273"/>
  <c r="DS272"/>
  <c r="DG272"/>
  <c r="DM272"/>
  <c r="CU272"/>
  <c r="DN268"/>
  <c r="CW268"/>
  <c r="DO265"/>
  <c r="CY265"/>
  <c r="DQ264"/>
  <c r="DC264"/>
  <c r="DI261"/>
  <c r="DT261"/>
  <c r="DA261"/>
  <c r="DP261"/>
  <c r="CM261" s="1"/>
  <c r="CN261" s="1"/>
  <c r="CS261"/>
  <c r="DL261"/>
  <c r="DI250"/>
  <c r="DT250"/>
  <c r="DO249"/>
  <c r="CM249" s="1"/>
  <c r="CN249" s="1"/>
  <c r="CY249"/>
  <c r="DS248"/>
  <c r="DG248"/>
  <c r="DO248"/>
  <c r="CY248"/>
  <c r="DI242"/>
  <c r="DT242"/>
  <c r="DO241"/>
  <c r="CM241" s="1"/>
  <c r="CN241" s="1"/>
  <c r="CY241"/>
  <c r="DS240"/>
  <c r="DG240"/>
  <c r="DO240"/>
  <c r="CY240"/>
  <c r="DS230"/>
  <c r="DG230"/>
  <c r="CY218"/>
  <c r="DO218"/>
  <c r="DG214"/>
  <c r="DS214"/>
  <c r="CY202"/>
  <c r="DO202"/>
  <c r="DG198"/>
  <c r="DS198"/>
  <c r="DG285"/>
  <c r="DS285"/>
  <c r="DC283"/>
  <c r="DQ283"/>
  <c r="CU283"/>
  <c r="DM283"/>
  <c r="DQ280"/>
  <c r="DC280"/>
  <c r="DM280"/>
  <c r="CU280"/>
  <c r="DC275"/>
  <c r="DQ275"/>
  <c r="CU275"/>
  <c r="DM275"/>
  <c r="DR271"/>
  <c r="DE271"/>
  <c r="DS269"/>
  <c r="DG269"/>
  <c r="DS268"/>
  <c r="DG268"/>
  <c r="DT267"/>
  <c r="DI267"/>
  <c r="DL267"/>
  <c r="CS267"/>
  <c r="DR263"/>
  <c r="DE263"/>
  <c r="DS261"/>
  <c r="DG261"/>
  <c r="DS260"/>
  <c r="DG260"/>
  <c r="DT259"/>
  <c r="DI259"/>
  <c r="DL259"/>
  <c r="CS259"/>
  <c r="DR255"/>
  <c r="DE255"/>
  <c r="DS253"/>
  <c r="DG253"/>
  <c r="DS252"/>
  <c r="DG252"/>
  <c r="DT251"/>
  <c r="DI251"/>
  <c r="DL251"/>
  <c r="CS251"/>
  <c r="DR247"/>
  <c r="DE247"/>
  <c r="DS245"/>
  <c r="DG245"/>
  <c r="DS244"/>
  <c r="DG244"/>
  <c r="DT243"/>
  <c r="DI243"/>
  <c r="DL243"/>
  <c r="CS243"/>
  <c r="DR239"/>
  <c r="DE239"/>
  <c r="DT235"/>
  <c r="DI235"/>
  <c r="DL235"/>
  <c r="CS235"/>
  <c r="CU266"/>
  <c r="DM266"/>
  <c r="DQ215"/>
  <c r="DC215"/>
  <c r="DM199"/>
  <c r="CU199"/>
  <c r="DN248"/>
  <c r="CW248"/>
  <c r="DE231"/>
  <c r="DR231"/>
  <c r="CO231" s="1"/>
  <c r="CP231" s="1"/>
  <c r="DN231"/>
  <c r="CW231"/>
  <c r="DP226"/>
  <c r="DA226"/>
  <c r="DN222"/>
  <c r="CW222"/>
  <c r="DP218"/>
  <c r="DA218"/>
  <c r="DN214"/>
  <c r="CW214"/>
  <c r="DP210"/>
  <c r="DA210"/>
  <c r="DN206"/>
  <c r="CW206"/>
  <c r="DP202"/>
  <c r="DA202"/>
  <c r="DN198"/>
  <c r="CW198"/>
  <c r="DI229"/>
  <c r="DT229"/>
  <c r="DC225"/>
  <c r="DQ225"/>
  <c r="CS221"/>
  <c r="DL221"/>
  <c r="DP213"/>
  <c r="DA213"/>
  <c r="DI205"/>
  <c r="DT205"/>
  <c r="DM201"/>
  <c r="CU201"/>
  <c r="DL189"/>
  <c r="CS189"/>
  <c r="DG187"/>
  <c r="DS187"/>
  <c r="CY183"/>
  <c r="DO183"/>
  <c r="DG179"/>
  <c r="DS179"/>
  <c r="DR241"/>
  <c r="CO241" s="1"/>
  <c r="CP241" s="1"/>
  <c r="DE241"/>
  <c r="DQ234"/>
  <c r="DC234"/>
  <c r="DO228"/>
  <c r="CY228"/>
  <c r="DS227"/>
  <c r="DG227"/>
  <c r="DO227"/>
  <c r="CY227"/>
  <c r="DO212"/>
  <c r="CM212" s="1"/>
  <c r="CN212" s="1"/>
  <c r="CY212"/>
  <c r="DS211"/>
  <c r="DG211"/>
  <c r="DO211"/>
  <c r="CY211"/>
  <c r="DQ195"/>
  <c r="CO195" s="1"/>
  <c r="CP195" s="1"/>
  <c r="DC195"/>
  <c r="DR240"/>
  <c r="DE240"/>
  <c r="DA237"/>
  <c r="DP237"/>
  <c r="DN226"/>
  <c r="CW226"/>
  <c r="DP222"/>
  <c r="DA222"/>
  <c r="DN218"/>
  <c r="CW218"/>
  <c r="DP214"/>
  <c r="CM214" s="1"/>
  <c r="CN214" s="1"/>
  <c r="DA214"/>
  <c r="DN210"/>
  <c r="CW210"/>
  <c r="DP206"/>
  <c r="CM206" s="1"/>
  <c r="CN206" s="1"/>
  <c r="DA206"/>
  <c r="DN202"/>
  <c r="CW202"/>
  <c r="DP198"/>
  <c r="DA198"/>
  <c r="DN194"/>
  <c r="CW194"/>
  <c r="DP190"/>
  <c r="DA190"/>
  <c r="CS233"/>
  <c r="DL233"/>
  <c r="CU229"/>
  <c r="DM229"/>
  <c r="DT225"/>
  <c r="DI225"/>
  <c r="DA225"/>
  <c r="DP225"/>
  <c r="CM225" s="1"/>
  <c r="CN225" s="1"/>
  <c r="CU221"/>
  <c r="DM221"/>
  <c r="CS217"/>
  <c r="DL217"/>
  <c r="DS213"/>
  <c r="DG213"/>
  <c r="DO205"/>
  <c r="CY205"/>
  <c r="DT201"/>
  <c r="DI201"/>
  <c r="DQ197"/>
  <c r="DC197"/>
  <c r="DQ189"/>
  <c r="DC189"/>
  <c r="CY185"/>
  <c r="DO185"/>
  <c r="DG181"/>
  <c r="DS181"/>
  <c r="CU177"/>
  <c r="DM177"/>
  <c r="DT170"/>
  <c r="DI170"/>
  <c r="CY169"/>
  <c r="DO169"/>
  <c r="CU167"/>
  <c r="DM167"/>
  <c r="DG165"/>
  <c r="DS165"/>
  <c r="DT154"/>
  <c r="DI154"/>
  <c r="CY153"/>
  <c r="DO153"/>
  <c r="CU151"/>
  <c r="DM151"/>
  <c r="DG149"/>
  <c r="DS149"/>
  <c r="DT138"/>
  <c r="DI138"/>
  <c r="DR249"/>
  <c r="CO249" s="1"/>
  <c r="CP249" s="1"/>
  <c r="DE249"/>
  <c r="DC231"/>
  <c r="DQ231"/>
  <c r="CU231"/>
  <c r="DM231"/>
  <c r="DC222"/>
  <c r="DQ222"/>
  <c r="CU214"/>
  <c r="DM214"/>
  <c r="DC206"/>
  <c r="DQ206"/>
  <c r="CU198"/>
  <c r="DM198"/>
  <c r="DC190"/>
  <c r="DQ190"/>
  <c r="DM191"/>
  <c r="CU191"/>
  <c r="DO188"/>
  <c r="CY188"/>
  <c r="DM186"/>
  <c r="DU186" s="1"/>
  <c r="CU186"/>
  <c r="DQ184"/>
  <c r="DC184"/>
  <c r="DQ170"/>
  <c r="DC170"/>
  <c r="DI167"/>
  <c r="DT167"/>
  <c r="CS159"/>
  <c r="DL159"/>
  <c r="DQ154"/>
  <c r="DC154"/>
  <c r="DI151"/>
  <c r="DT151"/>
  <c r="CY127"/>
  <c r="DO127"/>
  <c r="DI185"/>
  <c r="DT185"/>
  <c r="DA185"/>
  <c r="DP185"/>
  <c r="CS185"/>
  <c r="DL185"/>
  <c r="DR181"/>
  <c r="DE181"/>
  <c r="DN181"/>
  <c r="CW181"/>
  <c r="DI177"/>
  <c r="DT177"/>
  <c r="DA177"/>
  <c r="DP177"/>
  <c r="CM177" s="1"/>
  <c r="CN177" s="1"/>
  <c r="CS177"/>
  <c r="DL177"/>
  <c r="DT173"/>
  <c r="DI173"/>
  <c r="DL173"/>
  <c r="CS173"/>
  <c r="DE169"/>
  <c r="DR169"/>
  <c r="CO169" s="1"/>
  <c r="CP169" s="1"/>
  <c r="DT165"/>
  <c r="DI165"/>
  <c r="DL165"/>
  <c r="CS165"/>
  <c r="DE161"/>
  <c r="DR161"/>
  <c r="DT157"/>
  <c r="DI157"/>
  <c r="DL157"/>
  <c r="CS157"/>
  <c r="DE153"/>
  <c r="DR153"/>
  <c r="DT149"/>
  <c r="DI149"/>
  <c r="DL149"/>
  <c r="CS149"/>
  <c r="DE145"/>
  <c r="DR145"/>
  <c r="DP141"/>
  <c r="DA141"/>
  <c r="CU141"/>
  <c r="DM141"/>
  <c r="DO196"/>
  <c r="CY196"/>
  <c r="DM182"/>
  <c r="CU182"/>
  <c r="DS176"/>
  <c r="DG176"/>
  <c r="DQ174"/>
  <c r="DC174"/>
  <c r="DE170"/>
  <c r="DR170"/>
  <c r="CO170" s="1"/>
  <c r="CP170" s="1"/>
  <c r="DO167"/>
  <c r="CY167"/>
  <c r="DM166"/>
  <c r="CU166"/>
  <c r="DN163"/>
  <c r="CW163"/>
  <c r="DQ158"/>
  <c r="CO158" s="1"/>
  <c r="CP158" s="1"/>
  <c r="DC158"/>
  <c r="DR155"/>
  <c r="DE155"/>
  <c r="DN154"/>
  <c r="CW154"/>
  <c r="DO150"/>
  <c r="CY150"/>
  <c r="DM142"/>
  <c r="DU142" s="1"/>
  <c r="CU142"/>
  <c r="DR138"/>
  <c r="DE138"/>
  <c r="DN138"/>
  <c r="CW138"/>
  <c r="DG137"/>
  <c r="DS137"/>
  <c r="CY137"/>
  <c r="DO137"/>
  <c r="CM137" s="1"/>
  <c r="CN137" s="1"/>
  <c r="CU137"/>
  <c r="DM137"/>
  <c r="DS133"/>
  <c r="DG133"/>
  <c r="DO133"/>
  <c r="CY133"/>
  <c r="CU133"/>
  <c r="DM133"/>
  <c r="CW129"/>
  <c r="DN129"/>
  <c r="CY125"/>
  <c r="DO125"/>
  <c r="DT194"/>
  <c r="DI194"/>
  <c r="DL194"/>
  <c r="CS194"/>
  <c r="DR183"/>
  <c r="CO183" s="1"/>
  <c r="CP183" s="1"/>
  <c r="DE183"/>
  <c r="DN183"/>
  <c r="CW183"/>
  <c r="DT179"/>
  <c r="DI179"/>
  <c r="DP179"/>
  <c r="DA179"/>
  <c r="DL179"/>
  <c r="CS179"/>
  <c r="DR175"/>
  <c r="DE175"/>
  <c r="DN175"/>
  <c r="CW175"/>
  <c r="DN173"/>
  <c r="CW173"/>
  <c r="DP169"/>
  <c r="DA169"/>
  <c r="DN165"/>
  <c r="CW165"/>
  <c r="DP161"/>
  <c r="DA161"/>
  <c r="DN157"/>
  <c r="CW157"/>
  <c r="DP153"/>
  <c r="DA153"/>
  <c r="DN149"/>
  <c r="CW149"/>
  <c r="DP145"/>
  <c r="DA145"/>
  <c r="CW141"/>
  <c r="DN141"/>
  <c r="DQ168"/>
  <c r="DC168"/>
  <c r="CU168"/>
  <c r="DM168"/>
  <c r="DS160"/>
  <c r="DG160"/>
  <c r="DO160"/>
  <c r="CM160" s="1"/>
  <c r="CN160" s="1"/>
  <c r="CY160"/>
  <c r="DQ152"/>
  <c r="DC152"/>
  <c r="CU152"/>
  <c r="DM152"/>
  <c r="DU152" s="1"/>
  <c r="DI140"/>
  <c r="DT140"/>
  <c r="DS136"/>
  <c r="DG136"/>
  <c r="DQ136"/>
  <c r="DC136"/>
  <c r="DS132"/>
  <c r="DG132"/>
  <c r="DQ132"/>
  <c r="DC132"/>
  <c r="DN128"/>
  <c r="CW128"/>
  <c r="CS128"/>
  <c r="DL128"/>
  <c r="DR124"/>
  <c r="CO124" s="1"/>
  <c r="CP124" s="1"/>
  <c r="DE124"/>
  <c r="DA124"/>
  <c r="DP124"/>
  <c r="DL131"/>
  <c r="CS131"/>
  <c r="DI127"/>
  <c r="DT127"/>
  <c r="DM140"/>
  <c r="CU140"/>
  <c r="DO122"/>
  <c r="CY122"/>
  <c r="DE190"/>
  <c r="DR190"/>
  <c r="CO190" s="1"/>
  <c r="CP190" s="1"/>
  <c r="DH273"/>
  <c r="CT270"/>
  <c r="CM266"/>
  <c r="CN266" s="1"/>
  <c r="DB262"/>
  <c r="DG258"/>
  <c r="DJ254"/>
  <c r="CT246"/>
  <c r="CM234"/>
  <c r="CN234" s="1"/>
  <c r="DL270"/>
  <c r="CX264"/>
  <c r="DF256"/>
  <c r="DJ279"/>
  <c r="CT279"/>
  <c r="DD267"/>
  <c r="CV259"/>
  <c r="DM282"/>
  <c r="DL250"/>
  <c r="DU228"/>
  <c r="DG286"/>
  <c r="CY250"/>
  <c r="CV235"/>
  <c r="DM274"/>
  <c r="DT265"/>
  <c r="CM224"/>
  <c r="CN224" s="1"/>
  <c r="DR277"/>
  <c r="CO277" s="1"/>
  <c r="CP277" s="1"/>
  <c r="DD251"/>
  <c r="DT246"/>
  <c r="CX235"/>
  <c r="DN229"/>
  <c r="DD226"/>
  <c r="CV202"/>
  <c r="DL242"/>
  <c r="DB225"/>
  <c r="DU224"/>
  <c r="DI219"/>
  <c r="DQ216"/>
  <c r="DA215"/>
  <c r="DJ209"/>
  <c r="CT209"/>
  <c r="DR207"/>
  <c r="DA246"/>
  <c r="DS242"/>
  <c r="DD234"/>
  <c r="CW224"/>
  <c r="CW208"/>
  <c r="CW192"/>
  <c r="DQ232"/>
  <c r="DP227"/>
  <c r="DM224"/>
  <c r="CV215"/>
  <c r="DP211"/>
  <c r="CM211" s="1"/>
  <c r="CN211" s="1"/>
  <c r="CW205"/>
  <c r="DG200"/>
  <c r="DD199"/>
  <c r="DA278"/>
  <c r="DN233"/>
  <c r="DS236"/>
  <c r="DR227"/>
  <c r="DO215"/>
  <c r="CM215" s="1"/>
  <c r="CN215" s="1"/>
  <c r="DT204"/>
  <c r="DA203"/>
  <c r="DA195"/>
  <c r="DC242"/>
  <c r="DP196"/>
  <c r="DT188"/>
  <c r="DT227"/>
  <c r="DS216"/>
  <c r="DR205"/>
  <c r="DE195"/>
  <c r="CY191"/>
  <c r="CW172"/>
  <c r="CW164"/>
  <c r="CW156"/>
  <c r="CW148"/>
  <c r="DT238"/>
  <c r="DI233"/>
  <c r="DO229"/>
  <c r="CZ195"/>
  <c r="CV173"/>
  <c r="DD165"/>
  <c r="CV157"/>
  <c r="DD149"/>
  <c r="DA219"/>
  <c r="DS208"/>
  <c r="DN207"/>
  <c r="DR197"/>
  <c r="CO197" s="1"/>
  <c r="CP197" s="1"/>
  <c r="DN191"/>
  <c r="DE189"/>
  <c r="DI158"/>
  <c r="DQ155"/>
  <c r="CS150"/>
  <c r="DA144"/>
  <c r="DI142"/>
  <c r="DH123"/>
  <c r="DP229"/>
  <c r="DG192"/>
  <c r="DG191"/>
  <c r="CW188"/>
  <c r="CY170"/>
  <c r="CY162"/>
  <c r="CY154"/>
  <c r="CY146"/>
  <c r="CY138"/>
  <c r="DP228"/>
  <c r="CM228" s="1"/>
  <c r="CN228" s="1"/>
  <c r="DC224"/>
  <c r="CT220"/>
  <c r="DS215"/>
  <c r="DE213"/>
  <c r="DN201"/>
  <c r="DC196"/>
  <c r="CU183"/>
  <c r="DC179"/>
  <c r="CU175"/>
  <c r="CV170"/>
  <c r="CW168"/>
  <c r="DM163"/>
  <c r="DU163" s="1"/>
  <c r="DG162"/>
  <c r="DP158"/>
  <c r="CV154"/>
  <c r="CW152"/>
  <c r="DM147"/>
  <c r="DU147" s="1"/>
  <c r="DG146"/>
  <c r="DM139"/>
  <c r="DG138"/>
  <c r="CT136"/>
  <c r="DA134"/>
  <c r="CT132"/>
  <c r="CW130"/>
  <c r="DB128"/>
  <c r="CS126"/>
  <c r="CV124"/>
  <c r="DE122"/>
  <c r="DH135"/>
  <c r="DB131"/>
  <c r="DP130"/>
  <c r="DP122"/>
  <c r="CM122" s="1"/>
  <c r="CN122" s="1"/>
  <c r="DI196"/>
  <c r="CX190"/>
  <c r="CX187"/>
  <c r="DD169"/>
  <c r="CV161"/>
  <c r="DD153"/>
  <c r="CV145"/>
  <c r="DD141"/>
  <c r="DL178"/>
  <c r="DS171"/>
  <c r="DS163"/>
  <c r="DS155"/>
  <c r="DS147"/>
  <c r="DS139"/>
  <c r="DL129"/>
  <c r="DC127"/>
  <c r="DS135"/>
  <c r="DS127"/>
  <c r="CS186"/>
  <c r="DL180"/>
  <c r="DP176"/>
  <c r="CM176" s="1"/>
  <c r="CN176" s="1"/>
  <c r="DL174"/>
  <c r="DA170"/>
  <c r="DL162"/>
  <c r="DA154"/>
  <c r="DL146"/>
  <c r="CS144"/>
  <c r="CW140"/>
  <c r="DL138"/>
  <c r="DM135"/>
  <c r="DU135" s="1"/>
  <c r="DO180"/>
  <c r="CS135"/>
  <c r="DQ175"/>
  <c r="DP133"/>
  <c r="CM133" s="1"/>
  <c r="CN133" s="1"/>
  <c r="DL125"/>
  <c r="DC123"/>
  <c r="CU176"/>
  <c r="DS123"/>
  <c r="DP123"/>
  <c r="CM123" s="1"/>
  <c r="CN123" s="1"/>
  <c r="DL182"/>
  <c r="DP174"/>
  <c r="CM174" s="1"/>
  <c r="CN174" s="1"/>
  <c r="DI168"/>
  <c r="DE164"/>
  <c r="DI152"/>
  <c r="DE148"/>
  <c r="DQ131"/>
  <c r="CO131" s="1"/>
  <c r="CP131" s="1"/>
  <c r="DC186"/>
  <c r="DO182"/>
  <c r="CY239"/>
  <c r="DO239"/>
  <c r="DG235"/>
  <c r="DS235"/>
  <c r="DQ317"/>
  <c r="CO317" s="1"/>
  <c r="CP317" s="1"/>
  <c r="DC317"/>
  <c r="DT315"/>
  <c r="DI315"/>
  <c r="CU308"/>
  <c r="DM308"/>
  <c r="DS301"/>
  <c r="DG301"/>
  <c r="DO301"/>
  <c r="CM301" s="1"/>
  <c r="CN301" s="1"/>
  <c r="CY301"/>
  <c r="DR293"/>
  <c r="CO293" s="1"/>
  <c r="CP293" s="1"/>
  <c r="DE293"/>
  <c r="DN293"/>
  <c r="CW293"/>
  <c r="DO318"/>
  <c r="CY318"/>
  <c r="DE308"/>
  <c r="DR308"/>
  <c r="CO308" s="1"/>
  <c r="CP308" s="1"/>
  <c r="DS305"/>
  <c r="DG305"/>
  <c r="DQ304"/>
  <c r="DC304"/>
  <c r="DM304"/>
  <c r="CU304"/>
  <c r="DS296"/>
  <c r="DG296"/>
  <c r="DQ296"/>
  <c r="DC296"/>
  <c r="DN296"/>
  <c r="CW296"/>
  <c r="DG308"/>
  <c r="DS308"/>
  <c r="DO290"/>
  <c r="CY290"/>
  <c r="DA282"/>
  <c r="DP282"/>
  <c r="CM282" s="1"/>
  <c r="CN282" s="1"/>
  <c r="DR281"/>
  <c r="CO281" s="1"/>
  <c r="CP281" s="1"/>
  <c r="DE281"/>
  <c r="DN272"/>
  <c r="CW272"/>
  <c r="DQ260"/>
  <c r="DC260"/>
  <c r="DQ244"/>
  <c r="DC244"/>
  <c r="DT291"/>
  <c r="DI291"/>
  <c r="DL291"/>
  <c r="CS291"/>
  <c r="DT287"/>
  <c r="DI287"/>
  <c r="DL287"/>
  <c r="CS287"/>
  <c r="DQ284"/>
  <c r="DC284"/>
  <c r="DM284"/>
  <c r="CU284"/>
  <c r="DC279"/>
  <c r="DQ279"/>
  <c r="CU279"/>
  <c r="DM279"/>
  <c r="DT271"/>
  <c r="DI271"/>
  <c r="DL271"/>
  <c r="CS271"/>
  <c r="DE267"/>
  <c r="DR267"/>
  <c r="DT263"/>
  <c r="DI263"/>
  <c r="DL263"/>
  <c r="CS263"/>
  <c r="DE259"/>
  <c r="DR259"/>
  <c r="CO259" s="1"/>
  <c r="CP259" s="1"/>
  <c r="DT255"/>
  <c r="DI255"/>
  <c r="DL255"/>
  <c r="CS255"/>
  <c r="DE251"/>
  <c r="DR251"/>
  <c r="DT247"/>
  <c r="DI247"/>
  <c r="DL247"/>
  <c r="CS247"/>
  <c r="DE243"/>
  <c r="DR243"/>
  <c r="CO243" s="1"/>
  <c r="CP243" s="1"/>
  <c r="DT239"/>
  <c r="DI239"/>
  <c r="DL239"/>
  <c r="CS239"/>
  <c r="DC270"/>
  <c r="DQ270"/>
  <c r="DM270"/>
  <c r="CU270"/>
  <c r="DS254"/>
  <c r="DG254"/>
  <c r="DO254"/>
  <c r="CY254"/>
  <c r="DN281"/>
  <c r="CW281"/>
  <c r="DO278"/>
  <c r="CY278"/>
  <c r="DI274"/>
  <c r="DT274"/>
  <c r="CS274"/>
  <c r="DL274"/>
  <c r="DO273"/>
  <c r="CM273" s="1"/>
  <c r="CN273" s="1"/>
  <c r="CY273"/>
  <c r="DQ272"/>
  <c r="DC272"/>
  <c r="DI269"/>
  <c r="DT269"/>
  <c r="DA269"/>
  <c r="DP269"/>
  <c r="CM269" s="1"/>
  <c r="CN269" s="1"/>
  <c r="CS269"/>
  <c r="DL269"/>
  <c r="DO256"/>
  <c r="CY256"/>
  <c r="DR253"/>
  <c r="CO253" s="1"/>
  <c r="CP253" s="1"/>
  <c r="DE253"/>
  <c r="DN253"/>
  <c r="CW253"/>
  <c r="DE252"/>
  <c r="DR252"/>
  <c r="DR245"/>
  <c r="CO245" s="1"/>
  <c r="CP245" s="1"/>
  <c r="DE245"/>
  <c r="DE244"/>
  <c r="DR244"/>
  <c r="CO244" s="1"/>
  <c r="CP244" s="1"/>
  <c r="DR237"/>
  <c r="DE237"/>
  <c r="DE236"/>
  <c r="DR236"/>
  <c r="DO230"/>
  <c r="CY230"/>
  <c r="DT223"/>
  <c r="DI223"/>
  <c r="CY222"/>
  <c r="DO222"/>
  <c r="DG218"/>
  <c r="DS218"/>
  <c r="DT207"/>
  <c r="DI207"/>
  <c r="CY206"/>
  <c r="DO206"/>
  <c r="DG202"/>
  <c r="DS202"/>
  <c r="DT191"/>
  <c r="DI191"/>
  <c r="CY190"/>
  <c r="DO190"/>
  <c r="DT279"/>
  <c r="DI279"/>
  <c r="DP279"/>
  <c r="CM279" s="1"/>
  <c r="CN279" s="1"/>
  <c r="DA279"/>
  <c r="DL279"/>
  <c r="DU279" s="1"/>
  <c r="CS279"/>
  <c r="DC267"/>
  <c r="DQ267"/>
  <c r="CU259"/>
  <c r="DM259"/>
  <c r="DM223"/>
  <c r="CU223"/>
  <c r="DQ207"/>
  <c r="DC207"/>
  <c r="DC235"/>
  <c r="DQ235"/>
  <c r="CU235"/>
  <c r="DM235"/>
  <c r="DM225"/>
  <c r="CU225"/>
  <c r="DC217"/>
  <c r="DQ217"/>
  <c r="CS213"/>
  <c r="DL213"/>
  <c r="DP205"/>
  <c r="CM205" s="1"/>
  <c r="CN205" s="1"/>
  <c r="DA205"/>
  <c r="DI197"/>
  <c r="DT197"/>
  <c r="DT187"/>
  <c r="DI187"/>
  <c r="DL187"/>
  <c r="CS187"/>
  <c r="DG183"/>
  <c r="DS183"/>
  <c r="DC251"/>
  <c r="DQ251"/>
  <c r="DN241"/>
  <c r="CW241"/>
  <c r="DN235"/>
  <c r="CW235"/>
  <c r="DC230"/>
  <c r="DQ230"/>
  <c r="CU230"/>
  <c r="DM230"/>
  <c r="DC226"/>
  <c r="DQ226"/>
  <c r="CU218"/>
  <c r="DM218"/>
  <c r="DC210"/>
  <c r="DQ210"/>
  <c r="CU202"/>
  <c r="DM202"/>
  <c r="DC194"/>
  <c r="DQ194"/>
  <c r="DO220"/>
  <c r="CY220"/>
  <c r="DS219"/>
  <c r="DG219"/>
  <c r="DO219"/>
  <c r="CM219" s="1"/>
  <c r="CN219" s="1"/>
  <c r="CY219"/>
  <c r="DS204"/>
  <c r="DG204"/>
  <c r="DQ203"/>
  <c r="DC203"/>
  <c r="DM203"/>
  <c r="DU203" s="1"/>
  <c r="CU203"/>
  <c r="DA245"/>
  <c r="DP245"/>
  <c r="CM245" s="1"/>
  <c r="CN245" s="1"/>
  <c r="DN240"/>
  <c r="CW240"/>
  <c r="DI237"/>
  <c r="DT237"/>
  <c r="DN232"/>
  <c r="CW232"/>
  <c r="CS225"/>
  <c r="DL225"/>
  <c r="DU225" s="1"/>
  <c r="DS221"/>
  <c r="DG221"/>
  <c r="DO213"/>
  <c r="CY213"/>
  <c r="DT209"/>
  <c r="DI209"/>
  <c r="DQ205"/>
  <c r="DC205"/>
  <c r="DA201"/>
  <c r="DP201"/>
  <c r="CM201" s="1"/>
  <c r="CN201" s="1"/>
  <c r="CU197"/>
  <c r="DM197"/>
  <c r="CU189"/>
  <c r="DM189"/>
  <c r="DC185"/>
  <c r="DQ185"/>
  <c r="CY181"/>
  <c r="DO181"/>
  <c r="DN180"/>
  <c r="CW180"/>
  <c r="DG177"/>
  <c r="DS177"/>
  <c r="CY173"/>
  <c r="DO173"/>
  <c r="DG169"/>
  <c r="DS169"/>
  <c r="CY157"/>
  <c r="DO157"/>
  <c r="DG153"/>
  <c r="DS153"/>
  <c r="CY141"/>
  <c r="DO141"/>
  <c r="DN249"/>
  <c r="CW249"/>
  <c r="DS246"/>
  <c r="DG246"/>
  <c r="DC243"/>
  <c r="DQ243"/>
  <c r="DO186"/>
  <c r="CM186" s="1"/>
  <c r="CN186" s="1"/>
  <c r="CY186"/>
  <c r="DS180"/>
  <c r="DG180"/>
  <c r="DM178"/>
  <c r="CU178"/>
  <c r="DM170"/>
  <c r="CU170"/>
  <c r="DA167"/>
  <c r="DP167"/>
  <c r="CM167" s="1"/>
  <c r="CN167" s="1"/>
  <c r="DM154"/>
  <c r="CU154"/>
  <c r="DA151"/>
  <c r="DP151"/>
  <c r="CM151" s="1"/>
  <c r="CN151" s="1"/>
  <c r="DM138"/>
  <c r="CU138"/>
  <c r="CS123"/>
  <c r="DL123"/>
  <c r="DU123" s="1"/>
  <c r="DG134"/>
  <c r="DS134"/>
  <c r="DC172"/>
  <c r="DQ172"/>
  <c r="DC164"/>
  <c r="DQ164"/>
  <c r="DC156"/>
  <c r="DQ156"/>
  <c r="DC148"/>
  <c r="DQ148"/>
  <c r="CO148" s="1"/>
  <c r="CP148" s="1"/>
  <c r="DS130"/>
  <c r="DG130"/>
  <c r="DO126"/>
  <c r="DU126" s="1"/>
  <c r="CY126"/>
  <c r="DS195"/>
  <c r="DG195"/>
  <c r="DT193"/>
  <c r="DI193"/>
  <c r="CS193"/>
  <c r="DL193"/>
  <c r="CU173"/>
  <c r="DM173"/>
  <c r="DC165"/>
  <c r="DQ165"/>
  <c r="CU157"/>
  <c r="DM157"/>
  <c r="DC149"/>
  <c r="DQ149"/>
  <c r="DS186"/>
  <c r="DG186"/>
  <c r="DS178"/>
  <c r="DG178"/>
  <c r="DM174"/>
  <c r="CU174"/>
  <c r="DS167"/>
  <c r="DG167"/>
  <c r="DS166"/>
  <c r="DG166"/>
  <c r="DE162"/>
  <c r="DR162"/>
  <c r="DO159"/>
  <c r="CY159"/>
  <c r="DM158"/>
  <c r="DU158" s="1"/>
  <c r="CU158"/>
  <c r="DN155"/>
  <c r="CW155"/>
  <c r="DQ150"/>
  <c r="DC150"/>
  <c r="DR147"/>
  <c r="DE147"/>
  <c r="DN146"/>
  <c r="CW146"/>
  <c r="DO143"/>
  <c r="CY143"/>
  <c r="DG142"/>
  <c r="DS142"/>
  <c r="DC133"/>
  <c r="DQ133"/>
  <c r="DR129"/>
  <c r="DE129"/>
  <c r="DS125"/>
  <c r="DG125"/>
  <c r="DC125"/>
  <c r="DQ125"/>
  <c r="CU125"/>
  <c r="DM125"/>
  <c r="DO134"/>
  <c r="CM134" s="1"/>
  <c r="CN134" s="1"/>
  <c r="CY134"/>
  <c r="DT164"/>
  <c r="DI164"/>
  <c r="DA164"/>
  <c r="DP164"/>
  <c r="CM164" s="1"/>
  <c r="CN164" s="1"/>
  <c r="CS164"/>
  <c r="DL164"/>
  <c r="DT148"/>
  <c r="DI148"/>
  <c r="DA148"/>
  <c r="DP148"/>
  <c r="CM148" s="1"/>
  <c r="CN148" s="1"/>
  <c r="CS148"/>
  <c r="DL148"/>
  <c r="DS144"/>
  <c r="DG144"/>
  <c r="DO144"/>
  <c r="CY144"/>
  <c r="DP140"/>
  <c r="CM140" s="1"/>
  <c r="CN140" s="1"/>
  <c r="DA140"/>
  <c r="CS140"/>
  <c r="DL140"/>
  <c r="DI136"/>
  <c r="DT136"/>
  <c r="DO136"/>
  <c r="CY136"/>
  <c r="CU136"/>
  <c r="DM136"/>
  <c r="DI132"/>
  <c r="DT132"/>
  <c r="DO132"/>
  <c r="CY132"/>
  <c r="DM132"/>
  <c r="CU132"/>
  <c r="DS128"/>
  <c r="DG128"/>
  <c r="DC128"/>
  <c r="DQ128"/>
  <c r="CW124"/>
  <c r="DN124"/>
  <c r="CS124"/>
  <c r="DL124"/>
  <c r="DA143"/>
  <c r="DP143"/>
  <c r="DI135"/>
  <c r="DT135"/>
  <c r="DO131"/>
  <c r="CY131"/>
  <c r="DI123"/>
  <c r="DT123"/>
  <c r="DN190"/>
  <c r="CW190"/>
  <c r="DN187"/>
  <c r="CW187"/>
  <c r="DC169"/>
  <c r="DQ169"/>
  <c r="CU161"/>
  <c r="DM161"/>
  <c r="DN158"/>
  <c r="CW158"/>
  <c r="DC153"/>
  <c r="DQ153"/>
  <c r="CU145"/>
  <c r="DM145"/>
  <c r="CW142"/>
  <c r="DN142"/>
  <c r="DT137"/>
  <c r="DI137"/>
  <c r="DC141"/>
  <c r="DQ141"/>
  <c r="CZ314"/>
  <c r="CV309"/>
  <c r="DD307"/>
  <c r="DD311"/>
  <c r="CY310"/>
  <c r="DH302"/>
  <c r="CZ298"/>
  <c r="DH294"/>
  <c r="CT316"/>
  <c r="CX307"/>
  <c r="DH313"/>
  <c r="CZ297"/>
  <c r="DP290"/>
  <c r="CM290" s="1"/>
  <c r="CN290" s="1"/>
  <c r="CZ289"/>
  <c r="CZ317"/>
  <c r="DF312"/>
  <c r="CX312"/>
  <c r="CZ309"/>
  <c r="DP306"/>
  <c r="CM306" s="1"/>
  <c r="CN306" s="1"/>
  <c r="DF300"/>
  <c r="CV300"/>
  <c r="DI298"/>
  <c r="CS298"/>
  <c r="DF288"/>
  <c r="CX288"/>
  <c r="CZ308"/>
  <c r="DB307"/>
  <c r="DI286"/>
  <c r="CS286"/>
  <c r="CS278"/>
  <c r="CZ270"/>
  <c r="CY266"/>
  <c r="CS257"/>
  <c r="DF261"/>
  <c r="DJ253"/>
  <c r="CT253"/>
  <c r="CX252"/>
  <c r="CX289"/>
  <c r="DD288"/>
  <c r="CX285"/>
  <c r="DF284"/>
  <c r="CX284"/>
  <c r="DF277"/>
  <c r="DF276"/>
  <c r="CX276"/>
  <c r="DB273"/>
  <c r="DD271"/>
  <c r="CV263"/>
  <c r="DD255"/>
  <c r="DJ249"/>
  <c r="CV247"/>
  <c r="DD239"/>
  <c r="CZ282"/>
  <c r="DF281"/>
  <c r="CS277"/>
  <c r="DB270"/>
  <c r="DG266"/>
  <c r="DJ262"/>
  <c r="DD258"/>
  <c r="DI254"/>
  <c r="CZ285"/>
  <c r="CX271"/>
  <c r="DB267"/>
  <c r="CX263"/>
  <c r="DB259"/>
  <c r="CX255"/>
  <c r="DB251"/>
  <c r="CX247"/>
  <c r="DB243"/>
  <c r="CX239"/>
  <c r="DB235"/>
  <c r="CX272"/>
  <c r="DF264"/>
  <c r="CX257"/>
  <c r="DA266"/>
  <c r="CU237"/>
  <c r="DI212"/>
  <c r="CS212"/>
  <c r="DS290"/>
  <c r="DS250"/>
  <c r="DJ230"/>
  <c r="DB230"/>
  <c r="CT230"/>
  <c r="CO228"/>
  <c r="CP228" s="1"/>
  <c r="DJ226"/>
  <c r="CT226"/>
  <c r="DF222"/>
  <c r="CO220"/>
  <c r="CP220" s="1"/>
  <c r="DJ218"/>
  <c r="CT218"/>
  <c r="DF214"/>
  <c r="CO212"/>
  <c r="CP212" s="1"/>
  <c r="DJ210"/>
  <c r="CT210"/>
  <c r="DF206"/>
  <c r="CO204"/>
  <c r="CP204" s="1"/>
  <c r="DJ202"/>
  <c r="CT202"/>
  <c r="DF198"/>
  <c r="DT270"/>
  <c r="DA244"/>
  <c r="CX240"/>
  <c r="DG237"/>
  <c r="CY234"/>
  <c r="DC233"/>
  <c r="DL232"/>
  <c r="CZ232"/>
  <c r="DL231"/>
  <c r="DU231" s="1"/>
  <c r="CZ229"/>
  <c r="DF223"/>
  <c r="CM216"/>
  <c r="CN216" s="1"/>
  <c r="DD211"/>
  <c r="CW209"/>
  <c r="CY208"/>
  <c r="CV203"/>
  <c r="DO192"/>
  <c r="DU192" s="1"/>
  <c r="DF191"/>
  <c r="DQ188"/>
  <c r="DJ238"/>
  <c r="DC278"/>
  <c r="DA262"/>
  <c r="DA223"/>
  <c r="DJ217"/>
  <c r="CT217"/>
  <c r="DR215"/>
  <c r="CO215" s="1"/>
  <c r="CP215" s="1"/>
  <c r="CS203"/>
  <c r="DB201"/>
  <c r="DD250"/>
  <c r="DJ245"/>
  <c r="CT245"/>
  <c r="CT237"/>
  <c r="DF226"/>
  <c r="DR224"/>
  <c r="CO224" s="1"/>
  <c r="CP224" s="1"/>
  <c r="DJ222"/>
  <c r="CT222"/>
  <c r="DF218"/>
  <c r="DR216"/>
  <c r="CO216" s="1"/>
  <c r="CP216" s="1"/>
  <c r="DJ214"/>
  <c r="CT214"/>
  <c r="DF210"/>
  <c r="DR208"/>
  <c r="DJ206"/>
  <c r="CT206"/>
  <c r="DF202"/>
  <c r="DR200"/>
  <c r="DJ198"/>
  <c r="CT198"/>
  <c r="DF194"/>
  <c r="DR192"/>
  <c r="DJ190"/>
  <c r="CT190"/>
  <c r="CS254"/>
  <c r="DJ233"/>
  <c r="DM233"/>
  <c r="DF232"/>
  <c r="CX228"/>
  <c r="DT224"/>
  <c r="CW223"/>
  <c r="CV223"/>
  <c r="DF220"/>
  <c r="DF219"/>
  <c r="DG217"/>
  <c r="CW213"/>
  <c r="CX212"/>
  <c r="DD207"/>
  <c r="DM200"/>
  <c r="DU200" s="1"/>
  <c r="DT192"/>
  <c r="DD189"/>
  <c r="CW186"/>
  <c r="DR182"/>
  <c r="CM162"/>
  <c r="CN162" s="1"/>
  <c r="DH233"/>
  <c r="DR229"/>
  <c r="CV222"/>
  <c r="DD214"/>
  <c r="CV206"/>
  <c r="DD198"/>
  <c r="CV190"/>
  <c r="DM228"/>
  <c r="DN225"/>
  <c r="DP220"/>
  <c r="CM220" s="1"/>
  <c r="CN220" s="1"/>
  <c r="DC212"/>
  <c r="DR209"/>
  <c r="DL207"/>
  <c r="DT203"/>
  <c r="DM196"/>
  <c r="DU196" s="1"/>
  <c r="CZ182"/>
  <c r="CU242"/>
  <c r="DN195"/>
  <c r="DR188"/>
  <c r="CO188" s="1"/>
  <c r="CP188" s="1"/>
  <c r="DJ183"/>
  <c r="DB183"/>
  <c r="CT183"/>
  <c r="DF179"/>
  <c r="CX179"/>
  <c r="DJ175"/>
  <c r="DB175"/>
  <c r="CT175"/>
  <c r="DB173"/>
  <c r="CX169"/>
  <c r="DB165"/>
  <c r="CX161"/>
  <c r="DB157"/>
  <c r="CX153"/>
  <c r="DB149"/>
  <c r="CX145"/>
  <c r="CT141"/>
  <c r="DM220"/>
  <c r="DU220" s="1"/>
  <c r="DO207"/>
  <c r="CS196"/>
  <c r="DQ191"/>
  <c r="CO191" s="1"/>
  <c r="CP191" s="1"/>
  <c r="DC183"/>
  <c r="DB193"/>
  <c r="DL223"/>
  <c r="DM212"/>
  <c r="DU212" s="1"/>
  <c r="DR168"/>
  <c r="CO168" s="1"/>
  <c r="CP168" s="1"/>
  <c r="DI150"/>
  <c r="DQ147"/>
  <c r="DH144"/>
  <c r="DE144"/>
  <c r="CZ122"/>
  <c r="DN196"/>
  <c r="DB194"/>
  <c r="DN193"/>
  <c r="CU192"/>
  <c r="DA188"/>
  <c r="DF185"/>
  <c r="CX185"/>
  <c r="DJ181"/>
  <c r="DB181"/>
  <c r="CX177"/>
  <c r="DF173"/>
  <c r="DJ169"/>
  <c r="CT169"/>
  <c r="DF165"/>
  <c r="DJ161"/>
  <c r="CT161"/>
  <c r="DF157"/>
  <c r="DJ153"/>
  <c r="CT153"/>
  <c r="DF149"/>
  <c r="DJ145"/>
  <c r="CT145"/>
  <c r="DF141"/>
  <c r="DR221"/>
  <c r="DL211"/>
  <c r="DP207"/>
  <c r="DN197"/>
  <c r="CY192"/>
  <c r="DH188"/>
  <c r="DR186"/>
  <c r="CO186" s="1"/>
  <c r="CP186" s="1"/>
  <c r="DD162"/>
  <c r="DJ159"/>
  <c r="DB159"/>
  <c r="CT159"/>
  <c r="CM147"/>
  <c r="CN147" s="1"/>
  <c r="DD146"/>
  <c r="DP142"/>
  <c r="CM139"/>
  <c r="CN139" s="1"/>
  <c r="DD136"/>
  <c r="DE134"/>
  <c r="DD132"/>
  <c r="DE130"/>
  <c r="CT128"/>
  <c r="CW126"/>
  <c r="DB124"/>
  <c r="DD140"/>
  <c r="CT135"/>
  <c r="DH131"/>
  <c r="CZ126"/>
  <c r="DT122"/>
  <c r="CU122"/>
  <c r="DR172"/>
  <c r="DR156"/>
  <c r="DR140"/>
  <c r="CO140" s="1"/>
  <c r="CP140" s="1"/>
  <c r="DN134"/>
  <c r="DU134" s="1"/>
  <c r="DP129"/>
  <c r="DQ122"/>
  <c r="CO122" s="1"/>
  <c r="CP122" s="1"/>
  <c r="DO135"/>
  <c r="CM135" s="1"/>
  <c r="CN135" s="1"/>
  <c r="DL195"/>
  <c r="DA186"/>
  <c r="DL184"/>
  <c r="DP178"/>
  <c r="CM178" s="1"/>
  <c r="CN178" s="1"/>
  <c r="DS170"/>
  <c r="DO162"/>
  <c r="DE160"/>
  <c r="DS154"/>
  <c r="DO146"/>
  <c r="CM146" s="1"/>
  <c r="CN146" s="1"/>
  <c r="DO138"/>
  <c r="DQ135"/>
  <c r="CO135" s="1"/>
  <c r="CP135" s="1"/>
  <c r="DM127"/>
  <c r="DN184"/>
  <c r="DP180"/>
  <c r="CM180" s="1"/>
  <c r="CN180" s="1"/>
  <c r="DO171"/>
  <c r="DO163"/>
  <c r="CM163" s="1"/>
  <c r="CN163" s="1"/>
  <c r="DO155"/>
  <c r="DO147"/>
  <c r="DO139"/>
  <c r="DT133"/>
  <c r="CU131"/>
  <c r="DA126"/>
  <c r="DP125"/>
  <c r="DQ178"/>
  <c r="CO178" s="1"/>
  <c r="CP178" s="1"/>
  <c r="DS131"/>
  <c r="CY123"/>
  <c r="DP182"/>
  <c r="DM179"/>
  <c r="DL166"/>
  <c r="DU166" s="1"/>
  <c r="DC159"/>
  <c r="DC143"/>
  <c r="DM317"/>
  <c r="DU317" s="1"/>
  <c r="CU317"/>
  <c r="DI311"/>
  <c r="DT311"/>
  <c r="DP311"/>
  <c r="CM311" s="1"/>
  <c r="CN311" s="1"/>
  <c r="DA311"/>
  <c r="DL311"/>
  <c r="CS311"/>
  <c r="DC307"/>
  <c r="DQ307"/>
  <c r="DN309"/>
  <c r="CW309"/>
  <c r="DO302"/>
  <c r="CY302"/>
  <c r="DS298"/>
  <c r="DG298"/>
  <c r="DO294"/>
  <c r="CY294"/>
  <c r="DL316"/>
  <c r="CS316"/>
  <c r="DN307"/>
  <c r="CW307"/>
  <c r="DR297"/>
  <c r="CO297" s="1"/>
  <c r="CP297" s="1"/>
  <c r="DE297"/>
  <c r="DN297"/>
  <c r="CW297"/>
  <c r="DG289"/>
  <c r="DS289"/>
  <c r="DS317"/>
  <c r="DG317"/>
  <c r="DE312"/>
  <c r="DR312"/>
  <c r="CO312" s="1"/>
  <c r="CP312" s="1"/>
  <c r="DN312"/>
  <c r="CW312"/>
  <c r="DN308"/>
  <c r="CW308"/>
  <c r="DS300"/>
  <c r="DG300"/>
  <c r="DQ300"/>
  <c r="DC300"/>
  <c r="DN300"/>
  <c r="CW300"/>
  <c r="DR292"/>
  <c r="DE292"/>
  <c r="DN292"/>
  <c r="CW292"/>
  <c r="DS288"/>
  <c r="DG288"/>
  <c r="DO288"/>
  <c r="CY288"/>
  <c r="CY284"/>
  <c r="DO284"/>
  <c r="DG280"/>
  <c r="DS280"/>
  <c r="CY276"/>
  <c r="DO276"/>
  <c r="DP307"/>
  <c r="CM307" s="1"/>
  <c r="CN307" s="1"/>
  <c r="DA307"/>
  <c r="DG281"/>
  <c r="DS281"/>
  <c r="DQ268"/>
  <c r="DC268"/>
  <c r="DR257"/>
  <c r="CO257" s="1"/>
  <c r="CP257" s="1"/>
  <c r="DE257"/>
  <c r="DN257"/>
  <c r="CW257"/>
  <c r="DR256"/>
  <c r="DE256"/>
  <c r="DM252"/>
  <c r="CU252"/>
  <c r="DS262"/>
  <c r="DG262"/>
  <c r="DO262"/>
  <c r="CM262" s="1"/>
  <c r="CN262" s="1"/>
  <c r="CY262"/>
  <c r="DC246"/>
  <c r="DQ246"/>
  <c r="DC238"/>
  <c r="DQ238"/>
  <c r="DN289"/>
  <c r="CW289"/>
  <c r="DQ288"/>
  <c r="DC288"/>
  <c r="DN285"/>
  <c r="CW285"/>
  <c r="DE284"/>
  <c r="DR284"/>
  <c r="CO284" s="1"/>
  <c r="CP284" s="1"/>
  <c r="DN284"/>
  <c r="CW284"/>
  <c r="DE276"/>
  <c r="DR276"/>
  <c r="DN276"/>
  <c r="CW276"/>
  <c r="DC271"/>
  <c r="DQ271"/>
  <c r="CU263"/>
  <c r="DM263"/>
  <c r="DC255"/>
  <c r="DQ255"/>
  <c r="CU247"/>
  <c r="DM247"/>
  <c r="DC239"/>
  <c r="DQ239"/>
  <c r="DO281"/>
  <c r="CY281"/>
  <c r="DO264"/>
  <c r="CY264"/>
  <c r="DR261"/>
  <c r="CO261" s="1"/>
  <c r="CP261" s="1"/>
  <c r="DE261"/>
  <c r="DN261"/>
  <c r="CW261"/>
  <c r="DE260"/>
  <c r="DR260"/>
  <c r="DI258"/>
  <c r="DT258"/>
  <c r="DS257"/>
  <c r="DG257"/>
  <c r="DS256"/>
  <c r="DG256"/>
  <c r="DM256"/>
  <c r="CU256"/>
  <c r="DN252"/>
  <c r="CW252"/>
  <c r="DS249"/>
  <c r="DG249"/>
  <c r="DQ248"/>
  <c r="DC248"/>
  <c r="DM248"/>
  <c r="CU248"/>
  <c r="CW244"/>
  <c r="DN244"/>
  <c r="DS241"/>
  <c r="DG241"/>
  <c r="DQ240"/>
  <c r="DC240"/>
  <c r="DM240"/>
  <c r="CU240"/>
  <c r="DT234"/>
  <c r="DI234"/>
  <c r="DE230"/>
  <c r="DR230"/>
  <c r="CO230" s="1"/>
  <c r="CP230" s="1"/>
  <c r="CY226"/>
  <c r="DO226"/>
  <c r="DG222"/>
  <c r="DS222"/>
  <c r="CY210"/>
  <c r="DO210"/>
  <c r="DG206"/>
  <c r="DS206"/>
  <c r="CY194"/>
  <c r="DO194"/>
  <c r="DG190"/>
  <c r="DS190"/>
  <c r="CY285"/>
  <c r="DO285"/>
  <c r="CM285" s="1"/>
  <c r="CN285" s="1"/>
  <c r="DN271"/>
  <c r="CW271"/>
  <c r="DP267"/>
  <c r="CM267" s="1"/>
  <c r="CN267" s="1"/>
  <c r="DA267"/>
  <c r="DN263"/>
  <c r="CW263"/>
  <c r="DP259"/>
  <c r="CM259" s="1"/>
  <c r="CN259" s="1"/>
  <c r="DA259"/>
  <c r="DN255"/>
  <c r="CW255"/>
  <c r="DP251"/>
  <c r="CM251" s="1"/>
  <c r="CN251" s="1"/>
  <c r="DA251"/>
  <c r="DN247"/>
  <c r="CW247"/>
  <c r="DP243"/>
  <c r="CM243" s="1"/>
  <c r="CN243" s="1"/>
  <c r="DA243"/>
  <c r="DN239"/>
  <c r="CW239"/>
  <c r="DP235"/>
  <c r="CM235" s="1"/>
  <c r="CN235" s="1"/>
  <c r="DA235"/>
  <c r="DQ258"/>
  <c r="DC258"/>
  <c r="DM215"/>
  <c r="CU215"/>
  <c r="DQ199"/>
  <c r="CO199" s="1"/>
  <c r="CP199" s="1"/>
  <c r="DC199"/>
  <c r="DS238"/>
  <c r="DG238"/>
  <c r="DT230"/>
  <c r="DI230"/>
  <c r="DP230"/>
  <c r="CM230" s="1"/>
  <c r="CN230" s="1"/>
  <c r="DA230"/>
  <c r="DL230"/>
  <c r="CS230"/>
  <c r="DT226"/>
  <c r="DI226"/>
  <c r="DL226"/>
  <c r="CS226"/>
  <c r="DE222"/>
  <c r="DR222"/>
  <c r="CO222" s="1"/>
  <c r="CP222" s="1"/>
  <c r="DT218"/>
  <c r="DI218"/>
  <c r="DL218"/>
  <c r="DU218" s="1"/>
  <c r="CS218"/>
  <c r="DE214"/>
  <c r="DR214"/>
  <c r="DT210"/>
  <c r="DI210"/>
  <c r="DL210"/>
  <c r="CS210"/>
  <c r="DE206"/>
  <c r="DR206"/>
  <c r="CO206" s="1"/>
  <c r="CP206" s="1"/>
  <c r="DT202"/>
  <c r="DI202"/>
  <c r="DL202"/>
  <c r="DU202" s="1"/>
  <c r="CS202"/>
  <c r="DE198"/>
  <c r="DR198"/>
  <c r="DS232"/>
  <c r="DG232"/>
  <c r="DI221"/>
  <c r="DT221"/>
  <c r="DM217"/>
  <c r="CU217"/>
  <c r="DC209"/>
  <c r="DQ209"/>
  <c r="CS205"/>
  <c r="DL205"/>
  <c r="DU205" s="1"/>
  <c r="DP197"/>
  <c r="DA197"/>
  <c r="DC193"/>
  <c r="DQ193"/>
  <c r="CO193" s="1"/>
  <c r="CP193" s="1"/>
  <c r="DT189"/>
  <c r="DI189"/>
  <c r="CY187"/>
  <c r="DO187"/>
  <c r="CY175"/>
  <c r="DO175"/>
  <c r="DM236"/>
  <c r="CU236"/>
  <c r="DS228"/>
  <c r="DG228"/>
  <c r="DQ227"/>
  <c r="DC227"/>
  <c r="DM227"/>
  <c r="DU227" s="1"/>
  <c r="CU227"/>
  <c r="DS212"/>
  <c r="DG212"/>
  <c r="DQ211"/>
  <c r="CO211" s="1"/>
  <c r="CP211" s="1"/>
  <c r="DC211"/>
  <c r="DM211"/>
  <c r="CU211"/>
  <c r="DM195"/>
  <c r="CU195"/>
  <c r="DR226"/>
  <c r="CO226" s="1"/>
  <c r="CP226" s="1"/>
  <c r="DE226"/>
  <c r="DT222"/>
  <c r="DI222"/>
  <c r="DL222"/>
  <c r="DU222" s="1"/>
  <c r="CS222"/>
  <c r="DR218"/>
  <c r="DE218"/>
  <c r="DT214"/>
  <c r="DI214"/>
  <c r="DL214"/>
  <c r="CS214"/>
  <c r="DR210"/>
  <c r="CO210" s="1"/>
  <c r="CP210" s="1"/>
  <c r="DE210"/>
  <c r="DT206"/>
  <c r="DI206"/>
  <c r="DL206"/>
  <c r="DU206" s="1"/>
  <c r="CS206"/>
  <c r="DR202"/>
  <c r="DE202"/>
  <c r="DT198"/>
  <c r="DI198"/>
  <c r="DL198"/>
  <c r="CS198"/>
  <c r="DE194"/>
  <c r="DR194"/>
  <c r="CO194" s="1"/>
  <c r="CP194" s="1"/>
  <c r="DT190"/>
  <c r="DI190"/>
  <c r="DL190"/>
  <c r="DU190" s="1"/>
  <c r="CS190"/>
  <c r="DO232"/>
  <c r="CY232"/>
  <c r="DQ229"/>
  <c r="DC229"/>
  <c r="DO221"/>
  <c r="CY221"/>
  <c r="DT217"/>
  <c r="DI217"/>
  <c r="DQ213"/>
  <c r="CO213" s="1"/>
  <c r="CP213" s="1"/>
  <c r="DC213"/>
  <c r="DA209"/>
  <c r="DP209"/>
  <c r="CM209" s="1"/>
  <c r="CN209" s="1"/>
  <c r="CU205"/>
  <c r="DM205"/>
  <c r="CS201"/>
  <c r="DL201"/>
  <c r="DS197"/>
  <c r="DG197"/>
  <c r="DS189"/>
  <c r="DG189"/>
  <c r="CU185"/>
  <c r="DM185"/>
  <c r="DC181"/>
  <c r="DQ181"/>
  <c r="CY177"/>
  <c r="DO177"/>
  <c r="DG173"/>
  <c r="DS173"/>
  <c r="DT162"/>
  <c r="DI162"/>
  <c r="CY161"/>
  <c r="DO161"/>
  <c r="CU159"/>
  <c r="DM159"/>
  <c r="DG157"/>
  <c r="DS157"/>
  <c r="DT146"/>
  <c r="DI146"/>
  <c r="CY145"/>
  <c r="DO145"/>
  <c r="CU143"/>
  <c r="DM143"/>
  <c r="DG141"/>
  <c r="DS141"/>
  <c r="DO246"/>
  <c r="CM246" s="1"/>
  <c r="CN246" s="1"/>
  <c r="CY246"/>
  <c r="CU222"/>
  <c r="DM222"/>
  <c r="DC214"/>
  <c r="DQ214"/>
  <c r="CU206"/>
  <c r="DM206"/>
  <c r="DC198"/>
  <c r="DQ198"/>
  <c r="CU190"/>
  <c r="DM190"/>
  <c r="DQ182"/>
  <c r="DC182"/>
  <c r="DQ176"/>
  <c r="CO176" s="1"/>
  <c r="CP176" s="1"/>
  <c r="DC176"/>
  <c r="CS167"/>
  <c r="DL167"/>
  <c r="DQ162"/>
  <c r="DC162"/>
  <c r="DI159"/>
  <c r="DT159"/>
  <c r="CS151"/>
  <c r="DL151"/>
  <c r="DU151" s="1"/>
  <c r="DQ146"/>
  <c r="DC146"/>
  <c r="DI143"/>
  <c r="DT143"/>
  <c r="DC140"/>
  <c r="DQ140"/>
  <c r="DT183"/>
  <c r="DI183"/>
  <c r="DP183"/>
  <c r="DA183"/>
  <c r="DL183"/>
  <c r="DU183" s="1"/>
  <c r="CS183"/>
  <c r="DR179"/>
  <c r="CO179" s="1"/>
  <c r="CP179" s="1"/>
  <c r="DE179"/>
  <c r="DN179"/>
  <c r="CW179"/>
  <c r="DT175"/>
  <c r="DI175"/>
  <c r="DP175"/>
  <c r="CM175" s="1"/>
  <c r="CN175" s="1"/>
  <c r="DA175"/>
  <c r="DL175"/>
  <c r="CS175"/>
  <c r="DP173"/>
  <c r="CM173" s="1"/>
  <c r="CN173" s="1"/>
  <c r="DA173"/>
  <c r="DN169"/>
  <c r="CW169"/>
  <c r="DP165"/>
  <c r="CM165" s="1"/>
  <c r="CN165" s="1"/>
  <c r="DA165"/>
  <c r="DN161"/>
  <c r="CW161"/>
  <c r="DP157"/>
  <c r="CM157" s="1"/>
  <c r="CN157" s="1"/>
  <c r="DA157"/>
  <c r="DN153"/>
  <c r="CW153"/>
  <c r="DP149"/>
  <c r="CM149" s="1"/>
  <c r="CN149" s="1"/>
  <c r="DA149"/>
  <c r="DN145"/>
  <c r="CW145"/>
  <c r="DL141"/>
  <c r="DU141" s="1"/>
  <c r="CS141"/>
  <c r="DM172"/>
  <c r="CU172"/>
  <c r="DM164"/>
  <c r="CU164"/>
  <c r="DM156"/>
  <c r="CU156"/>
  <c r="DM148"/>
  <c r="CU148"/>
  <c r="DS122"/>
  <c r="DG122"/>
  <c r="DO195"/>
  <c r="CM195" s="1"/>
  <c r="CN195" s="1"/>
  <c r="CY195"/>
  <c r="DR171"/>
  <c r="DE171"/>
  <c r="DN170"/>
  <c r="CW170"/>
  <c r="DO166"/>
  <c r="CY166"/>
  <c r="DS159"/>
  <c r="DG159"/>
  <c r="DS158"/>
  <c r="DG158"/>
  <c r="DE154"/>
  <c r="DR154"/>
  <c r="CO154" s="1"/>
  <c r="CP154" s="1"/>
  <c r="DO151"/>
  <c r="CY151"/>
  <c r="DM150"/>
  <c r="DU150" s="1"/>
  <c r="CU150"/>
  <c r="DN147"/>
  <c r="CW147"/>
  <c r="DO142"/>
  <c r="CY142"/>
  <c r="DC137"/>
  <c r="DQ137"/>
  <c r="DN137"/>
  <c r="CW137"/>
  <c r="CW133"/>
  <c r="DN133"/>
  <c r="CY129"/>
  <c r="DO129"/>
  <c r="CU129"/>
  <c r="DM129"/>
  <c r="CW125"/>
  <c r="DN125"/>
  <c r="DS126"/>
  <c r="DG126"/>
  <c r="DP194"/>
  <c r="CM194" s="1"/>
  <c r="CN194" s="1"/>
  <c r="DA194"/>
  <c r="DR185"/>
  <c r="DE185"/>
  <c r="DN185"/>
  <c r="CW185"/>
  <c r="DI181"/>
  <c r="DT181"/>
  <c r="DA181"/>
  <c r="DP181"/>
  <c r="CM181" s="1"/>
  <c r="CN181" s="1"/>
  <c r="CS181"/>
  <c r="DL181"/>
  <c r="DR177"/>
  <c r="CO177" s="1"/>
  <c r="CP177" s="1"/>
  <c r="DE177"/>
  <c r="DN177"/>
  <c r="CW177"/>
  <c r="DR173"/>
  <c r="CO173" s="1"/>
  <c r="CP173" s="1"/>
  <c r="DE173"/>
  <c r="DT169"/>
  <c r="DI169"/>
  <c r="DL169"/>
  <c r="DU169" s="1"/>
  <c r="CS169"/>
  <c r="DR165"/>
  <c r="DE165"/>
  <c r="DT161"/>
  <c r="DI161"/>
  <c r="DL161"/>
  <c r="CS161"/>
  <c r="DR157"/>
  <c r="CO157" s="1"/>
  <c r="CP157" s="1"/>
  <c r="DE157"/>
  <c r="DT153"/>
  <c r="DI153"/>
  <c r="DL153"/>
  <c r="DU153" s="1"/>
  <c r="CS153"/>
  <c r="DR149"/>
  <c r="DE149"/>
  <c r="DT145"/>
  <c r="DI145"/>
  <c r="DL145"/>
  <c r="CS145"/>
  <c r="DE141"/>
  <c r="DR141"/>
  <c r="CO141" s="1"/>
  <c r="CP141" s="1"/>
  <c r="DS168"/>
  <c r="DG168"/>
  <c r="DO168"/>
  <c r="CM168" s="1"/>
  <c r="CN168" s="1"/>
  <c r="CY168"/>
  <c r="DQ160"/>
  <c r="CO160" s="1"/>
  <c r="CP160" s="1"/>
  <c r="DC160"/>
  <c r="CU160"/>
  <c r="DM160"/>
  <c r="DU160" s="1"/>
  <c r="DS152"/>
  <c r="DG152"/>
  <c r="DO152"/>
  <c r="CM152" s="1"/>
  <c r="CN152" s="1"/>
  <c r="CY152"/>
  <c r="DR136"/>
  <c r="CO136" s="1"/>
  <c r="CP136" s="1"/>
  <c r="DE136"/>
  <c r="DP136"/>
  <c r="CM136" s="1"/>
  <c r="CN136" s="1"/>
  <c r="DA136"/>
  <c r="DR132"/>
  <c r="CO132" s="1"/>
  <c r="CP132" s="1"/>
  <c r="DE132"/>
  <c r="DA132"/>
  <c r="DP132"/>
  <c r="CM132" s="1"/>
  <c r="CN132" s="1"/>
  <c r="DI128"/>
  <c r="DT128"/>
  <c r="DO128"/>
  <c r="CY128"/>
  <c r="DM128"/>
  <c r="CU128"/>
  <c r="DS124"/>
  <c r="DG124"/>
  <c r="DQ124"/>
  <c r="DC124"/>
  <c r="DQ138"/>
  <c r="DC138"/>
  <c r="DT131"/>
  <c r="DI131"/>
  <c r="DP127"/>
  <c r="CM127" s="1"/>
  <c r="CN127" s="1"/>
  <c r="DA127"/>
  <c r="CY130"/>
  <c r="DO130"/>
  <c r="DU130" s="1"/>
  <c r="DH314"/>
  <c r="DH310"/>
  <c r="DB316"/>
  <c r="DD312"/>
  <c r="DH301"/>
  <c r="DF293"/>
  <c r="CX293"/>
  <c r="CV291"/>
  <c r="DH318"/>
  <c r="DF310"/>
  <c r="DD296"/>
  <c r="CX296"/>
  <c r="CU290"/>
  <c r="CX316"/>
  <c r="DQ290"/>
  <c r="DJ282"/>
  <c r="CZ278"/>
  <c r="CZ273"/>
  <c r="DB291"/>
  <c r="DB287"/>
  <c r="DD276"/>
  <c r="CV276"/>
  <c r="DB271"/>
  <c r="CX267"/>
  <c r="DB263"/>
  <c r="CX259"/>
  <c r="DB255"/>
  <c r="CX251"/>
  <c r="DB247"/>
  <c r="CX243"/>
  <c r="DB239"/>
  <c r="DP257"/>
  <c r="CX253"/>
  <c r="DF245"/>
  <c r="CX237"/>
  <c r="DA290"/>
  <c r="DB282"/>
  <c r="DH281"/>
  <c r="DH278"/>
  <c r="CZ274"/>
  <c r="DJ270"/>
  <c r="DD266"/>
  <c r="CV258"/>
  <c r="CT254"/>
  <c r="DP250"/>
  <c r="CM250" s="1"/>
  <c r="CN250" s="1"/>
  <c r="DJ246"/>
  <c r="DR242"/>
  <c r="CO242" s="1"/>
  <c r="CP242" s="1"/>
  <c r="DP242"/>
  <c r="DO277"/>
  <c r="CM277" s="1"/>
  <c r="CN277" s="1"/>
  <c r="DO237"/>
  <c r="DH290"/>
  <c r="DF272"/>
  <c r="CX265"/>
  <c r="DF257"/>
  <c r="DF280"/>
  <c r="CX280"/>
  <c r="CV267"/>
  <c r="DD259"/>
  <c r="DF248"/>
  <c r="DL234"/>
  <c r="DU234" s="1"/>
  <c r="CV242"/>
  <c r="DS234"/>
  <c r="DT240"/>
  <c r="CY237"/>
  <c r="DT232"/>
  <c r="DT231"/>
  <c r="CV227"/>
  <c r="CX216"/>
  <c r="CX215"/>
  <c r="CM208"/>
  <c r="CN208" s="1"/>
  <c r="DF208"/>
  <c r="DA273"/>
  <c r="CV251"/>
  <c r="DF235"/>
  <c r="DR233"/>
  <c r="CO233" s="1"/>
  <c r="CP233" s="1"/>
  <c r="CV226"/>
  <c r="DD218"/>
  <c r="CV210"/>
  <c r="DD202"/>
  <c r="CV194"/>
  <c r="DF240"/>
  <c r="CS227"/>
  <c r="CT225"/>
  <c r="DR223"/>
  <c r="DI216"/>
  <c r="DB209"/>
  <c r="DQ200"/>
  <c r="DA199"/>
  <c r="DA191"/>
  <c r="DO242"/>
  <c r="DB237"/>
  <c r="CZ233"/>
  <c r="DH232"/>
  <c r="DP231"/>
  <c r="DG223"/>
  <c r="CW221"/>
  <c r="DD215"/>
  <c r="DM208"/>
  <c r="DU208" s="1"/>
  <c r="DD205"/>
  <c r="DE203"/>
  <c r="DT200"/>
  <c r="CW199"/>
  <c r="CV199"/>
  <c r="DE178"/>
  <c r="CV243"/>
  <c r="DR225"/>
  <c r="CO225" s="1"/>
  <c r="CP225" s="1"/>
  <c r="DL188"/>
  <c r="DU188" s="1"/>
  <c r="CV184"/>
  <c r="CZ180"/>
  <c r="CV191"/>
  <c r="DC204"/>
  <c r="DR201"/>
  <c r="CO201" s="1"/>
  <c r="CP201" s="1"/>
  <c r="DL199"/>
  <c r="DQ236"/>
  <c r="DA233"/>
  <c r="DR196"/>
  <c r="CO196" s="1"/>
  <c r="CP196" s="1"/>
  <c r="CZ196"/>
  <c r="DD173"/>
  <c r="CV165"/>
  <c r="DD157"/>
  <c r="CV149"/>
  <c r="DE199"/>
  <c r="DC188"/>
  <c r="DT186"/>
  <c r="DQ171"/>
  <c r="CZ144"/>
  <c r="CZ123"/>
  <c r="DM187"/>
  <c r="CW182"/>
  <c r="CW176"/>
  <c r="DM171"/>
  <c r="DU171" s="1"/>
  <c r="DP166"/>
  <c r="CM166" s="1"/>
  <c r="CN166" s="1"/>
  <c r="CV162"/>
  <c r="CW160"/>
  <c r="DM155"/>
  <c r="DP150"/>
  <c r="CM150" s="1"/>
  <c r="CN150" s="1"/>
  <c r="CV146"/>
  <c r="CW144"/>
  <c r="DJ143"/>
  <c r="DB143"/>
  <c r="CT143"/>
  <c r="CV138"/>
  <c r="DJ136"/>
  <c r="CV136"/>
  <c r="DI134"/>
  <c r="CS134"/>
  <c r="DJ132"/>
  <c r="CV132"/>
  <c r="DI130"/>
  <c r="DD128"/>
  <c r="DE126"/>
  <c r="CT124"/>
  <c r="DC139"/>
  <c r="DJ135"/>
  <c r="CZ135"/>
  <c r="CZ131"/>
  <c r="DR232"/>
  <c r="CO232" s="1"/>
  <c r="CP232" s="1"/>
  <c r="DT195"/>
  <c r="DF187"/>
  <c r="CV169"/>
  <c r="DD161"/>
  <c r="CV153"/>
  <c r="DD145"/>
  <c r="DR143"/>
  <c r="CO143" s="1"/>
  <c r="CP143" s="1"/>
  <c r="DJ141"/>
  <c r="DT174"/>
  <c r="DQ130"/>
  <c r="CO130" s="1"/>
  <c r="CP130" s="1"/>
  <c r="DT129"/>
  <c r="CS122"/>
  <c r="DP184"/>
  <c r="CM184" s="1"/>
  <c r="CN184" s="1"/>
  <c r="DI178"/>
  <c r="DL170"/>
  <c r="DA162"/>
  <c r="DL154"/>
  <c r="DU154" s="1"/>
  <c r="DA146"/>
  <c r="DA138"/>
  <c r="DA135"/>
  <c r="DE184"/>
  <c r="DT180"/>
  <c r="DE176"/>
  <c r="DC163"/>
  <c r="DT125"/>
  <c r="CU123"/>
  <c r="DN122"/>
  <c r="DU122" s="1"/>
  <c r="DT182"/>
  <c r="DR180"/>
  <c r="CO180" s="1"/>
  <c r="CP180" s="1"/>
  <c r="DT166"/>
  <c r="DI160"/>
  <c r="DI144"/>
  <c r="DS188"/>
  <c r="DM184"/>
  <c r="DO286"/>
  <c r="CY286"/>
  <c r="DA274"/>
  <c r="DP274"/>
  <c r="CM274" s="1"/>
  <c r="CN274" s="1"/>
  <c r="DR273"/>
  <c r="CO273" s="1"/>
  <c r="CP273" s="1"/>
  <c r="DE273"/>
  <c r="DR265"/>
  <c r="CO265" s="1"/>
  <c r="CP265" s="1"/>
  <c r="DE265"/>
  <c r="DN265"/>
  <c r="CW265"/>
  <c r="DR264"/>
  <c r="CO264" s="1"/>
  <c r="CP264" s="1"/>
  <c r="DE264"/>
  <c r="DM260"/>
  <c r="CU260"/>
  <c r="DN256"/>
  <c r="CW256"/>
  <c r="DM244"/>
  <c r="CU244"/>
  <c r="DP291"/>
  <c r="CM291" s="1"/>
  <c r="CN291" s="1"/>
  <c r="DA291"/>
  <c r="DP287"/>
  <c r="CM287" s="1"/>
  <c r="CN287" s="1"/>
  <c r="DA287"/>
  <c r="DQ276"/>
  <c r="DC276"/>
  <c r="DM276"/>
  <c r="CU276"/>
  <c r="DP271"/>
  <c r="CM271" s="1"/>
  <c r="CN271" s="1"/>
  <c r="DA271"/>
  <c r="DN267"/>
  <c r="CW267"/>
  <c r="DP263"/>
  <c r="CM263" s="1"/>
  <c r="CN263" s="1"/>
  <c r="DA263"/>
  <c r="DN259"/>
  <c r="CW259"/>
  <c r="DP255"/>
  <c r="CM255" s="1"/>
  <c r="CN255" s="1"/>
  <c r="DA255"/>
  <c r="DN251"/>
  <c r="CW251"/>
  <c r="DP247"/>
  <c r="CM247" s="1"/>
  <c r="CN247" s="1"/>
  <c r="DA247"/>
  <c r="DN243"/>
  <c r="CW243"/>
  <c r="DP239"/>
  <c r="CM239" s="1"/>
  <c r="CN239" s="1"/>
  <c r="DA239"/>
  <c r="DS270"/>
  <c r="DG270"/>
  <c r="DO270"/>
  <c r="CM270" s="1"/>
  <c r="CN270" s="1"/>
  <c r="CY270"/>
  <c r="DC254"/>
  <c r="DQ254"/>
  <c r="DM254"/>
  <c r="DU254" s="1"/>
  <c r="CU254"/>
  <c r="CY231"/>
  <c r="DO231"/>
  <c r="DS282"/>
  <c r="DG282"/>
  <c r="DO272"/>
  <c r="CY272"/>
  <c r="DR269"/>
  <c r="CO269" s="1"/>
  <c r="CP269" s="1"/>
  <c r="DE269"/>
  <c r="DN269"/>
  <c r="CW269"/>
  <c r="DE268"/>
  <c r="DR268"/>
  <c r="DI266"/>
  <c r="DT266"/>
  <c r="DS265"/>
  <c r="DG265"/>
  <c r="DS264"/>
  <c r="DG264"/>
  <c r="DM264"/>
  <c r="CU264"/>
  <c r="DN260"/>
  <c r="CW260"/>
  <c r="DO257"/>
  <c r="CY257"/>
  <c r="DQ256"/>
  <c r="DC256"/>
  <c r="DI253"/>
  <c r="DT253"/>
  <c r="DA253"/>
  <c r="DP253"/>
  <c r="CM253" s="1"/>
  <c r="CN253" s="1"/>
  <c r="CS253"/>
  <c r="DL253"/>
  <c r="DU253" s="1"/>
  <c r="DN245"/>
  <c r="CW245"/>
  <c r="DN237"/>
  <c r="CW237"/>
  <c r="DN236"/>
  <c r="CW236"/>
  <c r="DN230"/>
  <c r="CW230"/>
  <c r="DG226"/>
  <c r="DS226"/>
  <c r="DT215"/>
  <c r="DI215"/>
  <c r="CY214"/>
  <c r="DO214"/>
  <c r="DG210"/>
  <c r="DS210"/>
  <c r="DT199"/>
  <c r="DI199"/>
  <c r="CY198"/>
  <c r="DO198"/>
  <c r="DG194"/>
  <c r="DS194"/>
  <c r="DQ266"/>
  <c r="DC266"/>
  <c r="CU258"/>
  <c r="DM258"/>
  <c r="DR280"/>
  <c r="CO280" s="1"/>
  <c r="CP280" s="1"/>
  <c r="DE280"/>
  <c r="DN280"/>
  <c r="CW280"/>
  <c r="CU267"/>
  <c r="DM267"/>
  <c r="DC259"/>
  <c r="DQ259"/>
  <c r="DQ223"/>
  <c r="DC223"/>
  <c r="DM207"/>
  <c r="CU207"/>
  <c r="DR248"/>
  <c r="CO248" s="1"/>
  <c r="CP248" s="1"/>
  <c r="DE248"/>
  <c r="DO238"/>
  <c r="CM238" s="1"/>
  <c r="CN238" s="1"/>
  <c r="CY238"/>
  <c r="DS229"/>
  <c r="DG229"/>
  <c r="CS229"/>
  <c r="DL229"/>
  <c r="DP221"/>
  <c r="CM221" s="1"/>
  <c r="CN221" s="1"/>
  <c r="DA221"/>
  <c r="DI213"/>
  <c r="DT213"/>
  <c r="DM209"/>
  <c r="CU209"/>
  <c r="DC201"/>
  <c r="DQ201"/>
  <c r="CS197"/>
  <c r="DL197"/>
  <c r="CU193"/>
  <c r="DM193"/>
  <c r="DA189"/>
  <c r="DP189"/>
  <c r="DP187"/>
  <c r="DA187"/>
  <c r="CY179"/>
  <c r="DO179"/>
  <c r="DG175"/>
  <c r="DS175"/>
  <c r="CU251"/>
  <c r="DM251"/>
  <c r="DE235"/>
  <c r="DR235"/>
  <c r="CU226"/>
  <c r="DM226"/>
  <c r="DC218"/>
  <c r="DQ218"/>
  <c r="CU210"/>
  <c r="DM210"/>
  <c r="DC202"/>
  <c r="DQ202"/>
  <c r="CU194"/>
  <c r="DM194"/>
  <c r="DS220"/>
  <c r="DG220"/>
  <c r="DQ219"/>
  <c r="CO219" s="1"/>
  <c r="CP219" s="1"/>
  <c r="DC219"/>
  <c r="DM219"/>
  <c r="DU219" s="1"/>
  <c r="CU219"/>
  <c r="DO204"/>
  <c r="CM204" s="1"/>
  <c r="CN204" s="1"/>
  <c r="CY204"/>
  <c r="DS203"/>
  <c r="DG203"/>
  <c r="DO203"/>
  <c r="CM203" s="1"/>
  <c r="CN203" s="1"/>
  <c r="CY203"/>
  <c r="DI245"/>
  <c r="DT245"/>
  <c r="CS245"/>
  <c r="DL245"/>
  <c r="DU245" s="1"/>
  <c r="CS237"/>
  <c r="DL237"/>
  <c r="DQ221"/>
  <c r="DC221"/>
  <c r="DA217"/>
  <c r="DP217"/>
  <c r="CM217" s="1"/>
  <c r="CN217" s="1"/>
  <c r="CU213"/>
  <c r="DM213"/>
  <c r="CS209"/>
  <c r="DL209"/>
  <c r="DS205"/>
  <c r="DG205"/>
  <c r="DO197"/>
  <c r="CY197"/>
  <c r="DO189"/>
  <c r="CY189"/>
  <c r="DG185"/>
  <c r="DS185"/>
  <c r="CU181"/>
  <c r="DM181"/>
  <c r="DN178"/>
  <c r="CW178"/>
  <c r="DC177"/>
  <c r="DQ177"/>
  <c r="CY165"/>
  <c r="DO165"/>
  <c r="DG161"/>
  <c r="DS161"/>
  <c r="CY149"/>
  <c r="DO149"/>
  <c r="DG145"/>
  <c r="DS145"/>
  <c r="CU243"/>
  <c r="DM243"/>
  <c r="DS233"/>
  <c r="DG233"/>
  <c r="DO184"/>
  <c r="CY184"/>
  <c r="DS182"/>
  <c r="DG182"/>
  <c r="DM162"/>
  <c r="CU162"/>
  <c r="DA159"/>
  <c r="DP159"/>
  <c r="CM159" s="1"/>
  <c r="CN159" s="1"/>
  <c r="DM146"/>
  <c r="CU146"/>
  <c r="CS143"/>
  <c r="DL143"/>
  <c r="DU143" s="1"/>
  <c r="CS127"/>
  <c r="DL127"/>
  <c r="DS196"/>
  <c r="DG196"/>
  <c r="DP193"/>
  <c r="CM193" s="1"/>
  <c r="CN193" s="1"/>
  <c r="DA193"/>
  <c r="DC173"/>
  <c r="DQ173"/>
  <c r="CU165"/>
  <c r="DM165"/>
  <c r="DC157"/>
  <c r="DQ157"/>
  <c r="CU149"/>
  <c r="DM149"/>
  <c r="DS184"/>
  <c r="DG184"/>
  <c r="DQ180"/>
  <c r="DC180"/>
  <c r="DS174"/>
  <c r="DG174"/>
  <c r="DO174"/>
  <c r="CY174"/>
  <c r="DN171"/>
  <c r="CW171"/>
  <c r="DQ166"/>
  <c r="CO166" s="1"/>
  <c r="CP166" s="1"/>
  <c r="DC166"/>
  <c r="DR163"/>
  <c r="CO163" s="1"/>
  <c r="CP163" s="1"/>
  <c r="DE163"/>
  <c r="DN162"/>
  <c r="CW162"/>
  <c r="DO158"/>
  <c r="CY158"/>
  <c r="DS151"/>
  <c r="DG151"/>
  <c r="DS150"/>
  <c r="DG150"/>
  <c r="DE146"/>
  <c r="DR146"/>
  <c r="CO146" s="1"/>
  <c r="CP146" s="1"/>
  <c r="DG143"/>
  <c r="DS143"/>
  <c r="DQ142"/>
  <c r="CO142" s="1"/>
  <c r="CP142" s="1"/>
  <c r="DC142"/>
  <c r="DR139"/>
  <c r="CO139" s="1"/>
  <c r="CP139" s="1"/>
  <c r="DE139"/>
  <c r="DN139"/>
  <c r="CW139"/>
  <c r="DE137"/>
  <c r="DR137"/>
  <c r="CO137" s="1"/>
  <c r="CP137" s="1"/>
  <c r="DR133"/>
  <c r="CO133" s="1"/>
  <c r="CP133" s="1"/>
  <c r="DE133"/>
  <c r="DG129"/>
  <c r="DS129"/>
  <c r="DC129"/>
  <c r="DQ129"/>
  <c r="DR125"/>
  <c r="CO125" s="1"/>
  <c r="CP125" s="1"/>
  <c r="DE125"/>
  <c r="DT172"/>
  <c r="DI172"/>
  <c r="DA172"/>
  <c r="DP172"/>
  <c r="CM172" s="1"/>
  <c r="CN172" s="1"/>
  <c r="CS172"/>
  <c r="DL172"/>
  <c r="DT156"/>
  <c r="DI156"/>
  <c r="DA156"/>
  <c r="DP156"/>
  <c r="CM156" s="1"/>
  <c r="CN156" s="1"/>
  <c r="CS156"/>
  <c r="DL156"/>
  <c r="DU156" s="1"/>
  <c r="DC144"/>
  <c r="DQ144"/>
  <c r="CO144" s="1"/>
  <c r="CP144" s="1"/>
  <c r="DM144"/>
  <c r="DU144" s="1"/>
  <c r="CU144"/>
  <c r="CW136"/>
  <c r="DN136"/>
  <c r="CS136"/>
  <c r="DL136"/>
  <c r="DN132"/>
  <c r="CW132"/>
  <c r="CS132"/>
  <c r="DL132"/>
  <c r="DU132" s="1"/>
  <c r="DR128"/>
  <c r="DE128"/>
  <c r="DP128"/>
  <c r="CM128" s="1"/>
  <c r="CN128" s="1"/>
  <c r="DA128"/>
  <c r="DI124"/>
  <c r="DT124"/>
  <c r="DO124"/>
  <c r="CY124"/>
  <c r="DM124"/>
  <c r="CU124"/>
  <c r="DP131"/>
  <c r="CM131" s="1"/>
  <c r="CN131" s="1"/>
  <c r="DA131"/>
  <c r="DR187"/>
  <c r="CO187" s="1"/>
  <c r="CP187" s="1"/>
  <c r="DE187"/>
  <c r="CU169"/>
  <c r="DM169"/>
  <c r="DN166"/>
  <c r="CW166"/>
  <c r="DC161"/>
  <c r="DQ161"/>
  <c r="CU153"/>
  <c r="DM153"/>
  <c r="DN150"/>
  <c r="CW150"/>
  <c r="DC145"/>
  <c r="DQ145"/>
  <c r="DT141"/>
  <c r="DI141"/>
  <c r="DL246"/>
  <c r="DU246" s="1"/>
  <c r="DU241"/>
  <c r="DP265"/>
  <c r="CM265" s="1"/>
  <c r="CN265" s="1"/>
  <c r="CV271"/>
  <c r="DD263"/>
  <c r="DD247"/>
  <c r="DJ241"/>
  <c r="DP281"/>
  <c r="CM281" s="1"/>
  <c r="CN281" s="1"/>
  <c r="CV266"/>
  <c r="CT262"/>
  <c r="DP258"/>
  <c r="CM258" s="1"/>
  <c r="CN258" s="1"/>
  <c r="DB254"/>
  <c r="DB246"/>
  <c r="DD280"/>
  <c r="CV275"/>
  <c r="CT267"/>
  <c r="CT259"/>
  <c r="DF255"/>
  <c r="DJ251"/>
  <c r="CT251"/>
  <c r="DF247"/>
  <c r="DJ243"/>
  <c r="CT243"/>
  <c r="DF239"/>
  <c r="DH286"/>
  <c r="DF265"/>
  <c r="DL262"/>
  <c r="CX256"/>
  <c r="DU204"/>
  <c r="DF231"/>
  <c r="CX222"/>
  <c r="DB218"/>
  <c r="CX214"/>
  <c r="DB210"/>
  <c r="DL258"/>
  <c r="DU258" s="1"/>
  <c r="CM200"/>
  <c r="CN200" s="1"/>
  <c r="DF192"/>
  <c r="DB238"/>
  <c r="CT238"/>
  <c r="CY277"/>
  <c r="DL266"/>
  <c r="DU266" s="1"/>
  <c r="DA234"/>
  <c r="DJ225"/>
  <c r="CS219"/>
  <c r="DB217"/>
  <c r="DI211"/>
  <c r="DQ208"/>
  <c r="DJ201"/>
  <c r="CT201"/>
  <c r="CV250"/>
  <c r="DB245"/>
  <c r="DJ237"/>
  <c r="DB222"/>
  <c r="CX218"/>
  <c r="DB214"/>
  <c r="DB206"/>
  <c r="DN200"/>
  <c r="DB198"/>
  <c r="CX194"/>
  <c r="DB190"/>
  <c r="DA258"/>
  <c r="CS246"/>
  <c r="DB233"/>
  <c r="DP232"/>
  <c r="CM232" s="1"/>
  <c r="CN232" s="1"/>
  <c r="DH229"/>
  <c r="DJ228"/>
  <c r="DG224"/>
  <c r="DD223"/>
  <c r="DM216"/>
  <c r="DU216" s="1"/>
  <c r="DT208"/>
  <c r="CV207"/>
  <c r="CW189"/>
  <c r="CO184"/>
  <c r="CP184" s="1"/>
  <c r="CM138"/>
  <c r="CN138" s="1"/>
  <c r="DH246"/>
  <c r="DD231"/>
  <c r="DD222"/>
  <c r="CV214"/>
  <c r="DD190"/>
  <c r="DM188"/>
  <c r="CX181"/>
  <c r="DB177"/>
  <c r="CT173"/>
  <c r="DF169"/>
  <c r="DJ165"/>
  <c r="CO159"/>
  <c r="CP159" s="1"/>
  <c r="CT157"/>
  <c r="DF153"/>
  <c r="DJ149"/>
  <c r="CV141"/>
  <c r="DE193"/>
  <c r="DQ192"/>
  <c r="DH195"/>
  <c r="DJ193"/>
  <c r="CT193"/>
  <c r="DC228"/>
  <c r="DE217"/>
  <c r="DL191"/>
  <c r="DU191" s="1"/>
  <c r="CS158"/>
  <c r="DU155"/>
  <c r="DR152"/>
  <c r="CO152" s="1"/>
  <c r="CP152" s="1"/>
  <c r="CS142"/>
  <c r="DU137"/>
  <c r="DB123"/>
  <c r="DJ194"/>
  <c r="CT194"/>
  <c r="DF183"/>
  <c r="CX183"/>
  <c r="DJ179"/>
  <c r="DB179"/>
  <c r="CT179"/>
  <c r="DF175"/>
  <c r="CX175"/>
  <c r="CX173"/>
  <c r="DB169"/>
  <c r="CX165"/>
  <c r="DB161"/>
  <c r="CX157"/>
  <c r="DB153"/>
  <c r="CX149"/>
  <c r="DB145"/>
  <c r="CX141"/>
  <c r="DC220"/>
  <c r="DL215"/>
  <c r="DM204"/>
  <c r="CM171"/>
  <c r="CN171" s="1"/>
  <c r="DD170"/>
  <c r="DJ167"/>
  <c r="DB167"/>
  <c r="CT167"/>
  <c r="CM155"/>
  <c r="CN155" s="1"/>
  <c r="DD154"/>
  <c r="DJ151"/>
  <c r="DB151"/>
  <c r="CT151"/>
  <c r="DB136"/>
  <c r="DB132"/>
  <c r="CS130"/>
  <c r="DJ128"/>
  <c r="CV128"/>
  <c r="DI126"/>
  <c r="DD124"/>
  <c r="DB135"/>
  <c r="DJ131"/>
  <c r="DH127"/>
  <c r="DF139"/>
  <c r="DF190"/>
  <c r="DR174"/>
  <c r="CO174" s="1"/>
  <c r="CP174" s="1"/>
  <c r="DL176"/>
  <c r="DT184"/>
  <c r="DO170"/>
  <c r="CM170" s="1"/>
  <c r="CN170" s="1"/>
  <c r="DO154"/>
  <c r="CM154" s="1"/>
  <c r="CN154" s="1"/>
  <c r="DT176"/>
  <c r="DL133"/>
  <c r="DC167"/>
  <c r="DC151"/>
  <c r="DJ26"/>
  <c r="CT26"/>
  <c r="CY77"/>
  <c r="DE44"/>
  <c r="DD73"/>
  <c r="DJ65"/>
  <c r="CT65"/>
  <c r="DS23"/>
  <c r="DE21"/>
  <c r="CU119"/>
  <c r="CU117"/>
  <c r="DE51"/>
  <c r="DE45"/>
  <c r="CZ51"/>
  <c r="DR44"/>
  <c r="CZ45"/>
  <c r="CX35"/>
  <c r="DR119"/>
  <c r="DN115"/>
  <c r="DC117"/>
  <c r="DC113"/>
  <c r="CW111"/>
  <c r="DH121"/>
  <c r="CZ121"/>
  <c r="CZ115"/>
  <c r="DH113"/>
  <c r="DG108"/>
  <c r="CU104"/>
  <c r="DF103"/>
  <c r="DA92"/>
  <c r="DA90"/>
  <c r="CU87"/>
  <c r="DJ104"/>
  <c r="DB104"/>
  <c r="CX102"/>
  <c r="DF99"/>
  <c r="DP75"/>
  <c r="DL41"/>
  <c r="DF35"/>
  <c r="DD15"/>
  <c r="CX33"/>
  <c r="CS121"/>
  <c r="CU112"/>
  <c r="CV109"/>
  <c r="DS108"/>
  <c r="CX108"/>
  <c r="DE104"/>
  <c r="DB92"/>
  <c r="DQ87"/>
  <c r="DA95"/>
  <c r="DJ83"/>
  <c r="CZ79"/>
  <c r="DB75"/>
  <c r="CS75"/>
  <c r="DO62"/>
  <c r="DE47"/>
  <c r="CZ44"/>
  <c r="DH42"/>
  <c r="DD43"/>
  <c r="DM14"/>
  <c r="DH107"/>
  <c r="DS96"/>
  <c r="DB95"/>
  <c r="DS82"/>
  <c r="CX74"/>
  <c r="CV69"/>
  <c r="DE12"/>
  <c r="CT19"/>
  <c r="CX26"/>
  <c r="CV34"/>
  <c r="DL111"/>
  <c r="CZ109"/>
  <c r="DH108"/>
  <c r="CT106"/>
  <c r="DH109"/>
  <c r="DB93"/>
  <c r="CS103"/>
  <c r="DF98"/>
  <c r="DH96"/>
  <c r="DJ95"/>
  <c r="CT95"/>
  <c r="DN91"/>
  <c r="DL98"/>
  <c r="DE99"/>
  <c r="DS95"/>
  <c r="DA91"/>
  <c r="DB86"/>
  <c r="DG81"/>
  <c r="DN85"/>
  <c r="DT71"/>
  <c r="DA66"/>
  <c r="DM67"/>
  <c r="DM66"/>
  <c r="DB60"/>
  <c r="DH43"/>
  <c r="CZ43"/>
  <c r="DD42"/>
  <c r="DD38"/>
  <c r="DE38"/>
  <c r="DB26"/>
  <c r="CV121"/>
  <c r="DP119"/>
  <c r="DT115"/>
  <c r="DF121"/>
  <c r="DB121"/>
  <c r="DN121"/>
  <c r="DL121"/>
  <c r="DI117"/>
  <c r="DA117"/>
  <c r="DL117"/>
  <c r="DT113"/>
  <c r="DA113"/>
  <c r="CS113"/>
  <c r="CV119"/>
  <c r="DQ117"/>
  <c r="DC115"/>
  <c r="CU115"/>
  <c r="DQ113"/>
  <c r="CU113"/>
  <c r="DQ111"/>
  <c r="DS107"/>
  <c r="DI111"/>
  <c r="DO95"/>
  <c r="DO94"/>
  <c r="DL102"/>
  <c r="CZ98"/>
  <c r="CY94"/>
  <c r="CV102"/>
  <c r="DT86"/>
  <c r="DP82"/>
  <c r="CO67"/>
  <c r="CP67" s="1"/>
  <c r="DR82"/>
  <c r="DB87"/>
  <c r="DD88"/>
  <c r="CV88"/>
  <c r="DE82"/>
  <c r="CZ82"/>
  <c r="CZ81"/>
  <c r="DB80"/>
  <c r="DT75"/>
  <c r="DL67"/>
  <c r="DD77"/>
  <c r="DF60"/>
  <c r="DM71"/>
  <c r="DC67"/>
  <c r="DC64"/>
  <c r="DG61"/>
  <c r="DG60"/>
  <c r="DS39"/>
  <c r="DS35"/>
  <c r="DG33"/>
  <c r="DG31"/>
  <c r="DG29"/>
  <c r="DG27"/>
  <c r="DD13"/>
  <c r="DD27"/>
  <c r="DS25"/>
  <c r="DF12"/>
  <c r="DJ28"/>
  <c r="DB28"/>
  <c r="CT28"/>
  <c r="CZ23"/>
  <c r="DJ30"/>
  <c r="DB30"/>
  <c r="CT30"/>
  <c r="CT121"/>
  <c r="DD120"/>
  <c r="DJ120"/>
  <c r="CT120"/>
  <c r="DJ116"/>
  <c r="DB116"/>
  <c r="CT116"/>
  <c r="DQ115"/>
  <c r="CO115" s="1"/>
  <c r="CP115" s="1"/>
  <c r="DH112"/>
  <c r="DR111"/>
  <c r="CO111" s="1"/>
  <c r="CP111" s="1"/>
  <c r="CX112"/>
  <c r="CV111"/>
  <c r="DB106"/>
  <c r="DI103"/>
  <c r="DG103"/>
  <c r="DR98"/>
  <c r="DE92"/>
  <c r="DI91"/>
  <c r="CS91"/>
  <c r="DP91"/>
  <c r="DF90"/>
  <c r="DJ88"/>
  <c r="DB88"/>
  <c r="CT88"/>
  <c r="DJ86"/>
  <c r="CT86"/>
  <c r="CV84"/>
  <c r="DP86"/>
  <c r="DN87"/>
  <c r="CY81"/>
  <c r="DF85"/>
  <c r="CX85"/>
  <c r="DR85"/>
  <c r="DP71"/>
  <c r="DT66"/>
  <c r="DL66"/>
  <c r="DD69"/>
  <c r="DJ60"/>
  <c r="CX51"/>
  <c r="CX45"/>
  <c r="DH41"/>
  <c r="CZ41"/>
  <c r="DF49"/>
  <c r="CX49"/>
  <c r="CV42"/>
  <c r="CV38"/>
  <c r="DN38"/>
  <c r="DQ32"/>
  <c r="CO32" s="1"/>
  <c r="CP32" s="1"/>
  <c r="CV27"/>
  <c r="DD29"/>
  <c r="DJ121"/>
  <c r="DD121"/>
  <c r="CX121"/>
  <c r="DM121"/>
  <c r="DR117"/>
  <c r="CO117" s="1"/>
  <c r="CP117" s="1"/>
  <c r="CW117"/>
  <c r="DE113"/>
  <c r="CW113"/>
  <c r="DM117"/>
  <c r="DM113"/>
  <c r="CX120"/>
  <c r="CX116"/>
  <c r="CZ113"/>
  <c r="CW103"/>
  <c r="DI99"/>
  <c r="CY108"/>
  <c r="CY107"/>
  <c r="DP117"/>
  <c r="CZ104"/>
  <c r="DT92"/>
  <c r="DG95"/>
  <c r="DS94"/>
  <c r="DI90"/>
  <c r="CZ103"/>
  <c r="DN98"/>
  <c r="CX99"/>
  <c r="CV96"/>
  <c r="DD97"/>
  <c r="DL94"/>
  <c r="DL86"/>
  <c r="DN81"/>
  <c r="DJ79"/>
  <c r="DH82"/>
  <c r="DH81"/>
  <c r="DL82"/>
  <c r="DT79"/>
  <c r="DA79"/>
  <c r="DL79"/>
  <c r="DD80"/>
  <c r="DS71"/>
  <c r="DP67"/>
  <c r="DH77"/>
  <c r="DH75"/>
  <c r="CZ75"/>
  <c r="DF61"/>
  <c r="DQ71"/>
  <c r="CY61"/>
  <c r="DD66"/>
  <c r="DN64"/>
  <c r="DH37"/>
  <c r="CZ37"/>
  <c r="CW49"/>
  <c r="CY39"/>
  <c r="DO35"/>
  <c r="DO33"/>
  <c r="CM33" s="1"/>
  <c r="CN33" s="1"/>
  <c r="CY31"/>
  <c r="DO29"/>
  <c r="CY27"/>
  <c r="CX50"/>
  <c r="CW21"/>
  <c r="DE14"/>
  <c r="DC35"/>
  <c r="DO25"/>
  <c r="DQ33"/>
  <c r="CV29"/>
  <c r="DF27"/>
  <c r="CX27"/>
  <c r="DH23"/>
  <c r="DF33"/>
  <c r="CM100"/>
  <c r="CN100" s="1"/>
  <c r="CO82"/>
  <c r="CP82" s="1"/>
  <c r="CY120"/>
  <c r="DO120"/>
  <c r="DG116"/>
  <c r="DS116"/>
  <c r="CY102"/>
  <c r="DO102"/>
  <c r="CM102" s="1"/>
  <c r="CN102" s="1"/>
  <c r="DN108"/>
  <c r="CW108"/>
  <c r="DQ105"/>
  <c r="DC105"/>
  <c r="DS111"/>
  <c r="DG111"/>
  <c r="DQ107"/>
  <c r="DC107"/>
  <c r="CY98"/>
  <c r="DO98"/>
  <c r="DN95"/>
  <c r="CW95"/>
  <c r="DN94"/>
  <c r="CW94"/>
  <c r="CY89"/>
  <c r="DO89"/>
  <c r="CM89" s="1"/>
  <c r="CN89" s="1"/>
  <c r="DO99"/>
  <c r="CY99"/>
  <c r="DP96"/>
  <c r="CM96" s="1"/>
  <c r="CN96" s="1"/>
  <c r="DA96"/>
  <c r="DS92"/>
  <c r="DG92"/>
  <c r="CU101"/>
  <c r="DM101"/>
  <c r="DM94"/>
  <c r="CU94"/>
  <c r="DN93"/>
  <c r="CW93"/>
  <c r="CU83"/>
  <c r="DM83"/>
  <c r="CY72"/>
  <c r="DO72"/>
  <c r="DG68"/>
  <c r="DS68"/>
  <c r="DE90"/>
  <c r="DR90"/>
  <c r="CO90" s="1"/>
  <c r="CP90" s="1"/>
  <c r="DT88"/>
  <c r="DI88"/>
  <c r="DP88"/>
  <c r="DA88"/>
  <c r="DL88"/>
  <c r="CS88"/>
  <c r="CU84"/>
  <c r="DM84"/>
  <c r="DS87"/>
  <c r="DG87"/>
  <c r="DS85"/>
  <c r="DG85"/>
  <c r="DM85"/>
  <c r="CU85"/>
  <c r="DS79"/>
  <c r="DG79"/>
  <c r="DC80"/>
  <c r="DQ80"/>
  <c r="DM81"/>
  <c r="CU81"/>
  <c r="DO74"/>
  <c r="CY74"/>
  <c r="DS73"/>
  <c r="DG73"/>
  <c r="DM73"/>
  <c r="CU73"/>
  <c r="DI70"/>
  <c r="DT70"/>
  <c r="CY63"/>
  <c r="DO63"/>
  <c r="DN80"/>
  <c r="CW80"/>
  <c r="DC76"/>
  <c r="DQ76"/>
  <c r="DE73"/>
  <c r="DR73"/>
  <c r="DS70"/>
  <c r="DG70"/>
  <c r="DM69"/>
  <c r="CU69"/>
  <c r="CY65"/>
  <c r="DO65"/>
  <c r="DS57"/>
  <c r="DG57"/>
  <c r="DS56"/>
  <c r="DG56"/>
  <c r="DS55"/>
  <c r="DG55"/>
  <c r="DS54"/>
  <c r="DG54"/>
  <c r="DN52"/>
  <c r="CW52"/>
  <c r="DL60"/>
  <c r="CS60"/>
  <c r="DC68"/>
  <c r="DQ68"/>
  <c r="DC66"/>
  <c r="DQ66"/>
  <c r="CO66" s="1"/>
  <c r="CP66" s="1"/>
  <c r="DT62"/>
  <c r="DI62"/>
  <c r="DP62"/>
  <c r="CM62" s="1"/>
  <c r="CN62" s="1"/>
  <c r="DA62"/>
  <c r="CS62"/>
  <c r="DL62"/>
  <c r="DN69"/>
  <c r="CW69"/>
  <c r="DG44"/>
  <c r="DS44"/>
  <c r="DC36"/>
  <c r="DQ36"/>
  <c r="DN44"/>
  <c r="CW44"/>
  <c r="DO42"/>
  <c r="CY42"/>
  <c r="CY38"/>
  <c r="DO38"/>
  <c r="DT34"/>
  <c r="DI34"/>
  <c r="DO24"/>
  <c r="CY24"/>
  <c r="DO51"/>
  <c r="CY51"/>
  <c r="DG49"/>
  <c r="DS49"/>
  <c r="DO45"/>
  <c r="CM45" s="1"/>
  <c r="CN45" s="1"/>
  <c r="CY45"/>
  <c r="DC48"/>
  <c r="DQ48"/>
  <c r="CU48"/>
  <c r="DM48"/>
  <c r="DQ47"/>
  <c r="CO47" s="1"/>
  <c r="CP47" s="1"/>
  <c r="DC47"/>
  <c r="CU47"/>
  <c r="DM47"/>
  <c r="DQ46"/>
  <c r="CO46" s="1"/>
  <c r="CP46" s="1"/>
  <c r="DC46"/>
  <c r="CU46"/>
  <c r="DM46"/>
  <c r="CU32"/>
  <c r="DM32"/>
  <c r="CU28"/>
  <c r="DM28"/>
  <c r="DQ27"/>
  <c r="DC27"/>
  <c r="DA25"/>
  <c r="DP25"/>
  <c r="CM25" s="1"/>
  <c r="CN25" s="1"/>
  <c r="DG15"/>
  <c r="DS15"/>
  <c r="CU15"/>
  <c r="DM15"/>
  <c r="DC13"/>
  <c r="DQ13"/>
  <c r="CO13" s="1"/>
  <c r="CP13" s="1"/>
  <c r="DL13"/>
  <c r="CS13"/>
  <c r="DT11"/>
  <c r="DI11"/>
  <c r="DN22"/>
  <c r="CW22"/>
  <c r="DL23"/>
  <c r="CS23"/>
  <c r="DI21"/>
  <c r="DT21"/>
  <c r="DC21"/>
  <c r="DQ21"/>
  <c r="CO21" s="1"/>
  <c r="CP21" s="1"/>
  <c r="DO21"/>
  <c r="CY21"/>
  <c r="CS21"/>
  <c r="DL21"/>
  <c r="DG19"/>
  <c r="DS19"/>
  <c r="DP19"/>
  <c r="DA19"/>
  <c r="CU19"/>
  <c r="DM19"/>
  <c r="DT17"/>
  <c r="DI17"/>
  <c r="DC17"/>
  <c r="DQ17"/>
  <c r="CY17"/>
  <c r="DO17"/>
  <c r="CY11"/>
  <c r="DO11"/>
  <c r="DQ31"/>
  <c r="DC31"/>
  <c r="CU26"/>
  <c r="DM26"/>
  <c r="DS20"/>
  <c r="DG20"/>
  <c r="DO20"/>
  <c r="CM20" s="1"/>
  <c r="CN20" s="1"/>
  <c r="CY20"/>
  <c r="DR18"/>
  <c r="DE18"/>
  <c r="DN18"/>
  <c r="CW18"/>
  <c r="DS16"/>
  <c r="DG16"/>
  <c r="DO16"/>
  <c r="CY16"/>
  <c r="DL119"/>
  <c r="CT112"/>
  <c r="DF102"/>
  <c r="CX97"/>
  <c r="CW100"/>
  <c r="CV93"/>
  <c r="DA103"/>
  <c r="CU99"/>
  <c r="DM90"/>
  <c r="DD102"/>
  <c r="DL91"/>
  <c r="CX84"/>
  <c r="DN82"/>
  <c r="DE96"/>
  <c r="DD81"/>
  <c r="CY100"/>
  <c r="CU103"/>
  <c r="DP87"/>
  <c r="DO87"/>
  <c r="DI86"/>
  <c r="CS86"/>
  <c r="DO81"/>
  <c r="CM81" s="1"/>
  <c r="CN81" s="1"/>
  <c r="DA100"/>
  <c r="DR87"/>
  <c r="CO87" s="1"/>
  <c r="CP87" s="1"/>
  <c r="DN86"/>
  <c r="DB84"/>
  <c r="DL81"/>
  <c r="CU78"/>
  <c r="CU82"/>
  <c r="DP79"/>
  <c r="DD79"/>
  <c r="DB78"/>
  <c r="DJ76"/>
  <c r="DB76"/>
  <c r="CX72"/>
  <c r="DB68"/>
  <c r="DE85"/>
  <c r="DJ74"/>
  <c r="CT74"/>
  <c r="DI75"/>
  <c r="CX78"/>
  <c r="DF76"/>
  <c r="DJ72"/>
  <c r="CT72"/>
  <c r="DF68"/>
  <c r="DA75"/>
  <c r="DI71"/>
  <c r="DD72"/>
  <c r="CV72"/>
  <c r="DN66"/>
  <c r="DF65"/>
  <c r="CX65"/>
  <c r="DD63"/>
  <c r="CW58"/>
  <c r="DO71"/>
  <c r="CM71" s="1"/>
  <c r="CN71" s="1"/>
  <c r="DF63"/>
  <c r="DN75"/>
  <c r="DT73"/>
  <c r="DA69"/>
  <c r="DJ59"/>
  <c r="DD59"/>
  <c r="CT59"/>
  <c r="DB58"/>
  <c r="CV58"/>
  <c r="DQ56"/>
  <c r="DQ54"/>
  <c r="DB53"/>
  <c r="CV53"/>
  <c r="DG71"/>
  <c r="DE66"/>
  <c r="DL77"/>
  <c r="DL69"/>
  <c r="CS67"/>
  <c r="CS64"/>
  <c r="DO61"/>
  <c r="DL57"/>
  <c r="DA56"/>
  <c r="CS55"/>
  <c r="DL52"/>
  <c r="DO77"/>
  <c r="CM77" s="1"/>
  <c r="CN77" s="1"/>
  <c r="DB63"/>
  <c r="DI38"/>
  <c r="DP38"/>
  <c r="CM38" s="1"/>
  <c r="CN38" s="1"/>
  <c r="DT51"/>
  <c r="CU55"/>
  <c r="DI52"/>
  <c r="DA49"/>
  <c r="CS45"/>
  <c r="CW41"/>
  <c r="DC71"/>
  <c r="DQ51"/>
  <c r="CY40"/>
  <c r="DI39"/>
  <c r="DA39"/>
  <c r="CS39"/>
  <c r="CY36"/>
  <c r="DI35"/>
  <c r="DI31"/>
  <c r="CS31"/>
  <c r="DA27"/>
  <c r="CU50"/>
  <c r="DN40"/>
  <c r="DN36"/>
  <c r="DE62"/>
  <c r="DM45"/>
  <c r="DE41"/>
  <c r="DB41"/>
  <c r="DO39"/>
  <c r="CM39" s="1"/>
  <c r="CN39" s="1"/>
  <c r="DD36"/>
  <c r="DM51"/>
  <c r="DO34"/>
  <c r="DO32"/>
  <c r="DG30"/>
  <c r="DS26"/>
  <c r="CW14"/>
  <c r="CW12"/>
  <c r="DD35"/>
  <c r="DS34"/>
  <c r="DD32"/>
  <c r="CV32"/>
  <c r="DT45"/>
  <c r="DJ24"/>
  <c r="CT24"/>
  <c r="CZ22"/>
  <c r="CS44"/>
  <c r="DP42"/>
  <c r="CM42" s="1"/>
  <c r="CN42" s="1"/>
  <c r="DC33"/>
  <c r="DR30"/>
  <c r="CY25"/>
  <c r="DL14"/>
  <c r="DR49"/>
  <c r="CO49" s="1"/>
  <c r="CP49" s="1"/>
  <c r="CV24"/>
  <c r="DJ22"/>
  <c r="CT22"/>
  <c r="DO28"/>
  <c r="CX25"/>
  <c r="DO23"/>
  <c r="DQ14"/>
  <c r="CO14" s="1"/>
  <c r="CP14" s="1"/>
  <c r="CZ14"/>
  <c r="CY35"/>
  <c r="DG32"/>
  <c r="CX24"/>
  <c r="CV22"/>
  <c r="DO31"/>
  <c r="DI20"/>
  <c r="CS20"/>
  <c r="DL29"/>
  <c r="DL35"/>
  <c r="CU16"/>
  <c r="CU91"/>
  <c r="DS28"/>
  <c r="DP31"/>
  <c r="CM31" s="1"/>
  <c r="CN31" s="1"/>
  <c r="DP35"/>
  <c r="CM35" s="1"/>
  <c r="CN35" s="1"/>
  <c r="DP92"/>
  <c r="DE19"/>
  <c r="DE32"/>
  <c r="DE34"/>
  <c r="DE77"/>
  <c r="DE119"/>
  <c r="DI12"/>
  <c r="DT29"/>
  <c r="DT33"/>
  <c r="DT64"/>
  <c r="DT95"/>
  <c r="DM70"/>
  <c r="DI81"/>
  <c r="DI98"/>
  <c r="DI115"/>
  <c r="DC16"/>
  <c r="CS79"/>
  <c r="CS107"/>
  <c r="CS117"/>
  <c r="DQ104"/>
  <c r="CO104" s="1"/>
  <c r="CP104" s="1"/>
  <c r="CW19"/>
  <c r="CW15"/>
  <c r="CW53"/>
  <c r="CW79"/>
  <c r="CW115"/>
  <c r="DR48"/>
  <c r="CO48" s="1"/>
  <c r="CP48" s="1"/>
  <c r="DR113"/>
  <c r="CO113" s="1"/>
  <c r="CP113" s="1"/>
  <c r="CU23"/>
  <c r="DI18"/>
  <c r="CS18"/>
  <c r="DN30"/>
  <c r="DN13"/>
  <c r="DN32"/>
  <c r="DN59"/>
  <c r="DN113"/>
  <c r="DO27"/>
  <c r="CM27" s="1"/>
  <c r="CN27" s="1"/>
  <c r="DA77"/>
  <c r="DA102"/>
  <c r="DA119"/>
  <c r="CY116"/>
  <c r="DO116"/>
  <c r="DE107"/>
  <c r="DR107"/>
  <c r="CO107" s="1"/>
  <c r="CP107" s="1"/>
  <c r="DS105"/>
  <c r="DG105"/>
  <c r="DN101"/>
  <c r="CW101"/>
  <c r="CS109"/>
  <c r="DL109"/>
  <c r="DS104"/>
  <c r="DG104"/>
  <c r="DI112"/>
  <c r="DT112"/>
  <c r="DE106"/>
  <c r="DR106"/>
  <c r="DR95"/>
  <c r="CO95" s="1"/>
  <c r="CP95" s="1"/>
  <c r="DE95"/>
  <c r="DR94"/>
  <c r="DE94"/>
  <c r="DI96"/>
  <c r="DT96"/>
  <c r="CS96"/>
  <c r="DL96"/>
  <c r="DO92"/>
  <c r="CY92"/>
  <c r="DE88"/>
  <c r="DR88"/>
  <c r="CY84"/>
  <c r="DO84"/>
  <c r="DG80"/>
  <c r="DS80"/>
  <c r="DC101"/>
  <c r="DQ101"/>
  <c r="DP97"/>
  <c r="DA97"/>
  <c r="CY118"/>
  <c r="DO118"/>
  <c r="DG114"/>
  <c r="DS114"/>
  <c r="DR121"/>
  <c r="DE121"/>
  <c r="DA121"/>
  <c r="DP121"/>
  <c r="CY112"/>
  <c r="DO112"/>
  <c r="DI120"/>
  <c r="DT120"/>
  <c r="CS120"/>
  <c r="DL120"/>
  <c r="DI116"/>
  <c r="DT116"/>
  <c r="DA116"/>
  <c r="DP116"/>
  <c r="CM116" s="1"/>
  <c r="CN116" s="1"/>
  <c r="CS116"/>
  <c r="DL116"/>
  <c r="DG112"/>
  <c r="DS112"/>
  <c r="DO119"/>
  <c r="CM119" s="1"/>
  <c r="CN119" s="1"/>
  <c r="CY119"/>
  <c r="DO117"/>
  <c r="CM117" s="1"/>
  <c r="CN117" s="1"/>
  <c r="CY117"/>
  <c r="DO115"/>
  <c r="CY115"/>
  <c r="DO113"/>
  <c r="CY113"/>
  <c r="CY110"/>
  <c r="DO110"/>
  <c r="DS121"/>
  <c r="DG121"/>
  <c r="DO121"/>
  <c r="CY121"/>
  <c r="DN120"/>
  <c r="CW120"/>
  <c r="DR116"/>
  <c r="DE116"/>
  <c r="DN116"/>
  <c r="CW116"/>
  <c r="DO109"/>
  <c r="CY109"/>
  <c r="DG102"/>
  <c r="DS102"/>
  <c r="DO111"/>
  <c r="CM111" s="1"/>
  <c r="CN111" s="1"/>
  <c r="CY111"/>
  <c r="DN107"/>
  <c r="CW107"/>
  <c r="DO105"/>
  <c r="CY105"/>
  <c r="CU105"/>
  <c r="DM105"/>
  <c r="DS101"/>
  <c r="DG101"/>
  <c r="CY97"/>
  <c r="DO97"/>
  <c r="DG93"/>
  <c r="DS93"/>
  <c r="DN112"/>
  <c r="CW112"/>
  <c r="DP106"/>
  <c r="DA106"/>
  <c r="CU106"/>
  <c r="DM106"/>
  <c r="CS112"/>
  <c r="DL112"/>
  <c r="DG89"/>
  <c r="DS89"/>
  <c r="DI104"/>
  <c r="DT104"/>
  <c r="DA104"/>
  <c r="DP104"/>
  <c r="DR102"/>
  <c r="DE102"/>
  <c r="DN102"/>
  <c r="CW102"/>
  <c r="DN97"/>
  <c r="CW97"/>
  <c r="DP93"/>
  <c r="DA93"/>
  <c r="DS100"/>
  <c r="DG100"/>
  <c r="DN88"/>
  <c r="CW88"/>
  <c r="DG84"/>
  <c r="DS84"/>
  <c r="CU93"/>
  <c r="DM93"/>
  <c r="DQ96"/>
  <c r="CO96" s="1"/>
  <c r="CP96" s="1"/>
  <c r="DC96"/>
  <c r="DC102"/>
  <c r="DQ102"/>
  <c r="CU102"/>
  <c r="DM102"/>
  <c r="DC97"/>
  <c r="DQ97"/>
  <c r="DC83"/>
  <c r="DQ83"/>
  <c r="CO83" s="1"/>
  <c r="CP83" s="1"/>
  <c r="CY76"/>
  <c r="DO76"/>
  <c r="DG72"/>
  <c r="DS72"/>
  <c r="DI87"/>
  <c r="DT87"/>
  <c r="CS87"/>
  <c r="DL87"/>
  <c r="DG86"/>
  <c r="DS86"/>
  <c r="DO86"/>
  <c r="CM86" s="1"/>
  <c r="CN86" s="1"/>
  <c r="CY86"/>
  <c r="DQ85"/>
  <c r="CO85" s="1"/>
  <c r="CP85" s="1"/>
  <c r="DC85"/>
  <c r="DC88"/>
  <c r="DQ88"/>
  <c r="CU88"/>
  <c r="DM88"/>
  <c r="DN84"/>
  <c r="CW84"/>
  <c r="DP80"/>
  <c r="DA80"/>
  <c r="DT83"/>
  <c r="DI83"/>
  <c r="DO78"/>
  <c r="CY78"/>
  <c r="DP84"/>
  <c r="CM84" s="1"/>
  <c r="CN84" s="1"/>
  <c r="DA84"/>
  <c r="DQ73"/>
  <c r="DC73"/>
  <c r="DA70"/>
  <c r="DP70"/>
  <c r="DG63"/>
  <c r="DS63"/>
  <c r="DC79"/>
  <c r="DQ79"/>
  <c r="CO79" s="1"/>
  <c r="CP79" s="1"/>
  <c r="DA78"/>
  <c r="DP78"/>
  <c r="DT76"/>
  <c r="DI76"/>
  <c r="DP76"/>
  <c r="CM76" s="1"/>
  <c r="CN76" s="1"/>
  <c r="DA76"/>
  <c r="DN72"/>
  <c r="CW72"/>
  <c r="DP68"/>
  <c r="DA68"/>
  <c r="DQ75"/>
  <c r="DC75"/>
  <c r="CU75"/>
  <c r="DM75"/>
  <c r="DM77"/>
  <c r="CU77"/>
  <c r="DR74"/>
  <c r="DE74"/>
  <c r="DN74"/>
  <c r="CW74"/>
  <c r="DS69"/>
  <c r="DG69"/>
  <c r="DN78"/>
  <c r="CW78"/>
  <c r="DR76"/>
  <c r="CO76" s="1"/>
  <c r="CP76" s="1"/>
  <c r="DE76"/>
  <c r="DT72"/>
  <c r="DI72"/>
  <c r="DL72"/>
  <c r="CS72"/>
  <c r="DR68"/>
  <c r="CO68" s="1"/>
  <c r="CP68" s="1"/>
  <c r="DE68"/>
  <c r="DO67"/>
  <c r="CM67" s="1"/>
  <c r="CN67" s="1"/>
  <c r="CY67"/>
  <c r="DN57"/>
  <c r="CW57"/>
  <c r="DN56"/>
  <c r="CW56"/>
  <c r="DN55"/>
  <c r="CW55"/>
  <c r="DN54"/>
  <c r="CW54"/>
  <c r="DO52"/>
  <c r="CY52"/>
  <c r="DC72"/>
  <c r="DQ72"/>
  <c r="CU72"/>
  <c r="DM72"/>
  <c r="DR65"/>
  <c r="CO65" s="1"/>
  <c r="CP65" s="1"/>
  <c r="DE65"/>
  <c r="DN65"/>
  <c r="CW65"/>
  <c r="DC63"/>
  <c r="DQ63"/>
  <c r="DM64"/>
  <c r="CU64"/>
  <c r="DI61"/>
  <c r="DT61"/>
  <c r="DA61"/>
  <c r="DP61"/>
  <c r="CM61" s="1"/>
  <c r="CN61" s="1"/>
  <c r="CS61"/>
  <c r="DL61"/>
  <c r="DE60"/>
  <c r="DR60"/>
  <c r="CY60"/>
  <c r="DO60"/>
  <c r="DM60"/>
  <c r="CU60"/>
  <c r="DE63"/>
  <c r="DR63"/>
  <c r="CO63" s="1"/>
  <c r="CP63" s="1"/>
  <c r="DS59"/>
  <c r="DG59"/>
  <c r="DA59"/>
  <c r="DP59"/>
  <c r="CU59"/>
  <c r="DM59"/>
  <c r="DI58"/>
  <c r="DT58"/>
  <c r="DQ58"/>
  <c r="CO58" s="1"/>
  <c r="CP58" s="1"/>
  <c r="DC58"/>
  <c r="DO58"/>
  <c r="CY58"/>
  <c r="CS58"/>
  <c r="DL58"/>
  <c r="DT53"/>
  <c r="DI53"/>
  <c r="DC53"/>
  <c r="DQ53"/>
  <c r="CO53" s="1"/>
  <c r="CP53" s="1"/>
  <c r="DO53"/>
  <c r="CY53"/>
  <c r="DL53"/>
  <c r="CS53"/>
  <c r="CY48"/>
  <c r="DO48"/>
  <c r="DO47"/>
  <c r="CY47"/>
  <c r="DO46"/>
  <c r="CY46"/>
  <c r="DR69"/>
  <c r="DE69"/>
  <c r="DP63"/>
  <c r="CM63" s="1"/>
  <c r="CN63" s="1"/>
  <c r="DA63"/>
  <c r="DE50"/>
  <c r="DR50"/>
  <c r="CO50" s="1"/>
  <c r="CP50" s="1"/>
  <c r="DM40"/>
  <c r="CU40"/>
  <c r="CU39"/>
  <c r="DM39"/>
  <c r="DN50"/>
  <c r="CW50"/>
  <c r="CY44"/>
  <c r="DO44"/>
  <c r="CM44" s="1"/>
  <c r="CN44" s="1"/>
  <c r="DG43"/>
  <c r="DS43"/>
  <c r="CY43"/>
  <c r="DO43"/>
  <c r="CM43" s="1"/>
  <c r="CN43" s="1"/>
  <c r="DS42"/>
  <c r="DG42"/>
  <c r="DM42"/>
  <c r="CU42"/>
  <c r="DC41"/>
  <c r="DQ41"/>
  <c r="CO41" s="1"/>
  <c r="CP41" s="1"/>
  <c r="CU41"/>
  <c r="DM41"/>
  <c r="DG38"/>
  <c r="DS38"/>
  <c r="CU38"/>
  <c r="DM38"/>
  <c r="DC37"/>
  <c r="DQ37"/>
  <c r="CO37" s="1"/>
  <c r="CP37" s="1"/>
  <c r="CU37"/>
  <c r="DM37"/>
  <c r="DP34"/>
  <c r="CM34" s="1"/>
  <c r="CN34" s="1"/>
  <c r="DA34"/>
  <c r="DS24"/>
  <c r="DG24"/>
  <c r="CU35"/>
  <c r="DM35"/>
  <c r="DM27"/>
  <c r="CU27"/>
  <c r="DT25"/>
  <c r="DI25"/>
  <c r="DN25"/>
  <c r="CW25"/>
  <c r="CU17"/>
  <c r="DM17"/>
  <c r="DT15"/>
  <c r="DI15"/>
  <c r="CY15"/>
  <c r="DO15"/>
  <c r="CU13"/>
  <c r="DM13"/>
  <c r="DL11"/>
  <c r="CS11"/>
  <c r="DM33"/>
  <c r="CU33"/>
  <c r="DE23"/>
  <c r="DR23"/>
  <c r="CO23" s="1"/>
  <c r="CP23" s="1"/>
  <c r="DL17"/>
  <c r="CS17"/>
  <c r="DP11"/>
  <c r="CM11" s="1"/>
  <c r="CN11" s="1"/>
  <c r="DA11"/>
  <c r="DR27"/>
  <c r="CO27" s="1"/>
  <c r="CP27" s="1"/>
  <c r="DE27"/>
  <c r="DN27"/>
  <c r="CW27"/>
  <c r="DT24"/>
  <c r="DI24"/>
  <c r="DL24"/>
  <c r="CS24"/>
  <c r="CY22"/>
  <c r="DO22"/>
  <c r="DS12"/>
  <c r="DG12"/>
  <c r="DN33"/>
  <c r="CW33"/>
  <c r="DR29"/>
  <c r="DE29"/>
  <c r="DN29"/>
  <c r="CW29"/>
  <c r="DM24"/>
  <c r="CU24"/>
  <c r="DT22"/>
  <c r="DI22"/>
  <c r="DL22"/>
  <c r="CS22"/>
  <c r="DS14"/>
  <c r="DG14"/>
  <c r="DP32"/>
  <c r="CM32" s="1"/>
  <c r="CN32" s="1"/>
  <c r="DA32"/>
  <c r="DR31"/>
  <c r="CO31" s="1"/>
  <c r="CP31" s="1"/>
  <c r="DE31"/>
  <c r="DN31"/>
  <c r="CW31"/>
  <c r="DN24"/>
  <c r="CW24"/>
  <c r="DM22"/>
  <c r="CU22"/>
  <c r="DP115"/>
  <c r="CM115" s="1"/>
  <c r="CN115" s="1"/>
  <c r="CV106"/>
  <c r="DO108"/>
  <c r="DM100"/>
  <c r="CV98"/>
  <c r="DH120"/>
  <c r="CZ120"/>
  <c r="DD115"/>
  <c r="CV115"/>
  <c r="DD113"/>
  <c r="CV113"/>
  <c r="DD112"/>
  <c r="CW109"/>
  <c r="DJ108"/>
  <c r="DB108"/>
  <c r="DC111"/>
  <c r="DB109"/>
  <c r="DD105"/>
  <c r="DT117"/>
  <c r="DE111"/>
  <c r="DR109"/>
  <c r="DG107"/>
  <c r="CV107"/>
  <c r="DH104"/>
  <c r="DL115"/>
  <c r="CX106"/>
  <c r="DH103"/>
  <c r="DA111"/>
  <c r="DC103"/>
  <c r="DP99"/>
  <c r="CM99" s="1"/>
  <c r="CN99" s="1"/>
  <c r="CX98"/>
  <c r="CV94"/>
  <c r="CX91"/>
  <c r="DR103"/>
  <c r="CO103" s="1"/>
  <c r="CP103" s="1"/>
  <c r="DA107"/>
  <c r="CW98"/>
  <c r="DC95"/>
  <c r="DH98"/>
  <c r="DJ97"/>
  <c r="CT97"/>
  <c r="DF93"/>
  <c r="DR91"/>
  <c r="DL99"/>
  <c r="CZ99"/>
  <c r="DD98"/>
  <c r="CY95"/>
  <c r="CX95"/>
  <c r="CX94"/>
  <c r="DL92"/>
  <c r="DJ82"/>
  <c r="CT82"/>
  <c r="CX81"/>
  <c r="DT90"/>
  <c r="CX90"/>
  <c r="DF89"/>
  <c r="CX89"/>
  <c r="DD84"/>
  <c r="DA81"/>
  <c r="DM87"/>
  <c r="DG82"/>
  <c r="CW81"/>
  <c r="CV80"/>
  <c r="DA85"/>
  <c r="DC82"/>
  <c r="DT85"/>
  <c r="DS81"/>
  <c r="DR75"/>
  <c r="CO75" s="1"/>
  <c r="CP75" s="1"/>
  <c r="DL71"/>
  <c r="CV76"/>
  <c r="DQ74"/>
  <c r="DR71"/>
  <c r="CO71" s="1"/>
  <c r="CP71" s="1"/>
  <c r="DC70"/>
  <c r="DA73"/>
  <c r="CV71"/>
  <c r="DE46"/>
  <c r="DT67"/>
  <c r="DH66"/>
  <c r="DD60"/>
  <c r="DB65"/>
  <c r="DT77"/>
  <c r="DA64"/>
  <c r="DP57"/>
  <c r="DI56"/>
  <c r="DA55"/>
  <c r="CS54"/>
  <c r="DP52"/>
  <c r="CM52" s="1"/>
  <c r="CN52" s="1"/>
  <c r="DT44"/>
  <c r="DI42"/>
  <c r="CS42"/>
  <c r="DS61"/>
  <c r="CU54"/>
  <c r="DI49"/>
  <c r="DQ64"/>
  <c r="DL51"/>
  <c r="DH44"/>
  <c r="CS33"/>
  <c r="DT54"/>
  <c r="DM52"/>
  <c r="DL49"/>
  <c r="DA45"/>
  <c r="DJ43"/>
  <c r="CT41"/>
  <c r="DD39"/>
  <c r="DJ37"/>
  <c r="CV36"/>
  <c r="DP51"/>
  <c r="CM51" s="1"/>
  <c r="CN51" s="1"/>
  <c r="DC49"/>
  <c r="CY30"/>
  <c r="DL12"/>
  <c r="DS33"/>
  <c r="DF22"/>
  <c r="DN49"/>
  <c r="DR28"/>
  <c r="DG23"/>
  <c r="CT15"/>
  <c r="DB13"/>
  <c r="DQ12"/>
  <c r="CO12" s="1"/>
  <c r="CP12" s="1"/>
  <c r="CS50"/>
  <c r="CV28"/>
  <c r="DP14"/>
  <c r="DN37"/>
  <c r="CY33"/>
  <c r="CY29"/>
  <c r="DF25"/>
  <c r="DH20"/>
  <c r="CZ20"/>
  <c r="DF18"/>
  <c r="CX18"/>
  <c r="DH16"/>
  <c r="CZ16"/>
  <c r="CZ12"/>
  <c r="DI14"/>
  <c r="CU20"/>
  <c r="DP18"/>
  <c r="DP29"/>
  <c r="CM29" s="1"/>
  <c r="CN29" s="1"/>
  <c r="DP66"/>
  <c r="DP95"/>
  <c r="CM95" s="1"/>
  <c r="CN95" s="1"/>
  <c r="DP113"/>
  <c r="CM113" s="1"/>
  <c r="CN113" s="1"/>
  <c r="DE15"/>
  <c r="DE79"/>
  <c r="DE117"/>
  <c r="DI16"/>
  <c r="CS16"/>
  <c r="CU14"/>
  <c r="CU12"/>
  <c r="DG96"/>
  <c r="DT94"/>
  <c r="DM104"/>
  <c r="DI79"/>
  <c r="DI113"/>
  <c r="DC23"/>
  <c r="DQ91"/>
  <c r="CW17"/>
  <c r="CW48"/>
  <c r="CW62"/>
  <c r="DR17"/>
  <c r="CO17" s="1"/>
  <c r="CP17" s="1"/>
  <c r="DR59"/>
  <c r="DC32"/>
  <c r="DN28"/>
  <c r="DN71"/>
  <c r="DN117"/>
  <c r="DU117" s="1"/>
  <c r="DO26"/>
  <c r="DA89"/>
  <c r="DG110"/>
  <c r="DS110"/>
  <c r="DQ109"/>
  <c r="DC109"/>
  <c r="DM111"/>
  <c r="CU111"/>
  <c r="DC118"/>
  <c r="DQ118"/>
  <c r="DM120"/>
  <c r="CU120"/>
  <c r="CU116"/>
  <c r="DM116"/>
  <c r="DQ119"/>
  <c r="CO119" s="1"/>
  <c r="CP119" s="1"/>
  <c r="DC119"/>
  <c r="DS117"/>
  <c r="DG117"/>
  <c r="DS115"/>
  <c r="DG115"/>
  <c r="DS113"/>
  <c r="DG113"/>
  <c r="DC110"/>
  <c r="DQ110"/>
  <c r="CY106"/>
  <c r="DO106"/>
  <c r="DS109"/>
  <c r="DG109"/>
  <c r="DI108"/>
  <c r="DT108"/>
  <c r="DA108"/>
  <c r="DP108"/>
  <c r="CM108" s="1"/>
  <c r="CN108" s="1"/>
  <c r="CS108"/>
  <c r="DL108"/>
  <c r="DE105"/>
  <c r="DR105"/>
  <c r="CO105" s="1"/>
  <c r="CP105" s="1"/>
  <c r="DA105"/>
  <c r="DP105"/>
  <c r="CM105" s="1"/>
  <c r="CN105" s="1"/>
  <c r="DO101"/>
  <c r="CY101"/>
  <c r="DG97"/>
  <c r="DS97"/>
  <c r="DO104"/>
  <c r="CY104"/>
  <c r="DM107"/>
  <c r="DU107" s="1"/>
  <c r="CU107"/>
  <c r="DN106"/>
  <c r="CW106"/>
  <c r="DC98"/>
  <c r="DQ98"/>
  <c r="CO98" s="1"/>
  <c r="CP98" s="1"/>
  <c r="CU98"/>
  <c r="DM98"/>
  <c r="DO103"/>
  <c r="CM103" s="1"/>
  <c r="CN103" s="1"/>
  <c r="CY103"/>
  <c r="DI100"/>
  <c r="DT100"/>
  <c r="CS100"/>
  <c r="DL100"/>
  <c r="DC92"/>
  <c r="DQ92"/>
  <c r="CO92" s="1"/>
  <c r="CP92" s="1"/>
  <c r="DM92"/>
  <c r="CU92"/>
  <c r="DS88"/>
  <c r="DG88"/>
  <c r="DQ94"/>
  <c r="DC94"/>
  <c r="DG98"/>
  <c r="DS98"/>
  <c r="DT97"/>
  <c r="DI97"/>
  <c r="DL97"/>
  <c r="CS97"/>
  <c r="DR93"/>
  <c r="DE93"/>
  <c r="DG99"/>
  <c r="DS99"/>
  <c r="CU96"/>
  <c r="DM96"/>
  <c r="DS90"/>
  <c r="DG90"/>
  <c r="DO90"/>
  <c r="CY90"/>
  <c r="DO83"/>
  <c r="CY83"/>
  <c r="DG76"/>
  <c r="DS76"/>
  <c r="DS91"/>
  <c r="DG91"/>
  <c r="DO91"/>
  <c r="CM91" s="1"/>
  <c r="CN91" s="1"/>
  <c r="CY91"/>
  <c r="DN90"/>
  <c r="CW90"/>
  <c r="DE89"/>
  <c r="DR89"/>
  <c r="DN89"/>
  <c r="CW89"/>
  <c r="DC84"/>
  <c r="DQ84"/>
  <c r="DO79"/>
  <c r="CY79"/>
  <c r="DP83"/>
  <c r="DA83"/>
  <c r="CU80"/>
  <c r="DM80"/>
  <c r="DQ81"/>
  <c r="DC81"/>
  <c r="DQ77"/>
  <c r="CO77" s="1"/>
  <c r="CP77" s="1"/>
  <c r="DC77"/>
  <c r="CS70"/>
  <c r="DL70"/>
  <c r="CU76"/>
  <c r="DM76"/>
  <c r="DN73"/>
  <c r="CW73"/>
  <c r="DO69"/>
  <c r="CM69" s="1"/>
  <c r="CN69" s="1"/>
  <c r="CY69"/>
  <c r="DG65"/>
  <c r="DS65"/>
  <c r="DS67"/>
  <c r="DG67"/>
  <c r="DO57"/>
  <c r="CY57"/>
  <c r="DO56"/>
  <c r="CM56" s="1"/>
  <c r="CN56" s="1"/>
  <c r="CY56"/>
  <c r="DO55"/>
  <c r="CM55" s="1"/>
  <c r="CN55" s="1"/>
  <c r="CY55"/>
  <c r="DO54"/>
  <c r="CM54" s="1"/>
  <c r="CN54" s="1"/>
  <c r="CY54"/>
  <c r="DR52"/>
  <c r="CO52" s="1"/>
  <c r="CP52" s="1"/>
  <c r="DE52"/>
  <c r="DP60"/>
  <c r="CM60" s="1"/>
  <c r="CN60" s="1"/>
  <c r="DA60"/>
  <c r="DR70"/>
  <c r="CO70" s="1"/>
  <c r="CP70" s="1"/>
  <c r="DE70"/>
  <c r="DO66"/>
  <c r="CY66"/>
  <c r="DE64"/>
  <c r="DR64"/>
  <c r="DI65"/>
  <c r="DT65"/>
  <c r="DA65"/>
  <c r="DP65"/>
  <c r="CM65" s="1"/>
  <c r="CN65" s="1"/>
  <c r="CS65"/>
  <c r="DL65"/>
  <c r="DQ60"/>
  <c r="DC60"/>
  <c r="DG50"/>
  <c r="DS50"/>
  <c r="DT43"/>
  <c r="DI43"/>
  <c r="DT41"/>
  <c r="DI41"/>
  <c r="DM36"/>
  <c r="CU36"/>
  <c r="DS51"/>
  <c r="DG51"/>
  <c r="DS45"/>
  <c r="DG45"/>
  <c r="CY50"/>
  <c r="DO50"/>
  <c r="CM50" s="1"/>
  <c r="CN50" s="1"/>
  <c r="DC42"/>
  <c r="DQ42"/>
  <c r="DI40"/>
  <c r="DT40"/>
  <c r="DA40"/>
  <c r="DP40"/>
  <c r="CM40" s="1"/>
  <c r="CN40" s="1"/>
  <c r="CS40"/>
  <c r="DL40"/>
  <c r="DR39"/>
  <c r="DE39"/>
  <c r="DN39"/>
  <c r="CW39"/>
  <c r="DC38"/>
  <c r="DQ38"/>
  <c r="DI36"/>
  <c r="DT36"/>
  <c r="DA36"/>
  <c r="DP36"/>
  <c r="CM36" s="1"/>
  <c r="CN36" s="1"/>
  <c r="CS36"/>
  <c r="DL36"/>
  <c r="DR35"/>
  <c r="DE35"/>
  <c r="DL34"/>
  <c r="CS34"/>
  <c r="DR25"/>
  <c r="DE25"/>
  <c r="DP15"/>
  <c r="CM15" s="1"/>
  <c r="CN15" s="1"/>
  <c r="DA15"/>
  <c r="DG13"/>
  <c r="DS13"/>
  <c r="CY13"/>
  <c r="DO13"/>
  <c r="CU11"/>
  <c r="DM11"/>
  <c r="DO12"/>
  <c r="CY12"/>
  <c r="DT26"/>
  <c r="DI26"/>
  <c r="DP26"/>
  <c r="CM26" s="1"/>
  <c r="CN26" s="1"/>
  <c r="DA26"/>
  <c r="DL26"/>
  <c r="CS26"/>
  <c r="DE22"/>
  <c r="DR22"/>
  <c r="DQ29"/>
  <c r="DC29"/>
  <c r="DS21"/>
  <c r="DG21"/>
  <c r="DA21"/>
  <c r="DP21"/>
  <c r="CM21" s="1"/>
  <c r="CN21" s="1"/>
  <c r="CU21"/>
  <c r="DM21"/>
  <c r="DT19"/>
  <c r="DI19"/>
  <c r="DC19"/>
  <c r="DQ19"/>
  <c r="CO19" s="1"/>
  <c r="CP19" s="1"/>
  <c r="CY19"/>
  <c r="DO19"/>
  <c r="DL19"/>
  <c r="CS19"/>
  <c r="DG17"/>
  <c r="DS17"/>
  <c r="DP17"/>
  <c r="CM17" s="1"/>
  <c r="CN17" s="1"/>
  <c r="DA17"/>
  <c r="DC11"/>
  <c r="DQ11"/>
  <c r="CO11" s="1"/>
  <c r="CP11" s="1"/>
  <c r="DM31"/>
  <c r="DU31" s="1"/>
  <c r="CU31"/>
  <c r="CU34"/>
  <c r="DM34"/>
  <c r="DR20"/>
  <c r="DE20"/>
  <c r="DN20"/>
  <c r="CW20"/>
  <c r="DS18"/>
  <c r="DG18"/>
  <c r="DO18"/>
  <c r="CY18"/>
  <c r="DR16"/>
  <c r="CO16" s="1"/>
  <c r="CP16" s="1"/>
  <c r="DE16"/>
  <c r="DN16"/>
  <c r="CW16"/>
  <c r="DT119"/>
  <c r="CZ119"/>
  <c r="DD117"/>
  <c r="CV117"/>
  <c r="CU121"/>
  <c r="DB120"/>
  <c r="DJ118"/>
  <c r="DB118"/>
  <c r="CT118"/>
  <c r="DJ114"/>
  <c r="DB114"/>
  <c r="CT114"/>
  <c r="DF120"/>
  <c r="DF118"/>
  <c r="CX118"/>
  <c r="DF114"/>
  <c r="CX114"/>
  <c r="DU111"/>
  <c r="DD111"/>
  <c r="DJ109"/>
  <c r="CV105"/>
  <c r="DM119"/>
  <c r="DM115"/>
  <c r="DF112"/>
  <c r="DJ110"/>
  <c r="DB110"/>
  <c r="CT110"/>
  <c r="DJ106"/>
  <c r="DL113"/>
  <c r="DU113" s="1"/>
  <c r="DD106"/>
  <c r="CZ111"/>
  <c r="DF110"/>
  <c r="CX110"/>
  <c r="DH92"/>
  <c r="CT104"/>
  <c r="DJ101"/>
  <c r="DB101"/>
  <c r="CT101"/>
  <c r="DF97"/>
  <c r="DJ93"/>
  <c r="CT93"/>
  <c r="DQ99"/>
  <c r="CW92"/>
  <c r="DD93"/>
  <c r="CU108"/>
  <c r="DE98"/>
  <c r="DP98"/>
  <c r="CM98" s="1"/>
  <c r="CN98" s="1"/>
  <c r="DD96"/>
  <c r="DT99"/>
  <c r="DF95"/>
  <c r="DN103"/>
  <c r="DU103" s="1"/>
  <c r="DR100"/>
  <c r="CV97"/>
  <c r="DH86"/>
  <c r="CW83"/>
  <c r="CX82"/>
  <c r="DH91"/>
  <c r="CZ91"/>
  <c r="DQ100"/>
  <c r="DT89"/>
  <c r="DC87"/>
  <c r="CZ87"/>
  <c r="DB83"/>
  <c r="CT83"/>
  <c r="DR81"/>
  <c r="CO81" s="1"/>
  <c r="CP81" s="1"/>
  <c r="DF84"/>
  <c r="DJ80"/>
  <c r="CT80"/>
  <c r="DF86"/>
  <c r="DP90"/>
  <c r="CM90" s="1"/>
  <c r="CN90" s="1"/>
  <c r="DL85"/>
  <c r="DO82"/>
  <c r="CM82" s="1"/>
  <c r="CN82" s="1"/>
  <c r="DS103"/>
  <c r="DR99"/>
  <c r="DD89"/>
  <c r="CV89"/>
  <c r="DR86"/>
  <c r="CO86" s="1"/>
  <c r="CP86" s="1"/>
  <c r="DJ84"/>
  <c r="CT84"/>
  <c r="DE83"/>
  <c r="CT76"/>
  <c r="DF72"/>
  <c r="DJ68"/>
  <c r="CT68"/>
  <c r="DC78"/>
  <c r="DB74"/>
  <c r="DF80"/>
  <c r="DL73"/>
  <c r="DF78"/>
  <c r="CX76"/>
  <c r="DB72"/>
  <c r="CX68"/>
  <c r="DI66"/>
  <c r="CS66"/>
  <c r="CV63"/>
  <c r="DL75"/>
  <c r="CU74"/>
  <c r="DE67"/>
  <c r="CU71"/>
  <c r="CV68"/>
  <c r="CV67"/>
  <c r="CX63"/>
  <c r="DB59"/>
  <c r="CV59"/>
  <c r="DJ58"/>
  <c r="DD58"/>
  <c r="CT58"/>
  <c r="DQ55"/>
  <c r="DJ53"/>
  <c r="DD53"/>
  <c r="CT53"/>
  <c r="DD62"/>
  <c r="DT57"/>
  <c r="CU57"/>
  <c r="DI55"/>
  <c r="DA54"/>
  <c r="DA67"/>
  <c r="CZ67"/>
  <c r="DJ63"/>
  <c r="CT63"/>
  <c r="DS60"/>
  <c r="DL38"/>
  <c r="DU38" s="1"/>
  <c r="DC50"/>
  <c r="CO42"/>
  <c r="CP42" s="1"/>
  <c r="CU49"/>
  <c r="DH50"/>
  <c r="DA44"/>
  <c r="DI27"/>
  <c r="CS27"/>
  <c r="DJ48"/>
  <c r="DB48"/>
  <c r="CT48"/>
  <c r="DJ47"/>
  <c r="DB47"/>
  <c r="CT47"/>
  <c r="DJ46"/>
  <c r="DB46"/>
  <c r="CT46"/>
  <c r="DR40"/>
  <c r="DR36"/>
  <c r="CO36" s="1"/>
  <c r="CP36" s="1"/>
  <c r="DQ61"/>
  <c r="DQ57"/>
  <c r="DL56"/>
  <c r="DF51"/>
  <c r="DF45"/>
  <c r="DE43"/>
  <c r="DB43"/>
  <c r="DD40"/>
  <c r="CV39"/>
  <c r="DE37"/>
  <c r="DB37"/>
  <c r="DP12"/>
  <c r="CM12" s="1"/>
  <c r="CN12" s="1"/>
  <c r="CV35"/>
  <c r="DS27"/>
  <c r="DB24"/>
  <c r="DH22"/>
  <c r="DN43"/>
  <c r="DD28"/>
  <c r="DH12"/>
  <c r="DR51"/>
  <c r="CO51" s="1"/>
  <c r="CP51" s="1"/>
  <c r="DQ35"/>
  <c r="DS29"/>
  <c r="DD24"/>
  <c r="DB22"/>
  <c r="CV30"/>
  <c r="CU25"/>
  <c r="DH14"/>
  <c r="DR45"/>
  <c r="CO45" s="1"/>
  <c r="CP45" s="1"/>
  <c r="DS31"/>
  <c r="DF24"/>
  <c r="DD22"/>
  <c r="DA20"/>
  <c r="DL90"/>
  <c r="DU90" s="1"/>
  <c r="CU86"/>
  <c r="DM18"/>
  <c r="DP16"/>
  <c r="CM16" s="1"/>
  <c r="CN16" s="1"/>
  <c r="DP94"/>
  <c r="CM94" s="1"/>
  <c r="CN94" s="1"/>
  <c r="DE13"/>
  <c r="DE115"/>
  <c r="DQ20"/>
  <c r="DM65"/>
  <c r="DI92"/>
  <c r="DI102"/>
  <c r="CS89"/>
  <c r="CW11"/>
  <c r="CW34"/>
  <c r="CW96"/>
  <c r="CW119"/>
  <c r="DN23"/>
  <c r="DN67"/>
  <c r="DU67" s="1"/>
  <c r="CU118"/>
  <c r="DM118"/>
  <c r="DC114"/>
  <c r="DQ114"/>
  <c r="DG120"/>
  <c r="DS120"/>
  <c r="DR108"/>
  <c r="CO108" s="1"/>
  <c r="CP108" s="1"/>
  <c r="DE108"/>
  <c r="CY93"/>
  <c r="DO93"/>
  <c r="CU114"/>
  <c r="DM114"/>
  <c r="DQ120"/>
  <c r="DC120"/>
  <c r="DC116"/>
  <c r="DQ116"/>
  <c r="DG118"/>
  <c r="DS118"/>
  <c r="CY114"/>
  <c r="DO114"/>
  <c r="DI121"/>
  <c r="DT121"/>
  <c r="DC121"/>
  <c r="DQ121"/>
  <c r="DA120"/>
  <c r="DP120"/>
  <c r="CM120" s="1"/>
  <c r="CN120" s="1"/>
  <c r="DT118"/>
  <c r="DI118"/>
  <c r="DP118"/>
  <c r="CM118" s="1"/>
  <c r="CN118" s="1"/>
  <c r="DA118"/>
  <c r="DL118"/>
  <c r="CS118"/>
  <c r="DT114"/>
  <c r="DI114"/>
  <c r="DP114"/>
  <c r="DA114"/>
  <c r="DL114"/>
  <c r="CS114"/>
  <c r="DS119"/>
  <c r="DG119"/>
  <c r="DC112"/>
  <c r="DQ112"/>
  <c r="CU110"/>
  <c r="DM110"/>
  <c r="DG106"/>
  <c r="DS106"/>
  <c r="DR120"/>
  <c r="DE120"/>
  <c r="DR118"/>
  <c r="CO118" s="1"/>
  <c r="CP118" s="1"/>
  <c r="DE118"/>
  <c r="DN118"/>
  <c r="CW118"/>
  <c r="DR114"/>
  <c r="CO114" s="1"/>
  <c r="CP114" s="1"/>
  <c r="DE114"/>
  <c r="DN114"/>
  <c r="CW114"/>
  <c r="DM109"/>
  <c r="CU109"/>
  <c r="DT105"/>
  <c r="DI105"/>
  <c r="DN105"/>
  <c r="CW105"/>
  <c r="DL105"/>
  <c r="CS105"/>
  <c r="DE101"/>
  <c r="DR101"/>
  <c r="CO101" s="1"/>
  <c r="CP101" s="1"/>
  <c r="DR112"/>
  <c r="DE112"/>
  <c r="DI110"/>
  <c r="DT110"/>
  <c r="DA110"/>
  <c r="DP110"/>
  <c r="CM110" s="1"/>
  <c r="CN110" s="1"/>
  <c r="CS110"/>
  <c r="DL110"/>
  <c r="DT106"/>
  <c r="DI106"/>
  <c r="DL106"/>
  <c r="CS106"/>
  <c r="DI109"/>
  <c r="DT109"/>
  <c r="DP109"/>
  <c r="CM109" s="1"/>
  <c r="CN109" s="1"/>
  <c r="DA109"/>
  <c r="DC106"/>
  <c r="DQ106"/>
  <c r="DA112"/>
  <c r="DP112"/>
  <c r="CM112" s="1"/>
  <c r="CN112" s="1"/>
  <c r="DR110"/>
  <c r="CO110" s="1"/>
  <c r="CP110" s="1"/>
  <c r="DE110"/>
  <c r="DN110"/>
  <c r="CW110"/>
  <c r="CS104"/>
  <c r="DL104"/>
  <c r="DU104" s="1"/>
  <c r="DT101"/>
  <c r="DI101"/>
  <c r="DP101"/>
  <c r="CM101" s="1"/>
  <c r="CN101" s="1"/>
  <c r="DA101"/>
  <c r="DL101"/>
  <c r="CS101"/>
  <c r="DE97"/>
  <c r="DR97"/>
  <c r="CO97" s="1"/>
  <c r="CP97" s="1"/>
  <c r="DT93"/>
  <c r="DI93"/>
  <c r="DL93"/>
  <c r="CS93"/>
  <c r="DN99"/>
  <c r="CW99"/>
  <c r="DO88"/>
  <c r="CY88"/>
  <c r="CY80"/>
  <c r="DO80"/>
  <c r="DC93"/>
  <c r="DQ93"/>
  <c r="CU97"/>
  <c r="DM97"/>
  <c r="DS83"/>
  <c r="DG83"/>
  <c r="CY68"/>
  <c r="DO68"/>
  <c r="DO85"/>
  <c r="CM85" s="1"/>
  <c r="CN85" s="1"/>
  <c r="CY85"/>
  <c r="DI82"/>
  <c r="DT82"/>
  <c r="DE84"/>
  <c r="DR84"/>
  <c r="CO84" s="1"/>
  <c r="CP84" s="1"/>
  <c r="DT80"/>
  <c r="DI80"/>
  <c r="DL80"/>
  <c r="CS80"/>
  <c r="CS83"/>
  <c r="DL83"/>
  <c r="DU83" s="1"/>
  <c r="DS78"/>
  <c r="DG78"/>
  <c r="DC89"/>
  <c r="DQ89"/>
  <c r="CU89"/>
  <c r="DM89"/>
  <c r="DT84"/>
  <c r="DI84"/>
  <c r="DL84"/>
  <c r="CS84"/>
  <c r="DS77"/>
  <c r="DG77"/>
  <c r="DS74"/>
  <c r="DG74"/>
  <c r="DO73"/>
  <c r="CM73" s="1"/>
  <c r="CN73" s="1"/>
  <c r="CY73"/>
  <c r="CU79"/>
  <c r="DM79"/>
  <c r="DU79" s="1"/>
  <c r="DI78"/>
  <c r="DT78"/>
  <c r="CS78"/>
  <c r="DL78"/>
  <c r="DL76"/>
  <c r="CS76"/>
  <c r="DE72"/>
  <c r="DR72"/>
  <c r="CO72" s="1"/>
  <c r="CP72" s="1"/>
  <c r="DT68"/>
  <c r="DI68"/>
  <c r="DL68"/>
  <c r="CS68"/>
  <c r="DS75"/>
  <c r="DG75"/>
  <c r="DO75"/>
  <c r="CM75" s="1"/>
  <c r="CN75" s="1"/>
  <c r="CY75"/>
  <c r="DE80"/>
  <c r="DR80"/>
  <c r="CO80" s="1"/>
  <c r="CP80" s="1"/>
  <c r="DI74"/>
  <c r="DT74"/>
  <c r="DA74"/>
  <c r="DP74"/>
  <c r="CM74" s="1"/>
  <c r="CN74" s="1"/>
  <c r="CS74"/>
  <c r="DL74"/>
  <c r="DO70"/>
  <c r="CY70"/>
  <c r="DQ69"/>
  <c r="DC69"/>
  <c r="DR78"/>
  <c r="CO78" s="1"/>
  <c r="CP78" s="1"/>
  <c r="DE78"/>
  <c r="DN76"/>
  <c r="CW76"/>
  <c r="DP72"/>
  <c r="CM72" s="1"/>
  <c r="CN72" s="1"/>
  <c r="DA72"/>
  <c r="DN68"/>
  <c r="CW68"/>
  <c r="DS66"/>
  <c r="DG66"/>
  <c r="DO64"/>
  <c r="CM64" s="1"/>
  <c r="CN64" s="1"/>
  <c r="CY64"/>
  <c r="DC62"/>
  <c r="DQ62"/>
  <c r="CO62" s="1"/>
  <c r="CP62" s="1"/>
  <c r="CU62"/>
  <c r="DM62"/>
  <c r="DR57"/>
  <c r="CO57" s="1"/>
  <c r="CP57" s="1"/>
  <c r="DE57"/>
  <c r="DR56"/>
  <c r="CO56" s="1"/>
  <c r="CP56" s="1"/>
  <c r="DE56"/>
  <c r="DR55"/>
  <c r="CO55" s="1"/>
  <c r="CP55" s="1"/>
  <c r="DE55"/>
  <c r="DR54"/>
  <c r="CO54" s="1"/>
  <c r="CP54" s="1"/>
  <c r="DE54"/>
  <c r="DS52"/>
  <c r="DG52"/>
  <c r="CU63"/>
  <c r="DM63"/>
  <c r="DR61"/>
  <c r="CO61" s="1"/>
  <c r="CP61" s="1"/>
  <c r="DE61"/>
  <c r="DN61"/>
  <c r="CW61"/>
  <c r="DT60"/>
  <c r="DI60"/>
  <c r="DN60"/>
  <c r="CW60"/>
  <c r="DN70"/>
  <c r="CW70"/>
  <c r="CU68"/>
  <c r="DM68"/>
  <c r="DN63"/>
  <c r="CW63"/>
  <c r="DS64"/>
  <c r="DG64"/>
  <c r="DI59"/>
  <c r="DT59"/>
  <c r="DC59"/>
  <c r="DQ59"/>
  <c r="DO59"/>
  <c r="CY59"/>
  <c r="CS59"/>
  <c r="DL59"/>
  <c r="DS58"/>
  <c r="DG58"/>
  <c r="DA58"/>
  <c r="DP58"/>
  <c r="CM58" s="1"/>
  <c r="CN58" s="1"/>
  <c r="DM58"/>
  <c r="CU58"/>
  <c r="DS53"/>
  <c r="DG53"/>
  <c r="DP53"/>
  <c r="CM53" s="1"/>
  <c r="CN53" s="1"/>
  <c r="DA53"/>
  <c r="CU53"/>
  <c r="DM53"/>
  <c r="DG48"/>
  <c r="DS48"/>
  <c r="DS47"/>
  <c r="DG47"/>
  <c r="DS46"/>
  <c r="DG46"/>
  <c r="DT63"/>
  <c r="DI63"/>
  <c r="DL63"/>
  <c r="DU63" s="1"/>
  <c r="CS63"/>
  <c r="DC40"/>
  <c r="DQ40"/>
  <c r="DQ39"/>
  <c r="DC39"/>
  <c r="DT37"/>
  <c r="DI37"/>
  <c r="CY49"/>
  <c r="DO49"/>
  <c r="CM49" s="1"/>
  <c r="CN49" s="1"/>
  <c r="CU44"/>
  <c r="DM44"/>
  <c r="DU44" s="1"/>
  <c r="DC43"/>
  <c r="DQ43"/>
  <c r="CO43" s="1"/>
  <c r="CP43" s="1"/>
  <c r="CU43"/>
  <c r="DM43"/>
  <c r="DG41"/>
  <c r="DS41"/>
  <c r="CY41"/>
  <c r="DO41"/>
  <c r="DU41" s="1"/>
  <c r="DG37"/>
  <c r="DS37"/>
  <c r="CY37"/>
  <c r="DO37"/>
  <c r="CM37" s="1"/>
  <c r="CN37" s="1"/>
  <c r="DN35"/>
  <c r="CW35"/>
  <c r="DT32"/>
  <c r="DI32"/>
  <c r="DT48"/>
  <c r="DI48"/>
  <c r="DP48"/>
  <c r="CM48" s="1"/>
  <c r="CN48" s="1"/>
  <c r="DA48"/>
  <c r="DL48"/>
  <c r="CS48"/>
  <c r="DI47"/>
  <c r="DT47"/>
  <c r="DA47"/>
  <c r="DP47"/>
  <c r="CM47" s="1"/>
  <c r="CN47" s="1"/>
  <c r="CS47"/>
  <c r="DL47"/>
  <c r="DI46"/>
  <c r="DT46"/>
  <c r="DA46"/>
  <c r="DP46"/>
  <c r="CM46" s="1"/>
  <c r="CN46" s="1"/>
  <c r="CS46"/>
  <c r="DL46"/>
  <c r="DN51"/>
  <c r="CW51"/>
  <c r="DN45"/>
  <c r="CW45"/>
  <c r="DC34"/>
  <c r="DQ34"/>
  <c r="CO34" s="1"/>
  <c r="CP34" s="1"/>
  <c r="DC28"/>
  <c r="DQ28"/>
  <c r="CS25"/>
  <c r="DL25"/>
  <c r="DC15"/>
  <c r="DQ15"/>
  <c r="CO15" s="1"/>
  <c r="CP15" s="1"/>
  <c r="DL15"/>
  <c r="CS15"/>
  <c r="DT13"/>
  <c r="DI13"/>
  <c r="DP13"/>
  <c r="CM13" s="1"/>
  <c r="CN13" s="1"/>
  <c r="DA13"/>
  <c r="DG11"/>
  <c r="DS11"/>
  <c r="DC30"/>
  <c r="DQ30"/>
  <c r="DM29"/>
  <c r="CU29"/>
  <c r="DC26"/>
  <c r="DQ26"/>
  <c r="DT23"/>
  <c r="DI23"/>
  <c r="DA23"/>
  <c r="DP23"/>
  <c r="CM23" s="1"/>
  <c r="CN23" s="1"/>
  <c r="DT28"/>
  <c r="DI28"/>
  <c r="DP28"/>
  <c r="CM28" s="1"/>
  <c r="CN28" s="1"/>
  <c r="DA28"/>
  <c r="DL28"/>
  <c r="CS28"/>
  <c r="DA24"/>
  <c r="DP24"/>
  <c r="CM24" s="1"/>
  <c r="CN24" s="1"/>
  <c r="DS22"/>
  <c r="DG22"/>
  <c r="DR33"/>
  <c r="CO33" s="1"/>
  <c r="CP33" s="1"/>
  <c r="DE33"/>
  <c r="DT30"/>
  <c r="DI30"/>
  <c r="DP30"/>
  <c r="CM30" s="1"/>
  <c r="CN30" s="1"/>
  <c r="DA30"/>
  <c r="DL30"/>
  <c r="CS30"/>
  <c r="DR26"/>
  <c r="DE26"/>
  <c r="CW26"/>
  <c r="DN26"/>
  <c r="DQ24"/>
  <c r="DC24"/>
  <c r="DP22"/>
  <c r="CM22" s="1"/>
  <c r="CN22" s="1"/>
  <c r="DA22"/>
  <c r="DO14"/>
  <c r="CY14"/>
  <c r="DL32"/>
  <c r="DU32" s="1"/>
  <c r="CS32"/>
  <c r="DR24"/>
  <c r="CO24" s="1"/>
  <c r="CP24" s="1"/>
  <c r="DE24"/>
  <c r="DQ22"/>
  <c r="DC22"/>
  <c r="DF116"/>
  <c r="DH119"/>
  <c r="CW121"/>
  <c r="DH115"/>
  <c r="CT108"/>
  <c r="DB112"/>
  <c r="DD107"/>
  <c r="DC108"/>
  <c r="DJ112"/>
  <c r="DF106"/>
  <c r="DJ96"/>
  <c r="DM95"/>
  <c r="DU95" s="1"/>
  <c r="DG94"/>
  <c r="DD101"/>
  <c r="CV101"/>
  <c r="DB97"/>
  <c r="CX93"/>
  <c r="DH100"/>
  <c r="DF94"/>
  <c r="DH90"/>
  <c r="CZ90"/>
  <c r="CZ85"/>
  <c r="DC86"/>
  <c r="CX86"/>
  <c r="CV81"/>
  <c r="CX80"/>
  <c r="DD76"/>
  <c r="DD71"/>
  <c r="DD68"/>
  <c r="DD67"/>
  <c r="DM61"/>
  <c r="DM56"/>
  <c r="DC65"/>
  <c r="CV62"/>
  <c r="DC52"/>
  <c r="DH67"/>
  <c r="DT50"/>
  <c r="DU37"/>
  <c r="DA50"/>
  <c r="DC45"/>
  <c r="CO44"/>
  <c r="CP44" s="1"/>
  <c r="CO38"/>
  <c r="CP38" s="1"/>
  <c r="DA33"/>
  <c r="DH51"/>
  <c r="DH45"/>
  <c r="CT43"/>
  <c r="DJ41"/>
  <c r="CV40"/>
  <c r="CT37"/>
  <c r="DD48"/>
  <c r="CV48"/>
  <c r="DD47"/>
  <c r="CV47"/>
  <c r="DD46"/>
  <c r="CV46"/>
  <c r="CX22"/>
  <c r="CV13"/>
  <c r="CT11"/>
  <c r="DD33"/>
  <c r="CV33"/>
  <c r="DD30"/>
  <c r="DQ25"/>
  <c r="DF20"/>
  <c r="CX20"/>
  <c r="DH18"/>
  <c r="CZ18"/>
  <c r="DF16"/>
  <c r="CX16"/>
  <c r="DD34"/>
  <c r="DQ18"/>
  <c r="DE11"/>
  <c r="DE53"/>
  <c r="DT69"/>
  <c r="DT107"/>
  <c r="CW77"/>
  <c r="C3"/>
  <c r="Q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DU136" l="1"/>
  <c r="CM189"/>
  <c r="CN189" s="1"/>
  <c r="DU201"/>
  <c r="CO276"/>
  <c r="CP276" s="1"/>
  <c r="DU195"/>
  <c r="CO221"/>
  <c r="CP221" s="1"/>
  <c r="CO147"/>
  <c r="CP147" s="1"/>
  <c r="DU178"/>
  <c r="DU176"/>
  <c r="DU262"/>
  <c r="DU273"/>
  <c r="CO128"/>
  <c r="CP128" s="1"/>
  <c r="CM187"/>
  <c r="CN187" s="1"/>
  <c r="DU170"/>
  <c r="DU199"/>
  <c r="DU145"/>
  <c r="CO149"/>
  <c r="CP149" s="1"/>
  <c r="DU161"/>
  <c r="CO165"/>
  <c r="CP165" s="1"/>
  <c r="CO185"/>
  <c r="CP185" s="1"/>
  <c r="CO171"/>
  <c r="CP171" s="1"/>
  <c r="DU175"/>
  <c r="CM183"/>
  <c r="CN183" s="1"/>
  <c r="DU198"/>
  <c r="CO202"/>
  <c r="CP202" s="1"/>
  <c r="DU214"/>
  <c r="CO218"/>
  <c r="CP218" s="1"/>
  <c r="CM197"/>
  <c r="CN197" s="1"/>
  <c r="DU210"/>
  <c r="DU226"/>
  <c r="DU230"/>
  <c r="CO256"/>
  <c r="CP256" s="1"/>
  <c r="CO292"/>
  <c r="CP292" s="1"/>
  <c r="DU316"/>
  <c r="DU311"/>
  <c r="CM129"/>
  <c r="CN129" s="1"/>
  <c r="CO172"/>
  <c r="CP172" s="1"/>
  <c r="DU211"/>
  <c r="CO209"/>
  <c r="CP209" s="1"/>
  <c r="CO192"/>
  <c r="CP192" s="1"/>
  <c r="CO200"/>
  <c r="CP200" s="1"/>
  <c r="CO208"/>
  <c r="CP208" s="1"/>
  <c r="CM143"/>
  <c r="CN143" s="1"/>
  <c r="DU164"/>
  <c r="CO236"/>
  <c r="CP236" s="1"/>
  <c r="CO252"/>
  <c r="CP252" s="1"/>
  <c r="DU269"/>
  <c r="CO251"/>
  <c r="CP251" s="1"/>
  <c r="CO267"/>
  <c r="CP267" s="1"/>
  <c r="DU146"/>
  <c r="DU174"/>
  <c r="CM158"/>
  <c r="CN158" s="1"/>
  <c r="CM145"/>
  <c r="CN145" s="1"/>
  <c r="CM153"/>
  <c r="CN153" s="1"/>
  <c r="CM161"/>
  <c r="CN161" s="1"/>
  <c r="CM169"/>
  <c r="CN169" s="1"/>
  <c r="DU179"/>
  <c r="CO138"/>
  <c r="CP138" s="1"/>
  <c r="CO155"/>
  <c r="CP155" s="1"/>
  <c r="DU157"/>
  <c r="DU173"/>
  <c r="CO181"/>
  <c r="CP181" s="1"/>
  <c r="CO240"/>
  <c r="CP240" s="1"/>
  <c r="CM213"/>
  <c r="CN213" s="1"/>
  <c r="DU235"/>
  <c r="CO239"/>
  <c r="CP239" s="1"/>
  <c r="DU251"/>
  <c r="CO255"/>
  <c r="CP255" s="1"/>
  <c r="DU267"/>
  <c r="CO271"/>
  <c r="CP271" s="1"/>
  <c r="DU283"/>
  <c r="DU314"/>
  <c r="DU392"/>
  <c r="DU404"/>
  <c r="DU281"/>
  <c r="CM315"/>
  <c r="CN315" s="1"/>
  <c r="DU236"/>
  <c r="CO246"/>
  <c r="CP246" s="1"/>
  <c r="DU268"/>
  <c r="CM292"/>
  <c r="CN292" s="1"/>
  <c r="DU323"/>
  <c r="DU330"/>
  <c r="DU354"/>
  <c r="DU345"/>
  <c r="DU313"/>
  <c r="CM353"/>
  <c r="CN353" s="1"/>
  <c r="CO360"/>
  <c r="CP360" s="1"/>
  <c r="DU415"/>
  <c r="DU448"/>
  <c r="DU286"/>
  <c r="CO313"/>
  <c r="CP313" s="1"/>
  <c r="DU358"/>
  <c r="DU360"/>
  <c r="DU420"/>
  <c r="DU306"/>
  <c r="DU264"/>
  <c r="CO279"/>
  <c r="CP279" s="1"/>
  <c r="CM296"/>
  <c r="CN296" s="1"/>
  <c r="CM300"/>
  <c r="CN300" s="1"/>
  <c r="CO314"/>
  <c r="CP314" s="1"/>
  <c r="DU309"/>
  <c r="CO347"/>
  <c r="CP347" s="1"/>
  <c r="CO363"/>
  <c r="CP363" s="1"/>
  <c r="DU369"/>
  <c r="CO376"/>
  <c r="CP376" s="1"/>
  <c r="CO413"/>
  <c r="CP413" s="1"/>
  <c r="DU290"/>
  <c r="DU305"/>
  <c r="DU310"/>
  <c r="DU318"/>
  <c r="CO329"/>
  <c r="CP329" s="1"/>
  <c r="CM334"/>
  <c r="CN334" s="1"/>
  <c r="CO370"/>
  <c r="CP370" s="1"/>
  <c r="DU393"/>
  <c r="DU297"/>
  <c r="CO307"/>
  <c r="CP307" s="1"/>
  <c r="DU244"/>
  <c r="DU288"/>
  <c r="CM357"/>
  <c r="CN357" s="1"/>
  <c r="CO359"/>
  <c r="CP359" s="1"/>
  <c r="CO315"/>
  <c r="CP315" s="1"/>
  <c r="DU370"/>
  <c r="DU390"/>
  <c r="DU361"/>
  <c r="CO409"/>
  <c r="CP409" s="1"/>
  <c r="CO429"/>
  <c r="CP429" s="1"/>
  <c r="CO441"/>
  <c r="CP441" s="1"/>
  <c r="DU439"/>
  <c r="DU294"/>
  <c r="CO321"/>
  <c r="CP321" s="1"/>
  <c r="DU339"/>
  <c r="CO346"/>
  <c r="CP346" s="1"/>
  <c r="CO378"/>
  <c r="CP378" s="1"/>
  <c r="DU356"/>
  <c r="DU385"/>
  <c r="DU396"/>
  <c r="CM384"/>
  <c r="CN384" s="1"/>
  <c r="CM396"/>
  <c r="CN396" s="1"/>
  <c r="CO412"/>
  <c r="CP412" s="1"/>
  <c r="CO427"/>
  <c r="CP427" s="1"/>
  <c r="CO410"/>
  <c r="CP410" s="1"/>
  <c r="CM436"/>
  <c r="CN436" s="1"/>
  <c r="CO234"/>
  <c r="CP234" s="1"/>
  <c r="CO266"/>
  <c r="CP266" s="1"/>
  <c r="CM276"/>
  <c r="CN276" s="1"/>
  <c r="CM284"/>
  <c r="CN284" s="1"/>
  <c r="CO290"/>
  <c r="CP290" s="1"/>
  <c r="DU292"/>
  <c r="DU378"/>
  <c r="DU377"/>
  <c r="CO388"/>
  <c r="CP388" s="1"/>
  <c r="DU407"/>
  <c r="DU423"/>
  <c r="DU479"/>
  <c r="CM446"/>
  <c r="CN446" s="1"/>
  <c r="CO480"/>
  <c r="CP480" s="1"/>
  <c r="DU492"/>
  <c r="DU495"/>
  <c r="DU501"/>
  <c r="CO511"/>
  <c r="CP511" s="1"/>
  <c r="CO474"/>
  <c r="CP474" s="1"/>
  <c r="DU512"/>
  <c r="DU504"/>
  <c r="CM504"/>
  <c r="CN504" s="1"/>
  <c r="DU468"/>
  <c r="CM444"/>
  <c r="CN444" s="1"/>
  <c r="DU463"/>
  <c r="DU467"/>
  <c r="DU469"/>
  <c r="DU477"/>
  <c r="CO481"/>
  <c r="CP481" s="1"/>
  <c r="DU480"/>
  <c r="CM491"/>
  <c r="CN491" s="1"/>
  <c r="CO496"/>
  <c r="CP496" s="1"/>
  <c r="DU500"/>
  <c r="DU506"/>
  <c r="CM510"/>
  <c r="CN510" s="1"/>
  <c r="DU507"/>
  <c r="DU215"/>
  <c r="CO268"/>
  <c r="CP268" s="1"/>
  <c r="CO227"/>
  <c r="CP227" s="1"/>
  <c r="DU133"/>
  <c r="DU139"/>
  <c r="DU265"/>
  <c r="DU172"/>
  <c r="DU127"/>
  <c r="DU209"/>
  <c r="DU237"/>
  <c r="CO235"/>
  <c r="CP235" s="1"/>
  <c r="DU229"/>
  <c r="CM231"/>
  <c r="CN231" s="1"/>
  <c r="CM192"/>
  <c r="CN192" s="1"/>
  <c r="CM242"/>
  <c r="CN242" s="1"/>
  <c r="CM257"/>
  <c r="CN257" s="1"/>
  <c r="DU181"/>
  <c r="DU167"/>
  <c r="CO198"/>
  <c r="CP198" s="1"/>
  <c r="CO214"/>
  <c r="CP214" s="1"/>
  <c r="CO260"/>
  <c r="CP260" s="1"/>
  <c r="CM182"/>
  <c r="CN182" s="1"/>
  <c r="CM125"/>
  <c r="CN125" s="1"/>
  <c r="DU184"/>
  <c r="CO156"/>
  <c r="CP156" s="1"/>
  <c r="CM142"/>
  <c r="CN142" s="1"/>
  <c r="CM207"/>
  <c r="CN207" s="1"/>
  <c r="DU207"/>
  <c r="CO182"/>
  <c r="CP182" s="1"/>
  <c r="DU232"/>
  <c r="CO129"/>
  <c r="CP129" s="1"/>
  <c r="DU187"/>
  <c r="CO237"/>
  <c r="CP237" s="1"/>
  <c r="DU239"/>
  <c r="DU255"/>
  <c r="DU271"/>
  <c r="DU287"/>
  <c r="DU291"/>
  <c r="DU125"/>
  <c r="DU129"/>
  <c r="CM130"/>
  <c r="CN130" s="1"/>
  <c r="CM229"/>
  <c r="CN229" s="1"/>
  <c r="CO205"/>
  <c r="CP205" s="1"/>
  <c r="CM196"/>
  <c r="CN196" s="1"/>
  <c r="CM227"/>
  <c r="CN227" s="1"/>
  <c r="CO207"/>
  <c r="CP207" s="1"/>
  <c r="DU242"/>
  <c r="CM124"/>
  <c r="CN124" s="1"/>
  <c r="DU128"/>
  <c r="CO145"/>
  <c r="CP145" s="1"/>
  <c r="CO161"/>
  <c r="CP161" s="1"/>
  <c r="DU177"/>
  <c r="CM185"/>
  <c r="CN185" s="1"/>
  <c r="DU233"/>
  <c r="DU282"/>
  <c r="DU381"/>
  <c r="DU397"/>
  <c r="DU312"/>
  <c r="CM248"/>
  <c r="CN248" s="1"/>
  <c r="CO262"/>
  <c r="CP262" s="1"/>
  <c r="CO278"/>
  <c r="CP278" s="1"/>
  <c r="CO303"/>
  <c r="CP303" s="1"/>
  <c r="DU320"/>
  <c r="DU337"/>
  <c r="DU347"/>
  <c r="DU355"/>
  <c r="DU332"/>
  <c r="CM413"/>
  <c r="CN413" s="1"/>
  <c r="CO391"/>
  <c r="CP391" s="1"/>
  <c r="DU428"/>
  <c r="CM429"/>
  <c r="CN429" s="1"/>
  <c r="DU433"/>
  <c r="DU308"/>
  <c r="CO322"/>
  <c r="CP322" s="1"/>
  <c r="CM356"/>
  <c r="CN356" s="1"/>
  <c r="DU384"/>
  <c r="CO272"/>
  <c r="CP272" s="1"/>
  <c r="DU315"/>
  <c r="DU248"/>
  <c r="CO258"/>
  <c r="CP258" s="1"/>
  <c r="CM308"/>
  <c r="CN308" s="1"/>
  <c r="DU363"/>
  <c r="CO319"/>
  <c r="CP319" s="1"/>
  <c r="DU351"/>
  <c r="DU367"/>
  <c r="DU371"/>
  <c r="CM387"/>
  <c r="CN387" s="1"/>
  <c r="DU395"/>
  <c r="CO395"/>
  <c r="CP395" s="1"/>
  <c r="DU417"/>
  <c r="DU440"/>
  <c r="DU277"/>
  <c r="CM333"/>
  <c r="CN333" s="1"/>
  <c r="DU368"/>
  <c r="CO426"/>
  <c r="CP426" s="1"/>
  <c r="DU414"/>
  <c r="DU389"/>
  <c r="CO404"/>
  <c r="CP404" s="1"/>
  <c r="CM254"/>
  <c r="CN254" s="1"/>
  <c r="CO296"/>
  <c r="CP296" s="1"/>
  <c r="CO300"/>
  <c r="CP300" s="1"/>
  <c r="CM256"/>
  <c r="CN256" s="1"/>
  <c r="CO270"/>
  <c r="CP270" s="1"/>
  <c r="DU299"/>
  <c r="CM303"/>
  <c r="CN303" s="1"/>
  <c r="DU304"/>
  <c r="CO345"/>
  <c r="CP345" s="1"/>
  <c r="DU413"/>
  <c r="CM424"/>
  <c r="CN424" s="1"/>
  <c r="DU408"/>
  <c r="DU443"/>
  <c r="DU432"/>
  <c r="DU285"/>
  <c r="CO305"/>
  <c r="CP305" s="1"/>
  <c r="CO304"/>
  <c r="CP304" s="1"/>
  <c r="DU338"/>
  <c r="DU352"/>
  <c r="CO389"/>
  <c r="CP389" s="1"/>
  <c r="CO356"/>
  <c r="CP356" s="1"/>
  <c r="CO358"/>
  <c r="CP358" s="1"/>
  <c r="DU402"/>
  <c r="CM286"/>
  <c r="CN286" s="1"/>
  <c r="CM316"/>
  <c r="CN316" s="1"/>
  <c r="DU240"/>
  <c r="CO275"/>
  <c r="CP275" s="1"/>
  <c r="CO283"/>
  <c r="CP283" s="1"/>
  <c r="DU331"/>
  <c r="CM363"/>
  <c r="CN363" s="1"/>
  <c r="CM355"/>
  <c r="CN355" s="1"/>
  <c r="CM367"/>
  <c r="CN367" s="1"/>
  <c r="DU383"/>
  <c r="CM391"/>
  <c r="CN391" s="1"/>
  <c r="CO400"/>
  <c r="CP400" s="1"/>
  <c r="CO369"/>
  <c r="CP369" s="1"/>
  <c r="CM395"/>
  <c r="CN395" s="1"/>
  <c r="CM348"/>
  <c r="CN348" s="1"/>
  <c r="CM409"/>
  <c r="CN409" s="1"/>
  <c r="CM417"/>
  <c r="CN417" s="1"/>
  <c r="DU429"/>
  <c r="DU446"/>
  <c r="CM452"/>
  <c r="CN452" s="1"/>
  <c r="CO449"/>
  <c r="CP449" s="1"/>
  <c r="DU456"/>
  <c r="DU498"/>
  <c r="DU505"/>
  <c r="DU449"/>
  <c r="CM447"/>
  <c r="CN447" s="1"/>
  <c r="DU451"/>
  <c r="CO469"/>
  <c r="CP469" s="1"/>
  <c r="CM460"/>
  <c r="CN460" s="1"/>
  <c r="DU484"/>
  <c r="CO488"/>
  <c r="CP488" s="1"/>
  <c r="CM336"/>
  <c r="CN336" s="1"/>
  <c r="CM453"/>
  <c r="CN453" s="1"/>
  <c r="CO458"/>
  <c r="CP458" s="1"/>
  <c r="DU472"/>
  <c r="DU458"/>
  <c r="DU475"/>
  <c r="CO497"/>
  <c r="CP497" s="1"/>
  <c r="DU508"/>
  <c r="CM494"/>
  <c r="CN494" s="1"/>
  <c r="CO223"/>
  <c r="CP223" s="1"/>
  <c r="DU223"/>
  <c r="DU168"/>
  <c r="CO229"/>
  <c r="CP229" s="1"/>
  <c r="DU124"/>
  <c r="DU140"/>
  <c r="DU148"/>
  <c r="CO162"/>
  <c r="CP162" s="1"/>
  <c r="DU193"/>
  <c r="DU213"/>
  <c r="DU274"/>
  <c r="DU182"/>
  <c r="DU162"/>
  <c r="DU180"/>
  <c r="DU250"/>
  <c r="DU270"/>
  <c r="DU131"/>
  <c r="CO175"/>
  <c r="CP175" s="1"/>
  <c r="CM179"/>
  <c r="CN179" s="1"/>
  <c r="DU194"/>
  <c r="CM141"/>
  <c r="CN141" s="1"/>
  <c r="DU149"/>
  <c r="DU165"/>
  <c r="CM190"/>
  <c r="CN190" s="1"/>
  <c r="CM198"/>
  <c r="CN198" s="1"/>
  <c r="CM222"/>
  <c r="CN222" s="1"/>
  <c r="DU189"/>
  <c r="CM202"/>
  <c r="CN202" s="1"/>
  <c r="CM210"/>
  <c r="CN210" s="1"/>
  <c r="CM218"/>
  <c r="CN218" s="1"/>
  <c r="CM226"/>
  <c r="CN226" s="1"/>
  <c r="DU243"/>
  <c r="CO247"/>
  <c r="CP247" s="1"/>
  <c r="DU259"/>
  <c r="CO263"/>
  <c r="CP263" s="1"/>
  <c r="DU275"/>
  <c r="CM302"/>
  <c r="CN302" s="1"/>
  <c r="DU252"/>
  <c r="DU293"/>
  <c r="DU319"/>
  <c r="CO425"/>
  <c r="CP425" s="1"/>
  <c r="CO323"/>
  <c r="CP323" s="1"/>
  <c r="DU342"/>
  <c r="DU442"/>
  <c r="DU276"/>
  <c r="CM280"/>
  <c r="CN280" s="1"/>
  <c r="DU284"/>
  <c r="DU296"/>
  <c r="DU300"/>
  <c r="CO406"/>
  <c r="CP406" s="1"/>
  <c r="CM126"/>
  <c r="CN126" s="1"/>
  <c r="CM297"/>
  <c r="CN297" s="1"/>
  <c r="CO336"/>
  <c r="CP336" s="1"/>
  <c r="CO238"/>
  <c r="CP238" s="1"/>
  <c r="DU260"/>
  <c r="DU335"/>
  <c r="CO337"/>
  <c r="CP337" s="1"/>
  <c r="CO367"/>
  <c r="CP367" s="1"/>
  <c r="CM361"/>
  <c r="CN361" s="1"/>
  <c r="DU394"/>
  <c r="DU333"/>
  <c r="DU344"/>
  <c r="DU372"/>
  <c r="CO385"/>
  <c r="CP385" s="1"/>
  <c r="CM294"/>
  <c r="CN294" s="1"/>
  <c r="DU272"/>
  <c r="DU280"/>
  <c r="CM288"/>
  <c r="CN288" s="1"/>
  <c r="CM335"/>
  <c r="CN335" s="1"/>
  <c r="DU353"/>
  <c r="CO368"/>
  <c r="CP368" s="1"/>
  <c r="CO387"/>
  <c r="CP387" s="1"/>
  <c r="CM408"/>
  <c r="CN408" s="1"/>
  <c r="CO451"/>
  <c r="CP451" s="1"/>
  <c r="DU466"/>
  <c r="CO491"/>
  <c r="CP491" s="1"/>
  <c r="DU454"/>
  <c r="DU452"/>
  <c r="DU485"/>
  <c r="CM434"/>
  <c r="CN434" s="1"/>
  <c r="DU438"/>
  <c r="DU447"/>
  <c r="CM482"/>
  <c r="CN482" s="1"/>
  <c r="CM498"/>
  <c r="CN498" s="1"/>
  <c r="DU502"/>
  <c r="CO479"/>
  <c r="CP479" s="1"/>
  <c r="DU486"/>
  <c r="DU499"/>
  <c r="CO456"/>
  <c r="CP456" s="1"/>
  <c r="DU455"/>
  <c r="CO459"/>
  <c r="CP459" s="1"/>
  <c r="DU459"/>
  <c r="CM456"/>
  <c r="CN456" s="1"/>
  <c r="CM473"/>
  <c r="CN473" s="1"/>
  <c r="DU488"/>
  <c r="DU491"/>
  <c r="CO489"/>
  <c r="CP489" s="1"/>
  <c r="DU497"/>
  <c r="CO507"/>
  <c r="CP507" s="1"/>
  <c r="DU197"/>
  <c r="DU247"/>
  <c r="DU263"/>
  <c r="DU138"/>
  <c r="CO153"/>
  <c r="CP153" s="1"/>
  <c r="DU185"/>
  <c r="DU159"/>
  <c r="DU217"/>
  <c r="CM237"/>
  <c r="CN237" s="1"/>
  <c r="DU221"/>
  <c r="DU261"/>
  <c r="DU388"/>
  <c r="CM264"/>
  <c r="CN264" s="1"/>
  <c r="DU441"/>
  <c r="DU364"/>
  <c r="CO288"/>
  <c r="CP288" s="1"/>
  <c r="DU340"/>
  <c r="DU359"/>
  <c r="DU379"/>
  <c r="DU387"/>
  <c r="DU409"/>
  <c r="CO282"/>
  <c r="CP282" s="1"/>
  <c r="CM330"/>
  <c r="CN330" s="1"/>
  <c r="DU412"/>
  <c r="CO301"/>
  <c r="CP301" s="1"/>
  <c r="CM240"/>
  <c r="CN240" s="1"/>
  <c r="CO254"/>
  <c r="CP254" s="1"/>
  <c r="CM272"/>
  <c r="CN272" s="1"/>
  <c r="DU295"/>
  <c r="DU303"/>
  <c r="DU328"/>
  <c r="DU405"/>
  <c r="DU421"/>
  <c r="DU424"/>
  <c r="DU416"/>
  <c r="DU437"/>
  <c r="DU425"/>
  <c r="DU302"/>
  <c r="CO362"/>
  <c r="CP362" s="1"/>
  <c r="CM390"/>
  <c r="CN390" s="1"/>
  <c r="CO335"/>
  <c r="CP335" s="1"/>
  <c r="DU365"/>
  <c r="CM389"/>
  <c r="CN389" s="1"/>
  <c r="CM410"/>
  <c r="CN410" s="1"/>
  <c r="CO436"/>
  <c r="CP436" s="1"/>
  <c r="DU307"/>
  <c r="DU256"/>
  <c r="DU327"/>
  <c r="CM351"/>
  <c r="CN351" s="1"/>
  <c r="DU391"/>
  <c r="DU398"/>
  <c r="CM379"/>
  <c r="CN379" s="1"/>
  <c r="CM425"/>
  <c r="CN425" s="1"/>
  <c r="DU450"/>
  <c r="DU444"/>
  <c r="CO445"/>
  <c r="CP445" s="1"/>
  <c r="CM463"/>
  <c r="CN463" s="1"/>
  <c r="CO492"/>
  <c r="CP492" s="1"/>
  <c r="CO462"/>
  <c r="CP462" s="1"/>
  <c r="DU496"/>
  <c r="DU445"/>
  <c r="DU470"/>
  <c r="CO453"/>
  <c r="CP453" s="1"/>
  <c r="CO464"/>
  <c r="CP464" s="1"/>
  <c r="CO463"/>
  <c r="CP463" s="1"/>
  <c r="CO473"/>
  <c r="CP473" s="1"/>
  <c r="DU471"/>
  <c r="CM475"/>
  <c r="CN475" s="1"/>
  <c r="DU482"/>
  <c r="DU30"/>
  <c r="DU28"/>
  <c r="DU48"/>
  <c r="DU101"/>
  <c r="CM83"/>
  <c r="CN83" s="1"/>
  <c r="DU102"/>
  <c r="DU47"/>
  <c r="DU43"/>
  <c r="DU74"/>
  <c r="DU89"/>
  <c r="DU50"/>
  <c r="DU54"/>
  <c r="DU45"/>
  <c r="DU86"/>
  <c r="DU82"/>
  <c r="DU66"/>
  <c r="DU36"/>
  <c r="DU98"/>
  <c r="DU33"/>
  <c r="DU27"/>
  <c r="DU42"/>
  <c r="DU64"/>
  <c r="DU55"/>
  <c r="DU121"/>
  <c r="DU76"/>
  <c r="DU106"/>
  <c r="DU18"/>
  <c r="DU16"/>
  <c r="DU20"/>
  <c r="CM57"/>
  <c r="CN57" s="1"/>
  <c r="CO91"/>
  <c r="CP91" s="1"/>
  <c r="DU39"/>
  <c r="CM121"/>
  <c r="CN121" s="1"/>
  <c r="DU114"/>
  <c r="DU56"/>
  <c r="CO40"/>
  <c r="CP40" s="1"/>
  <c r="CO22"/>
  <c r="CP22" s="1"/>
  <c r="DU40"/>
  <c r="DU65"/>
  <c r="CO59"/>
  <c r="CP59" s="1"/>
  <c r="CO28"/>
  <c r="CP28" s="1"/>
  <c r="DU12"/>
  <c r="DU22"/>
  <c r="CO29"/>
  <c r="CP29" s="1"/>
  <c r="DU24"/>
  <c r="DU11"/>
  <c r="DU72"/>
  <c r="CO74"/>
  <c r="CP74" s="1"/>
  <c r="CM68"/>
  <c r="CN68" s="1"/>
  <c r="CM80"/>
  <c r="CN80" s="1"/>
  <c r="CM93"/>
  <c r="CN93" s="1"/>
  <c r="CO121"/>
  <c r="CP121" s="1"/>
  <c r="CM41"/>
  <c r="CN41" s="1"/>
  <c r="DU52"/>
  <c r="DU77"/>
  <c r="DU81"/>
  <c r="C4"/>
  <c r="DU46"/>
  <c r="DU110"/>
  <c r="CO99"/>
  <c r="CP99" s="1"/>
  <c r="DU26"/>
  <c r="CO25"/>
  <c r="CP25" s="1"/>
  <c r="CO35"/>
  <c r="CP35" s="1"/>
  <c r="CO39"/>
  <c r="CP39" s="1"/>
  <c r="CO93"/>
  <c r="CP93" s="1"/>
  <c r="CM18"/>
  <c r="CN18" s="1"/>
  <c r="DU51"/>
  <c r="DU99"/>
  <c r="CM59"/>
  <c r="CN59" s="1"/>
  <c r="DU61"/>
  <c r="CM78"/>
  <c r="CN78" s="1"/>
  <c r="CM104"/>
  <c r="CN104" s="1"/>
  <c r="DU120"/>
  <c r="DU109"/>
  <c r="CM92"/>
  <c r="CN92" s="1"/>
  <c r="DU14"/>
  <c r="DU57"/>
  <c r="DU69"/>
  <c r="DU119"/>
  <c r="CO18"/>
  <c r="CP18" s="1"/>
  <c r="CM19"/>
  <c r="CN19" s="1"/>
  <c r="DU23"/>
  <c r="CM88"/>
  <c r="CN88" s="1"/>
  <c r="CO26"/>
  <c r="CP26" s="1"/>
  <c r="DU15"/>
  <c r="DU68"/>
  <c r="DU84"/>
  <c r="DU80"/>
  <c r="DU93"/>
  <c r="CO112"/>
  <c r="CP112" s="1"/>
  <c r="DU105"/>
  <c r="CO120"/>
  <c r="CP120" s="1"/>
  <c r="CM114"/>
  <c r="CN114" s="1"/>
  <c r="DU118"/>
  <c r="DU85"/>
  <c r="CO100"/>
  <c r="CP100" s="1"/>
  <c r="CO64"/>
  <c r="CP64" s="1"/>
  <c r="DU70"/>
  <c r="CO89"/>
  <c r="CP89" s="1"/>
  <c r="DU100"/>
  <c r="DU108"/>
  <c r="DU49"/>
  <c r="DU71"/>
  <c r="DU17"/>
  <c r="CO69"/>
  <c r="CP69" s="1"/>
  <c r="DU53"/>
  <c r="CO102"/>
  <c r="CP102" s="1"/>
  <c r="CM106"/>
  <c r="CN106" s="1"/>
  <c r="CO116"/>
  <c r="CP116" s="1"/>
  <c r="CM97"/>
  <c r="CN97" s="1"/>
  <c r="CO94"/>
  <c r="CP94" s="1"/>
  <c r="DU29"/>
  <c r="DU94"/>
  <c r="DU21"/>
  <c r="DU62"/>
  <c r="CO73"/>
  <c r="CP73" s="1"/>
  <c r="DU25"/>
  <c r="DU59"/>
  <c r="DU78"/>
  <c r="DU75"/>
  <c r="DU73"/>
  <c r="CO20"/>
  <c r="CP20" s="1"/>
  <c r="DU19"/>
  <c r="DU34"/>
  <c r="DU97"/>
  <c r="CM66"/>
  <c r="CN66" s="1"/>
  <c r="CM14"/>
  <c r="CN14" s="1"/>
  <c r="DU92"/>
  <c r="DU115"/>
  <c r="CO109"/>
  <c r="CP109" s="1"/>
  <c r="DU58"/>
  <c r="CO60"/>
  <c r="CP60" s="1"/>
  <c r="CM70"/>
  <c r="CN70" s="1"/>
  <c r="DU87"/>
  <c r="DU112"/>
  <c r="DU116"/>
  <c r="CO88"/>
  <c r="CP88" s="1"/>
  <c r="DU96"/>
  <c r="CO106"/>
  <c r="CP106" s="1"/>
  <c r="DU35"/>
  <c r="CO30"/>
  <c r="CP30" s="1"/>
  <c r="CM79"/>
  <c r="CN79" s="1"/>
  <c r="CM87"/>
  <c r="CN87" s="1"/>
  <c r="DU91"/>
  <c r="DU13"/>
  <c r="DU60"/>
  <c r="DU88"/>
  <c r="DS108" i="1"/>
  <c r="CI4" i="2"/>
  <c r="BT4"/>
  <c r="BD4"/>
  <c r="AN4"/>
  <c r="X4"/>
  <c r="CB3"/>
  <c r="BL3"/>
  <c r="AV3"/>
  <c r="AF3"/>
  <c r="P3"/>
  <c r="AG3"/>
  <c r="AQ4"/>
  <c r="CE3"/>
  <c r="AI3"/>
  <c r="AB4"/>
  <c r="BA3"/>
  <c r="BU4"/>
  <c r="BE4"/>
  <c r="AO4"/>
  <c r="Y4"/>
  <c r="CC3"/>
  <c r="BM3"/>
  <c r="AW3"/>
  <c r="Q3"/>
  <c r="AA4"/>
  <c r="AY3"/>
  <c r="BH4"/>
  <c r="CG3"/>
  <c r="BV4"/>
  <c r="BF4"/>
  <c r="AP4"/>
  <c r="Z4"/>
  <c r="CD3"/>
  <c r="BN3"/>
  <c r="AX3"/>
  <c r="AH3"/>
  <c r="R3"/>
  <c r="BG4"/>
  <c r="BO3"/>
  <c r="S3"/>
  <c r="CF3"/>
  <c r="U3"/>
  <c r="BB3"/>
  <c r="BW4"/>
  <c r="BX4"/>
  <c r="BY4"/>
  <c r="BI4"/>
  <c r="BZ4"/>
  <c r="BJ4"/>
  <c r="CA4"/>
  <c r="BK4"/>
  <c r="AU4"/>
  <c r="AE4"/>
  <c r="CI3"/>
  <c r="BS3"/>
  <c r="BC3"/>
  <c r="AM3"/>
  <c r="W3"/>
  <c r="BM4"/>
  <c r="Q4"/>
  <c r="BE3"/>
  <c r="Y3"/>
  <c r="AQ3"/>
  <c r="AZ3"/>
  <c r="AK3"/>
  <c r="BR3"/>
  <c r="CB4"/>
  <c r="BL4"/>
  <c r="AV4"/>
  <c r="AF4"/>
  <c r="P4"/>
  <c r="BT3"/>
  <c r="BD3"/>
  <c r="AN3"/>
  <c r="X3"/>
  <c r="AW4"/>
  <c r="AG4"/>
  <c r="BU3"/>
  <c r="AO3"/>
  <c r="BG3"/>
  <c r="AR4"/>
  <c r="AC4"/>
  <c r="V3"/>
  <c r="CC4"/>
  <c r="CD4"/>
  <c r="BN4"/>
  <c r="AX4"/>
  <c r="AH4"/>
  <c r="R4"/>
  <c r="BV3"/>
  <c r="BF3"/>
  <c r="AP3"/>
  <c r="Z3"/>
  <c r="BO4"/>
  <c r="AY4"/>
  <c r="AI4"/>
  <c r="S4"/>
  <c r="BW3"/>
  <c r="AA3"/>
  <c r="T3"/>
  <c r="AD4"/>
  <c r="CE4"/>
  <c r="CF4"/>
  <c r="BP4"/>
  <c r="AZ4"/>
  <c r="AJ4"/>
  <c r="T4"/>
  <c r="BX3"/>
  <c r="BH3"/>
  <c r="AR3"/>
  <c r="AB3"/>
  <c r="AS3"/>
  <c r="BJ3"/>
  <c r="AD3"/>
  <c r="BC4"/>
  <c r="CA3"/>
  <c r="AE3"/>
  <c r="AS4"/>
  <c r="CH3"/>
  <c r="CG4"/>
  <c r="BQ4"/>
  <c r="BA4"/>
  <c r="AK4"/>
  <c r="U4"/>
  <c r="BY3"/>
  <c r="BI3"/>
  <c r="AC3"/>
  <c r="BS4"/>
  <c r="W4"/>
  <c r="AU3"/>
  <c r="AJ3"/>
  <c r="AT4"/>
  <c r="CH4"/>
  <c r="BR4"/>
  <c r="BB4"/>
  <c r="AL4"/>
  <c r="V4"/>
  <c r="BZ3"/>
  <c r="AT3"/>
  <c r="AM4"/>
  <c r="BK3"/>
  <c r="BP3"/>
  <c r="BQ3"/>
  <c r="AL3"/>
  <c r="DS14" i="1" l="1"/>
  <c r="DU121"/>
  <c r="DU120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U72"/>
  <c r="DU71"/>
  <c r="DU70"/>
  <c r="DU69"/>
  <c r="DU68"/>
  <c r="DU67"/>
  <c r="DU66"/>
  <c r="DU65"/>
  <c r="DU64"/>
  <c r="DU63"/>
  <c r="DU62"/>
  <c r="DU61"/>
  <c r="DU60"/>
  <c r="DU59"/>
  <c r="DU58"/>
  <c r="DU57"/>
  <c r="DU56"/>
  <c r="DU55"/>
  <c r="DU54"/>
  <c r="DU53"/>
  <c r="DU52"/>
  <c r="DU51"/>
  <c r="DU50"/>
  <c r="DU49"/>
  <c r="DU48"/>
  <c r="DU47"/>
  <c r="DU46"/>
  <c r="DU45"/>
  <c r="DU44"/>
  <c r="DU43"/>
  <c r="DU42"/>
  <c r="DU41"/>
  <c r="DU40"/>
  <c r="DU39"/>
  <c r="DU38"/>
  <c r="DU37"/>
  <c r="DU36"/>
  <c r="DU35"/>
  <c r="DU34"/>
  <c r="DU33"/>
  <c r="DU32"/>
  <c r="DU31"/>
  <c r="DU30"/>
  <c r="DU29"/>
  <c r="DU28"/>
  <c r="DU27"/>
  <c r="DU26"/>
  <c r="DU25"/>
  <c r="DU24"/>
  <c r="DU23"/>
  <c r="DU22"/>
  <c r="DU21"/>
  <c r="DU20"/>
  <c r="DU19"/>
  <c r="DU18"/>
  <c r="DU17"/>
  <c r="DU16"/>
  <c r="DU15"/>
  <c r="DU14"/>
  <c r="DU13"/>
  <c r="DU12"/>
  <c r="DU11"/>
  <c r="CN121"/>
  <c r="CN120"/>
  <c r="CN101"/>
  <c r="CN100"/>
  <c r="CN99"/>
  <c r="CN98"/>
  <c r="CN97"/>
  <c r="CN96"/>
  <c r="CN95"/>
  <c r="CN94"/>
  <c r="CN93"/>
  <c r="CN92"/>
  <c r="CN91"/>
  <c r="CN90"/>
  <c r="CN89"/>
  <c r="CN88"/>
  <c r="CN87"/>
  <c r="CN86"/>
  <c r="CN85"/>
  <c r="CN84"/>
  <c r="CN83"/>
  <c r="CN82"/>
  <c r="CN81"/>
  <c r="CN80"/>
  <c r="CN79"/>
  <c r="CN78"/>
  <c r="CN77"/>
  <c r="CN76"/>
  <c r="CN75"/>
  <c r="CN74"/>
  <c r="CN73"/>
  <c r="CN72"/>
  <c r="CN71"/>
  <c r="CN70"/>
  <c r="CN69"/>
  <c r="CN68"/>
  <c r="CN67"/>
  <c r="CN66"/>
  <c r="CN65"/>
  <c r="CN64"/>
  <c r="CN63"/>
  <c r="CN62"/>
  <c r="CN61"/>
  <c r="CN60"/>
  <c r="CN59"/>
  <c r="CN58"/>
  <c r="CN57"/>
  <c r="CN56"/>
  <c r="CN55"/>
  <c r="CN54"/>
  <c r="CN53"/>
  <c r="CN52"/>
  <c r="CN51"/>
  <c r="CN50"/>
  <c r="CN49"/>
  <c r="CN48"/>
  <c r="CN47"/>
  <c r="CN46"/>
  <c r="CN45"/>
  <c r="CN44"/>
  <c r="CN43"/>
  <c r="CN42"/>
  <c r="CN41"/>
  <c r="CN40"/>
  <c r="CN39"/>
  <c r="CN38"/>
  <c r="CN37"/>
  <c r="CN36"/>
  <c r="CN35"/>
  <c r="CN34"/>
  <c r="CN33"/>
  <c r="CN32"/>
  <c r="CN31"/>
  <c r="CN30"/>
  <c r="CN29"/>
  <c r="CN28"/>
  <c r="CN27"/>
  <c r="CN26"/>
  <c r="CN25"/>
  <c r="CN24"/>
  <c r="CN23"/>
  <c r="CN22"/>
  <c r="CN21"/>
  <c r="CN20"/>
  <c r="CN19"/>
  <c r="CN18"/>
  <c r="CN17"/>
  <c r="CN16"/>
  <c r="CN15"/>
  <c r="CN14"/>
  <c r="CN12"/>
  <c r="CN11"/>
  <c r="CN13"/>
  <c r="CM121"/>
  <c r="CM120"/>
  <c r="CM101"/>
  <c r="CM100"/>
  <c r="CM99"/>
  <c r="CM98"/>
  <c r="CM97"/>
  <c r="CM96"/>
  <c r="CM95"/>
  <c r="CM94"/>
  <c r="CM93"/>
  <c r="CM92"/>
  <c r="CM91"/>
  <c r="CM90"/>
  <c r="CM89"/>
  <c r="CM88"/>
  <c r="CM87"/>
  <c r="CM86"/>
  <c r="CM85"/>
  <c r="CM84"/>
  <c r="CM83"/>
  <c r="CM82"/>
  <c r="CM81"/>
  <c r="CM80"/>
  <c r="CM79"/>
  <c r="CM78"/>
  <c r="CM77"/>
  <c r="CM76"/>
  <c r="CM75"/>
  <c r="CM74"/>
  <c r="CM73"/>
  <c r="CM72"/>
  <c r="CM71"/>
  <c r="CM70"/>
  <c r="CM69"/>
  <c r="CM68"/>
  <c r="CM67"/>
  <c r="CM66"/>
  <c r="CM65"/>
  <c r="CM64"/>
  <c r="CM63"/>
  <c r="CM62"/>
  <c r="CM61"/>
  <c r="CM60"/>
  <c r="CM59"/>
  <c r="CM58"/>
  <c r="CM57"/>
  <c r="CM56"/>
  <c r="CM55"/>
  <c r="CM54"/>
  <c r="CM53"/>
  <c r="CM52"/>
  <c r="CM51"/>
  <c r="CM50"/>
  <c r="CM49"/>
  <c r="CM48"/>
  <c r="CM47"/>
  <c r="CM46"/>
  <c r="CM45"/>
  <c r="CM44"/>
  <c r="CM43"/>
  <c r="CM42"/>
  <c r="CM41"/>
  <c r="CM40"/>
  <c r="CM39"/>
  <c r="CM38"/>
  <c r="CM37"/>
  <c r="CM36"/>
  <c r="CM35"/>
  <c r="CM34"/>
  <c r="CM33"/>
  <c r="CM32"/>
  <c r="CM31"/>
  <c r="CM30"/>
  <c r="CM29"/>
  <c r="CM28"/>
  <c r="CM27"/>
  <c r="CM26"/>
  <c r="CM25"/>
  <c r="CM24"/>
  <c r="CM23"/>
  <c r="CM22"/>
  <c r="CM21"/>
  <c r="CM20"/>
  <c r="CM19"/>
  <c r="CM18"/>
  <c r="CM17"/>
  <c r="CM16"/>
  <c r="CM15"/>
  <c r="CM14"/>
  <c r="CM13"/>
  <c r="CM12"/>
  <c r="CM11"/>
  <c r="CL121" l="1"/>
  <c r="CF121"/>
  <c r="CB121"/>
  <c r="BT121"/>
  <c r="BP121"/>
  <c r="BL121"/>
  <c r="BH121"/>
  <c r="BD121"/>
  <c r="AZ121"/>
  <c r="AV121"/>
  <c r="AR121"/>
  <c r="AN121"/>
  <c r="AJ121"/>
  <c r="AF121"/>
  <c r="AB121"/>
  <c r="X121"/>
  <c r="T121"/>
  <c r="P121"/>
  <c r="O121"/>
  <c r="N121"/>
  <c r="M121"/>
  <c r="CH121" s="1"/>
  <c r="L121"/>
  <c r="K121"/>
  <c r="BR121" s="1"/>
  <c r="J121"/>
  <c r="BJ121" s="1"/>
  <c r="I121"/>
  <c r="BB121" s="1"/>
  <c r="H121"/>
  <c r="G121"/>
  <c r="AL121" s="1"/>
  <c r="F121"/>
  <c r="AD121" s="1"/>
  <c r="E121"/>
  <c r="V121" s="1"/>
  <c r="D121"/>
  <c r="C121"/>
  <c r="CL120"/>
  <c r="CI120"/>
  <c r="CF120"/>
  <c r="CE120"/>
  <c r="CB120"/>
  <c r="BL120"/>
  <c r="BK120"/>
  <c r="BH120"/>
  <c r="BG120"/>
  <c r="BD120"/>
  <c r="BC120"/>
  <c r="AZ120"/>
  <c r="AY120"/>
  <c r="AV120"/>
  <c r="AU120"/>
  <c r="AE120"/>
  <c r="AB120"/>
  <c r="AA120"/>
  <c r="X120"/>
  <c r="W120"/>
  <c r="T120"/>
  <c r="S120"/>
  <c r="P120"/>
  <c r="O120"/>
  <c r="N120"/>
  <c r="M120"/>
  <c r="CH120" s="1"/>
  <c r="L120"/>
  <c r="CA120" s="1"/>
  <c r="K120"/>
  <c r="J120"/>
  <c r="BJ120" s="1"/>
  <c r="I120"/>
  <c r="BB120" s="1"/>
  <c r="H120"/>
  <c r="G120"/>
  <c r="F120"/>
  <c r="AD120" s="1"/>
  <c r="E120"/>
  <c r="V120" s="1"/>
  <c r="D120"/>
  <c r="C120"/>
  <c r="CL119"/>
  <c r="CB119"/>
  <c r="AY119"/>
  <c r="T119"/>
  <c r="O119"/>
  <c r="N119"/>
  <c r="M119"/>
  <c r="CH119" s="1"/>
  <c r="L119"/>
  <c r="CA119" s="1"/>
  <c r="K119"/>
  <c r="BL119" s="1"/>
  <c r="J119"/>
  <c r="BJ119" s="1"/>
  <c r="I119"/>
  <c r="BB119" s="1"/>
  <c r="H119"/>
  <c r="AU119" s="1"/>
  <c r="G119"/>
  <c r="F119"/>
  <c r="AD119" s="1"/>
  <c r="E119"/>
  <c r="V119" s="1"/>
  <c r="D119"/>
  <c r="C119"/>
  <c r="CL118"/>
  <c r="BQ118"/>
  <c r="BI118"/>
  <c r="AR118"/>
  <c r="AJ118"/>
  <c r="AB118"/>
  <c r="Y118"/>
  <c r="O118"/>
  <c r="N118"/>
  <c r="M118"/>
  <c r="CG118" s="1"/>
  <c r="L118"/>
  <c r="BX118" s="1"/>
  <c r="K118"/>
  <c r="BS118" s="1"/>
  <c r="J118"/>
  <c r="BK118" s="1"/>
  <c r="I118"/>
  <c r="AZ118" s="1"/>
  <c r="H118"/>
  <c r="G118"/>
  <c r="AM118" s="1"/>
  <c r="F118"/>
  <c r="AE118" s="1"/>
  <c r="E118"/>
  <c r="P118" s="1"/>
  <c r="C118"/>
  <c r="D118" s="1"/>
  <c r="CL117"/>
  <c r="CC117"/>
  <c r="CB117"/>
  <c r="BI117"/>
  <c r="AW117"/>
  <c r="AV117"/>
  <c r="AE117"/>
  <c r="Y117"/>
  <c r="O117"/>
  <c r="N117"/>
  <c r="M117"/>
  <c r="CF117" s="1"/>
  <c r="L117"/>
  <c r="BU117" s="1"/>
  <c r="K117"/>
  <c r="BS117" s="1"/>
  <c r="J117"/>
  <c r="BK117" s="1"/>
  <c r="I117"/>
  <c r="AZ117" s="1"/>
  <c r="H117"/>
  <c r="AO117" s="1"/>
  <c r="G117"/>
  <c r="AM117" s="1"/>
  <c r="F117"/>
  <c r="AD117" s="1"/>
  <c r="E117"/>
  <c r="P117" s="1"/>
  <c r="C117"/>
  <c r="D117" s="1"/>
  <c r="CL116"/>
  <c r="BY116"/>
  <c r="BH116"/>
  <c r="AZ116"/>
  <c r="AO116"/>
  <c r="AE116"/>
  <c r="Y116"/>
  <c r="O116"/>
  <c r="N116"/>
  <c r="M116"/>
  <c r="CC116" s="1"/>
  <c r="L116"/>
  <c r="BT116" s="1"/>
  <c r="K116"/>
  <c r="BL116" s="1"/>
  <c r="J116"/>
  <c r="BJ116" s="1"/>
  <c r="I116"/>
  <c r="BA116" s="1"/>
  <c r="H116"/>
  <c r="AN116" s="1"/>
  <c r="G116"/>
  <c r="AJ116" s="1"/>
  <c r="F116"/>
  <c r="AD116" s="1"/>
  <c r="E116"/>
  <c r="U116" s="1"/>
  <c r="C116"/>
  <c r="D116" s="1"/>
  <c r="CL115"/>
  <c r="BW115"/>
  <c r="BE115"/>
  <c r="AS115"/>
  <c r="O115"/>
  <c r="N115"/>
  <c r="M115"/>
  <c r="CG115" s="1"/>
  <c r="L115"/>
  <c r="BY115" s="1"/>
  <c r="K115"/>
  <c r="BR115" s="1"/>
  <c r="J115"/>
  <c r="BF115" s="1"/>
  <c r="I115"/>
  <c r="BA115" s="1"/>
  <c r="H115"/>
  <c r="AR115" s="1"/>
  <c r="G115"/>
  <c r="AM115" s="1"/>
  <c r="F115"/>
  <c r="AD115" s="1"/>
  <c r="E115"/>
  <c r="Q115" s="1"/>
  <c r="C115"/>
  <c r="D115" s="1"/>
  <c r="CL114"/>
  <c r="BY114"/>
  <c r="BU114"/>
  <c r="BI114"/>
  <c r="AS114"/>
  <c r="AO114"/>
  <c r="Y114"/>
  <c r="O114"/>
  <c r="N114"/>
  <c r="M114"/>
  <c r="CC114" s="1"/>
  <c r="L114"/>
  <c r="BX114" s="1"/>
  <c r="K114"/>
  <c r="BS114" s="1"/>
  <c r="J114"/>
  <c r="BJ114" s="1"/>
  <c r="I114"/>
  <c r="H114"/>
  <c r="AR114" s="1"/>
  <c r="G114"/>
  <c r="AM114" s="1"/>
  <c r="F114"/>
  <c r="Z114" s="1"/>
  <c r="E114"/>
  <c r="Q114" s="1"/>
  <c r="C114"/>
  <c r="D114" s="1"/>
  <c r="CL113"/>
  <c r="CH113"/>
  <c r="CG113"/>
  <c r="BZ113"/>
  <c r="BR113"/>
  <c r="BP113"/>
  <c r="BM113"/>
  <c r="AX113"/>
  <c r="AP113"/>
  <c r="AL113"/>
  <c r="AJ113"/>
  <c r="AG113"/>
  <c r="U113"/>
  <c r="O113"/>
  <c r="N113"/>
  <c r="M113"/>
  <c r="CC113" s="1"/>
  <c r="L113"/>
  <c r="BX113" s="1"/>
  <c r="K113"/>
  <c r="BS113" s="1"/>
  <c r="J113"/>
  <c r="BF113" s="1"/>
  <c r="I113"/>
  <c r="BA113" s="1"/>
  <c r="H113"/>
  <c r="AR113" s="1"/>
  <c r="G113"/>
  <c r="AM113" s="1"/>
  <c r="F113"/>
  <c r="AD113" s="1"/>
  <c r="E113"/>
  <c r="Q113" s="1"/>
  <c r="D113"/>
  <c r="C113"/>
  <c r="CL112"/>
  <c r="CC112"/>
  <c r="BR112"/>
  <c r="BP112"/>
  <c r="BN112"/>
  <c r="BM112"/>
  <c r="BB112"/>
  <c r="AL112"/>
  <c r="AK112"/>
  <c r="AH112"/>
  <c r="AG112"/>
  <c r="AF112"/>
  <c r="U112"/>
  <c r="O112"/>
  <c r="N112"/>
  <c r="M112"/>
  <c r="CD112" s="1"/>
  <c r="L112"/>
  <c r="BV112" s="1"/>
  <c r="K112"/>
  <c r="BS112" s="1"/>
  <c r="J112"/>
  <c r="BJ112" s="1"/>
  <c r="I112"/>
  <c r="BA112" s="1"/>
  <c r="H112"/>
  <c r="AT112" s="1"/>
  <c r="G112"/>
  <c r="AM112" s="1"/>
  <c r="F112"/>
  <c r="AB112" s="1"/>
  <c r="E112"/>
  <c r="P112" s="1"/>
  <c r="D112"/>
  <c r="C112"/>
  <c r="CL111"/>
  <c r="CF111"/>
  <c r="BR111"/>
  <c r="BQ111"/>
  <c r="BN111"/>
  <c r="BM111"/>
  <c r="BL111"/>
  <c r="BA111"/>
  <c r="AV111"/>
  <c r="AK111"/>
  <c r="AJ111"/>
  <c r="AH111"/>
  <c r="AF111"/>
  <c r="Z111"/>
  <c r="U111"/>
  <c r="P111"/>
  <c r="O111"/>
  <c r="N111"/>
  <c r="M111"/>
  <c r="CB111" s="1"/>
  <c r="L111"/>
  <c r="BU111" s="1"/>
  <c r="K111"/>
  <c r="BS111" s="1"/>
  <c r="J111"/>
  <c r="BH111" s="1"/>
  <c r="I111"/>
  <c r="AZ111" s="1"/>
  <c r="H111"/>
  <c r="AT111" s="1"/>
  <c r="G111"/>
  <c r="AM111" s="1"/>
  <c r="F111"/>
  <c r="AB111" s="1"/>
  <c r="E111"/>
  <c r="T111" s="1"/>
  <c r="D111"/>
  <c r="C111"/>
  <c r="CL110"/>
  <c r="CA110"/>
  <c r="BS110"/>
  <c r="BH110"/>
  <c r="BD110"/>
  <c r="AE110"/>
  <c r="AA110"/>
  <c r="O110"/>
  <c r="N110"/>
  <c r="M110"/>
  <c r="CH110" s="1"/>
  <c r="L110"/>
  <c r="K110"/>
  <c r="J110"/>
  <c r="BJ110" s="1"/>
  <c r="I110"/>
  <c r="BB110" s="1"/>
  <c r="H110"/>
  <c r="AU110" s="1"/>
  <c r="G110"/>
  <c r="F110"/>
  <c r="AD110" s="1"/>
  <c r="E110"/>
  <c r="V110" s="1"/>
  <c r="C110"/>
  <c r="D110" s="1"/>
  <c r="CL109"/>
  <c r="CA109"/>
  <c r="BS109"/>
  <c r="BH109"/>
  <c r="BD109"/>
  <c r="AE109"/>
  <c r="AA109"/>
  <c r="O109"/>
  <c r="N109"/>
  <c r="M109"/>
  <c r="CH109" s="1"/>
  <c r="L109"/>
  <c r="K109"/>
  <c r="J109"/>
  <c r="BJ109" s="1"/>
  <c r="I109"/>
  <c r="BB109" s="1"/>
  <c r="H109"/>
  <c r="AU109" s="1"/>
  <c r="G109"/>
  <c r="F109"/>
  <c r="AD109" s="1"/>
  <c r="E109"/>
  <c r="V109" s="1"/>
  <c r="C109"/>
  <c r="D109" s="1"/>
  <c r="CL108"/>
  <c r="CF108"/>
  <c r="BI108"/>
  <c r="BD108"/>
  <c r="AV108"/>
  <c r="AC108"/>
  <c r="X108"/>
  <c r="P108"/>
  <c r="O108"/>
  <c r="N108"/>
  <c r="M108"/>
  <c r="CB108" s="1"/>
  <c r="L108"/>
  <c r="CA108" s="1"/>
  <c r="K108"/>
  <c r="J108"/>
  <c r="BJ108" s="1"/>
  <c r="I108"/>
  <c r="BA108" s="1"/>
  <c r="H108"/>
  <c r="AU108" s="1"/>
  <c r="G108"/>
  <c r="AJ108" s="1"/>
  <c r="F108"/>
  <c r="AD108" s="1"/>
  <c r="E108"/>
  <c r="U108" s="1"/>
  <c r="C108"/>
  <c r="D108" s="1"/>
  <c r="CL107"/>
  <c r="BX107"/>
  <c r="BO107"/>
  <c r="BM107"/>
  <c r="BL107"/>
  <c r="BC107"/>
  <c r="AP107"/>
  <c r="AL107"/>
  <c r="AJ107"/>
  <c r="AH107"/>
  <c r="AG107"/>
  <c r="O107"/>
  <c r="N107"/>
  <c r="M107"/>
  <c r="CI107" s="1"/>
  <c r="L107"/>
  <c r="CA107" s="1"/>
  <c r="K107"/>
  <c r="BS107" s="1"/>
  <c r="J107"/>
  <c r="BH107" s="1"/>
  <c r="I107"/>
  <c r="AW107" s="1"/>
  <c r="H107"/>
  <c r="AR107" s="1"/>
  <c r="G107"/>
  <c r="AM107" s="1"/>
  <c r="F107"/>
  <c r="AB107" s="1"/>
  <c r="E107"/>
  <c r="Q107" s="1"/>
  <c r="D107"/>
  <c r="C107"/>
  <c r="CL106"/>
  <c r="BQ106"/>
  <c r="BN106"/>
  <c r="BL106"/>
  <c r="AK106"/>
  <c r="AH106"/>
  <c r="AF106"/>
  <c r="O106"/>
  <c r="N106"/>
  <c r="M106"/>
  <c r="L106"/>
  <c r="BX106" s="1"/>
  <c r="K106"/>
  <c r="BS106" s="1"/>
  <c r="J106"/>
  <c r="BJ106" s="1"/>
  <c r="I106"/>
  <c r="H106"/>
  <c r="AR106" s="1"/>
  <c r="G106"/>
  <c r="AM106" s="1"/>
  <c r="F106"/>
  <c r="Z106" s="1"/>
  <c r="E106"/>
  <c r="D106"/>
  <c r="C106"/>
  <c r="CL105"/>
  <c r="BQ105"/>
  <c r="BP105"/>
  <c r="BN105"/>
  <c r="BL105"/>
  <c r="AL105"/>
  <c r="AK105"/>
  <c r="AH105"/>
  <c r="AG105"/>
  <c r="AF105"/>
  <c r="O105"/>
  <c r="N105"/>
  <c r="M105"/>
  <c r="L105"/>
  <c r="BV105" s="1"/>
  <c r="K105"/>
  <c r="BS105" s="1"/>
  <c r="J105"/>
  <c r="BH105" s="1"/>
  <c r="I105"/>
  <c r="H105"/>
  <c r="AT105" s="1"/>
  <c r="G105"/>
  <c r="AM105" s="1"/>
  <c r="F105"/>
  <c r="AB105" s="1"/>
  <c r="E105"/>
  <c r="D105"/>
  <c r="C105"/>
  <c r="CL104"/>
  <c r="BN104"/>
  <c r="BH104"/>
  <c r="BE104"/>
  <c r="AK104"/>
  <c r="AF104"/>
  <c r="AB104"/>
  <c r="Y104"/>
  <c r="O104"/>
  <c r="N104"/>
  <c r="M104"/>
  <c r="CG104" s="1"/>
  <c r="L104"/>
  <c r="K104"/>
  <c r="BS104" s="1"/>
  <c r="J104"/>
  <c r="BF104" s="1"/>
  <c r="I104"/>
  <c r="BA104" s="1"/>
  <c r="H104"/>
  <c r="G104"/>
  <c r="AM104" s="1"/>
  <c r="F104"/>
  <c r="AD104" s="1"/>
  <c r="E104"/>
  <c r="U104" s="1"/>
  <c r="C104"/>
  <c r="D104" s="1"/>
  <c r="CL103"/>
  <c r="CG103"/>
  <c r="BC103"/>
  <c r="AX103"/>
  <c r="T103"/>
  <c r="O103"/>
  <c r="N103"/>
  <c r="M103"/>
  <c r="CF103" s="1"/>
  <c r="L103"/>
  <c r="BZ103" s="1"/>
  <c r="K103"/>
  <c r="J103"/>
  <c r="BJ103" s="1"/>
  <c r="I103"/>
  <c r="BA103" s="1"/>
  <c r="H103"/>
  <c r="AT103" s="1"/>
  <c r="G103"/>
  <c r="AL103" s="1"/>
  <c r="F103"/>
  <c r="AD103" s="1"/>
  <c r="E103"/>
  <c r="U103" s="1"/>
  <c r="C103"/>
  <c r="D103" s="1"/>
  <c r="CL102"/>
  <c r="CE102"/>
  <c r="BB102"/>
  <c r="AV102"/>
  <c r="T102"/>
  <c r="O102"/>
  <c r="N102"/>
  <c r="M102"/>
  <c r="CG102" s="1"/>
  <c r="L102"/>
  <c r="K102"/>
  <c r="J102"/>
  <c r="I102"/>
  <c r="BA102" s="1"/>
  <c r="H102"/>
  <c r="G102"/>
  <c r="F102"/>
  <c r="AE102" s="1"/>
  <c r="E102"/>
  <c r="U102" s="1"/>
  <c r="C102"/>
  <c r="D102" s="1"/>
  <c r="CL101"/>
  <c r="CI101"/>
  <c r="CH101"/>
  <c r="CF101"/>
  <c r="CE101"/>
  <c r="CD101"/>
  <c r="CB101"/>
  <c r="BC101"/>
  <c r="BB101"/>
  <c r="AZ101"/>
  <c r="AY101"/>
  <c r="AX101"/>
  <c r="AV101"/>
  <c r="AB101"/>
  <c r="W101"/>
  <c r="V101"/>
  <c r="T101"/>
  <c r="S101"/>
  <c r="R101"/>
  <c r="P101"/>
  <c r="O101"/>
  <c r="N101"/>
  <c r="M101"/>
  <c r="CG101" s="1"/>
  <c r="L101"/>
  <c r="CA101" s="1"/>
  <c r="K101"/>
  <c r="BO101" s="1"/>
  <c r="J101"/>
  <c r="BH101" s="1"/>
  <c r="I101"/>
  <c r="BA101" s="1"/>
  <c r="H101"/>
  <c r="AU101" s="1"/>
  <c r="G101"/>
  <c r="AI101" s="1"/>
  <c r="F101"/>
  <c r="E101"/>
  <c r="U101" s="1"/>
  <c r="C101"/>
  <c r="D101" s="1"/>
  <c r="CL100"/>
  <c r="CI100"/>
  <c r="CH100"/>
  <c r="CF100"/>
  <c r="CE100"/>
  <c r="CD100"/>
  <c r="CB100"/>
  <c r="CA100"/>
  <c r="BV100"/>
  <c r="BK100"/>
  <c r="BF100"/>
  <c r="BC100"/>
  <c r="BB100"/>
  <c r="AZ100"/>
  <c r="AY100"/>
  <c r="AX100"/>
  <c r="AV100"/>
  <c r="AU100"/>
  <c r="AP100"/>
  <c r="AE100"/>
  <c r="Z100"/>
  <c r="W100"/>
  <c r="V100"/>
  <c r="T100"/>
  <c r="S100"/>
  <c r="R100"/>
  <c r="P100"/>
  <c r="O100"/>
  <c r="N100"/>
  <c r="M100"/>
  <c r="CG100" s="1"/>
  <c r="L100"/>
  <c r="K100"/>
  <c r="J100"/>
  <c r="BH100" s="1"/>
  <c r="I100"/>
  <c r="BA100" s="1"/>
  <c r="H100"/>
  <c r="G100"/>
  <c r="F100"/>
  <c r="AB100" s="1"/>
  <c r="E100"/>
  <c r="U100" s="1"/>
  <c r="C100"/>
  <c r="D100" s="1"/>
  <c r="CL99"/>
  <c r="CI99"/>
  <c r="CH99"/>
  <c r="CF99"/>
  <c r="CE99"/>
  <c r="CD99"/>
  <c r="CB99"/>
  <c r="BX99"/>
  <c r="BS99"/>
  <c r="BN99"/>
  <c r="BH99"/>
  <c r="BC99"/>
  <c r="BB99"/>
  <c r="AZ99"/>
  <c r="AY99"/>
  <c r="AX99"/>
  <c r="AV99"/>
  <c r="AR99"/>
  <c r="AM99"/>
  <c r="AH99"/>
  <c r="AE99"/>
  <c r="AB99"/>
  <c r="Z99"/>
  <c r="W99"/>
  <c r="V99"/>
  <c r="T99"/>
  <c r="S99"/>
  <c r="R99"/>
  <c r="P99"/>
  <c r="O99"/>
  <c r="N99"/>
  <c r="M99"/>
  <c r="CG99" s="1"/>
  <c r="L99"/>
  <c r="CA99" s="1"/>
  <c r="K99"/>
  <c r="BO99" s="1"/>
  <c r="J99"/>
  <c r="I99"/>
  <c r="BA99" s="1"/>
  <c r="H99"/>
  <c r="AU99" s="1"/>
  <c r="G99"/>
  <c r="AI99" s="1"/>
  <c r="F99"/>
  <c r="E99"/>
  <c r="U99" s="1"/>
  <c r="C99"/>
  <c r="D99" s="1"/>
  <c r="CL98"/>
  <c r="CI98"/>
  <c r="CF98"/>
  <c r="CD98"/>
  <c r="BP98"/>
  <c r="BN98"/>
  <c r="BK98"/>
  <c r="BF98"/>
  <c r="BC98"/>
  <c r="AZ98"/>
  <c r="AY98"/>
  <c r="AX98"/>
  <c r="AU98"/>
  <c r="AM98"/>
  <c r="AJ98"/>
  <c r="AH98"/>
  <c r="AE98"/>
  <c r="Z98"/>
  <c r="W98"/>
  <c r="T98"/>
  <c r="S98"/>
  <c r="R98"/>
  <c r="P98"/>
  <c r="O98"/>
  <c r="N98"/>
  <c r="M98"/>
  <c r="L98"/>
  <c r="K98"/>
  <c r="BS98" s="1"/>
  <c r="J98"/>
  <c r="BG98" s="1"/>
  <c r="I98"/>
  <c r="H98"/>
  <c r="G98"/>
  <c r="AL98" s="1"/>
  <c r="F98"/>
  <c r="AA98" s="1"/>
  <c r="E98"/>
  <c r="U98" s="1"/>
  <c r="D98"/>
  <c r="C98"/>
  <c r="CL97"/>
  <c r="CH97"/>
  <c r="CF97"/>
  <c r="CD97"/>
  <c r="CB97"/>
  <c r="BR97"/>
  <c r="BP97"/>
  <c r="BN97"/>
  <c r="BL97"/>
  <c r="BC97"/>
  <c r="BB97"/>
  <c r="AZ97"/>
  <c r="AY97"/>
  <c r="AX97"/>
  <c r="AV97"/>
  <c r="AN97"/>
  <c r="AL97"/>
  <c r="AJ97"/>
  <c r="AH97"/>
  <c r="AF97"/>
  <c r="W97"/>
  <c r="V97"/>
  <c r="T97"/>
  <c r="S97"/>
  <c r="R97"/>
  <c r="P97"/>
  <c r="O97"/>
  <c r="N97"/>
  <c r="M97"/>
  <c r="CI97" s="1"/>
  <c r="L97"/>
  <c r="K97"/>
  <c r="BS97" s="1"/>
  <c r="J97"/>
  <c r="I97"/>
  <c r="BA97" s="1"/>
  <c r="H97"/>
  <c r="AR97" s="1"/>
  <c r="G97"/>
  <c r="AM97" s="1"/>
  <c r="F97"/>
  <c r="E97"/>
  <c r="U97" s="1"/>
  <c r="D97"/>
  <c r="C97"/>
  <c r="CL96"/>
  <c r="CI96"/>
  <c r="CH96"/>
  <c r="CF96"/>
  <c r="CE96"/>
  <c r="CD96"/>
  <c r="CB96"/>
  <c r="BV96"/>
  <c r="BF96"/>
  <c r="BC96"/>
  <c r="BB96"/>
  <c r="AZ96"/>
  <c r="AY96"/>
  <c r="AX96"/>
  <c r="AV96"/>
  <c r="AT96"/>
  <c r="AE96"/>
  <c r="AB96"/>
  <c r="AA96"/>
  <c r="Z96"/>
  <c r="W96"/>
  <c r="V96"/>
  <c r="T96"/>
  <c r="S96"/>
  <c r="R96"/>
  <c r="P96"/>
  <c r="O96"/>
  <c r="N96"/>
  <c r="M96"/>
  <c r="CG96" s="1"/>
  <c r="L96"/>
  <c r="K96"/>
  <c r="J96"/>
  <c r="BJ96" s="1"/>
  <c r="I96"/>
  <c r="BA96" s="1"/>
  <c r="H96"/>
  <c r="G96"/>
  <c r="F96"/>
  <c r="E96"/>
  <c r="U96" s="1"/>
  <c r="C96"/>
  <c r="D96" s="1"/>
  <c r="CL95"/>
  <c r="CI95"/>
  <c r="CH95"/>
  <c r="CF95"/>
  <c r="CE95"/>
  <c r="CD95"/>
  <c r="CB95"/>
  <c r="CA95"/>
  <c r="BX95"/>
  <c r="BV95"/>
  <c r="BS95"/>
  <c r="BN95"/>
  <c r="BH95"/>
  <c r="BC95"/>
  <c r="BB95"/>
  <c r="AZ95"/>
  <c r="AY95"/>
  <c r="AX95"/>
  <c r="AV95"/>
  <c r="AU95"/>
  <c r="AT95"/>
  <c r="AR95"/>
  <c r="AP95"/>
  <c r="AN95"/>
  <c r="AM95"/>
  <c r="AH95"/>
  <c r="AE95"/>
  <c r="AB95"/>
  <c r="Z95"/>
  <c r="W95"/>
  <c r="V95"/>
  <c r="T95"/>
  <c r="S95"/>
  <c r="R95"/>
  <c r="P95"/>
  <c r="O95"/>
  <c r="N95"/>
  <c r="M95"/>
  <c r="CG95" s="1"/>
  <c r="L95"/>
  <c r="BZ95" s="1"/>
  <c r="K95"/>
  <c r="BO95" s="1"/>
  <c r="J95"/>
  <c r="I95"/>
  <c r="BA95" s="1"/>
  <c r="H95"/>
  <c r="G95"/>
  <c r="AI95" s="1"/>
  <c r="F95"/>
  <c r="E95"/>
  <c r="U95" s="1"/>
  <c r="C95"/>
  <c r="D95" s="1"/>
  <c r="CL94"/>
  <c r="CI94"/>
  <c r="CH94"/>
  <c r="CF94"/>
  <c r="CD94"/>
  <c r="CB94"/>
  <c r="CA94"/>
  <c r="BV94"/>
  <c r="BP94"/>
  <c r="BC94"/>
  <c r="BB94"/>
  <c r="AZ94"/>
  <c r="AY94"/>
  <c r="AX94"/>
  <c r="AV94"/>
  <c r="AT94"/>
  <c r="AP94"/>
  <c r="AL94"/>
  <c r="AJ94"/>
  <c r="AH94"/>
  <c r="AF94"/>
  <c r="W94"/>
  <c r="V94"/>
  <c r="T94"/>
  <c r="S94"/>
  <c r="R94"/>
  <c r="P94"/>
  <c r="O94"/>
  <c r="N94"/>
  <c r="M94"/>
  <c r="L94"/>
  <c r="BW94" s="1"/>
  <c r="K94"/>
  <c r="J94"/>
  <c r="BI94" s="1"/>
  <c r="I94"/>
  <c r="BA94" s="1"/>
  <c r="H94"/>
  <c r="AS94" s="1"/>
  <c r="G94"/>
  <c r="AK94" s="1"/>
  <c r="F94"/>
  <c r="AC94" s="1"/>
  <c r="E94"/>
  <c r="U94" s="1"/>
  <c r="D94"/>
  <c r="C94"/>
  <c r="CL93"/>
  <c r="CI93"/>
  <c r="CH93"/>
  <c r="CF93"/>
  <c r="CE93"/>
  <c r="CD93"/>
  <c r="CB93"/>
  <c r="BZ93"/>
  <c r="BV93"/>
  <c r="BR93"/>
  <c r="BP93"/>
  <c r="BN93"/>
  <c r="BL93"/>
  <c r="BC93"/>
  <c r="BB93"/>
  <c r="AZ93"/>
  <c r="AY93"/>
  <c r="AX93"/>
  <c r="AV93"/>
  <c r="AT93"/>
  <c r="AP93"/>
  <c r="AL93"/>
  <c r="AJ93"/>
  <c r="AH93"/>
  <c r="AF93"/>
  <c r="W93"/>
  <c r="V93"/>
  <c r="T93"/>
  <c r="S93"/>
  <c r="R93"/>
  <c r="P93"/>
  <c r="O93"/>
  <c r="N93"/>
  <c r="M93"/>
  <c r="CG93" s="1"/>
  <c r="L93"/>
  <c r="BY93" s="1"/>
  <c r="K93"/>
  <c r="BQ93" s="1"/>
  <c r="J93"/>
  <c r="BI93" s="1"/>
  <c r="I93"/>
  <c r="BA93" s="1"/>
  <c r="H93"/>
  <c r="AS93" s="1"/>
  <c r="G93"/>
  <c r="AK93" s="1"/>
  <c r="F93"/>
  <c r="AC93" s="1"/>
  <c r="E93"/>
  <c r="U93" s="1"/>
  <c r="D93"/>
  <c r="C93"/>
  <c r="CL92"/>
  <c r="CI92"/>
  <c r="CH92"/>
  <c r="CF92"/>
  <c r="CE92"/>
  <c r="CD92"/>
  <c r="CB92"/>
  <c r="BZ92"/>
  <c r="BV92"/>
  <c r="BR92"/>
  <c r="BP92"/>
  <c r="BN92"/>
  <c r="BL92"/>
  <c r="BC92"/>
  <c r="BB92"/>
  <c r="AZ92"/>
  <c r="AY92"/>
  <c r="AX92"/>
  <c r="AV92"/>
  <c r="AT92"/>
  <c r="AP92"/>
  <c r="AL92"/>
  <c r="AJ92"/>
  <c r="AH92"/>
  <c r="AF92"/>
  <c r="W92"/>
  <c r="V92"/>
  <c r="T92"/>
  <c r="S92"/>
  <c r="R92"/>
  <c r="P92"/>
  <c r="O92"/>
  <c r="N92"/>
  <c r="M92"/>
  <c r="CG92" s="1"/>
  <c r="L92"/>
  <c r="BY92" s="1"/>
  <c r="K92"/>
  <c r="BQ92" s="1"/>
  <c r="J92"/>
  <c r="I92"/>
  <c r="BA92" s="1"/>
  <c r="H92"/>
  <c r="AS92" s="1"/>
  <c r="G92"/>
  <c r="AK92" s="1"/>
  <c r="F92"/>
  <c r="E92"/>
  <c r="U92" s="1"/>
  <c r="D92"/>
  <c r="C92"/>
  <c r="CL91"/>
  <c r="CI91"/>
  <c r="CH91"/>
  <c r="CF91"/>
  <c r="CE91"/>
  <c r="CD91"/>
  <c r="CB91"/>
  <c r="BZ91"/>
  <c r="BV91"/>
  <c r="BR91"/>
  <c r="BP91"/>
  <c r="BN91"/>
  <c r="BL91"/>
  <c r="BJ91"/>
  <c r="BF91"/>
  <c r="BC91"/>
  <c r="BB91"/>
  <c r="AZ91"/>
  <c r="AY91"/>
  <c r="AX91"/>
  <c r="AV91"/>
  <c r="AT91"/>
  <c r="AP91"/>
  <c r="AL91"/>
  <c r="AJ91"/>
  <c r="AH91"/>
  <c r="AF91"/>
  <c r="AD91"/>
  <c r="W91"/>
  <c r="V91"/>
  <c r="T91"/>
  <c r="S91"/>
  <c r="R91"/>
  <c r="P91"/>
  <c r="O91"/>
  <c r="N91"/>
  <c r="M91"/>
  <c r="CG91" s="1"/>
  <c r="L91"/>
  <c r="BY91" s="1"/>
  <c r="K91"/>
  <c r="BQ91" s="1"/>
  <c r="J91"/>
  <c r="I91"/>
  <c r="BA91" s="1"/>
  <c r="H91"/>
  <c r="AS91" s="1"/>
  <c r="G91"/>
  <c r="AK91" s="1"/>
  <c r="F91"/>
  <c r="E91"/>
  <c r="U91" s="1"/>
  <c r="D91"/>
  <c r="C91"/>
  <c r="CL90"/>
  <c r="CI90"/>
  <c r="CH90"/>
  <c r="CF90"/>
  <c r="CE90"/>
  <c r="CD90"/>
  <c r="CB90"/>
  <c r="BZ90"/>
  <c r="BR90"/>
  <c r="BP90"/>
  <c r="BN90"/>
  <c r="BL90"/>
  <c r="BC90"/>
  <c r="BB90"/>
  <c r="AZ90"/>
  <c r="AY90"/>
  <c r="AX90"/>
  <c r="AV90"/>
  <c r="AT90"/>
  <c r="AP90"/>
  <c r="AL90"/>
  <c r="AJ90"/>
  <c r="AH90"/>
  <c r="AF90"/>
  <c r="W90"/>
  <c r="V90"/>
  <c r="T90"/>
  <c r="S90"/>
  <c r="R90"/>
  <c r="P90"/>
  <c r="O90"/>
  <c r="N90"/>
  <c r="M90"/>
  <c r="CG90" s="1"/>
  <c r="L90"/>
  <c r="K90"/>
  <c r="BQ90" s="1"/>
  <c r="J90"/>
  <c r="I90"/>
  <c r="BA90" s="1"/>
  <c r="H90"/>
  <c r="G90"/>
  <c r="AK90" s="1"/>
  <c r="F90"/>
  <c r="E90"/>
  <c r="U90" s="1"/>
  <c r="D90"/>
  <c r="C90"/>
  <c r="CL89"/>
  <c r="CI89"/>
  <c r="CH89"/>
  <c r="CF89"/>
  <c r="CE89"/>
  <c r="CD89"/>
  <c r="CB89"/>
  <c r="BR89"/>
  <c r="BP89"/>
  <c r="BN89"/>
  <c r="BL89"/>
  <c r="BC89"/>
  <c r="BB89"/>
  <c r="AZ89"/>
  <c r="AY89"/>
  <c r="AX89"/>
  <c r="AV89"/>
  <c r="AL89"/>
  <c r="AJ89"/>
  <c r="AH89"/>
  <c r="AF89"/>
  <c r="W89"/>
  <c r="V89"/>
  <c r="T89"/>
  <c r="S89"/>
  <c r="R89"/>
  <c r="P89"/>
  <c r="O89"/>
  <c r="N89"/>
  <c r="M89"/>
  <c r="CG89" s="1"/>
  <c r="L89"/>
  <c r="BZ89" s="1"/>
  <c r="K89"/>
  <c r="BQ89" s="1"/>
  <c r="J89"/>
  <c r="BF89" s="1"/>
  <c r="I89"/>
  <c r="BA89" s="1"/>
  <c r="H89"/>
  <c r="AP89" s="1"/>
  <c r="G89"/>
  <c r="AK89" s="1"/>
  <c r="F89"/>
  <c r="AD89" s="1"/>
  <c r="E89"/>
  <c r="U89" s="1"/>
  <c r="D89"/>
  <c r="C89"/>
  <c r="CL88"/>
  <c r="CI88"/>
  <c r="CH88"/>
  <c r="CF88"/>
  <c r="CE88"/>
  <c r="CD88"/>
  <c r="CB88"/>
  <c r="BZ88"/>
  <c r="BV88"/>
  <c r="BT88"/>
  <c r="BC88"/>
  <c r="BB88"/>
  <c r="AZ88"/>
  <c r="AY88"/>
  <c r="AX88"/>
  <c r="AV88"/>
  <c r="AU88"/>
  <c r="AT88"/>
  <c r="AR88"/>
  <c r="AP88"/>
  <c r="AN88"/>
  <c r="W88"/>
  <c r="V88"/>
  <c r="T88"/>
  <c r="S88"/>
  <c r="R88"/>
  <c r="P88"/>
  <c r="O88"/>
  <c r="N88"/>
  <c r="M88"/>
  <c r="CG88" s="1"/>
  <c r="L88"/>
  <c r="K88"/>
  <c r="BL88" s="1"/>
  <c r="J88"/>
  <c r="I88"/>
  <c r="BA88" s="1"/>
  <c r="H88"/>
  <c r="G88"/>
  <c r="AI88" s="1"/>
  <c r="F88"/>
  <c r="E88"/>
  <c r="U88" s="1"/>
  <c r="C88"/>
  <c r="D88" s="1"/>
  <c r="CL87"/>
  <c r="CI87"/>
  <c r="CH87"/>
  <c r="CF87"/>
  <c r="CE87"/>
  <c r="CD87"/>
  <c r="CB87"/>
  <c r="BK87"/>
  <c r="BH87"/>
  <c r="BG87"/>
  <c r="BF87"/>
  <c r="BC87"/>
  <c r="BB87"/>
  <c r="AZ87"/>
  <c r="AY87"/>
  <c r="AX87"/>
  <c r="AV87"/>
  <c r="AE87"/>
  <c r="AB87"/>
  <c r="AA87"/>
  <c r="Z87"/>
  <c r="W87"/>
  <c r="V87"/>
  <c r="T87"/>
  <c r="S87"/>
  <c r="R87"/>
  <c r="P87"/>
  <c r="O87"/>
  <c r="N87"/>
  <c r="M87"/>
  <c r="CG87" s="1"/>
  <c r="L87"/>
  <c r="K87"/>
  <c r="BO87" s="1"/>
  <c r="J87"/>
  <c r="I87"/>
  <c r="BA87" s="1"/>
  <c r="H87"/>
  <c r="G87"/>
  <c r="AI87" s="1"/>
  <c r="F87"/>
  <c r="E87"/>
  <c r="U87" s="1"/>
  <c r="C87"/>
  <c r="D87" s="1"/>
  <c r="CL86"/>
  <c r="CI86"/>
  <c r="CH86"/>
  <c r="CF86"/>
  <c r="CE86"/>
  <c r="CD86"/>
  <c r="CB86"/>
  <c r="CA86"/>
  <c r="BZ86"/>
  <c r="BX86"/>
  <c r="BV86"/>
  <c r="BT86"/>
  <c r="BC86"/>
  <c r="BB86"/>
  <c r="AZ86"/>
  <c r="AY86"/>
  <c r="AX86"/>
  <c r="AV86"/>
  <c r="AU86"/>
  <c r="AT86"/>
  <c r="AR86"/>
  <c r="AP86"/>
  <c r="AN86"/>
  <c r="AM86"/>
  <c r="AI86"/>
  <c r="AH86"/>
  <c r="W86"/>
  <c r="V86"/>
  <c r="T86"/>
  <c r="S86"/>
  <c r="R86"/>
  <c r="P86"/>
  <c r="O86"/>
  <c r="N86"/>
  <c r="M86"/>
  <c r="CG86" s="1"/>
  <c r="L86"/>
  <c r="K86"/>
  <c r="BO86" s="1"/>
  <c r="J86"/>
  <c r="I86"/>
  <c r="BA86" s="1"/>
  <c r="H86"/>
  <c r="G86"/>
  <c r="F86"/>
  <c r="E86"/>
  <c r="U86" s="1"/>
  <c r="C86"/>
  <c r="D86" s="1"/>
  <c r="CL85"/>
  <c r="CI85"/>
  <c r="CH85"/>
  <c r="CF85"/>
  <c r="CE85"/>
  <c r="CD85"/>
  <c r="CB85"/>
  <c r="BK85"/>
  <c r="BH85"/>
  <c r="BG85"/>
  <c r="BF85"/>
  <c r="BC85"/>
  <c r="BB85"/>
  <c r="AZ85"/>
  <c r="AY85"/>
  <c r="AX85"/>
  <c r="AV85"/>
  <c r="AE85"/>
  <c r="AB85"/>
  <c r="AA85"/>
  <c r="Z85"/>
  <c r="W85"/>
  <c r="V85"/>
  <c r="T85"/>
  <c r="S85"/>
  <c r="R85"/>
  <c r="P85"/>
  <c r="O85"/>
  <c r="N85"/>
  <c r="M85"/>
  <c r="CG85" s="1"/>
  <c r="L85"/>
  <c r="K85"/>
  <c r="BO85" s="1"/>
  <c r="J85"/>
  <c r="I85"/>
  <c r="BA85" s="1"/>
  <c r="H85"/>
  <c r="G85"/>
  <c r="AI85" s="1"/>
  <c r="F85"/>
  <c r="E85"/>
  <c r="U85" s="1"/>
  <c r="C85"/>
  <c r="D85" s="1"/>
  <c r="CL84"/>
  <c r="CI84"/>
  <c r="CH84"/>
  <c r="CF84"/>
  <c r="CE84"/>
  <c r="CD84"/>
  <c r="CB84"/>
  <c r="CA84"/>
  <c r="BZ84"/>
  <c r="BX84"/>
  <c r="BV84"/>
  <c r="BT84"/>
  <c r="BS84"/>
  <c r="BN84"/>
  <c r="BC84"/>
  <c r="BB84"/>
  <c r="AZ84"/>
  <c r="AY84"/>
  <c r="AX84"/>
  <c r="AV84"/>
  <c r="AU84"/>
  <c r="AT84"/>
  <c r="AR84"/>
  <c r="AP84"/>
  <c r="AN84"/>
  <c r="AM84"/>
  <c r="AI84"/>
  <c r="AH84"/>
  <c r="AB84"/>
  <c r="W84"/>
  <c r="V84"/>
  <c r="T84"/>
  <c r="S84"/>
  <c r="R84"/>
  <c r="P84"/>
  <c r="O84"/>
  <c r="N84"/>
  <c r="M84"/>
  <c r="CG84" s="1"/>
  <c r="L84"/>
  <c r="K84"/>
  <c r="BO84" s="1"/>
  <c r="J84"/>
  <c r="I84"/>
  <c r="BA84" s="1"/>
  <c r="H84"/>
  <c r="G84"/>
  <c r="F84"/>
  <c r="E84"/>
  <c r="U84" s="1"/>
  <c r="C84"/>
  <c r="D84" s="1"/>
  <c r="CL83"/>
  <c r="CA83"/>
  <c r="BX83"/>
  <c r="BW83"/>
  <c r="BV83"/>
  <c r="BR83"/>
  <c r="BP83"/>
  <c r="BL83"/>
  <c r="BK83"/>
  <c r="BF83"/>
  <c r="AU83"/>
  <c r="AR83"/>
  <c r="AQ83"/>
  <c r="AP83"/>
  <c r="AL83"/>
  <c r="AK83"/>
  <c r="AH83"/>
  <c r="AG83"/>
  <c r="AC83"/>
  <c r="Y83"/>
  <c r="O83"/>
  <c r="N83"/>
  <c r="M83"/>
  <c r="L83"/>
  <c r="K83"/>
  <c r="J83"/>
  <c r="I83"/>
  <c r="H83"/>
  <c r="G83"/>
  <c r="AJ83" s="1"/>
  <c r="F83"/>
  <c r="AB83" s="1"/>
  <c r="E83"/>
  <c r="Q83" s="1"/>
  <c r="C83"/>
  <c r="D83" s="1"/>
  <c r="CL82"/>
  <c r="CA82"/>
  <c r="BZ82"/>
  <c r="BY82"/>
  <c r="BW82"/>
  <c r="BV82"/>
  <c r="BU82"/>
  <c r="BR82"/>
  <c r="BQ82"/>
  <c r="BN82"/>
  <c r="BM82"/>
  <c r="BI82"/>
  <c r="BE82"/>
  <c r="AU82"/>
  <c r="AT82"/>
  <c r="AS82"/>
  <c r="AQ82"/>
  <c r="AP82"/>
  <c r="AO82"/>
  <c r="AL82"/>
  <c r="AK82"/>
  <c r="AH82"/>
  <c r="AG82"/>
  <c r="AC82"/>
  <c r="Y82"/>
  <c r="O82"/>
  <c r="N82"/>
  <c r="M82"/>
  <c r="CC82" s="1"/>
  <c r="L82"/>
  <c r="BX82" s="1"/>
  <c r="K82"/>
  <c r="BP82" s="1"/>
  <c r="J82"/>
  <c r="BH82" s="1"/>
  <c r="I82"/>
  <c r="BA82" s="1"/>
  <c r="H82"/>
  <c r="AR82" s="1"/>
  <c r="G82"/>
  <c r="AJ82" s="1"/>
  <c r="F82"/>
  <c r="AB82" s="1"/>
  <c r="E82"/>
  <c r="Q82" s="1"/>
  <c r="C82"/>
  <c r="D82" s="1"/>
  <c r="CL81"/>
  <c r="CA81"/>
  <c r="BZ81"/>
  <c r="BY81"/>
  <c r="BW81"/>
  <c r="BV81"/>
  <c r="BU81"/>
  <c r="BR81"/>
  <c r="BQ81"/>
  <c r="BN81"/>
  <c r="BM81"/>
  <c r="AW81"/>
  <c r="AU81"/>
  <c r="AT81"/>
  <c r="AS81"/>
  <c r="AQ81"/>
  <c r="AP81"/>
  <c r="AO81"/>
  <c r="AL81"/>
  <c r="AK81"/>
  <c r="AH81"/>
  <c r="AG81"/>
  <c r="U81"/>
  <c r="Q81"/>
  <c r="O81"/>
  <c r="N81"/>
  <c r="M81"/>
  <c r="CC81" s="1"/>
  <c r="L81"/>
  <c r="BX81" s="1"/>
  <c r="K81"/>
  <c r="BP81" s="1"/>
  <c r="J81"/>
  <c r="I81"/>
  <c r="BA81" s="1"/>
  <c r="H81"/>
  <c r="AR81" s="1"/>
  <c r="G81"/>
  <c r="AJ81" s="1"/>
  <c r="F81"/>
  <c r="E81"/>
  <c r="V81" s="1"/>
  <c r="C81"/>
  <c r="D81" s="1"/>
  <c r="CL80"/>
  <c r="CA80"/>
  <c r="BZ80"/>
  <c r="BY80"/>
  <c r="BW80"/>
  <c r="BV80"/>
  <c r="BU80"/>
  <c r="BK80"/>
  <c r="BF80"/>
  <c r="BA80"/>
  <c r="AU80"/>
  <c r="AT80"/>
  <c r="AS80"/>
  <c r="AQ80"/>
  <c r="AP80"/>
  <c r="AO80"/>
  <c r="AE80"/>
  <c r="AC80"/>
  <c r="Z80"/>
  <c r="U80"/>
  <c r="O80"/>
  <c r="N80"/>
  <c r="M80"/>
  <c r="CC80" s="1"/>
  <c r="L80"/>
  <c r="BX80" s="1"/>
  <c r="K80"/>
  <c r="J80"/>
  <c r="BI80" s="1"/>
  <c r="I80"/>
  <c r="BB80" s="1"/>
  <c r="H80"/>
  <c r="AR80" s="1"/>
  <c r="G80"/>
  <c r="F80"/>
  <c r="AA80" s="1"/>
  <c r="E80"/>
  <c r="V80" s="1"/>
  <c r="C80"/>
  <c r="D80" s="1"/>
  <c r="CL79"/>
  <c r="CA79"/>
  <c r="BZ79"/>
  <c r="BY79"/>
  <c r="BW79"/>
  <c r="BV79"/>
  <c r="BU79"/>
  <c r="BK79"/>
  <c r="BI79"/>
  <c r="BF79"/>
  <c r="AU79"/>
  <c r="AT79"/>
  <c r="AS79"/>
  <c r="AQ79"/>
  <c r="AP79"/>
  <c r="AO79"/>
  <c r="AM79"/>
  <c r="AH79"/>
  <c r="AE79"/>
  <c r="AC79"/>
  <c r="Z79"/>
  <c r="O79"/>
  <c r="N79"/>
  <c r="M79"/>
  <c r="L79"/>
  <c r="BX79" s="1"/>
  <c r="K79"/>
  <c r="BO79" s="1"/>
  <c r="J79"/>
  <c r="I79"/>
  <c r="H79"/>
  <c r="AR79" s="1"/>
  <c r="G79"/>
  <c r="AI79" s="1"/>
  <c r="F79"/>
  <c r="E79"/>
  <c r="C79"/>
  <c r="D79" s="1"/>
  <c r="CL78"/>
  <c r="CA78"/>
  <c r="BZ78"/>
  <c r="BY78"/>
  <c r="BW78"/>
  <c r="BV78"/>
  <c r="BU78"/>
  <c r="BK78"/>
  <c r="BI78"/>
  <c r="BF78"/>
  <c r="BA78"/>
  <c r="AU78"/>
  <c r="AT78"/>
  <c r="AS78"/>
  <c r="AQ78"/>
  <c r="AP78"/>
  <c r="AO78"/>
  <c r="AE78"/>
  <c r="AC78"/>
  <c r="Z78"/>
  <c r="U78"/>
  <c r="O78"/>
  <c r="N78"/>
  <c r="M78"/>
  <c r="CH78" s="1"/>
  <c r="L78"/>
  <c r="BX78" s="1"/>
  <c r="K78"/>
  <c r="J78"/>
  <c r="BG78" s="1"/>
  <c r="I78"/>
  <c r="BB78" s="1"/>
  <c r="H78"/>
  <c r="AR78" s="1"/>
  <c r="G78"/>
  <c r="F78"/>
  <c r="AA78" s="1"/>
  <c r="E78"/>
  <c r="V78" s="1"/>
  <c r="C78"/>
  <c r="D78" s="1"/>
  <c r="CL77"/>
  <c r="CA77"/>
  <c r="BZ77"/>
  <c r="BY77"/>
  <c r="BW77"/>
  <c r="BV77"/>
  <c r="BU77"/>
  <c r="BN77"/>
  <c r="BK77"/>
  <c r="BI77"/>
  <c r="BF77"/>
  <c r="AU77"/>
  <c r="AT77"/>
  <c r="AS77"/>
  <c r="AQ77"/>
  <c r="AP77"/>
  <c r="AO77"/>
  <c r="AM77"/>
  <c r="AH77"/>
  <c r="AE77"/>
  <c r="AC77"/>
  <c r="Z77"/>
  <c r="O77"/>
  <c r="N77"/>
  <c r="M77"/>
  <c r="L77"/>
  <c r="BX77" s="1"/>
  <c r="K77"/>
  <c r="BO77" s="1"/>
  <c r="J77"/>
  <c r="I77"/>
  <c r="H77"/>
  <c r="AR77" s="1"/>
  <c r="G77"/>
  <c r="AI77" s="1"/>
  <c r="F77"/>
  <c r="E77"/>
  <c r="C77"/>
  <c r="D77" s="1"/>
  <c r="CL76"/>
  <c r="CG76"/>
  <c r="CA76"/>
  <c r="BZ76"/>
  <c r="BY76"/>
  <c r="BW76"/>
  <c r="BV76"/>
  <c r="BU76"/>
  <c r="BK76"/>
  <c r="BI76"/>
  <c r="BF76"/>
  <c r="BA76"/>
  <c r="AU76"/>
  <c r="AT76"/>
  <c r="AS76"/>
  <c r="AQ76"/>
  <c r="AP76"/>
  <c r="AO76"/>
  <c r="AE76"/>
  <c r="AC76"/>
  <c r="Z76"/>
  <c r="U76"/>
  <c r="O76"/>
  <c r="N76"/>
  <c r="M76"/>
  <c r="CH76" s="1"/>
  <c r="L76"/>
  <c r="BX76" s="1"/>
  <c r="K76"/>
  <c r="J76"/>
  <c r="BG76" s="1"/>
  <c r="I76"/>
  <c r="BB76" s="1"/>
  <c r="H76"/>
  <c r="AR76" s="1"/>
  <c r="G76"/>
  <c r="F76"/>
  <c r="AA76" s="1"/>
  <c r="E76"/>
  <c r="V76" s="1"/>
  <c r="C76"/>
  <c r="D76" s="1"/>
  <c r="CL75"/>
  <c r="CI75"/>
  <c r="CG75"/>
  <c r="CD75"/>
  <c r="BY75"/>
  <c r="BS75"/>
  <c r="BR75"/>
  <c r="BQ75"/>
  <c r="BN75"/>
  <c r="BM75"/>
  <c r="BC75"/>
  <c r="BA75"/>
  <c r="AX75"/>
  <c r="AS75"/>
  <c r="AM75"/>
  <c r="AL75"/>
  <c r="AK75"/>
  <c r="AH75"/>
  <c r="AG75"/>
  <c r="W75"/>
  <c r="U75"/>
  <c r="R75"/>
  <c r="P75"/>
  <c r="O75"/>
  <c r="N75"/>
  <c r="M75"/>
  <c r="CE75" s="1"/>
  <c r="L75"/>
  <c r="BZ75" s="1"/>
  <c r="K75"/>
  <c r="J75"/>
  <c r="I75"/>
  <c r="AY75" s="1"/>
  <c r="H75"/>
  <c r="AT75" s="1"/>
  <c r="G75"/>
  <c r="F75"/>
  <c r="E75"/>
  <c r="T75" s="1"/>
  <c r="D75"/>
  <c r="C75"/>
  <c r="CL74"/>
  <c r="CH74"/>
  <c r="CF74"/>
  <c r="CD74"/>
  <c r="CB74"/>
  <c r="BZ74"/>
  <c r="BV74"/>
  <c r="BR74"/>
  <c r="BQ74"/>
  <c r="BP74"/>
  <c r="BN74"/>
  <c r="BM74"/>
  <c r="BL74"/>
  <c r="BB74"/>
  <c r="AZ74"/>
  <c r="AX74"/>
  <c r="AV74"/>
  <c r="AT74"/>
  <c r="AP74"/>
  <c r="AL74"/>
  <c r="AK74"/>
  <c r="AJ74"/>
  <c r="AH74"/>
  <c r="AG74"/>
  <c r="AF74"/>
  <c r="Z74"/>
  <c r="V74"/>
  <c r="T74"/>
  <c r="R74"/>
  <c r="P74"/>
  <c r="O74"/>
  <c r="N74"/>
  <c r="M74"/>
  <c r="CG74" s="1"/>
  <c r="L74"/>
  <c r="BY74" s="1"/>
  <c r="K74"/>
  <c r="BS74" s="1"/>
  <c r="J74"/>
  <c r="I74"/>
  <c r="BA74" s="1"/>
  <c r="H74"/>
  <c r="AS74" s="1"/>
  <c r="G74"/>
  <c r="AM74" s="1"/>
  <c r="F74"/>
  <c r="AD74" s="1"/>
  <c r="E74"/>
  <c r="U74" s="1"/>
  <c r="D74"/>
  <c r="C74"/>
  <c r="CL73"/>
  <c r="CH73"/>
  <c r="CF73"/>
  <c r="CD73"/>
  <c r="CB73"/>
  <c r="BZ73"/>
  <c r="BV73"/>
  <c r="BR73"/>
  <c r="BQ73"/>
  <c r="BP73"/>
  <c r="BN73"/>
  <c r="BM73"/>
  <c r="BL73"/>
  <c r="BB73"/>
  <c r="AZ73"/>
  <c r="AX73"/>
  <c r="AV73"/>
  <c r="AT73"/>
  <c r="AP73"/>
  <c r="AL73"/>
  <c r="AK73"/>
  <c r="AJ73"/>
  <c r="AH73"/>
  <c r="AG73"/>
  <c r="AF73"/>
  <c r="V73"/>
  <c r="T73"/>
  <c r="R73"/>
  <c r="P73"/>
  <c r="O73"/>
  <c r="N73"/>
  <c r="M73"/>
  <c r="CG73" s="1"/>
  <c r="L73"/>
  <c r="BY73" s="1"/>
  <c r="K73"/>
  <c r="BS73" s="1"/>
  <c r="J73"/>
  <c r="I73"/>
  <c r="BA73" s="1"/>
  <c r="H73"/>
  <c r="AS73" s="1"/>
  <c r="G73"/>
  <c r="AM73" s="1"/>
  <c r="F73"/>
  <c r="AD73" s="1"/>
  <c r="E73"/>
  <c r="U73" s="1"/>
  <c r="D73"/>
  <c r="C73"/>
  <c r="CL72"/>
  <c r="CH72"/>
  <c r="CD72"/>
  <c r="BR72"/>
  <c r="BQ72"/>
  <c r="BP72"/>
  <c r="BN72"/>
  <c r="BM72"/>
  <c r="BL72"/>
  <c r="BF72"/>
  <c r="AL72"/>
  <c r="AK72"/>
  <c r="AJ72"/>
  <c r="AH72"/>
  <c r="AG72"/>
  <c r="AF72"/>
  <c r="AD72"/>
  <c r="X72"/>
  <c r="V72"/>
  <c r="O72"/>
  <c r="N72"/>
  <c r="M72"/>
  <c r="CG72" s="1"/>
  <c r="L72"/>
  <c r="K72"/>
  <c r="BS72" s="1"/>
  <c r="J72"/>
  <c r="BJ72" s="1"/>
  <c r="I72"/>
  <c r="AZ72" s="1"/>
  <c r="H72"/>
  <c r="AP72" s="1"/>
  <c r="G72"/>
  <c r="AM72" s="1"/>
  <c r="F72"/>
  <c r="Z72" s="1"/>
  <c r="E72"/>
  <c r="P72" s="1"/>
  <c r="D72"/>
  <c r="C72"/>
  <c r="CL71"/>
  <c r="CD71"/>
  <c r="BR71"/>
  <c r="BQ71"/>
  <c r="BP71"/>
  <c r="BN71"/>
  <c r="BM71"/>
  <c r="BL71"/>
  <c r="AX71"/>
  <c r="AS71"/>
  <c r="AN71"/>
  <c r="AL71"/>
  <c r="AK71"/>
  <c r="AJ71"/>
  <c r="AH71"/>
  <c r="AG71"/>
  <c r="AF71"/>
  <c r="U71"/>
  <c r="R71"/>
  <c r="P71"/>
  <c r="O71"/>
  <c r="N71"/>
  <c r="M71"/>
  <c r="CG71" s="1"/>
  <c r="L71"/>
  <c r="BZ71" s="1"/>
  <c r="K71"/>
  <c r="BS71" s="1"/>
  <c r="J71"/>
  <c r="I71"/>
  <c r="BA71" s="1"/>
  <c r="H71"/>
  <c r="AT71" s="1"/>
  <c r="G71"/>
  <c r="AM71" s="1"/>
  <c r="F71"/>
  <c r="E71"/>
  <c r="T71" s="1"/>
  <c r="D71"/>
  <c r="C71"/>
  <c r="CL70"/>
  <c r="BX70"/>
  <c r="BR70"/>
  <c r="BQ70"/>
  <c r="BP70"/>
  <c r="BN70"/>
  <c r="BM70"/>
  <c r="BL70"/>
  <c r="BH70"/>
  <c r="AR70"/>
  <c r="AL70"/>
  <c r="AK70"/>
  <c r="AJ70"/>
  <c r="AH70"/>
  <c r="AG70"/>
  <c r="AF70"/>
  <c r="AB70"/>
  <c r="O70"/>
  <c r="N70"/>
  <c r="M70"/>
  <c r="L70"/>
  <c r="BZ70" s="1"/>
  <c r="K70"/>
  <c r="BS70" s="1"/>
  <c r="J70"/>
  <c r="I70"/>
  <c r="H70"/>
  <c r="AT70" s="1"/>
  <c r="G70"/>
  <c r="AM70" s="1"/>
  <c r="F70"/>
  <c r="E70"/>
  <c r="D70"/>
  <c r="C70"/>
  <c r="CL69"/>
  <c r="CG69"/>
  <c r="CB69"/>
  <c r="BR69"/>
  <c r="BQ69"/>
  <c r="BP69"/>
  <c r="BN69"/>
  <c r="BM69"/>
  <c r="BL69"/>
  <c r="BF69"/>
  <c r="BA69"/>
  <c r="AV69"/>
  <c r="AL69"/>
  <c r="AK69"/>
  <c r="AJ69"/>
  <c r="AH69"/>
  <c r="AG69"/>
  <c r="AF69"/>
  <c r="AB69"/>
  <c r="Z69"/>
  <c r="U69"/>
  <c r="P69"/>
  <c r="O69"/>
  <c r="N69"/>
  <c r="M69"/>
  <c r="L69"/>
  <c r="K69"/>
  <c r="BS69" s="1"/>
  <c r="J69"/>
  <c r="BH69" s="1"/>
  <c r="I69"/>
  <c r="H69"/>
  <c r="G69"/>
  <c r="AM69" s="1"/>
  <c r="F69"/>
  <c r="E69"/>
  <c r="D69"/>
  <c r="C69"/>
  <c r="CL68"/>
  <c r="CF68"/>
  <c r="BZ68"/>
  <c r="BU68"/>
  <c r="BR68"/>
  <c r="BQ68"/>
  <c r="BP68"/>
  <c r="BN68"/>
  <c r="BM68"/>
  <c r="BL68"/>
  <c r="BJ68"/>
  <c r="BF68"/>
  <c r="BE68"/>
  <c r="AZ68"/>
  <c r="AT68"/>
  <c r="AO68"/>
  <c r="AL68"/>
  <c r="AK68"/>
  <c r="AJ68"/>
  <c r="AH68"/>
  <c r="AG68"/>
  <c r="AF68"/>
  <c r="AD68"/>
  <c r="AB68"/>
  <c r="Z68"/>
  <c r="Y68"/>
  <c r="U68"/>
  <c r="T68"/>
  <c r="P68"/>
  <c r="O68"/>
  <c r="N68"/>
  <c r="M68"/>
  <c r="CG68" s="1"/>
  <c r="L68"/>
  <c r="K68"/>
  <c r="BS68" s="1"/>
  <c r="J68"/>
  <c r="BH68" s="1"/>
  <c r="I68"/>
  <c r="BA68" s="1"/>
  <c r="H68"/>
  <c r="G68"/>
  <c r="AM68" s="1"/>
  <c r="F68"/>
  <c r="E68"/>
  <c r="D68"/>
  <c r="C68"/>
  <c r="CL67"/>
  <c r="CF67"/>
  <c r="CD67"/>
  <c r="BY67"/>
  <c r="BT67"/>
  <c r="BR67"/>
  <c r="BQ67"/>
  <c r="BP67"/>
  <c r="BN67"/>
  <c r="BM67"/>
  <c r="BL67"/>
  <c r="BA67"/>
  <c r="AZ67"/>
  <c r="AX67"/>
  <c r="AV67"/>
  <c r="AS67"/>
  <c r="AN67"/>
  <c r="AL67"/>
  <c r="AK67"/>
  <c r="AJ67"/>
  <c r="AH67"/>
  <c r="AG67"/>
  <c r="AF67"/>
  <c r="U67"/>
  <c r="T67"/>
  <c r="R67"/>
  <c r="P67"/>
  <c r="O67"/>
  <c r="N67"/>
  <c r="M67"/>
  <c r="CG67" s="1"/>
  <c r="L67"/>
  <c r="BZ67" s="1"/>
  <c r="K67"/>
  <c r="BS67" s="1"/>
  <c r="J67"/>
  <c r="I67"/>
  <c r="H67"/>
  <c r="AT67" s="1"/>
  <c r="G67"/>
  <c r="AM67" s="1"/>
  <c r="F67"/>
  <c r="E67"/>
  <c r="D67"/>
  <c r="C67"/>
  <c r="CL66"/>
  <c r="CH66"/>
  <c r="CC66"/>
  <c r="BX66"/>
  <c r="BJ66"/>
  <c r="BI66"/>
  <c r="BH66"/>
  <c r="BE66"/>
  <c r="BD66"/>
  <c r="BB66"/>
  <c r="AW66"/>
  <c r="AR66"/>
  <c r="AD66"/>
  <c r="AC66"/>
  <c r="AB66"/>
  <c r="Y66"/>
  <c r="X66"/>
  <c r="W66"/>
  <c r="T66"/>
  <c r="S66"/>
  <c r="P66"/>
  <c r="O66"/>
  <c r="N66"/>
  <c r="M66"/>
  <c r="CD66" s="1"/>
  <c r="L66"/>
  <c r="K66"/>
  <c r="J66"/>
  <c r="I66"/>
  <c r="AX66" s="1"/>
  <c r="H66"/>
  <c r="G66"/>
  <c r="F66"/>
  <c r="E66"/>
  <c r="V66" s="1"/>
  <c r="C66"/>
  <c r="D66" s="1"/>
  <c r="CL65"/>
  <c r="CI65"/>
  <c r="CE65"/>
  <c r="CA65"/>
  <c r="BW65"/>
  <c r="BK65"/>
  <c r="BI65"/>
  <c r="BH65"/>
  <c r="BG65"/>
  <c r="BE65"/>
  <c r="BD65"/>
  <c r="BC65"/>
  <c r="AZ65"/>
  <c r="AY65"/>
  <c r="AV65"/>
  <c r="AU65"/>
  <c r="AQ65"/>
  <c r="AE65"/>
  <c r="AC65"/>
  <c r="AB65"/>
  <c r="AA65"/>
  <c r="Y65"/>
  <c r="X65"/>
  <c r="W65"/>
  <c r="T65"/>
  <c r="S65"/>
  <c r="P65"/>
  <c r="O65"/>
  <c r="N65"/>
  <c r="M65"/>
  <c r="CH65" s="1"/>
  <c r="L65"/>
  <c r="BZ65" s="1"/>
  <c r="K65"/>
  <c r="BR65" s="1"/>
  <c r="J65"/>
  <c r="BJ65" s="1"/>
  <c r="I65"/>
  <c r="BB65" s="1"/>
  <c r="H65"/>
  <c r="AT65" s="1"/>
  <c r="G65"/>
  <c r="AL65" s="1"/>
  <c r="F65"/>
  <c r="AD65" s="1"/>
  <c r="E65"/>
  <c r="V65" s="1"/>
  <c r="C65"/>
  <c r="D65" s="1"/>
  <c r="CL64"/>
  <c r="CI64"/>
  <c r="CF64"/>
  <c r="CE64"/>
  <c r="CB64"/>
  <c r="CA64"/>
  <c r="BW64"/>
  <c r="BK64"/>
  <c r="BI64"/>
  <c r="BH64"/>
  <c r="BG64"/>
  <c r="BE64"/>
  <c r="BD64"/>
  <c r="BC64"/>
  <c r="AZ64"/>
  <c r="AY64"/>
  <c r="AV64"/>
  <c r="AU64"/>
  <c r="AQ64"/>
  <c r="AE64"/>
  <c r="AC64"/>
  <c r="AB64"/>
  <c r="AA64"/>
  <c r="Y64"/>
  <c r="X64"/>
  <c r="W64"/>
  <c r="T64"/>
  <c r="S64"/>
  <c r="P64"/>
  <c r="O64"/>
  <c r="N64"/>
  <c r="M64"/>
  <c r="CH64" s="1"/>
  <c r="L64"/>
  <c r="BZ64" s="1"/>
  <c r="K64"/>
  <c r="BR64" s="1"/>
  <c r="J64"/>
  <c r="BJ64" s="1"/>
  <c r="I64"/>
  <c r="BB64" s="1"/>
  <c r="H64"/>
  <c r="AT64" s="1"/>
  <c r="G64"/>
  <c r="AL64" s="1"/>
  <c r="F64"/>
  <c r="AD64" s="1"/>
  <c r="E64"/>
  <c r="V64" s="1"/>
  <c r="C64"/>
  <c r="D64" s="1"/>
  <c r="CL63"/>
  <c r="CI63"/>
  <c r="CF63"/>
  <c r="CE63"/>
  <c r="CB63"/>
  <c r="CA63"/>
  <c r="BW63"/>
  <c r="BK63"/>
  <c r="BI63"/>
  <c r="BH63"/>
  <c r="BG63"/>
  <c r="BE63"/>
  <c r="BD63"/>
  <c r="BC63"/>
  <c r="AZ63"/>
  <c r="AY63"/>
  <c r="AV63"/>
  <c r="AU63"/>
  <c r="AQ63"/>
  <c r="AE63"/>
  <c r="AC63"/>
  <c r="AB63"/>
  <c r="AA63"/>
  <c r="Y63"/>
  <c r="X63"/>
  <c r="W63"/>
  <c r="T63"/>
  <c r="S63"/>
  <c r="P63"/>
  <c r="O63"/>
  <c r="N63"/>
  <c r="M63"/>
  <c r="CH63" s="1"/>
  <c r="L63"/>
  <c r="BZ63" s="1"/>
  <c r="K63"/>
  <c r="BR63" s="1"/>
  <c r="J63"/>
  <c r="BJ63" s="1"/>
  <c r="I63"/>
  <c r="BB63" s="1"/>
  <c r="H63"/>
  <c r="AT63" s="1"/>
  <c r="G63"/>
  <c r="AL63" s="1"/>
  <c r="F63"/>
  <c r="AD63" s="1"/>
  <c r="E63"/>
  <c r="V63" s="1"/>
  <c r="C63"/>
  <c r="D63" s="1"/>
  <c r="CL62"/>
  <c r="CI62"/>
  <c r="CF62"/>
  <c r="CE62"/>
  <c r="CB62"/>
  <c r="CA62"/>
  <c r="BW62"/>
  <c r="BK62"/>
  <c r="BI62"/>
  <c r="BH62"/>
  <c r="BG62"/>
  <c r="BE62"/>
  <c r="BD62"/>
  <c r="BC62"/>
  <c r="AZ62"/>
  <c r="AY62"/>
  <c r="AV62"/>
  <c r="AU62"/>
  <c r="AQ62"/>
  <c r="AE62"/>
  <c r="AC62"/>
  <c r="AB62"/>
  <c r="AA62"/>
  <c r="Y62"/>
  <c r="X62"/>
  <c r="W62"/>
  <c r="T62"/>
  <c r="S62"/>
  <c r="P62"/>
  <c r="O62"/>
  <c r="N62"/>
  <c r="M62"/>
  <c r="CH62" s="1"/>
  <c r="L62"/>
  <c r="BZ62" s="1"/>
  <c r="K62"/>
  <c r="BR62" s="1"/>
  <c r="J62"/>
  <c r="BJ62" s="1"/>
  <c r="I62"/>
  <c r="BB62" s="1"/>
  <c r="H62"/>
  <c r="AT62" s="1"/>
  <c r="G62"/>
  <c r="AL62" s="1"/>
  <c r="F62"/>
  <c r="AD62" s="1"/>
  <c r="E62"/>
  <c r="V62" s="1"/>
  <c r="C62"/>
  <c r="D62" s="1"/>
  <c r="CL61"/>
  <c r="CI61"/>
  <c r="CF61"/>
  <c r="CE61"/>
  <c r="CB61"/>
  <c r="CA61"/>
  <c r="BW61"/>
  <c r="BK61"/>
  <c r="BI61"/>
  <c r="BH61"/>
  <c r="BG61"/>
  <c r="BE61"/>
  <c r="BD61"/>
  <c r="BC61"/>
  <c r="AZ61"/>
  <c r="AY61"/>
  <c r="AV61"/>
  <c r="AU61"/>
  <c r="AQ61"/>
  <c r="AE61"/>
  <c r="AC61"/>
  <c r="AB61"/>
  <c r="AA61"/>
  <c r="Y61"/>
  <c r="X61"/>
  <c r="W61"/>
  <c r="T61"/>
  <c r="S61"/>
  <c r="P61"/>
  <c r="O61"/>
  <c r="N61"/>
  <c r="M61"/>
  <c r="CH61" s="1"/>
  <c r="L61"/>
  <c r="BZ61" s="1"/>
  <c r="K61"/>
  <c r="BR61" s="1"/>
  <c r="J61"/>
  <c r="BJ61" s="1"/>
  <c r="I61"/>
  <c r="BB61" s="1"/>
  <c r="H61"/>
  <c r="AT61" s="1"/>
  <c r="G61"/>
  <c r="AL61" s="1"/>
  <c r="F61"/>
  <c r="AD61" s="1"/>
  <c r="E61"/>
  <c r="V61" s="1"/>
  <c r="C61"/>
  <c r="D61" s="1"/>
  <c r="CL60"/>
  <c r="CI60"/>
  <c r="CF60"/>
  <c r="CE60"/>
  <c r="CB60"/>
  <c r="CA60"/>
  <c r="BW60"/>
  <c r="BK60"/>
  <c r="BI60"/>
  <c r="BH60"/>
  <c r="BG60"/>
  <c r="BE60"/>
  <c r="BD60"/>
  <c r="BC60"/>
  <c r="AZ60"/>
  <c r="AY60"/>
  <c r="AV60"/>
  <c r="AU60"/>
  <c r="AQ60"/>
  <c r="AE60"/>
  <c r="AC60"/>
  <c r="AB60"/>
  <c r="AA60"/>
  <c r="Y60"/>
  <c r="X60"/>
  <c r="W60"/>
  <c r="T60"/>
  <c r="S60"/>
  <c r="P60"/>
  <c r="O60"/>
  <c r="N60"/>
  <c r="M60"/>
  <c r="CH60" s="1"/>
  <c r="L60"/>
  <c r="BZ60" s="1"/>
  <c r="K60"/>
  <c r="J60"/>
  <c r="BJ60" s="1"/>
  <c r="I60"/>
  <c r="BB60" s="1"/>
  <c r="H60"/>
  <c r="AT60" s="1"/>
  <c r="G60"/>
  <c r="AI60" s="1"/>
  <c r="F60"/>
  <c r="AD60" s="1"/>
  <c r="E60"/>
  <c r="V60" s="1"/>
  <c r="C60"/>
  <c r="D60" s="1"/>
  <c r="CL59"/>
  <c r="CI59"/>
  <c r="CF59"/>
  <c r="CE59"/>
  <c r="CB59"/>
  <c r="CA59"/>
  <c r="BW59"/>
  <c r="BS59"/>
  <c r="BO59"/>
  <c r="BK59"/>
  <c r="BI59"/>
  <c r="BH59"/>
  <c r="BG59"/>
  <c r="BE59"/>
  <c r="BD59"/>
  <c r="BC59"/>
  <c r="AZ59"/>
  <c r="AY59"/>
  <c r="AV59"/>
  <c r="AU59"/>
  <c r="AQ59"/>
  <c r="AE59"/>
  <c r="AC59"/>
  <c r="AB59"/>
  <c r="AA59"/>
  <c r="Y59"/>
  <c r="X59"/>
  <c r="W59"/>
  <c r="T59"/>
  <c r="S59"/>
  <c r="P59"/>
  <c r="O59"/>
  <c r="N59"/>
  <c r="M59"/>
  <c r="CH59" s="1"/>
  <c r="L59"/>
  <c r="BZ59" s="1"/>
  <c r="K59"/>
  <c r="J59"/>
  <c r="BJ59" s="1"/>
  <c r="I59"/>
  <c r="BB59" s="1"/>
  <c r="H59"/>
  <c r="AT59" s="1"/>
  <c r="G59"/>
  <c r="AI59" s="1"/>
  <c r="F59"/>
  <c r="AD59" s="1"/>
  <c r="E59"/>
  <c r="V59" s="1"/>
  <c r="C59"/>
  <c r="D59" s="1"/>
  <c r="CL58"/>
  <c r="CK58"/>
  <c r="CF58"/>
  <c r="CB58"/>
  <c r="BR58"/>
  <c r="BQ58"/>
  <c r="BP58"/>
  <c r="BN58"/>
  <c r="BM58"/>
  <c r="BL58"/>
  <c r="BI58"/>
  <c r="BH58"/>
  <c r="BE58"/>
  <c r="BD58"/>
  <c r="AZ58"/>
  <c r="AV58"/>
  <c r="AL58"/>
  <c r="AK58"/>
  <c r="AJ58"/>
  <c r="AH58"/>
  <c r="AG58"/>
  <c r="AF58"/>
  <c r="AC58"/>
  <c r="AB58"/>
  <c r="Y58"/>
  <c r="X58"/>
  <c r="T58"/>
  <c r="P58"/>
  <c r="O58"/>
  <c r="N58"/>
  <c r="M58"/>
  <c r="CI58" s="1"/>
  <c r="L58"/>
  <c r="BX58" s="1"/>
  <c r="K58"/>
  <c r="BS58" s="1"/>
  <c r="J58"/>
  <c r="BK58" s="1"/>
  <c r="I58"/>
  <c r="BC58" s="1"/>
  <c r="H58"/>
  <c r="G58"/>
  <c r="AM58" s="1"/>
  <c r="F58"/>
  <c r="AE58" s="1"/>
  <c r="E58"/>
  <c r="W58" s="1"/>
  <c r="D58"/>
  <c r="C58"/>
  <c r="CL57"/>
  <c r="CI57"/>
  <c r="CF57"/>
  <c r="CE57"/>
  <c r="CB57"/>
  <c r="CA57"/>
  <c r="BW57"/>
  <c r="BS57"/>
  <c r="BO57"/>
  <c r="BK57"/>
  <c r="BI57"/>
  <c r="BH57"/>
  <c r="BG57"/>
  <c r="BE57"/>
  <c r="BD57"/>
  <c r="BC57"/>
  <c r="AZ57"/>
  <c r="AY57"/>
  <c r="AV57"/>
  <c r="AU57"/>
  <c r="AQ57"/>
  <c r="AE57"/>
  <c r="AC57"/>
  <c r="AB57"/>
  <c r="AA57"/>
  <c r="Y57"/>
  <c r="X57"/>
  <c r="W57"/>
  <c r="T57"/>
  <c r="S57"/>
  <c r="P57"/>
  <c r="O57"/>
  <c r="N57"/>
  <c r="M57"/>
  <c r="CH57" s="1"/>
  <c r="L57"/>
  <c r="BZ57" s="1"/>
  <c r="K57"/>
  <c r="J57"/>
  <c r="BJ57" s="1"/>
  <c r="I57"/>
  <c r="BB57" s="1"/>
  <c r="H57"/>
  <c r="AT57" s="1"/>
  <c r="G57"/>
  <c r="AI57" s="1"/>
  <c r="F57"/>
  <c r="AD57" s="1"/>
  <c r="E57"/>
  <c r="V57" s="1"/>
  <c r="C57"/>
  <c r="D57" s="1"/>
  <c r="CL56"/>
  <c r="CK56"/>
  <c r="CF56"/>
  <c r="CB56"/>
  <c r="BR56"/>
  <c r="BQ56"/>
  <c r="BP56"/>
  <c r="BN56"/>
  <c r="BM56"/>
  <c r="BL56"/>
  <c r="BI56"/>
  <c r="BH56"/>
  <c r="BE56"/>
  <c r="BD56"/>
  <c r="AZ56"/>
  <c r="AV56"/>
  <c r="AL56"/>
  <c r="AK56"/>
  <c r="AJ56"/>
  <c r="AH56"/>
  <c r="AG56"/>
  <c r="AF56"/>
  <c r="AC56"/>
  <c r="AB56"/>
  <c r="Y56"/>
  <c r="X56"/>
  <c r="T56"/>
  <c r="P56"/>
  <c r="O56"/>
  <c r="N56"/>
  <c r="M56"/>
  <c r="CI56" s="1"/>
  <c r="L56"/>
  <c r="BX56" s="1"/>
  <c r="K56"/>
  <c r="BS56" s="1"/>
  <c r="J56"/>
  <c r="BK56" s="1"/>
  <c r="I56"/>
  <c r="BC56" s="1"/>
  <c r="H56"/>
  <c r="G56"/>
  <c r="AM56" s="1"/>
  <c r="F56"/>
  <c r="AE56" s="1"/>
  <c r="E56"/>
  <c r="W56" s="1"/>
  <c r="D56"/>
  <c r="C56"/>
  <c r="CL55"/>
  <c r="CK55"/>
  <c r="CH55"/>
  <c r="CG55"/>
  <c r="CA55"/>
  <c r="BZ55"/>
  <c r="BY55"/>
  <c r="BW55"/>
  <c r="BV55"/>
  <c r="BU55"/>
  <c r="BR55"/>
  <c r="BQ55"/>
  <c r="BN55"/>
  <c r="BM55"/>
  <c r="AX55"/>
  <c r="AW55"/>
  <c r="AU55"/>
  <c r="AT55"/>
  <c r="AS55"/>
  <c r="AQ55"/>
  <c r="AP55"/>
  <c r="AO55"/>
  <c r="AL55"/>
  <c r="AK55"/>
  <c r="AH55"/>
  <c r="AG55"/>
  <c r="V55"/>
  <c r="U55"/>
  <c r="O55"/>
  <c r="N55"/>
  <c r="M55"/>
  <c r="CC55" s="1"/>
  <c r="L55"/>
  <c r="BX55" s="1"/>
  <c r="K55"/>
  <c r="BP55" s="1"/>
  <c r="J55"/>
  <c r="I55"/>
  <c r="BA55" s="1"/>
  <c r="H55"/>
  <c r="AR55" s="1"/>
  <c r="G55"/>
  <c r="AJ55" s="1"/>
  <c r="F55"/>
  <c r="E55"/>
  <c r="Q55" s="1"/>
  <c r="C55"/>
  <c r="D55" s="1"/>
  <c r="CL54"/>
  <c r="CK54"/>
  <c r="CI54"/>
  <c r="CH54"/>
  <c r="CF54"/>
  <c r="CE54"/>
  <c r="CD54"/>
  <c r="CB54"/>
  <c r="CA54"/>
  <c r="BZ54"/>
  <c r="BW54"/>
  <c r="BV54"/>
  <c r="BR54"/>
  <c r="BC54"/>
  <c r="BB54"/>
  <c r="AZ54"/>
  <c r="AY54"/>
  <c r="AX54"/>
  <c r="AV54"/>
  <c r="AU54"/>
  <c r="AT54"/>
  <c r="AQ54"/>
  <c r="AP54"/>
  <c r="AI54"/>
  <c r="W54"/>
  <c r="V54"/>
  <c r="T54"/>
  <c r="S54"/>
  <c r="R54"/>
  <c r="P54"/>
  <c r="O54"/>
  <c r="N54"/>
  <c r="M54"/>
  <c r="CG54" s="1"/>
  <c r="L54"/>
  <c r="BY54" s="1"/>
  <c r="K54"/>
  <c r="J54"/>
  <c r="I54"/>
  <c r="BA54" s="1"/>
  <c r="H54"/>
  <c r="AS54" s="1"/>
  <c r="G54"/>
  <c r="AH54" s="1"/>
  <c r="F54"/>
  <c r="E54"/>
  <c r="U54" s="1"/>
  <c r="C54"/>
  <c r="D54" s="1"/>
  <c r="CL53"/>
  <c r="CH53"/>
  <c r="CG53"/>
  <c r="CA53"/>
  <c r="BZ53"/>
  <c r="BY53"/>
  <c r="BW53"/>
  <c r="BV53"/>
  <c r="BU53"/>
  <c r="BR53"/>
  <c r="BQ53"/>
  <c r="BN53"/>
  <c r="BM53"/>
  <c r="BF53"/>
  <c r="BE53"/>
  <c r="AX53"/>
  <c r="AW53"/>
  <c r="AU53"/>
  <c r="AT53"/>
  <c r="AS53"/>
  <c r="AQ53"/>
  <c r="AP53"/>
  <c r="AO53"/>
  <c r="AL53"/>
  <c r="AK53"/>
  <c r="AH53"/>
  <c r="AG53"/>
  <c r="V53"/>
  <c r="U53"/>
  <c r="O53"/>
  <c r="N53"/>
  <c r="M53"/>
  <c r="CC53" s="1"/>
  <c r="L53"/>
  <c r="BX53" s="1"/>
  <c r="K53"/>
  <c r="BP53" s="1"/>
  <c r="J53"/>
  <c r="I53"/>
  <c r="BA53" s="1"/>
  <c r="H53"/>
  <c r="AR53" s="1"/>
  <c r="G53"/>
  <c r="AJ53" s="1"/>
  <c r="F53"/>
  <c r="AD53" s="1"/>
  <c r="E53"/>
  <c r="Q53" s="1"/>
  <c r="C53"/>
  <c r="D53" s="1"/>
  <c r="CL52"/>
  <c r="CG52"/>
  <c r="CF52"/>
  <c r="BY52"/>
  <c r="BX52"/>
  <c r="BR52"/>
  <c r="BQ52"/>
  <c r="BP52"/>
  <c r="BN52"/>
  <c r="BM52"/>
  <c r="BL52"/>
  <c r="BI52"/>
  <c r="BH52"/>
  <c r="BE52"/>
  <c r="BD52"/>
  <c r="AW52"/>
  <c r="AV52"/>
  <c r="AS52"/>
  <c r="AO52"/>
  <c r="AN52"/>
  <c r="AL52"/>
  <c r="AK52"/>
  <c r="AJ52"/>
  <c r="AH52"/>
  <c r="AG52"/>
  <c r="AF52"/>
  <c r="AC52"/>
  <c r="AB52"/>
  <c r="Y52"/>
  <c r="X52"/>
  <c r="U52"/>
  <c r="T52"/>
  <c r="O52"/>
  <c r="N52"/>
  <c r="M52"/>
  <c r="CB52" s="1"/>
  <c r="L52"/>
  <c r="K52"/>
  <c r="BS52" s="1"/>
  <c r="J52"/>
  <c r="BK52" s="1"/>
  <c r="I52"/>
  <c r="AZ52" s="1"/>
  <c r="H52"/>
  <c r="G52"/>
  <c r="AM52" s="1"/>
  <c r="F52"/>
  <c r="AE52" s="1"/>
  <c r="E52"/>
  <c r="P52" s="1"/>
  <c r="D52"/>
  <c r="C52"/>
  <c r="CL51"/>
  <c r="CK51"/>
  <c r="CD51"/>
  <c r="CC51"/>
  <c r="CA51"/>
  <c r="BZ51"/>
  <c r="BY51"/>
  <c r="BW51"/>
  <c r="BV51"/>
  <c r="BU51"/>
  <c r="BR51"/>
  <c r="BQ51"/>
  <c r="BN51"/>
  <c r="BM51"/>
  <c r="BJ51"/>
  <c r="BI51"/>
  <c r="BF51"/>
  <c r="BB51"/>
  <c r="BA51"/>
  <c r="AU51"/>
  <c r="AT51"/>
  <c r="AS51"/>
  <c r="AQ51"/>
  <c r="AP51"/>
  <c r="AO51"/>
  <c r="AL51"/>
  <c r="AK51"/>
  <c r="AH51"/>
  <c r="AG51"/>
  <c r="AD51"/>
  <c r="Z51"/>
  <c r="Y51"/>
  <c r="Q51"/>
  <c r="O51"/>
  <c r="N51"/>
  <c r="M51"/>
  <c r="L51"/>
  <c r="BX51" s="1"/>
  <c r="K51"/>
  <c r="BP51" s="1"/>
  <c r="J51"/>
  <c r="I51"/>
  <c r="H51"/>
  <c r="AR51" s="1"/>
  <c r="G51"/>
  <c r="AJ51" s="1"/>
  <c r="F51"/>
  <c r="E51"/>
  <c r="C51"/>
  <c r="D51" s="1"/>
  <c r="CL50"/>
  <c r="CK50"/>
  <c r="CI50"/>
  <c r="CH50"/>
  <c r="CF50"/>
  <c r="CE50"/>
  <c r="CD50"/>
  <c r="CB50"/>
  <c r="BX50"/>
  <c r="BW50"/>
  <c r="BS50"/>
  <c r="BR50"/>
  <c r="BN50"/>
  <c r="BL50"/>
  <c r="BK50"/>
  <c r="BH50"/>
  <c r="BG50"/>
  <c r="BF50"/>
  <c r="BC50"/>
  <c r="BB50"/>
  <c r="AZ50"/>
  <c r="AY50"/>
  <c r="AX50"/>
  <c r="AV50"/>
  <c r="AR50"/>
  <c r="AQ50"/>
  <c r="AM50"/>
  <c r="AL50"/>
  <c r="AH50"/>
  <c r="AF50"/>
  <c r="AE50"/>
  <c r="AB50"/>
  <c r="AA50"/>
  <c r="Z50"/>
  <c r="W50"/>
  <c r="V50"/>
  <c r="T50"/>
  <c r="S50"/>
  <c r="R50"/>
  <c r="P50"/>
  <c r="O50"/>
  <c r="N50"/>
  <c r="M50"/>
  <c r="CG50" s="1"/>
  <c r="L50"/>
  <c r="K50"/>
  <c r="BO50" s="1"/>
  <c r="J50"/>
  <c r="I50"/>
  <c r="BA50" s="1"/>
  <c r="H50"/>
  <c r="G50"/>
  <c r="AI50" s="1"/>
  <c r="F50"/>
  <c r="E50"/>
  <c r="U50" s="1"/>
  <c r="D50"/>
  <c r="C50"/>
  <c r="CL49"/>
  <c r="CK49"/>
  <c r="CG49"/>
  <c r="CF49"/>
  <c r="CE49"/>
  <c r="CB49"/>
  <c r="BQ49"/>
  <c r="BK49"/>
  <c r="BI49"/>
  <c r="BH49"/>
  <c r="BG49"/>
  <c r="BE49"/>
  <c r="BD49"/>
  <c r="BA49"/>
  <c r="AZ49"/>
  <c r="AY49"/>
  <c r="AV49"/>
  <c r="AK49"/>
  <c r="AE49"/>
  <c r="AC49"/>
  <c r="AB49"/>
  <c r="AA49"/>
  <c r="Y49"/>
  <c r="X49"/>
  <c r="U49"/>
  <c r="T49"/>
  <c r="S49"/>
  <c r="P49"/>
  <c r="O49"/>
  <c r="N49"/>
  <c r="M49"/>
  <c r="L49"/>
  <c r="K49"/>
  <c r="J49"/>
  <c r="BJ49" s="1"/>
  <c r="I49"/>
  <c r="H49"/>
  <c r="G49"/>
  <c r="F49"/>
  <c r="AD49" s="1"/>
  <c r="E49"/>
  <c r="D49"/>
  <c r="C49"/>
  <c r="CL48"/>
  <c r="CI48"/>
  <c r="CH48"/>
  <c r="CF48"/>
  <c r="CE48"/>
  <c r="CD48"/>
  <c r="CB48"/>
  <c r="BX48"/>
  <c r="BW48"/>
  <c r="BS48"/>
  <c r="BR48"/>
  <c r="BN48"/>
  <c r="BL48"/>
  <c r="BK48"/>
  <c r="BH48"/>
  <c r="BG48"/>
  <c r="BF48"/>
  <c r="BC48"/>
  <c r="BB48"/>
  <c r="AZ48"/>
  <c r="AY48"/>
  <c r="AX48"/>
  <c r="AV48"/>
  <c r="AR48"/>
  <c r="AQ48"/>
  <c r="AM48"/>
  <c r="AL48"/>
  <c r="AH48"/>
  <c r="AF48"/>
  <c r="AE48"/>
  <c r="AB48"/>
  <c r="AA48"/>
  <c r="Z48"/>
  <c r="W48"/>
  <c r="V48"/>
  <c r="T48"/>
  <c r="S48"/>
  <c r="R48"/>
  <c r="P48"/>
  <c r="O48"/>
  <c r="N48"/>
  <c r="M48"/>
  <c r="CG48" s="1"/>
  <c r="L48"/>
  <c r="K48"/>
  <c r="BO48" s="1"/>
  <c r="J48"/>
  <c r="I48"/>
  <c r="BA48" s="1"/>
  <c r="H48"/>
  <c r="G48"/>
  <c r="AI48" s="1"/>
  <c r="F48"/>
  <c r="E48"/>
  <c r="U48" s="1"/>
  <c r="D48"/>
  <c r="C48"/>
  <c r="CL47"/>
  <c r="CK47"/>
  <c r="CG47"/>
  <c r="CF47"/>
  <c r="CE47"/>
  <c r="CB47"/>
  <c r="BQ47"/>
  <c r="BK47"/>
  <c r="BI47"/>
  <c r="BH47"/>
  <c r="BG47"/>
  <c r="BE47"/>
  <c r="BD47"/>
  <c r="BA47"/>
  <c r="AZ47"/>
  <c r="AY47"/>
  <c r="AV47"/>
  <c r="AK47"/>
  <c r="AE47"/>
  <c r="AC47"/>
  <c r="AB47"/>
  <c r="AA47"/>
  <c r="Y47"/>
  <c r="X47"/>
  <c r="U47"/>
  <c r="T47"/>
  <c r="S47"/>
  <c r="P47"/>
  <c r="O47"/>
  <c r="N47"/>
  <c r="M47"/>
  <c r="L47"/>
  <c r="BU47" s="1"/>
  <c r="K47"/>
  <c r="J47"/>
  <c r="BJ47" s="1"/>
  <c r="I47"/>
  <c r="H47"/>
  <c r="AO47" s="1"/>
  <c r="G47"/>
  <c r="F47"/>
  <c r="AD47" s="1"/>
  <c r="E47"/>
  <c r="D47"/>
  <c r="C47"/>
  <c r="CL46"/>
  <c r="CK46"/>
  <c r="CF46"/>
  <c r="CD46"/>
  <c r="BZ46"/>
  <c r="BY46"/>
  <c r="BX46"/>
  <c r="BU46"/>
  <c r="BT46"/>
  <c r="BR46"/>
  <c r="BQ46"/>
  <c r="BP46"/>
  <c r="BN46"/>
  <c r="BM46"/>
  <c r="BL46"/>
  <c r="BI46"/>
  <c r="AZ46"/>
  <c r="AX46"/>
  <c r="AT46"/>
  <c r="AS46"/>
  <c r="AR46"/>
  <c r="AO46"/>
  <c r="AN46"/>
  <c r="AL46"/>
  <c r="AK46"/>
  <c r="AJ46"/>
  <c r="AH46"/>
  <c r="AG46"/>
  <c r="AF46"/>
  <c r="T46"/>
  <c r="R46"/>
  <c r="O46"/>
  <c r="N46"/>
  <c r="M46"/>
  <c r="CG46" s="1"/>
  <c r="L46"/>
  <c r="K46"/>
  <c r="BS46" s="1"/>
  <c r="J46"/>
  <c r="I46"/>
  <c r="BA46" s="1"/>
  <c r="H46"/>
  <c r="G46"/>
  <c r="AM46" s="1"/>
  <c r="F46"/>
  <c r="E46"/>
  <c r="U46" s="1"/>
  <c r="D46"/>
  <c r="C46"/>
  <c r="CL45"/>
  <c r="CI45"/>
  <c r="CG45"/>
  <c r="BX45"/>
  <c r="BW45"/>
  <c r="BS45"/>
  <c r="BQ45"/>
  <c r="BM45"/>
  <c r="BL45"/>
  <c r="BK45"/>
  <c r="BI45"/>
  <c r="BH45"/>
  <c r="BG45"/>
  <c r="BE45"/>
  <c r="BD45"/>
  <c r="BC45"/>
  <c r="BA45"/>
  <c r="AR45"/>
  <c r="AQ45"/>
  <c r="AM45"/>
  <c r="AK45"/>
  <c r="AG45"/>
  <c r="AF45"/>
  <c r="AE45"/>
  <c r="AC45"/>
  <c r="AB45"/>
  <c r="AA45"/>
  <c r="Y45"/>
  <c r="X45"/>
  <c r="W45"/>
  <c r="U45"/>
  <c r="O45"/>
  <c r="N45"/>
  <c r="M45"/>
  <c r="L45"/>
  <c r="K45"/>
  <c r="BO45" s="1"/>
  <c r="J45"/>
  <c r="BJ45" s="1"/>
  <c r="I45"/>
  <c r="H45"/>
  <c r="G45"/>
  <c r="AI45" s="1"/>
  <c r="F45"/>
  <c r="AD45" s="1"/>
  <c r="E45"/>
  <c r="D45"/>
  <c r="C45"/>
  <c r="CL44"/>
  <c r="CK44"/>
  <c r="CG44"/>
  <c r="CB44"/>
  <c r="BZ44"/>
  <c r="BV44"/>
  <c r="BU44"/>
  <c r="BQ44"/>
  <c r="BP44"/>
  <c r="BN44"/>
  <c r="BL44"/>
  <c r="BJ44"/>
  <c r="BF44"/>
  <c r="BA44"/>
  <c r="AX44"/>
  <c r="AW44"/>
  <c r="AT44"/>
  <c r="AS44"/>
  <c r="AP44"/>
  <c r="AO44"/>
  <c r="AL44"/>
  <c r="AK44"/>
  <c r="AJ44"/>
  <c r="AH44"/>
  <c r="AG44"/>
  <c r="AF44"/>
  <c r="AD44"/>
  <c r="Y44"/>
  <c r="V44"/>
  <c r="U44"/>
  <c r="Q44"/>
  <c r="O44"/>
  <c r="N44"/>
  <c r="M44"/>
  <c r="L44"/>
  <c r="BX44" s="1"/>
  <c r="K44"/>
  <c r="J44"/>
  <c r="I44"/>
  <c r="H44"/>
  <c r="AR44" s="1"/>
  <c r="G44"/>
  <c r="AM44" s="1"/>
  <c r="F44"/>
  <c r="E44"/>
  <c r="D44"/>
  <c r="C44"/>
  <c r="CL43"/>
  <c r="CB43"/>
  <c r="BU43"/>
  <c r="BQ43"/>
  <c r="BP43"/>
  <c r="BM43"/>
  <c r="BL43"/>
  <c r="BK43"/>
  <c r="BI43"/>
  <c r="BH43"/>
  <c r="BG43"/>
  <c r="BE43"/>
  <c r="BD43"/>
  <c r="BA43"/>
  <c r="AZ43"/>
  <c r="AK43"/>
  <c r="AJ43"/>
  <c r="AG43"/>
  <c r="AF43"/>
  <c r="AE43"/>
  <c r="AC43"/>
  <c r="AB43"/>
  <c r="AA43"/>
  <c r="Y43"/>
  <c r="X43"/>
  <c r="P43"/>
  <c r="O43"/>
  <c r="N43"/>
  <c r="M43"/>
  <c r="L43"/>
  <c r="K43"/>
  <c r="BS43" s="1"/>
  <c r="J43"/>
  <c r="BJ43" s="1"/>
  <c r="I43"/>
  <c r="H43"/>
  <c r="G43"/>
  <c r="AM43" s="1"/>
  <c r="F43"/>
  <c r="AD43" s="1"/>
  <c r="E43"/>
  <c r="D43"/>
  <c r="C43"/>
  <c r="CL42"/>
  <c r="CI42"/>
  <c r="CH42"/>
  <c r="CF42"/>
  <c r="CE42"/>
  <c r="CD42"/>
  <c r="CB42"/>
  <c r="CA42"/>
  <c r="BX42"/>
  <c r="BW42"/>
  <c r="BP42"/>
  <c r="BK42"/>
  <c r="BH42"/>
  <c r="BG42"/>
  <c r="BD42"/>
  <c r="BC42"/>
  <c r="BB42"/>
  <c r="AZ42"/>
  <c r="AY42"/>
  <c r="AX42"/>
  <c r="AV42"/>
  <c r="AU42"/>
  <c r="AQ42"/>
  <c r="AN42"/>
  <c r="AE42"/>
  <c r="AB42"/>
  <c r="AA42"/>
  <c r="X42"/>
  <c r="W42"/>
  <c r="V42"/>
  <c r="T42"/>
  <c r="S42"/>
  <c r="R42"/>
  <c r="P42"/>
  <c r="O42"/>
  <c r="N42"/>
  <c r="M42"/>
  <c r="CG42" s="1"/>
  <c r="L42"/>
  <c r="K42"/>
  <c r="BS42" s="1"/>
  <c r="J42"/>
  <c r="BJ42" s="1"/>
  <c r="I42"/>
  <c r="BA42" s="1"/>
  <c r="H42"/>
  <c r="G42"/>
  <c r="AF42" s="1"/>
  <c r="F42"/>
  <c r="AD42" s="1"/>
  <c r="E42"/>
  <c r="U42" s="1"/>
  <c r="C42"/>
  <c r="D42" s="1"/>
  <c r="CL41"/>
  <c r="CI41"/>
  <c r="CH41"/>
  <c r="CE41"/>
  <c r="CD41"/>
  <c r="CA41"/>
  <c r="BZ41"/>
  <c r="BY41"/>
  <c r="BW41"/>
  <c r="BV41"/>
  <c r="BU41"/>
  <c r="BO41"/>
  <c r="BN41"/>
  <c r="BG41"/>
  <c r="BC41"/>
  <c r="BB41"/>
  <c r="AY41"/>
  <c r="AX41"/>
  <c r="AU41"/>
  <c r="AT41"/>
  <c r="AS41"/>
  <c r="AQ41"/>
  <c r="AP41"/>
  <c r="AO41"/>
  <c r="AE41"/>
  <c r="AD41"/>
  <c r="W41"/>
  <c r="V41"/>
  <c r="S41"/>
  <c r="R41"/>
  <c r="O41"/>
  <c r="N41"/>
  <c r="M41"/>
  <c r="CG41" s="1"/>
  <c r="L41"/>
  <c r="BX41" s="1"/>
  <c r="K41"/>
  <c r="J41"/>
  <c r="I41"/>
  <c r="BA41" s="1"/>
  <c r="H41"/>
  <c r="AR41" s="1"/>
  <c r="G41"/>
  <c r="AL41" s="1"/>
  <c r="F41"/>
  <c r="E41"/>
  <c r="U41" s="1"/>
  <c r="C41"/>
  <c r="D41" s="1"/>
  <c r="CL40"/>
  <c r="CK40"/>
  <c r="CI40"/>
  <c r="CH40"/>
  <c r="CF40"/>
  <c r="CE40"/>
  <c r="CD40"/>
  <c r="CB40"/>
  <c r="BX40"/>
  <c r="BW40"/>
  <c r="BP40"/>
  <c r="BO40"/>
  <c r="BL40"/>
  <c r="BK40"/>
  <c r="BH40"/>
  <c r="BG40"/>
  <c r="BD40"/>
  <c r="BC40"/>
  <c r="BB40"/>
  <c r="AZ40"/>
  <c r="AY40"/>
  <c r="AX40"/>
  <c r="AV40"/>
  <c r="AU40"/>
  <c r="AN40"/>
  <c r="AM40"/>
  <c r="AJ40"/>
  <c r="AF40"/>
  <c r="AE40"/>
  <c r="AB40"/>
  <c r="AA40"/>
  <c r="X40"/>
  <c r="W40"/>
  <c r="V40"/>
  <c r="T40"/>
  <c r="S40"/>
  <c r="R40"/>
  <c r="P40"/>
  <c r="O40"/>
  <c r="N40"/>
  <c r="M40"/>
  <c r="CG40" s="1"/>
  <c r="L40"/>
  <c r="K40"/>
  <c r="J40"/>
  <c r="BJ40" s="1"/>
  <c r="I40"/>
  <c r="BA40" s="1"/>
  <c r="H40"/>
  <c r="G40"/>
  <c r="F40"/>
  <c r="AD40" s="1"/>
  <c r="E40"/>
  <c r="U40" s="1"/>
  <c r="D40"/>
  <c r="C40"/>
  <c r="CL39"/>
  <c r="CI39"/>
  <c r="CH39"/>
  <c r="CE39"/>
  <c r="CD39"/>
  <c r="CA39"/>
  <c r="BZ39"/>
  <c r="BY39"/>
  <c r="BW39"/>
  <c r="BV39"/>
  <c r="BU39"/>
  <c r="BS39"/>
  <c r="BR39"/>
  <c r="BN39"/>
  <c r="BC39"/>
  <c r="BB39"/>
  <c r="AY39"/>
  <c r="AX39"/>
  <c r="AU39"/>
  <c r="AT39"/>
  <c r="AS39"/>
  <c r="AQ39"/>
  <c r="AP39"/>
  <c r="AO39"/>
  <c r="AL39"/>
  <c r="AI39"/>
  <c r="AH39"/>
  <c r="W39"/>
  <c r="V39"/>
  <c r="S39"/>
  <c r="R39"/>
  <c r="O39"/>
  <c r="N39"/>
  <c r="M39"/>
  <c r="CG39" s="1"/>
  <c r="L39"/>
  <c r="BX39" s="1"/>
  <c r="K39"/>
  <c r="J39"/>
  <c r="I39"/>
  <c r="BA39" s="1"/>
  <c r="H39"/>
  <c r="AR39" s="1"/>
  <c r="G39"/>
  <c r="F39"/>
  <c r="E39"/>
  <c r="U39" s="1"/>
  <c r="C39"/>
  <c r="D39" s="1"/>
  <c r="CL38"/>
  <c r="CK38"/>
  <c r="CI38"/>
  <c r="CH38"/>
  <c r="CF38"/>
  <c r="CE38"/>
  <c r="CD38"/>
  <c r="CB38"/>
  <c r="BW38"/>
  <c r="BT38"/>
  <c r="BO38"/>
  <c r="BL38"/>
  <c r="BK38"/>
  <c r="BH38"/>
  <c r="BG38"/>
  <c r="BD38"/>
  <c r="BC38"/>
  <c r="BB38"/>
  <c r="AZ38"/>
  <c r="AY38"/>
  <c r="AX38"/>
  <c r="AV38"/>
  <c r="AU38"/>
  <c r="AM38"/>
  <c r="AJ38"/>
  <c r="AE38"/>
  <c r="AB38"/>
  <c r="AA38"/>
  <c r="X38"/>
  <c r="W38"/>
  <c r="V38"/>
  <c r="T38"/>
  <c r="S38"/>
  <c r="R38"/>
  <c r="P38"/>
  <c r="O38"/>
  <c r="N38"/>
  <c r="M38"/>
  <c r="CG38" s="1"/>
  <c r="L38"/>
  <c r="K38"/>
  <c r="J38"/>
  <c r="BJ38" s="1"/>
  <c r="I38"/>
  <c r="BA38" s="1"/>
  <c r="H38"/>
  <c r="G38"/>
  <c r="F38"/>
  <c r="AD38" s="1"/>
  <c r="E38"/>
  <c r="U38" s="1"/>
  <c r="D38"/>
  <c r="C38"/>
  <c r="CL37"/>
  <c r="CI37"/>
  <c r="CH37"/>
  <c r="CE37"/>
  <c r="CD37"/>
  <c r="CA37"/>
  <c r="BZ37"/>
  <c r="BY37"/>
  <c r="BW37"/>
  <c r="BV37"/>
  <c r="BU37"/>
  <c r="BS37"/>
  <c r="BR37"/>
  <c r="BK37"/>
  <c r="BJ37"/>
  <c r="BG37"/>
  <c r="BC37"/>
  <c r="BB37"/>
  <c r="AY37"/>
  <c r="AX37"/>
  <c r="AU37"/>
  <c r="AT37"/>
  <c r="AS37"/>
  <c r="AQ37"/>
  <c r="AP37"/>
  <c r="AO37"/>
  <c r="AI37"/>
  <c r="AH37"/>
  <c r="AE37"/>
  <c r="AA37"/>
  <c r="Z37"/>
  <c r="W37"/>
  <c r="V37"/>
  <c r="S37"/>
  <c r="R37"/>
  <c r="O37"/>
  <c r="N37"/>
  <c r="M37"/>
  <c r="CG37" s="1"/>
  <c r="L37"/>
  <c r="BX37" s="1"/>
  <c r="K37"/>
  <c r="J37"/>
  <c r="I37"/>
  <c r="BA37" s="1"/>
  <c r="H37"/>
  <c r="AR37" s="1"/>
  <c r="G37"/>
  <c r="F37"/>
  <c r="E37"/>
  <c r="U37" s="1"/>
  <c r="C37"/>
  <c r="D37" s="1"/>
  <c r="CL36"/>
  <c r="CK36"/>
  <c r="CI36"/>
  <c r="CH36"/>
  <c r="CF36"/>
  <c r="CE36"/>
  <c r="CD36"/>
  <c r="CB36"/>
  <c r="BS36"/>
  <c r="BL36"/>
  <c r="BK36"/>
  <c r="BH36"/>
  <c r="BG36"/>
  <c r="BD36"/>
  <c r="BC36"/>
  <c r="BB36"/>
  <c r="AZ36"/>
  <c r="AY36"/>
  <c r="AX36"/>
  <c r="AV36"/>
  <c r="AE36"/>
  <c r="AB36"/>
  <c r="AA36"/>
  <c r="X36"/>
  <c r="W36"/>
  <c r="V36"/>
  <c r="T36"/>
  <c r="S36"/>
  <c r="R36"/>
  <c r="P36"/>
  <c r="O36"/>
  <c r="N36"/>
  <c r="M36"/>
  <c r="CG36" s="1"/>
  <c r="L36"/>
  <c r="K36"/>
  <c r="J36"/>
  <c r="BJ36" s="1"/>
  <c r="I36"/>
  <c r="BA36" s="1"/>
  <c r="H36"/>
  <c r="G36"/>
  <c r="AI36" s="1"/>
  <c r="F36"/>
  <c r="AD36" s="1"/>
  <c r="E36"/>
  <c r="U36" s="1"/>
  <c r="D36"/>
  <c r="C36"/>
  <c r="CL35"/>
  <c r="CI35"/>
  <c r="CH35"/>
  <c r="CE35"/>
  <c r="CD35"/>
  <c r="CA35"/>
  <c r="BZ35"/>
  <c r="BY35"/>
  <c r="BW35"/>
  <c r="BV35"/>
  <c r="BU35"/>
  <c r="BR35"/>
  <c r="BO35"/>
  <c r="BJ35"/>
  <c r="BG35"/>
  <c r="BC35"/>
  <c r="BB35"/>
  <c r="AY35"/>
  <c r="AX35"/>
  <c r="AU35"/>
  <c r="AT35"/>
  <c r="AS35"/>
  <c r="AQ35"/>
  <c r="AP35"/>
  <c r="AO35"/>
  <c r="AE35"/>
  <c r="Z35"/>
  <c r="W35"/>
  <c r="V35"/>
  <c r="S35"/>
  <c r="R35"/>
  <c r="O35"/>
  <c r="N35"/>
  <c r="M35"/>
  <c r="CG35" s="1"/>
  <c r="L35"/>
  <c r="BX35" s="1"/>
  <c r="K35"/>
  <c r="J35"/>
  <c r="I35"/>
  <c r="BA35" s="1"/>
  <c r="H35"/>
  <c r="AR35" s="1"/>
  <c r="G35"/>
  <c r="AH35" s="1"/>
  <c r="F35"/>
  <c r="E35"/>
  <c r="U35" s="1"/>
  <c r="C35"/>
  <c r="D35" s="1"/>
  <c r="CL34"/>
  <c r="CH34"/>
  <c r="CG34"/>
  <c r="CC34"/>
  <c r="BZ34"/>
  <c r="BY34"/>
  <c r="BV34"/>
  <c r="BU34"/>
  <c r="BR34"/>
  <c r="BQ34"/>
  <c r="BP34"/>
  <c r="BN34"/>
  <c r="BM34"/>
  <c r="BL34"/>
  <c r="BI34"/>
  <c r="BF34"/>
  <c r="BA34"/>
  <c r="AX34"/>
  <c r="AW34"/>
  <c r="AT34"/>
  <c r="AS34"/>
  <c r="AP34"/>
  <c r="AO34"/>
  <c r="AL34"/>
  <c r="AK34"/>
  <c r="AJ34"/>
  <c r="AH34"/>
  <c r="AG34"/>
  <c r="AF34"/>
  <c r="AD34"/>
  <c r="Y34"/>
  <c r="V34"/>
  <c r="U34"/>
  <c r="Q34"/>
  <c r="O34"/>
  <c r="N34"/>
  <c r="M34"/>
  <c r="L34"/>
  <c r="BX34" s="1"/>
  <c r="K34"/>
  <c r="BS34" s="1"/>
  <c r="J34"/>
  <c r="I34"/>
  <c r="H34"/>
  <c r="AR34" s="1"/>
  <c r="G34"/>
  <c r="AM34" s="1"/>
  <c r="F34"/>
  <c r="E34"/>
  <c r="D34"/>
  <c r="C34"/>
  <c r="CL33"/>
  <c r="BQ33"/>
  <c r="BP33"/>
  <c r="BM33"/>
  <c r="BL33"/>
  <c r="BK33"/>
  <c r="BI33"/>
  <c r="BH33"/>
  <c r="BG33"/>
  <c r="BE33"/>
  <c r="BD33"/>
  <c r="AS33"/>
  <c r="AR33"/>
  <c r="AK33"/>
  <c r="AJ33"/>
  <c r="AG33"/>
  <c r="AF33"/>
  <c r="AE33"/>
  <c r="AC33"/>
  <c r="AB33"/>
  <c r="AA33"/>
  <c r="Y33"/>
  <c r="X33"/>
  <c r="O33"/>
  <c r="N33"/>
  <c r="M33"/>
  <c r="L33"/>
  <c r="BT33" s="1"/>
  <c r="K33"/>
  <c r="BS33" s="1"/>
  <c r="J33"/>
  <c r="BJ33" s="1"/>
  <c r="I33"/>
  <c r="H33"/>
  <c r="G33"/>
  <c r="AM33" s="1"/>
  <c r="F33"/>
  <c r="AD33" s="1"/>
  <c r="E33"/>
  <c r="D33"/>
  <c r="C33"/>
  <c r="CL32"/>
  <c r="CI32"/>
  <c r="CH32"/>
  <c r="CF32"/>
  <c r="CE32"/>
  <c r="CD32"/>
  <c r="CB32"/>
  <c r="CA32"/>
  <c r="BX32"/>
  <c r="BW32"/>
  <c r="BK32"/>
  <c r="BH32"/>
  <c r="BG32"/>
  <c r="BD32"/>
  <c r="BC32"/>
  <c r="BB32"/>
  <c r="AZ32"/>
  <c r="AY32"/>
  <c r="AX32"/>
  <c r="AV32"/>
  <c r="AU32"/>
  <c r="AQ32"/>
  <c r="AN32"/>
  <c r="AE32"/>
  <c r="AB32"/>
  <c r="AA32"/>
  <c r="X32"/>
  <c r="W32"/>
  <c r="V32"/>
  <c r="T32"/>
  <c r="S32"/>
  <c r="R32"/>
  <c r="P32"/>
  <c r="O32"/>
  <c r="N32"/>
  <c r="M32"/>
  <c r="CG32" s="1"/>
  <c r="L32"/>
  <c r="K32"/>
  <c r="J32"/>
  <c r="BJ32" s="1"/>
  <c r="I32"/>
  <c r="BA32" s="1"/>
  <c r="H32"/>
  <c r="G32"/>
  <c r="F32"/>
  <c r="AD32" s="1"/>
  <c r="E32"/>
  <c r="U32" s="1"/>
  <c r="C32"/>
  <c r="D32" s="1"/>
  <c r="CL31"/>
  <c r="CI31"/>
  <c r="CH31"/>
  <c r="CE31"/>
  <c r="CD31"/>
  <c r="CA31"/>
  <c r="BZ31"/>
  <c r="BY31"/>
  <c r="BW31"/>
  <c r="BV31"/>
  <c r="BU31"/>
  <c r="BF31"/>
  <c r="BC31"/>
  <c r="BB31"/>
  <c r="AY31"/>
  <c r="AX31"/>
  <c r="AU31"/>
  <c r="AT31"/>
  <c r="AS31"/>
  <c r="AQ31"/>
  <c r="AP31"/>
  <c r="AO31"/>
  <c r="AA31"/>
  <c r="W31"/>
  <c r="V31"/>
  <c r="S31"/>
  <c r="R31"/>
  <c r="O31"/>
  <c r="N31"/>
  <c r="M31"/>
  <c r="CG31" s="1"/>
  <c r="L31"/>
  <c r="BX31" s="1"/>
  <c r="K31"/>
  <c r="J31"/>
  <c r="BG31" s="1"/>
  <c r="I31"/>
  <c r="BA31" s="1"/>
  <c r="H31"/>
  <c r="AR31" s="1"/>
  <c r="G31"/>
  <c r="F31"/>
  <c r="AD31" s="1"/>
  <c r="E31"/>
  <c r="U31" s="1"/>
  <c r="C31"/>
  <c r="D31" s="1"/>
  <c r="CL30"/>
  <c r="CD30"/>
  <c r="BZ30"/>
  <c r="BY30"/>
  <c r="BV30"/>
  <c r="BU30"/>
  <c r="BR30"/>
  <c r="BQ30"/>
  <c r="BP30"/>
  <c r="BN30"/>
  <c r="BM30"/>
  <c r="BL30"/>
  <c r="BF30"/>
  <c r="BE30"/>
  <c r="BB30"/>
  <c r="AW30"/>
  <c r="AT30"/>
  <c r="AS30"/>
  <c r="AP30"/>
  <c r="AO30"/>
  <c r="AL30"/>
  <c r="AK30"/>
  <c r="AJ30"/>
  <c r="AH30"/>
  <c r="AG30"/>
  <c r="AF30"/>
  <c r="AC30"/>
  <c r="Z30"/>
  <c r="V30"/>
  <c r="R30"/>
  <c r="O30"/>
  <c r="N30"/>
  <c r="M30"/>
  <c r="L30"/>
  <c r="BX30" s="1"/>
  <c r="K30"/>
  <c r="BS30" s="1"/>
  <c r="J30"/>
  <c r="BJ30" s="1"/>
  <c r="I30"/>
  <c r="H30"/>
  <c r="AR30" s="1"/>
  <c r="G30"/>
  <c r="AM30" s="1"/>
  <c r="F30"/>
  <c r="AD30" s="1"/>
  <c r="E30"/>
  <c r="D30"/>
  <c r="C30"/>
  <c r="CL29"/>
  <c r="CI29"/>
  <c r="CG29"/>
  <c r="CF29"/>
  <c r="CB29"/>
  <c r="CA29"/>
  <c r="BK29"/>
  <c r="BI29"/>
  <c r="BH29"/>
  <c r="BG29"/>
  <c r="BE29"/>
  <c r="BD29"/>
  <c r="BC29"/>
  <c r="BA29"/>
  <c r="AZ29"/>
  <c r="AV29"/>
  <c r="AU29"/>
  <c r="AE29"/>
  <c r="AC29"/>
  <c r="AB29"/>
  <c r="AA29"/>
  <c r="Y29"/>
  <c r="X29"/>
  <c r="W29"/>
  <c r="U29"/>
  <c r="T29"/>
  <c r="P29"/>
  <c r="O29"/>
  <c r="N29"/>
  <c r="M29"/>
  <c r="L29"/>
  <c r="K29"/>
  <c r="BP29" s="1"/>
  <c r="J29"/>
  <c r="BJ29" s="1"/>
  <c r="I29"/>
  <c r="H29"/>
  <c r="AO29" s="1"/>
  <c r="G29"/>
  <c r="AM29" s="1"/>
  <c r="F29"/>
  <c r="AD29" s="1"/>
  <c r="E29"/>
  <c r="C29"/>
  <c r="D29" s="1"/>
  <c r="CL28"/>
  <c r="CI28"/>
  <c r="CH28"/>
  <c r="CF28"/>
  <c r="CE28"/>
  <c r="CD28"/>
  <c r="CB28"/>
  <c r="BS28"/>
  <c r="BR28"/>
  <c r="BO28"/>
  <c r="BN28"/>
  <c r="BL28"/>
  <c r="BJ28"/>
  <c r="BH28"/>
  <c r="BD28"/>
  <c r="BC28"/>
  <c r="BB28"/>
  <c r="AZ28"/>
  <c r="AY28"/>
  <c r="AX28"/>
  <c r="AV28"/>
  <c r="AM28"/>
  <c r="AL28"/>
  <c r="AI28"/>
  <c r="AH28"/>
  <c r="AF28"/>
  <c r="AD28"/>
  <c r="AB28"/>
  <c r="AA28"/>
  <c r="W28"/>
  <c r="V28"/>
  <c r="T28"/>
  <c r="S28"/>
  <c r="R28"/>
  <c r="P28"/>
  <c r="O28"/>
  <c r="N28"/>
  <c r="M28"/>
  <c r="CG28" s="1"/>
  <c r="L28"/>
  <c r="K28"/>
  <c r="J28"/>
  <c r="I28"/>
  <c r="BA28" s="1"/>
  <c r="H28"/>
  <c r="G28"/>
  <c r="F28"/>
  <c r="E28"/>
  <c r="U28" s="1"/>
  <c r="D28"/>
  <c r="C28"/>
  <c r="CL27"/>
  <c r="CH27"/>
  <c r="CG27"/>
  <c r="CE27"/>
  <c r="CC27"/>
  <c r="CA27"/>
  <c r="BZ27"/>
  <c r="BY27"/>
  <c r="BW27"/>
  <c r="BV27"/>
  <c r="BU27"/>
  <c r="BQ27"/>
  <c r="BO27"/>
  <c r="BM27"/>
  <c r="BG27"/>
  <c r="BB27"/>
  <c r="BA27"/>
  <c r="AY27"/>
  <c r="AW27"/>
  <c r="AU27"/>
  <c r="AT27"/>
  <c r="AS27"/>
  <c r="AQ27"/>
  <c r="AP27"/>
  <c r="AO27"/>
  <c r="AL27"/>
  <c r="AI27"/>
  <c r="AG27"/>
  <c r="Z27"/>
  <c r="V27"/>
  <c r="U27"/>
  <c r="S27"/>
  <c r="Q27"/>
  <c r="O27"/>
  <c r="N27"/>
  <c r="M27"/>
  <c r="L27"/>
  <c r="BX27" s="1"/>
  <c r="K27"/>
  <c r="J27"/>
  <c r="I27"/>
  <c r="H27"/>
  <c r="AR27" s="1"/>
  <c r="G27"/>
  <c r="F27"/>
  <c r="E27"/>
  <c r="C27"/>
  <c r="D27" s="1"/>
  <c r="CL26"/>
  <c r="BZ26"/>
  <c r="BX26"/>
  <c r="BV26"/>
  <c r="BU26"/>
  <c r="BR26"/>
  <c r="BP26"/>
  <c r="BM26"/>
  <c r="BL26"/>
  <c r="BF26"/>
  <c r="AT26"/>
  <c r="AR26"/>
  <c r="AP26"/>
  <c r="AO26"/>
  <c r="AL26"/>
  <c r="AK26"/>
  <c r="AJ26"/>
  <c r="AF26"/>
  <c r="AD26"/>
  <c r="O26"/>
  <c r="N26"/>
  <c r="M26"/>
  <c r="L26"/>
  <c r="K26"/>
  <c r="J26"/>
  <c r="I26"/>
  <c r="BB26" s="1"/>
  <c r="H26"/>
  <c r="G26"/>
  <c r="F26"/>
  <c r="Y26" s="1"/>
  <c r="E26"/>
  <c r="C26"/>
  <c r="D26" s="1"/>
  <c r="CL25"/>
  <c r="CF25"/>
  <c r="CD25"/>
  <c r="BZ25"/>
  <c r="BY25"/>
  <c r="BX25"/>
  <c r="BU25"/>
  <c r="BT25"/>
  <c r="BR25"/>
  <c r="BQ25"/>
  <c r="BP25"/>
  <c r="BN25"/>
  <c r="BM25"/>
  <c r="BL25"/>
  <c r="AZ25"/>
  <c r="AX25"/>
  <c r="AT25"/>
  <c r="AS25"/>
  <c r="AR25"/>
  <c r="AO25"/>
  <c r="AN25"/>
  <c r="AL25"/>
  <c r="AK25"/>
  <c r="AJ25"/>
  <c r="AH25"/>
  <c r="AG25"/>
  <c r="AF25"/>
  <c r="T25"/>
  <c r="R25"/>
  <c r="O25"/>
  <c r="N25"/>
  <c r="M25"/>
  <c r="CG25" s="1"/>
  <c r="L25"/>
  <c r="K25"/>
  <c r="BS25" s="1"/>
  <c r="J25"/>
  <c r="BF25" s="1"/>
  <c r="I25"/>
  <c r="BA25" s="1"/>
  <c r="H25"/>
  <c r="G25"/>
  <c r="AM25" s="1"/>
  <c r="F25"/>
  <c r="E25"/>
  <c r="U25" s="1"/>
  <c r="D25"/>
  <c r="C25"/>
  <c r="CL24"/>
  <c r="CG24"/>
  <c r="CB24"/>
  <c r="BS24"/>
  <c r="BQ24"/>
  <c r="BM24"/>
  <c r="BL24"/>
  <c r="BK24"/>
  <c r="BI24"/>
  <c r="BH24"/>
  <c r="BG24"/>
  <c r="BE24"/>
  <c r="BD24"/>
  <c r="BA24"/>
  <c r="AV24"/>
  <c r="AM24"/>
  <c r="AK24"/>
  <c r="AG24"/>
  <c r="AF24"/>
  <c r="AE24"/>
  <c r="AC24"/>
  <c r="AB24"/>
  <c r="AA24"/>
  <c r="Y24"/>
  <c r="X24"/>
  <c r="U24"/>
  <c r="P24"/>
  <c r="O24"/>
  <c r="N24"/>
  <c r="M24"/>
  <c r="CI24" s="1"/>
  <c r="L24"/>
  <c r="BW24" s="1"/>
  <c r="K24"/>
  <c r="BO24" s="1"/>
  <c r="J24"/>
  <c r="BJ24" s="1"/>
  <c r="I24"/>
  <c r="H24"/>
  <c r="AQ24" s="1"/>
  <c r="G24"/>
  <c r="AI24" s="1"/>
  <c r="F24"/>
  <c r="AD24" s="1"/>
  <c r="E24"/>
  <c r="D24"/>
  <c r="C24"/>
  <c r="CL23"/>
  <c r="CI23"/>
  <c r="CH23"/>
  <c r="CF23"/>
  <c r="CE23"/>
  <c r="CD23"/>
  <c r="CB23"/>
  <c r="BZ23"/>
  <c r="BX23"/>
  <c r="BT23"/>
  <c r="BS23"/>
  <c r="BR23"/>
  <c r="BO23"/>
  <c r="BN23"/>
  <c r="BL23"/>
  <c r="BH23"/>
  <c r="BC23"/>
  <c r="BB23"/>
  <c r="AZ23"/>
  <c r="AY23"/>
  <c r="AX23"/>
  <c r="AV23"/>
  <c r="AT23"/>
  <c r="AR23"/>
  <c r="AN23"/>
  <c r="AM23"/>
  <c r="AL23"/>
  <c r="AI23"/>
  <c r="AH23"/>
  <c r="AF23"/>
  <c r="AB23"/>
  <c r="W23"/>
  <c r="V23"/>
  <c r="T23"/>
  <c r="S23"/>
  <c r="R23"/>
  <c r="P23"/>
  <c r="O23"/>
  <c r="N23"/>
  <c r="M23"/>
  <c r="CG23" s="1"/>
  <c r="L23"/>
  <c r="CA23" s="1"/>
  <c r="K23"/>
  <c r="J23"/>
  <c r="BK23" s="1"/>
  <c r="I23"/>
  <c r="BA23" s="1"/>
  <c r="H23"/>
  <c r="AU23" s="1"/>
  <c r="G23"/>
  <c r="F23"/>
  <c r="E23"/>
  <c r="U23" s="1"/>
  <c r="D23"/>
  <c r="C23"/>
  <c r="CL22"/>
  <c r="CG22"/>
  <c r="BR22"/>
  <c r="BQ22"/>
  <c r="BM22"/>
  <c r="BK22"/>
  <c r="BJ22"/>
  <c r="BG22"/>
  <c r="BF22"/>
  <c r="BE22"/>
  <c r="BA22"/>
  <c r="AL22"/>
  <c r="AK22"/>
  <c r="AG22"/>
  <c r="AE22"/>
  <c r="AD22"/>
  <c r="AA22"/>
  <c r="Z22"/>
  <c r="Y22"/>
  <c r="U22"/>
  <c r="P22"/>
  <c r="O22"/>
  <c r="N22"/>
  <c r="M22"/>
  <c r="L22"/>
  <c r="BW22" s="1"/>
  <c r="K22"/>
  <c r="BS22" s="1"/>
  <c r="J22"/>
  <c r="I22"/>
  <c r="H22"/>
  <c r="AS22" s="1"/>
  <c r="G22"/>
  <c r="AM22" s="1"/>
  <c r="F22"/>
  <c r="E22"/>
  <c r="T22" s="1"/>
  <c r="D22"/>
  <c r="C22"/>
  <c r="CL21"/>
  <c r="CK21"/>
  <c r="BZ21"/>
  <c r="BY21"/>
  <c r="BV21"/>
  <c r="BU21"/>
  <c r="BR21"/>
  <c r="BQ21"/>
  <c r="BP21"/>
  <c r="BN21"/>
  <c r="BM21"/>
  <c r="BL21"/>
  <c r="BI21"/>
  <c r="BE21"/>
  <c r="AT21"/>
  <c r="AS21"/>
  <c r="AP21"/>
  <c r="AO21"/>
  <c r="AL21"/>
  <c r="AK21"/>
  <c r="AJ21"/>
  <c r="AH21"/>
  <c r="AG21"/>
  <c r="AF21"/>
  <c r="AC21"/>
  <c r="Y21"/>
  <c r="O21"/>
  <c r="N21"/>
  <c r="M21"/>
  <c r="CF21" s="1"/>
  <c r="L21"/>
  <c r="BX21" s="1"/>
  <c r="K21"/>
  <c r="BS21" s="1"/>
  <c r="J21"/>
  <c r="BH21" s="1"/>
  <c r="I21"/>
  <c r="AZ21" s="1"/>
  <c r="H21"/>
  <c r="AR21" s="1"/>
  <c r="G21"/>
  <c r="AM21" s="1"/>
  <c r="F21"/>
  <c r="AB21" s="1"/>
  <c r="E21"/>
  <c r="T21" s="1"/>
  <c r="D21"/>
  <c r="C21"/>
  <c r="CL20"/>
  <c r="CF20"/>
  <c r="CB20"/>
  <c r="BQ20"/>
  <c r="BP20"/>
  <c r="BM20"/>
  <c r="BL20"/>
  <c r="BK20"/>
  <c r="BI20"/>
  <c r="BH20"/>
  <c r="BG20"/>
  <c r="BE20"/>
  <c r="BD20"/>
  <c r="AZ20"/>
  <c r="AV20"/>
  <c r="AK20"/>
  <c r="AJ20"/>
  <c r="AG20"/>
  <c r="AF20"/>
  <c r="AE20"/>
  <c r="AC20"/>
  <c r="AB20"/>
  <c r="AA20"/>
  <c r="Y20"/>
  <c r="X20"/>
  <c r="T20"/>
  <c r="P20"/>
  <c r="O20"/>
  <c r="N20"/>
  <c r="M20"/>
  <c r="CI20" s="1"/>
  <c r="L20"/>
  <c r="CA20" s="1"/>
  <c r="K20"/>
  <c r="BS20" s="1"/>
  <c r="J20"/>
  <c r="BJ20" s="1"/>
  <c r="I20"/>
  <c r="BC20" s="1"/>
  <c r="H20"/>
  <c r="AU20" s="1"/>
  <c r="G20"/>
  <c r="AM20" s="1"/>
  <c r="F20"/>
  <c r="AD20" s="1"/>
  <c r="E20"/>
  <c r="W20" s="1"/>
  <c r="D20"/>
  <c r="C20"/>
  <c r="CL19"/>
  <c r="CI19"/>
  <c r="CH19"/>
  <c r="CF19"/>
  <c r="CE19"/>
  <c r="CD19"/>
  <c r="CB19"/>
  <c r="CA19"/>
  <c r="BW19"/>
  <c r="BK19"/>
  <c r="BH19"/>
  <c r="BG19"/>
  <c r="BD19"/>
  <c r="BC19"/>
  <c r="BB19"/>
  <c r="AZ19"/>
  <c r="AY19"/>
  <c r="AX19"/>
  <c r="AV19"/>
  <c r="AU19"/>
  <c r="AQ19"/>
  <c r="AE19"/>
  <c r="AB19"/>
  <c r="AA19"/>
  <c r="X19"/>
  <c r="W19"/>
  <c r="V19"/>
  <c r="T19"/>
  <c r="S19"/>
  <c r="R19"/>
  <c r="P19"/>
  <c r="O19"/>
  <c r="N19"/>
  <c r="M19"/>
  <c r="CG19" s="1"/>
  <c r="L19"/>
  <c r="BZ19" s="1"/>
  <c r="K19"/>
  <c r="BR19" s="1"/>
  <c r="J19"/>
  <c r="BJ19" s="1"/>
  <c r="I19"/>
  <c r="BA19" s="1"/>
  <c r="H19"/>
  <c r="AT19" s="1"/>
  <c r="G19"/>
  <c r="AL19" s="1"/>
  <c r="F19"/>
  <c r="AD19" s="1"/>
  <c r="E19"/>
  <c r="U19" s="1"/>
  <c r="C19"/>
  <c r="D19" s="1"/>
  <c r="CL18"/>
  <c r="CI18"/>
  <c r="CH18"/>
  <c r="CE18"/>
  <c r="CD18"/>
  <c r="CA18"/>
  <c r="BZ18"/>
  <c r="BY18"/>
  <c r="BW18"/>
  <c r="BV18"/>
  <c r="BU18"/>
  <c r="BR18"/>
  <c r="BN18"/>
  <c r="BC18"/>
  <c r="BB18"/>
  <c r="AY18"/>
  <c r="AX18"/>
  <c r="AU18"/>
  <c r="AT18"/>
  <c r="AS18"/>
  <c r="AQ18"/>
  <c r="AP18"/>
  <c r="AO18"/>
  <c r="AL18"/>
  <c r="AH18"/>
  <c r="W18"/>
  <c r="V18"/>
  <c r="S18"/>
  <c r="R18"/>
  <c r="O18"/>
  <c r="N18"/>
  <c r="M18"/>
  <c r="CG18" s="1"/>
  <c r="L18"/>
  <c r="BX18" s="1"/>
  <c r="K18"/>
  <c r="BQ18" s="1"/>
  <c r="J18"/>
  <c r="BI18" s="1"/>
  <c r="I18"/>
  <c r="BA18" s="1"/>
  <c r="H18"/>
  <c r="AR18" s="1"/>
  <c r="G18"/>
  <c r="AK18" s="1"/>
  <c r="F18"/>
  <c r="AC18" s="1"/>
  <c r="E18"/>
  <c r="U18" s="1"/>
  <c r="C18"/>
  <c r="D18" s="1"/>
  <c r="CL17"/>
  <c r="BZ17"/>
  <c r="BY17"/>
  <c r="BV17"/>
  <c r="BU17"/>
  <c r="BR17"/>
  <c r="BQ17"/>
  <c r="BP17"/>
  <c r="BN17"/>
  <c r="BM17"/>
  <c r="BL17"/>
  <c r="BI17"/>
  <c r="BE17"/>
  <c r="AT17"/>
  <c r="AS17"/>
  <c r="AP17"/>
  <c r="AO17"/>
  <c r="AL17"/>
  <c r="AK17"/>
  <c r="AJ17"/>
  <c r="AH17"/>
  <c r="AG17"/>
  <c r="AF17"/>
  <c r="AC17"/>
  <c r="Y17"/>
  <c r="O17"/>
  <c r="N17"/>
  <c r="M17"/>
  <c r="CF17" s="1"/>
  <c r="L17"/>
  <c r="BX17" s="1"/>
  <c r="K17"/>
  <c r="BS17" s="1"/>
  <c r="J17"/>
  <c r="BH17" s="1"/>
  <c r="I17"/>
  <c r="AZ17" s="1"/>
  <c r="H17"/>
  <c r="AR17" s="1"/>
  <c r="G17"/>
  <c r="AM17" s="1"/>
  <c r="F17"/>
  <c r="AB17" s="1"/>
  <c r="E17"/>
  <c r="T17" s="1"/>
  <c r="D17"/>
  <c r="C17"/>
  <c r="CL16"/>
  <c r="CF16"/>
  <c r="CB16"/>
  <c r="BQ16"/>
  <c r="BP16"/>
  <c r="BM16"/>
  <c r="BL16"/>
  <c r="BK16"/>
  <c r="BI16"/>
  <c r="BH16"/>
  <c r="BG16"/>
  <c r="BE16"/>
  <c r="BD16"/>
  <c r="AZ16"/>
  <c r="AV16"/>
  <c r="AK16"/>
  <c r="AJ16"/>
  <c r="AG16"/>
  <c r="AF16"/>
  <c r="AE16"/>
  <c r="AC16"/>
  <c r="AB16"/>
  <c r="AA16"/>
  <c r="Y16"/>
  <c r="X16"/>
  <c r="T16"/>
  <c r="P16"/>
  <c r="O16"/>
  <c r="N16"/>
  <c r="M16"/>
  <c r="CI16" s="1"/>
  <c r="L16"/>
  <c r="CA16" s="1"/>
  <c r="K16"/>
  <c r="BS16" s="1"/>
  <c r="J16"/>
  <c r="BJ16" s="1"/>
  <c r="I16"/>
  <c r="BC16" s="1"/>
  <c r="H16"/>
  <c r="AU16" s="1"/>
  <c r="G16"/>
  <c r="AM16" s="1"/>
  <c r="F16"/>
  <c r="AD16" s="1"/>
  <c r="E16"/>
  <c r="W16" s="1"/>
  <c r="D16"/>
  <c r="C16"/>
  <c r="CL15"/>
  <c r="CI15"/>
  <c r="CH15"/>
  <c r="CF15"/>
  <c r="CE15"/>
  <c r="CD15"/>
  <c r="CB15"/>
  <c r="CA15"/>
  <c r="BW15"/>
  <c r="BK15"/>
  <c r="BH15"/>
  <c r="BG15"/>
  <c r="BD15"/>
  <c r="BC15"/>
  <c r="BB15"/>
  <c r="AZ15"/>
  <c r="AY15"/>
  <c r="AX15"/>
  <c r="AV15"/>
  <c r="AU15"/>
  <c r="AQ15"/>
  <c r="AE15"/>
  <c r="AB15"/>
  <c r="AA15"/>
  <c r="X15"/>
  <c r="W15"/>
  <c r="V15"/>
  <c r="T15"/>
  <c r="S15"/>
  <c r="R15"/>
  <c r="P15"/>
  <c r="O15"/>
  <c r="N15"/>
  <c r="M15"/>
  <c r="CG15" s="1"/>
  <c r="L15"/>
  <c r="BZ15" s="1"/>
  <c r="K15"/>
  <c r="BR15" s="1"/>
  <c r="J15"/>
  <c r="BJ15" s="1"/>
  <c r="I15"/>
  <c r="BA15" s="1"/>
  <c r="H15"/>
  <c r="AT15" s="1"/>
  <c r="G15"/>
  <c r="AL15" s="1"/>
  <c r="F15"/>
  <c r="AD15" s="1"/>
  <c r="E15"/>
  <c r="U15" s="1"/>
  <c r="C15"/>
  <c r="D15" s="1"/>
  <c r="CL14"/>
  <c r="CI14"/>
  <c r="CH14"/>
  <c r="CE14"/>
  <c r="CD14"/>
  <c r="CA14"/>
  <c r="BZ14"/>
  <c r="BY14"/>
  <c r="BW14"/>
  <c r="BV14"/>
  <c r="BU14"/>
  <c r="BR14"/>
  <c r="BN14"/>
  <c r="BC14"/>
  <c r="BB14"/>
  <c r="AY14"/>
  <c r="AX14"/>
  <c r="AU14"/>
  <c r="AT14"/>
  <c r="AS14"/>
  <c r="AQ14"/>
  <c r="AP14"/>
  <c r="AO14"/>
  <c r="AL14"/>
  <c r="AH14"/>
  <c r="W14"/>
  <c r="V14"/>
  <c r="S14"/>
  <c r="R14"/>
  <c r="O14"/>
  <c r="N14"/>
  <c r="M14"/>
  <c r="CG14" s="1"/>
  <c r="L14"/>
  <c r="BX14" s="1"/>
  <c r="K14"/>
  <c r="BQ14" s="1"/>
  <c r="J14"/>
  <c r="BI14" s="1"/>
  <c r="I14"/>
  <c r="BA14" s="1"/>
  <c r="H14"/>
  <c r="AR14" s="1"/>
  <c r="G14"/>
  <c r="AK14" s="1"/>
  <c r="F14"/>
  <c r="AC14" s="1"/>
  <c r="E14"/>
  <c r="U14" s="1"/>
  <c r="C14"/>
  <c r="D14" s="1"/>
  <c r="CL13"/>
  <c r="BZ13"/>
  <c r="BY13"/>
  <c r="BV13"/>
  <c r="BU13"/>
  <c r="BR13"/>
  <c r="BQ13"/>
  <c r="BP13"/>
  <c r="BN13"/>
  <c r="BM13"/>
  <c r="BL13"/>
  <c r="BI13"/>
  <c r="BE13"/>
  <c r="AT13"/>
  <c r="AS13"/>
  <c r="AP13"/>
  <c r="AO13"/>
  <c r="AL13"/>
  <c r="AK13"/>
  <c r="AJ13"/>
  <c r="AH13"/>
  <c r="AG13"/>
  <c r="AF13"/>
  <c r="AC13"/>
  <c r="Y13"/>
  <c r="O13"/>
  <c r="N13"/>
  <c r="M13"/>
  <c r="CF13" s="1"/>
  <c r="L13"/>
  <c r="BX13" s="1"/>
  <c r="K13"/>
  <c r="BS13" s="1"/>
  <c r="J13"/>
  <c r="BH13" s="1"/>
  <c r="I13"/>
  <c r="AZ13" s="1"/>
  <c r="H13"/>
  <c r="AR13" s="1"/>
  <c r="G13"/>
  <c r="AM13" s="1"/>
  <c r="F13"/>
  <c r="AB13" s="1"/>
  <c r="E13"/>
  <c r="T13" s="1"/>
  <c r="D13"/>
  <c r="C13"/>
  <c r="CL12"/>
  <c r="CF12"/>
  <c r="CB12"/>
  <c r="BQ12"/>
  <c r="BP12"/>
  <c r="BM12"/>
  <c r="BL12"/>
  <c r="BK12"/>
  <c r="BI12"/>
  <c r="BH12"/>
  <c r="BG12"/>
  <c r="BE12"/>
  <c r="BD12"/>
  <c r="AZ12"/>
  <c r="AV12"/>
  <c r="AK12"/>
  <c r="AJ12"/>
  <c r="AG12"/>
  <c r="AF12"/>
  <c r="AE12"/>
  <c r="AC12"/>
  <c r="AB12"/>
  <c r="AA12"/>
  <c r="Y12"/>
  <c r="X12"/>
  <c r="T12"/>
  <c r="P12"/>
  <c r="O12"/>
  <c r="N12"/>
  <c r="M12"/>
  <c r="CI12" s="1"/>
  <c r="L12"/>
  <c r="CA12" s="1"/>
  <c r="K12"/>
  <c r="BS12" s="1"/>
  <c r="J12"/>
  <c r="BJ12" s="1"/>
  <c r="I12"/>
  <c r="BC12" s="1"/>
  <c r="H12"/>
  <c r="AU12" s="1"/>
  <c r="G12"/>
  <c r="AM12" s="1"/>
  <c r="F12"/>
  <c r="AD12" s="1"/>
  <c r="E12"/>
  <c r="W12" s="1"/>
  <c r="D12"/>
  <c r="C12"/>
  <c r="CL11"/>
  <c r="CI11"/>
  <c r="CH11"/>
  <c r="CF11"/>
  <c r="DJ11" s="1"/>
  <c r="CE11"/>
  <c r="CD11"/>
  <c r="CB11"/>
  <c r="CA11"/>
  <c r="BW11"/>
  <c r="BK11"/>
  <c r="BH11"/>
  <c r="BG11"/>
  <c r="BD11"/>
  <c r="BC11"/>
  <c r="BB11"/>
  <c r="AZ11"/>
  <c r="DB11" s="1"/>
  <c r="AY11"/>
  <c r="AX11"/>
  <c r="AV11"/>
  <c r="AU11"/>
  <c r="AQ11"/>
  <c r="AE11"/>
  <c r="AB11"/>
  <c r="AA11"/>
  <c r="X11"/>
  <c r="W11"/>
  <c r="V11"/>
  <c r="T11"/>
  <c r="CT11" s="1"/>
  <c r="S11"/>
  <c r="R11"/>
  <c r="P11"/>
  <c r="O11"/>
  <c r="N11"/>
  <c r="M11"/>
  <c r="CG11" s="1"/>
  <c r="L11"/>
  <c r="BZ11" s="1"/>
  <c r="K11"/>
  <c r="BR11" s="1"/>
  <c r="J11"/>
  <c r="BJ11" s="1"/>
  <c r="I11"/>
  <c r="BA11" s="1"/>
  <c r="H11"/>
  <c r="AT11" s="1"/>
  <c r="G11"/>
  <c r="AL11" s="1"/>
  <c r="F11"/>
  <c r="AD11" s="1"/>
  <c r="E11"/>
  <c r="U11" s="1"/>
  <c r="C11"/>
  <c r="D11" s="1"/>
  <c r="CH9"/>
  <c r="CG9" s="1"/>
  <c r="CF9" s="1"/>
  <c r="CE9" s="1"/>
  <c r="CD9" s="1"/>
  <c r="CC9" s="1"/>
  <c r="CB9" s="1"/>
  <c r="BZ9"/>
  <c r="BY9" s="1"/>
  <c r="BX9" s="1"/>
  <c r="BW9" s="1"/>
  <c r="BV9" s="1"/>
  <c r="BU9" s="1"/>
  <c r="BT9" s="1"/>
  <c r="BR9"/>
  <c r="BQ9" s="1"/>
  <c r="BP9" s="1"/>
  <c r="BO9" s="1"/>
  <c r="BN9" s="1"/>
  <c r="BM9" s="1"/>
  <c r="BL9" s="1"/>
  <c r="BJ9"/>
  <c r="BI9" s="1"/>
  <c r="BH9" s="1"/>
  <c r="BG9" s="1"/>
  <c r="BF9" s="1"/>
  <c r="BE9" s="1"/>
  <c r="BD9" s="1"/>
  <c r="BB9"/>
  <c r="BA9" s="1"/>
  <c r="AZ9" s="1"/>
  <c r="AY9" s="1"/>
  <c r="AX9" s="1"/>
  <c r="AW9" s="1"/>
  <c r="AV9" s="1"/>
  <c r="AT9"/>
  <c r="AS9" s="1"/>
  <c r="AR9" s="1"/>
  <c r="AQ9" s="1"/>
  <c r="AP9" s="1"/>
  <c r="AO9" s="1"/>
  <c r="AN9" s="1"/>
  <c r="AL9"/>
  <c r="AK9"/>
  <c r="AJ9" s="1"/>
  <c r="AI9" s="1"/>
  <c r="AH9" s="1"/>
  <c r="AG9" s="1"/>
  <c r="AF9" s="1"/>
  <c r="AD9"/>
  <c r="AC9" s="1"/>
  <c r="AB9" s="1"/>
  <c r="AA9" s="1"/>
  <c r="Z9" s="1"/>
  <c r="Y9" s="1"/>
  <c r="X9" s="1"/>
  <c r="V9"/>
  <c r="U9" s="1"/>
  <c r="T9" s="1"/>
  <c r="S9" s="1"/>
  <c r="R9" s="1"/>
  <c r="Q9" s="1"/>
  <c r="P9" s="1"/>
  <c r="CH8"/>
  <c r="CG8" s="1"/>
  <c r="CF8" s="1"/>
  <c r="CE8" s="1"/>
  <c r="CD8" s="1"/>
  <c r="CC8" s="1"/>
  <c r="CB8" s="1"/>
  <c r="BZ8"/>
  <c r="BY8" s="1"/>
  <c r="BX8" s="1"/>
  <c r="BW8" s="1"/>
  <c r="BV8" s="1"/>
  <c r="BU8" s="1"/>
  <c r="BT8" s="1"/>
  <c r="BR8"/>
  <c r="BQ8" s="1"/>
  <c r="BP8" s="1"/>
  <c r="BO8" s="1"/>
  <c r="BN8" s="1"/>
  <c r="BM8" s="1"/>
  <c r="BL8" s="1"/>
  <c r="BJ8"/>
  <c r="BI8" s="1"/>
  <c r="BH8" s="1"/>
  <c r="BG8" s="1"/>
  <c r="BF8" s="1"/>
  <c r="BE8" s="1"/>
  <c r="BD8" s="1"/>
  <c r="BB8"/>
  <c r="BA8" s="1"/>
  <c r="AZ8" s="1"/>
  <c r="AY8" s="1"/>
  <c r="AX8" s="1"/>
  <c r="AW8" s="1"/>
  <c r="AV8" s="1"/>
  <c r="AT8"/>
  <c r="AS8" s="1"/>
  <c r="AR8" s="1"/>
  <c r="AQ8" s="1"/>
  <c r="AP8" s="1"/>
  <c r="AO8" s="1"/>
  <c r="AN8" s="1"/>
  <c r="AL8"/>
  <c r="AK8"/>
  <c r="AJ8" s="1"/>
  <c r="AI8" s="1"/>
  <c r="AH8" s="1"/>
  <c r="AG8" s="1"/>
  <c r="AF8" s="1"/>
  <c r="AD8"/>
  <c r="AC8" s="1"/>
  <c r="AB8" s="1"/>
  <c r="AA8" s="1"/>
  <c r="Z8" s="1"/>
  <c r="Y8" s="1"/>
  <c r="X8" s="1"/>
  <c r="V8"/>
  <c r="U8" s="1"/>
  <c r="T8" s="1"/>
  <c r="S8" s="1"/>
  <c r="R8" s="1"/>
  <c r="Q8" s="1"/>
  <c r="P8" s="1"/>
  <c r="CH6"/>
  <c r="CG6"/>
  <c r="CF6" s="1"/>
  <c r="CD6"/>
  <c r="CC6"/>
  <c r="CB6"/>
  <c r="BZ6"/>
  <c r="BY6" s="1"/>
  <c r="BX6" s="1"/>
  <c r="BV6"/>
  <c r="BU6" s="1"/>
  <c r="BT6" s="1"/>
  <c r="BR6"/>
  <c r="BQ6"/>
  <c r="BP6" s="1"/>
  <c r="BN6"/>
  <c r="BM6"/>
  <c r="BL6"/>
  <c r="BJ6"/>
  <c r="BI6" s="1"/>
  <c r="BH6" s="1"/>
  <c r="BF6"/>
  <c r="BE6" s="1"/>
  <c r="BD6" s="1"/>
  <c r="BB6"/>
  <c r="BA6"/>
  <c r="AZ6" s="1"/>
  <c r="AX6"/>
  <c r="AW6"/>
  <c r="AV6"/>
  <c r="AT6"/>
  <c r="AS6" s="1"/>
  <c r="AR6" s="1"/>
  <c r="AP6"/>
  <c r="AO6" s="1"/>
  <c r="AN6" s="1"/>
  <c r="AL6"/>
  <c r="AK6"/>
  <c r="AJ6" s="1"/>
  <c r="AH6"/>
  <c r="AG6"/>
  <c r="AF6"/>
  <c r="AD6"/>
  <c r="AC6" s="1"/>
  <c r="AB6" s="1"/>
  <c r="Z6"/>
  <c r="Y6" s="1"/>
  <c r="X6" s="1"/>
  <c r="V6"/>
  <c r="U6"/>
  <c r="T6" s="1"/>
  <c r="R6"/>
  <c r="Q6"/>
  <c r="P6"/>
  <c r="C5"/>
  <c r="C3"/>
  <c r="Q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1" s="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Q1" s="1"/>
  <c r="BR1" s="1"/>
  <c r="BS1" s="1"/>
  <c r="BT1" s="1"/>
  <c r="BU1" s="1"/>
  <c r="BV1" s="1"/>
  <c r="BW1" s="1"/>
  <c r="BX1" s="1"/>
  <c r="BY1" s="1"/>
  <c r="BZ1" s="1"/>
  <c r="CA1" s="1"/>
  <c r="CB1" s="1"/>
  <c r="CC1" s="1"/>
  <c r="CD1" s="1"/>
  <c r="CE1" s="1"/>
  <c r="CF1" s="1"/>
  <c r="CG1" s="1"/>
  <c r="CH1" s="1"/>
  <c r="CI1" s="1"/>
  <c r="W119" l="1"/>
  <c r="AE119"/>
  <c r="AZ119"/>
  <c r="BH119"/>
  <c r="CE119"/>
  <c r="AB119"/>
  <c r="BG119"/>
  <c r="P119"/>
  <c r="X119"/>
  <c r="BC119"/>
  <c r="BK119"/>
  <c r="CF119"/>
  <c r="S119"/>
  <c r="AA119"/>
  <c r="AV119"/>
  <c r="BD119"/>
  <c r="CI119"/>
  <c r="U118"/>
  <c r="X118"/>
  <c r="AC118"/>
  <c r="AK118"/>
  <c r="BD118"/>
  <c r="BL118"/>
  <c r="AF118"/>
  <c r="BE118"/>
  <c r="BM118"/>
  <c r="CF118"/>
  <c r="BA118"/>
  <c r="AA118"/>
  <c r="AG118"/>
  <c r="BH118"/>
  <c r="BP118"/>
  <c r="AK117"/>
  <c r="BQ117"/>
  <c r="T117"/>
  <c r="AA117"/>
  <c r="AF117"/>
  <c r="AN117"/>
  <c r="BD117"/>
  <c r="BL117"/>
  <c r="BT117"/>
  <c r="U117"/>
  <c r="AB117"/>
  <c r="AG117"/>
  <c r="BE117"/>
  <c r="BM117"/>
  <c r="X117"/>
  <c r="AC117"/>
  <c r="AJ117"/>
  <c r="BH117"/>
  <c r="BP117"/>
  <c r="S109"/>
  <c r="S110"/>
  <c r="AP111"/>
  <c r="AK114"/>
  <c r="BN115"/>
  <c r="T109"/>
  <c r="AB109"/>
  <c r="AY109"/>
  <c r="BG109"/>
  <c r="CI109"/>
  <c r="T110"/>
  <c r="AB110"/>
  <c r="AY110"/>
  <c r="BG110"/>
  <c r="CI110"/>
  <c r="AD111"/>
  <c r="BE111"/>
  <c r="CG111"/>
  <c r="V112"/>
  <c r="BI112"/>
  <c r="AF113"/>
  <c r="AK113"/>
  <c r="AS113"/>
  <c r="BE113"/>
  <c r="BN113"/>
  <c r="BU113"/>
  <c r="AG114"/>
  <c r="AL114"/>
  <c r="AT114"/>
  <c r="BM114"/>
  <c r="BR114"/>
  <c r="BZ114"/>
  <c r="U115"/>
  <c r="AG115"/>
  <c r="AL115"/>
  <c r="AT115"/>
  <c r="BP115"/>
  <c r="BX115"/>
  <c r="S116"/>
  <c r="AA116"/>
  <c r="AI116"/>
  <c r="AS116"/>
  <c r="BD116"/>
  <c r="BI116"/>
  <c r="CB116"/>
  <c r="CF109"/>
  <c r="CF110"/>
  <c r="BQ114"/>
  <c r="AF115"/>
  <c r="AK115"/>
  <c r="W109"/>
  <c r="AZ109"/>
  <c r="CB109"/>
  <c r="W110"/>
  <c r="AZ110"/>
  <c r="CB110"/>
  <c r="BF111"/>
  <c r="BZ111"/>
  <c r="Z112"/>
  <c r="AT113"/>
  <c r="BV113"/>
  <c r="AH114"/>
  <c r="BN114"/>
  <c r="V115"/>
  <c r="AH115"/>
  <c r="AO115"/>
  <c r="AW115"/>
  <c r="BL115"/>
  <c r="BQ115"/>
  <c r="CB115"/>
  <c r="T116"/>
  <c r="AB116"/>
  <c r="AU116"/>
  <c r="BE116"/>
  <c r="BK116"/>
  <c r="CG116"/>
  <c r="AV109"/>
  <c r="AV110"/>
  <c r="AF114"/>
  <c r="BL114"/>
  <c r="P109"/>
  <c r="X109"/>
  <c r="BC109"/>
  <c r="BK109"/>
  <c r="CE109"/>
  <c r="P110"/>
  <c r="X110"/>
  <c r="BC110"/>
  <c r="BK110"/>
  <c r="CE110"/>
  <c r="Y111"/>
  <c r="AG111"/>
  <c r="AL111"/>
  <c r="BJ111"/>
  <c r="BP111"/>
  <c r="AJ112"/>
  <c r="CX112" s="1"/>
  <c r="BL112"/>
  <c r="BQ112"/>
  <c r="V113"/>
  <c r="AH113"/>
  <c r="AO113"/>
  <c r="AW113"/>
  <c r="BL113"/>
  <c r="BQ113"/>
  <c r="DF113" s="1"/>
  <c r="BY113"/>
  <c r="AJ114"/>
  <c r="AP114"/>
  <c r="BP114"/>
  <c r="DF114" s="1"/>
  <c r="BV114"/>
  <c r="AJ115"/>
  <c r="AP115"/>
  <c r="AX115"/>
  <c r="BM115"/>
  <c r="BS115"/>
  <c r="CC115"/>
  <c r="X116"/>
  <c r="AC116"/>
  <c r="AY116"/>
  <c r="BG116"/>
  <c r="AC107"/>
  <c r="P102"/>
  <c r="V102"/>
  <c r="AX102"/>
  <c r="BC102"/>
  <c r="CF102"/>
  <c r="P103"/>
  <c r="V103"/>
  <c r="AY103"/>
  <c r="CB103"/>
  <c r="Z104"/>
  <c r="AG104"/>
  <c r="AL104"/>
  <c r="BJ104"/>
  <c r="BP104"/>
  <c r="AJ105"/>
  <c r="BM105"/>
  <c r="BR105"/>
  <c r="AG106"/>
  <c r="AL106"/>
  <c r="AT106"/>
  <c r="BP106"/>
  <c r="BV106"/>
  <c r="AF107"/>
  <c r="AK107"/>
  <c r="AS107"/>
  <c r="BQ107"/>
  <c r="BY107"/>
  <c r="S108"/>
  <c r="Y108"/>
  <c r="AE108"/>
  <c r="AY108"/>
  <c r="BE108"/>
  <c r="BK108"/>
  <c r="CI108"/>
  <c r="R102"/>
  <c r="W102"/>
  <c r="AY102"/>
  <c r="CB102"/>
  <c r="CH102"/>
  <c r="R103"/>
  <c r="W103"/>
  <c r="AZ103"/>
  <c r="CD103"/>
  <c r="AH104"/>
  <c r="BL104"/>
  <c r="BQ104"/>
  <c r="AO106"/>
  <c r="BY106"/>
  <c r="AT107"/>
  <c r="T108"/>
  <c r="AA108"/>
  <c r="AO108"/>
  <c r="AZ108"/>
  <c r="BG108"/>
  <c r="AS106"/>
  <c r="BU106"/>
  <c r="S102"/>
  <c r="AZ102"/>
  <c r="CD102"/>
  <c r="CI102"/>
  <c r="S103"/>
  <c r="AV103"/>
  <c r="BB103"/>
  <c r="P104"/>
  <c r="AJ104"/>
  <c r="BM104"/>
  <c r="BR104"/>
  <c r="AJ106"/>
  <c r="AP106"/>
  <c r="BM106"/>
  <c r="BR106"/>
  <c r="DF106" s="1"/>
  <c r="BZ106"/>
  <c r="Y107"/>
  <c r="AO107"/>
  <c r="BT107"/>
  <c r="AB108"/>
  <c r="CV108" s="1"/>
  <c r="BH108"/>
  <c r="CX113"/>
  <c r="CX115"/>
  <c r="CX114"/>
  <c r="CX107"/>
  <c r="CX106"/>
  <c r="CX70"/>
  <c r="CX21"/>
  <c r="CT48"/>
  <c r="CT54"/>
  <c r="CT28"/>
  <c r="CT23"/>
  <c r="CV12"/>
  <c r="DD12"/>
  <c r="CX13"/>
  <c r="DF13"/>
  <c r="CZ14"/>
  <c r="DH14"/>
  <c r="CT15"/>
  <c r="DB15"/>
  <c r="DJ15"/>
  <c r="CV20"/>
  <c r="DD20"/>
  <c r="CV65"/>
  <c r="CV64"/>
  <c r="CV63"/>
  <c r="CV62"/>
  <c r="CV61"/>
  <c r="CV60"/>
  <c r="CV59"/>
  <c r="CV49"/>
  <c r="CV47"/>
  <c r="DH78"/>
  <c r="DH76"/>
  <c r="DH79"/>
  <c r="DH77"/>
  <c r="DH53"/>
  <c r="DH41"/>
  <c r="DH39"/>
  <c r="DH27"/>
  <c r="DH31"/>
  <c r="DJ54"/>
  <c r="DJ28"/>
  <c r="DJ23"/>
  <c r="DJ48"/>
  <c r="DD108"/>
  <c r="DD65"/>
  <c r="DD64"/>
  <c r="DD63"/>
  <c r="DD62"/>
  <c r="DD61"/>
  <c r="DD60"/>
  <c r="DD49"/>
  <c r="DD47"/>
  <c r="DD59"/>
  <c r="DF112"/>
  <c r="DF105"/>
  <c r="DF21"/>
  <c r="DF25"/>
  <c r="CZ77"/>
  <c r="CZ78"/>
  <c r="CZ76"/>
  <c r="CZ41"/>
  <c r="CZ39"/>
  <c r="CZ31"/>
  <c r="CZ53"/>
  <c r="CZ37"/>
  <c r="DB54"/>
  <c r="CV16"/>
  <c r="DD16"/>
  <c r="CX17"/>
  <c r="DF17"/>
  <c r="CZ18"/>
  <c r="DH18"/>
  <c r="CT19"/>
  <c r="DB19"/>
  <c r="DJ19"/>
  <c r="DB23"/>
  <c r="CZ27"/>
  <c r="DH37"/>
  <c r="CX25"/>
  <c r="AI11"/>
  <c r="AN12"/>
  <c r="BA13"/>
  <c r="DB13" s="1"/>
  <c r="BF14"/>
  <c r="AI15"/>
  <c r="BO15"/>
  <c r="AW17"/>
  <c r="CG17"/>
  <c r="Z18"/>
  <c r="Q21"/>
  <c r="AE25"/>
  <c r="AA25"/>
  <c r="X25"/>
  <c r="AZ26"/>
  <c r="BY28"/>
  <c r="BU28"/>
  <c r="CA28"/>
  <c r="BV28"/>
  <c r="BX28"/>
  <c r="AF29"/>
  <c r="AK31"/>
  <c r="AG31"/>
  <c r="AJ31"/>
  <c r="AF31"/>
  <c r="AH31"/>
  <c r="BQ31"/>
  <c r="BM31"/>
  <c r="BP31"/>
  <c r="BL31"/>
  <c r="BR31"/>
  <c r="AI31"/>
  <c r="BN31"/>
  <c r="AL32"/>
  <c r="AH32"/>
  <c r="AK32"/>
  <c r="AG32"/>
  <c r="AJ32"/>
  <c r="BR32"/>
  <c r="BN32"/>
  <c r="BQ32"/>
  <c r="BM32"/>
  <c r="BL32"/>
  <c r="CT32"/>
  <c r="AI32"/>
  <c r="DB32"/>
  <c r="BP32"/>
  <c r="DJ32"/>
  <c r="W33"/>
  <c r="S33"/>
  <c r="V33"/>
  <c r="R33"/>
  <c r="T33"/>
  <c r="BC33"/>
  <c r="AY33"/>
  <c r="BB33"/>
  <c r="AX33"/>
  <c r="AV33"/>
  <c r="AW33"/>
  <c r="CI33"/>
  <c r="CE33"/>
  <c r="CH33"/>
  <c r="CD33"/>
  <c r="CF33"/>
  <c r="CG33"/>
  <c r="Q33"/>
  <c r="CB33"/>
  <c r="CZ35"/>
  <c r="DH35"/>
  <c r="AT36"/>
  <c r="AP36"/>
  <c r="AS36"/>
  <c r="AO36"/>
  <c r="AU36"/>
  <c r="AN36"/>
  <c r="BZ36"/>
  <c r="BV36"/>
  <c r="BY36"/>
  <c r="BU36"/>
  <c r="BW36"/>
  <c r="BX36"/>
  <c r="AQ36"/>
  <c r="AC39"/>
  <c r="Y39"/>
  <c r="AB39"/>
  <c r="X39"/>
  <c r="AE39"/>
  <c r="Z39"/>
  <c r="BI39"/>
  <c r="BE39"/>
  <c r="BH39"/>
  <c r="BD39"/>
  <c r="BG39"/>
  <c r="BJ39"/>
  <c r="DB40"/>
  <c r="DD43"/>
  <c r="CX44"/>
  <c r="DD45"/>
  <c r="AT49"/>
  <c r="AP49"/>
  <c r="AS49"/>
  <c r="AN49"/>
  <c r="AR49"/>
  <c r="AQ49"/>
  <c r="AU49"/>
  <c r="BZ49"/>
  <c r="BV49"/>
  <c r="BY49"/>
  <c r="BT49"/>
  <c r="BX49"/>
  <c r="BW49"/>
  <c r="CA49"/>
  <c r="BO11"/>
  <c r="BT12"/>
  <c r="BX12"/>
  <c r="BJ14"/>
  <c r="BS15"/>
  <c r="AN16"/>
  <c r="BA17"/>
  <c r="CC17"/>
  <c r="AD18"/>
  <c r="AI19"/>
  <c r="BS19"/>
  <c r="BT20"/>
  <c r="BX20"/>
  <c r="BA21"/>
  <c r="CC21"/>
  <c r="BZ24"/>
  <c r="BV24"/>
  <c r="T26"/>
  <c r="P26"/>
  <c r="CI26"/>
  <c r="CE26"/>
  <c r="CD26"/>
  <c r="R26"/>
  <c r="W26"/>
  <c r="CB26"/>
  <c r="AS28"/>
  <c r="AO28"/>
  <c r="AU28"/>
  <c r="AP28"/>
  <c r="AL29"/>
  <c r="AH29"/>
  <c r="AI29"/>
  <c r="BL29"/>
  <c r="CC12"/>
  <c r="BB13"/>
  <c r="BJ13"/>
  <c r="DD13" s="1"/>
  <c r="CD13"/>
  <c r="AA14"/>
  <c r="AI14"/>
  <c r="AM14"/>
  <c r="BG14"/>
  <c r="BO14"/>
  <c r="AJ15"/>
  <c r="AR15"/>
  <c r="AO16"/>
  <c r="AW16"/>
  <c r="BA16"/>
  <c r="CG16"/>
  <c r="BB17"/>
  <c r="BF17"/>
  <c r="BO18"/>
  <c r="BL19"/>
  <c r="BT19"/>
  <c r="BX19"/>
  <c r="Q20"/>
  <c r="AO20"/>
  <c r="AW20"/>
  <c r="BA20"/>
  <c r="BY20"/>
  <c r="R21"/>
  <c r="V21"/>
  <c r="AD21"/>
  <c r="AX21"/>
  <c r="BJ21"/>
  <c r="DD21" s="1"/>
  <c r="CD21"/>
  <c r="CF22"/>
  <c r="CB22"/>
  <c r="V22"/>
  <c r="CT22" s="1"/>
  <c r="BJ23"/>
  <c r="BB24"/>
  <c r="AX24"/>
  <c r="CV24"/>
  <c r="DD24"/>
  <c r="CC24"/>
  <c r="AD25"/>
  <c r="BJ25"/>
  <c r="BK26"/>
  <c r="BG26"/>
  <c r="BI26"/>
  <c r="BD26"/>
  <c r="S26"/>
  <c r="BH26"/>
  <c r="AB27"/>
  <c r="X27"/>
  <c r="AC27"/>
  <c r="BH27"/>
  <c r="BD27"/>
  <c r="BI27"/>
  <c r="AA27"/>
  <c r="BJ27"/>
  <c r="BZ28"/>
  <c r="CV29"/>
  <c r="AG29"/>
  <c r="DD29"/>
  <c r="BM29"/>
  <c r="AL31"/>
  <c r="BO31"/>
  <c r="AM32"/>
  <c r="CC33"/>
  <c r="BF39"/>
  <c r="DJ42"/>
  <c r="AU43"/>
  <c r="AQ43"/>
  <c r="AT43"/>
  <c r="AP43"/>
  <c r="AN43"/>
  <c r="AO43"/>
  <c r="CA43"/>
  <c r="BW43"/>
  <c r="BZ43"/>
  <c r="BV43"/>
  <c r="BX43"/>
  <c r="BY43"/>
  <c r="AR43"/>
  <c r="AE46"/>
  <c r="AA46"/>
  <c r="AB46"/>
  <c r="Z46"/>
  <c r="Y46"/>
  <c r="AC46"/>
  <c r="BK46"/>
  <c r="BG46"/>
  <c r="BH46"/>
  <c r="BF46"/>
  <c r="BD46"/>
  <c r="BE46"/>
  <c r="X46"/>
  <c r="BJ46"/>
  <c r="DF46"/>
  <c r="AC54"/>
  <c r="Y54"/>
  <c r="AB54"/>
  <c r="X54"/>
  <c r="AE54"/>
  <c r="AD54"/>
  <c r="AA54"/>
  <c r="BI54"/>
  <c r="BE54"/>
  <c r="BH54"/>
  <c r="BD54"/>
  <c r="BG54"/>
  <c r="BF54"/>
  <c r="BJ54"/>
  <c r="Z54"/>
  <c r="BK54"/>
  <c r="AB55"/>
  <c r="X55"/>
  <c r="AE55"/>
  <c r="AA55"/>
  <c r="Z55"/>
  <c r="Y55"/>
  <c r="AD55"/>
  <c r="BH55"/>
  <c r="BD55"/>
  <c r="BK55"/>
  <c r="BG55"/>
  <c r="BJ55"/>
  <c r="BI55"/>
  <c r="BE55"/>
  <c r="AC55"/>
  <c r="DF58"/>
  <c r="CX69"/>
  <c r="DF70"/>
  <c r="CX71"/>
  <c r="BS11"/>
  <c r="Q13"/>
  <c r="U13"/>
  <c r="CG13"/>
  <c r="AD14"/>
  <c r="AR16"/>
  <c r="U17"/>
  <c r="BF18"/>
  <c r="BO19"/>
  <c r="AR20"/>
  <c r="U21"/>
  <c r="BX22"/>
  <c r="BT22"/>
  <c r="AP22"/>
  <c r="AU22"/>
  <c r="CA22"/>
  <c r="AT24"/>
  <c r="AP24"/>
  <c r="BD25"/>
  <c r="BI25"/>
  <c r="AQ28"/>
  <c r="AJ11"/>
  <c r="AR11"/>
  <c r="BL11"/>
  <c r="BP11"/>
  <c r="BT11"/>
  <c r="BX11"/>
  <c r="Q12"/>
  <c r="U12"/>
  <c r="AS12"/>
  <c r="BU12"/>
  <c r="Z13"/>
  <c r="AD13"/>
  <c r="AX13"/>
  <c r="BF13"/>
  <c r="AE14"/>
  <c r="AF15"/>
  <c r="AN15"/>
  <c r="BL15"/>
  <c r="BY16"/>
  <c r="R17"/>
  <c r="Z17"/>
  <c r="AD17"/>
  <c r="AX17"/>
  <c r="BJ17"/>
  <c r="CD17"/>
  <c r="AE18"/>
  <c r="AJ19"/>
  <c r="AR19"/>
  <c r="CC20"/>
  <c r="BB21"/>
  <c r="CH21"/>
  <c r="AZ22"/>
  <c r="AV22"/>
  <c r="AQ22"/>
  <c r="BB22"/>
  <c r="CH22"/>
  <c r="AC23"/>
  <c r="Y23"/>
  <c r="X23"/>
  <c r="BD23"/>
  <c r="V24"/>
  <c r="R24"/>
  <c r="CH24"/>
  <c r="CD24"/>
  <c r="Q24"/>
  <c r="W24"/>
  <c r="AR24"/>
  <c r="AW24"/>
  <c r="BC24"/>
  <c r="BX24"/>
  <c r="Y25"/>
  <c r="BE25"/>
  <c r="AE26"/>
  <c r="AA26"/>
  <c r="AC26"/>
  <c r="X26"/>
  <c r="BA26"/>
  <c r="CC26"/>
  <c r="AR28"/>
  <c r="AT29"/>
  <c r="AP29"/>
  <c r="AS29"/>
  <c r="AN29"/>
  <c r="BZ29"/>
  <c r="BV29"/>
  <c r="BY29"/>
  <c r="BT29"/>
  <c r="BU29"/>
  <c r="BS32"/>
  <c r="U33"/>
  <c r="AR36"/>
  <c r="CZ36" s="1"/>
  <c r="C4"/>
  <c r="Q11"/>
  <c r="DL11" s="1"/>
  <c r="Y11"/>
  <c r="AC11"/>
  <c r="CV11" s="1"/>
  <c r="AG11"/>
  <c r="AK11"/>
  <c r="AO11"/>
  <c r="AS11"/>
  <c r="AW11"/>
  <c r="DP11" s="1"/>
  <c r="BE11"/>
  <c r="BI11"/>
  <c r="DD11" s="1"/>
  <c r="BM11"/>
  <c r="BQ11"/>
  <c r="BU11"/>
  <c r="BY11"/>
  <c r="CC11"/>
  <c r="DI11" s="1"/>
  <c r="R12"/>
  <c r="V12"/>
  <c r="Z12"/>
  <c r="DM12" s="1"/>
  <c r="AH12"/>
  <c r="DN12" s="1"/>
  <c r="AL12"/>
  <c r="CX12" s="1"/>
  <c r="AP12"/>
  <c r="AT12"/>
  <c r="AX12"/>
  <c r="BB12"/>
  <c r="BF12"/>
  <c r="DC12" s="1"/>
  <c r="BN12"/>
  <c r="BR12"/>
  <c r="DF12" s="1"/>
  <c r="BV12"/>
  <c r="BZ12"/>
  <c r="CD12"/>
  <c r="CH12"/>
  <c r="S13"/>
  <c r="W13"/>
  <c r="AA13"/>
  <c r="AE13"/>
  <c r="AI13"/>
  <c r="DN13" s="1"/>
  <c r="AQ13"/>
  <c r="AU13"/>
  <c r="CZ13" s="1"/>
  <c r="AY13"/>
  <c r="BC13"/>
  <c r="BG13"/>
  <c r="BK13"/>
  <c r="BO13"/>
  <c r="DR13" s="1"/>
  <c r="BW13"/>
  <c r="CA13"/>
  <c r="DH13" s="1"/>
  <c r="CE13"/>
  <c r="CI13"/>
  <c r="CW13"/>
  <c r="P14"/>
  <c r="T14"/>
  <c r="CT14" s="1"/>
  <c r="X14"/>
  <c r="AB14"/>
  <c r="AF14"/>
  <c r="AJ14"/>
  <c r="AN14"/>
  <c r="AV14"/>
  <c r="AZ14"/>
  <c r="DB14" s="1"/>
  <c r="BD14"/>
  <c r="BH14"/>
  <c r="BL14"/>
  <c r="BP14"/>
  <c r="BT14"/>
  <c r="CB14"/>
  <c r="CF14"/>
  <c r="DJ14" s="1"/>
  <c r="Q15"/>
  <c r="DL15" s="1"/>
  <c r="Y15"/>
  <c r="AC15"/>
  <c r="CV15" s="1"/>
  <c r="AG15"/>
  <c r="AK15"/>
  <c r="AO15"/>
  <c r="AS15"/>
  <c r="AW15"/>
  <c r="DA15" s="1"/>
  <c r="BE15"/>
  <c r="BI15"/>
  <c r="DD15" s="1"/>
  <c r="BM15"/>
  <c r="BQ15"/>
  <c r="BU15"/>
  <c r="BY15"/>
  <c r="CC15"/>
  <c r="DT15" s="1"/>
  <c r="R16"/>
  <c r="V16"/>
  <c r="Z16"/>
  <c r="CU16" s="1"/>
  <c r="AH16"/>
  <c r="AL16"/>
  <c r="CX16" s="1"/>
  <c r="AP16"/>
  <c r="AT16"/>
  <c r="AX16"/>
  <c r="BB16"/>
  <c r="BF16"/>
  <c r="DQ16" s="1"/>
  <c r="BN16"/>
  <c r="BR16"/>
  <c r="DF16" s="1"/>
  <c r="BV16"/>
  <c r="BZ16"/>
  <c r="CD16"/>
  <c r="CH16"/>
  <c r="S17"/>
  <c r="W17"/>
  <c r="AA17"/>
  <c r="AE17"/>
  <c r="AI17"/>
  <c r="DN17" s="1"/>
  <c r="AQ17"/>
  <c r="AU17"/>
  <c r="CZ17" s="1"/>
  <c r="AY17"/>
  <c r="BC17"/>
  <c r="BG17"/>
  <c r="BK17"/>
  <c r="BO17"/>
  <c r="DR17" s="1"/>
  <c r="BW17"/>
  <c r="CA17"/>
  <c r="DH17" s="1"/>
  <c r="CE17"/>
  <c r="CI17"/>
  <c r="CW17"/>
  <c r="P18"/>
  <c r="T18"/>
  <c r="CT18" s="1"/>
  <c r="X18"/>
  <c r="AB18"/>
  <c r="CV18" s="1"/>
  <c r="AF18"/>
  <c r="AJ18"/>
  <c r="AN18"/>
  <c r="AV18"/>
  <c r="AZ18"/>
  <c r="DB18" s="1"/>
  <c r="BD18"/>
  <c r="BH18"/>
  <c r="BL18"/>
  <c r="BP18"/>
  <c r="BT18"/>
  <c r="CB18"/>
  <c r="CF18"/>
  <c r="DJ18" s="1"/>
  <c r="Q19"/>
  <c r="DL19" s="1"/>
  <c r="Y19"/>
  <c r="AC19"/>
  <c r="CV19" s="1"/>
  <c r="AG19"/>
  <c r="AK19"/>
  <c r="AO19"/>
  <c r="AS19"/>
  <c r="AW19"/>
  <c r="DA19" s="1"/>
  <c r="BE19"/>
  <c r="BI19"/>
  <c r="DD19" s="1"/>
  <c r="BM19"/>
  <c r="BQ19"/>
  <c r="BU19"/>
  <c r="BY19"/>
  <c r="CC19"/>
  <c r="DT19" s="1"/>
  <c r="R20"/>
  <c r="V20"/>
  <c r="Z20"/>
  <c r="DM20" s="1"/>
  <c r="AH20"/>
  <c r="AL20"/>
  <c r="CX20" s="1"/>
  <c r="AP20"/>
  <c r="AT20"/>
  <c r="AX20"/>
  <c r="BB20"/>
  <c r="BF20"/>
  <c r="DQ20" s="1"/>
  <c r="BN20"/>
  <c r="BR20"/>
  <c r="DF20" s="1"/>
  <c r="BV20"/>
  <c r="BZ20"/>
  <c r="CD20"/>
  <c r="CH20"/>
  <c r="S21"/>
  <c r="W21"/>
  <c r="AA21"/>
  <c r="AE21"/>
  <c r="AI21"/>
  <c r="DN21" s="1"/>
  <c r="AQ21"/>
  <c r="AU21"/>
  <c r="CZ21" s="1"/>
  <c r="AY21"/>
  <c r="BC21"/>
  <c r="BG21"/>
  <c r="BK21"/>
  <c r="BO21"/>
  <c r="DR21" s="1"/>
  <c r="BW21"/>
  <c r="CA21"/>
  <c r="DH21" s="1"/>
  <c r="CE21"/>
  <c r="CI21"/>
  <c r="AB22"/>
  <c r="X22"/>
  <c r="BH22"/>
  <c r="BD22"/>
  <c r="R22"/>
  <c r="W22"/>
  <c r="AC22"/>
  <c r="AH22"/>
  <c r="AX22"/>
  <c r="BC22"/>
  <c r="BI22"/>
  <c r="BN22"/>
  <c r="BY22"/>
  <c r="CD22"/>
  <c r="CI22"/>
  <c r="AK23"/>
  <c r="AG23"/>
  <c r="CW23" s="1"/>
  <c r="BQ23"/>
  <c r="BM23"/>
  <c r="Z23"/>
  <c r="AE23"/>
  <c r="AJ23"/>
  <c r="AP23"/>
  <c r="BF23"/>
  <c r="BP23"/>
  <c r="BV23"/>
  <c r="S24"/>
  <c r="AN24"/>
  <c r="AS24"/>
  <c r="AY24"/>
  <c r="BT24"/>
  <c r="BY24"/>
  <c r="CE24"/>
  <c r="AU25"/>
  <c r="CZ25" s="1"/>
  <c r="AQ25"/>
  <c r="DO25" s="1"/>
  <c r="CA25"/>
  <c r="DH25" s="1"/>
  <c r="BW25"/>
  <c r="P25"/>
  <c r="Z25"/>
  <c r="AP25"/>
  <c r="AV25"/>
  <c r="BV25"/>
  <c r="CB25"/>
  <c r="AM26"/>
  <c r="CX26" s="1"/>
  <c r="AI26"/>
  <c r="AH26"/>
  <c r="BS26"/>
  <c r="BO26"/>
  <c r="BN26"/>
  <c r="U26"/>
  <c r="Z26"/>
  <c r="AG26"/>
  <c r="DN26" s="1"/>
  <c r="AV26"/>
  <c r="BJ26"/>
  <c r="BQ26"/>
  <c r="DF26" s="1"/>
  <c r="CF26"/>
  <c r="AJ27"/>
  <c r="AF27"/>
  <c r="AM27"/>
  <c r="AH27"/>
  <c r="BP27"/>
  <c r="BL27"/>
  <c r="BS27"/>
  <c r="BN27"/>
  <c r="AD27"/>
  <c r="AK27"/>
  <c r="BE27"/>
  <c r="BK27"/>
  <c r="BR27"/>
  <c r="AC28"/>
  <c r="Y28"/>
  <c r="AE28"/>
  <c r="Z28"/>
  <c r="BI28"/>
  <c r="BE28"/>
  <c r="BK28"/>
  <c r="BF28"/>
  <c r="X28"/>
  <c r="AT28"/>
  <c r="DB28"/>
  <c r="BG28"/>
  <c r="BT28"/>
  <c r="V29"/>
  <c r="CT29" s="1"/>
  <c r="R29"/>
  <c r="S29"/>
  <c r="BB29"/>
  <c r="DB29" s="1"/>
  <c r="AX29"/>
  <c r="AY29"/>
  <c r="CH29"/>
  <c r="DJ29" s="1"/>
  <c r="CD29"/>
  <c r="CE29"/>
  <c r="Q29"/>
  <c r="AJ29"/>
  <c r="AQ29"/>
  <c r="AW29"/>
  <c r="DP29" s="1"/>
  <c r="BW29"/>
  <c r="CC29"/>
  <c r="T30"/>
  <c r="P30"/>
  <c r="W30"/>
  <c r="S30"/>
  <c r="Q30"/>
  <c r="AZ30"/>
  <c r="AV30"/>
  <c r="BC30"/>
  <c r="AY30"/>
  <c r="BA30"/>
  <c r="CF30"/>
  <c r="CB30"/>
  <c r="CI30"/>
  <c r="CE30"/>
  <c r="CC30"/>
  <c r="U30"/>
  <c r="CX30"/>
  <c r="AX30"/>
  <c r="DF30"/>
  <c r="CG30"/>
  <c r="AM31"/>
  <c r="BS31"/>
  <c r="AZ33"/>
  <c r="BT36"/>
  <c r="AT38"/>
  <c r="AP38"/>
  <c r="AS38"/>
  <c r="AO38"/>
  <c r="AN38"/>
  <c r="AQ38"/>
  <c r="BZ38"/>
  <c r="BV38"/>
  <c r="BY38"/>
  <c r="BU38"/>
  <c r="DS38" s="1"/>
  <c r="BX38"/>
  <c r="CA38"/>
  <c r="AR38"/>
  <c r="DG38"/>
  <c r="AA39"/>
  <c r="BK39"/>
  <c r="AC41"/>
  <c r="Y41"/>
  <c r="AB41"/>
  <c r="X41"/>
  <c r="Z41"/>
  <c r="AA41"/>
  <c r="BI41"/>
  <c r="BE41"/>
  <c r="BH41"/>
  <c r="BD41"/>
  <c r="BJ41"/>
  <c r="BK41"/>
  <c r="BF41"/>
  <c r="DB42"/>
  <c r="W43"/>
  <c r="S43"/>
  <c r="V43"/>
  <c r="R43"/>
  <c r="T43"/>
  <c r="U43"/>
  <c r="BC43"/>
  <c r="AY43"/>
  <c r="BB43"/>
  <c r="AX43"/>
  <c r="AV43"/>
  <c r="AW43"/>
  <c r="CI43"/>
  <c r="CE43"/>
  <c r="CH43"/>
  <c r="CD43"/>
  <c r="CF43"/>
  <c r="CG43"/>
  <c r="Q43"/>
  <c r="AS43"/>
  <c r="CC43"/>
  <c r="CV45"/>
  <c r="AD46"/>
  <c r="CX46"/>
  <c r="DB48"/>
  <c r="DF52"/>
  <c r="BF55"/>
  <c r="DF56"/>
  <c r="AM11"/>
  <c r="CS11"/>
  <c r="AR12"/>
  <c r="CZ12" s="1"/>
  <c r="AW13"/>
  <c r="CC13"/>
  <c r="Z14"/>
  <c r="AM15"/>
  <c r="CS15"/>
  <c r="BT16"/>
  <c r="BX16"/>
  <c r="Q17"/>
  <c r="BJ18"/>
  <c r="AM19"/>
  <c r="AN20"/>
  <c r="AW21"/>
  <c r="CG21"/>
  <c r="AR22"/>
  <c r="AN22"/>
  <c r="BV22"/>
  <c r="BK25"/>
  <c r="BG25"/>
  <c r="AC25"/>
  <c r="BC26"/>
  <c r="AY26"/>
  <c r="AX26"/>
  <c r="CH26"/>
  <c r="BR29"/>
  <c r="BN29"/>
  <c r="BO29"/>
  <c r="BS29"/>
  <c r="AF11"/>
  <c r="AN11"/>
  <c r="AO12"/>
  <c r="AW12"/>
  <c r="BA12"/>
  <c r="DB12" s="1"/>
  <c r="BY12"/>
  <c r="CG12"/>
  <c r="R13"/>
  <c r="V13"/>
  <c r="CH13"/>
  <c r="BK14"/>
  <c r="BS14"/>
  <c r="BP15"/>
  <c r="DF15" s="1"/>
  <c r="BT15"/>
  <c r="BX15"/>
  <c r="Q16"/>
  <c r="U16"/>
  <c r="CT16" s="1"/>
  <c r="AS16"/>
  <c r="BU16"/>
  <c r="CC16"/>
  <c r="V17"/>
  <c r="CH17"/>
  <c r="AA18"/>
  <c r="AI18"/>
  <c r="AM18"/>
  <c r="BG18"/>
  <c r="BK18"/>
  <c r="BS18"/>
  <c r="AF19"/>
  <c r="AN19"/>
  <c r="BP19"/>
  <c r="DF19" s="1"/>
  <c r="U20"/>
  <c r="CT20" s="1"/>
  <c r="AS20"/>
  <c r="BU20"/>
  <c r="CG20"/>
  <c r="Z21"/>
  <c r="BF21"/>
  <c r="Q22"/>
  <c r="AW22"/>
  <c r="CC22"/>
  <c r="BI23"/>
  <c r="DD23" s="1"/>
  <c r="BE23"/>
  <c r="AD23"/>
  <c r="Z11"/>
  <c r="CU11" s="1"/>
  <c r="AH11"/>
  <c r="AP11"/>
  <c r="BF11"/>
  <c r="DC11" s="1"/>
  <c r="BN11"/>
  <c r="BV11"/>
  <c r="S12"/>
  <c r="AI12"/>
  <c r="AQ12"/>
  <c r="AY12"/>
  <c r="BO12"/>
  <c r="DE12" s="1"/>
  <c r="BW12"/>
  <c r="CE12"/>
  <c r="P13"/>
  <c r="X13"/>
  <c r="AN13"/>
  <c r="AV13"/>
  <c r="BD13"/>
  <c r="BT13"/>
  <c r="CB13"/>
  <c r="Q14"/>
  <c r="Y14"/>
  <c r="AG14"/>
  <c r="AW14"/>
  <c r="BE14"/>
  <c r="BM14"/>
  <c r="CC14"/>
  <c r="Z15"/>
  <c r="AH15"/>
  <c r="AP15"/>
  <c r="BF15"/>
  <c r="DC15" s="1"/>
  <c r="BN15"/>
  <c r="BV15"/>
  <c r="S16"/>
  <c r="AI16"/>
  <c r="AQ16"/>
  <c r="AY16"/>
  <c r="BO16"/>
  <c r="BW16"/>
  <c r="CE16"/>
  <c r="P17"/>
  <c r="X17"/>
  <c r="AN17"/>
  <c r="AV17"/>
  <c r="BD17"/>
  <c r="BT17"/>
  <c r="CB17"/>
  <c r="Q18"/>
  <c r="Y18"/>
  <c r="AG18"/>
  <c r="AW18"/>
  <c r="BE18"/>
  <c r="BM18"/>
  <c r="CC18"/>
  <c r="Z19"/>
  <c r="CU19" s="1"/>
  <c r="AH19"/>
  <c r="AP19"/>
  <c r="BF19"/>
  <c r="BN19"/>
  <c r="BV19"/>
  <c r="S20"/>
  <c r="DL20" s="1"/>
  <c r="AI20"/>
  <c r="AQ20"/>
  <c r="AY20"/>
  <c r="BO20"/>
  <c r="DE20" s="1"/>
  <c r="BW20"/>
  <c r="CE20"/>
  <c r="DT20" s="1"/>
  <c r="P21"/>
  <c r="X21"/>
  <c r="AN21"/>
  <c r="AV21"/>
  <c r="BD21"/>
  <c r="BT21"/>
  <c r="CB21"/>
  <c r="AJ22"/>
  <c r="CX22" s="1"/>
  <c r="AF22"/>
  <c r="BP22"/>
  <c r="DF22" s="1"/>
  <c r="BL22"/>
  <c r="S22"/>
  <c r="AI22"/>
  <c r="AO22"/>
  <c r="AT22"/>
  <c r="AY22"/>
  <c r="BO22"/>
  <c r="BU22"/>
  <c r="BZ22"/>
  <c r="CE22"/>
  <c r="AS23"/>
  <c r="CZ23" s="1"/>
  <c r="AO23"/>
  <c r="BY23"/>
  <c r="DH23" s="1"/>
  <c r="BU23"/>
  <c r="AA23"/>
  <c r="AQ23"/>
  <c r="BG23"/>
  <c r="BW23"/>
  <c r="AL24"/>
  <c r="AH24"/>
  <c r="BR24"/>
  <c r="BN24"/>
  <c r="T24"/>
  <c r="CT24" s="1"/>
  <c r="AJ24"/>
  <c r="AO24"/>
  <c r="AU24"/>
  <c r="AZ24"/>
  <c r="DB24" s="1"/>
  <c r="BP24"/>
  <c r="BU24"/>
  <c r="CA24"/>
  <c r="CF24"/>
  <c r="CW24"/>
  <c r="W25"/>
  <c r="S25"/>
  <c r="BC25"/>
  <c r="AY25"/>
  <c r="CI25"/>
  <c r="CE25"/>
  <c r="Q25"/>
  <c r="V25"/>
  <c r="AB25"/>
  <c r="AW25"/>
  <c r="BB25"/>
  <c r="DB25" s="1"/>
  <c r="BH25"/>
  <c r="CC25"/>
  <c r="CH25"/>
  <c r="Q26"/>
  <c r="V26"/>
  <c r="AB26"/>
  <c r="AW26"/>
  <c r="BE26"/>
  <c r="CG26"/>
  <c r="Y27"/>
  <c r="AE27"/>
  <c r="BF27"/>
  <c r="AN28"/>
  <c r="BW28"/>
  <c r="AK29"/>
  <c r="AR29"/>
  <c r="CZ29" s="1"/>
  <c r="BQ29"/>
  <c r="BX29"/>
  <c r="DH29" s="1"/>
  <c r="AB30"/>
  <c r="X30"/>
  <c r="AE30"/>
  <c r="AA30"/>
  <c r="Y30"/>
  <c r="BH30"/>
  <c r="BD30"/>
  <c r="BK30"/>
  <c r="BG30"/>
  <c r="BI30"/>
  <c r="CH30"/>
  <c r="AC31"/>
  <c r="Y31"/>
  <c r="AB31"/>
  <c r="X31"/>
  <c r="Z31"/>
  <c r="BI31"/>
  <c r="BE31"/>
  <c r="BH31"/>
  <c r="BD31"/>
  <c r="BJ31"/>
  <c r="AE31"/>
  <c r="BK31"/>
  <c r="AF32"/>
  <c r="BO32"/>
  <c r="AU33"/>
  <c r="AQ33"/>
  <c r="AT33"/>
  <c r="AP33"/>
  <c r="AN33"/>
  <c r="AO33"/>
  <c r="CA33"/>
  <c r="BW33"/>
  <c r="BZ33"/>
  <c r="BV33"/>
  <c r="BX33"/>
  <c r="BY33"/>
  <c r="P33"/>
  <c r="BA33"/>
  <c r="DD33"/>
  <c r="BU33"/>
  <c r="CX34"/>
  <c r="AK35"/>
  <c r="AG35"/>
  <c r="AJ35"/>
  <c r="AF35"/>
  <c r="AI35"/>
  <c r="AL35"/>
  <c r="BQ35"/>
  <c r="BM35"/>
  <c r="BP35"/>
  <c r="BL35"/>
  <c r="BS35"/>
  <c r="BN35"/>
  <c r="AM35"/>
  <c r="AL36"/>
  <c r="AH36"/>
  <c r="AK36"/>
  <c r="AG36"/>
  <c r="AM36"/>
  <c r="AF36"/>
  <c r="BR36"/>
  <c r="BN36"/>
  <c r="BQ36"/>
  <c r="BM36"/>
  <c r="BO36"/>
  <c r="BP36"/>
  <c r="CT36"/>
  <c r="AJ36"/>
  <c r="CA36"/>
  <c r="DJ36"/>
  <c r="DB38"/>
  <c r="AD39"/>
  <c r="AK41"/>
  <c r="AG41"/>
  <c r="AJ41"/>
  <c r="AF41"/>
  <c r="AH41"/>
  <c r="AI41"/>
  <c r="BQ41"/>
  <c r="BM41"/>
  <c r="BP41"/>
  <c r="BL41"/>
  <c r="BR41"/>
  <c r="BS41"/>
  <c r="AM41"/>
  <c r="AL42"/>
  <c r="AH42"/>
  <c r="AK42"/>
  <c r="AG42"/>
  <c r="AJ42"/>
  <c r="AM42"/>
  <c r="BR42"/>
  <c r="BN42"/>
  <c r="BQ42"/>
  <c r="DF42" s="1"/>
  <c r="BM42"/>
  <c r="BL42"/>
  <c r="BO42"/>
  <c r="CT42"/>
  <c r="AI42"/>
  <c r="DB43"/>
  <c r="BT43"/>
  <c r="AT47"/>
  <c r="AP47"/>
  <c r="AS47"/>
  <c r="AN47"/>
  <c r="AR47"/>
  <c r="CZ47" s="1"/>
  <c r="AQ47"/>
  <c r="AU47"/>
  <c r="BZ47"/>
  <c r="BV47"/>
  <c r="BY47"/>
  <c r="BT47"/>
  <c r="BX47"/>
  <c r="BW47"/>
  <c r="CA47"/>
  <c r="AO49"/>
  <c r="BU49"/>
  <c r="CT50"/>
  <c r="DB50"/>
  <c r="DJ50"/>
  <c r="CX52"/>
  <c r="CV33"/>
  <c r="AB34"/>
  <c r="X34"/>
  <c r="AE34"/>
  <c r="AA34"/>
  <c r="BH34"/>
  <c r="BD34"/>
  <c r="BK34"/>
  <c r="BG34"/>
  <c r="AC34"/>
  <c r="BE34"/>
  <c r="AC35"/>
  <c r="Y35"/>
  <c r="AB35"/>
  <c r="X35"/>
  <c r="BI35"/>
  <c r="BE35"/>
  <c r="BH35"/>
  <c r="BD35"/>
  <c r="AD35"/>
  <c r="BF35"/>
  <c r="AK37"/>
  <c r="AG37"/>
  <c r="AJ37"/>
  <c r="AF37"/>
  <c r="BQ37"/>
  <c r="BM37"/>
  <c r="BP37"/>
  <c r="BL37"/>
  <c r="AM37"/>
  <c r="BO37"/>
  <c r="AL38"/>
  <c r="AH38"/>
  <c r="AK38"/>
  <c r="AG38"/>
  <c r="BR38"/>
  <c r="BN38"/>
  <c r="BQ38"/>
  <c r="BM38"/>
  <c r="CT38"/>
  <c r="AI38"/>
  <c r="BS38"/>
  <c r="DJ38"/>
  <c r="AT40"/>
  <c r="AP40"/>
  <c r="AS40"/>
  <c r="AO40"/>
  <c r="BZ40"/>
  <c r="BV40"/>
  <c r="BY40"/>
  <c r="BU40"/>
  <c r="AR40"/>
  <c r="BT40"/>
  <c r="CV43"/>
  <c r="AB44"/>
  <c r="X44"/>
  <c r="AE44"/>
  <c r="AA44"/>
  <c r="BK44"/>
  <c r="BG44"/>
  <c r="BI44"/>
  <c r="BD44"/>
  <c r="BH44"/>
  <c r="AC44"/>
  <c r="BE44"/>
  <c r="V45"/>
  <c r="R45"/>
  <c r="T45"/>
  <c r="S45"/>
  <c r="BB45"/>
  <c r="AX45"/>
  <c r="AZ45"/>
  <c r="AY45"/>
  <c r="CH45"/>
  <c r="CD45"/>
  <c r="CF45"/>
  <c r="CE45"/>
  <c r="Q45"/>
  <c r="AW45"/>
  <c r="CC45"/>
  <c r="AL47"/>
  <c r="AH47"/>
  <c r="AI47"/>
  <c r="AM47"/>
  <c r="AG47"/>
  <c r="BR47"/>
  <c r="BN47"/>
  <c r="BO47"/>
  <c r="BS47"/>
  <c r="BM47"/>
  <c r="AJ47"/>
  <c r="BP47"/>
  <c r="AL49"/>
  <c r="AH49"/>
  <c r="AI49"/>
  <c r="AM49"/>
  <c r="AG49"/>
  <c r="BR49"/>
  <c r="BN49"/>
  <c r="BO49"/>
  <c r="BS49"/>
  <c r="BM49"/>
  <c r="AJ49"/>
  <c r="BP49"/>
  <c r="T51"/>
  <c r="P51"/>
  <c r="W51"/>
  <c r="S51"/>
  <c r="V51"/>
  <c r="U51"/>
  <c r="AZ51"/>
  <c r="AV51"/>
  <c r="BC51"/>
  <c r="AY51"/>
  <c r="AX51"/>
  <c r="AW51"/>
  <c r="CF51"/>
  <c r="CB51"/>
  <c r="CI51"/>
  <c r="CE51"/>
  <c r="CH51"/>
  <c r="CG51"/>
  <c r="R51"/>
  <c r="Q23"/>
  <c r="CS23" s="1"/>
  <c r="AW23"/>
  <c r="DP23" s="1"/>
  <c r="CC23"/>
  <c r="DT23" s="1"/>
  <c r="Z24"/>
  <c r="DM24" s="1"/>
  <c r="BF24"/>
  <c r="DQ24" s="1"/>
  <c r="AI25"/>
  <c r="DN25" s="1"/>
  <c r="BO25"/>
  <c r="DR25" s="1"/>
  <c r="AU26"/>
  <c r="AQ26"/>
  <c r="CA26"/>
  <c r="BW26"/>
  <c r="AN26"/>
  <c r="AS26"/>
  <c r="BT26"/>
  <c r="BY26"/>
  <c r="T27"/>
  <c r="P27"/>
  <c r="AZ27"/>
  <c r="AV27"/>
  <c r="CF27"/>
  <c r="CB27"/>
  <c r="R27"/>
  <c r="W27"/>
  <c r="AX27"/>
  <c r="BC27"/>
  <c r="CD27"/>
  <c r="CI27"/>
  <c r="AK28"/>
  <c r="AG28"/>
  <c r="BQ28"/>
  <c r="BM28"/>
  <c r="AJ28"/>
  <c r="CX28" s="1"/>
  <c r="BP28"/>
  <c r="AT32"/>
  <c r="AP32"/>
  <c r="AS32"/>
  <c r="AO32"/>
  <c r="BZ32"/>
  <c r="BV32"/>
  <c r="BY32"/>
  <c r="BU32"/>
  <c r="AR32"/>
  <c r="BT32"/>
  <c r="T34"/>
  <c r="P34"/>
  <c r="W34"/>
  <c r="S34"/>
  <c r="AZ34"/>
  <c r="AV34"/>
  <c r="BC34"/>
  <c r="AY34"/>
  <c r="CF34"/>
  <c r="CB34"/>
  <c r="CI34"/>
  <c r="CE34"/>
  <c r="R34"/>
  <c r="Z34"/>
  <c r="BB34"/>
  <c r="BJ34"/>
  <c r="DF34"/>
  <c r="CD34"/>
  <c r="AA35"/>
  <c r="BK35"/>
  <c r="DB36"/>
  <c r="AC37"/>
  <c r="Y37"/>
  <c r="AB37"/>
  <c r="X37"/>
  <c r="BI37"/>
  <c r="BE37"/>
  <c r="BH37"/>
  <c r="BD37"/>
  <c r="AD37"/>
  <c r="AL37"/>
  <c r="BF37"/>
  <c r="BN37"/>
  <c r="AF38"/>
  <c r="BP38"/>
  <c r="AK39"/>
  <c r="AG39"/>
  <c r="AJ39"/>
  <c r="AF39"/>
  <c r="BQ39"/>
  <c r="BM39"/>
  <c r="BP39"/>
  <c r="BL39"/>
  <c r="AM39"/>
  <c r="BO39"/>
  <c r="AL40"/>
  <c r="AH40"/>
  <c r="AK40"/>
  <c r="AG40"/>
  <c r="BR40"/>
  <c r="BN40"/>
  <c r="BQ40"/>
  <c r="BM40"/>
  <c r="CT40"/>
  <c r="AI40"/>
  <c r="AQ40"/>
  <c r="BS40"/>
  <c r="CA40"/>
  <c r="DJ40"/>
  <c r="AT42"/>
  <c r="AP42"/>
  <c r="AS42"/>
  <c r="AO42"/>
  <c r="BZ42"/>
  <c r="BV42"/>
  <c r="BY42"/>
  <c r="BU42"/>
  <c r="AR42"/>
  <c r="BT42"/>
  <c r="T44"/>
  <c r="P44"/>
  <c r="W44"/>
  <c r="S44"/>
  <c r="AZ44"/>
  <c r="AV44"/>
  <c r="BC44"/>
  <c r="AY44"/>
  <c r="CI44"/>
  <c r="CE44"/>
  <c r="CD44"/>
  <c r="CH44"/>
  <c r="CC44"/>
  <c r="R44"/>
  <c r="Z44"/>
  <c r="BB44"/>
  <c r="CF44"/>
  <c r="AT45"/>
  <c r="AP45"/>
  <c r="AU45"/>
  <c r="AO45"/>
  <c r="AS45"/>
  <c r="CZ45" s="1"/>
  <c r="AN45"/>
  <c r="BZ45"/>
  <c r="BV45"/>
  <c r="CA45"/>
  <c r="BU45"/>
  <c r="BY45"/>
  <c r="BT45"/>
  <c r="P45"/>
  <c r="AV45"/>
  <c r="CB45"/>
  <c r="AF47"/>
  <c r="BL47"/>
  <c r="AS48"/>
  <c r="AO48"/>
  <c r="AU48"/>
  <c r="AP48"/>
  <c r="AT48"/>
  <c r="AN48"/>
  <c r="BY48"/>
  <c r="BU48"/>
  <c r="CA48"/>
  <c r="BV48"/>
  <c r="BZ48"/>
  <c r="BT48"/>
  <c r="AF49"/>
  <c r="BL49"/>
  <c r="AS50"/>
  <c r="AO50"/>
  <c r="AU50"/>
  <c r="AP50"/>
  <c r="AT50"/>
  <c r="AN50"/>
  <c r="BY50"/>
  <c r="BU50"/>
  <c r="CA50"/>
  <c r="BV50"/>
  <c r="BZ50"/>
  <c r="BT50"/>
  <c r="CZ51"/>
  <c r="DH51"/>
  <c r="AB53"/>
  <c r="X53"/>
  <c r="AE53"/>
  <c r="AA53"/>
  <c r="Z53"/>
  <c r="Y53"/>
  <c r="BH53"/>
  <c r="BD53"/>
  <c r="BK53"/>
  <c r="BG53"/>
  <c r="BJ53"/>
  <c r="BI53"/>
  <c r="AC53"/>
  <c r="AK54"/>
  <c r="AG54"/>
  <c r="AJ54"/>
  <c r="AF54"/>
  <c r="AM54"/>
  <c r="AL54"/>
  <c r="BQ54"/>
  <c r="BM54"/>
  <c r="BP54"/>
  <c r="BL54"/>
  <c r="BO54"/>
  <c r="BN54"/>
  <c r="BS54"/>
  <c r="AU56"/>
  <c r="AQ56"/>
  <c r="AT56"/>
  <c r="AP56"/>
  <c r="AS56"/>
  <c r="AO56"/>
  <c r="AR56"/>
  <c r="CA56"/>
  <c r="BW56"/>
  <c r="BZ56"/>
  <c r="BV56"/>
  <c r="BY56"/>
  <c r="BU56"/>
  <c r="BT56"/>
  <c r="AN56"/>
  <c r="DD57"/>
  <c r="AU58"/>
  <c r="AQ58"/>
  <c r="AT58"/>
  <c r="AP58"/>
  <c r="AS58"/>
  <c r="AO58"/>
  <c r="AR58"/>
  <c r="CA58"/>
  <c r="BW58"/>
  <c r="BZ58"/>
  <c r="BV58"/>
  <c r="BY58"/>
  <c r="BU58"/>
  <c r="BT58"/>
  <c r="AN58"/>
  <c r="AN27"/>
  <c r="BT27"/>
  <c r="Q28"/>
  <c r="DL28" s="1"/>
  <c r="AW28"/>
  <c r="DP28" s="1"/>
  <c r="CC28"/>
  <c r="DT28" s="1"/>
  <c r="Z29"/>
  <c r="DM29" s="1"/>
  <c r="BF29"/>
  <c r="DC29" s="1"/>
  <c r="AI30"/>
  <c r="CW30" s="1"/>
  <c r="AQ30"/>
  <c r="AU30"/>
  <c r="CZ30" s="1"/>
  <c r="BO30"/>
  <c r="BW30"/>
  <c r="CA30"/>
  <c r="DH30" s="1"/>
  <c r="P31"/>
  <c r="T31"/>
  <c r="CT31" s="1"/>
  <c r="AN31"/>
  <c r="AV31"/>
  <c r="AZ31"/>
  <c r="DB31" s="1"/>
  <c r="BT31"/>
  <c r="CB31"/>
  <c r="CF31"/>
  <c r="DJ31" s="1"/>
  <c r="Q32"/>
  <c r="DL32" s="1"/>
  <c r="Y32"/>
  <c r="AC32"/>
  <c r="CV32" s="1"/>
  <c r="AW32"/>
  <c r="DP32" s="1"/>
  <c r="BE32"/>
  <c r="BI32"/>
  <c r="DD32" s="1"/>
  <c r="CC32"/>
  <c r="DT32" s="1"/>
  <c r="Z33"/>
  <c r="DM33" s="1"/>
  <c r="AH33"/>
  <c r="AL33"/>
  <c r="CX33" s="1"/>
  <c r="BF33"/>
  <c r="DQ33" s="1"/>
  <c r="BN33"/>
  <c r="BR33"/>
  <c r="DF33" s="1"/>
  <c r="AI34"/>
  <c r="DN34" s="1"/>
  <c r="AQ34"/>
  <c r="AU34"/>
  <c r="CZ34" s="1"/>
  <c r="BO34"/>
  <c r="BW34"/>
  <c r="CA34"/>
  <c r="DH34" s="1"/>
  <c r="P35"/>
  <c r="T35"/>
  <c r="CT35" s="1"/>
  <c r="AN35"/>
  <c r="AV35"/>
  <c r="AZ35"/>
  <c r="DB35" s="1"/>
  <c r="BT35"/>
  <c r="CB35"/>
  <c r="CF35"/>
  <c r="DJ35" s="1"/>
  <c r="Q36"/>
  <c r="CS36" s="1"/>
  <c r="Y36"/>
  <c r="AC36"/>
  <c r="CV36" s="1"/>
  <c r="AW36"/>
  <c r="DP36" s="1"/>
  <c r="BE36"/>
  <c r="BI36"/>
  <c r="DD36" s="1"/>
  <c r="CC36"/>
  <c r="DI36" s="1"/>
  <c r="P37"/>
  <c r="T37"/>
  <c r="CT37" s="1"/>
  <c r="AN37"/>
  <c r="AV37"/>
  <c r="AZ37"/>
  <c r="DB37" s="1"/>
  <c r="BT37"/>
  <c r="CB37"/>
  <c r="CF37"/>
  <c r="DJ37" s="1"/>
  <c r="Q38"/>
  <c r="DL38" s="1"/>
  <c r="Y38"/>
  <c r="AC38"/>
  <c r="CV38" s="1"/>
  <c r="AW38"/>
  <c r="DA38" s="1"/>
  <c r="BE38"/>
  <c r="BI38"/>
  <c r="DD38" s="1"/>
  <c r="CC38"/>
  <c r="DI38" s="1"/>
  <c r="P39"/>
  <c r="T39"/>
  <c r="CT39" s="1"/>
  <c r="AN39"/>
  <c r="AV39"/>
  <c r="AZ39"/>
  <c r="DB39" s="1"/>
  <c r="BT39"/>
  <c r="CB39"/>
  <c r="CF39"/>
  <c r="DJ39" s="1"/>
  <c r="Q40"/>
  <c r="CS40" s="1"/>
  <c r="Y40"/>
  <c r="AC40"/>
  <c r="CV40" s="1"/>
  <c r="AW40"/>
  <c r="DA40" s="1"/>
  <c r="BE40"/>
  <c r="BI40"/>
  <c r="DD40" s="1"/>
  <c r="CC40"/>
  <c r="DT40" s="1"/>
  <c r="P41"/>
  <c r="T41"/>
  <c r="CT41" s="1"/>
  <c r="AN41"/>
  <c r="AV41"/>
  <c r="AZ41"/>
  <c r="DB41" s="1"/>
  <c r="BT41"/>
  <c r="CB41"/>
  <c r="CF41"/>
  <c r="DJ41" s="1"/>
  <c r="Q42"/>
  <c r="DL42" s="1"/>
  <c r="Y42"/>
  <c r="AC42"/>
  <c r="CV42" s="1"/>
  <c r="AW42"/>
  <c r="DA42" s="1"/>
  <c r="BE42"/>
  <c r="BI42"/>
  <c r="DD42" s="1"/>
  <c r="CC42"/>
  <c r="DI42" s="1"/>
  <c r="Z43"/>
  <c r="DM43" s="1"/>
  <c r="AH43"/>
  <c r="AL43"/>
  <c r="CX43" s="1"/>
  <c r="BF43"/>
  <c r="DC43" s="1"/>
  <c r="BN43"/>
  <c r="BR43"/>
  <c r="DF43" s="1"/>
  <c r="BS44"/>
  <c r="BO44"/>
  <c r="AI44"/>
  <c r="DN44" s="1"/>
  <c r="AQ44"/>
  <c r="AU44"/>
  <c r="CZ44" s="1"/>
  <c r="BM44"/>
  <c r="BR44"/>
  <c r="AU46"/>
  <c r="CZ46" s="1"/>
  <c r="AQ46"/>
  <c r="CA46"/>
  <c r="DH46" s="1"/>
  <c r="BW46"/>
  <c r="P46"/>
  <c r="AP46"/>
  <c r="AV46"/>
  <c r="BV46"/>
  <c r="DG46" s="1"/>
  <c r="CB46"/>
  <c r="V47"/>
  <c r="R47"/>
  <c r="BB47"/>
  <c r="AX47"/>
  <c r="CH47"/>
  <c r="CD47"/>
  <c r="Q47"/>
  <c r="W47"/>
  <c r="AW47"/>
  <c r="BC47"/>
  <c r="CC47"/>
  <c r="CI47"/>
  <c r="AC48"/>
  <c r="Y48"/>
  <c r="BI48"/>
  <c r="BE48"/>
  <c r="X48"/>
  <c r="AD48"/>
  <c r="BD48"/>
  <c r="BJ48"/>
  <c r="V49"/>
  <c r="R49"/>
  <c r="BB49"/>
  <c r="AX49"/>
  <c r="CH49"/>
  <c r="CD49"/>
  <c r="Q49"/>
  <c r="W49"/>
  <c r="AW49"/>
  <c r="BC49"/>
  <c r="CC49"/>
  <c r="CI49"/>
  <c r="AC50"/>
  <c r="Y50"/>
  <c r="BI50"/>
  <c r="BE50"/>
  <c r="X50"/>
  <c r="AD50"/>
  <c r="BD50"/>
  <c r="BJ50"/>
  <c r="AB51"/>
  <c r="X51"/>
  <c r="AE51"/>
  <c r="AA51"/>
  <c r="BH51"/>
  <c r="BD51"/>
  <c r="BK51"/>
  <c r="BG51"/>
  <c r="AC51"/>
  <c r="BE51"/>
  <c r="AU52"/>
  <c r="AQ52"/>
  <c r="AT52"/>
  <c r="AP52"/>
  <c r="CA52"/>
  <c r="BW52"/>
  <c r="BZ52"/>
  <c r="BV52"/>
  <c r="AR52"/>
  <c r="BT52"/>
  <c r="CZ55"/>
  <c r="DH55"/>
  <c r="CX56"/>
  <c r="CX58"/>
  <c r="CX68"/>
  <c r="DF68"/>
  <c r="DF69"/>
  <c r="DF71"/>
  <c r="AN30"/>
  <c r="BT30"/>
  <c r="Q31"/>
  <c r="AW31"/>
  <c r="CC31"/>
  <c r="Z32"/>
  <c r="BF32"/>
  <c r="AI33"/>
  <c r="BO33"/>
  <c r="AN34"/>
  <c r="BT34"/>
  <c r="Q35"/>
  <c r="AW35"/>
  <c r="CC35"/>
  <c r="Z36"/>
  <c r="BF36"/>
  <c r="Q37"/>
  <c r="AW37"/>
  <c r="CC37"/>
  <c r="Z38"/>
  <c r="BF38"/>
  <c r="Q39"/>
  <c r="AW39"/>
  <c r="CC39"/>
  <c r="Z40"/>
  <c r="BF40"/>
  <c r="Q41"/>
  <c r="AW41"/>
  <c r="CC41"/>
  <c r="Z42"/>
  <c r="BF42"/>
  <c r="AI43"/>
  <c r="BO43"/>
  <c r="CA44"/>
  <c r="BW44"/>
  <c r="AN44"/>
  <c r="BT44"/>
  <c r="BY44"/>
  <c r="DH44" s="1"/>
  <c r="AL45"/>
  <c r="AH45"/>
  <c r="CW45" s="1"/>
  <c r="BR45"/>
  <c r="BN45"/>
  <c r="DE45" s="1"/>
  <c r="AJ45"/>
  <c r="CX45" s="1"/>
  <c r="BP45"/>
  <c r="W46"/>
  <c r="S46"/>
  <c r="BC46"/>
  <c r="AY46"/>
  <c r="CI46"/>
  <c r="CE46"/>
  <c r="Q46"/>
  <c r="V46"/>
  <c r="CT46" s="1"/>
  <c r="AW46"/>
  <c r="BB46"/>
  <c r="CC46"/>
  <c r="CH46"/>
  <c r="DJ46" s="1"/>
  <c r="AK48"/>
  <c r="AG48"/>
  <c r="BQ48"/>
  <c r="BM48"/>
  <c r="AJ48"/>
  <c r="CX48" s="1"/>
  <c r="BP48"/>
  <c r="AK50"/>
  <c r="AG50"/>
  <c r="BQ50"/>
  <c r="BM50"/>
  <c r="DE50" s="1"/>
  <c r="AJ50"/>
  <c r="CX50" s="1"/>
  <c r="BP50"/>
  <c r="W52"/>
  <c r="S52"/>
  <c r="V52"/>
  <c r="R52"/>
  <c r="BC52"/>
  <c r="AY52"/>
  <c r="BB52"/>
  <c r="AX52"/>
  <c r="CI52"/>
  <c r="CE52"/>
  <c r="CH52"/>
  <c r="CD52"/>
  <c r="Q52"/>
  <c r="BA52"/>
  <c r="BU52"/>
  <c r="CC52"/>
  <c r="T53"/>
  <c r="P53"/>
  <c r="W53"/>
  <c r="S53"/>
  <c r="AZ53"/>
  <c r="AV53"/>
  <c r="BC53"/>
  <c r="AY53"/>
  <c r="CF53"/>
  <c r="CB53"/>
  <c r="CI53"/>
  <c r="CE53"/>
  <c r="R53"/>
  <c r="BB53"/>
  <c r="CD53"/>
  <c r="T55"/>
  <c r="P55"/>
  <c r="W55"/>
  <c r="S55"/>
  <c r="AZ55"/>
  <c r="AV55"/>
  <c r="BC55"/>
  <c r="AY55"/>
  <c r="CF55"/>
  <c r="CB55"/>
  <c r="CI55"/>
  <c r="CE55"/>
  <c r="R55"/>
  <c r="BB55"/>
  <c r="CD55"/>
  <c r="AL57"/>
  <c r="AH57"/>
  <c r="AK57"/>
  <c r="AG57"/>
  <c r="AJ57"/>
  <c r="AF57"/>
  <c r="BR57"/>
  <c r="BN57"/>
  <c r="BQ57"/>
  <c r="BM57"/>
  <c r="BP57"/>
  <c r="BL57"/>
  <c r="CV57"/>
  <c r="AM57"/>
  <c r="AL59"/>
  <c r="AH59"/>
  <c r="AK59"/>
  <c r="AG59"/>
  <c r="AJ59"/>
  <c r="AF59"/>
  <c r="BR59"/>
  <c r="BN59"/>
  <c r="BQ59"/>
  <c r="BM59"/>
  <c r="BP59"/>
  <c r="BL59"/>
  <c r="AM59"/>
  <c r="AL60"/>
  <c r="AH60"/>
  <c r="AK60"/>
  <c r="AG60"/>
  <c r="AJ60"/>
  <c r="AF60"/>
  <c r="BR60"/>
  <c r="BN60"/>
  <c r="BQ60"/>
  <c r="BM60"/>
  <c r="BP60"/>
  <c r="DF60" s="1"/>
  <c r="BL60"/>
  <c r="BS60"/>
  <c r="BO60"/>
  <c r="AM60"/>
  <c r="CX67"/>
  <c r="DF67"/>
  <c r="AI61"/>
  <c r="AM61"/>
  <c r="BO61"/>
  <c r="BS61"/>
  <c r="AI62"/>
  <c r="AM62"/>
  <c r="BO62"/>
  <c r="BS62"/>
  <c r="AI63"/>
  <c r="AM63"/>
  <c r="BO63"/>
  <c r="BS63"/>
  <c r="AI64"/>
  <c r="AM64"/>
  <c r="BO64"/>
  <c r="BS64"/>
  <c r="AI65"/>
  <c r="AM65"/>
  <c r="BO65"/>
  <c r="BS65"/>
  <c r="AM66"/>
  <c r="AI66"/>
  <c r="BS66"/>
  <c r="BO66"/>
  <c r="AG66"/>
  <c r="AL66"/>
  <c r="BM66"/>
  <c r="BR66"/>
  <c r="AE67"/>
  <c r="AA67"/>
  <c r="BK67"/>
  <c r="BG67"/>
  <c r="X67"/>
  <c r="AC67"/>
  <c r="BD67"/>
  <c r="BI67"/>
  <c r="AU69"/>
  <c r="AQ69"/>
  <c r="CA69"/>
  <c r="BW69"/>
  <c r="AP69"/>
  <c r="BV69"/>
  <c r="W70"/>
  <c r="S70"/>
  <c r="BC70"/>
  <c r="AY70"/>
  <c r="CI70"/>
  <c r="CE70"/>
  <c r="Q70"/>
  <c r="V70"/>
  <c r="AW70"/>
  <c r="BB70"/>
  <c r="CC70"/>
  <c r="CH70"/>
  <c r="AE71"/>
  <c r="AA71"/>
  <c r="BK71"/>
  <c r="BG71"/>
  <c r="X71"/>
  <c r="AC71"/>
  <c r="BD71"/>
  <c r="BI71"/>
  <c r="BT71"/>
  <c r="BY71"/>
  <c r="CX72"/>
  <c r="AX72"/>
  <c r="CX73"/>
  <c r="Q56"/>
  <c r="U56"/>
  <c r="AW56"/>
  <c r="BA56"/>
  <c r="CC56"/>
  <c r="CG56"/>
  <c r="AN57"/>
  <c r="AR57"/>
  <c r="BT57"/>
  <c r="BX57"/>
  <c r="Q58"/>
  <c r="U58"/>
  <c r="AW58"/>
  <c r="BA58"/>
  <c r="CC58"/>
  <c r="CG58"/>
  <c r="AN59"/>
  <c r="AR59"/>
  <c r="BT59"/>
  <c r="BX59"/>
  <c r="AN60"/>
  <c r="AR60"/>
  <c r="BT60"/>
  <c r="BX60"/>
  <c r="AF61"/>
  <c r="AJ61"/>
  <c r="AN61"/>
  <c r="AR61"/>
  <c r="BL61"/>
  <c r="BP61"/>
  <c r="BT61"/>
  <c r="BX61"/>
  <c r="AF62"/>
  <c r="AJ62"/>
  <c r="AN62"/>
  <c r="AR62"/>
  <c r="BL62"/>
  <c r="BP62"/>
  <c r="BT62"/>
  <c r="BX62"/>
  <c r="AF63"/>
  <c r="AJ63"/>
  <c r="AN63"/>
  <c r="AR63"/>
  <c r="BL63"/>
  <c r="BP63"/>
  <c r="BT63"/>
  <c r="BX63"/>
  <c r="AF64"/>
  <c r="AJ64"/>
  <c r="AN64"/>
  <c r="AR64"/>
  <c r="BL64"/>
  <c r="BP64"/>
  <c r="BT64"/>
  <c r="BX64"/>
  <c r="AF65"/>
  <c r="AJ65"/>
  <c r="AN65"/>
  <c r="AR65"/>
  <c r="BL65"/>
  <c r="BP65"/>
  <c r="BT65"/>
  <c r="BX65"/>
  <c r="CB65"/>
  <c r="CF65"/>
  <c r="AU66"/>
  <c r="AQ66"/>
  <c r="CA66"/>
  <c r="BW66"/>
  <c r="AH66"/>
  <c r="AN66"/>
  <c r="AS66"/>
  <c r="BN66"/>
  <c r="BT66"/>
  <c r="BY66"/>
  <c r="Y67"/>
  <c r="AD67"/>
  <c r="AO67"/>
  <c r="BE67"/>
  <c r="BJ67"/>
  <c r="BU67"/>
  <c r="AU68"/>
  <c r="AQ68"/>
  <c r="CA68"/>
  <c r="BW68"/>
  <c r="AP68"/>
  <c r="AV68"/>
  <c r="BV68"/>
  <c r="CB68"/>
  <c r="W69"/>
  <c r="S69"/>
  <c r="BC69"/>
  <c r="AY69"/>
  <c r="CI69"/>
  <c r="CE69"/>
  <c r="Q69"/>
  <c r="V69"/>
  <c r="AR69"/>
  <c r="AW69"/>
  <c r="BB69"/>
  <c r="BX69"/>
  <c r="CC69"/>
  <c r="CH69"/>
  <c r="AE70"/>
  <c r="AA70"/>
  <c r="BK70"/>
  <c r="BG70"/>
  <c r="R70"/>
  <c r="X70"/>
  <c r="AC70"/>
  <c r="AN70"/>
  <c r="AS70"/>
  <c r="AX70"/>
  <c r="BD70"/>
  <c r="BI70"/>
  <c r="BT70"/>
  <c r="BY70"/>
  <c r="CD70"/>
  <c r="Y71"/>
  <c r="AD71"/>
  <c r="AO71"/>
  <c r="AZ71"/>
  <c r="BE71"/>
  <c r="BJ71"/>
  <c r="BU71"/>
  <c r="CF71"/>
  <c r="AS72"/>
  <c r="AO72"/>
  <c r="AU72"/>
  <c r="AQ72"/>
  <c r="BY72"/>
  <c r="BU72"/>
  <c r="BX72"/>
  <c r="BT72"/>
  <c r="CA72"/>
  <c r="BW72"/>
  <c r="AR72"/>
  <c r="BH72"/>
  <c r="BV72"/>
  <c r="AC73"/>
  <c r="Y73"/>
  <c r="AB73"/>
  <c r="X73"/>
  <c r="AE73"/>
  <c r="AA73"/>
  <c r="BI73"/>
  <c r="BE73"/>
  <c r="BH73"/>
  <c r="BD73"/>
  <c r="BK73"/>
  <c r="BG73"/>
  <c r="BF73"/>
  <c r="CZ79"/>
  <c r="AI51"/>
  <c r="AM51"/>
  <c r="CX51" s="1"/>
  <c r="BO51"/>
  <c r="BS51"/>
  <c r="DF51" s="1"/>
  <c r="Z52"/>
  <c r="AD52"/>
  <c r="CV52" s="1"/>
  <c r="BF52"/>
  <c r="BJ52"/>
  <c r="DD52" s="1"/>
  <c r="AI53"/>
  <c r="AM53"/>
  <c r="CX53" s="1"/>
  <c r="BO53"/>
  <c r="BS53"/>
  <c r="DF53" s="1"/>
  <c r="AN54"/>
  <c r="AR54"/>
  <c r="CZ54" s="1"/>
  <c r="BT54"/>
  <c r="BX54"/>
  <c r="DH54" s="1"/>
  <c r="AI55"/>
  <c r="AM55"/>
  <c r="CX55" s="1"/>
  <c r="BO55"/>
  <c r="BS55"/>
  <c r="DF55" s="1"/>
  <c r="R56"/>
  <c r="V56"/>
  <c r="Z56"/>
  <c r="AD56"/>
  <c r="CV56" s="1"/>
  <c r="AX56"/>
  <c r="BB56"/>
  <c r="BF56"/>
  <c r="BJ56"/>
  <c r="DD56" s="1"/>
  <c r="CD56"/>
  <c r="CH56"/>
  <c r="Q57"/>
  <c r="U57"/>
  <c r="CT57" s="1"/>
  <c r="AO57"/>
  <c r="AS57"/>
  <c r="AW57"/>
  <c r="BA57"/>
  <c r="DB57" s="1"/>
  <c r="BU57"/>
  <c r="BY57"/>
  <c r="CC57"/>
  <c r="CG57"/>
  <c r="DJ57" s="1"/>
  <c r="R58"/>
  <c r="V58"/>
  <c r="Z58"/>
  <c r="AD58"/>
  <c r="CV58" s="1"/>
  <c r="AX58"/>
  <c r="BB58"/>
  <c r="BF58"/>
  <c r="BJ58"/>
  <c r="DD58" s="1"/>
  <c r="CD58"/>
  <c r="CH58"/>
  <c r="Q59"/>
  <c r="U59"/>
  <c r="CT59" s="1"/>
  <c r="AO59"/>
  <c r="AS59"/>
  <c r="AW59"/>
  <c r="BA59"/>
  <c r="DB59" s="1"/>
  <c r="BU59"/>
  <c r="BY59"/>
  <c r="CC59"/>
  <c r="CG59"/>
  <c r="DJ59" s="1"/>
  <c r="Q60"/>
  <c r="U60"/>
  <c r="CT60" s="1"/>
  <c r="AO60"/>
  <c r="AS60"/>
  <c r="AW60"/>
  <c r="BA60"/>
  <c r="DB60" s="1"/>
  <c r="BU60"/>
  <c r="BY60"/>
  <c r="CC60"/>
  <c r="CG60"/>
  <c r="DJ60" s="1"/>
  <c r="Q61"/>
  <c r="U61"/>
  <c r="CT61" s="1"/>
  <c r="AG61"/>
  <c r="AK61"/>
  <c r="AO61"/>
  <c r="AS61"/>
  <c r="AW61"/>
  <c r="BA61"/>
  <c r="DB61" s="1"/>
  <c r="BM61"/>
  <c r="BQ61"/>
  <c r="BU61"/>
  <c r="BY61"/>
  <c r="CC61"/>
  <c r="CG61"/>
  <c r="DJ61" s="1"/>
  <c r="Q62"/>
  <c r="U62"/>
  <c r="CT62" s="1"/>
  <c r="AG62"/>
  <c r="AK62"/>
  <c r="AO62"/>
  <c r="AS62"/>
  <c r="AW62"/>
  <c r="BA62"/>
  <c r="DB62" s="1"/>
  <c r="BM62"/>
  <c r="BQ62"/>
  <c r="BU62"/>
  <c r="BY62"/>
  <c r="CC62"/>
  <c r="CG62"/>
  <c r="DJ62" s="1"/>
  <c r="Q63"/>
  <c r="U63"/>
  <c r="CT63" s="1"/>
  <c r="AG63"/>
  <c r="AK63"/>
  <c r="AO63"/>
  <c r="AS63"/>
  <c r="AW63"/>
  <c r="BA63"/>
  <c r="DB63" s="1"/>
  <c r="BM63"/>
  <c r="BQ63"/>
  <c r="BU63"/>
  <c r="BY63"/>
  <c r="CC63"/>
  <c r="CG63"/>
  <c r="DJ63" s="1"/>
  <c r="Q64"/>
  <c r="U64"/>
  <c r="CT64" s="1"/>
  <c r="AG64"/>
  <c r="AK64"/>
  <c r="AO64"/>
  <c r="AS64"/>
  <c r="AW64"/>
  <c r="BA64"/>
  <c r="DB64" s="1"/>
  <c r="BM64"/>
  <c r="BQ64"/>
  <c r="BU64"/>
  <c r="BY64"/>
  <c r="CC64"/>
  <c r="CG64"/>
  <c r="DJ64" s="1"/>
  <c r="Q65"/>
  <c r="U65"/>
  <c r="CT65" s="1"/>
  <c r="AG65"/>
  <c r="AK65"/>
  <c r="AO65"/>
  <c r="AS65"/>
  <c r="AW65"/>
  <c r="BA65"/>
  <c r="DB65" s="1"/>
  <c r="BM65"/>
  <c r="BQ65"/>
  <c r="BU65"/>
  <c r="BY65"/>
  <c r="CC65"/>
  <c r="CG65"/>
  <c r="BC66"/>
  <c r="AY66"/>
  <c r="CI66"/>
  <c r="CE66"/>
  <c r="Q66"/>
  <c r="U66"/>
  <c r="CT66" s="1"/>
  <c r="AJ66"/>
  <c r="AO66"/>
  <c r="AT66"/>
  <c r="AZ66"/>
  <c r="BP66"/>
  <c r="BU66"/>
  <c r="BZ66"/>
  <c r="CF66"/>
  <c r="AU67"/>
  <c r="AQ67"/>
  <c r="CA67"/>
  <c r="BW67"/>
  <c r="Z67"/>
  <c r="AP67"/>
  <c r="BF67"/>
  <c r="BV67"/>
  <c r="DG67" s="1"/>
  <c r="CB67"/>
  <c r="W68"/>
  <c r="S68"/>
  <c r="BC68"/>
  <c r="AY68"/>
  <c r="CI68"/>
  <c r="CE68"/>
  <c r="Q68"/>
  <c r="V68"/>
  <c r="AR68"/>
  <c r="AW68"/>
  <c r="BB68"/>
  <c r="DB68" s="1"/>
  <c r="BX68"/>
  <c r="CC68"/>
  <c r="CH68"/>
  <c r="AE69"/>
  <c r="AA69"/>
  <c r="BK69"/>
  <c r="BG69"/>
  <c r="R69"/>
  <c r="X69"/>
  <c r="AC69"/>
  <c r="AN69"/>
  <c r="AS69"/>
  <c r="AX69"/>
  <c r="BD69"/>
  <c r="BI69"/>
  <c r="BT69"/>
  <c r="BY69"/>
  <c r="CD69"/>
  <c r="T70"/>
  <c r="Y70"/>
  <c r="AD70"/>
  <c r="AO70"/>
  <c r="AZ70"/>
  <c r="BE70"/>
  <c r="BJ70"/>
  <c r="BU70"/>
  <c r="CF70"/>
  <c r="AU71"/>
  <c r="AQ71"/>
  <c r="CA71"/>
  <c r="BW71"/>
  <c r="Z71"/>
  <c r="AP71"/>
  <c r="CY71" s="1"/>
  <c r="AV71"/>
  <c r="BF71"/>
  <c r="BV71"/>
  <c r="CB71"/>
  <c r="U72"/>
  <c r="Q72"/>
  <c r="W72"/>
  <c r="S72"/>
  <c r="BA72"/>
  <c r="DB72" s="1"/>
  <c r="AW72"/>
  <c r="BC72"/>
  <c r="AY72"/>
  <c r="R72"/>
  <c r="AT72"/>
  <c r="BB72"/>
  <c r="DF72"/>
  <c r="BZ72"/>
  <c r="BJ73"/>
  <c r="DF73"/>
  <c r="CX74"/>
  <c r="DF74"/>
  <c r="Z45"/>
  <c r="CU45" s="1"/>
  <c r="BF45"/>
  <c r="DQ45" s="1"/>
  <c r="AI46"/>
  <c r="DN46" s="1"/>
  <c r="BO46"/>
  <c r="DR46" s="1"/>
  <c r="Z47"/>
  <c r="DM47" s="1"/>
  <c r="BF47"/>
  <c r="DQ47" s="1"/>
  <c r="Q48"/>
  <c r="CS48" s="1"/>
  <c r="AW48"/>
  <c r="DP48" s="1"/>
  <c r="CC48"/>
  <c r="DI48" s="1"/>
  <c r="Z49"/>
  <c r="DM49" s="1"/>
  <c r="BF49"/>
  <c r="DC49" s="1"/>
  <c r="Q50"/>
  <c r="CS50" s="1"/>
  <c r="AW50"/>
  <c r="DA50" s="1"/>
  <c r="CC50"/>
  <c r="DI50" s="1"/>
  <c r="AF51"/>
  <c r="AN51"/>
  <c r="BL51"/>
  <c r="BT51"/>
  <c r="AA52"/>
  <c r="AI52"/>
  <c r="DN52" s="1"/>
  <c r="BG52"/>
  <c r="BO52"/>
  <c r="DR52" s="1"/>
  <c r="AF53"/>
  <c r="AN53"/>
  <c r="BL53"/>
  <c r="BT53"/>
  <c r="Q54"/>
  <c r="DL54" s="1"/>
  <c r="AO54"/>
  <c r="AW54"/>
  <c r="DP54" s="1"/>
  <c r="BU54"/>
  <c r="CC54"/>
  <c r="DT54" s="1"/>
  <c r="AF55"/>
  <c r="AN55"/>
  <c r="BL55"/>
  <c r="BT55"/>
  <c r="S56"/>
  <c r="AA56"/>
  <c r="AI56"/>
  <c r="DN56" s="1"/>
  <c r="AY56"/>
  <c r="BG56"/>
  <c r="BO56"/>
  <c r="DR56" s="1"/>
  <c r="CE56"/>
  <c r="R57"/>
  <c r="Z57"/>
  <c r="DM57" s="1"/>
  <c r="AP57"/>
  <c r="AX57"/>
  <c r="BF57"/>
  <c r="DQ57" s="1"/>
  <c r="BV57"/>
  <c r="CD57"/>
  <c r="S58"/>
  <c r="AA58"/>
  <c r="AI58"/>
  <c r="DN58" s="1"/>
  <c r="AY58"/>
  <c r="BG58"/>
  <c r="BO58"/>
  <c r="DR58" s="1"/>
  <c r="CE58"/>
  <c r="R59"/>
  <c r="Z59"/>
  <c r="DM59" s="1"/>
  <c r="AP59"/>
  <c r="AX59"/>
  <c r="BF59"/>
  <c r="DQ59" s="1"/>
  <c r="BV59"/>
  <c r="CD59"/>
  <c r="R60"/>
  <c r="Z60"/>
  <c r="CU60" s="1"/>
  <c r="AP60"/>
  <c r="AX60"/>
  <c r="BF60"/>
  <c r="DQ60" s="1"/>
  <c r="BV60"/>
  <c r="CD60"/>
  <c r="R61"/>
  <c r="Z61"/>
  <c r="DM61" s="1"/>
  <c r="AH61"/>
  <c r="AP61"/>
  <c r="AX61"/>
  <c r="BF61"/>
  <c r="DQ61" s="1"/>
  <c r="BN61"/>
  <c r="BV61"/>
  <c r="CD61"/>
  <c r="R62"/>
  <c r="Z62"/>
  <c r="DM62" s="1"/>
  <c r="AH62"/>
  <c r="AP62"/>
  <c r="AX62"/>
  <c r="BF62"/>
  <c r="DC62" s="1"/>
  <c r="BN62"/>
  <c r="BV62"/>
  <c r="CD62"/>
  <c r="R63"/>
  <c r="Z63"/>
  <c r="DM63" s="1"/>
  <c r="AH63"/>
  <c r="AP63"/>
  <c r="AX63"/>
  <c r="BF63"/>
  <c r="DC63" s="1"/>
  <c r="BN63"/>
  <c r="BV63"/>
  <c r="CD63"/>
  <c r="R64"/>
  <c r="Z64"/>
  <c r="CU64" s="1"/>
  <c r="AH64"/>
  <c r="AP64"/>
  <c r="AX64"/>
  <c r="BF64"/>
  <c r="DQ64" s="1"/>
  <c r="BN64"/>
  <c r="BV64"/>
  <c r="CD64"/>
  <c r="R65"/>
  <c r="Z65"/>
  <c r="DM65" s="1"/>
  <c r="AH65"/>
  <c r="AP65"/>
  <c r="AX65"/>
  <c r="BF65"/>
  <c r="DQ65" s="1"/>
  <c r="BN65"/>
  <c r="BV65"/>
  <c r="CD65"/>
  <c r="AE66"/>
  <c r="CV66" s="1"/>
  <c r="AA66"/>
  <c r="BK66"/>
  <c r="DD66" s="1"/>
  <c r="BG66"/>
  <c r="R66"/>
  <c r="Z66"/>
  <c r="CU66" s="1"/>
  <c r="AF66"/>
  <c r="AK66"/>
  <c r="AP66"/>
  <c r="AV66"/>
  <c r="BA66"/>
  <c r="BF66"/>
  <c r="DC66" s="1"/>
  <c r="BL66"/>
  <c r="BQ66"/>
  <c r="BV66"/>
  <c r="CB66"/>
  <c r="CG66"/>
  <c r="W67"/>
  <c r="S67"/>
  <c r="BC67"/>
  <c r="AY67"/>
  <c r="CI67"/>
  <c r="CE67"/>
  <c r="Q67"/>
  <c r="V67"/>
  <c r="CT67" s="1"/>
  <c r="AB67"/>
  <c r="AR67"/>
  <c r="CZ67" s="1"/>
  <c r="AW67"/>
  <c r="BB67"/>
  <c r="BH67"/>
  <c r="DD67" s="1"/>
  <c r="BX67"/>
  <c r="CC67"/>
  <c r="CH67"/>
  <c r="DJ67" s="1"/>
  <c r="AE68"/>
  <c r="AA68"/>
  <c r="BK68"/>
  <c r="BG68"/>
  <c r="R68"/>
  <c r="X68"/>
  <c r="AC68"/>
  <c r="AN68"/>
  <c r="AS68"/>
  <c r="AX68"/>
  <c r="BD68"/>
  <c r="BI68"/>
  <c r="BT68"/>
  <c r="BY68"/>
  <c r="CD68"/>
  <c r="T69"/>
  <c r="Y69"/>
  <c r="AD69"/>
  <c r="AO69"/>
  <c r="AT69"/>
  <c r="AZ69"/>
  <c r="DB69" s="1"/>
  <c r="BE69"/>
  <c r="BJ69"/>
  <c r="BU69"/>
  <c r="BZ69"/>
  <c r="CF69"/>
  <c r="DJ69" s="1"/>
  <c r="AU70"/>
  <c r="AQ70"/>
  <c r="CA70"/>
  <c r="BW70"/>
  <c r="P70"/>
  <c r="U70"/>
  <c r="Z70"/>
  <c r="AP70"/>
  <c r="AV70"/>
  <c r="BA70"/>
  <c r="BF70"/>
  <c r="BV70"/>
  <c r="CB70"/>
  <c r="CG70"/>
  <c r="W71"/>
  <c r="S71"/>
  <c r="BC71"/>
  <c r="AY71"/>
  <c r="CI71"/>
  <c r="CE71"/>
  <c r="Q71"/>
  <c r="V71"/>
  <c r="CT71" s="1"/>
  <c r="AB71"/>
  <c r="CV71" s="1"/>
  <c r="AR71"/>
  <c r="CZ71" s="1"/>
  <c r="AW71"/>
  <c r="BB71"/>
  <c r="BH71"/>
  <c r="BX71"/>
  <c r="CC71"/>
  <c r="CH71"/>
  <c r="AC72"/>
  <c r="Y72"/>
  <c r="AE72"/>
  <c r="AA72"/>
  <c r="CU72" s="1"/>
  <c r="BI72"/>
  <c r="BE72"/>
  <c r="BK72"/>
  <c r="BG72"/>
  <c r="T72"/>
  <c r="AB72"/>
  <c r="AN72"/>
  <c r="AV72"/>
  <c r="BD72"/>
  <c r="Z73"/>
  <c r="AC74"/>
  <c r="Y74"/>
  <c r="AB74"/>
  <c r="X74"/>
  <c r="AE74"/>
  <c r="AA74"/>
  <c r="BI74"/>
  <c r="BE74"/>
  <c r="BH74"/>
  <c r="BD74"/>
  <c r="BK74"/>
  <c r="BG74"/>
  <c r="BJ74"/>
  <c r="BF74"/>
  <c r="AB75"/>
  <c r="X75"/>
  <c r="BH75"/>
  <c r="BD75"/>
  <c r="AC75"/>
  <c r="BI75"/>
  <c r="AJ76"/>
  <c r="AF76"/>
  <c r="BP76"/>
  <c r="BL76"/>
  <c r="AK76"/>
  <c r="BQ76"/>
  <c r="T77"/>
  <c r="P77"/>
  <c r="AZ77"/>
  <c r="AV77"/>
  <c r="CF77"/>
  <c r="CB77"/>
  <c r="R77"/>
  <c r="W77"/>
  <c r="AX77"/>
  <c r="BC77"/>
  <c r="BS77"/>
  <c r="CD77"/>
  <c r="CI77"/>
  <c r="AJ78"/>
  <c r="AF78"/>
  <c r="BP78"/>
  <c r="BL78"/>
  <c r="AK78"/>
  <c r="BQ78"/>
  <c r="CG78"/>
  <c r="T79"/>
  <c r="P79"/>
  <c r="AZ79"/>
  <c r="AV79"/>
  <c r="CF79"/>
  <c r="CB79"/>
  <c r="R79"/>
  <c r="W79"/>
  <c r="AX79"/>
  <c r="BC79"/>
  <c r="BN79"/>
  <c r="BS79"/>
  <c r="CD79"/>
  <c r="CI79"/>
  <c r="AJ80"/>
  <c r="AF80"/>
  <c r="BP80"/>
  <c r="BL80"/>
  <c r="AK80"/>
  <c r="BQ80"/>
  <c r="CH80"/>
  <c r="AB81"/>
  <c r="X81"/>
  <c r="AE81"/>
  <c r="AA81"/>
  <c r="BH81"/>
  <c r="BD81"/>
  <c r="BK81"/>
  <c r="BG81"/>
  <c r="AC81"/>
  <c r="BE81"/>
  <c r="CG81"/>
  <c r="AW82"/>
  <c r="AI67"/>
  <c r="DN67" s="1"/>
  <c r="BO67"/>
  <c r="DR67" s="1"/>
  <c r="AI68"/>
  <c r="CW68" s="1"/>
  <c r="BO68"/>
  <c r="DE68" s="1"/>
  <c r="AI69"/>
  <c r="DN69" s="1"/>
  <c r="BO69"/>
  <c r="DR69" s="1"/>
  <c r="AI70"/>
  <c r="DN70" s="1"/>
  <c r="BO70"/>
  <c r="DR70" s="1"/>
  <c r="AI71"/>
  <c r="CW71" s="1"/>
  <c r="BO71"/>
  <c r="DE71" s="1"/>
  <c r="AI72"/>
  <c r="CW72" s="1"/>
  <c r="BO72"/>
  <c r="DR72" s="1"/>
  <c r="CE72"/>
  <c r="CI72"/>
  <c r="S73"/>
  <c r="W73"/>
  <c r="CT73" s="1"/>
  <c r="AI73"/>
  <c r="DN73" s="1"/>
  <c r="AQ73"/>
  <c r="AU73"/>
  <c r="AY73"/>
  <c r="BC73"/>
  <c r="DB73" s="1"/>
  <c r="BO73"/>
  <c r="DR73" s="1"/>
  <c r="BW73"/>
  <c r="CA73"/>
  <c r="CE73"/>
  <c r="CI73"/>
  <c r="DJ73" s="1"/>
  <c r="S74"/>
  <c r="W74"/>
  <c r="CT74" s="1"/>
  <c r="AI74"/>
  <c r="DN74" s="1"/>
  <c r="AQ74"/>
  <c r="AU74"/>
  <c r="AY74"/>
  <c r="BC74"/>
  <c r="DB74" s="1"/>
  <c r="BO74"/>
  <c r="DR74" s="1"/>
  <c r="BW74"/>
  <c r="CA74"/>
  <c r="CE74"/>
  <c r="CI74"/>
  <c r="DJ74" s="1"/>
  <c r="AJ75"/>
  <c r="CX75" s="1"/>
  <c r="AF75"/>
  <c r="BP75"/>
  <c r="DF75" s="1"/>
  <c r="BL75"/>
  <c r="S75"/>
  <c r="Y75"/>
  <c r="AD75"/>
  <c r="AI75"/>
  <c r="AO75"/>
  <c r="BE75"/>
  <c r="BJ75"/>
  <c r="BO75"/>
  <c r="BU75"/>
  <c r="Q76"/>
  <c r="AG76"/>
  <c r="AL76"/>
  <c r="AW76"/>
  <c r="BM76"/>
  <c r="BR76"/>
  <c r="CC76"/>
  <c r="AB77"/>
  <c r="X77"/>
  <c r="BH77"/>
  <c r="DD77" s="1"/>
  <c r="BD77"/>
  <c r="S77"/>
  <c r="Y77"/>
  <c r="AD77"/>
  <c r="AY77"/>
  <c r="BE77"/>
  <c r="BJ77"/>
  <c r="CE77"/>
  <c r="Q78"/>
  <c r="AG78"/>
  <c r="AL78"/>
  <c r="AW78"/>
  <c r="BM78"/>
  <c r="BR78"/>
  <c r="CC78"/>
  <c r="AB79"/>
  <c r="X79"/>
  <c r="BH79"/>
  <c r="BD79"/>
  <c r="S79"/>
  <c r="Y79"/>
  <c r="AD79"/>
  <c r="AY79"/>
  <c r="BE79"/>
  <c r="BJ79"/>
  <c r="CE79"/>
  <c r="CZ80"/>
  <c r="DH80"/>
  <c r="Q80"/>
  <c r="AG80"/>
  <c r="AL80"/>
  <c r="AW80"/>
  <c r="BG80"/>
  <c r="BM80"/>
  <c r="BR80"/>
  <c r="AD81"/>
  <c r="AX81"/>
  <c r="BF81"/>
  <c r="CH81"/>
  <c r="CB72"/>
  <c r="CF72"/>
  <c r="DJ72" s="1"/>
  <c r="AN73"/>
  <c r="AR73"/>
  <c r="BT73"/>
  <c r="BX73"/>
  <c r="DH73" s="1"/>
  <c r="DE73"/>
  <c r="AN74"/>
  <c r="AR74"/>
  <c r="BT74"/>
  <c r="BX74"/>
  <c r="DH74" s="1"/>
  <c r="DE74"/>
  <c r="AR75"/>
  <c r="AN75"/>
  <c r="BX75"/>
  <c r="BT75"/>
  <c r="Z75"/>
  <c r="AE75"/>
  <c r="AP75"/>
  <c r="AU75"/>
  <c r="BF75"/>
  <c r="BK75"/>
  <c r="BV75"/>
  <c r="CA75"/>
  <c r="T76"/>
  <c r="P76"/>
  <c r="AZ76"/>
  <c r="AV76"/>
  <c r="CF76"/>
  <c r="CB76"/>
  <c r="R76"/>
  <c r="W76"/>
  <c r="AH76"/>
  <c r="AM76"/>
  <c r="AX76"/>
  <c r="BC76"/>
  <c r="BN76"/>
  <c r="BS76"/>
  <c r="CD76"/>
  <c r="CI76"/>
  <c r="AJ77"/>
  <c r="AF77"/>
  <c r="BP77"/>
  <c r="BL77"/>
  <c r="U77"/>
  <c r="AK77"/>
  <c r="BA77"/>
  <c r="BQ77"/>
  <c r="CG77"/>
  <c r="T78"/>
  <c r="P78"/>
  <c r="AZ78"/>
  <c r="AV78"/>
  <c r="CF78"/>
  <c r="CB78"/>
  <c r="R78"/>
  <c r="W78"/>
  <c r="AH78"/>
  <c r="AM78"/>
  <c r="AX78"/>
  <c r="BC78"/>
  <c r="BN78"/>
  <c r="BS78"/>
  <c r="CD78"/>
  <c r="CI78"/>
  <c r="AJ79"/>
  <c r="AF79"/>
  <c r="BP79"/>
  <c r="BL79"/>
  <c r="U79"/>
  <c r="AK79"/>
  <c r="BA79"/>
  <c r="BQ79"/>
  <c r="CG79"/>
  <c r="T80"/>
  <c r="P80"/>
  <c r="AZ80"/>
  <c r="AV80"/>
  <c r="CF80"/>
  <c r="CB80"/>
  <c r="CI80"/>
  <c r="CE80"/>
  <c r="R80"/>
  <c r="W80"/>
  <c r="AH80"/>
  <c r="AM80"/>
  <c r="AX80"/>
  <c r="BC80"/>
  <c r="BN80"/>
  <c r="BS80"/>
  <c r="CD80"/>
  <c r="CZ81"/>
  <c r="DH81"/>
  <c r="Y81"/>
  <c r="BI81"/>
  <c r="CZ82"/>
  <c r="DH82"/>
  <c r="T83"/>
  <c r="P83"/>
  <c r="W83"/>
  <c r="S83"/>
  <c r="V83"/>
  <c r="R83"/>
  <c r="BA83"/>
  <c r="AW83"/>
  <c r="AZ83"/>
  <c r="AY83"/>
  <c r="BC83"/>
  <c r="AX83"/>
  <c r="BB83"/>
  <c r="AV83"/>
  <c r="CG83"/>
  <c r="CC83"/>
  <c r="CF83"/>
  <c r="CE83"/>
  <c r="CI83"/>
  <c r="CD83"/>
  <c r="CH83"/>
  <c r="CB83"/>
  <c r="U83"/>
  <c r="CC72"/>
  <c r="Q73"/>
  <c r="AO73"/>
  <c r="AW73"/>
  <c r="DP73" s="1"/>
  <c r="BU73"/>
  <c r="CC73"/>
  <c r="Q74"/>
  <c r="DL74" s="1"/>
  <c r="AO74"/>
  <c r="AW74"/>
  <c r="BU74"/>
  <c r="CC74"/>
  <c r="AZ75"/>
  <c r="AV75"/>
  <c r="CF75"/>
  <c r="CB75"/>
  <c r="Q75"/>
  <c r="V75"/>
  <c r="CT75" s="1"/>
  <c r="AA75"/>
  <c r="AQ75"/>
  <c r="AW75"/>
  <c r="BB75"/>
  <c r="BG75"/>
  <c r="BW75"/>
  <c r="CC75"/>
  <c r="CH75"/>
  <c r="AB76"/>
  <c r="X76"/>
  <c r="BH76"/>
  <c r="BD76"/>
  <c r="S76"/>
  <c r="Y76"/>
  <c r="AD76"/>
  <c r="AI76"/>
  <c r="AY76"/>
  <c r="BE76"/>
  <c r="BJ76"/>
  <c r="BO76"/>
  <c r="CE76"/>
  <c r="Q77"/>
  <c r="V77"/>
  <c r="AA77"/>
  <c r="AG77"/>
  <c r="AL77"/>
  <c r="AW77"/>
  <c r="BB77"/>
  <c r="BG77"/>
  <c r="BM77"/>
  <c r="BR77"/>
  <c r="CC77"/>
  <c r="CH77"/>
  <c r="AB78"/>
  <c r="X78"/>
  <c r="BH78"/>
  <c r="BD78"/>
  <c r="S78"/>
  <c r="Y78"/>
  <c r="AD78"/>
  <c r="AI78"/>
  <c r="AY78"/>
  <c r="BE78"/>
  <c r="BJ78"/>
  <c r="BO78"/>
  <c r="CE78"/>
  <c r="Q79"/>
  <c r="V79"/>
  <c r="AA79"/>
  <c r="AG79"/>
  <c r="AL79"/>
  <c r="AW79"/>
  <c r="BB79"/>
  <c r="BG79"/>
  <c r="BM79"/>
  <c r="BR79"/>
  <c r="CC79"/>
  <c r="CH79"/>
  <c r="AB80"/>
  <c r="CV80" s="1"/>
  <c r="X80"/>
  <c r="BH80"/>
  <c r="BD80"/>
  <c r="S80"/>
  <c r="Y80"/>
  <c r="AD80"/>
  <c r="AI80"/>
  <c r="AY80"/>
  <c r="BE80"/>
  <c r="BJ80"/>
  <c r="BO80"/>
  <c r="CG80"/>
  <c r="T81"/>
  <c r="P81"/>
  <c r="W81"/>
  <c r="S81"/>
  <c r="AZ81"/>
  <c r="AV81"/>
  <c r="BC81"/>
  <c r="AY81"/>
  <c r="CF81"/>
  <c r="CB81"/>
  <c r="CI81"/>
  <c r="CE81"/>
  <c r="R81"/>
  <c r="Z81"/>
  <c r="BB81"/>
  <c r="BJ81"/>
  <c r="CD81"/>
  <c r="T82"/>
  <c r="P82"/>
  <c r="W82"/>
  <c r="S82"/>
  <c r="V82"/>
  <c r="R82"/>
  <c r="AZ82"/>
  <c r="AV82"/>
  <c r="BC82"/>
  <c r="AY82"/>
  <c r="BB82"/>
  <c r="AX82"/>
  <c r="CF82"/>
  <c r="CB82"/>
  <c r="CI82"/>
  <c r="CE82"/>
  <c r="CH82"/>
  <c r="CD82"/>
  <c r="U82"/>
  <c r="CG82"/>
  <c r="Z82"/>
  <c r="AD82"/>
  <c r="BF82"/>
  <c r="BJ82"/>
  <c r="BI83"/>
  <c r="BE83"/>
  <c r="Z83"/>
  <c r="AD83"/>
  <c r="BG83"/>
  <c r="AC84"/>
  <c r="Y84"/>
  <c r="BI84"/>
  <c r="BE84"/>
  <c r="X84"/>
  <c r="AD84"/>
  <c r="BD84"/>
  <c r="BJ84"/>
  <c r="AS85"/>
  <c r="AO85"/>
  <c r="BY85"/>
  <c r="BU85"/>
  <c r="AF85"/>
  <c r="AL85"/>
  <c r="AQ85"/>
  <c r="BL85"/>
  <c r="BR85"/>
  <c r="BW85"/>
  <c r="AC86"/>
  <c r="Y86"/>
  <c r="BI86"/>
  <c r="BE86"/>
  <c r="X86"/>
  <c r="AD86"/>
  <c r="BD86"/>
  <c r="BJ86"/>
  <c r="AS87"/>
  <c r="AO87"/>
  <c r="BY87"/>
  <c r="BU87"/>
  <c r="AF87"/>
  <c r="AL87"/>
  <c r="AQ87"/>
  <c r="BL87"/>
  <c r="BR87"/>
  <c r="BW87"/>
  <c r="AC88"/>
  <c r="Y88"/>
  <c r="BI88"/>
  <c r="BE88"/>
  <c r="BK88"/>
  <c r="BG88"/>
  <c r="X88"/>
  <c r="AD88"/>
  <c r="BD88"/>
  <c r="AT89"/>
  <c r="DB89"/>
  <c r="BV89"/>
  <c r="AC90"/>
  <c r="Y90"/>
  <c r="AE90"/>
  <c r="AA90"/>
  <c r="BI90"/>
  <c r="BE90"/>
  <c r="BH90"/>
  <c r="BD90"/>
  <c r="BK90"/>
  <c r="BG90"/>
  <c r="X90"/>
  <c r="BF90"/>
  <c r="AI81"/>
  <c r="AM81"/>
  <c r="CX81" s="1"/>
  <c r="BO81"/>
  <c r="BS81"/>
  <c r="DF81" s="1"/>
  <c r="AA82"/>
  <c r="AE82"/>
  <c r="AI82"/>
  <c r="AM82"/>
  <c r="CX82" s="1"/>
  <c r="BG82"/>
  <c r="BK82"/>
  <c r="BO82"/>
  <c r="BS82"/>
  <c r="DF82" s="1"/>
  <c r="BQ83"/>
  <c r="DF83" s="1"/>
  <c r="BM83"/>
  <c r="AA83"/>
  <c r="AE83"/>
  <c r="AI83"/>
  <c r="AM83"/>
  <c r="CX83" s="1"/>
  <c r="BH83"/>
  <c r="BN83"/>
  <c r="BS83"/>
  <c r="AK84"/>
  <c r="AG84"/>
  <c r="BQ84"/>
  <c r="BM84"/>
  <c r="CT84"/>
  <c r="Z84"/>
  <c r="AE84"/>
  <c r="AJ84"/>
  <c r="DB84"/>
  <c r="BF84"/>
  <c r="BK84"/>
  <c r="BP84"/>
  <c r="DJ84"/>
  <c r="AH85"/>
  <c r="AM85"/>
  <c r="AR85"/>
  <c r="BN85"/>
  <c r="BS85"/>
  <c r="BX85"/>
  <c r="AK86"/>
  <c r="AG86"/>
  <c r="BQ86"/>
  <c r="BM86"/>
  <c r="CT86"/>
  <c r="Z86"/>
  <c r="AE86"/>
  <c r="AJ86"/>
  <c r="DB86"/>
  <c r="BF86"/>
  <c r="BK86"/>
  <c r="BP86"/>
  <c r="DJ86"/>
  <c r="AH87"/>
  <c r="AM87"/>
  <c r="AR87"/>
  <c r="BN87"/>
  <c r="BS87"/>
  <c r="BX87"/>
  <c r="AK88"/>
  <c r="AG88"/>
  <c r="BQ88"/>
  <c r="BM88"/>
  <c r="BS88"/>
  <c r="BO88"/>
  <c r="CT88"/>
  <c r="Z88"/>
  <c r="AE88"/>
  <c r="AJ88"/>
  <c r="DB88"/>
  <c r="BF88"/>
  <c r="BN88"/>
  <c r="AC89"/>
  <c r="Y89"/>
  <c r="AE89"/>
  <c r="AA89"/>
  <c r="BI89"/>
  <c r="BE89"/>
  <c r="BK89"/>
  <c r="BG89"/>
  <c r="X89"/>
  <c r="AN89"/>
  <c r="BH89"/>
  <c r="BX89"/>
  <c r="CT90"/>
  <c r="Z90"/>
  <c r="DB90"/>
  <c r="BJ90"/>
  <c r="DB91"/>
  <c r="DB92"/>
  <c r="DJ92"/>
  <c r="CT93"/>
  <c r="DB93"/>
  <c r="DJ93"/>
  <c r="AN76"/>
  <c r="BT76"/>
  <c r="AN77"/>
  <c r="BT77"/>
  <c r="AN78"/>
  <c r="BT78"/>
  <c r="AN79"/>
  <c r="BT79"/>
  <c r="AN80"/>
  <c r="BT80"/>
  <c r="AF81"/>
  <c r="AN81"/>
  <c r="BL81"/>
  <c r="BT81"/>
  <c r="X82"/>
  <c r="AF82"/>
  <c r="AN82"/>
  <c r="BD82"/>
  <c r="BL82"/>
  <c r="BT82"/>
  <c r="AS83"/>
  <c r="AO83"/>
  <c r="BY83"/>
  <c r="BU83"/>
  <c r="X83"/>
  <c r="AF83"/>
  <c r="AN83"/>
  <c r="AT83"/>
  <c r="BD83"/>
  <c r="BJ83"/>
  <c r="BO83"/>
  <c r="BT83"/>
  <c r="BZ83"/>
  <c r="AS84"/>
  <c r="CZ84" s="1"/>
  <c r="AO84"/>
  <c r="CY84" s="1"/>
  <c r="BY84"/>
  <c r="DH84" s="1"/>
  <c r="BU84"/>
  <c r="AA84"/>
  <c r="AF84"/>
  <c r="AL84"/>
  <c r="AQ84"/>
  <c r="BG84"/>
  <c r="BL84"/>
  <c r="BR84"/>
  <c r="BW84"/>
  <c r="AC85"/>
  <c r="Y85"/>
  <c r="BI85"/>
  <c r="BE85"/>
  <c r="X85"/>
  <c r="AD85"/>
  <c r="AN85"/>
  <c r="AT85"/>
  <c r="BD85"/>
  <c r="BJ85"/>
  <c r="BT85"/>
  <c r="BZ85"/>
  <c r="AS86"/>
  <c r="CZ86" s="1"/>
  <c r="AO86"/>
  <c r="CY86" s="1"/>
  <c r="BY86"/>
  <c r="DH86" s="1"/>
  <c r="BU86"/>
  <c r="AA86"/>
  <c r="AF86"/>
  <c r="AL86"/>
  <c r="AQ86"/>
  <c r="BG86"/>
  <c r="BL86"/>
  <c r="BR86"/>
  <c r="BW86"/>
  <c r="AC87"/>
  <c r="Y87"/>
  <c r="BI87"/>
  <c r="BE87"/>
  <c r="X87"/>
  <c r="AD87"/>
  <c r="AN87"/>
  <c r="AT87"/>
  <c r="BD87"/>
  <c r="BJ87"/>
  <c r="BT87"/>
  <c r="BZ87"/>
  <c r="AS88"/>
  <c r="AO88"/>
  <c r="BY88"/>
  <c r="BU88"/>
  <c r="CA88"/>
  <c r="BW88"/>
  <c r="DG88" s="1"/>
  <c r="AA88"/>
  <c r="AF88"/>
  <c r="AL88"/>
  <c r="AQ88"/>
  <c r="BH88"/>
  <c r="BP88"/>
  <c r="BX88"/>
  <c r="CT89"/>
  <c r="Z89"/>
  <c r="BJ89"/>
  <c r="DJ89"/>
  <c r="AS90"/>
  <c r="AO90"/>
  <c r="AR90"/>
  <c r="AN90"/>
  <c r="AU90"/>
  <c r="AQ90"/>
  <c r="BY90"/>
  <c r="BU90"/>
  <c r="BX90"/>
  <c r="BT90"/>
  <c r="CA90"/>
  <c r="BW90"/>
  <c r="AB90"/>
  <c r="BV90"/>
  <c r="AC91"/>
  <c r="Y91"/>
  <c r="AB91"/>
  <c r="X91"/>
  <c r="AE91"/>
  <c r="AA91"/>
  <c r="BI91"/>
  <c r="BE91"/>
  <c r="BH91"/>
  <c r="BD91"/>
  <c r="BK91"/>
  <c r="BG91"/>
  <c r="Z91"/>
  <c r="AC92"/>
  <c r="Y92"/>
  <c r="AB92"/>
  <c r="X92"/>
  <c r="AE92"/>
  <c r="AA92"/>
  <c r="BI92"/>
  <c r="BE92"/>
  <c r="BH92"/>
  <c r="BD92"/>
  <c r="BK92"/>
  <c r="BG92"/>
  <c r="BJ92"/>
  <c r="BF92"/>
  <c r="Z92"/>
  <c r="BH84"/>
  <c r="DD84" s="1"/>
  <c r="AK85"/>
  <c r="AG85"/>
  <c r="BQ85"/>
  <c r="BM85"/>
  <c r="CT85"/>
  <c r="AJ85"/>
  <c r="AP85"/>
  <c r="AU85"/>
  <c r="DB85"/>
  <c r="BP85"/>
  <c r="BV85"/>
  <c r="CA85"/>
  <c r="DJ85"/>
  <c r="AB86"/>
  <c r="CV86" s="1"/>
  <c r="BH86"/>
  <c r="DD86" s="1"/>
  <c r="BN86"/>
  <c r="BS86"/>
  <c r="AK87"/>
  <c r="AG87"/>
  <c r="BQ87"/>
  <c r="BM87"/>
  <c r="CT87"/>
  <c r="AJ87"/>
  <c r="AP87"/>
  <c r="AU87"/>
  <c r="DB87"/>
  <c r="BP87"/>
  <c r="BV87"/>
  <c r="CA87"/>
  <c r="DJ87"/>
  <c r="AB88"/>
  <c r="AH88"/>
  <c r="AM88"/>
  <c r="CZ88"/>
  <c r="BJ88"/>
  <c r="BR88"/>
  <c r="DJ88"/>
  <c r="CY88"/>
  <c r="AS89"/>
  <c r="AO89"/>
  <c r="AU89"/>
  <c r="AQ89"/>
  <c r="BY89"/>
  <c r="BU89"/>
  <c r="CA89"/>
  <c r="BW89"/>
  <c r="AB89"/>
  <c r="AR89"/>
  <c r="BD89"/>
  <c r="BT89"/>
  <c r="AD90"/>
  <c r="DJ90"/>
  <c r="CT91"/>
  <c r="DJ91"/>
  <c r="CT92"/>
  <c r="AD92"/>
  <c r="Z93"/>
  <c r="AD93"/>
  <c r="BF93"/>
  <c r="BJ93"/>
  <c r="Z94"/>
  <c r="AD94"/>
  <c r="BF94"/>
  <c r="BK94"/>
  <c r="AM96"/>
  <c r="AI96"/>
  <c r="AK96"/>
  <c r="AG96"/>
  <c r="BS96"/>
  <c r="BO96"/>
  <c r="BQ96"/>
  <c r="BM96"/>
  <c r="CT96"/>
  <c r="AL96"/>
  <c r="DB96"/>
  <c r="BN96"/>
  <c r="AE97"/>
  <c r="AA97"/>
  <c r="AC97"/>
  <c r="Y97"/>
  <c r="BK97"/>
  <c r="BG97"/>
  <c r="BJ97"/>
  <c r="BF97"/>
  <c r="BI97"/>
  <c r="BE97"/>
  <c r="X97"/>
  <c r="BD97"/>
  <c r="AI89"/>
  <c r="AM89"/>
  <c r="CX89" s="1"/>
  <c r="BO89"/>
  <c r="BS89"/>
  <c r="DF89" s="1"/>
  <c r="AI90"/>
  <c r="AM90"/>
  <c r="CX90" s="1"/>
  <c r="BO90"/>
  <c r="BS90"/>
  <c r="DF90" s="1"/>
  <c r="AI91"/>
  <c r="AM91"/>
  <c r="CX91" s="1"/>
  <c r="AQ91"/>
  <c r="AU91"/>
  <c r="BO91"/>
  <c r="BS91"/>
  <c r="DF91" s="1"/>
  <c r="BW91"/>
  <c r="CA91"/>
  <c r="AI92"/>
  <c r="AM92"/>
  <c r="CX92" s="1"/>
  <c r="AQ92"/>
  <c r="AU92"/>
  <c r="BO92"/>
  <c r="BS92"/>
  <c r="DF92" s="1"/>
  <c r="BW92"/>
  <c r="CA92"/>
  <c r="AA93"/>
  <c r="AE93"/>
  <c r="AI93"/>
  <c r="AM93"/>
  <c r="CX93" s="1"/>
  <c r="AQ93"/>
  <c r="AU93"/>
  <c r="BG93"/>
  <c r="BK93"/>
  <c r="BO93"/>
  <c r="BS93"/>
  <c r="DF93" s="1"/>
  <c r="BW93"/>
  <c r="CA93"/>
  <c r="BQ94"/>
  <c r="DF94" s="1"/>
  <c r="BM94"/>
  <c r="AA94"/>
  <c r="AE94"/>
  <c r="AI94"/>
  <c r="AM94"/>
  <c r="CX94" s="1"/>
  <c r="AQ94"/>
  <c r="AU94"/>
  <c r="BG94"/>
  <c r="BL94"/>
  <c r="BR94"/>
  <c r="AC95"/>
  <c r="Y95"/>
  <c r="BI95"/>
  <c r="BE95"/>
  <c r="X95"/>
  <c r="AD95"/>
  <c r="BD95"/>
  <c r="BJ95"/>
  <c r="BT95"/>
  <c r="AU96"/>
  <c r="AQ96"/>
  <c r="AS96"/>
  <c r="AO96"/>
  <c r="CA96"/>
  <c r="BW96"/>
  <c r="BY96"/>
  <c r="BU96"/>
  <c r="AF96"/>
  <c r="AN96"/>
  <c r="BH96"/>
  <c r="BP96"/>
  <c r="BX96"/>
  <c r="CT97"/>
  <c r="Z97"/>
  <c r="DB97"/>
  <c r="BH97"/>
  <c r="DD97" s="1"/>
  <c r="AS98"/>
  <c r="AO98"/>
  <c r="AT98"/>
  <c r="AN98"/>
  <c r="AR98"/>
  <c r="CZ98" s="1"/>
  <c r="AQ98"/>
  <c r="BY98"/>
  <c r="BU98"/>
  <c r="BZ98"/>
  <c r="BT98"/>
  <c r="BX98"/>
  <c r="BW98"/>
  <c r="BV98"/>
  <c r="AN91"/>
  <c r="AR91"/>
  <c r="CZ91" s="1"/>
  <c r="BT91"/>
  <c r="BX91"/>
  <c r="DH91" s="1"/>
  <c r="AN92"/>
  <c r="AR92"/>
  <c r="CZ92" s="1"/>
  <c r="BT92"/>
  <c r="BX92"/>
  <c r="DH92" s="1"/>
  <c r="X93"/>
  <c r="AB93"/>
  <c r="AN93"/>
  <c r="AR93"/>
  <c r="CZ93" s="1"/>
  <c r="BD93"/>
  <c r="BH93"/>
  <c r="DD93" s="1"/>
  <c r="BT93"/>
  <c r="BX93"/>
  <c r="DH93" s="1"/>
  <c r="BY94"/>
  <c r="BU94"/>
  <c r="CT94"/>
  <c r="X94"/>
  <c r="AB94"/>
  <c r="CV94" s="1"/>
  <c r="AN94"/>
  <c r="AR94"/>
  <c r="CZ94" s="1"/>
  <c r="DB94"/>
  <c r="BD94"/>
  <c r="BH94"/>
  <c r="BN94"/>
  <c r="BS94"/>
  <c r="BX94"/>
  <c r="AK95"/>
  <c r="AG95"/>
  <c r="BQ95"/>
  <c r="BM95"/>
  <c r="CT95"/>
  <c r="AJ95"/>
  <c r="DB95"/>
  <c r="BF95"/>
  <c r="BK95"/>
  <c r="BP95"/>
  <c r="DJ95"/>
  <c r="AH96"/>
  <c r="AP96"/>
  <c r="BR96"/>
  <c r="BZ96"/>
  <c r="DJ96"/>
  <c r="AU97"/>
  <c r="AQ97"/>
  <c r="AT97"/>
  <c r="AP97"/>
  <c r="AS97"/>
  <c r="AO97"/>
  <c r="CA97"/>
  <c r="BW97"/>
  <c r="BZ97"/>
  <c r="BV97"/>
  <c r="BY97"/>
  <c r="BU97"/>
  <c r="AB97"/>
  <c r="BT97"/>
  <c r="CA98"/>
  <c r="Q84"/>
  <c r="AW84"/>
  <c r="CC84"/>
  <c r="Q85"/>
  <c r="AW85"/>
  <c r="CC85"/>
  <c r="Q86"/>
  <c r="AW86"/>
  <c r="CC86"/>
  <c r="Q87"/>
  <c r="AW87"/>
  <c r="CC87"/>
  <c r="Q88"/>
  <c r="AW88"/>
  <c r="CC88"/>
  <c r="Q89"/>
  <c r="AG89"/>
  <c r="AW89"/>
  <c r="BM89"/>
  <c r="CC89"/>
  <c r="Q90"/>
  <c r="AG90"/>
  <c r="AW90"/>
  <c r="BM90"/>
  <c r="DR90" s="1"/>
  <c r="CC90"/>
  <c r="Q91"/>
  <c r="AG91"/>
  <c r="AO91"/>
  <c r="AW91"/>
  <c r="BM91"/>
  <c r="BU91"/>
  <c r="CC91"/>
  <c r="Q92"/>
  <c r="AG92"/>
  <c r="AO92"/>
  <c r="AW92"/>
  <c r="DP92" s="1"/>
  <c r="BM92"/>
  <c r="BU92"/>
  <c r="CC92"/>
  <c r="Q93"/>
  <c r="Y93"/>
  <c r="AG93"/>
  <c r="DN93" s="1"/>
  <c r="AO93"/>
  <c r="AW93"/>
  <c r="BE93"/>
  <c r="BM93"/>
  <c r="BU93"/>
  <c r="CC93"/>
  <c r="CG94"/>
  <c r="DJ94" s="1"/>
  <c r="CC94"/>
  <c r="Q94"/>
  <c r="CS94" s="1"/>
  <c r="Y94"/>
  <c r="AG94"/>
  <c r="AO94"/>
  <c r="AW94"/>
  <c r="BE94"/>
  <c r="BJ94"/>
  <c r="BO94"/>
  <c r="BT94"/>
  <c r="BZ94"/>
  <c r="CE94"/>
  <c r="AS95"/>
  <c r="CZ95" s="1"/>
  <c r="AO95"/>
  <c r="BY95"/>
  <c r="DH95" s="1"/>
  <c r="BU95"/>
  <c r="AA95"/>
  <c r="AF95"/>
  <c r="AL95"/>
  <c r="AQ95"/>
  <c r="BG95"/>
  <c r="BL95"/>
  <c r="BR95"/>
  <c r="BW95"/>
  <c r="AC96"/>
  <c r="Y96"/>
  <c r="BK96"/>
  <c r="BG96"/>
  <c r="BI96"/>
  <c r="BE96"/>
  <c r="X96"/>
  <c r="AD96"/>
  <c r="AJ96"/>
  <c r="AR96"/>
  <c r="BD96"/>
  <c r="BL96"/>
  <c r="BT96"/>
  <c r="AD97"/>
  <c r="BX97"/>
  <c r="AP98"/>
  <c r="AK100"/>
  <c r="AG100"/>
  <c r="BQ100"/>
  <c r="BM100"/>
  <c r="CT100"/>
  <c r="AJ100"/>
  <c r="DB100"/>
  <c r="BP100"/>
  <c r="DJ100"/>
  <c r="AH101"/>
  <c r="AM101"/>
  <c r="AR101"/>
  <c r="BN101"/>
  <c r="BS101"/>
  <c r="BX101"/>
  <c r="AL102"/>
  <c r="AH102"/>
  <c r="AK102"/>
  <c r="AG102"/>
  <c r="AJ102"/>
  <c r="AF102"/>
  <c r="BR102"/>
  <c r="BN102"/>
  <c r="BQ102"/>
  <c r="BM102"/>
  <c r="BP102"/>
  <c r="DF102" s="1"/>
  <c r="BL102"/>
  <c r="BS102"/>
  <c r="BO102"/>
  <c r="CT102"/>
  <c r="CT103"/>
  <c r="Q95"/>
  <c r="AW95"/>
  <c r="CC95"/>
  <c r="Q96"/>
  <c r="AW96"/>
  <c r="DA96" s="1"/>
  <c r="CC96"/>
  <c r="Q97"/>
  <c r="CS97" s="1"/>
  <c r="AG97"/>
  <c r="AK97"/>
  <c r="CX97" s="1"/>
  <c r="AW97"/>
  <c r="DP97" s="1"/>
  <c r="BM97"/>
  <c r="BQ97"/>
  <c r="DF97" s="1"/>
  <c r="CC97"/>
  <c r="CG97"/>
  <c r="DJ97" s="1"/>
  <c r="BA98"/>
  <c r="AW98"/>
  <c r="CG98"/>
  <c r="CC98"/>
  <c r="Q98"/>
  <c r="CS98" s="1"/>
  <c r="V98"/>
  <c r="CT98" s="1"/>
  <c r="AF98"/>
  <c r="AV98"/>
  <c r="BB98"/>
  <c r="BL98"/>
  <c r="BR98"/>
  <c r="CB98"/>
  <c r="CH98"/>
  <c r="AC99"/>
  <c r="Y99"/>
  <c r="BI99"/>
  <c r="BE99"/>
  <c r="X99"/>
  <c r="AD99"/>
  <c r="AN99"/>
  <c r="AT99"/>
  <c r="BD99"/>
  <c r="BJ99"/>
  <c r="BT99"/>
  <c r="BZ99"/>
  <c r="AS100"/>
  <c r="AO100"/>
  <c r="BY100"/>
  <c r="BU100"/>
  <c r="AA100"/>
  <c r="AF100"/>
  <c r="AL100"/>
  <c r="AQ100"/>
  <c r="BG100"/>
  <c r="BL100"/>
  <c r="BR100"/>
  <c r="BW100"/>
  <c r="AC101"/>
  <c r="Y101"/>
  <c r="BI101"/>
  <c r="BE101"/>
  <c r="X101"/>
  <c r="AD101"/>
  <c r="AN101"/>
  <c r="AT101"/>
  <c r="BD101"/>
  <c r="BJ101"/>
  <c r="BT101"/>
  <c r="BZ101"/>
  <c r="AT102"/>
  <c r="AP102"/>
  <c r="AS102"/>
  <c r="AO102"/>
  <c r="AR102"/>
  <c r="AN102"/>
  <c r="AU102"/>
  <c r="BZ102"/>
  <c r="BV102"/>
  <c r="BY102"/>
  <c r="BU102"/>
  <c r="BX102"/>
  <c r="BT102"/>
  <c r="CA102"/>
  <c r="BW102"/>
  <c r="AI102"/>
  <c r="DJ102"/>
  <c r="DF104"/>
  <c r="CX105"/>
  <c r="AC98"/>
  <c r="Y98"/>
  <c r="BI98"/>
  <c r="BE98"/>
  <c r="AB98"/>
  <c r="BH98"/>
  <c r="AK99"/>
  <c r="AG99"/>
  <c r="BQ99"/>
  <c r="BM99"/>
  <c r="CT99"/>
  <c r="AJ99"/>
  <c r="AP99"/>
  <c r="DB99"/>
  <c r="BF99"/>
  <c r="BK99"/>
  <c r="BP99"/>
  <c r="BV99"/>
  <c r="DJ99"/>
  <c r="AH100"/>
  <c r="AM100"/>
  <c r="AR100"/>
  <c r="BN100"/>
  <c r="BS100"/>
  <c r="BX100"/>
  <c r="AK101"/>
  <c r="AG101"/>
  <c r="BQ101"/>
  <c r="BM101"/>
  <c r="CT101"/>
  <c r="Z101"/>
  <c r="AE101"/>
  <c r="AJ101"/>
  <c r="AP101"/>
  <c r="DB101"/>
  <c r="BF101"/>
  <c r="BK101"/>
  <c r="BP101"/>
  <c r="BV101"/>
  <c r="DJ101"/>
  <c r="AM102"/>
  <c r="DB103"/>
  <c r="AI97"/>
  <c r="BO97"/>
  <c r="CE97"/>
  <c r="AK98"/>
  <c r="CX98" s="1"/>
  <c r="AG98"/>
  <c r="BQ98"/>
  <c r="DF98" s="1"/>
  <c r="BM98"/>
  <c r="X98"/>
  <c r="AD98"/>
  <c r="AI98"/>
  <c r="BD98"/>
  <c r="BJ98"/>
  <c r="BO98"/>
  <c r="CE98"/>
  <c r="AS99"/>
  <c r="CZ99" s="1"/>
  <c r="AO99"/>
  <c r="BY99"/>
  <c r="BU99"/>
  <c r="AA99"/>
  <c r="AF99"/>
  <c r="AL99"/>
  <c r="AQ99"/>
  <c r="BG99"/>
  <c r="BL99"/>
  <c r="BR99"/>
  <c r="BW99"/>
  <c r="AC100"/>
  <c r="CV100" s="1"/>
  <c r="Y100"/>
  <c r="BI100"/>
  <c r="BE100"/>
  <c r="X100"/>
  <c r="AD100"/>
  <c r="AI100"/>
  <c r="AN100"/>
  <c r="AT100"/>
  <c r="BD100"/>
  <c r="BJ100"/>
  <c r="BO100"/>
  <c r="BT100"/>
  <c r="BZ100"/>
  <c r="AS101"/>
  <c r="AO101"/>
  <c r="BY101"/>
  <c r="BU101"/>
  <c r="AA101"/>
  <c r="AF101"/>
  <c r="AL101"/>
  <c r="AQ101"/>
  <c r="BG101"/>
  <c r="BL101"/>
  <c r="BR101"/>
  <c r="BW101"/>
  <c r="AD102"/>
  <c r="Z102"/>
  <c r="AC102"/>
  <c r="Y102"/>
  <c r="AB102"/>
  <c r="X102"/>
  <c r="BJ102"/>
  <c r="BF102"/>
  <c r="BI102"/>
  <c r="BE102"/>
  <c r="BH102"/>
  <c r="DD102" s="1"/>
  <c r="BD102"/>
  <c r="BK102"/>
  <c r="BG102"/>
  <c r="AA102"/>
  <c r="AQ102"/>
  <c r="DB102"/>
  <c r="CX104"/>
  <c r="BS103"/>
  <c r="BO103"/>
  <c r="AA103"/>
  <c r="AE103"/>
  <c r="AI103"/>
  <c r="AM103"/>
  <c r="AQ103"/>
  <c r="AU103"/>
  <c r="BG103"/>
  <c r="BK103"/>
  <c r="BP103"/>
  <c r="BU103"/>
  <c r="AU104"/>
  <c r="AQ104"/>
  <c r="CA104"/>
  <c r="BW104"/>
  <c r="AP104"/>
  <c r="AV104"/>
  <c r="BV104"/>
  <c r="CB104"/>
  <c r="W105"/>
  <c r="S105"/>
  <c r="BC105"/>
  <c r="AY105"/>
  <c r="CF105"/>
  <c r="CB105"/>
  <c r="CI105"/>
  <c r="CE105"/>
  <c r="Q105"/>
  <c r="V105"/>
  <c r="AR105"/>
  <c r="AW105"/>
  <c r="BB105"/>
  <c r="BZ105"/>
  <c r="CH105"/>
  <c r="T106"/>
  <c r="P106"/>
  <c r="W106"/>
  <c r="S106"/>
  <c r="AZ106"/>
  <c r="AV106"/>
  <c r="BC106"/>
  <c r="AY106"/>
  <c r="CF106"/>
  <c r="CB106"/>
  <c r="CI106"/>
  <c r="CE106"/>
  <c r="R106"/>
  <c r="BB106"/>
  <c r="CD106"/>
  <c r="CX111"/>
  <c r="CA103"/>
  <c r="BW103"/>
  <c r="X103"/>
  <c r="AB103"/>
  <c r="AF103"/>
  <c r="AJ103"/>
  <c r="AN103"/>
  <c r="AR103"/>
  <c r="BD103"/>
  <c r="BH103"/>
  <c r="BL103"/>
  <c r="BQ103"/>
  <c r="BV103"/>
  <c r="W104"/>
  <c r="S104"/>
  <c r="BC104"/>
  <c r="AY104"/>
  <c r="CI104"/>
  <c r="CE104"/>
  <c r="Q104"/>
  <c r="V104"/>
  <c r="AR104"/>
  <c r="AW104"/>
  <c r="BB104"/>
  <c r="BX104"/>
  <c r="CC104"/>
  <c r="CH104"/>
  <c r="AE105"/>
  <c r="AA105"/>
  <c r="BK105"/>
  <c r="BG105"/>
  <c r="R105"/>
  <c r="X105"/>
  <c r="AC105"/>
  <c r="CV105" s="1"/>
  <c r="AN105"/>
  <c r="AS105"/>
  <c r="AX105"/>
  <c r="BD105"/>
  <c r="BI105"/>
  <c r="BU105"/>
  <c r="CC105"/>
  <c r="AB106"/>
  <c r="X106"/>
  <c r="AE106"/>
  <c r="AA106"/>
  <c r="BH106"/>
  <c r="BD106"/>
  <c r="BK106"/>
  <c r="BG106"/>
  <c r="U106"/>
  <c r="AC106"/>
  <c r="AW106"/>
  <c r="BE106"/>
  <c r="CG106"/>
  <c r="AL108"/>
  <c r="AH108"/>
  <c r="AI108"/>
  <c r="AM108"/>
  <c r="AG108"/>
  <c r="AK108"/>
  <c r="AF108"/>
  <c r="BR108"/>
  <c r="BN108"/>
  <c r="BQ108"/>
  <c r="BM108"/>
  <c r="BP108"/>
  <c r="BO108"/>
  <c r="BL108"/>
  <c r="BS108"/>
  <c r="AL109"/>
  <c r="AH109"/>
  <c r="AK109"/>
  <c r="AG109"/>
  <c r="AJ109"/>
  <c r="AI109"/>
  <c r="AF109"/>
  <c r="BR109"/>
  <c r="BN109"/>
  <c r="BQ109"/>
  <c r="BM109"/>
  <c r="BP109"/>
  <c r="BO109"/>
  <c r="BL109"/>
  <c r="AL110"/>
  <c r="AH110"/>
  <c r="AK110"/>
  <c r="AG110"/>
  <c r="AJ110"/>
  <c r="AI110"/>
  <c r="AF110"/>
  <c r="BR110"/>
  <c r="BN110"/>
  <c r="BQ110"/>
  <c r="BM110"/>
  <c r="BP110"/>
  <c r="BO110"/>
  <c r="BL110"/>
  <c r="Q99"/>
  <c r="CS99" s="1"/>
  <c r="AW99"/>
  <c r="CC99"/>
  <c r="DI99" s="1"/>
  <c r="Q100"/>
  <c r="DL100" s="1"/>
  <c r="AW100"/>
  <c r="CC100"/>
  <c r="DI100" s="1"/>
  <c r="Q101"/>
  <c r="DL101" s="1"/>
  <c r="AW101"/>
  <c r="DA101" s="1"/>
  <c r="CC101"/>
  <c r="DI101" s="1"/>
  <c r="Q102"/>
  <c r="DL102" s="1"/>
  <c r="AW102"/>
  <c r="DP102" s="1"/>
  <c r="CC102"/>
  <c r="DT102" s="1"/>
  <c r="CI103"/>
  <c r="CE103"/>
  <c r="Q103"/>
  <c r="CS103" s="1"/>
  <c r="Y103"/>
  <c r="AC103"/>
  <c r="AG103"/>
  <c r="AK103"/>
  <c r="AO103"/>
  <c r="AS103"/>
  <c r="AW103"/>
  <c r="DP103" s="1"/>
  <c r="BE103"/>
  <c r="BI103"/>
  <c r="BM103"/>
  <c r="BR103"/>
  <c r="BX103"/>
  <c r="CC103"/>
  <c r="CH103"/>
  <c r="DJ103" s="1"/>
  <c r="AE104"/>
  <c r="AA104"/>
  <c r="BK104"/>
  <c r="BG104"/>
  <c r="R104"/>
  <c r="X104"/>
  <c r="AC104"/>
  <c r="AN104"/>
  <c r="AS104"/>
  <c r="AX104"/>
  <c r="BD104"/>
  <c r="BI104"/>
  <c r="BT104"/>
  <c r="BY104"/>
  <c r="CD104"/>
  <c r="T105"/>
  <c r="Y105"/>
  <c r="AD105"/>
  <c r="AO105"/>
  <c r="AZ105"/>
  <c r="DB105" s="1"/>
  <c r="BE105"/>
  <c r="BJ105"/>
  <c r="CD105"/>
  <c r="V106"/>
  <c r="AD106"/>
  <c r="AX106"/>
  <c r="BF106"/>
  <c r="CH106"/>
  <c r="T107"/>
  <c r="P107"/>
  <c r="W107"/>
  <c r="S107"/>
  <c r="V107"/>
  <c r="R107"/>
  <c r="BB107"/>
  <c r="AX107"/>
  <c r="BA107"/>
  <c r="AV107"/>
  <c r="AZ107"/>
  <c r="AY107"/>
  <c r="CH107"/>
  <c r="CD107"/>
  <c r="CG107"/>
  <c r="CB107"/>
  <c r="CF107"/>
  <c r="CE107"/>
  <c r="U107"/>
  <c r="CC107"/>
  <c r="AM109"/>
  <c r="AM110"/>
  <c r="DF111"/>
  <c r="Z103"/>
  <c r="AH103"/>
  <c r="AP103"/>
  <c r="BF103"/>
  <c r="BN103"/>
  <c r="BT103"/>
  <c r="BY103"/>
  <c r="T104"/>
  <c r="AO104"/>
  <c r="AT104"/>
  <c r="AZ104"/>
  <c r="DB104" s="1"/>
  <c r="BU104"/>
  <c r="BZ104"/>
  <c r="CF104"/>
  <c r="AU105"/>
  <c r="AQ105"/>
  <c r="BX105"/>
  <c r="BT105"/>
  <c r="CA105"/>
  <c r="BW105"/>
  <c r="P105"/>
  <c r="U105"/>
  <c r="Z105"/>
  <c r="AP105"/>
  <c r="AV105"/>
  <c r="BA105"/>
  <c r="BF105"/>
  <c r="BY105"/>
  <c r="CG105"/>
  <c r="Q106"/>
  <c r="Y106"/>
  <c r="BA106"/>
  <c r="BI106"/>
  <c r="CC106"/>
  <c r="BJ107"/>
  <c r="BF107"/>
  <c r="Z107"/>
  <c r="AD107"/>
  <c r="BD107"/>
  <c r="BI107"/>
  <c r="AT108"/>
  <c r="AP108"/>
  <c r="BZ108"/>
  <c r="BV108"/>
  <c r="BY108"/>
  <c r="BU108"/>
  <c r="AQ108"/>
  <c r="BT108"/>
  <c r="AT109"/>
  <c r="AP109"/>
  <c r="AS109"/>
  <c r="AO109"/>
  <c r="BZ109"/>
  <c r="BV109"/>
  <c r="BY109"/>
  <c r="BU109"/>
  <c r="AN109"/>
  <c r="BT109"/>
  <c r="AT110"/>
  <c r="AP110"/>
  <c r="AS110"/>
  <c r="AO110"/>
  <c r="BZ110"/>
  <c r="BV110"/>
  <c r="BY110"/>
  <c r="BU110"/>
  <c r="AN110"/>
  <c r="BT110"/>
  <c r="T114"/>
  <c r="P114"/>
  <c r="W114"/>
  <c r="S114"/>
  <c r="V114"/>
  <c r="U114"/>
  <c r="AZ114"/>
  <c r="AV114"/>
  <c r="BC114"/>
  <c r="AY114"/>
  <c r="AX114"/>
  <c r="AW114"/>
  <c r="CF114"/>
  <c r="CB114"/>
  <c r="CI114"/>
  <c r="CE114"/>
  <c r="CH114"/>
  <c r="CG114"/>
  <c r="R114"/>
  <c r="CD114"/>
  <c r="AI104"/>
  <c r="DN104" s="1"/>
  <c r="BO104"/>
  <c r="DR104" s="1"/>
  <c r="AI105"/>
  <c r="DN105" s="1"/>
  <c r="BO105"/>
  <c r="DE105" s="1"/>
  <c r="AI106"/>
  <c r="DN106" s="1"/>
  <c r="AQ106"/>
  <c r="AU106"/>
  <c r="CZ106" s="1"/>
  <c r="BO106"/>
  <c r="DR106" s="1"/>
  <c r="BW106"/>
  <c r="CA106"/>
  <c r="DH106" s="1"/>
  <c r="BR107"/>
  <c r="BN107"/>
  <c r="DE107" s="1"/>
  <c r="AA107"/>
  <c r="AE107"/>
  <c r="CV107" s="1"/>
  <c r="AI107"/>
  <c r="DN107" s="1"/>
  <c r="AQ107"/>
  <c r="AU107"/>
  <c r="CZ107" s="1"/>
  <c r="BE107"/>
  <c r="BK107"/>
  <c r="BP107"/>
  <c r="BU107"/>
  <c r="V108"/>
  <c r="CT108" s="1"/>
  <c r="R108"/>
  <c r="BB108"/>
  <c r="AX108"/>
  <c r="CH108"/>
  <c r="CD108"/>
  <c r="CG108"/>
  <c r="CC108"/>
  <c r="Q108"/>
  <c r="DL108" s="1"/>
  <c r="W108"/>
  <c r="AR108"/>
  <c r="AW108"/>
  <c r="DA108" s="1"/>
  <c r="BC108"/>
  <c r="BW108"/>
  <c r="CE108"/>
  <c r="AQ109"/>
  <c r="BW109"/>
  <c r="AQ110"/>
  <c r="BW110"/>
  <c r="AR112"/>
  <c r="AN112"/>
  <c r="AU112"/>
  <c r="AQ112"/>
  <c r="AP112"/>
  <c r="AO112"/>
  <c r="BX112"/>
  <c r="BT112"/>
  <c r="CA112"/>
  <c r="BW112"/>
  <c r="BZ112"/>
  <c r="BY112"/>
  <c r="AS112"/>
  <c r="BU112"/>
  <c r="AB113"/>
  <c r="X113"/>
  <c r="AE113"/>
  <c r="AA113"/>
  <c r="Z113"/>
  <c r="Y113"/>
  <c r="BH113"/>
  <c r="BD113"/>
  <c r="BK113"/>
  <c r="BG113"/>
  <c r="BJ113"/>
  <c r="BI113"/>
  <c r="AC113"/>
  <c r="BA114"/>
  <c r="AB115"/>
  <c r="X115"/>
  <c r="AE115"/>
  <c r="AA115"/>
  <c r="Z115"/>
  <c r="Y115"/>
  <c r="BH115"/>
  <c r="BD115"/>
  <c r="BK115"/>
  <c r="BG115"/>
  <c r="BJ115"/>
  <c r="BI115"/>
  <c r="AC115"/>
  <c r="AN106"/>
  <c r="BT106"/>
  <c r="BZ107"/>
  <c r="DH107" s="1"/>
  <c r="BV107"/>
  <c r="X107"/>
  <c r="AN107"/>
  <c r="BG107"/>
  <c r="BW107"/>
  <c r="AN108"/>
  <c r="AS108"/>
  <c r="BX108"/>
  <c r="AR109"/>
  <c r="BX109"/>
  <c r="DH109" s="1"/>
  <c r="AR110"/>
  <c r="BX110"/>
  <c r="AU111"/>
  <c r="AQ111"/>
  <c r="AS111"/>
  <c r="AN111"/>
  <c r="AR111"/>
  <c r="CZ111" s="1"/>
  <c r="CA111"/>
  <c r="BW111"/>
  <c r="BY111"/>
  <c r="BT111"/>
  <c r="BX111"/>
  <c r="AO111"/>
  <c r="BV111"/>
  <c r="W112"/>
  <c r="S112"/>
  <c r="T112"/>
  <c r="R112"/>
  <c r="AZ112"/>
  <c r="DB112" s="1"/>
  <c r="AV112"/>
  <c r="BC112"/>
  <c r="AY112"/>
  <c r="AX112"/>
  <c r="AW112"/>
  <c r="CF112"/>
  <c r="CB112"/>
  <c r="CI112"/>
  <c r="CE112"/>
  <c r="CH112"/>
  <c r="CG112"/>
  <c r="Q112"/>
  <c r="BB114"/>
  <c r="Q109"/>
  <c r="U109"/>
  <c r="CT109" s="1"/>
  <c r="Y109"/>
  <c r="AC109"/>
  <c r="CV109" s="1"/>
  <c r="AW109"/>
  <c r="BA109"/>
  <c r="DB109" s="1"/>
  <c r="BE109"/>
  <c r="BI109"/>
  <c r="DD109" s="1"/>
  <c r="CC109"/>
  <c r="CG109"/>
  <c r="DJ109" s="1"/>
  <c r="Q110"/>
  <c r="U110"/>
  <c r="CT110" s="1"/>
  <c r="Y110"/>
  <c r="AC110"/>
  <c r="CV110" s="1"/>
  <c r="AW110"/>
  <c r="BA110"/>
  <c r="DB110" s="1"/>
  <c r="BE110"/>
  <c r="BI110"/>
  <c r="DD110" s="1"/>
  <c r="CC110"/>
  <c r="CG110"/>
  <c r="DJ110" s="1"/>
  <c r="W111"/>
  <c r="S111"/>
  <c r="BC111"/>
  <c r="AY111"/>
  <c r="CI111"/>
  <c r="CE111"/>
  <c r="Q111"/>
  <c r="V111"/>
  <c r="CT111" s="1"/>
  <c r="AW111"/>
  <c r="BB111"/>
  <c r="DB111" s="1"/>
  <c r="CC111"/>
  <c r="CH111"/>
  <c r="DJ111" s="1"/>
  <c r="AE112"/>
  <c r="AA112"/>
  <c r="BH112"/>
  <c r="DD112" s="1"/>
  <c r="BD112"/>
  <c r="BK112"/>
  <c r="BG112"/>
  <c r="X112"/>
  <c r="AC112"/>
  <c r="BE112"/>
  <c r="AB114"/>
  <c r="X114"/>
  <c r="AE114"/>
  <c r="AA114"/>
  <c r="BH114"/>
  <c r="BD114"/>
  <c r="BK114"/>
  <c r="BG114"/>
  <c r="AC114"/>
  <c r="BE114"/>
  <c r="CV117"/>
  <c r="AU118"/>
  <c r="AQ118"/>
  <c r="AT118"/>
  <c r="AP118"/>
  <c r="AO118"/>
  <c r="AN118"/>
  <c r="CA118"/>
  <c r="BW118"/>
  <c r="BZ118"/>
  <c r="BV118"/>
  <c r="BU118"/>
  <c r="BT118"/>
  <c r="AS118"/>
  <c r="CZ118" s="1"/>
  <c r="BY118"/>
  <c r="DH118" s="1"/>
  <c r="AL119"/>
  <c r="AH119"/>
  <c r="AK119"/>
  <c r="AG119"/>
  <c r="AJ119"/>
  <c r="AI119"/>
  <c r="AM119"/>
  <c r="BR119"/>
  <c r="BN119"/>
  <c r="BQ119"/>
  <c r="BM119"/>
  <c r="BP119"/>
  <c r="BO119"/>
  <c r="BS119"/>
  <c r="AL120"/>
  <c r="AH120"/>
  <c r="AK120"/>
  <c r="AG120"/>
  <c r="AJ120"/>
  <c r="CX120" s="1"/>
  <c r="AI120"/>
  <c r="AM120"/>
  <c r="BR120"/>
  <c r="BN120"/>
  <c r="BQ120"/>
  <c r="BM120"/>
  <c r="BP120"/>
  <c r="BO120"/>
  <c r="BS120"/>
  <c r="Z108"/>
  <c r="DM108" s="1"/>
  <c r="BF108"/>
  <c r="DC108" s="1"/>
  <c r="R109"/>
  <c r="Z109"/>
  <c r="AX109"/>
  <c r="BF109"/>
  <c r="CD109"/>
  <c r="DI109" s="1"/>
  <c r="R110"/>
  <c r="Z110"/>
  <c r="AX110"/>
  <c r="BF110"/>
  <c r="CD110"/>
  <c r="AE111"/>
  <c r="AA111"/>
  <c r="BK111"/>
  <c r="BG111"/>
  <c r="R111"/>
  <c r="X111"/>
  <c r="AC111"/>
  <c r="AX111"/>
  <c r="BD111"/>
  <c r="BI111"/>
  <c r="DD111" s="1"/>
  <c r="CD111"/>
  <c r="Y112"/>
  <c r="AD112"/>
  <c r="BF112"/>
  <c r="T113"/>
  <c r="P113"/>
  <c r="W113"/>
  <c r="S113"/>
  <c r="AZ113"/>
  <c r="AV113"/>
  <c r="BC113"/>
  <c r="AY113"/>
  <c r="CF113"/>
  <c r="CB113"/>
  <c r="CI113"/>
  <c r="CE113"/>
  <c r="R113"/>
  <c r="BB113"/>
  <c r="CD113"/>
  <c r="AD114"/>
  <c r="BF114"/>
  <c r="T115"/>
  <c r="CT115" s="1"/>
  <c r="P115"/>
  <c r="W115"/>
  <c r="S115"/>
  <c r="AZ115"/>
  <c r="DB115" s="1"/>
  <c r="AV115"/>
  <c r="BC115"/>
  <c r="AY115"/>
  <c r="CH115"/>
  <c r="CD115"/>
  <c r="CF115"/>
  <c r="CE115"/>
  <c r="R115"/>
  <c r="BB115"/>
  <c r="DF115"/>
  <c r="CI115"/>
  <c r="AL116"/>
  <c r="AH116"/>
  <c r="AM116"/>
  <c r="AG116"/>
  <c r="AK116"/>
  <c r="CX116" s="1"/>
  <c r="AF116"/>
  <c r="BS116"/>
  <c r="BO116"/>
  <c r="BR116"/>
  <c r="BN116"/>
  <c r="BP116"/>
  <c r="BM116"/>
  <c r="BQ116"/>
  <c r="AT119"/>
  <c r="AP119"/>
  <c r="AS119"/>
  <c r="AO119"/>
  <c r="AR119"/>
  <c r="AQ119"/>
  <c r="AN119"/>
  <c r="BZ119"/>
  <c r="BV119"/>
  <c r="BY119"/>
  <c r="BU119"/>
  <c r="BX119"/>
  <c r="BW119"/>
  <c r="BT119"/>
  <c r="AF119"/>
  <c r="AT120"/>
  <c r="AP120"/>
  <c r="AS120"/>
  <c r="AO120"/>
  <c r="AR120"/>
  <c r="CZ120" s="1"/>
  <c r="AQ120"/>
  <c r="AN120"/>
  <c r="BZ120"/>
  <c r="BV120"/>
  <c r="BY120"/>
  <c r="BU120"/>
  <c r="BX120"/>
  <c r="BW120"/>
  <c r="BT120"/>
  <c r="AF120"/>
  <c r="AI111"/>
  <c r="CW111" s="1"/>
  <c r="BO111"/>
  <c r="DE111" s="1"/>
  <c r="AI112"/>
  <c r="DN112" s="1"/>
  <c r="BO112"/>
  <c r="DR112" s="1"/>
  <c r="AI113"/>
  <c r="DN113" s="1"/>
  <c r="AQ113"/>
  <c r="AU113"/>
  <c r="CZ113" s="1"/>
  <c r="BO113"/>
  <c r="DR113" s="1"/>
  <c r="BW113"/>
  <c r="CA113"/>
  <c r="DH113" s="1"/>
  <c r="AI114"/>
  <c r="DN114" s="1"/>
  <c r="AQ114"/>
  <c r="AU114"/>
  <c r="CZ114" s="1"/>
  <c r="BO114"/>
  <c r="DR114" s="1"/>
  <c r="BW114"/>
  <c r="CA114"/>
  <c r="DH114" s="1"/>
  <c r="AI115"/>
  <c r="AQ115"/>
  <c r="AU115"/>
  <c r="CZ115" s="1"/>
  <c r="BO115"/>
  <c r="DR115" s="1"/>
  <c r="BT115"/>
  <c r="AT116"/>
  <c r="AP116"/>
  <c r="CY116" s="1"/>
  <c r="CA116"/>
  <c r="BW116"/>
  <c r="BZ116"/>
  <c r="BV116"/>
  <c r="P116"/>
  <c r="AQ116"/>
  <c r="AV116"/>
  <c r="DD116"/>
  <c r="BU116"/>
  <c r="DG116" s="1"/>
  <c r="AU117"/>
  <c r="AQ117"/>
  <c r="AT117"/>
  <c r="AP117"/>
  <c r="CA117"/>
  <c r="BW117"/>
  <c r="BZ117"/>
  <c r="BV117"/>
  <c r="DG117" s="1"/>
  <c r="AR117"/>
  <c r="BX117"/>
  <c r="W118"/>
  <c r="S118"/>
  <c r="V118"/>
  <c r="R118"/>
  <c r="BC118"/>
  <c r="AY118"/>
  <c r="BB118"/>
  <c r="DB118" s="1"/>
  <c r="AX118"/>
  <c r="CI118"/>
  <c r="CE118"/>
  <c r="CH118"/>
  <c r="DJ118" s="1"/>
  <c r="CD118"/>
  <c r="Q118"/>
  <c r="AV118"/>
  <c r="CB118"/>
  <c r="CW112"/>
  <c r="AN113"/>
  <c r="BT113"/>
  <c r="AN114"/>
  <c r="BT114"/>
  <c r="CW114"/>
  <c r="BZ115"/>
  <c r="BV115"/>
  <c r="AN115"/>
  <c r="BU115"/>
  <c r="CA115"/>
  <c r="V116"/>
  <c r="CT116" s="1"/>
  <c r="R116"/>
  <c r="BC116"/>
  <c r="BB116"/>
  <c r="DB116" s="1"/>
  <c r="AX116"/>
  <c r="CI116"/>
  <c r="CE116"/>
  <c r="CH116"/>
  <c r="CD116"/>
  <c r="DI116" s="1"/>
  <c r="Q116"/>
  <c r="W116"/>
  <c r="CV116"/>
  <c r="AR116"/>
  <c r="AW116"/>
  <c r="BX116"/>
  <c r="CF116"/>
  <c r="W117"/>
  <c r="S117"/>
  <c r="V117"/>
  <c r="CT117" s="1"/>
  <c r="R117"/>
  <c r="BC117"/>
  <c r="AY117"/>
  <c r="BB117"/>
  <c r="AX117"/>
  <c r="CI117"/>
  <c r="CE117"/>
  <c r="CH117"/>
  <c r="CD117"/>
  <c r="Q117"/>
  <c r="DL117" s="1"/>
  <c r="AS117"/>
  <c r="BA117"/>
  <c r="DB117" s="1"/>
  <c r="BY117"/>
  <c r="CG117"/>
  <c r="DJ117" s="1"/>
  <c r="T118"/>
  <c r="CT118" s="1"/>
  <c r="AW118"/>
  <c r="CC118"/>
  <c r="Z116"/>
  <c r="CU116" s="1"/>
  <c r="BF116"/>
  <c r="DC116" s="1"/>
  <c r="Z117"/>
  <c r="DM117" s="1"/>
  <c r="AH117"/>
  <c r="AL117"/>
  <c r="CX117" s="1"/>
  <c r="BF117"/>
  <c r="BJ117"/>
  <c r="DD117" s="1"/>
  <c r="BN117"/>
  <c r="BR117"/>
  <c r="DF117" s="1"/>
  <c r="Z118"/>
  <c r="CU118" s="1"/>
  <c r="AD118"/>
  <c r="CV118" s="1"/>
  <c r="AH118"/>
  <c r="AL118"/>
  <c r="CX118" s="1"/>
  <c r="BF118"/>
  <c r="BJ118"/>
  <c r="DD118" s="1"/>
  <c r="BN118"/>
  <c r="BR118"/>
  <c r="DF118" s="1"/>
  <c r="AT121"/>
  <c r="AP121"/>
  <c r="AS121"/>
  <c r="CZ121" s="1"/>
  <c r="AO121"/>
  <c r="CY121" s="1"/>
  <c r="AU121"/>
  <c r="AQ121"/>
  <c r="BZ121"/>
  <c r="BV121"/>
  <c r="BY121"/>
  <c r="BU121"/>
  <c r="DG121" s="1"/>
  <c r="BX121"/>
  <c r="CA121"/>
  <c r="BW121"/>
  <c r="AI117"/>
  <c r="BG117"/>
  <c r="BO117"/>
  <c r="AI118"/>
  <c r="BG118"/>
  <c r="BO118"/>
  <c r="CT120"/>
  <c r="DJ120"/>
  <c r="S121"/>
  <c r="W121"/>
  <c r="AA121"/>
  <c r="AE121"/>
  <c r="AI121"/>
  <c r="AM121"/>
  <c r="AY121"/>
  <c r="BC121"/>
  <c r="BG121"/>
  <c r="BK121"/>
  <c r="BO121"/>
  <c r="BS121"/>
  <c r="DF121" s="1"/>
  <c r="CE121"/>
  <c r="CI121"/>
  <c r="Q119"/>
  <c r="U119"/>
  <c r="CT119" s="1"/>
  <c r="Y119"/>
  <c r="AC119"/>
  <c r="CV119" s="1"/>
  <c r="AW119"/>
  <c r="BA119"/>
  <c r="DB119" s="1"/>
  <c r="BE119"/>
  <c r="BI119"/>
  <c r="DD119" s="1"/>
  <c r="CC119"/>
  <c r="CG119"/>
  <c r="DJ119" s="1"/>
  <c r="Q120"/>
  <c r="DL120" s="1"/>
  <c r="U120"/>
  <c r="Y120"/>
  <c r="CU120" s="1"/>
  <c r="AC120"/>
  <c r="CV120" s="1"/>
  <c r="AW120"/>
  <c r="DP120" s="1"/>
  <c r="BA120"/>
  <c r="DB120" s="1"/>
  <c r="BE120"/>
  <c r="DC120" s="1"/>
  <c r="BI120"/>
  <c r="DD120" s="1"/>
  <c r="CC120"/>
  <c r="DI120" s="1"/>
  <c r="CG120"/>
  <c r="Q121"/>
  <c r="DL121" s="1"/>
  <c r="U121"/>
  <c r="CT121" s="1"/>
  <c r="Y121"/>
  <c r="CU121" s="1"/>
  <c r="AC121"/>
  <c r="CV121" s="1"/>
  <c r="AG121"/>
  <c r="DN121" s="1"/>
  <c r="AK121"/>
  <c r="CX121" s="1"/>
  <c r="AW121"/>
  <c r="DP121" s="1"/>
  <c r="BA121"/>
  <c r="DB121" s="1"/>
  <c r="BE121"/>
  <c r="DC121" s="1"/>
  <c r="BI121"/>
  <c r="DD121" s="1"/>
  <c r="BM121"/>
  <c r="BQ121"/>
  <c r="CC121"/>
  <c r="DT121" s="1"/>
  <c r="CG121"/>
  <c r="DJ121" s="1"/>
  <c r="R119"/>
  <c r="Z119"/>
  <c r="AX119"/>
  <c r="BF119"/>
  <c r="CD119"/>
  <c r="R120"/>
  <c r="Z120"/>
  <c r="AX120"/>
  <c r="BF120"/>
  <c r="CD120"/>
  <c r="R121"/>
  <c r="Z121"/>
  <c r="AH121"/>
  <c r="AX121"/>
  <c r="BF121"/>
  <c r="BN121"/>
  <c r="DR121" s="1"/>
  <c r="CD121"/>
  <c r="CD4"/>
  <c r="AO3"/>
  <c r="BU3"/>
  <c r="CG3"/>
  <c r="W4"/>
  <c r="AR4"/>
  <c r="AW3"/>
  <c r="BL4"/>
  <c r="BG4"/>
  <c r="AR3"/>
  <c r="BQ3"/>
  <c r="BT4"/>
  <c r="AG3"/>
  <c r="BF4"/>
  <c r="AJ4"/>
  <c r="AF3"/>
  <c r="U3"/>
  <c r="P4"/>
  <c r="AA4"/>
  <c r="BC4"/>
  <c r="CB4"/>
  <c r="BX4"/>
  <c r="AC3"/>
  <c r="AZ4"/>
  <c r="AU4"/>
  <c r="BY3"/>
  <c r="BJ4"/>
  <c r="CI3"/>
  <c r="AL4"/>
  <c r="Y3"/>
  <c r="AI4"/>
  <c r="T4"/>
  <c r="AB3"/>
  <c r="AA3"/>
  <c r="CC3"/>
  <c r="CE3"/>
  <c r="BD4"/>
  <c r="AQ4"/>
  <c r="BH4"/>
  <c r="X4"/>
  <c r="CA4"/>
  <c r="BK3"/>
  <c r="CE4"/>
  <c r="BM3"/>
  <c r="AM4"/>
  <c r="AK3"/>
  <c r="AE4"/>
  <c r="BA3"/>
  <c r="P3"/>
  <c r="AN4"/>
  <c r="AV3"/>
  <c r="BW4"/>
  <c r="AX4"/>
  <c r="BK4"/>
  <c r="BW3"/>
  <c r="S4"/>
  <c r="T3"/>
  <c r="AS3"/>
  <c r="BX3"/>
  <c r="BI3"/>
  <c r="BH3"/>
  <c r="AJ3"/>
  <c r="BV4"/>
  <c r="AB4"/>
  <c r="Z4"/>
  <c r="AZ3"/>
  <c r="BS4"/>
  <c r="CI4"/>
  <c r="AI3"/>
  <c r="BP3"/>
  <c r="BE3"/>
  <c r="CF3"/>
  <c r="AY3"/>
  <c r="BO4"/>
  <c r="BP4"/>
  <c r="BL3"/>
  <c r="Q3"/>
  <c r="AY4"/>
  <c r="AF4"/>
  <c r="AM3"/>
  <c r="AV4"/>
  <c r="CB3"/>
  <c r="DF119" l="1"/>
  <c r="DT119"/>
  <c r="DP119"/>
  <c r="DL119"/>
  <c r="DR119"/>
  <c r="DQ119"/>
  <c r="DM119"/>
  <c r="DC118"/>
  <c r="CS118"/>
  <c r="DR118"/>
  <c r="DN118"/>
  <c r="CW118"/>
  <c r="DR117"/>
  <c r="CO117" s="1"/>
  <c r="CP117" s="1"/>
  <c r="CW117"/>
  <c r="DT117"/>
  <c r="DP117"/>
  <c r="DQ117"/>
  <c r="DH116"/>
  <c r="DE114"/>
  <c r="DR116"/>
  <c r="DJ113"/>
  <c r="DB113"/>
  <c r="CT113"/>
  <c r="CV111"/>
  <c r="DH115"/>
  <c r="CV112"/>
  <c r="DH111"/>
  <c r="CZ116"/>
  <c r="DT111"/>
  <c r="CS111"/>
  <c r="DC109"/>
  <c r="CW106"/>
  <c r="DJ108"/>
  <c r="CW33"/>
  <c r="DJ16"/>
  <c r="CS108"/>
  <c r="DS107"/>
  <c r="DI108"/>
  <c r="DR105"/>
  <c r="CT104"/>
  <c r="CV104"/>
  <c r="DT103"/>
  <c r="DF109"/>
  <c r="DD101"/>
  <c r="CX96"/>
  <c r="CV96"/>
  <c r="DR93"/>
  <c r="CV87"/>
  <c r="CV85"/>
  <c r="CS73"/>
  <c r="CS71"/>
  <c r="CV68"/>
  <c r="DA67"/>
  <c r="DL67"/>
  <c r="CT68"/>
  <c r="DH70"/>
  <c r="DS67"/>
  <c r="DB58"/>
  <c r="DJ56"/>
  <c r="CT56"/>
  <c r="DJ52"/>
  <c r="CT52"/>
  <c r="CZ52"/>
  <c r="DD50"/>
  <c r="DI49"/>
  <c r="DL49"/>
  <c r="DB49"/>
  <c r="DD48"/>
  <c r="DI47"/>
  <c r="CS47"/>
  <c r="DB47"/>
  <c r="DF44"/>
  <c r="DR43"/>
  <c r="DM38"/>
  <c r="DQ36"/>
  <c r="DJ25"/>
  <c r="DR24"/>
  <c r="DI16"/>
  <c r="DA12"/>
  <c r="DM15"/>
  <c r="CX14"/>
  <c r="DA109"/>
  <c r="DT110"/>
  <c r="DL110"/>
  <c r="CU109"/>
  <c r="CV89"/>
  <c r="CZ90"/>
  <c r="DE88"/>
  <c r="DJ81"/>
  <c r="CT81"/>
  <c r="CZ74"/>
  <c r="CV79"/>
  <c r="DH71"/>
  <c r="DH67"/>
  <c r="CZ58"/>
  <c r="CZ42"/>
  <c r="DF40"/>
  <c r="CX40"/>
  <c r="DD37"/>
  <c r="CV37"/>
  <c r="CX38"/>
  <c r="CZ33"/>
  <c r="CW16"/>
  <c r="DJ20"/>
  <c r="DQ28"/>
  <c r="CX23"/>
  <c r="DQ19"/>
  <c r="DE106"/>
  <c r="DJ104"/>
  <c r="CV88"/>
  <c r="DD87"/>
  <c r="DD85"/>
  <c r="DR83"/>
  <c r="CS75"/>
  <c r="DB75"/>
  <c r="CZ73"/>
  <c r="CT72"/>
  <c r="CV50"/>
  <c r="CV48"/>
  <c r="DO42"/>
  <c r="DF38"/>
  <c r="DB27"/>
  <c r="CX42"/>
  <c r="DF29"/>
  <c r="CT25"/>
  <c r="DF24"/>
  <c r="CW20"/>
  <c r="DI15"/>
  <c r="DJ43"/>
  <c r="CT43"/>
  <c r="DH38"/>
  <c r="DR26"/>
  <c r="DD104"/>
  <c r="DB98"/>
  <c r="CZ96"/>
  <c r="DN91"/>
  <c r="DF87"/>
  <c r="DS88"/>
  <c r="DG86"/>
  <c r="DS84"/>
  <c r="CZ83"/>
  <c r="CV83"/>
  <c r="DD82"/>
  <c r="DP74"/>
  <c r="DB80"/>
  <c r="CX77"/>
  <c r="DJ76"/>
  <c r="CT76"/>
  <c r="CT69"/>
  <c r="DD68"/>
  <c r="DB67"/>
  <c r="DR34"/>
  <c r="DE34"/>
  <c r="DC32"/>
  <c r="DO71"/>
  <c r="DD99"/>
  <c r="DH110"/>
  <c r="CZ109"/>
  <c r="DP108"/>
  <c r="DT108"/>
  <c r="DG107"/>
  <c r="CX108"/>
  <c r="DL104"/>
  <c r="DH99"/>
  <c r="DR92"/>
  <c r="CV93"/>
  <c r="CV95"/>
  <c r="CZ89"/>
  <c r="CX85"/>
  <c r="DO88"/>
  <c r="DO86"/>
  <c r="DO84"/>
  <c r="DH83"/>
  <c r="CV84"/>
  <c r="CV82"/>
  <c r="DT74"/>
  <c r="DH75"/>
  <c r="CW74"/>
  <c r="CV74"/>
  <c r="DM72"/>
  <c r="DQ110"/>
  <c r="CU110"/>
  <c r="DT109"/>
  <c r="DP109"/>
  <c r="DL109"/>
  <c r="CZ110"/>
  <c r="DH108"/>
  <c r="CW107"/>
  <c r="DB108"/>
  <c r="DF107"/>
  <c r="DD107"/>
  <c r="DJ107"/>
  <c r="DD105"/>
  <c r="CV101"/>
  <c r="DH97"/>
  <c r="DD91"/>
  <c r="DH88"/>
  <c r="DE83"/>
  <c r="DI73"/>
  <c r="DD71"/>
  <c r="CV67"/>
  <c r="DR30"/>
  <c r="DE30"/>
  <c r="DS23"/>
  <c r="CS22"/>
  <c r="CS16"/>
  <c r="DR16"/>
  <c r="DL12"/>
  <c r="DJ13"/>
  <c r="CO52"/>
  <c r="CP52" s="1"/>
  <c r="CS68"/>
  <c r="CS65"/>
  <c r="DA64"/>
  <c r="DT63"/>
  <c r="CS63"/>
  <c r="DP62"/>
  <c r="DI61"/>
  <c r="DL61"/>
  <c r="DT59"/>
  <c r="DA59"/>
  <c r="CS59"/>
  <c r="DQ58"/>
  <c r="CO58" s="1"/>
  <c r="CP58" s="1"/>
  <c r="CU58"/>
  <c r="DT57"/>
  <c r="DA57"/>
  <c r="DL57"/>
  <c r="DC56"/>
  <c r="CU56"/>
  <c r="DQ52"/>
  <c r="CZ70"/>
  <c r="DL69"/>
  <c r="CZ66"/>
  <c r="DA58"/>
  <c r="DT56"/>
  <c r="DL56"/>
  <c r="DB52"/>
  <c r="DF48"/>
  <c r="DN48"/>
  <c r="DB46"/>
  <c r="CY52"/>
  <c r="DR44"/>
  <c r="CU40"/>
  <c r="DQ38"/>
  <c r="DE33"/>
  <c r="CZ50"/>
  <c r="DH48"/>
  <c r="DJ44"/>
  <c r="DT44"/>
  <c r="DB44"/>
  <c r="CT44"/>
  <c r="DH42"/>
  <c r="DF39"/>
  <c r="CX39"/>
  <c r="CY32"/>
  <c r="DN28"/>
  <c r="CZ26"/>
  <c r="DF37"/>
  <c r="CW42"/>
  <c r="DF41"/>
  <c r="DE26"/>
  <c r="CV26"/>
  <c r="CV25"/>
  <c r="DE16"/>
  <c r="DH15"/>
  <c r="DJ12"/>
  <c r="CS19"/>
  <c r="DH16"/>
  <c r="CS43"/>
  <c r="DD41"/>
  <c r="CT30"/>
  <c r="DC28"/>
  <c r="CY25"/>
  <c r="DN23"/>
  <c r="DE17"/>
  <c r="DQ15"/>
  <c r="DT12"/>
  <c r="DR12"/>
  <c r="DM11"/>
  <c r="CV17"/>
  <c r="DH11"/>
  <c r="CT21"/>
  <c r="CT17"/>
  <c r="CT13"/>
  <c r="CS20"/>
  <c r="DB16"/>
  <c r="DB17"/>
  <c r="CZ49"/>
  <c r="CS72"/>
  <c r="DD69"/>
  <c r="DJ68"/>
  <c r="DD70"/>
  <c r="DA69"/>
  <c r="DH66"/>
  <c r="DJ58"/>
  <c r="CT58"/>
  <c r="DB56"/>
  <c r="DF57"/>
  <c r="DL52"/>
  <c r="DH52"/>
  <c r="DA49"/>
  <c r="DJ49"/>
  <c r="CT49"/>
  <c r="DA47"/>
  <c r="DJ47"/>
  <c r="CT47"/>
  <c r="DO46"/>
  <c r="DM42"/>
  <c r="DC40"/>
  <c r="DH58"/>
  <c r="DH56"/>
  <c r="DH45"/>
  <c r="DR40"/>
  <c r="CW40"/>
  <c r="DH32"/>
  <c r="DD44"/>
  <c r="CV44"/>
  <c r="DO40"/>
  <c r="DR38"/>
  <c r="DE36"/>
  <c r="DS33"/>
  <c r="DD25"/>
  <c r="DN24"/>
  <c r="DO23"/>
  <c r="CY23"/>
  <c r="CU15"/>
  <c r="DJ21"/>
  <c r="DI29"/>
  <c r="DD28"/>
  <c r="CV28"/>
  <c r="DP20"/>
  <c r="DN20"/>
  <c r="CV14"/>
  <c r="DE13"/>
  <c r="DQ11"/>
  <c r="CS24"/>
  <c r="CV23"/>
  <c r="DI20"/>
  <c r="DI24"/>
  <c r="CV21"/>
  <c r="DB20"/>
  <c r="DA16"/>
  <c r="DI12"/>
  <c r="DB21"/>
  <c r="CV69"/>
  <c r="DL66"/>
  <c r="DA65"/>
  <c r="DT64"/>
  <c r="DL64"/>
  <c r="DP63"/>
  <c r="DT62"/>
  <c r="CS62"/>
  <c r="DP61"/>
  <c r="DT60"/>
  <c r="DA60"/>
  <c r="DL60"/>
  <c r="DP56"/>
  <c r="CU52"/>
  <c r="CV70"/>
  <c r="DI69"/>
  <c r="DO67"/>
  <c r="DT58"/>
  <c r="DL58"/>
  <c r="DA56"/>
  <c r="DT52"/>
  <c r="DP52"/>
  <c r="DN50"/>
  <c r="DR48"/>
  <c r="DN43"/>
  <c r="DQ42"/>
  <c r="DM36"/>
  <c r="DM32"/>
  <c r="DH50"/>
  <c r="CZ48"/>
  <c r="DR28"/>
  <c r="CO28" s="1"/>
  <c r="CP28" s="1"/>
  <c r="DH26"/>
  <c r="DH40"/>
  <c r="DJ24"/>
  <c r="DC19"/>
  <c r="CW12"/>
  <c r="DI43"/>
  <c r="DL29"/>
  <c r="DS25"/>
  <c r="DR23"/>
  <c r="DR20"/>
  <c r="CO20" s="1"/>
  <c r="CP20" s="1"/>
  <c r="DM19"/>
  <c r="DP16"/>
  <c r="DN16"/>
  <c r="DA24"/>
  <c r="DD17"/>
  <c r="CV13"/>
  <c r="CT12"/>
  <c r="DA20"/>
  <c r="DJ17"/>
  <c r="CO119"/>
  <c r="CP119" s="1"/>
  <c r="DI121"/>
  <c r="DA121"/>
  <c r="CS121"/>
  <c r="DH121"/>
  <c r="DE118"/>
  <c r="DQ116"/>
  <c r="CO116" s="1"/>
  <c r="CP116" s="1"/>
  <c r="DE113"/>
  <c r="DE112"/>
  <c r="DQ118"/>
  <c r="CO118" s="1"/>
  <c r="CP118" s="1"/>
  <c r="CU117"/>
  <c r="DP116"/>
  <c r="DA116"/>
  <c r="DT120"/>
  <c r="CS120"/>
  <c r="DH120"/>
  <c r="DI119"/>
  <c r="CU119"/>
  <c r="CZ119"/>
  <c r="DA117"/>
  <c r="DF116"/>
  <c r="DJ115"/>
  <c r="DM111"/>
  <c r="CU111"/>
  <c r="DF120"/>
  <c r="DO118"/>
  <c r="CY118"/>
  <c r="DT116"/>
  <c r="DM116"/>
  <c r="DD114"/>
  <c r="CV114"/>
  <c r="DJ112"/>
  <c r="CT112"/>
  <c r="CY111"/>
  <c r="DO111"/>
  <c r="CS110"/>
  <c r="CS109"/>
  <c r="CU107"/>
  <c r="DM107"/>
  <c r="DQ120"/>
  <c r="DE116"/>
  <c r="DC115"/>
  <c r="DQ115"/>
  <c r="CO115" s="1"/>
  <c r="CP115" s="1"/>
  <c r="DD113"/>
  <c r="CZ112"/>
  <c r="CZ108"/>
  <c r="DC117"/>
  <c r="DN117"/>
  <c r="DJ114"/>
  <c r="CT114"/>
  <c r="DC110"/>
  <c r="DM110"/>
  <c r="DM118"/>
  <c r="DR111"/>
  <c r="CW105"/>
  <c r="CS105"/>
  <c r="DL105"/>
  <c r="DH105"/>
  <c r="DC119"/>
  <c r="DB107"/>
  <c r="DE104"/>
  <c r="CY104"/>
  <c r="DO104"/>
  <c r="DI103"/>
  <c r="DP99"/>
  <c r="DA99"/>
  <c r="CX110"/>
  <c r="DN109"/>
  <c r="CW109"/>
  <c r="DN108"/>
  <c r="DU108" s="1"/>
  <c r="CW108"/>
  <c r="DH104"/>
  <c r="CZ104"/>
  <c r="DE103"/>
  <c r="DR103"/>
  <c r="CY103"/>
  <c r="DO103"/>
  <c r="CM103" s="1"/>
  <c r="CN103" s="1"/>
  <c r="DM103"/>
  <c r="CU103"/>
  <c r="DA102"/>
  <c r="DQ121"/>
  <c r="CO121" s="1"/>
  <c r="CP121" s="1"/>
  <c r="DM121"/>
  <c r="DJ106"/>
  <c r="DB106"/>
  <c r="CT106"/>
  <c r="CW104"/>
  <c r="DF103"/>
  <c r="CV102"/>
  <c r="DD100"/>
  <c r="CX101"/>
  <c r="CS100"/>
  <c r="CZ100"/>
  <c r="DD98"/>
  <c r="DG102"/>
  <c r="DS102"/>
  <c r="CZ102"/>
  <c r="DC101"/>
  <c r="DQ101"/>
  <c r="DM101"/>
  <c r="CU101"/>
  <c r="DE100"/>
  <c r="DR100"/>
  <c r="DN100"/>
  <c r="CW100"/>
  <c r="DN98"/>
  <c r="CW98"/>
  <c r="DJ98"/>
  <c r="DT97"/>
  <c r="DI97"/>
  <c r="DL95"/>
  <c r="CS95"/>
  <c r="CX102"/>
  <c r="CX100"/>
  <c r="DT99"/>
  <c r="DA97"/>
  <c r="DR96"/>
  <c r="DE96"/>
  <c r="DN94"/>
  <c r="CW94"/>
  <c r="CS92"/>
  <c r="DL92"/>
  <c r="DA91"/>
  <c r="DP91"/>
  <c r="DT90"/>
  <c r="DI90"/>
  <c r="DL90"/>
  <c r="CS90"/>
  <c r="CW89"/>
  <c r="DN89"/>
  <c r="DL88"/>
  <c r="CS88"/>
  <c r="DI86"/>
  <c r="DT86"/>
  <c r="DA85"/>
  <c r="DP85"/>
  <c r="DL84"/>
  <c r="CS84"/>
  <c r="DG97"/>
  <c r="DS97"/>
  <c r="DL97"/>
  <c r="CZ97"/>
  <c r="DH94"/>
  <c r="DQ94"/>
  <c r="DC94"/>
  <c r="DE92"/>
  <c r="DD96"/>
  <c r="DL94"/>
  <c r="CO24"/>
  <c r="CP24" s="1"/>
  <c r="CO16"/>
  <c r="CP16" s="1"/>
  <c r="DJ116"/>
  <c r="CY115"/>
  <c r="DO115"/>
  <c r="CW113"/>
  <c r="DH117"/>
  <c r="DE115"/>
  <c r="DN120"/>
  <c r="CW120"/>
  <c r="CY120"/>
  <c r="DO120"/>
  <c r="CS119"/>
  <c r="DH119"/>
  <c r="DN116"/>
  <c r="CW116"/>
  <c r="DI115"/>
  <c r="DP115"/>
  <c r="DA115"/>
  <c r="DL115"/>
  <c r="CS115"/>
  <c r="DQ111"/>
  <c r="DC111"/>
  <c r="DR120"/>
  <c r="CO120" s="1"/>
  <c r="CP120" s="1"/>
  <c r="CX119"/>
  <c r="DL118"/>
  <c r="CS117"/>
  <c r="DO116"/>
  <c r="DA111"/>
  <c r="DA112"/>
  <c r="DP112"/>
  <c r="CY108"/>
  <c r="DO108"/>
  <c r="DG106"/>
  <c r="DS106"/>
  <c r="DT115"/>
  <c r="DD115"/>
  <c r="DM113"/>
  <c r="CU113"/>
  <c r="DS112"/>
  <c r="DG112"/>
  <c r="DQ109"/>
  <c r="DS117"/>
  <c r="DA114"/>
  <c r="DP114"/>
  <c r="DI111"/>
  <c r="DI110"/>
  <c r="CY109"/>
  <c r="DO109"/>
  <c r="DG108"/>
  <c r="DC107"/>
  <c r="DQ107"/>
  <c r="DE119"/>
  <c r="DA119"/>
  <c r="DP107"/>
  <c r="DA107"/>
  <c r="DL107"/>
  <c r="CS107"/>
  <c r="DQ104"/>
  <c r="CO104" s="1"/>
  <c r="CP104" s="1"/>
  <c r="DC104"/>
  <c r="DA100"/>
  <c r="DP100"/>
  <c r="DF110"/>
  <c r="DR109"/>
  <c r="CO109" s="1"/>
  <c r="CP109" s="1"/>
  <c r="DE109"/>
  <c r="DR108"/>
  <c r="DE108"/>
  <c r="DQ106"/>
  <c r="CO106" s="1"/>
  <c r="CP106" s="1"/>
  <c r="DC106"/>
  <c r="DM106"/>
  <c r="CU106"/>
  <c r="CY105"/>
  <c r="DO105"/>
  <c r="CS104"/>
  <c r="DD103"/>
  <c r="CX103"/>
  <c r="CS102"/>
  <c r="CZ105"/>
  <c r="DT104"/>
  <c r="DI104"/>
  <c r="DL103"/>
  <c r="DC102"/>
  <c r="DQ102"/>
  <c r="DQ100"/>
  <c r="DC100"/>
  <c r="DR99"/>
  <c r="DE99"/>
  <c r="DN99"/>
  <c r="CW99"/>
  <c r="CU98"/>
  <c r="DM98"/>
  <c r="DH100"/>
  <c r="DF99"/>
  <c r="CV98"/>
  <c r="DH102"/>
  <c r="DT100"/>
  <c r="DC99"/>
  <c r="DQ99"/>
  <c r="DM99"/>
  <c r="CU99"/>
  <c r="CV99"/>
  <c r="DE98"/>
  <c r="DR98"/>
  <c r="DN97"/>
  <c r="DL96"/>
  <c r="CS96"/>
  <c r="DR102"/>
  <c r="CO102" s="1"/>
  <c r="CP102" s="1"/>
  <c r="DE102"/>
  <c r="DP101"/>
  <c r="DQ96"/>
  <c r="DC96"/>
  <c r="DM96"/>
  <c r="CU96"/>
  <c r="DT93"/>
  <c r="DI93"/>
  <c r="DA93"/>
  <c r="DP93"/>
  <c r="DL93"/>
  <c r="CS93"/>
  <c r="DT91"/>
  <c r="DI91"/>
  <c r="DI89"/>
  <c r="DT89"/>
  <c r="CS89"/>
  <c r="DL89"/>
  <c r="DT87"/>
  <c r="DI87"/>
  <c r="DA86"/>
  <c r="DP86"/>
  <c r="DL85"/>
  <c r="CS85"/>
  <c r="DT101"/>
  <c r="DP96"/>
  <c r="DF95"/>
  <c r="CX95"/>
  <c r="CW91"/>
  <c r="DO91"/>
  <c r="CY91"/>
  <c r="DL98"/>
  <c r="DD95"/>
  <c r="DQ97"/>
  <c r="DC97"/>
  <c r="DD92"/>
  <c r="DE121"/>
  <c r="CW121"/>
  <c r="DS114"/>
  <c r="DG114"/>
  <c r="DG113"/>
  <c r="DS113"/>
  <c r="DT118"/>
  <c r="DI118"/>
  <c r="DP118"/>
  <c r="DA118"/>
  <c r="DO117"/>
  <c r="DU117" s="1"/>
  <c r="DL116"/>
  <c r="DU116" s="1"/>
  <c r="CS116"/>
  <c r="DG115"/>
  <c r="DS115"/>
  <c r="CW115"/>
  <c r="DN115"/>
  <c r="DM120"/>
  <c r="DG120"/>
  <c r="DS120"/>
  <c r="DN119"/>
  <c r="CW119"/>
  <c r="CY119"/>
  <c r="DO119"/>
  <c r="DI117"/>
  <c r="DI113"/>
  <c r="DT113"/>
  <c r="DA113"/>
  <c r="DP113"/>
  <c r="CS113"/>
  <c r="DL113"/>
  <c r="DG118"/>
  <c r="DS118"/>
  <c r="DQ112"/>
  <c r="CO112" s="1"/>
  <c r="CP112" s="1"/>
  <c r="DC112"/>
  <c r="DE117"/>
  <c r="DL112"/>
  <c r="CU108"/>
  <c r="DO106"/>
  <c r="CY106"/>
  <c r="DA120"/>
  <c r="CU115"/>
  <c r="DM115"/>
  <c r="CV113"/>
  <c r="DH112"/>
  <c r="DP111"/>
  <c r="CM111" s="1"/>
  <c r="CN111" s="1"/>
  <c r="CY117"/>
  <c r="DB114"/>
  <c r="DO110"/>
  <c r="CY110"/>
  <c r="DG109"/>
  <c r="DS109"/>
  <c r="DQ108"/>
  <c r="DA105"/>
  <c r="DP105"/>
  <c r="CM105" s="1"/>
  <c r="CN105" s="1"/>
  <c r="CT107"/>
  <c r="DM104"/>
  <c r="CU104"/>
  <c r="DN111"/>
  <c r="DN110"/>
  <c r="CW110"/>
  <c r="CX109"/>
  <c r="DD106"/>
  <c r="CV106"/>
  <c r="DQ105"/>
  <c r="DC105"/>
  <c r="DQ103"/>
  <c r="DC103"/>
  <c r="DN103"/>
  <c r="CW103"/>
  <c r="DS121"/>
  <c r="DO121"/>
  <c r="DS116"/>
  <c r="DI105"/>
  <c r="DT105"/>
  <c r="DA103"/>
  <c r="DS100"/>
  <c r="DG100"/>
  <c r="CU100"/>
  <c r="DM100"/>
  <c r="DQ98"/>
  <c r="DC98"/>
  <c r="CX99"/>
  <c r="DS101"/>
  <c r="DG101"/>
  <c r="DO101"/>
  <c r="CY101"/>
  <c r="DR97"/>
  <c r="CO97" s="1"/>
  <c r="CP97" s="1"/>
  <c r="DE97"/>
  <c r="DI95"/>
  <c r="DT95"/>
  <c r="CS101"/>
  <c r="CZ101"/>
  <c r="DF100"/>
  <c r="DR95"/>
  <c r="DE95"/>
  <c r="DN95"/>
  <c r="CW95"/>
  <c r="DO95"/>
  <c r="CY95"/>
  <c r="DS94"/>
  <c r="DG94"/>
  <c r="DP94"/>
  <c r="DA94"/>
  <c r="DI92"/>
  <c r="DT92"/>
  <c r="DP90"/>
  <c r="DA90"/>
  <c r="DE89"/>
  <c r="DR89"/>
  <c r="DT88"/>
  <c r="DI88"/>
  <c r="DA87"/>
  <c r="DP87"/>
  <c r="DL86"/>
  <c r="CS86"/>
  <c r="DI84"/>
  <c r="DT84"/>
  <c r="CW97"/>
  <c r="CU94"/>
  <c r="DM94"/>
  <c r="DE93"/>
  <c r="DS92"/>
  <c r="DG92"/>
  <c r="DE90"/>
  <c r="DO98"/>
  <c r="CY98"/>
  <c r="DA92"/>
  <c r="CO38"/>
  <c r="CP38" s="1"/>
  <c r="CY114"/>
  <c r="DO114"/>
  <c r="DO113"/>
  <c r="CY113"/>
  <c r="CZ117"/>
  <c r="DG119"/>
  <c r="DS119"/>
  <c r="DQ114"/>
  <c r="CO114" s="1"/>
  <c r="CP114" s="1"/>
  <c r="DC114"/>
  <c r="DM114"/>
  <c r="CU114"/>
  <c r="DM112"/>
  <c r="CU112"/>
  <c r="DL111"/>
  <c r="DU111" s="1"/>
  <c r="DP110"/>
  <c r="CM110" s="1"/>
  <c r="CN110" s="1"/>
  <c r="DM109"/>
  <c r="DI112"/>
  <c r="DT112"/>
  <c r="DG111"/>
  <c r="DS111"/>
  <c r="CY107"/>
  <c r="DO107"/>
  <c r="DE120"/>
  <c r="CV115"/>
  <c r="DQ113"/>
  <c r="CO113" s="1"/>
  <c r="CP113" s="1"/>
  <c r="CQ113" s="1"/>
  <c r="DC113"/>
  <c r="CY112"/>
  <c r="DO112"/>
  <c r="DI114"/>
  <c r="DT114"/>
  <c r="CS114"/>
  <c r="DL114"/>
  <c r="DU114" s="1"/>
  <c r="DS110"/>
  <c r="DG110"/>
  <c r="CS112"/>
  <c r="CO105"/>
  <c r="CP105" s="1"/>
  <c r="DG105"/>
  <c r="DS105"/>
  <c r="DS103"/>
  <c r="DG103"/>
  <c r="DR107"/>
  <c r="CO107" s="1"/>
  <c r="CP107" s="1"/>
  <c r="DT107"/>
  <c r="DI107"/>
  <c r="CT105"/>
  <c r="DS104"/>
  <c r="DG104"/>
  <c r="DH103"/>
  <c r="DR110"/>
  <c r="CO110" s="1"/>
  <c r="CP110" s="1"/>
  <c r="CQ110" s="1"/>
  <c r="DE110"/>
  <c r="DF108"/>
  <c r="DM105"/>
  <c r="CU105"/>
  <c r="CZ103"/>
  <c r="CV103"/>
  <c r="DI102"/>
  <c r="DA110"/>
  <c r="DI106"/>
  <c r="DT106"/>
  <c r="DA106"/>
  <c r="DP106"/>
  <c r="CS106"/>
  <c r="DL106"/>
  <c r="DU106" s="1"/>
  <c r="DJ105"/>
  <c r="DA104"/>
  <c r="DP104"/>
  <c r="CM104" s="1"/>
  <c r="CN104" s="1"/>
  <c r="CU102"/>
  <c r="DM102"/>
  <c r="DU102" s="1"/>
  <c r="DR101"/>
  <c r="CO101" s="1"/>
  <c r="CP101" s="1"/>
  <c r="DE101"/>
  <c r="DN101"/>
  <c r="CW101"/>
  <c r="DO100"/>
  <c r="CY100"/>
  <c r="DF101"/>
  <c r="CY102"/>
  <c r="DO102"/>
  <c r="CM102" s="1"/>
  <c r="CN102" s="1"/>
  <c r="DS99"/>
  <c r="DG99"/>
  <c r="DO99"/>
  <c r="CY99"/>
  <c r="DI98"/>
  <c r="DT98"/>
  <c r="DP98"/>
  <c r="DA98"/>
  <c r="DT96"/>
  <c r="DI96"/>
  <c r="DP95"/>
  <c r="DA95"/>
  <c r="DN102"/>
  <c r="CW102"/>
  <c r="DH101"/>
  <c r="DS96"/>
  <c r="DG96"/>
  <c r="DT94"/>
  <c r="DI94"/>
  <c r="DN92"/>
  <c r="CW92"/>
  <c r="DE91"/>
  <c r="DR91"/>
  <c r="CS91"/>
  <c r="DL91"/>
  <c r="CW90"/>
  <c r="DN90"/>
  <c r="DA89"/>
  <c r="DP89"/>
  <c r="DP88"/>
  <c r="DA88"/>
  <c r="CS87"/>
  <c r="DL87"/>
  <c r="DI85"/>
  <c r="DT85"/>
  <c r="DA84"/>
  <c r="DP84"/>
  <c r="CV97"/>
  <c r="CY97"/>
  <c r="DO97"/>
  <c r="DD94"/>
  <c r="DO94"/>
  <c r="CY94"/>
  <c r="CW93"/>
  <c r="DQ93"/>
  <c r="CO93" s="1"/>
  <c r="CP93" s="1"/>
  <c r="DC93"/>
  <c r="DM93"/>
  <c r="CU93"/>
  <c r="DL99"/>
  <c r="DM95"/>
  <c r="CU95"/>
  <c r="DO96"/>
  <c r="CY96"/>
  <c r="DC95"/>
  <c r="DQ95"/>
  <c r="DF85"/>
  <c r="DM92"/>
  <c r="CU92"/>
  <c r="DM91"/>
  <c r="CU91"/>
  <c r="CV90"/>
  <c r="DS90"/>
  <c r="DG90"/>
  <c r="DF88"/>
  <c r="DN88"/>
  <c r="CW88"/>
  <c r="DQ83"/>
  <c r="CO83" s="1"/>
  <c r="CP83" s="1"/>
  <c r="DC83"/>
  <c r="DM83"/>
  <c r="CU83"/>
  <c r="CY82"/>
  <c r="DO82"/>
  <c r="DR81"/>
  <c r="DE81"/>
  <c r="CY80"/>
  <c r="DO80"/>
  <c r="CY78"/>
  <c r="DO78"/>
  <c r="CY76"/>
  <c r="DO76"/>
  <c r="DH89"/>
  <c r="DM89"/>
  <c r="CU89"/>
  <c r="CX88"/>
  <c r="DH87"/>
  <c r="DF86"/>
  <c r="CX86"/>
  <c r="DG84"/>
  <c r="DD83"/>
  <c r="DQ90"/>
  <c r="CO90" s="1"/>
  <c r="CP90" s="1"/>
  <c r="DC90"/>
  <c r="DR87"/>
  <c r="DE87"/>
  <c r="DS86"/>
  <c r="DN85"/>
  <c r="CW85"/>
  <c r="DR88"/>
  <c r="DI82"/>
  <c r="DT82"/>
  <c r="CS82"/>
  <c r="DL82"/>
  <c r="DQ80"/>
  <c r="DC80"/>
  <c r="CV78"/>
  <c r="DM76"/>
  <c r="CU76"/>
  <c r="DI75"/>
  <c r="DT75"/>
  <c r="DI80"/>
  <c r="DT80"/>
  <c r="CS80"/>
  <c r="DL80"/>
  <c r="DF79"/>
  <c r="DB78"/>
  <c r="DR77"/>
  <c r="DE77"/>
  <c r="DA76"/>
  <c r="DP76"/>
  <c r="DL75"/>
  <c r="CY75"/>
  <c r="DO75"/>
  <c r="DQ79"/>
  <c r="DC79"/>
  <c r="DM77"/>
  <c r="CU77"/>
  <c r="DN75"/>
  <c r="CW75"/>
  <c r="DN80"/>
  <c r="CW80"/>
  <c r="DA79"/>
  <c r="DP79"/>
  <c r="DF78"/>
  <c r="DA77"/>
  <c r="DP77"/>
  <c r="DN76"/>
  <c r="CW76"/>
  <c r="DQ75"/>
  <c r="DC75"/>
  <c r="DI74"/>
  <c r="DA72"/>
  <c r="DP72"/>
  <c r="CW70"/>
  <c r="DS68"/>
  <c r="DG68"/>
  <c r="DA66"/>
  <c r="DP66"/>
  <c r="CY55"/>
  <c r="DO55"/>
  <c r="DR53"/>
  <c r="DE53"/>
  <c r="DR51"/>
  <c r="DE51"/>
  <c r="DT71"/>
  <c r="DI71"/>
  <c r="DE69"/>
  <c r="CY69"/>
  <c r="DO69"/>
  <c r="CW67"/>
  <c r="DG54"/>
  <c r="DS54"/>
  <c r="DM73"/>
  <c r="CU73"/>
  <c r="DN72"/>
  <c r="DS72"/>
  <c r="DG72"/>
  <c r="DL71"/>
  <c r="DS70"/>
  <c r="DG70"/>
  <c r="CZ69"/>
  <c r="DJ65"/>
  <c r="DF65"/>
  <c r="CX65"/>
  <c r="CS64"/>
  <c r="DR64"/>
  <c r="CO64" s="1"/>
  <c r="CP64" s="1"/>
  <c r="DE64"/>
  <c r="DN64"/>
  <c r="CW64"/>
  <c r="DH63"/>
  <c r="CZ63"/>
  <c r="DI62"/>
  <c r="DG62"/>
  <c r="DS62"/>
  <c r="CY62"/>
  <c r="DO62"/>
  <c r="DA61"/>
  <c r="DF61"/>
  <c r="CX61"/>
  <c r="CS60"/>
  <c r="CY60"/>
  <c r="DO60"/>
  <c r="DH59"/>
  <c r="CZ57"/>
  <c r="DN68"/>
  <c r="DP65"/>
  <c r="DN60"/>
  <c r="CW60"/>
  <c r="DF59"/>
  <c r="DP58"/>
  <c r="DN57"/>
  <c r="CW57"/>
  <c r="CW56"/>
  <c r="DT55"/>
  <c r="DI55"/>
  <c r="DP55"/>
  <c r="DA55"/>
  <c r="DL55"/>
  <c r="CS55"/>
  <c r="DJ53"/>
  <c r="DB53"/>
  <c r="CT53"/>
  <c r="DG44"/>
  <c r="DS44"/>
  <c r="DO30"/>
  <c r="CY30"/>
  <c r="DC64"/>
  <c r="DC60"/>
  <c r="DC59"/>
  <c r="DP57"/>
  <c r="CS54"/>
  <c r="CW52"/>
  <c r="DD51"/>
  <c r="CV51"/>
  <c r="DM50"/>
  <c r="CU50"/>
  <c r="CU48"/>
  <c r="DM48"/>
  <c r="DM45"/>
  <c r="DG41"/>
  <c r="DS41"/>
  <c r="DL39"/>
  <c r="CS39"/>
  <c r="DP37"/>
  <c r="DA37"/>
  <c r="DT35"/>
  <c r="DI35"/>
  <c r="CY35"/>
  <c r="DO35"/>
  <c r="CW34"/>
  <c r="DP31"/>
  <c r="DA31"/>
  <c r="CS56"/>
  <c r="DF54"/>
  <c r="DM53"/>
  <c r="CU53"/>
  <c r="DT50"/>
  <c r="DE49"/>
  <c r="DR49"/>
  <c r="DT48"/>
  <c r="DL48"/>
  <c r="DN47"/>
  <c r="CW47"/>
  <c r="DI45"/>
  <c r="DT45"/>
  <c r="DQ43"/>
  <c r="CO43" s="1"/>
  <c r="CP43" s="1"/>
  <c r="DG42"/>
  <c r="DS42"/>
  <c r="DN38"/>
  <c r="CW38"/>
  <c r="DI34"/>
  <c r="DT34"/>
  <c r="DA34"/>
  <c r="DP34"/>
  <c r="CS34"/>
  <c r="DL34"/>
  <c r="DN33"/>
  <c r="DQ32"/>
  <c r="DN30"/>
  <c r="DF28"/>
  <c r="DI27"/>
  <c r="DT27"/>
  <c r="CS27"/>
  <c r="DL27"/>
  <c r="CS67"/>
  <c r="CU62"/>
  <c r="CU59"/>
  <c r="DA52"/>
  <c r="DP51"/>
  <c r="DA51"/>
  <c r="DF49"/>
  <c r="DF47"/>
  <c r="CY46"/>
  <c r="DI40"/>
  <c r="CZ40"/>
  <c r="DC35"/>
  <c r="DQ35"/>
  <c r="CU35"/>
  <c r="DM35"/>
  <c r="DE56"/>
  <c r="DM56"/>
  <c r="DC52"/>
  <c r="DI52"/>
  <c r="DT47"/>
  <c r="DP47"/>
  <c r="DH47"/>
  <c r="DO47"/>
  <c r="CY47"/>
  <c r="DS43"/>
  <c r="DG43"/>
  <c r="CU43"/>
  <c r="DP42"/>
  <c r="DE42"/>
  <c r="DR42"/>
  <c r="CO42" s="1"/>
  <c r="CP42" s="1"/>
  <c r="DN41"/>
  <c r="CW41"/>
  <c r="CY40"/>
  <c r="DF36"/>
  <c r="DF35"/>
  <c r="DA32"/>
  <c r="CU32"/>
  <c r="DD30"/>
  <c r="DM30"/>
  <c r="CU30"/>
  <c r="CY28"/>
  <c r="DO28"/>
  <c r="DG21"/>
  <c r="DS21"/>
  <c r="DM21"/>
  <c r="CU21"/>
  <c r="DI17"/>
  <c r="DT17"/>
  <c r="DO17"/>
  <c r="CY17"/>
  <c r="DA13"/>
  <c r="DP13"/>
  <c r="DT16"/>
  <c r="DS15"/>
  <c r="DG15"/>
  <c r="CY11"/>
  <c r="DO11"/>
  <c r="DO22"/>
  <c r="CY22"/>
  <c r="CY20"/>
  <c r="DO20"/>
  <c r="CW46"/>
  <c r="DC58"/>
  <c r="DO52"/>
  <c r="DR50"/>
  <c r="DA43"/>
  <c r="DP43"/>
  <c r="CU41"/>
  <c r="DM41"/>
  <c r="DT38"/>
  <c r="DC38"/>
  <c r="CS38"/>
  <c r="DO38"/>
  <c r="CY38"/>
  <c r="DR33"/>
  <c r="CO33" s="1"/>
  <c r="CP33" s="1"/>
  <c r="DI32"/>
  <c r="DI30"/>
  <c r="DT30"/>
  <c r="CX29"/>
  <c r="DI28"/>
  <c r="CU28"/>
  <c r="DM28"/>
  <c r="DE27"/>
  <c r="DR27"/>
  <c r="DN27"/>
  <c r="CW27"/>
  <c r="DI25"/>
  <c r="DT25"/>
  <c r="DA25"/>
  <c r="DP25"/>
  <c r="DF23"/>
  <c r="CU22"/>
  <c r="DM22"/>
  <c r="DT18"/>
  <c r="DI18"/>
  <c r="DD18"/>
  <c r="CY18"/>
  <c r="DO18"/>
  <c r="CU18"/>
  <c r="DM18"/>
  <c r="DT14"/>
  <c r="DI14"/>
  <c r="DD14"/>
  <c r="CY14"/>
  <c r="DO14"/>
  <c r="CU14"/>
  <c r="DM14"/>
  <c r="DA29"/>
  <c r="CU26"/>
  <c r="DM26"/>
  <c r="DA23"/>
  <c r="DP22"/>
  <c r="DA22"/>
  <c r="CU20"/>
  <c r="DC16"/>
  <c r="DN15"/>
  <c r="CW15"/>
  <c r="DS11"/>
  <c r="DG11"/>
  <c r="CX11"/>
  <c r="CZ20"/>
  <c r="DE44"/>
  <c r="DL72"/>
  <c r="DT69"/>
  <c r="CU63"/>
  <c r="DQ54"/>
  <c r="DC54"/>
  <c r="CV54"/>
  <c r="DE48"/>
  <c r="DC46"/>
  <c r="DQ46"/>
  <c r="CO46" s="1"/>
  <c r="CP46" s="1"/>
  <c r="CV46"/>
  <c r="DN45"/>
  <c r="CZ43"/>
  <c r="DH43"/>
  <c r="CS42"/>
  <c r="DD27"/>
  <c r="DD26"/>
  <c r="DG23"/>
  <c r="DI22"/>
  <c r="DT22"/>
  <c r="DS19"/>
  <c r="DG19"/>
  <c r="DP12"/>
  <c r="DR29"/>
  <c r="DE29"/>
  <c r="DI26"/>
  <c r="DT26"/>
  <c r="DT24"/>
  <c r="CY16"/>
  <c r="DO16"/>
  <c r="DH12"/>
  <c r="CS57"/>
  <c r="DT49"/>
  <c r="DP49"/>
  <c r="DH49"/>
  <c r="DO49"/>
  <c r="CY49"/>
  <c r="DS46"/>
  <c r="DN40"/>
  <c r="DC39"/>
  <c r="DQ39"/>
  <c r="CU38"/>
  <c r="DR36"/>
  <c r="CO36" s="1"/>
  <c r="CP36" s="1"/>
  <c r="DL36"/>
  <c r="DO36"/>
  <c r="CY36"/>
  <c r="CT33"/>
  <c r="DF31"/>
  <c r="DN31"/>
  <c r="CW31"/>
  <c r="CS29"/>
  <c r="DE21"/>
  <c r="DG25"/>
  <c r="CS12"/>
  <c r="DT73"/>
  <c r="DM60"/>
  <c r="DM64"/>
  <c r="DL22"/>
  <c r="DO32"/>
  <c r="DT29"/>
  <c r="DP15"/>
  <c r="DQ12"/>
  <c r="CO12" s="1"/>
  <c r="CP12" s="1"/>
  <c r="DQ49"/>
  <c r="DQ62"/>
  <c r="DL47"/>
  <c r="DL68"/>
  <c r="DE23"/>
  <c r="CU47"/>
  <c r="DN42"/>
  <c r="DP38"/>
  <c r="DP67"/>
  <c r="DC33"/>
  <c r="DS93"/>
  <c r="DG93"/>
  <c r="DO93"/>
  <c r="CY93"/>
  <c r="DO92"/>
  <c r="CY92"/>
  <c r="DS91"/>
  <c r="DG91"/>
  <c r="DH98"/>
  <c r="DH96"/>
  <c r="DN96"/>
  <c r="CW96"/>
  <c r="DS89"/>
  <c r="DG89"/>
  <c r="CV92"/>
  <c r="CV91"/>
  <c r="DH90"/>
  <c r="DD88"/>
  <c r="DS87"/>
  <c r="DG87"/>
  <c r="DO87"/>
  <c r="CY87"/>
  <c r="DS85"/>
  <c r="DG85"/>
  <c r="DO85"/>
  <c r="CY85"/>
  <c r="DS83"/>
  <c r="DG83"/>
  <c r="DG82"/>
  <c r="DS82"/>
  <c r="DN82"/>
  <c r="CW82"/>
  <c r="DO81"/>
  <c r="CY81"/>
  <c r="DS79"/>
  <c r="DG79"/>
  <c r="DS77"/>
  <c r="DG77"/>
  <c r="CZ85"/>
  <c r="DM90"/>
  <c r="CU90"/>
  <c r="DD90"/>
  <c r="DM86"/>
  <c r="CU86"/>
  <c r="DR85"/>
  <c r="DE85"/>
  <c r="DJ82"/>
  <c r="CT82"/>
  <c r="DI81"/>
  <c r="DT81"/>
  <c r="DA81"/>
  <c r="DP81"/>
  <c r="CS81"/>
  <c r="DL81"/>
  <c r="DD80"/>
  <c r="DC78"/>
  <c r="DQ78"/>
  <c r="CV76"/>
  <c r="DJ75"/>
  <c r="DI83"/>
  <c r="DT83"/>
  <c r="DA83"/>
  <c r="DP83"/>
  <c r="DL83"/>
  <c r="CS83"/>
  <c r="DJ80"/>
  <c r="CT80"/>
  <c r="DN79"/>
  <c r="CW79"/>
  <c r="DI78"/>
  <c r="DT78"/>
  <c r="CS78"/>
  <c r="DL78"/>
  <c r="DF77"/>
  <c r="DB76"/>
  <c r="CZ75"/>
  <c r="DS74"/>
  <c r="DG74"/>
  <c r="CW73"/>
  <c r="DO73"/>
  <c r="CY73"/>
  <c r="DD79"/>
  <c r="CV77"/>
  <c r="DQ81"/>
  <c r="DC81"/>
  <c r="DM81"/>
  <c r="CU81"/>
  <c r="CX80"/>
  <c r="DB79"/>
  <c r="DN78"/>
  <c r="CW78"/>
  <c r="DB77"/>
  <c r="CX76"/>
  <c r="DD75"/>
  <c r="DQ74"/>
  <c r="CO74" s="1"/>
  <c r="CP74" s="1"/>
  <c r="DC74"/>
  <c r="DE72"/>
  <c r="DO72"/>
  <c r="CY72"/>
  <c r="CY68"/>
  <c r="DO68"/>
  <c r="DR66"/>
  <c r="DE66"/>
  <c r="CW55"/>
  <c r="DN55"/>
  <c r="DO53"/>
  <c r="CY53"/>
  <c r="CY51"/>
  <c r="DO51"/>
  <c r="DQ69"/>
  <c r="CO69" s="1"/>
  <c r="CP69" s="1"/>
  <c r="DC69"/>
  <c r="CZ68"/>
  <c r="DT67"/>
  <c r="DI67"/>
  <c r="DC57"/>
  <c r="DA73"/>
  <c r="CV73"/>
  <c r="DD72"/>
  <c r="DH72"/>
  <c r="DJ71"/>
  <c r="DB71"/>
  <c r="DE70"/>
  <c r="CY70"/>
  <c r="DO70"/>
  <c r="DH69"/>
  <c r="DP68"/>
  <c r="DA68"/>
  <c r="DQ66"/>
  <c r="DM66"/>
  <c r="DT65"/>
  <c r="DI65"/>
  <c r="DR65"/>
  <c r="CO65" s="1"/>
  <c r="CP65" s="1"/>
  <c r="CQ65" s="1"/>
  <c r="DE65"/>
  <c r="DN65"/>
  <c r="CW65"/>
  <c r="DH64"/>
  <c r="CZ64"/>
  <c r="DI63"/>
  <c r="DG63"/>
  <c r="DS63"/>
  <c r="CY63"/>
  <c r="DO63"/>
  <c r="DA62"/>
  <c r="DF62"/>
  <c r="CX62"/>
  <c r="CS61"/>
  <c r="DR61"/>
  <c r="CO61" s="1"/>
  <c r="CP61" s="1"/>
  <c r="DE61"/>
  <c r="DN61"/>
  <c r="CW61"/>
  <c r="DH60"/>
  <c r="DI59"/>
  <c r="DG59"/>
  <c r="DS59"/>
  <c r="CY57"/>
  <c r="DO57"/>
  <c r="DS71"/>
  <c r="DG71"/>
  <c r="DM71"/>
  <c r="CU71"/>
  <c r="CY67"/>
  <c r="DM67"/>
  <c r="CU67"/>
  <c r="CU65"/>
  <c r="CU61"/>
  <c r="CX60"/>
  <c r="DN59"/>
  <c r="CW59"/>
  <c r="CW58"/>
  <c r="CX57"/>
  <c r="DJ55"/>
  <c r="DB55"/>
  <c r="CT55"/>
  <c r="DF50"/>
  <c r="DF45"/>
  <c r="CY44"/>
  <c r="DO44"/>
  <c r="DP64"/>
  <c r="DP60"/>
  <c r="DP59"/>
  <c r="DG52"/>
  <c r="DS52"/>
  <c r="DT46"/>
  <c r="DI46"/>
  <c r="DL46"/>
  <c r="CS46"/>
  <c r="CW44"/>
  <c r="DL41"/>
  <c r="CS41"/>
  <c r="DP39"/>
  <c r="DA39"/>
  <c r="DT37"/>
  <c r="DI37"/>
  <c r="CY37"/>
  <c r="DO37"/>
  <c r="DG35"/>
  <c r="DS35"/>
  <c r="DT31"/>
  <c r="DI31"/>
  <c r="CY31"/>
  <c r="DO31"/>
  <c r="DS27"/>
  <c r="DG27"/>
  <c r="CS58"/>
  <c r="CZ56"/>
  <c r="DN54"/>
  <c r="CW54"/>
  <c r="CV53"/>
  <c r="DL50"/>
  <c r="DO50"/>
  <c r="CY50"/>
  <c r="DA48"/>
  <c r="DG48"/>
  <c r="DS48"/>
  <c r="DA45"/>
  <c r="DP45"/>
  <c r="CY45"/>
  <c r="DO45"/>
  <c r="CW43"/>
  <c r="DC42"/>
  <c r="DC37"/>
  <c r="DQ37"/>
  <c r="CU37"/>
  <c r="DM37"/>
  <c r="DJ34"/>
  <c r="DB34"/>
  <c r="CT34"/>
  <c r="CZ32"/>
  <c r="CU29"/>
  <c r="DJ27"/>
  <c r="CT27"/>
  <c r="DO26"/>
  <c r="CY26"/>
  <c r="DL62"/>
  <c r="DL59"/>
  <c r="DB51"/>
  <c r="CX49"/>
  <c r="CX47"/>
  <c r="DJ45"/>
  <c r="DB45"/>
  <c r="CT45"/>
  <c r="CU44"/>
  <c r="DM44"/>
  <c r="DS40"/>
  <c r="DG40"/>
  <c r="DR37"/>
  <c r="CO37" s="1"/>
  <c r="CP37" s="1"/>
  <c r="DE37"/>
  <c r="DN37"/>
  <c r="CW37"/>
  <c r="DA36"/>
  <c r="DD35"/>
  <c r="CV35"/>
  <c r="DQ34"/>
  <c r="CO34" s="1"/>
  <c r="CP34" s="1"/>
  <c r="DC34"/>
  <c r="DM34"/>
  <c r="CU34"/>
  <c r="DA54"/>
  <c r="DS47"/>
  <c r="DG47"/>
  <c r="DR45"/>
  <c r="CO45" s="1"/>
  <c r="CP45" s="1"/>
  <c r="DE43"/>
  <c r="CX41"/>
  <c r="DN35"/>
  <c r="CW35"/>
  <c r="DH33"/>
  <c r="DC31"/>
  <c r="DQ31"/>
  <c r="CV30"/>
  <c r="DI23"/>
  <c r="DL23"/>
  <c r="DN22"/>
  <c r="CW22"/>
  <c r="DQ21"/>
  <c r="CO21" s="1"/>
  <c r="CP21" s="1"/>
  <c r="DC21"/>
  <c r="CS21"/>
  <c r="DL21"/>
  <c r="DS17"/>
  <c r="DG17"/>
  <c r="DM17"/>
  <c r="CU17"/>
  <c r="DI13"/>
  <c r="DT13"/>
  <c r="DO13"/>
  <c r="CY13"/>
  <c r="DL16"/>
  <c r="DN11"/>
  <c r="CW11"/>
  <c r="CZ22"/>
  <c r="DE58"/>
  <c r="DM58"/>
  <c r="CW50"/>
  <c r="CU42"/>
  <c r="CV41"/>
  <c r="CZ38"/>
  <c r="DS36"/>
  <c r="DG36"/>
  <c r="DB33"/>
  <c r="DJ30"/>
  <c r="DA30"/>
  <c r="DP30"/>
  <c r="DF27"/>
  <c r="CX27"/>
  <c r="DA26"/>
  <c r="DP26"/>
  <c r="CS25"/>
  <c r="DL25"/>
  <c r="CV22"/>
  <c r="DG18"/>
  <c r="DS18"/>
  <c r="DC18"/>
  <c r="DQ18"/>
  <c r="CX18"/>
  <c r="DM16"/>
  <c r="DG14"/>
  <c r="DC14"/>
  <c r="DQ14"/>
  <c r="DS29"/>
  <c r="DG29"/>
  <c r="DO29"/>
  <c r="CY29"/>
  <c r="CZ24"/>
  <c r="DC23"/>
  <c r="DQ23"/>
  <c r="CO23" s="1"/>
  <c r="CP23" s="1"/>
  <c r="DB22"/>
  <c r="DF11"/>
  <c r="DS22"/>
  <c r="DG22"/>
  <c r="DI19"/>
  <c r="CZ16"/>
  <c r="DE46"/>
  <c r="DL63"/>
  <c r="DI56"/>
  <c r="DM55"/>
  <c r="CU55"/>
  <c r="DD54"/>
  <c r="DL43"/>
  <c r="DP40"/>
  <c r="DP24"/>
  <c r="DJ22"/>
  <c r="DC20"/>
  <c r="DR19"/>
  <c r="CO19" s="1"/>
  <c r="CP19" s="1"/>
  <c r="DE19"/>
  <c r="CZ15"/>
  <c r="DH20"/>
  <c r="DG12"/>
  <c r="DS12"/>
  <c r="CS66"/>
  <c r="DI58"/>
  <c r="CS49"/>
  <c r="DS49"/>
  <c r="DG49"/>
  <c r="CY42"/>
  <c r="DM40"/>
  <c r="DD39"/>
  <c r="DT36"/>
  <c r="DC36"/>
  <c r="DI33"/>
  <c r="DT33"/>
  <c r="DJ33"/>
  <c r="CX31"/>
  <c r="DN29"/>
  <c r="CW29"/>
  <c r="CU25"/>
  <c r="DM25"/>
  <c r="DP19"/>
  <c r="DT11"/>
  <c r="DG33"/>
  <c r="DQ63"/>
  <c r="DL40"/>
  <c r="DL73"/>
  <c r="CU49"/>
  <c r="CW21"/>
  <c r="DR68"/>
  <c r="CS32"/>
  <c r="DC24"/>
  <c r="DS98"/>
  <c r="DG98"/>
  <c r="DF96"/>
  <c r="DS95"/>
  <c r="DG95"/>
  <c r="DE94"/>
  <c r="DR94"/>
  <c r="CO94" s="1"/>
  <c r="CP94" s="1"/>
  <c r="DM97"/>
  <c r="CU97"/>
  <c r="DQ89"/>
  <c r="DC89"/>
  <c r="CX87"/>
  <c r="DQ92"/>
  <c r="CO92" s="1"/>
  <c r="CP92" s="1"/>
  <c r="DC92"/>
  <c r="DQ91"/>
  <c r="DC91"/>
  <c r="DO90"/>
  <c r="CY90"/>
  <c r="DR86"/>
  <c r="DE86"/>
  <c r="DN86"/>
  <c r="CW86"/>
  <c r="DR84"/>
  <c r="DE84"/>
  <c r="DN84"/>
  <c r="CW84"/>
  <c r="DO83"/>
  <c r="CY83"/>
  <c r="DR82"/>
  <c r="DE82"/>
  <c r="DM82"/>
  <c r="CU82"/>
  <c r="DN81"/>
  <c r="CW81"/>
  <c r="CY79"/>
  <c r="DO79"/>
  <c r="CY77"/>
  <c r="DO77"/>
  <c r="DD89"/>
  <c r="DH85"/>
  <c r="DF84"/>
  <c r="CX84"/>
  <c r="DM88"/>
  <c r="CU88"/>
  <c r="DC86"/>
  <c r="DQ86"/>
  <c r="DM84"/>
  <c r="CU84"/>
  <c r="DA82"/>
  <c r="DP82"/>
  <c r="DB81"/>
  <c r="DM80"/>
  <c r="CU80"/>
  <c r="DD78"/>
  <c r="DC76"/>
  <c r="DQ76"/>
  <c r="DA75"/>
  <c r="DP75"/>
  <c r="DJ83"/>
  <c r="DB83"/>
  <c r="CT83"/>
  <c r="DA80"/>
  <c r="DP80"/>
  <c r="CX79"/>
  <c r="DJ78"/>
  <c r="CT78"/>
  <c r="DN77"/>
  <c r="CW77"/>
  <c r="DI76"/>
  <c r="DT76"/>
  <c r="CS76"/>
  <c r="DL76"/>
  <c r="DS75"/>
  <c r="DG75"/>
  <c r="DM79"/>
  <c r="CU79"/>
  <c r="DQ77"/>
  <c r="DC77"/>
  <c r="DR75"/>
  <c r="CO75" s="1"/>
  <c r="CP75" s="1"/>
  <c r="DE75"/>
  <c r="DD81"/>
  <c r="CV81"/>
  <c r="DR80"/>
  <c r="CO80" s="1"/>
  <c r="CP80" s="1"/>
  <c r="DE80"/>
  <c r="DI79"/>
  <c r="DT79"/>
  <c r="CS79"/>
  <c r="DL79"/>
  <c r="CX78"/>
  <c r="DI77"/>
  <c r="DT77"/>
  <c r="CS77"/>
  <c r="DL77"/>
  <c r="DR76"/>
  <c r="CO76" s="1"/>
  <c r="CP76" s="1"/>
  <c r="DE76"/>
  <c r="DM75"/>
  <c r="CU75"/>
  <c r="DA74"/>
  <c r="DD74"/>
  <c r="CV72"/>
  <c r="DT70"/>
  <c r="DI70"/>
  <c r="DA70"/>
  <c r="DP70"/>
  <c r="DL70"/>
  <c r="CS70"/>
  <c r="DQ68"/>
  <c r="DC68"/>
  <c r="DT66"/>
  <c r="DI66"/>
  <c r="DG55"/>
  <c r="DS55"/>
  <c r="DN53"/>
  <c r="CW53"/>
  <c r="CW51"/>
  <c r="DN51"/>
  <c r="DJ70"/>
  <c r="DB70"/>
  <c r="CT70"/>
  <c r="DM69"/>
  <c r="CU69"/>
  <c r="DH68"/>
  <c r="DF66"/>
  <c r="CX66"/>
  <c r="CU57"/>
  <c r="CY54"/>
  <c r="DO54"/>
  <c r="CS74"/>
  <c r="DQ73"/>
  <c r="CO73" s="1"/>
  <c r="CP73" s="1"/>
  <c r="DC73"/>
  <c r="CZ72"/>
  <c r="DQ70"/>
  <c r="CO70" s="1"/>
  <c r="CP70" s="1"/>
  <c r="DC70"/>
  <c r="CS69"/>
  <c r="DH65"/>
  <c r="CZ65"/>
  <c r="DI64"/>
  <c r="DG64"/>
  <c r="DS64"/>
  <c r="CY64"/>
  <c r="DO64"/>
  <c r="DA63"/>
  <c r="DF63"/>
  <c r="CX63"/>
  <c r="DR62"/>
  <c r="CO62" s="1"/>
  <c r="CP62" s="1"/>
  <c r="CQ62" s="1"/>
  <c r="DE62"/>
  <c r="DN62"/>
  <c r="CW62"/>
  <c r="DH61"/>
  <c r="CZ61"/>
  <c r="DI60"/>
  <c r="DG60"/>
  <c r="DS60"/>
  <c r="CZ59"/>
  <c r="DH57"/>
  <c r="CW69"/>
  <c r="DR71"/>
  <c r="DL65"/>
  <c r="DT61"/>
  <c r="DR60"/>
  <c r="CO60" s="1"/>
  <c r="CP60" s="1"/>
  <c r="DE60"/>
  <c r="CX59"/>
  <c r="DR57"/>
  <c r="CO57" s="1"/>
  <c r="CP57" s="1"/>
  <c r="DE57"/>
  <c r="DS34"/>
  <c r="DG34"/>
  <c r="DN71"/>
  <c r="DM52"/>
  <c r="DQ50"/>
  <c r="DC50"/>
  <c r="DC48"/>
  <c r="DQ48"/>
  <c r="CO48" s="1"/>
  <c r="CP48" s="1"/>
  <c r="DP41"/>
  <c r="DA41"/>
  <c r="DT39"/>
  <c r="DI39"/>
  <c r="CY39"/>
  <c r="DO39"/>
  <c r="DG37"/>
  <c r="DS37"/>
  <c r="DL35"/>
  <c r="CS35"/>
  <c r="DG31"/>
  <c r="DS31"/>
  <c r="DO27"/>
  <c r="CY27"/>
  <c r="CY56"/>
  <c r="DO56"/>
  <c r="DG56"/>
  <c r="DS56"/>
  <c r="CX54"/>
  <c r="DC53"/>
  <c r="DQ53"/>
  <c r="DN49"/>
  <c r="CW49"/>
  <c r="DE47"/>
  <c r="DR47"/>
  <c r="CO47" s="1"/>
  <c r="CP47" s="1"/>
  <c r="DL45"/>
  <c r="CS45"/>
  <c r="DP44"/>
  <c r="DA44"/>
  <c r="DL44"/>
  <c r="CS44"/>
  <c r="DE39"/>
  <c r="DR39"/>
  <c r="CO39" s="1"/>
  <c r="CP39" s="1"/>
  <c r="DN39"/>
  <c r="CW39"/>
  <c r="DG32"/>
  <c r="DS32"/>
  <c r="DQ29"/>
  <c r="DP27"/>
  <c r="DA27"/>
  <c r="DT51"/>
  <c r="DI51"/>
  <c r="DL51"/>
  <c r="CS51"/>
  <c r="DE40"/>
  <c r="CX37"/>
  <c r="DD34"/>
  <c r="CV34"/>
  <c r="DQ56"/>
  <c r="CO56" s="1"/>
  <c r="CP56" s="1"/>
  <c r="DE52"/>
  <c r="CS52"/>
  <c r="DC47"/>
  <c r="DI44"/>
  <c r="DE41"/>
  <c r="DR41"/>
  <c r="CX36"/>
  <c r="DN36"/>
  <c r="CW36"/>
  <c r="CX35"/>
  <c r="DD31"/>
  <c r="CU31"/>
  <c r="DM31"/>
  <c r="CX24"/>
  <c r="DA21"/>
  <c r="DP21"/>
  <c r="DQ17"/>
  <c r="CO17" s="1"/>
  <c r="CP17" s="1"/>
  <c r="DC17"/>
  <c r="CS17"/>
  <c r="DL17"/>
  <c r="DS13"/>
  <c r="DG13"/>
  <c r="DM13"/>
  <c r="CU13"/>
  <c r="CY19"/>
  <c r="DO19"/>
  <c r="DE28"/>
  <c r="DG16"/>
  <c r="DS16"/>
  <c r="DI57"/>
  <c r="DC41"/>
  <c r="DQ41"/>
  <c r="DE38"/>
  <c r="CU36"/>
  <c r="CU33"/>
  <c r="DB30"/>
  <c r="CS30"/>
  <c r="DL30"/>
  <c r="DG28"/>
  <c r="DS28"/>
  <c r="CW28"/>
  <c r="DJ26"/>
  <c r="DE25"/>
  <c r="CW25"/>
  <c r="DL24"/>
  <c r="DS24"/>
  <c r="DG24"/>
  <c r="CY24"/>
  <c r="DO24"/>
  <c r="DQ22"/>
  <c r="DC22"/>
  <c r="DF18"/>
  <c r="CW18"/>
  <c r="DN18"/>
  <c r="DL18"/>
  <c r="CS18"/>
  <c r="DF14"/>
  <c r="CW14"/>
  <c r="DN14"/>
  <c r="DL14"/>
  <c r="CS14"/>
  <c r="CZ28"/>
  <c r="CW26"/>
  <c r="DH24"/>
  <c r="CU23"/>
  <c r="DM23"/>
  <c r="CZ19"/>
  <c r="DR15"/>
  <c r="CO15" s="1"/>
  <c r="CP15" s="1"/>
  <c r="DE15"/>
  <c r="CU12"/>
  <c r="DR11"/>
  <c r="CO11" s="1"/>
  <c r="CP11" s="1"/>
  <c r="DE11"/>
  <c r="DH22"/>
  <c r="DA11"/>
  <c r="DE67"/>
  <c r="DQ55"/>
  <c r="DC55"/>
  <c r="CV55"/>
  <c r="CW48"/>
  <c r="CU46"/>
  <c r="DM46"/>
  <c r="DD46"/>
  <c r="DT43"/>
  <c r="CY43"/>
  <c r="DO43"/>
  <c r="DM27"/>
  <c r="CU27"/>
  <c r="DQ26"/>
  <c r="CO26" s="1"/>
  <c r="CP26" s="1"/>
  <c r="DC26"/>
  <c r="DE24"/>
  <c r="CX15"/>
  <c r="CS26"/>
  <c r="DL26"/>
  <c r="DG20"/>
  <c r="DS20"/>
  <c r="CU39"/>
  <c r="DM39"/>
  <c r="DH36"/>
  <c r="DF32"/>
  <c r="DR32"/>
  <c r="CO32" s="1"/>
  <c r="CP32" s="1"/>
  <c r="DE32"/>
  <c r="DH28"/>
  <c r="CY12"/>
  <c r="DO12"/>
  <c r="DA28"/>
  <c r="DQ40"/>
  <c r="CO40" s="1"/>
  <c r="CP40" s="1"/>
  <c r="CQ40" s="1"/>
  <c r="CS28"/>
  <c r="DP50"/>
  <c r="DC45"/>
  <c r="DQ87"/>
  <c r="DC87"/>
  <c r="DM87"/>
  <c r="CU87"/>
  <c r="DQ85"/>
  <c r="DC85"/>
  <c r="DM85"/>
  <c r="CU85"/>
  <c r="DN83"/>
  <c r="CW83"/>
  <c r="DQ82"/>
  <c r="DC82"/>
  <c r="DS81"/>
  <c r="DG81"/>
  <c r="DG80"/>
  <c r="DS80"/>
  <c r="DS78"/>
  <c r="DG78"/>
  <c r="DS76"/>
  <c r="DG76"/>
  <c r="DO89"/>
  <c r="CY89"/>
  <c r="CZ87"/>
  <c r="DQ88"/>
  <c r="DC88"/>
  <c r="DN87"/>
  <c r="CW87"/>
  <c r="DC84"/>
  <c r="DQ84"/>
  <c r="DB82"/>
  <c r="DM78"/>
  <c r="CU78"/>
  <c r="DD76"/>
  <c r="DR79"/>
  <c r="CO79" s="1"/>
  <c r="CP79" s="1"/>
  <c r="DE79"/>
  <c r="DA78"/>
  <c r="DP78"/>
  <c r="DO74"/>
  <c r="CY74"/>
  <c r="DS73"/>
  <c r="DG73"/>
  <c r="DI72"/>
  <c r="DT72"/>
  <c r="DF80"/>
  <c r="DJ79"/>
  <c r="CT79"/>
  <c r="DR78"/>
  <c r="CO78" s="1"/>
  <c r="CP78" s="1"/>
  <c r="DE78"/>
  <c r="DJ77"/>
  <c r="CT77"/>
  <c r="DF76"/>
  <c r="CV75"/>
  <c r="DM74"/>
  <c r="CU74"/>
  <c r="DQ72"/>
  <c r="CO72" s="1"/>
  <c r="CP72" s="1"/>
  <c r="DC72"/>
  <c r="DM68"/>
  <c r="CU68"/>
  <c r="DN66"/>
  <c r="CW66"/>
  <c r="DR55"/>
  <c r="CO55" s="1"/>
  <c r="CP55" s="1"/>
  <c r="DE55"/>
  <c r="DS53"/>
  <c r="DG53"/>
  <c r="DG51"/>
  <c r="DS51"/>
  <c r="DA71"/>
  <c r="DP71"/>
  <c r="DP69"/>
  <c r="DS69"/>
  <c r="DG69"/>
  <c r="DJ66"/>
  <c r="DB66"/>
  <c r="DD73"/>
  <c r="DM70"/>
  <c r="CU70"/>
  <c r="DT68"/>
  <c r="DI68"/>
  <c r="DS66"/>
  <c r="DG66"/>
  <c r="CY66"/>
  <c r="DO66"/>
  <c r="DG65"/>
  <c r="DS65"/>
  <c r="CY65"/>
  <c r="DO65"/>
  <c r="DF64"/>
  <c r="CX64"/>
  <c r="DR63"/>
  <c r="CO63" s="1"/>
  <c r="CP63" s="1"/>
  <c r="CQ63" s="1"/>
  <c r="DE63"/>
  <c r="DN63"/>
  <c r="CW63"/>
  <c r="DH62"/>
  <c r="CZ62"/>
  <c r="DG61"/>
  <c r="DS61"/>
  <c r="CY61"/>
  <c r="DO61"/>
  <c r="CZ60"/>
  <c r="CY59"/>
  <c r="DO59"/>
  <c r="DG57"/>
  <c r="DS57"/>
  <c r="DQ71"/>
  <c r="DC71"/>
  <c r="DQ67"/>
  <c r="CO67" s="1"/>
  <c r="CP67" s="1"/>
  <c r="DC67"/>
  <c r="DC65"/>
  <c r="DC61"/>
  <c r="DR59"/>
  <c r="CO59" s="1"/>
  <c r="CP59" s="1"/>
  <c r="DE59"/>
  <c r="DI53"/>
  <c r="DT53"/>
  <c r="DA53"/>
  <c r="DP53"/>
  <c r="CS53"/>
  <c r="DL53"/>
  <c r="DO34"/>
  <c r="CY34"/>
  <c r="DS30"/>
  <c r="DG30"/>
  <c r="DI54"/>
  <c r="DQ51"/>
  <c r="DC51"/>
  <c r="DM51"/>
  <c r="CU51"/>
  <c r="DP46"/>
  <c r="DA46"/>
  <c r="DT41"/>
  <c r="DI41"/>
  <c r="CY41"/>
  <c r="DO41"/>
  <c r="DG39"/>
  <c r="DS39"/>
  <c r="DL37"/>
  <c r="CS37"/>
  <c r="DP35"/>
  <c r="DA35"/>
  <c r="DL31"/>
  <c r="CS31"/>
  <c r="CY58"/>
  <c r="DO58"/>
  <c r="DG58"/>
  <c r="DS58"/>
  <c r="DR54"/>
  <c r="CO54" s="1"/>
  <c r="CP54" s="1"/>
  <c r="DE54"/>
  <c r="DD53"/>
  <c r="DS50"/>
  <c r="DG50"/>
  <c r="CY48"/>
  <c r="DO48"/>
  <c r="DS45"/>
  <c r="DG45"/>
  <c r="DT42"/>
  <c r="DG26"/>
  <c r="DS26"/>
  <c r="DJ51"/>
  <c r="CT51"/>
  <c r="DC44"/>
  <c r="DQ44"/>
  <c r="CO44" s="1"/>
  <c r="CP44" s="1"/>
  <c r="CQ44" s="1"/>
  <c r="DR35"/>
  <c r="CO35" s="1"/>
  <c r="CP35" s="1"/>
  <c r="DE35"/>
  <c r="CS33"/>
  <c r="DL33"/>
  <c r="CY33"/>
  <c r="DO33"/>
  <c r="DN32"/>
  <c r="CW32"/>
  <c r="CV31"/>
  <c r="DQ30"/>
  <c r="CO30" s="1"/>
  <c r="CP30" s="1"/>
  <c r="DC30"/>
  <c r="DE22"/>
  <c r="DR22"/>
  <c r="CO22" s="1"/>
  <c r="CP22" s="1"/>
  <c r="DT21"/>
  <c r="DI21"/>
  <c r="CY21"/>
  <c r="DO21"/>
  <c r="DA17"/>
  <c r="DP17"/>
  <c r="DQ13"/>
  <c r="CO13" s="1"/>
  <c r="CP13" s="1"/>
  <c r="DC13"/>
  <c r="CS13"/>
  <c r="DL13"/>
  <c r="DN19"/>
  <c r="CW19"/>
  <c r="CU24"/>
  <c r="DD22"/>
  <c r="DR18"/>
  <c r="CO18" s="1"/>
  <c r="CP18" s="1"/>
  <c r="DE18"/>
  <c r="DP18"/>
  <c r="DA18"/>
  <c r="DR14"/>
  <c r="CO14" s="1"/>
  <c r="CP14" s="1"/>
  <c r="DE14"/>
  <c r="DP14"/>
  <c r="DA14"/>
  <c r="CX19"/>
  <c r="DO15"/>
  <c r="CY15"/>
  <c r="CZ11"/>
  <c r="DC25"/>
  <c r="DQ25"/>
  <c r="CO25" s="1"/>
  <c r="CP25" s="1"/>
  <c r="DD55"/>
  <c r="DM54"/>
  <c r="CU54"/>
  <c r="DC27"/>
  <c r="DQ27"/>
  <c r="CV27"/>
  <c r="DH19"/>
  <c r="CT26"/>
  <c r="CV39"/>
  <c r="DA33"/>
  <c r="DP33"/>
  <c r="CX32"/>
  <c r="DE31"/>
  <c r="DR31"/>
  <c r="CO31" s="1"/>
  <c r="CP31" s="1"/>
  <c r="DB26"/>
  <c r="BE4"/>
  <c r="BG3"/>
  <c r="BN3"/>
  <c r="AW4"/>
  <c r="CD3"/>
  <c r="AP3"/>
  <c r="AS4"/>
  <c r="AE3"/>
  <c r="BT3"/>
  <c r="R4"/>
  <c r="BI4"/>
  <c r="AQ3"/>
  <c r="R3"/>
  <c r="AK4"/>
  <c r="BM4"/>
  <c r="BU4"/>
  <c r="X3"/>
  <c r="AD3"/>
  <c r="Y4"/>
  <c r="AP4"/>
  <c r="BA4"/>
  <c r="V3"/>
  <c r="AH4"/>
  <c r="AX3"/>
  <c r="CA3"/>
  <c r="BY4"/>
  <c r="BV3"/>
  <c r="BS3"/>
  <c r="BQ4"/>
  <c r="CF4"/>
  <c r="CC4"/>
  <c r="AN3"/>
  <c r="BJ3"/>
  <c r="U4"/>
  <c r="AH3"/>
  <c r="AL3"/>
  <c r="AU3"/>
  <c r="AT3"/>
  <c r="BC3"/>
  <c r="BF3"/>
  <c r="CG4"/>
  <c r="BB3"/>
  <c r="AO4"/>
  <c r="BB4"/>
  <c r="AG4"/>
  <c r="AD4"/>
  <c r="BZ3"/>
  <c r="AT4"/>
  <c r="Z3"/>
  <c r="Q4"/>
  <c r="V4"/>
  <c r="S3"/>
  <c r="CH3"/>
  <c r="BR3"/>
  <c r="BD3"/>
  <c r="BN4"/>
  <c r="CH4"/>
  <c r="AC4"/>
  <c r="BZ4"/>
  <c r="BR4"/>
  <c r="BO3"/>
  <c r="W3"/>
  <c r="CQ120" l="1"/>
  <c r="DU119"/>
  <c r="CM119"/>
  <c r="CN119" s="1"/>
  <c r="DU118"/>
  <c r="CM118"/>
  <c r="CN118" s="1"/>
  <c r="CQ118"/>
  <c r="CM117"/>
  <c r="CN117" s="1"/>
  <c r="CM112"/>
  <c r="CN112" s="1"/>
  <c r="DU109"/>
  <c r="DU113"/>
  <c r="CM115"/>
  <c r="CN115" s="1"/>
  <c r="CM109"/>
  <c r="CN109" s="1"/>
  <c r="DU110"/>
  <c r="CM114"/>
  <c r="CN114" s="1"/>
  <c r="CM116"/>
  <c r="CN116" s="1"/>
  <c r="DU112"/>
  <c r="CM113"/>
  <c r="CN113" s="1"/>
  <c r="DU115"/>
  <c r="CM106"/>
  <c r="CN106" s="1"/>
  <c r="DU104"/>
  <c r="CM108"/>
  <c r="CN108" s="1"/>
  <c r="CM107"/>
  <c r="CN107" s="1"/>
  <c r="DU103"/>
  <c r="DU107"/>
  <c r="DU105"/>
  <c r="CQ58"/>
  <c r="CQ74"/>
  <c r="CQ106"/>
  <c r="CQ115"/>
  <c r="CQ56"/>
  <c r="CQ59"/>
  <c r="CQ121"/>
  <c r="CQ119"/>
  <c r="CQ73"/>
  <c r="CQ21"/>
  <c r="CQ70"/>
  <c r="CQ93"/>
  <c r="CQ114"/>
  <c r="CQ46"/>
  <c r="CQ116"/>
  <c r="CQ60"/>
  <c r="CO66"/>
  <c r="CP66" s="1"/>
  <c r="CQ66" s="1"/>
  <c r="CO50"/>
  <c r="CP50" s="1"/>
  <c r="CO53"/>
  <c r="CP53" s="1"/>
  <c r="CO88"/>
  <c r="CP88" s="1"/>
  <c r="CO81"/>
  <c r="CP81" s="1"/>
  <c r="CQ81" s="1"/>
  <c r="CQ38"/>
  <c r="CO95"/>
  <c r="CP95" s="1"/>
  <c r="CQ95" s="1"/>
  <c r="CQ102"/>
  <c r="CO98"/>
  <c r="CP98" s="1"/>
  <c r="CQ98" s="1"/>
  <c r="CO100"/>
  <c r="CP100" s="1"/>
  <c r="CQ101" s="1"/>
  <c r="CO111"/>
  <c r="CP111" s="1"/>
  <c r="CQ111" s="1"/>
  <c r="CQ79"/>
  <c r="CO41"/>
  <c r="CP41" s="1"/>
  <c r="CQ80"/>
  <c r="CQ75"/>
  <c r="CO84"/>
  <c r="CP84" s="1"/>
  <c r="CQ84" s="1"/>
  <c r="CO86"/>
  <c r="CP86" s="1"/>
  <c r="CQ94"/>
  <c r="CO85"/>
  <c r="CP85" s="1"/>
  <c r="CO27"/>
  <c r="CP27" s="1"/>
  <c r="CO87"/>
  <c r="CP87" s="1"/>
  <c r="CQ87" s="1"/>
  <c r="CO89"/>
  <c r="CP89" s="1"/>
  <c r="CO99"/>
  <c r="CP99" s="1"/>
  <c r="CO108"/>
  <c r="CP108" s="1"/>
  <c r="CQ108" s="1"/>
  <c r="CQ55"/>
  <c r="CQ76"/>
  <c r="CO68"/>
  <c r="CP68" s="1"/>
  <c r="CQ68" s="1"/>
  <c r="CO29"/>
  <c r="CP29" s="1"/>
  <c r="CO49"/>
  <c r="CP49" s="1"/>
  <c r="CQ49" s="1"/>
  <c r="CO51"/>
  <c r="CP51" s="1"/>
  <c r="CO77"/>
  <c r="CP77" s="1"/>
  <c r="CQ77" s="1"/>
  <c r="CQ107"/>
  <c r="CO96"/>
  <c r="CP96" s="1"/>
  <c r="CQ96" s="1"/>
  <c r="CQ117"/>
  <c r="CQ47"/>
  <c r="CO71"/>
  <c r="CP71" s="1"/>
  <c r="CQ71" s="1"/>
  <c r="CO82"/>
  <c r="CP82" s="1"/>
  <c r="CQ82" s="1"/>
  <c r="CQ61"/>
  <c r="CQ36"/>
  <c r="CQ64"/>
  <c r="CO91"/>
  <c r="CP91" s="1"/>
  <c r="CQ91" s="1"/>
  <c r="CQ105"/>
  <c r="CO103"/>
  <c r="CP103" s="1"/>
  <c r="CQ103" s="1"/>
  <c r="CQ99" l="1"/>
  <c r="CQ51"/>
  <c r="CQ54"/>
  <c r="CQ86"/>
  <c r="CQ83"/>
  <c r="CQ97"/>
  <c r="CQ88"/>
  <c r="CQ69"/>
  <c r="CQ85"/>
  <c r="CQ78"/>
  <c r="CQ92"/>
  <c r="CQ109"/>
  <c r="CQ89"/>
  <c r="CQ100"/>
  <c r="CQ50"/>
  <c r="CQ67"/>
  <c r="CQ104"/>
  <c r="CQ112"/>
  <c r="CQ90"/>
  <c r="CQ72"/>
</calcChain>
</file>

<file path=xl/connections.xml><?xml version="1.0" encoding="utf-8"?>
<connections xmlns="http://schemas.openxmlformats.org/spreadsheetml/2006/main">
  <connection id="1" name="SD_WS_110_TR-2021-05_DMSG1" type="6" refreshedVersion="3" background="1" saveData="1">
    <textPr codePage="850" sourceFile="\\Amilodebian\fhem\SignalDuino\SD_WS\110\SD_WS_110_TR-2021-05_DMSG.log" decimal="," thousands="." tab="0" space="1" consecutive="1">
      <textFields count="4"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<sst xmlns="http://schemas.openxmlformats.org/spreadsheetml/2006/main" count="1648" uniqueCount="1298">
  <si>
    <t xml:space="preserve">Bit: </t>
  </si>
  <si>
    <t xml:space="preserve">Anzahl Kopfzeilen: </t>
  </si>
  <si>
    <t xml:space="preserve">Bit in Byte: </t>
  </si>
  <si>
    <t xml:space="preserve">Beginn Daten: </t>
  </si>
  <si>
    <t xml:space="preserve">alle Bits gleich: </t>
  </si>
  <si>
    <t xml:space="preserve">Ende Daten: </t>
  </si>
  <si>
    <t xml:space="preserve">Anzahl Bitänderung: </t>
  </si>
  <si>
    <t xml:space="preserve">Anzahl Daten: </t>
  </si>
  <si>
    <t xml:space="preserve">Nibble: </t>
  </si>
  <si>
    <t>N0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</si>
  <si>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</si>
  <si>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</si>
  <si>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</si>
  <si>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</si>
  <si>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</si>
  <si>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</si>
  <si>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</si>
  <si>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</si>
  <si>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</si>
  <si>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</si>
  <si>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</si>
  <si>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</si>
  <si>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</si>
  <si>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</si>
  <si>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</si>
  <si>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</si>
  <si>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</si>
  <si>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 xml:space="preserve">Wert in Nibble: </t>
  </si>
  <si>
    <t xml:space="preserve">Position Beginn Daten: </t>
  </si>
  <si>
    <t xml:space="preserve">Byte: </t>
  </si>
  <si>
    <t>Byte 0</t>
  </si>
  <si>
    <t>Byte 1</t>
  </si>
  <si>
    <t>Byte 2</t>
  </si>
  <si>
    <t>Byte 3</t>
  </si>
  <si>
    <t>Byte 4</t>
  </si>
  <si>
    <t>Byte 5</t>
  </si>
  <si>
    <t>Byte 6</t>
  </si>
  <si>
    <t>Byte 7</t>
  </si>
  <si>
    <t>Byte 8</t>
  </si>
  <si>
    <t>B0</t>
  </si>
  <si>
    <t>B1</t>
  </si>
  <si>
    <t>B2</t>
  </si>
  <si>
    <t>B3</t>
  </si>
  <si>
    <t>B4</t>
  </si>
  <si>
    <t>B5</t>
  </si>
  <si>
    <t>B6</t>
  </si>
  <si>
    <t>B7</t>
  </si>
  <si>
    <t>B8</t>
  </si>
  <si>
    <t xml:space="preserve">Wert in Byte: </t>
  </si>
  <si>
    <t>Anz.</t>
  </si>
  <si>
    <t xml:space="preserve">Wert in Daten: </t>
  </si>
  <si>
    <t>°F</t>
  </si>
  <si>
    <t>°C</t>
  </si>
  <si>
    <t>Zeit</t>
  </si>
  <si>
    <t>Daten</t>
  </si>
  <si>
    <t>Nibl.</t>
  </si>
  <si>
    <t>Bits</t>
  </si>
  <si>
    <t>B9</t>
  </si>
  <si>
    <t>B10</t>
  </si>
  <si>
    <t>Ident</t>
  </si>
  <si>
    <t>Temperatur (LSB)</t>
  </si>
  <si>
    <t>Temperatur (MSB)</t>
  </si>
  <si>
    <t>UserInfo</t>
  </si>
  <si>
    <t>Diff</t>
  </si>
  <si>
    <t>ID</t>
  </si>
  <si>
    <t>Temp</t>
  </si>
  <si>
    <t>2021-05-14_19:38:41</t>
  </si>
  <si>
    <t>9C1B02FEFF63061F4</t>
  </si>
  <si>
    <t>2021-05-14_19:44:41</t>
  </si>
  <si>
    <t>9C1B02FEFF6606224</t>
  </si>
  <si>
    <t>2021-05-14_19:47:41</t>
  </si>
  <si>
    <t>9C1B0AFEFF67062B4</t>
  </si>
  <si>
    <t>2021-05-14_19:48:26</t>
  </si>
  <si>
    <t>9C1B0CFEFF68062E4</t>
  </si>
  <si>
    <t>2021-05-14_19:50:41</t>
  </si>
  <si>
    <t>9C1B02FEFF6906254</t>
  </si>
  <si>
    <t>2021-05-14_20:06:26</t>
  </si>
  <si>
    <t>9C1B0CFEFF6D06334</t>
  </si>
  <si>
    <t>2021-05-14_20:07:11</t>
  </si>
  <si>
    <t>9C1B0EFEFF6D06354</t>
  </si>
  <si>
    <t>23,6 / 0,0</t>
  </si>
  <si>
    <t>2021-05-14_20:08:41</t>
  </si>
  <si>
    <t>9C1B02FEFF6D06294</t>
  </si>
  <si>
    <t>2021-05-14_20:09:26</t>
  </si>
  <si>
    <t>9C1B04FEFF6D062B4</t>
  </si>
  <si>
    <t>2021-05-14_20:13:56</t>
  </si>
  <si>
    <t>9C1B00FEFF6D06274</t>
  </si>
  <si>
    <t>2021-05-14_20:19:11</t>
  </si>
  <si>
    <t>9C1B0EFEFF6C06344</t>
  </si>
  <si>
    <t>23,5 / 0,0</t>
  </si>
  <si>
    <t>2021-05-14_20:20:41</t>
  </si>
  <si>
    <t>9C1B02FEFF6C06284</t>
  </si>
  <si>
    <t>2021-05-14_20:21:26</t>
  </si>
  <si>
    <t>9C1B04FEFF6C062A4</t>
  </si>
  <si>
    <t>2021-05-14_20:22:56</t>
  </si>
  <si>
    <t>9C1B08FEFF6B062D4</t>
  </si>
  <si>
    <t>2021-05-14_20:28:11</t>
  </si>
  <si>
    <t>9C1B06FEFF6A062A4</t>
  </si>
  <si>
    <t>2021-05-14_20:30:26</t>
  </si>
  <si>
    <t>9C1B0CFEFF6A06304</t>
  </si>
  <si>
    <t>2021-05-14_20:34:56</t>
  </si>
  <si>
    <t>9C1B08FEFF69062B0</t>
  </si>
  <si>
    <t>2021-05-14_20:40:56</t>
  </si>
  <si>
    <t>9C1B08FEFF6606284</t>
  </si>
  <si>
    <t>2021-05-14_20:44:41</t>
  </si>
  <si>
    <t>9C1B02FEFF6506214</t>
  </si>
  <si>
    <t>2021-05-14_20:51:26</t>
  </si>
  <si>
    <t>9C1B04FEFF6306214</t>
  </si>
  <si>
    <t>2021-05-14_20:52:11</t>
  </si>
  <si>
    <t>9C1B06FEFF6206224</t>
  </si>
  <si>
    <t>2021-05-14_20:58:11</t>
  </si>
  <si>
    <t>9C1B06FEFF6006204</t>
  </si>
  <si>
    <t>2021-05-14_21:01:56</t>
  </si>
  <si>
    <t>9C1B00FEFF5E06184</t>
  </si>
  <si>
    <t>2021-05-14_21:06:26</t>
  </si>
  <si>
    <t>9C1B0CFEFF5E06244</t>
  </si>
  <si>
    <t>2021-05-14_21:12:26</t>
  </si>
  <si>
    <t>9C1B0CFEFF5F06254</t>
  </si>
  <si>
    <t>2021-05-14_21:13:57</t>
  </si>
  <si>
    <t>9C1B0000005E061B4</t>
  </si>
  <si>
    <t>22,7 / 0,0</t>
  </si>
  <si>
    <t>2021-05-14_21:14:41</t>
  </si>
  <si>
    <t>9C1B0200005E061D4</t>
  </si>
  <si>
    <t>2021-05-14_21:15:26</t>
  </si>
  <si>
    <t>9C1B0400005C061D4</t>
  </si>
  <si>
    <t>22,6 / 0,0</t>
  </si>
  <si>
    <t>2021-05-14_21:16:11</t>
  </si>
  <si>
    <t>9C1B0600005B061E4</t>
  </si>
  <si>
    <t>2021-05-14_21:17:41</t>
  </si>
  <si>
    <t>9C1B0A000055061C4</t>
  </si>
  <si>
    <t>22,2 / 0,0</t>
  </si>
  <si>
    <t>2021-05-14_21:18:26</t>
  </si>
  <si>
    <t>9C1B0C000051061A4</t>
  </si>
  <si>
    <t>2021-05-14_21:19:11</t>
  </si>
  <si>
    <t>9C1B0E00004E06194</t>
  </si>
  <si>
    <t>2021-05-14_21:19:56</t>
  </si>
  <si>
    <t>9C1B0000004906064</t>
  </si>
  <si>
    <t>2021-05-14_21:25:56</t>
  </si>
  <si>
    <t>9C1B0000002A06E74</t>
  </si>
  <si>
    <t>19,8 / 0,1</t>
  </si>
  <si>
    <t>2021-05-14_21:26:41</t>
  </si>
  <si>
    <t>9C1B0200002806E74</t>
  </si>
  <si>
    <t>2021-05-14_21:28:11</t>
  </si>
  <si>
    <t>9C1B0600002106E44</t>
  </si>
  <si>
    <t>19,3 / 0,1</t>
  </si>
  <si>
    <t>2021-05-14_21:28:56</t>
  </si>
  <si>
    <t>9C1B0800001C06E14</t>
  </si>
  <si>
    <t>18,7 / 0,1</t>
  </si>
  <si>
    <t>2021-05-14_21:30:26</t>
  </si>
  <si>
    <t>9C1B0C00001606DF4</t>
  </si>
  <si>
    <t>2021-05-14_21:31:11</t>
  </si>
  <si>
    <t>9C1B0E00001406DF4</t>
  </si>
  <si>
    <t>18,6 / 0,1</t>
  </si>
  <si>
    <t>2021-05-14_21:31:56</t>
  </si>
  <si>
    <t>9C1B0000001006CD4</t>
  </si>
  <si>
    <t>18,4 / 0,1</t>
  </si>
  <si>
    <t>2021-05-14_21:32:41</t>
  </si>
  <si>
    <t>9C1B0200000E06CD4</t>
  </si>
  <si>
    <t>18,3 / 0,1</t>
  </si>
  <si>
    <t>2021-05-14_21:33:26</t>
  </si>
  <si>
    <t>9C1B0400000B06CC4</t>
  </si>
  <si>
    <t>2021-05-14_21:35:41</t>
  </si>
  <si>
    <t>9C1B0A00000406CB4</t>
  </si>
  <si>
    <t>2021-05-14_21:37:11</t>
  </si>
  <si>
    <t>9C1B0E0000FF05C94</t>
  </si>
  <si>
    <t>17,5 / 0,1</t>
  </si>
  <si>
    <t>2021-05-14_21:37:56</t>
  </si>
  <si>
    <t>9C1B000000FC05B84</t>
  </si>
  <si>
    <t>17,3 / 0,1</t>
  </si>
  <si>
    <t>2021-05-14_21:38:41</t>
  </si>
  <si>
    <t>9C1B020000FA05B84</t>
  </si>
  <si>
    <t>17,2 / 0,1</t>
  </si>
  <si>
    <t>2021-05-14_21:39:26</t>
  </si>
  <si>
    <t>9C1B040000F805B84</t>
  </si>
  <si>
    <t>2021-05-14_21:40:56</t>
  </si>
  <si>
    <t>9C1B080000F305B74</t>
  </si>
  <si>
    <t>16,8 / 0,1</t>
  </si>
  <si>
    <t>2021-05-14_21:41:41</t>
  </si>
  <si>
    <t>9C1B0A0000F205B84</t>
  </si>
  <si>
    <t>2021-05-14_21:42:26</t>
  </si>
  <si>
    <t>9C1B0C0000EF05B74</t>
  </si>
  <si>
    <t>2021-05-14_21:43:11</t>
  </si>
  <si>
    <t>9C1B0E0000EE05B84</t>
  </si>
  <si>
    <t>2021-05-14_21:43:56</t>
  </si>
  <si>
    <t>9C1B000000EC05A84</t>
  </si>
  <si>
    <t>3E210ED200FD05410</t>
  </si>
  <si>
    <t>3E2100D2000206394</t>
  </si>
  <si>
    <t>3E210CDE0020066F4</t>
  </si>
  <si>
    <t>19,3 / 3,9</t>
  </si>
  <si>
    <t>091A00F6FF60067E4</t>
  </si>
  <si>
    <t>Batterie neu</t>
  </si>
  <si>
    <t>091A40F6FF6006BE4</t>
  </si>
  <si>
    <t>9C1B0A0200D805A00</t>
  </si>
  <si>
    <t>15.3 / 0.2</t>
  </si>
  <si>
    <t>9C1B0E0400DD05AB4</t>
  </si>
  <si>
    <t>15.6 / 0.4</t>
  </si>
  <si>
    <t>9C1B000500E205A34</t>
  </si>
  <si>
    <t>15.8 / 0.5</t>
  </si>
  <si>
    <t>9C1B040700E805AF4</t>
  </si>
  <si>
    <t>16.2 / 0.7</t>
  </si>
  <si>
    <t>9C1B080900EE05BB4</t>
  </si>
  <si>
    <t>16.5 / 0.9</t>
  </si>
  <si>
    <t>9C1B0A0A00F005C04</t>
  </si>
  <si>
    <t>16.6 / 1.0</t>
  </si>
  <si>
    <t>9C1B0C0B00F405C74</t>
  </si>
  <si>
    <t>16.8 / 1.1</t>
  </si>
  <si>
    <t>9C1B0E0D00F605CD4</t>
  </si>
  <si>
    <t>17.0 / 1.4</t>
  </si>
  <si>
    <t>9C1B000F00F905C40</t>
  </si>
  <si>
    <t>17.1 / 1.6</t>
  </si>
  <si>
    <t>9C1B061700FF05D84</t>
  </si>
  <si>
    <t>17.5 / 2.4</t>
  </si>
  <si>
    <t>9C1B0821001006F64</t>
  </si>
  <si>
    <t>18.3 / 3.5</t>
  </si>
  <si>
    <t>9C1B0421001806FA4</t>
  </si>
  <si>
    <t>9C1B0621001906FD4</t>
  </si>
  <si>
    <t>9C1B0021001E06FC4</t>
  </si>
  <si>
    <t>9C1B002200AF058D4</t>
  </si>
  <si>
    <t>0.1</t>
  </si>
  <si>
    <t>9C1B022200B205924</t>
  </si>
  <si>
    <t>9C1B042200B705994</t>
  </si>
  <si>
    <t>9C1B063400BB05B14</t>
  </si>
  <si>
    <t>2.0</t>
  </si>
  <si>
    <t>9C1B083400C105B94</t>
  </si>
  <si>
    <t>9C1B0C4700CB05DA4</t>
  </si>
  <si>
    <t>4.1</t>
  </si>
  <si>
    <t>9C1B004D00D405DD0</t>
  </si>
  <si>
    <t>4.7</t>
  </si>
  <si>
    <t>9C1B024D00D705E24</t>
  </si>
  <si>
    <t>9C1B044D00DC05E94</t>
  </si>
  <si>
    <t>9C1B084D00E305F44</t>
  </si>
  <si>
    <t>9C1B0A4D00E605F94</t>
  </si>
  <si>
    <t>9C1B0C4D0008061E4</t>
  </si>
  <si>
    <t>9C1B0A4D000406184</t>
  </si>
  <si>
    <t>9C1B0C4D000306190</t>
  </si>
  <si>
    <t>0.0</t>
  </si>
  <si>
    <t>9C1B0E4D0003061B0</t>
  </si>
  <si>
    <t>9C1B024D0003060F4</t>
  </si>
  <si>
    <t>9C1B044D000306114</t>
  </si>
  <si>
    <t>9C1B064D000306134</t>
  </si>
  <si>
    <t>9C1B0C4D000106174</t>
  </si>
  <si>
    <t>9C1B0257000006164</t>
  </si>
  <si>
    <t>10x wippen</t>
  </si>
  <si>
    <t>0,5h</t>
  </si>
  <si>
    <t>Regen</t>
  </si>
  <si>
    <t>raw</t>
  </si>
  <si>
    <t>rain</t>
  </si>
  <si>
    <t>cnt</t>
  </si>
  <si>
    <t>?</t>
  </si>
  <si>
    <t>d</t>
  </si>
  <si>
    <t>b</t>
  </si>
  <si>
    <t>Sum</t>
  </si>
  <si>
    <t>FF</t>
  </si>
  <si>
    <t>&amp;</t>
  </si>
  <si>
    <t>bis</t>
  </si>
  <si>
    <t>Summe</t>
  </si>
  <si>
    <t>Checksumme</t>
  </si>
  <si>
    <t>aufgefüllt</t>
  </si>
  <si>
    <t>9C1B0457003906514</t>
  </si>
  <si>
    <t>9C1B0057000E06224</t>
  </si>
  <si>
    <t>9C1B087E000F06524</t>
  </si>
  <si>
    <t>9C1B04C8000E06974</t>
  </si>
  <si>
    <t>9C1B06F2001806CD4</t>
  </si>
  <si>
    <t>9C1B0CFF001506DD4</t>
  </si>
  <si>
    <t>9C1B0000011306D14</t>
  </si>
  <si>
    <t>nix gemacht, 0.0</t>
  </si>
  <si>
    <t>viel gewippt</t>
  </si>
  <si>
    <t>Auf 200 gewippt</t>
  </si>
  <si>
    <t>fast auf 250 gewippt</t>
  </si>
  <si>
    <t>Auf 255</t>
  </si>
  <si>
    <t>1x wippen</t>
  </si>
  <si>
    <t>Start Messung (1204g / Tara 11g)</t>
  </si>
  <si>
    <t>Anzeige 36.5 mm</t>
  </si>
  <si>
    <t>45.3</t>
  </si>
  <si>
    <t>51.9</t>
  </si>
  <si>
    <t>56.0</t>
  </si>
  <si>
    <t>57.3</t>
  </si>
  <si>
    <t>Ende, Restgewicht 37g / 58.5 mm</t>
  </si>
  <si>
    <t>Kontrolle Wippenschläge Ende?</t>
  </si>
  <si>
    <t>9C1B060001EA05AD4</t>
  </si>
  <si>
    <t>9C1B085102C505DC4</t>
  </si>
  <si>
    <t>9C1B04A402BD05234</t>
  </si>
  <si>
    <t>9C1B0CE102B705624</t>
  </si>
  <si>
    <t>9C1B0E0703B305874</t>
  </si>
  <si>
    <t>9C1B061303B2058A4</t>
  </si>
  <si>
    <t>9C1B061E03AE05910</t>
  </si>
  <si>
    <t>9C1B0C1E03AD05964</t>
  </si>
  <si>
    <t>9C1B042B039805864</t>
  </si>
  <si>
    <t>131800F6FF9905BE4</t>
  </si>
  <si>
    <t>8C13C0F7FFA305FD4</t>
  </si>
  <si>
    <t>Batteriewechsel</t>
  </si>
  <si>
    <t>2021-05-16_10:33:24</t>
  </si>
  <si>
    <t>W110#9C1B0421009C057D4</t>
  </si>
  <si>
    <t>2021-05-16_10:34:09</t>
  </si>
  <si>
    <t>W110#9C1B0621009C057F4</t>
  </si>
  <si>
    <t>2021-05-16_10:34:54</t>
  </si>
  <si>
    <t>W110#9C1B0821009D05824</t>
  </si>
  <si>
    <t>2021-05-16_10:35:39</t>
  </si>
  <si>
    <t>W110#9C1B0A21009E05854</t>
  </si>
  <si>
    <t>2021-05-16_10:36:24</t>
  </si>
  <si>
    <t>W110#9C1B0C21009E05874</t>
  </si>
  <si>
    <t>2021-05-16_10:37:09</t>
  </si>
  <si>
    <t>W110#9C1B0E21009E05894</t>
  </si>
  <si>
    <t>2021-05-16_10:37:54</t>
  </si>
  <si>
    <t>W110#9C1B0021009F057C4</t>
  </si>
  <si>
    <t>2021-05-16_10:38:39</t>
  </si>
  <si>
    <t>W110#9C1B022100A0057F4</t>
  </si>
  <si>
    <t>2021-05-16_10:39:24</t>
  </si>
  <si>
    <t>W110#9C1B042100A005814</t>
  </si>
  <si>
    <t>2021-05-16_10:40:54</t>
  </si>
  <si>
    <t>W110#9C1B082100A105864</t>
  </si>
  <si>
    <t>2021-05-16_10:41:39</t>
  </si>
  <si>
    <t>W110#9C1B0A2100A105884</t>
  </si>
  <si>
    <t>2021-05-16_10:42:24</t>
  </si>
  <si>
    <t>W110#9C1B0C2100A1058A4</t>
  </si>
  <si>
    <t>2021-05-16_10:43:09</t>
  </si>
  <si>
    <t>W110#9C1B0E2100A2058D4</t>
  </si>
  <si>
    <t>2021-05-16_10:43:54</t>
  </si>
  <si>
    <t>W110#9C1B002100A2057F4</t>
  </si>
  <si>
    <t>2021-05-16_10:44:39</t>
  </si>
  <si>
    <t>W110#9C1B022100A205814</t>
  </si>
  <si>
    <t>2021-05-16_10:45:24</t>
  </si>
  <si>
    <t>W110#9C1B042100A205834</t>
  </si>
  <si>
    <t>2021-05-16_10:46:09</t>
  </si>
  <si>
    <t>W110#9C1B062100A205854</t>
  </si>
  <si>
    <t>2021-05-16_10:46:54</t>
  </si>
  <si>
    <t>W110#9C1B082100A305884</t>
  </si>
  <si>
    <t>2021-05-16_10:47:39</t>
  </si>
  <si>
    <t>W110#9C1B0A2100A205894</t>
  </si>
  <si>
    <t>2021-05-16_10:48:24</t>
  </si>
  <si>
    <t>W110#9C1B0C2100A3058C4</t>
  </si>
  <si>
    <t>2021-05-16_10:49:09</t>
  </si>
  <si>
    <t>W110#9C1B0E2100A3058E4</t>
  </si>
  <si>
    <t>2021-05-16_10:49:54</t>
  </si>
  <si>
    <t>2021-05-16_10:50:39</t>
  </si>
  <si>
    <t>W110#9C1B022100A305824</t>
  </si>
  <si>
    <t>2021-05-16_10:51:24</t>
  </si>
  <si>
    <t>2021-05-16_10:52:09</t>
  </si>
  <si>
    <t>2021-05-16_10:52:54</t>
  </si>
  <si>
    <t>W110#9C1B082100A205874</t>
  </si>
  <si>
    <t>2021-05-16_10:53:39</t>
  </si>
  <si>
    <t>2021-05-16_10:54:24</t>
  </si>
  <si>
    <t>2021-05-16_10:55:09</t>
  </si>
  <si>
    <t>2021-05-16_10:55:54</t>
  </si>
  <si>
    <t>W110#9C1B002100A305804</t>
  </si>
  <si>
    <t>2021-05-16_10:56:39</t>
  </si>
  <si>
    <t>2021-05-16_10:57:24</t>
  </si>
  <si>
    <t>W110#9C1B042100A305844</t>
  </si>
  <si>
    <t>2021-05-16_10:58:09</t>
  </si>
  <si>
    <t>W110#9C1B062100A305864</t>
  </si>
  <si>
    <t>2021-05-16_10:59:39</t>
  </si>
  <si>
    <t>W110#9C1B0A2100A3058A4</t>
  </si>
  <si>
    <t>2021-05-16_11:00:24</t>
  </si>
  <si>
    <t>W110#9C1B0C2100A4058D4</t>
  </si>
  <si>
    <t>2021-05-16_11:01:09</t>
  </si>
  <si>
    <t>W110#9C1B0E2100A4058F4</t>
  </si>
  <si>
    <t>2021-05-16_11:04:55</t>
  </si>
  <si>
    <t>W110#9C1B082100A7058C4</t>
  </si>
  <si>
    <t>2021-05-16_11:05:39</t>
  </si>
  <si>
    <t>W110#9C1B0A2100A7058E4</t>
  </si>
  <si>
    <t>2021-05-16_11:06:24</t>
  </si>
  <si>
    <t>W110#9C1B0C2100A805910</t>
  </si>
  <si>
    <t>2021-05-16_11:07:10</t>
  </si>
  <si>
    <t>W110#9C1B0E2100A805934</t>
  </si>
  <si>
    <t>2021-05-16_11:09:24</t>
  </si>
  <si>
    <t>W110#9C1B042100AA058B4</t>
  </si>
  <si>
    <t>2021-05-16_11:10:54</t>
  </si>
  <si>
    <t>W110#9C1B082100AA058F4</t>
  </si>
  <si>
    <t>2021-05-16_11:12:24</t>
  </si>
  <si>
    <t>W110#9C1B0C2100AB05944</t>
  </si>
  <si>
    <t>2021-05-16_11:13:09</t>
  </si>
  <si>
    <t>W110#9C1B0E2200AC05980</t>
  </si>
  <si>
    <t>2021-05-16_11:13:54</t>
  </si>
  <si>
    <t>W110#9C1B002200AF058D4</t>
  </si>
  <si>
    <t>2021-05-16_11:14:39</t>
  </si>
  <si>
    <t>W110#9C1B022200B205924</t>
  </si>
  <si>
    <t>2021-05-16_11:15:24</t>
  </si>
  <si>
    <t>W110#9C1B042200B705994</t>
  </si>
  <si>
    <t>2021-05-16_11:16:09</t>
  </si>
  <si>
    <t>W110#9C1B063400BB05B14</t>
  </si>
  <si>
    <t>2021-05-16_11:16:54</t>
  </si>
  <si>
    <t>W110#9C1B083400C105B94</t>
  </si>
  <si>
    <t>2021-05-16_11:18:24</t>
  </si>
  <si>
    <t>W110#9C1B0C4700CB05DA4</t>
  </si>
  <si>
    <t>2021-05-16_11:19:54</t>
  </si>
  <si>
    <t>W110#9C1B004D00D405DD0</t>
  </si>
  <si>
    <t>2021-05-16_11:20:40</t>
  </si>
  <si>
    <t>W110#9C1B024D00D705E24</t>
  </si>
  <si>
    <t>2021-05-16_11:21:24</t>
  </si>
  <si>
    <t>W110#9C1B044D00DC05E94</t>
  </si>
  <si>
    <t>2021-05-16_11:22:54</t>
  </si>
  <si>
    <t>W110#9C1B084D00E305F44</t>
  </si>
  <si>
    <t>2021-05-16_11:23:39</t>
  </si>
  <si>
    <t>W110#9C1B0A4D00E605F94</t>
  </si>
  <si>
    <t>2021-05-16_11:31:54</t>
  </si>
  <si>
    <t>W110#9C1B004D0004060E4</t>
  </si>
  <si>
    <t>2021-05-16_11:34:54</t>
  </si>
  <si>
    <t>W110#9C1B084D0009061B4</t>
  </si>
  <si>
    <t>2021-05-16_11:35:40</t>
  </si>
  <si>
    <t>W110#9C1B0A4D0008061C4</t>
  </si>
  <si>
    <t>2021-05-16_11:36:24</t>
  </si>
  <si>
    <t>W110#9C1B0C4D0008061E4</t>
  </si>
  <si>
    <t>2021-05-16_11:37:54</t>
  </si>
  <si>
    <t>W110#9C1B004D000806124</t>
  </si>
  <si>
    <t>2021-05-16_11:38:39</t>
  </si>
  <si>
    <t>W110#9C1B024D000706134</t>
  </si>
  <si>
    <t>2021-05-16_11:40:09</t>
  </si>
  <si>
    <t>W110#9C1B064D000706174</t>
  </si>
  <si>
    <t>2021-05-16_11:41:39</t>
  </si>
  <si>
    <t>W110#9C1B0A4D0007061B4</t>
  </si>
  <si>
    <t>2021-05-16_11:42:24</t>
  </si>
  <si>
    <t>W110#9C1B0C4D0007061D4</t>
  </si>
  <si>
    <t>2021-05-16_11:46:09</t>
  </si>
  <si>
    <t>W110#9C1B064D000406144</t>
  </si>
  <si>
    <t>2021-05-16_11:46:54</t>
  </si>
  <si>
    <t>W110#9C1B084D000406164</t>
  </si>
  <si>
    <t>2021-05-16_11:47:39</t>
  </si>
  <si>
    <t>W110#9C1B0A4D000406184</t>
  </si>
  <si>
    <t>2021-05-16_11:48:24</t>
  </si>
  <si>
    <t>W110#9C1B0C4D000306190</t>
  </si>
  <si>
    <t>2021-05-16_11:49:09</t>
  </si>
  <si>
    <t>W110#9C1B0E4D0003061B0</t>
  </si>
  <si>
    <t>2021-05-16_11:50:41</t>
  </si>
  <si>
    <t>W110#9C1B024D0003060F4</t>
  </si>
  <si>
    <t>2021-05-16_11:51:24</t>
  </si>
  <si>
    <t>W110#9C1B044D000306114</t>
  </si>
  <si>
    <t>2021-05-16_11:52:09</t>
  </si>
  <si>
    <t>W110#9C1B064D000306134</t>
  </si>
  <si>
    <t>2021-05-16_11:54:24</t>
  </si>
  <si>
    <t>W110#9C1B0C4D0004061A4</t>
  </si>
  <si>
    <t>2021-05-16_11:55:54</t>
  </si>
  <si>
    <t>W110#9C1B004D0003060D4</t>
  </si>
  <si>
    <t>2021-05-16_11:57:24</t>
  </si>
  <si>
    <t>2021-05-16_11:58:09</t>
  </si>
  <si>
    <t>2021-05-16_11:58:54</t>
  </si>
  <si>
    <t>W110#9C1B084D000206144</t>
  </si>
  <si>
    <t>2021-05-16_11:59:39</t>
  </si>
  <si>
    <t>W110#9C1B0A4D000206164</t>
  </si>
  <si>
    <t>2021-05-16_12:00:24</t>
  </si>
  <si>
    <t>W110#9C1B0C4D000106174</t>
  </si>
  <si>
    <t>2021-05-16_12:01:09</t>
  </si>
  <si>
    <t>W110#9C1B0E4D000106194</t>
  </si>
  <si>
    <t>2021-05-16_12:01:54</t>
  </si>
  <si>
    <t>W110#9C1B004D0000060A0</t>
  </si>
  <si>
    <t>2021-05-16_12:02:39</t>
  </si>
  <si>
    <t>W110#9C1B0257000006164</t>
  </si>
  <si>
    <t>2021-05-16_12:03:24</t>
  </si>
  <si>
    <t>W110#9C1B0457000006184</t>
  </si>
  <si>
    <t>2021-05-16_12:04:09</t>
  </si>
  <si>
    <t>W110#9C1B065700FF05184</t>
  </si>
  <si>
    <t>2021-05-16_12:04:54</t>
  </si>
  <si>
    <t>W110#9C1B085700FE05194</t>
  </si>
  <si>
    <t>2021-05-16_12:05:39</t>
  </si>
  <si>
    <t>W110#9C1B0A5700FE051B4</t>
  </si>
  <si>
    <t>2021-05-16_12:07:54</t>
  </si>
  <si>
    <t>W110#9C1B005700FC050F4</t>
  </si>
  <si>
    <t>2021-05-16_12:09:24</t>
  </si>
  <si>
    <t>W110#9C1B045700FC05134</t>
  </si>
  <si>
    <t>2021-05-16_12:10:54</t>
  </si>
  <si>
    <t>W110#9C1B085700FB05164</t>
  </si>
  <si>
    <t>2021-05-16_12:14:39</t>
  </si>
  <si>
    <t>W110#9C1B025700FB05104</t>
  </si>
  <si>
    <t>2021-05-16_12:15:24</t>
  </si>
  <si>
    <t>W110#9C1B045700FB05124</t>
  </si>
  <si>
    <t>2021-05-16_12:16:09</t>
  </si>
  <si>
    <t>W110#9C1B065700FB05144</t>
  </si>
  <si>
    <t>2021-05-16_12:16:54</t>
  </si>
  <si>
    <t>W110#9C1B085700FC05170</t>
  </si>
  <si>
    <t>2021-05-16_12:17:39</t>
  </si>
  <si>
    <t>W110#9C1B0A5700FC05190</t>
  </si>
  <si>
    <t>2021-05-16_12:18:24</t>
  </si>
  <si>
    <t>W110#9C1B0C5700FC051B4</t>
  </si>
  <si>
    <t>2021-05-16_12:19:09</t>
  </si>
  <si>
    <t>W110#9C1B0E5700FC051D4</t>
  </si>
  <si>
    <t>2021-05-16_12:21:24</t>
  </si>
  <si>
    <t>W110#9C1B045700FB05120</t>
  </si>
  <si>
    <t>2021-05-16_12:22:09</t>
  </si>
  <si>
    <t>W110#9C1B065700FB05140</t>
  </si>
  <si>
    <t>2021-05-16_12:22:54</t>
  </si>
  <si>
    <t>W110#9C1B085700FB05160</t>
  </si>
  <si>
    <t>2021-05-16_12:23:39</t>
  </si>
  <si>
    <t>W110#9C1B0A5700FB05184</t>
  </si>
  <si>
    <t>2021-05-16_12:25:09</t>
  </si>
  <si>
    <t>2021-05-16_12:25:54</t>
  </si>
  <si>
    <t>W110#9C1B005700FC050F0</t>
  </si>
  <si>
    <t>2021-05-16_12:26:39</t>
  </si>
  <si>
    <t>W110#9C1B025700FD05124</t>
  </si>
  <si>
    <t>2021-05-16_12:27:24</t>
  </si>
  <si>
    <t>W110#9C1B045700FD05144</t>
  </si>
  <si>
    <t>2021-05-16_12:28:09</t>
  </si>
  <si>
    <t>W110#9C1B065700FE05174</t>
  </si>
  <si>
    <t>2021-05-16_12:29:39</t>
  </si>
  <si>
    <t>W110#9C1B0A5700FF051C0</t>
  </si>
  <si>
    <t>2021-05-16_12:30:24</t>
  </si>
  <si>
    <t>W110#9C1B0C5700FE051D4</t>
  </si>
  <si>
    <t>2021-05-16_12:31:09</t>
  </si>
  <si>
    <t>W110#9C1B0E5700FF05200</t>
  </si>
  <si>
    <t>2021-05-16_12:31:54</t>
  </si>
  <si>
    <t>W110#9C1B005700FF05120</t>
  </si>
  <si>
    <t>2021-05-16_12:32:39</t>
  </si>
  <si>
    <t>W110#9C1B025700FF05144</t>
  </si>
  <si>
    <t>2021-05-16_12:34:54</t>
  </si>
  <si>
    <t>W110#9C1B08570002061E0</t>
  </si>
  <si>
    <t>2021-05-16_12:35:39</t>
  </si>
  <si>
    <t>W110#9C1B0A57000206200</t>
  </si>
  <si>
    <t>2021-05-16_12:36:24</t>
  </si>
  <si>
    <t>W110#9C1B0C57000306234</t>
  </si>
  <si>
    <t>2021-05-16_12:37:09</t>
  </si>
  <si>
    <t>W110#9C1B0E57000406264</t>
  </si>
  <si>
    <t>2021-05-16_12:37:54</t>
  </si>
  <si>
    <t>W110#9C1B0057000406184</t>
  </si>
  <si>
    <t>2021-05-16_12:38:39</t>
  </si>
  <si>
    <t>W110#9C1B02570005061B4</t>
  </si>
  <si>
    <t>2021-05-16_12:39:24</t>
  </si>
  <si>
    <t>W110#9C1B04570006061E4</t>
  </si>
  <si>
    <t>2021-05-16_12:40:09</t>
  </si>
  <si>
    <t>W110#9C1B0657000606204</t>
  </si>
  <si>
    <t>2021-05-16_12:40:54</t>
  </si>
  <si>
    <t>W110#9C1B0857000706234</t>
  </si>
  <si>
    <t>2021-05-16_12:41:39</t>
  </si>
  <si>
    <t>W110#9C1B0A57000706254</t>
  </si>
  <si>
    <t>2021-05-16_12:43:54</t>
  </si>
  <si>
    <t>W110#9C1B00570007061B4</t>
  </si>
  <si>
    <t>2021-05-16_12:45:24</t>
  </si>
  <si>
    <t>W110#9C1B0457000806204</t>
  </si>
  <si>
    <t>2021-05-16_12:48:24</t>
  </si>
  <si>
    <t>W110#9C1B0C57000D062D4</t>
  </si>
  <si>
    <t>2021-05-16_12:49:54</t>
  </si>
  <si>
    <t>W110#9C1B0057000F06234</t>
  </si>
  <si>
    <t>2021-05-16_12:52:09</t>
  </si>
  <si>
    <t>W110#9C1B06570011062B4</t>
  </si>
  <si>
    <t>2021-05-16_12:53:39</t>
  </si>
  <si>
    <t>W110#9C1B0A57001406324</t>
  </si>
  <si>
    <t>2021-05-16_12:57:24</t>
  </si>
  <si>
    <t>W110#9C1B0457001C06344</t>
  </si>
  <si>
    <t>2021-05-16_12:59:39</t>
  </si>
  <si>
    <t>W110#9C1B0A57001F063D4</t>
  </si>
  <si>
    <t>2021-05-16_13:00:24</t>
  </si>
  <si>
    <t>W110#9C1B0C57002006404</t>
  </si>
  <si>
    <t>2021-05-16_13:01:09</t>
  </si>
  <si>
    <t>W110#9C1B0E57002006424</t>
  </si>
  <si>
    <t>2021-05-16_13:01:54</t>
  </si>
  <si>
    <t>W110#9C1B0057002106354</t>
  </si>
  <si>
    <t>2021-05-16_13:03:24</t>
  </si>
  <si>
    <t>W110#9C1B04570023063B4</t>
  </si>
  <si>
    <t>2021-05-16_13:04:09</t>
  </si>
  <si>
    <t>W110#9C1B06570023063D4</t>
  </si>
  <si>
    <t>2021-05-16_13:04:54</t>
  </si>
  <si>
    <t>W110#9C1B0857002406404</t>
  </si>
  <si>
    <t>2021-05-16_13:05:39</t>
  </si>
  <si>
    <t>W110#9C1B0A57002506434</t>
  </si>
  <si>
    <t>2021-05-16_13:06:24</t>
  </si>
  <si>
    <t>W110#9C1B0C57002606464</t>
  </si>
  <si>
    <t>2021-05-16_13:09:24</t>
  </si>
  <si>
    <t>W110#9C1B0457002806404</t>
  </si>
  <si>
    <t>2021-05-16_13:10:09</t>
  </si>
  <si>
    <t>W110#9C1B0657002906434</t>
  </si>
  <si>
    <t>2021-05-16_13:10:54</t>
  </si>
  <si>
    <t>W110#9C1B0857002A06464</t>
  </si>
  <si>
    <t>2021-05-16_13:13:54</t>
  </si>
  <si>
    <t>W110#9C1B0057002E06420</t>
  </si>
  <si>
    <t>2021-05-16_13:14:39</t>
  </si>
  <si>
    <t>W110#9C1B0257002F06454</t>
  </si>
  <si>
    <t>2021-05-16_13:19:54</t>
  </si>
  <si>
    <t>W110#9C1B00570036064A4</t>
  </si>
  <si>
    <t>2021-05-16_13:21:24</t>
  </si>
  <si>
    <t>W110#9C1B0457003906514</t>
  </si>
  <si>
    <t>2021-05-16_13:25:09</t>
  </si>
  <si>
    <t>W110#9C1B0E57003F06614</t>
  </si>
  <si>
    <t>2021-05-16_13:25:54</t>
  </si>
  <si>
    <t>W110#9C1B0057004106554</t>
  </si>
  <si>
    <t>2021-05-16_13:30:24</t>
  </si>
  <si>
    <t>W110#9C1B0C57004506654</t>
  </si>
  <si>
    <t>2021-05-16_13:32:39</t>
  </si>
  <si>
    <t>W110#9C1B02570046065C4</t>
  </si>
  <si>
    <t>2021-05-16_13:34:54</t>
  </si>
  <si>
    <t>W110#9C1B0857004606624</t>
  </si>
  <si>
    <t>2021-05-16_13:36:24</t>
  </si>
  <si>
    <t>W110#9C1B0C57004406644</t>
  </si>
  <si>
    <t>2021-05-16_13:37:09</t>
  </si>
  <si>
    <t>W110#9C1B0E57004306654</t>
  </si>
  <si>
    <t>2021-05-16_13:38:39</t>
  </si>
  <si>
    <t>W110#9C1B0257004306594</t>
  </si>
  <si>
    <t>2021-05-16_13:39:24</t>
  </si>
  <si>
    <t>W110#9C1B04570043065B4</t>
  </si>
  <si>
    <t>2021-05-16_13:40:54</t>
  </si>
  <si>
    <t>W110#9C1B0857004406604</t>
  </si>
  <si>
    <t>2021-05-16_13:41:39</t>
  </si>
  <si>
    <t>W110#9C1B0A57004506634</t>
  </si>
  <si>
    <t>2021-05-16_13:42:24</t>
  </si>
  <si>
    <t>W110#9C1B0C57004606664</t>
  </si>
  <si>
    <t>2021-05-16_13:43:54</t>
  </si>
  <si>
    <t>W110#9C1B00570046065A4</t>
  </si>
  <si>
    <t>2021-05-16_13:44:39</t>
  </si>
  <si>
    <t>W110#9C1B02570047065D4</t>
  </si>
  <si>
    <t>2021-05-16_13:46:09</t>
  </si>
  <si>
    <t>W110#9C1B0657004A06644</t>
  </si>
  <si>
    <t>2021-05-16_13:46:54</t>
  </si>
  <si>
    <t>W110#9C1B0857004A06664</t>
  </si>
  <si>
    <t>2021-05-16_13:48:24</t>
  </si>
  <si>
    <t>W110#9C1B0C57004C066C0</t>
  </si>
  <si>
    <t>2021-05-16_13:50:39</t>
  </si>
  <si>
    <t>W110#9C1B0257004E06644</t>
  </si>
  <si>
    <t>2021-05-16_13:52:54</t>
  </si>
  <si>
    <t>W110#9C1B08570051066D4</t>
  </si>
  <si>
    <t>2021-05-16_13:54:24</t>
  </si>
  <si>
    <t>W110#9C1B0C57005106714</t>
  </si>
  <si>
    <t>2021-05-16_13:58:54</t>
  </si>
  <si>
    <t>W110#9C1B0857004F066B4</t>
  </si>
  <si>
    <t>2021-05-16_13:59:39</t>
  </si>
  <si>
    <t>W110#9C1B0A570050066E4</t>
  </si>
  <si>
    <t>2021-05-16_14:01:09</t>
  </si>
  <si>
    <t>W110#9C1B0E57005206744</t>
  </si>
  <si>
    <t>2021-05-16_14:02:39</t>
  </si>
  <si>
    <t>W110#9C1B02570055066B4</t>
  </si>
  <si>
    <t>2021-05-16_14:04:09</t>
  </si>
  <si>
    <t>W110#9C1B0657005606704</t>
  </si>
  <si>
    <t>2021-05-16_14:05:39</t>
  </si>
  <si>
    <t>W110#9C1B0A57005606744</t>
  </si>
  <si>
    <t>2021-05-16_14:06:24</t>
  </si>
  <si>
    <t>W110#9C1B0C57005706774</t>
  </si>
  <si>
    <t>2021-05-16_14:07:09</t>
  </si>
  <si>
    <t>W110#9C1B0E57005706794</t>
  </si>
  <si>
    <t>2021-05-16_14:07:54</t>
  </si>
  <si>
    <t>W110#9C1B00570057066B4</t>
  </si>
  <si>
    <t>2021-05-16_14:08:39</t>
  </si>
  <si>
    <t>W110#9C1B02570057066D4</t>
  </si>
  <si>
    <t>2021-05-16_14:10:09</t>
  </si>
  <si>
    <t>W110#9C1B0657005706714</t>
  </si>
  <si>
    <t>2021-05-16_14:10:54</t>
  </si>
  <si>
    <t>W110#9C1B0857005806744</t>
  </si>
  <si>
    <t>2021-05-16_14:15:24</t>
  </si>
  <si>
    <t>W110#9C1B0457005C06744</t>
  </si>
  <si>
    <t>2021-05-16_14:16:09</t>
  </si>
  <si>
    <t>W110#9C1B0657005D06774</t>
  </si>
  <si>
    <t>2021-05-16_14:19:09</t>
  </si>
  <si>
    <t>W110#9C1B0E57006006824</t>
  </si>
  <si>
    <t>2021-05-16_14:22:54</t>
  </si>
  <si>
    <t>W110#9C1B0857006506814</t>
  </si>
  <si>
    <t>2021-05-16_14:25:54</t>
  </si>
  <si>
    <t>W110#9C1B0057006206764</t>
  </si>
  <si>
    <t>2021-05-16_14:27:24</t>
  </si>
  <si>
    <t>W110#9C1B0457006106794</t>
  </si>
  <si>
    <t>2021-05-16_14:28:54</t>
  </si>
  <si>
    <t>W110#9C1B08570060067C4</t>
  </si>
  <si>
    <t>2021-05-16_14:29:39</t>
  </si>
  <si>
    <t>W110#9C1B0A57005F067D4</t>
  </si>
  <si>
    <t>2021-05-16_14:33:24</t>
  </si>
  <si>
    <t>W110#9C1B0457005D06754</t>
  </si>
  <si>
    <t>2021-05-16_14:34:54</t>
  </si>
  <si>
    <t>W110#9C1B0857005D06794</t>
  </si>
  <si>
    <t>2021-05-16_14:35:39</t>
  </si>
  <si>
    <t>W110#9C1B0A57005D067B4</t>
  </si>
  <si>
    <t>2021-05-16_14:36:24</t>
  </si>
  <si>
    <t>W110#9C1B0C57005F067F0</t>
  </si>
  <si>
    <t>2021-05-16_14:37:54</t>
  </si>
  <si>
    <t>W110#9C1B0057005E06724</t>
  </si>
  <si>
    <t>2021-05-16_14:40:09</t>
  </si>
  <si>
    <t>W110#9C1B06570060067A4</t>
  </si>
  <si>
    <t>2021-05-16_14:41:39</t>
  </si>
  <si>
    <t>W110#9C1B0A57006306814</t>
  </si>
  <si>
    <t>2021-05-16_14:42:24</t>
  </si>
  <si>
    <t>W110#9C1B0C57006406844</t>
  </si>
  <si>
    <t>2021-05-16_14:43:54</t>
  </si>
  <si>
    <t>W110#9C1B00570067067B4</t>
  </si>
  <si>
    <t>2021-05-16_14:44:39</t>
  </si>
  <si>
    <t>W110#9C1B02570067067D4</t>
  </si>
  <si>
    <t>2021-05-16_14:45:24</t>
  </si>
  <si>
    <t>W110#9C1B0457006806804</t>
  </si>
  <si>
    <t>2021-05-16_14:46:09</t>
  </si>
  <si>
    <t>W110#9C1B0657006806824</t>
  </si>
  <si>
    <t>2021-05-16_14:48:24</t>
  </si>
  <si>
    <t>W110#9C1B0C57006406840</t>
  </si>
  <si>
    <t>2021-05-16_14:49:09</t>
  </si>
  <si>
    <t>W110#9C1B0E57006406864</t>
  </si>
  <si>
    <t>2021-05-16_14:49:54</t>
  </si>
  <si>
    <t>W110#9C1B0057006306774</t>
  </si>
  <si>
    <t>2021-05-16_14:51:24</t>
  </si>
  <si>
    <t>W110#9C1B04570065067D4</t>
  </si>
  <si>
    <t>2021-05-16_14:52:09</t>
  </si>
  <si>
    <t>W110#9C1B06570064067E4</t>
  </si>
  <si>
    <t>2021-05-16_14:52:54</t>
  </si>
  <si>
    <t>2021-05-16_14:53:39</t>
  </si>
  <si>
    <t>W110#9C1B0A57006506834</t>
  </si>
  <si>
    <t>2021-05-16_14:55:54</t>
  </si>
  <si>
    <t>W110#9C1B0057006006744</t>
  </si>
  <si>
    <t>2021-05-16_14:58:09</t>
  </si>
  <si>
    <t>W110#9C1B0657005B06754</t>
  </si>
  <si>
    <t>2021-05-16_14:58:54</t>
  </si>
  <si>
    <t>W110#9C1B0857005906754</t>
  </si>
  <si>
    <t>2021-05-16_14:59:39</t>
  </si>
  <si>
    <t>W110#9C1B0A57005906774</t>
  </si>
  <si>
    <t>2021-05-16_15:00:24</t>
  </si>
  <si>
    <t>W110#9C1B0C57005606764</t>
  </si>
  <si>
    <t>2021-05-16_15:03:24</t>
  </si>
  <si>
    <t>W110#9C1B0457004F06674</t>
  </si>
  <si>
    <t>2021-05-16_15:04:54</t>
  </si>
  <si>
    <t>2021-05-16_15:08:39</t>
  </si>
  <si>
    <t>W110#9C1B0257003F06550</t>
  </si>
  <si>
    <t>2021-05-16_15:09:24</t>
  </si>
  <si>
    <t>W110#9C1B0457003C06540</t>
  </si>
  <si>
    <t>2021-05-16_15:11:39</t>
  </si>
  <si>
    <t>W110#9C1B0A57003706554</t>
  </si>
  <si>
    <t>2021-05-16_15:13:09</t>
  </si>
  <si>
    <t>W110#9C1B0E57003106534</t>
  </si>
  <si>
    <t>2021-05-16_15:13:54</t>
  </si>
  <si>
    <t>W110#9C1B0057002F06434</t>
  </si>
  <si>
    <t>2021-05-16_15:14:39</t>
  </si>
  <si>
    <t>W110#9C1B0257002D06434</t>
  </si>
  <si>
    <t>2021-05-16_15:16:09</t>
  </si>
  <si>
    <t>2021-05-16_15:16:54</t>
  </si>
  <si>
    <t>W110#9C1B0857002606424</t>
  </si>
  <si>
    <t>2021-05-16_15:17:39</t>
  </si>
  <si>
    <t>2021-05-16_15:18:24</t>
  </si>
  <si>
    <t>W110#9C1B0C57002306430</t>
  </si>
  <si>
    <t>2021-05-16_15:19:09</t>
  </si>
  <si>
    <t>W110#9C1B0E57002206444</t>
  </si>
  <si>
    <t>2021-05-16_15:19:54</t>
  </si>
  <si>
    <t>2021-05-16_15:20:39</t>
  </si>
  <si>
    <t>W110#9C1B0257002006364</t>
  </si>
  <si>
    <t>2021-05-16_15:22:09</t>
  </si>
  <si>
    <t>W110#9C1B0657001E06384</t>
  </si>
  <si>
    <t>2021-05-16_15:23:39</t>
  </si>
  <si>
    <t>W110#9C1B0A57001C063A4</t>
  </si>
  <si>
    <t>2021-05-16_15:24:24</t>
  </si>
  <si>
    <t>W110#9C1B0C57001906394</t>
  </si>
  <si>
    <t>2021-05-16_15:25:09</t>
  </si>
  <si>
    <t>W110#9C1B0E570019063B0</t>
  </si>
  <si>
    <t>2021-05-16_15:25:54</t>
  </si>
  <si>
    <t>W110#9C1B00570017062B4</t>
  </si>
  <si>
    <t>2021-05-16_15:26:39</t>
  </si>
  <si>
    <t>W110#9C1B02570016062C4</t>
  </si>
  <si>
    <t>2021-05-16_15:28:54</t>
  </si>
  <si>
    <t>W110#9C1B08570013062F4</t>
  </si>
  <si>
    <t>2021-05-16_15:29:39</t>
  </si>
  <si>
    <t>W110#9C1B0A57001206304</t>
  </si>
  <si>
    <t>2021-05-16_15:30:24</t>
  </si>
  <si>
    <t>W110#9C1B0C57001106314</t>
  </si>
  <si>
    <t>2021-05-16_15:31:54</t>
  </si>
  <si>
    <t>W110#9C1B0057001006244</t>
  </si>
  <si>
    <t>2021-05-16_15:33:24</t>
  </si>
  <si>
    <t>W110#9C1B0457001006284</t>
  </si>
  <si>
    <t>2021-05-16_15:35:39</t>
  </si>
  <si>
    <t>W110#9C1B0A570010062E4</t>
  </si>
  <si>
    <t>2021-05-16_15:37:09</t>
  </si>
  <si>
    <t>W110#9C1B0E57000F06314</t>
  </si>
  <si>
    <t>2021-05-16_15:37:54</t>
  </si>
  <si>
    <t>W110#9C1B0057000E06224</t>
  </si>
  <si>
    <t>2021-05-16_15:39:24</t>
  </si>
  <si>
    <t>W110#9C1B0457000F06274</t>
  </si>
  <si>
    <t>2021-05-16_15:40:09</t>
  </si>
  <si>
    <t>W110#9C1B0679000F064B4</t>
  </si>
  <si>
    <t>2021-05-16_15:40:54</t>
  </si>
  <si>
    <t>W110#9C1B087E000F06524</t>
  </si>
  <si>
    <t>2021-05-16_15:42:24</t>
  </si>
  <si>
    <t>W110#9C1B0C7E001006570</t>
  </si>
  <si>
    <t>2021-05-16_15:43:09</t>
  </si>
  <si>
    <t>W110#9C1B0E7E001006594</t>
  </si>
  <si>
    <t>2021-05-16_15:45:24</t>
  </si>
  <si>
    <t>W110#9C1B04C8000E06974</t>
  </si>
  <si>
    <t>2021-05-16_15:47:39</t>
  </si>
  <si>
    <t>W110#9C1B0AC8000C069B4</t>
  </si>
  <si>
    <t>2021-05-16_15:48:24</t>
  </si>
  <si>
    <t>W110#9C1B0CC8000B069C4</t>
  </si>
  <si>
    <t>2021-05-16_15:49:09</t>
  </si>
  <si>
    <t>W110#9C1B0EC8000B069E4</t>
  </si>
  <si>
    <t>2021-05-16_15:49:54</t>
  </si>
  <si>
    <t>W110#9C1B00C8000B06900</t>
  </si>
  <si>
    <t>2021-05-16_15:54:24</t>
  </si>
  <si>
    <t>W110#9C1B0CC8000A069B4</t>
  </si>
  <si>
    <t>2021-05-16_15:55:54</t>
  </si>
  <si>
    <t>W110#9C1B00C80008068D4</t>
  </si>
  <si>
    <t>2021-05-16_15:57:24</t>
  </si>
  <si>
    <t>W110#9C1B04C8000806914</t>
  </si>
  <si>
    <t>2021-05-16_15:58:09</t>
  </si>
  <si>
    <t>W110#9C1B06C8000706924</t>
  </si>
  <si>
    <t>2021-05-16_15:58:54</t>
  </si>
  <si>
    <t>W110#9C1B08C8000706944</t>
  </si>
  <si>
    <t>2021-05-16_15:59:39</t>
  </si>
  <si>
    <t>W110#9C1B0AC8000706964</t>
  </si>
  <si>
    <t>2021-05-16_16:03:24</t>
  </si>
  <si>
    <t>W110#9C1B04C8000706904</t>
  </si>
  <si>
    <t>2021-05-16_16:04:54</t>
  </si>
  <si>
    <t>W110#9C1B08C8000806954</t>
  </si>
  <si>
    <t>2021-05-16_16:07:09</t>
  </si>
  <si>
    <t>W110#9C1B0EC8000A069D4</t>
  </si>
  <si>
    <t>2021-05-16_16:07:54</t>
  </si>
  <si>
    <t>W110#9C1B00C8000C06914</t>
  </si>
  <si>
    <t>2021-05-16_16:10:09</t>
  </si>
  <si>
    <t>W110#9C1B06C8000D06984</t>
  </si>
  <si>
    <t>2021-05-16_16:10:54</t>
  </si>
  <si>
    <t>W110#9C1B08C8000E069B4</t>
  </si>
  <si>
    <t>2021-05-16_16:11:39</t>
  </si>
  <si>
    <t>W110#9C1B0AC8000F069E4</t>
  </si>
  <si>
    <t>2021-05-16_16:12:24</t>
  </si>
  <si>
    <t>W110#9C1B0CC8001106A24</t>
  </si>
  <si>
    <t>2021-05-16_16:14:39</t>
  </si>
  <si>
    <t>W110#9C1B02C80014069B4</t>
  </si>
  <si>
    <t>2021-05-16_16:16:09</t>
  </si>
  <si>
    <t>W110#9C1B06C8001606A14</t>
  </si>
  <si>
    <t>2021-05-16_16:17:39</t>
  </si>
  <si>
    <t>W110#9C1B0AC8001706A64</t>
  </si>
  <si>
    <t>2021-05-16_16:18:24</t>
  </si>
  <si>
    <t>W110#9C1B0CC8001806A94</t>
  </si>
  <si>
    <t>2021-05-16_16:19:09</t>
  </si>
  <si>
    <t>W110#9C1B0EC8001A06AD4</t>
  </si>
  <si>
    <t>2021-05-16_16:20:39</t>
  </si>
  <si>
    <t>W110#9C1B02C8001A06A14</t>
  </si>
  <si>
    <t>2021-05-16_16:22:54</t>
  </si>
  <si>
    <t>W110#9C1B08C8001B06A84</t>
  </si>
  <si>
    <t>2021-05-16_16:23:39</t>
  </si>
  <si>
    <t>W110#9C1B0AC8001B06AA4</t>
  </si>
  <si>
    <t>2021-05-16_16:24:24</t>
  </si>
  <si>
    <t>W110#9C1B0CC8001B06AC4</t>
  </si>
  <si>
    <t>2021-05-16_16:26:39</t>
  </si>
  <si>
    <t>W110#9C1B02C8001B06A24</t>
  </si>
  <si>
    <t>2021-05-16_16:27:24</t>
  </si>
  <si>
    <t>W110#9C1B04C8001B06A44</t>
  </si>
  <si>
    <t>2021-05-16_16:34:09</t>
  </si>
  <si>
    <t>W110#9C1B06F2001806CD4</t>
  </si>
  <si>
    <t>2021-05-16_16:34:54</t>
  </si>
  <si>
    <t>W110#9C1B08F2001706CE4</t>
  </si>
  <si>
    <t>2021-05-16_16:35:39</t>
  </si>
  <si>
    <t>W110#9C1B0AF2001606CF4</t>
  </si>
  <si>
    <t>2021-05-16_16:36:24</t>
  </si>
  <si>
    <t>W110#9C1B0CFF001506DD4</t>
  </si>
  <si>
    <t>2021-05-16_16:37:09</t>
  </si>
  <si>
    <t>W110#9C1B0EFF001506DF4</t>
  </si>
  <si>
    <t>2021-05-16_16:37:54</t>
  </si>
  <si>
    <t>W110#9C1B0000011306D14</t>
  </si>
  <si>
    <t>2021-05-16_16:38:39</t>
  </si>
  <si>
    <t>W110#9C1B0200011306D34</t>
  </si>
  <si>
    <t>2021-05-16_16:40:09</t>
  </si>
  <si>
    <t>W110#9C1B0600011106D54</t>
  </si>
  <si>
    <t>2021-05-16_16:40:54</t>
  </si>
  <si>
    <t>W110#9C1B0800011006D64</t>
  </si>
  <si>
    <t>2021-05-16_16:41:39</t>
  </si>
  <si>
    <t>W110#9C1B0A00010F06D74</t>
  </si>
  <si>
    <t>2021-05-16_16:43:08</t>
  </si>
  <si>
    <t>W110#9C1B0E00010D06D94</t>
  </si>
  <si>
    <t>2021-05-16_16:43:54</t>
  </si>
  <si>
    <t>W110#9C1B0000010C06CA4</t>
  </si>
  <si>
    <t>2021-05-16_16:46:54</t>
  </si>
  <si>
    <t>W110#9C1B0800010A06D04</t>
  </si>
  <si>
    <t>2021-05-16_16:47:39</t>
  </si>
  <si>
    <t>W110#9C1B0A00010A06D24</t>
  </si>
  <si>
    <t>2021-05-16_16:48:24</t>
  </si>
  <si>
    <t>W110#9C1B0C00010906D34</t>
  </si>
  <si>
    <t>2021-05-16_16:51:24</t>
  </si>
  <si>
    <t>W110#9C1B0400010606C84</t>
  </si>
  <si>
    <t>2021-05-16_16:52:54</t>
  </si>
  <si>
    <t>W110#9C1B0800010406CA4</t>
  </si>
  <si>
    <t>2021-05-16_16:53:39</t>
  </si>
  <si>
    <t>W110#9C1B0A00010406CC4</t>
  </si>
  <si>
    <t>2021-05-16_16:55:54</t>
  </si>
  <si>
    <t>W110#9C1B0000010106BF4</t>
  </si>
  <si>
    <t>2021-05-16_16:57:24</t>
  </si>
  <si>
    <t>W110#9C1B040001FE05BF4</t>
  </si>
  <si>
    <t>2021-05-16_16:58:09</t>
  </si>
  <si>
    <t>W110#9C1B060001FC05BF4</t>
  </si>
  <si>
    <t>2021-05-16_17:01:09</t>
  </si>
  <si>
    <t>W110#9C1B0E0001F805C34</t>
  </si>
  <si>
    <t>2021-05-16_17:02:39</t>
  </si>
  <si>
    <t>W110#9C1B020001F605B54</t>
  </si>
  <si>
    <t>2021-05-16_17:03:24</t>
  </si>
  <si>
    <t>W110#9C1B040001F405B54</t>
  </si>
  <si>
    <t>2021-05-16_17:04:09</t>
  </si>
  <si>
    <t>W110#9C1B060001F305B64</t>
  </si>
  <si>
    <t>2021-05-16_17:08:38</t>
  </si>
  <si>
    <t>W110#9C1B020001EE05AD4</t>
  </si>
  <si>
    <t>2021-05-16_17:09:23</t>
  </si>
  <si>
    <t>W110#9C1B040001ED05AE4</t>
  </si>
  <si>
    <t>2021-05-16_17:10:08</t>
  </si>
  <si>
    <t>W110#9C1B060001ED05B04</t>
  </si>
  <si>
    <t>2021-05-16_17:10:54</t>
  </si>
  <si>
    <t>W110#9C1B080001ED05B24</t>
  </si>
  <si>
    <t>2021-05-16_17:13:53</t>
  </si>
  <si>
    <t>W110#9C1B000001EC05A94</t>
  </si>
  <si>
    <t>2021-05-16_17:16:54</t>
  </si>
  <si>
    <t>W110#9C1B080001EC05B14</t>
  </si>
  <si>
    <t>2021-05-16_17:17:38</t>
  </si>
  <si>
    <t>W110#9C1B0A0001EC05B34</t>
  </si>
  <si>
    <t>2021-05-16_17:19:08</t>
  </si>
  <si>
    <t>W110#9C1B0E0001EA05B54</t>
  </si>
  <si>
    <t>2021-05-16_17:19:53</t>
  </si>
  <si>
    <t>W110#9C1B000001EA05A74</t>
  </si>
  <si>
    <t>2021-05-16_17:20:38</t>
  </si>
  <si>
    <t>W110#9C1B020001EA05A94</t>
  </si>
  <si>
    <t>2021-05-16_17:22:09</t>
  </si>
  <si>
    <t>W110#9C1B060001EA05AD4</t>
  </si>
  <si>
    <t>2021-05-16_17:23:38</t>
  </si>
  <si>
    <t>W110#9C1B0A0001EB05B24</t>
  </si>
  <si>
    <t>2021-05-16_17:25:08</t>
  </si>
  <si>
    <t>W110#9C1B0E0301EB05B94</t>
  </si>
  <si>
    <t>2021-05-16_17:25:53</t>
  </si>
  <si>
    <t>W110#9C1B000E01EB05B64</t>
  </si>
  <si>
    <t>2021-05-16_17:27:23</t>
  </si>
  <si>
    <t>W110#9C1B042201E905CC4</t>
  </si>
  <si>
    <t>2021-05-16_17:28:08</t>
  </si>
  <si>
    <t>W110#9C1B062B01E905D74</t>
  </si>
  <si>
    <t>2021-05-16_17:28:53</t>
  </si>
  <si>
    <t>W110#9C1B083401E705E04</t>
  </si>
  <si>
    <t>2021-05-16_17:29:38</t>
  </si>
  <si>
    <t>W110#9C1B0A3D01E605EA4</t>
  </si>
  <si>
    <t>2021-05-16_17:30:23</t>
  </si>
  <si>
    <t>W110#9C1B0C4501E505F34</t>
  </si>
  <si>
    <t>2021-05-16_17:31:53</t>
  </si>
  <si>
    <t>W110#9C1B005401E305F44</t>
  </si>
  <si>
    <t>2021-05-16_17:32:38</t>
  </si>
  <si>
    <t>W110#9C1B025C01E205FD4</t>
  </si>
  <si>
    <t>2021-05-16_17:33:23</t>
  </si>
  <si>
    <t>W110#9C1B046401E005054</t>
  </si>
  <si>
    <t>2021-05-16_17:34:08</t>
  </si>
  <si>
    <t>W110#9C1B066C01E0050F4</t>
  </si>
  <si>
    <t>2021-05-16_17:34:53</t>
  </si>
  <si>
    <t>W110#9C1B087301DE05164</t>
  </si>
  <si>
    <t>2021-05-16_17:36:23</t>
  </si>
  <si>
    <t>W110#9C1B0C8301DD05294</t>
  </si>
  <si>
    <t>2021-05-16_17:37:08</t>
  </si>
  <si>
    <t>W110#9C1B0E8A01DC05314</t>
  </si>
  <si>
    <t>2021-05-16_17:37:53</t>
  </si>
  <si>
    <t>W110#9C1B009101DB05294</t>
  </si>
  <si>
    <t>2021-05-16_17:38:38</t>
  </si>
  <si>
    <t>W110#9C1B029901DA05324</t>
  </si>
  <si>
    <t>2021-05-16_17:39:23</t>
  </si>
  <si>
    <t>W110#9C1B04A001D9053A4</t>
  </si>
  <si>
    <t>2021-05-16_17:40:53</t>
  </si>
  <si>
    <t>W110#9C1B08AF01D7054B4</t>
  </si>
  <si>
    <t>2021-05-16_17:41:38</t>
  </si>
  <si>
    <t>W110#9C1B0AB701D605544</t>
  </si>
  <si>
    <t>2021-05-16_17:42:23</t>
  </si>
  <si>
    <t>W110#9C1B0CBE01D5055C4</t>
  </si>
  <si>
    <t>2021-05-16_17:43:08</t>
  </si>
  <si>
    <t>W110#9C1B0EC501D505654</t>
  </si>
  <si>
    <t>2021-05-16_17:43:53</t>
  </si>
  <si>
    <t>W110#9C1B00CC01D4055D4</t>
  </si>
  <si>
    <t>2021-05-16_17:46:08</t>
  </si>
  <si>
    <t>W110#9C1B06E201D205774</t>
  </si>
  <si>
    <t>2021-05-16_17:47:38</t>
  </si>
  <si>
    <t>W110#9C1B0AF001D005874</t>
  </si>
  <si>
    <t>2021-05-16_17:49:08</t>
  </si>
  <si>
    <t>W110#9C1B0EFE01CF05984</t>
  </si>
  <si>
    <t>2021-05-16_17:49:53</t>
  </si>
  <si>
    <t>W110#9C1B000402CE05904</t>
  </si>
  <si>
    <t>2021-05-16_17:50:38</t>
  </si>
  <si>
    <t>W110#9C1B020B02CD05984</t>
  </si>
  <si>
    <t>2021-05-16_17:51:23</t>
  </si>
  <si>
    <t>W110#9C1B041202CD05A14</t>
  </si>
  <si>
    <t>2021-05-16_17:52:08</t>
  </si>
  <si>
    <t>W110#9C1B061802CC05A84</t>
  </si>
  <si>
    <t>2021-05-16_17:52:53</t>
  </si>
  <si>
    <t>W110#9C1B081F02CB05B04</t>
  </si>
  <si>
    <t>2021-05-16_17:53:38</t>
  </si>
  <si>
    <t>W110#9C1B0A2502CA05B74</t>
  </si>
  <si>
    <t>2021-05-16_17:54:23</t>
  </si>
  <si>
    <t>W110#9C1B0C2C02C905BF4</t>
  </si>
  <si>
    <t>2021-05-16_17:56:38</t>
  </si>
  <si>
    <t>W110#9C1B023F02C705C64</t>
  </si>
  <si>
    <t>2021-05-16_17:57:23</t>
  </si>
  <si>
    <t>W110#9C1B044502C605CD4</t>
  </si>
  <si>
    <t>2021-05-16_17:58:08</t>
  </si>
  <si>
    <t>W110#9C1B064B02C605D54</t>
  </si>
  <si>
    <t>2021-05-16_17:58:53</t>
  </si>
  <si>
    <t>W110#9C1B085102C505DC4</t>
  </si>
  <si>
    <t>2021-05-16_17:59:38</t>
  </si>
  <si>
    <t>W110#9C1B0A5802C505E54</t>
  </si>
  <si>
    <t>2021-05-16_18:01:08</t>
  </si>
  <si>
    <t>W110#9C1B0E6402C305F34</t>
  </si>
  <si>
    <t>2021-05-16_18:01:53</t>
  </si>
  <si>
    <t>W110#9C1B006A02C305EB4</t>
  </si>
  <si>
    <t>2021-05-16_18:02:38</t>
  </si>
  <si>
    <t>W110#9C1B027002C205F24</t>
  </si>
  <si>
    <t>2021-05-16_18:03:23</t>
  </si>
  <si>
    <t>W110#9C1B047602C205FA4</t>
  </si>
  <si>
    <t>2021-05-16_18:09:23</t>
  </si>
  <si>
    <t>W110#9C1B04A402BD05234</t>
  </si>
  <si>
    <t>2021-05-16_18:10:08</t>
  </si>
  <si>
    <t>W110#9C1B06A902BD052A4</t>
  </si>
  <si>
    <t>2021-05-16_18:11:38</t>
  </si>
  <si>
    <t>W110#9C1B0AB402BC05384</t>
  </si>
  <si>
    <t>2021-05-16_18:12:23</t>
  </si>
  <si>
    <t>W110#9C1B0CB902BB053E4</t>
  </si>
  <si>
    <t>2021-05-16_18:13:08</t>
  </si>
  <si>
    <t>W110#9C1B0EBE02BB05454</t>
  </si>
  <si>
    <t>2021-05-16_18:13:53</t>
  </si>
  <si>
    <t>W110#9C1B00C302BA053B4</t>
  </si>
  <si>
    <t>2021-05-16_18:14:38</t>
  </si>
  <si>
    <t>W110#9C1B02C802BA05424</t>
  </si>
  <si>
    <t>2021-05-16_18:15:23</t>
  </si>
  <si>
    <t>W110#9C1B04CD02B905484</t>
  </si>
  <si>
    <t>2021-05-16_18:16:54</t>
  </si>
  <si>
    <t>W110#9C1B08D702B805554</t>
  </si>
  <si>
    <t>2021-05-16_18:17:38</t>
  </si>
  <si>
    <t>W110#9C1B0ADC02B8055C4</t>
  </si>
  <si>
    <t>2021-05-16_18:18:23</t>
  </si>
  <si>
    <t>W110#9C1B0CE102B705624</t>
  </si>
  <si>
    <t>2021-05-16_18:19:08</t>
  </si>
  <si>
    <t>W110#9C1B0EE502B705684</t>
  </si>
  <si>
    <t>2021-05-16_18:19:53</t>
  </si>
  <si>
    <t>W110#9C1B00EA02B6055E4</t>
  </si>
  <si>
    <t>2021-05-16_18:21:23</t>
  </si>
  <si>
    <t>W110#9C1B04F302B5056A4</t>
  </si>
  <si>
    <t>2021-05-16_18:22:08</t>
  </si>
  <si>
    <t>W110#9C1B06F702B505704</t>
  </si>
  <si>
    <t>2021-05-16_18:22:53</t>
  </si>
  <si>
    <t>W110#9C1B08FB02B405754</t>
  </si>
  <si>
    <t>2021-05-16_18:23:38</t>
  </si>
  <si>
    <t>W110#9C1B0AFF02B4057B4</t>
  </si>
  <si>
    <t>2021-05-16_18:24:23</t>
  </si>
  <si>
    <t>W110#9C1B0C0303B305814</t>
  </si>
  <si>
    <t>2021-05-16_18:25:08</t>
  </si>
  <si>
    <t>W110#9C1B0E0703B305874</t>
  </si>
  <si>
    <t>2021-05-16_18:25:53</t>
  </si>
  <si>
    <t>W110#9C1B000A03B3057C4</t>
  </si>
  <si>
    <t>2021-05-16_18:28:08</t>
  </si>
  <si>
    <t>W110#9C1B061303B2058A4</t>
  </si>
  <si>
    <t>2021-05-16_18:30:23</t>
  </si>
  <si>
    <t>W110#9C1B0C1A03B005954</t>
  </si>
  <si>
    <t>2021-05-16_18:32:38</t>
  </si>
  <si>
    <t>W110#9C1B021E03AF058E4</t>
  </si>
  <si>
    <t>2021-05-16_18:34:08</t>
  </si>
  <si>
    <t>W110#9C1B061E03AE05910</t>
  </si>
  <si>
    <t>2021-05-16_18:36:23</t>
  </si>
  <si>
    <t>W110#9C1B0C1E03AD05964</t>
  </si>
  <si>
    <t>2021-05-16_18:39:23</t>
  </si>
  <si>
    <t>W110#9C1B041E03AB058C4</t>
  </si>
  <si>
    <t>2021-05-16_18:40:08</t>
  </si>
  <si>
    <t>W110#9C1B061E03AB058E4</t>
  </si>
  <si>
    <t>2021-05-16_18:41:38</t>
  </si>
  <si>
    <t>W110#9C1B0A1E03AB05924</t>
  </si>
  <si>
    <t>2021-05-16_18:42:23</t>
  </si>
  <si>
    <t>W110#9C1B0C1E03AA05934</t>
  </si>
  <si>
    <t>2021-05-16_18:43:53</t>
  </si>
  <si>
    <t>W110#9C1B001E03A905864</t>
  </si>
  <si>
    <t>2021-05-16_18:44:38</t>
  </si>
  <si>
    <t>W110#9C1B021E03A905884</t>
  </si>
  <si>
    <t>2021-05-16_18:47:38</t>
  </si>
  <si>
    <t>W110#9C1B0A1E03A8058F4</t>
  </si>
  <si>
    <t>2021-05-16_18:48:23</t>
  </si>
  <si>
    <t>W110#9C1B0C1E03A805910</t>
  </si>
  <si>
    <t>2021-05-16_18:49:08</t>
  </si>
  <si>
    <t>W110#9C1B0E1E03A805934</t>
  </si>
  <si>
    <t>2021-05-16_18:51:23</t>
  </si>
  <si>
    <t>W110#9C1B041E03A705884</t>
  </si>
  <si>
    <t>2021-05-16_18:52:08</t>
  </si>
  <si>
    <t>W110#9C1B061E03A605894</t>
  </si>
  <si>
    <t>2021-05-16_18:52:53</t>
  </si>
  <si>
    <t>W110#9C1B081E03A6058B4</t>
  </si>
  <si>
    <t>2021-05-16_18:53:38</t>
  </si>
  <si>
    <t>W110#9C1B0A1E03A6058D0</t>
  </si>
  <si>
    <t>2021-05-16_18:54:23</t>
  </si>
  <si>
    <t>W110#9C1B0C1E03A6058F4</t>
  </si>
  <si>
    <t>2021-05-16_18:55:08</t>
  </si>
  <si>
    <t>W110#9C1B0E1E03A505904</t>
  </si>
  <si>
    <t>2021-05-16_18:56:38</t>
  </si>
  <si>
    <t>W110#9C1B021E03A505844</t>
  </si>
  <si>
    <t>2021-05-16_18:57:23</t>
  </si>
  <si>
    <t>W110#9C1B041E03A505864</t>
  </si>
  <si>
    <t>2021-05-16_18:58:08</t>
  </si>
  <si>
    <t>W110#9C1B061E03A405874</t>
  </si>
  <si>
    <t>2021-05-16_18:58:53</t>
  </si>
  <si>
    <t>W110#9C1B081E03A405894</t>
  </si>
  <si>
    <t>2021-05-16_18:59:38</t>
  </si>
  <si>
    <t>W110#9C1B0A1E03A4058B4</t>
  </si>
  <si>
    <t>2021-05-16_19:01:10</t>
  </si>
  <si>
    <t>W110#9C1B0E1E03A3058E4</t>
  </si>
  <si>
    <t>2021-05-16_19:02:38</t>
  </si>
  <si>
    <t>W110#9C1B021E03A305824</t>
  </si>
  <si>
    <t>2021-05-16_19:03:23</t>
  </si>
  <si>
    <t>W110#9C1B041E03A305844</t>
  </si>
  <si>
    <t>2021-05-16_19:04:08</t>
  </si>
  <si>
    <t>W110#9C1B061E03A305864</t>
  </si>
  <si>
    <t>2021-05-16_19:06:23</t>
  </si>
  <si>
    <t>W110#9C1B0C1E03A1058A4</t>
  </si>
  <si>
    <t>2021-05-16_19:07:08</t>
  </si>
  <si>
    <t>W110#9C1B0E1E03A1058C4</t>
  </si>
  <si>
    <t>2021-05-16_19:07:53</t>
  </si>
  <si>
    <t>W110#9C1B001E03A1057E4</t>
  </si>
  <si>
    <t>2021-05-16_19:08:38</t>
  </si>
  <si>
    <t>W110#9C1B021E03A105804</t>
  </si>
  <si>
    <t>2021-05-16_19:09:23</t>
  </si>
  <si>
    <t>W110#9C1B041E03A005814</t>
  </si>
  <si>
    <t>2021-05-16_19:11:38</t>
  </si>
  <si>
    <t>W110#9C1B0A1E03A005874</t>
  </si>
  <si>
    <t>2021-05-16_19:13:08</t>
  </si>
  <si>
    <t>W110#9C1B0E1E039F058A4</t>
  </si>
  <si>
    <t>2021-05-16_19:13:53</t>
  </si>
  <si>
    <t>W110#9C1B001E039F057C0</t>
  </si>
  <si>
    <t>2021-05-16_19:15:23</t>
  </si>
  <si>
    <t>W110#9C1B041E039E057F4</t>
  </si>
  <si>
    <t>2021-05-16_19:16:53</t>
  </si>
  <si>
    <t>W110#9C1B081E039D05824</t>
  </si>
  <si>
    <t>2021-05-16_19:19:08</t>
  </si>
  <si>
    <t>W110#9C1B0E1E039D05884</t>
  </si>
  <si>
    <t>2021-05-16_19:19:53</t>
  </si>
  <si>
    <t>W110#9C1B001E039C05794</t>
  </si>
  <si>
    <t>2021-05-16_19:21:23</t>
  </si>
  <si>
    <t>W110#9C1B041E039C057D4</t>
  </si>
  <si>
    <t>2021-05-16_19:25:08</t>
  </si>
  <si>
    <t>W110#9C1B0E1E039B05860</t>
  </si>
  <si>
    <t>2021-05-16_19:28:08</t>
  </si>
  <si>
    <t>W110#9C1B061E039A057D4</t>
  </si>
  <si>
    <t>2021-05-16_19:28:53</t>
  </si>
  <si>
    <t>W110#9C1B081E0399057E4</t>
  </si>
  <si>
    <t>2021-05-16_19:30:23</t>
  </si>
  <si>
    <t>W110#9C1B0C1E039905824</t>
  </si>
  <si>
    <t>2021-05-16_19:31:08</t>
  </si>
  <si>
    <t>W110#9C1B0E1E039805834</t>
  </si>
  <si>
    <t>2021-05-16_19:32:38</t>
  </si>
  <si>
    <t>W110#9C1B021E039805770</t>
  </si>
  <si>
    <t>2021-05-16_19:33:23</t>
  </si>
  <si>
    <t>W110#9C1B042B039805864</t>
  </si>
  <si>
    <t>2021-05-16_19:34:00</t>
  </si>
  <si>
    <t>W110#131800F6FF9905BE4</t>
  </si>
  <si>
    <t>2021-05-16_19:34:03</t>
  </si>
  <si>
    <t>W110#131840F7FF9905FF4</t>
  </si>
  <si>
    <t>2021-05-16_19:34:06</t>
  </si>
  <si>
    <t>2021-05-16_19:34:09</t>
  </si>
  <si>
    <t>2021-05-16_19:34:12</t>
  </si>
  <si>
    <t>2021-05-16_19:34:15</t>
  </si>
  <si>
    <t>2021-05-16_19:34:45</t>
  </si>
  <si>
    <t>W110#131802F7FFA605CE4</t>
  </si>
  <si>
    <t>2021-05-16_19:35:30</t>
  </si>
  <si>
    <t>W110#131804F7FFBD05E74</t>
  </si>
  <si>
    <t>2021-05-16_19:36:16</t>
  </si>
  <si>
    <t>W110#131806F7FFC305EF4</t>
  </si>
  <si>
    <t>2021-05-16_19:37:45</t>
  </si>
  <si>
    <t>W110#13180AF7FFCB05FB4</t>
  </si>
  <si>
    <t>2021-05-16_19:40:45</t>
  </si>
  <si>
    <t>W110#131802F7FFCA05F24</t>
  </si>
  <si>
    <t>2021-05-16_20:21:59</t>
  </si>
  <si>
    <t>W110#8C13C0F7FFA305FD4</t>
  </si>
  <si>
    <t>2021-05-16_20:22:02</t>
  </si>
  <si>
    <t>2021-05-16_20:22:05</t>
  </si>
  <si>
    <t>2021-05-16_20:22:08</t>
  </si>
  <si>
    <t>2021-05-16_20:22:38</t>
  </si>
  <si>
    <t>W110#8C1382F7FFAF05CB4</t>
  </si>
  <si>
    <t>2021-05-16_20:23:23</t>
  </si>
  <si>
    <t>W110#8C1384F7FFC305E14</t>
  </si>
  <si>
    <t>2021-05-16_20:24:53</t>
  </si>
  <si>
    <t>W110#8C1388F7FFD005F24</t>
  </si>
  <si>
    <t>2021-05-16_20:25:38</t>
  </si>
  <si>
    <t>W110#8C138AF7FFD205F64</t>
  </si>
  <si>
    <t>2021-05-16_20:26:23</t>
  </si>
  <si>
    <t>W110#8C138CF7FFD205F84</t>
  </si>
  <si>
    <t>2021-05-16_20:27:08</t>
  </si>
  <si>
    <t>W110#8C138EF7FFD205FA4</t>
  </si>
  <si>
    <t>2021-05-16_20:28:38</t>
  </si>
  <si>
    <t>W110#8C1382F7FFD005EC4</t>
  </si>
  <si>
    <t>2021-05-16_20:30:08</t>
  </si>
  <si>
    <t>W110#8C1386F7FFCD05ED4</t>
  </si>
  <si>
    <t>2021-05-16_20:30:53</t>
  </si>
  <si>
    <t>W110#8C1388F7FFCB05ED4</t>
  </si>
  <si>
    <t>2021-05-16_20:33:53</t>
  </si>
  <si>
    <t>W110#8C1380F7FFC505DF4</t>
  </si>
  <si>
    <t>2021-05-16_20:34:38</t>
  </si>
  <si>
    <t>W110#8C1382F7FFC405E04</t>
  </si>
  <si>
    <t>2021-05-16_20:35:23</t>
  </si>
  <si>
    <t>W110#8C1384F7FFC105DF4</t>
  </si>
  <si>
    <t>2021-05-16_20:36:08</t>
  </si>
  <si>
    <t>W110#8C1386F7FFC105E14</t>
  </si>
  <si>
    <t>2021-05-16_20:37:38</t>
  </si>
  <si>
    <t>W110#8C138AF7FFBE05E24</t>
  </si>
  <si>
    <t>2021-05-16_20:39:08</t>
  </si>
  <si>
    <t>W110#8C138EF7FFBA05E20</t>
  </si>
  <si>
    <t>2021-05-16_20:39:53</t>
  </si>
  <si>
    <t>W110#8C1380F7FFB805D24</t>
  </si>
  <si>
    <t>2021-05-16_20:43:38</t>
  </si>
  <si>
    <t>W110#8C138AF7FFB005D44</t>
  </si>
  <si>
    <t>2021-05-16_20:44:22</t>
  </si>
  <si>
    <t>W110#8C138CF7FFAF05D54</t>
  </si>
  <si>
    <t>2021-05-16_20:45:08</t>
  </si>
  <si>
    <t>W110#8C138EF7FFAD05D54</t>
  </si>
  <si>
    <t>2021-05-16_20:46:38</t>
  </si>
  <si>
    <t>W110#8C1382F7FFAB05C74</t>
  </si>
  <si>
    <t>2021-05-16_20:47:38</t>
  </si>
  <si>
    <t>W110#361140F6FFA805294</t>
  </si>
  <si>
    <t>2021-05-16_20:47:41</t>
  </si>
  <si>
    <t>2021-05-16_20:47:47</t>
  </si>
  <si>
    <t>2021-05-16_20:48:16</t>
  </si>
  <si>
    <t>W110#361102F6FFB705FA4</t>
  </si>
  <si>
    <t>2021-05-16_20:49:01</t>
  </si>
  <si>
    <t>W110#361104F6FFD005154</t>
  </si>
  <si>
    <t>2021-05-16_20:49:46</t>
  </si>
  <si>
    <t>W110#361106F6FFD8051F4</t>
  </si>
  <si>
    <t>2021-05-16_20:50:31</t>
  </si>
  <si>
    <t>W110#361108F6FFE1052A4</t>
  </si>
  <si>
    <t>2021-05-16_20:51:16</t>
  </si>
  <si>
    <t>W110#36110AF6FFE3052E0</t>
  </si>
  <si>
    <t>2021-05-16_20:52:01</t>
  </si>
  <si>
    <t>W110#36110CF6FFE505324</t>
  </si>
  <si>
    <t>2021-05-16_20:52:46</t>
  </si>
  <si>
    <t>W110#36110EF6FFE505344</t>
  </si>
  <si>
    <t>2021-05-16_20:53:31</t>
  </si>
  <si>
    <t>W110#361100F6FFE405254</t>
  </si>
  <si>
    <t>2021-05-16_20:54:16</t>
  </si>
  <si>
    <t>W110#361102F6FFE305264</t>
  </si>
  <si>
    <t>2021-05-16_20:55:01</t>
  </si>
  <si>
    <t>W110#361104F6FFE005254</t>
  </si>
  <si>
    <t>2021-05-16_20:55:46</t>
  </si>
  <si>
    <t>W110#361106F6FFDF05264</t>
  </si>
  <si>
    <t>2021-05-16_20:56:32</t>
  </si>
  <si>
    <t>W110#361108F6FFDC05254</t>
  </si>
  <si>
    <t>2021-05-16_20:57:16</t>
  </si>
  <si>
    <t>W110#36110AF6FFDB05264</t>
  </si>
  <si>
    <t>2021-05-16_20:58:46</t>
  </si>
  <si>
    <t>W110#36110EF6FFD505244</t>
  </si>
  <si>
    <t>2021-05-16_20:59:31</t>
  </si>
  <si>
    <t>W110#361100F6FFD305144</t>
  </si>
  <si>
    <t>2021-05-16_21:00:16</t>
  </si>
  <si>
    <t>W110#361102F6FFD105144</t>
  </si>
  <si>
    <t>2021-05-16_21:01:01</t>
  </si>
  <si>
    <t>W110#361104F6FFCE05134</t>
  </si>
  <si>
    <t>2021-05-16_21:01:46</t>
  </si>
  <si>
    <t>W110#361106F6FFCC05134</t>
  </si>
  <si>
    <t>2021-05-16_21:02:31</t>
  </si>
  <si>
    <t>W110#361108F6FFC905120</t>
  </si>
  <si>
    <t>2021-05-16_21:03:16</t>
  </si>
  <si>
    <t>W110#36110AF6FFC805134</t>
  </si>
  <si>
    <t>2021-05-16_21:04:46</t>
  </si>
  <si>
    <t>W110#36110EF6FFC305124</t>
  </si>
  <si>
    <t>2021-05-16_21:12:16</t>
  </si>
  <si>
    <t>W110#361102F6FFB105F40</t>
  </si>
  <si>
    <t>2021-05-16_21:13:01</t>
  </si>
  <si>
    <t>W110#361104F6FFAE05F34</t>
  </si>
  <si>
    <t>2021-05-16_21:13:46</t>
  </si>
  <si>
    <t>W110#361106F6FFAD05F44</t>
  </si>
  <si>
    <t>2021-05-16_21:14:31</t>
  </si>
  <si>
    <t>W110#361108F6FFAB05F44</t>
  </si>
  <si>
    <t>2021-05-16_21:15:16</t>
  </si>
  <si>
    <t>W110#36110AF6FFAB05F60</t>
  </si>
  <si>
    <t>2021-05-16_21:16:46</t>
  </si>
  <si>
    <t>W110#36110EF6FFA805F74</t>
  </si>
  <si>
    <t>2021-05-16_21:18:17</t>
  </si>
  <si>
    <t>W110#361102F6FFA505E84</t>
  </si>
  <si>
    <t>2021-05-16_21:19:01</t>
  </si>
  <si>
    <t>W110#361104F6FFA305E84</t>
  </si>
  <si>
    <t>2021-05-16_21:20:31</t>
  </si>
  <si>
    <t>W110#361108F6FFA105EA0</t>
  </si>
  <si>
    <t>2021-05-16_21:22:01</t>
  </si>
  <si>
    <t>W110#36110CF6FF9F05EC0</t>
  </si>
  <si>
    <t>2021-05-16_21:22:46</t>
  </si>
  <si>
    <t>W110#36110EF6FF9E05ED4</t>
  </si>
  <si>
    <t>2021-05-16_21:24:16</t>
  </si>
  <si>
    <t>W110#361102F6FF9C05DF4</t>
  </si>
  <si>
    <t>2021-05-16_21:26:31</t>
  </si>
  <si>
    <t>W110#361108F6FF9905E24</t>
  </si>
  <si>
    <t>2021-05-16_21:27:16</t>
  </si>
  <si>
    <t>W110#36110AF6FF9805E34</t>
  </si>
  <si>
    <t>2021-05-16_21:28:01</t>
  </si>
  <si>
    <t>W110#36110CF6FF9705E44</t>
  </si>
  <si>
    <t>2021-05-16_21:28:46</t>
  </si>
  <si>
    <t>W110#36110EF6FF9605E54</t>
  </si>
  <si>
    <t>2021-05-16_21:29:31</t>
  </si>
  <si>
    <t>W110#361100F6FF9505D60</t>
  </si>
  <si>
    <t>2021-05-16_21:31:01</t>
  </si>
  <si>
    <t>W110#361104F6FF9305D84</t>
  </si>
  <si>
    <t>2021-05-16_21:31:46</t>
  </si>
  <si>
    <t>W110#361106F6FF9305DA4</t>
  </si>
  <si>
    <t>2021-05-16_21:32:31</t>
  </si>
  <si>
    <t>W110#361108F6FF9205DB4</t>
  </si>
  <si>
    <t>2021-05-16_21:34:46</t>
  </si>
  <si>
    <t>W110#36110EF6FF9005DF0</t>
  </si>
  <si>
    <t>2021-05-16_21:35:31</t>
  </si>
  <si>
    <t>W110#361100F6FF9005D10</t>
  </si>
  <si>
    <t>2021-05-16_21:37:01</t>
  </si>
  <si>
    <t>W110#361104F6FF8E05D34</t>
  </si>
  <si>
    <t>2021-05-16_21:37:46</t>
  </si>
  <si>
    <t>W110#361106F6FF8E05D54</t>
  </si>
  <si>
    <t>2021-05-16_21:38:31</t>
  </si>
  <si>
    <t>W110#361108F6FF8D05D64</t>
  </si>
  <si>
    <t>2021-05-16_21:39:16</t>
  </si>
  <si>
    <t>W110#36110AF6FF8D05D80</t>
  </si>
  <si>
    <t>Abstand 3 Sek.</t>
  </si>
  <si>
    <t>Abstand 6 Sek.</t>
  </si>
  <si>
    <t>Cnt</t>
  </si>
  <si>
    <t>Batteriewechsel, leer</t>
  </si>
  <si>
    <t>C39804AD004D065F4</t>
  </si>
  <si>
    <t>B4D900640076066D4</t>
  </si>
  <si>
    <t>32E00AF70051066A4</t>
  </si>
  <si>
    <t>T: 24.1 R: 11</t>
  </si>
  <si>
    <t>T: 22.1 R: 25.7</t>
  </si>
  <si>
    <t>FHEM</t>
  </si>
  <si>
    <t>T: 21.8 R: 18.3</t>
  </si>
  <si>
    <t>32E006D4006706594</t>
  </si>
  <si>
    <t>T: 23.3 R: 22.2</t>
  </si>
  <si>
    <t>32E000AA006706294</t>
  </si>
  <si>
    <t>T: 23.3 R: 18</t>
  </si>
  <si>
    <t>32E002B8006706394</t>
  </si>
  <si>
    <t>T: 23.3 R: 19.4</t>
  </si>
  <si>
    <t>diff</t>
  </si>
  <si>
    <t>32E004C3006706464</t>
  </si>
  <si>
    <t>T: 23.3 R: 20.5</t>
  </si>
  <si>
    <t>32E00C070151067D4</t>
  </si>
  <si>
    <t>T: 22.1 R: 27.3</t>
  </si>
  <si>
    <t>32E0001A015206854</t>
  </si>
  <si>
    <t>T: 22.1 R: 29.2</t>
  </si>
  <si>
    <t>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</si>
</sst>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yyyy\-mm\-dd\ hh:mm:ss"/>
  </numFmts>
  <fonts count="17"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u/>
      <sz val="10"/>
      <color rgb="FFFF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0000"/>
      <name val="Arial"/>
      <family val="2"/>
      <charset val="1"/>
    </font>
    <font>
      <sz val="10"/>
      <color rgb="FF006699"/>
      <name val="Arial"/>
      <family val="2"/>
      <charset val="1"/>
    </font>
    <font>
      <sz val="10"/>
      <color rgb="FFFF0000"/>
      <name val="Arial"/>
      <family val="2"/>
      <charset val="1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0" tint="-0.34998626667073579"/>
      <name val="Arial"/>
      <family val="2"/>
      <charset val="1"/>
    </font>
    <font>
      <b/>
      <sz val="10"/>
      <color theme="0" tint="-0.34998626667073579"/>
      <name val="Arial"/>
      <family val="2"/>
      <charset val="1"/>
    </font>
    <font>
      <sz val="10"/>
      <color rgb="FF24292E"/>
      <name val="Arial"/>
      <family val="2"/>
    </font>
    <font>
      <sz val="11"/>
      <color rgb="FF000000"/>
      <name val="Courier New"/>
      <family val="3"/>
    </font>
    <font>
      <sz val="10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E6E0EC"/>
        <bgColor rgb="FFEBF1DE"/>
      </patternFill>
    </fill>
    <fill>
      <patternFill patternType="solid">
        <fgColor rgb="FFEBF1DE"/>
        <bgColor rgb="FFF2F2F2"/>
      </patternFill>
    </fill>
    <fill>
      <patternFill patternType="solid">
        <fgColor rgb="FFFFFF00"/>
        <bgColor rgb="FFFFFF00"/>
      </patternFill>
    </fill>
    <fill>
      <patternFill patternType="solid">
        <fgColor rgb="FFF2F2F2"/>
        <bgColor rgb="FFEBF1DE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EBF1DE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EBF1DE"/>
      </patternFill>
    </fill>
  </fills>
  <borders count="3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AC090"/>
      </left>
      <right/>
      <top style="thin">
        <color rgb="FFFAC090"/>
      </top>
      <bottom style="thin">
        <color rgb="FFFAC090"/>
      </bottom>
      <diagonal/>
    </border>
    <border>
      <left/>
      <right style="thin">
        <color rgb="FFFAC090"/>
      </right>
      <top style="thin">
        <color rgb="FFFAC090"/>
      </top>
      <bottom style="thin">
        <color rgb="FFFAC09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rgb="FFFAC090"/>
      </left>
      <right/>
      <top style="thin">
        <color rgb="FFFAC090"/>
      </top>
      <bottom style="thin">
        <color auto="1"/>
      </bottom>
      <diagonal/>
    </border>
    <border>
      <left/>
      <right style="thin">
        <color rgb="FFFAC090"/>
      </right>
      <top style="thin">
        <color rgb="FFFAC090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rgb="FFFAC090"/>
      </left>
      <right/>
      <top style="thin">
        <color rgb="FFFAC090"/>
      </top>
      <bottom/>
      <diagonal/>
    </border>
    <border>
      <left style="thin">
        <color rgb="FFFAC090"/>
      </left>
      <right/>
      <top/>
      <bottom/>
      <diagonal/>
    </border>
    <border>
      <left/>
      <right style="thin">
        <color rgb="FFFAC090"/>
      </right>
      <top/>
      <bottom/>
      <diagonal/>
    </border>
    <border>
      <left style="thin">
        <color rgb="FFFAC090"/>
      </left>
      <right/>
      <top/>
      <bottom style="thin">
        <color indexed="64"/>
      </bottom>
      <diagonal/>
    </border>
    <border>
      <left/>
      <right style="thin">
        <color rgb="FFFAC090"/>
      </right>
      <top/>
      <bottom style="thin">
        <color indexed="64"/>
      </bottom>
      <diagonal/>
    </border>
  </borders>
  <cellStyleXfs count="1">
    <xf numFmtId="0" fontId="0" fillId="0" borderId="0"/>
  </cellStyleXfs>
  <cellXfs count="499">
    <xf numFmtId="0" fontId="0" fillId="0" borderId="0" xfId="0"/>
    <xf numFmtId="0" fontId="1" fillId="0" borderId="0" xfId="0" applyFont="1"/>
    <xf numFmtId="49" fontId="1" fillId="0" borderId="1" xfId="0" applyNumberFormat="1" applyFont="1" applyBorder="1"/>
    <xf numFmtId="49" fontId="1" fillId="0" borderId="2" xfId="0" applyNumberFormat="1" applyFont="1" applyBorder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2" borderId="2" xfId="0" applyFont="1" applyFill="1" applyBorder="1"/>
    <xf numFmtId="0" fontId="1" fillId="3" borderId="2" xfId="0" applyFont="1" applyFill="1" applyBorder="1"/>
    <xf numFmtId="0" fontId="1" fillId="0" borderId="2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1" fillId="2" borderId="1" xfId="0" applyFont="1" applyFill="1" applyBorder="1"/>
    <xf numFmtId="0" fontId="1" fillId="0" borderId="1" xfId="0" applyFont="1" applyBorder="1"/>
    <xf numFmtId="0" fontId="1" fillId="3" borderId="0" xfId="0" applyFont="1" applyFill="1"/>
    <xf numFmtId="0" fontId="1" fillId="3" borderId="1" xfId="0" applyFont="1" applyFill="1" applyBorder="1"/>
    <xf numFmtId="0" fontId="1" fillId="0" borderId="2" xfId="0" applyFont="1" applyBorder="1"/>
    <xf numFmtId="0" fontId="1" fillId="0" borderId="0" xfId="0" applyFont="1" applyAlignment="1">
      <alignment horizontal="left"/>
    </xf>
    <xf numFmtId="0" fontId="1" fillId="3" borderId="2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49" fontId="1" fillId="0" borderId="0" xfId="0" applyNumberFormat="1" applyFont="1" applyBorder="1" applyAlignment="1">
      <alignment horizontal="right"/>
    </xf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 shrinkToFit="1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6" fillId="0" borderId="0" xfId="0" applyFont="1"/>
    <xf numFmtId="1" fontId="6" fillId="4" borderId="7" xfId="0" applyNumberFormat="1" applyFont="1" applyFill="1" applyBorder="1" applyAlignment="1">
      <alignment horizontal="center"/>
    </xf>
    <xf numFmtId="0" fontId="7" fillId="0" borderId="0" xfId="0" applyFont="1"/>
    <xf numFmtId="0" fontId="5" fillId="0" borderId="0" xfId="0" applyFont="1" applyBorder="1" applyAlignment="1">
      <alignment horizontal="center"/>
    </xf>
    <xf numFmtId="0" fontId="2" fillId="2" borderId="0" xfId="0" applyFont="1" applyFill="1" applyBorder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3" borderId="0" xfId="0" applyFont="1" applyFill="1" applyAlignment="1">
      <alignment horizontal="center" vertical="center" shrinkToFit="1"/>
    </xf>
    <xf numFmtId="0" fontId="2" fillId="3" borderId="1" xfId="0" applyFont="1" applyFill="1" applyBorder="1" applyAlignment="1">
      <alignment horizontal="center" vertical="center" shrinkToFit="1"/>
    </xf>
    <xf numFmtId="0" fontId="2" fillId="3" borderId="0" xfId="0" applyFont="1" applyFill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0" fontId="1" fillId="3" borderId="2" xfId="0" applyFont="1" applyFill="1" applyBorder="1" applyAlignment="1">
      <alignment horizontal="right"/>
    </xf>
    <xf numFmtId="0" fontId="2" fillId="0" borderId="0" xfId="0" applyFont="1" applyAlignment="1">
      <alignment horizontal="center" shrinkToFit="1"/>
    </xf>
    <xf numFmtId="49" fontId="2" fillId="0" borderId="1" xfId="0" applyNumberFormat="1" applyFont="1" applyBorder="1" applyAlignment="1">
      <alignment horizontal="center" shrinkToFit="1"/>
    </xf>
    <xf numFmtId="0" fontId="5" fillId="0" borderId="8" xfId="0" applyFont="1" applyBorder="1" applyAlignment="1">
      <alignment horizontal="center" shrinkToFit="1"/>
    </xf>
    <xf numFmtId="0" fontId="5" fillId="0" borderId="9" xfId="0" applyFont="1" applyBorder="1" applyAlignment="1">
      <alignment horizontal="right" shrinkToFit="1"/>
    </xf>
    <xf numFmtId="0" fontId="2" fillId="2" borderId="11" xfId="0" applyFont="1" applyFill="1" applyBorder="1" applyAlignment="1">
      <alignment horizontal="center" vertical="center" shrinkToFit="1"/>
    </xf>
    <xf numFmtId="0" fontId="2" fillId="2" borderId="12" xfId="0" applyFont="1" applyFill="1" applyBorder="1" applyAlignment="1">
      <alignment horizontal="center" vertical="center" shrinkToFit="1"/>
    </xf>
    <xf numFmtId="0" fontId="2" fillId="2" borderId="13" xfId="0" applyFont="1" applyFill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shrinkToFit="1"/>
    </xf>
    <xf numFmtId="0" fontId="2" fillId="0" borderId="12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2" fillId="3" borderId="12" xfId="0" applyFont="1" applyFill="1" applyBorder="1" applyAlignment="1">
      <alignment horizontal="center" vertical="center" shrinkToFit="1"/>
    </xf>
    <xf numFmtId="0" fontId="2" fillId="3" borderId="13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shrinkToFit="1"/>
    </xf>
    <xf numFmtId="0" fontId="5" fillId="3" borderId="2" xfId="0" applyFont="1" applyFill="1" applyBorder="1" applyAlignment="1">
      <alignment horizontal="center" shrinkToFit="1"/>
    </xf>
    <xf numFmtId="0" fontId="2" fillId="0" borderId="2" xfId="0" applyFont="1" applyBorder="1" applyAlignment="1">
      <alignment horizontal="center" shrinkToFit="1"/>
    </xf>
    <xf numFmtId="0" fontId="2" fillId="0" borderId="0" xfId="0" applyFont="1" applyBorder="1" applyAlignment="1">
      <alignment horizontal="center" shrinkToFit="1"/>
    </xf>
    <xf numFmtId="0" fontId="2" fillId="2" borderId="3" xfId="0" applyFont="1" applyFill="1" applyBorder="1" applyAlignment="1">
      <alignment horizontal="center" shrinkToFit="1"/>
    </xf>
    <xf numFmtId="0" fontId="5" fillId="2" borderId="0" xfId="0" applyFont="1" applyFill="1" applyBorder="1" applyAlignment="1">
      <alignment horizontal="center" shrinkToFit="1"/>
    </xf>
    <xf numFmtId="0" fontId="2" fillId="0" borderId="1" xfId="0" applyFont="1" applyBorder="1" applyAlignment="1">
      <alignment horizontal="center" shrinkToFit="1"/>
    </xf>
    <xf numFmtId="0" fontId="2" fillId="3" borderId="0" xfId="0" applyFont="1" applyFill="1" applyAlignment="1">
      <alignment horizontal="center" shrinkToFit="1"/>
    </xf>
    <xf numFmtId="0" fontId="2" fillId="3" borderId="1" xfId="0" applyFont="1" applyFill="1" applyBorder="1" applyAlignment="1">
      <alignment horizontal="center" shrinkToFit="1"/>
    </xf>
    <xf numFmtId="0" fontId="2" fillId="2" borderId="2" xfId="0" applyFont="1" applyFill="1" applyBorder="1" applyAlignment="1">
      <alignment horizontal="center" shrinkToFit="1"/>
    </xf>
    <xf numFmtId="0" fontId="2" fillId="3" borderId="2" xfId="0" applyFont="1" applyFill="1" applyBorder="1" applyAlignment="1">
      <alignment horizontal="center" shrinkToFit="1"/>
    </xf>
    <xf numFmtId="0" fontId="3" fillId="0" borderId="12" xfId="0" applyFont="1" applyBorder="1" applyAlignment="1">
      <alignment horizontal="center"/>
    </xf>
    <xf numFmtId="49" fontId="5" fillId="0" borderId="13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 shrinkToFit="1"/>
    </xf>
    <xf numFmtId="0" fontId="5" fillId="0" borderId="1" xfId="0" applyFont="1" applyBorder="1" applyAlignment="1">
      <alignment horizontal="center" shrinkToFit="1"/>
    </xf>
    <xf numFmtId="0" fontId="5" fillId="0" borderId="3" xfId="0" applyFont="1" applyBorder="1" applyAlignment="1"/>
    <xf numFmtId="0" fontId="5" fillId="0" borderId="0" xfId="0" applyFont="1" applyBorder="1" applyAlignment="1"/>
    <xf numFmtId="0" fontId="3" fillId="0" borderId="15" xfId="0" applyFont="1" applyBorder="1" applyAlignment="1"/>
    <xf numFmtId="0" fontId="3" fillId="0" borderId="16" xfId="0" applyFont="1" applyBorder="1" applyAlignment="1"/>
    <xf numFmtId="0" fontId="3" fillId="2" borderId="1" xfId="0" applyFont="1" applyFill="1" applyBorder="1"/>
    <xf numFmtId="0" fontId="3" fillId="0" borderId="0" xfId="0" applyFont="1"/>
    <xf numFmtId="0" fontId="3" fillId="0" borderId="1" xfId="0" applyFont="1" applyBorder="1"/>
    <xf numFmtId="0" fontId="3" fillId="3" borderId="0" xfId="0" applyFont="1" applyFill="1"/>
    <xf numFmtId="0" fontId="3" fillId="3" borderId="1" xfId="0" applyFont="1" applyFill="1" applyBorder="1"/>
    <xf numFmtId="0" fontId="0" fillId="0" borderId="17" xfId="0" applyFont="1" applyBorder="1"/>
    <xf numFmtId="0" fontId="0" fillId="0" borderId="18" xfId="0" applyFont="1" applyBorder="1"/>
    <xf numFmtId="1" fontId="1" fillId="0" borderId="8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9" xfId="0" applyFont="1" applyBorder="1" applyAlignment="1">
      <alignment horizontal="left"/>
    </xf>
    <xf numFmtId="0" fontId="1" fillId="2" borderId="19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64" fontId="1" fillId="3" borderId="2" xfId="0" applyNumberFormat="1" applyFont="1" applyFill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1" fillId="2" borderId="19" xfId="0" applyFont="1" applyFill="1" applyBorder="1"/>
    <xf numFmtId="0" fontId="1" fillId="2" borderId="9" xfId="0" applyFont="1" applyFill="1" applyBorder="1"/>
    <xf numFmtId="0" fontId="3" fillId="2" borderId="20" xfId="0" applyFont="1" applyFill="1" applyBorder="1"/>
    <xf numFmtId="0" fontId="1" fillId="0" borderId="20" xfId="0" applyFont="1" applyBorder="1"/>
    <xf numFmtId="0" fontId="1" fillId="0" borderId="9" xfId="0" applyFont="1" applyBorder="1"/>
    <xf numFmtId="0" fontId="1" fillId="3" borderId="20" xfId="0" applyFont="1" applyFill="1" applyBorder="1"/>
    <xf numFmtId="0" fontId="1" fillId="3" borderId="9" xfId="0" applyFont="1" applyFill="1" applyBorder="1"/>
    <xf numFmtId="0" fontId="1" fillId="2" borderId="8" xfId="0" applyFont="1" applyFill="1" applyBorder="1"/>
    <xf numFmtId="0" fontId="1" fillId="0" borderId="8" xfId="0" applyFont="1" applyBorder="1"/>
    <xf numFmtId="0" fontId="1" fillId="3" borderId="8" xfId="0" applyFont="1" applyFill="1" applyBorder="1"/>
    <xf numFmtId="1" fontId="1" fillId="0" borderId="2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2" borderId="3" xfId="0" applyFont="1" applyFill="1" applyBorder="1"/>
    <xf numFmtId="0" fontId="3" fillId="2" borderId="0" xfId="0" applyFont="1" applyFill="1" applyBorder="1"/>
    <xf numFmtId="0" fontId="1" fillId="0" borderId="0" xfId="0" applyFont="1" applyBorder="1"/>
    <xf numFmtId="0" fontId="1" fillId="3" borderId="0" xfId="0" applyFont="1" applyFill="1" applyBorder="1"/>
    <xf numFmtId="0" fontId="1" fillId="0" borderId="2" xfId="0" applyFont="1" applyBorder="1"/>
    <xf numFmtId="0" fontId="0" fillId="5" borderId="17" xfId="0" applyFont="1" applyFill="1" applyBorder="1"/>
    <xf numFmtId="0" fontId="0" fillId="5" borderId="18" xfId="0" applyFont="1" applyFill="1" applyBorder="1"/>
    <xf numFmtId="1" fontId="1" fillId="5" borderId="2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/>
    </xf>
    <xf numFmtId="0" fontId="1" fillId="5" borderId="6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164" fontId="1" fillId="5" borderId="2" xfId="0" applyNumberFormat="1" applyFont="1" applyFill="1" applyBorder="1" applyAlignment="1">
      <alignment horizontal="center"/>
    </xf>
    <xf numFmtId="0" fontId="1" fillId="5" borderId="0" xfId="0" applyFont="1" applyFill="1" applyBorder="1"/>
    <xf numFmtId="0" fontId="1" fillId="5" borderId="1" xfId="0" applyFont="1" applyFill="1" applyBorder="1"/>
    <xf numFmtId="0" fontId="1" fillId="5" borderId="2" xfId="0" applyFont="1" applyFill="1" applyBorder="1"/>
    <xf numFmtId="0" fontId="1" fillId="5" borderId="0" xfId="0" applyFont="1" applyFill="1"/>
    <xf numFmtId="0" fontId="0" fillId="0" borderId="24" xfId="0" applyFont="1" applyBorder="1"/>
    <xf numFmtId="0" fontId="0" fillId="0" borderId="25" xfId="0" applyFont="1" applyBorder="1"/>
    <xf numFmtId="1" fontId="1" fillId="0" borderId="10" xfId="0" applyNumberFormat="1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left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164" fontId="1" fillId="3" borderId="10" xfId="0" applyNumberFormat="1" applyFont="1" applyFill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2" borderId="11" xfId="0" applyFont="1" applyFill="1" applyBorder="1"/>
    <xf numFmtId="0" fontId="1" fillId="2" borderId="13" xfId="0" applyFont="1" applyFill="1" applyBorder="1"/>
    <xf numFmtId="0" fontId="3" fillId="2" borderId="12" xfId="0" applyFont="1" applyFill="1" applyBorder="1"/>
    <xf numFmtId="0" fontId="1" fillId="0" borderId="12" xfId="0" applyFont="1" applyBorder="1"/>
    <xf numFmtId="0" fontId="1" fillId="0" borderId="13" xfId="0" applyFont="1" applyBorder="1"/>
    <xf numFmtId="0" fontId="1" fillId="3" borderId="12" xfId="0" applyFont="1" applyFill="1" applyBorder="1"/>
    <xf numFmtId="0" fontId="1" fillId="3" borderId="13" xfId="0" applyFont="1" applyFill="1" applyBorder="1"/>
    <xf numFmtId="0" fontId="1" fillId="2" borderId="10" xfId="0" applyFont="1" applyFill="1" applyBorder="1"/>
    <xf numFmtId="0" fontId="1" fillId="0" borderId="10" xfId="0" applyFont="1" applyBorder="1"/>
    <xf numFmtId="0" fontId="1" fillId="3" borderId="10" xfId="0" applyFont="1" applyFill="1" applyBorder="1"/>
    <xf numFmtId="22" fontId="0" fillId="0" borderId="12" xfId="0" applyNumberFormat="1" applyBorder="1"/>
    <xf numFmtId="0" fontId="0" fillId="0" borderId="12" xfId="0" applyBorder="1"/>
    <xf numFmtId="165" fontId="1" fillId="0" borderId="0" xfId="0" applyNumberFormat="1" applyFont="1"/>
    <xf numFmtId="0" fontId="0" fillId="0" borderId="1" xfId="0" applyFont="1" applyBorder="1"/>
    <xf numFmtId="0" fontId="0" fillId="0" borderId="13" xfId="0" applyFont="1" applyBorder="1"/>
    <xf numFmtId="165" fontId="1" fillId="0" borderId="12" xfId="0" applyNumberFormat="1" applyFont="1" applyBorder="1"/>
    <xf numFmtId="0" fontId="1" fillId="6" borderId="0" xfId="0" applyFont="1" applyFill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0" xfId="0" applyFont="1" applyFill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 shrinkToFit="1"/>
    </xf>
    <xf numFmtId="0" fontId="2" fillId="6" borderId="1" xfId="0" applyFont="1" applyFill="1" applyBorder="1" applyAlignment="1">
      <alignment horizontal="center" vertical="center" shrinkToFit="1"/>
    </xf>
    <xf numFmtId="0" fontId="2" fillId="6" borderId="12" xfId="0" applyFont="1" applyFill="1" applyBorder="1" applyAlignment="1">
      <alignment horizontal="center" vertical="center" shrinkToFit="1"/>
    </xf>
    <xf numFmtId="0" fontId="2" fillId="6" borderId="13" xfId="0" applyFont="1" applyFill="1" applyBorder="1" applyAlignment="1">
      <alignment horizontal="center" vertical="center" shrinkToFit="1"/>
    </xf>
    <xf numFmtId="0" fontId="1" fillId="6" borderId="20" xfId="0" applyFont="1" applyFill="1" applyBorder="1" applyAlignment="1">
      <alignment horizontal="center"/>
    </xf>
    <xf numFmtId="0" fontId="1" fillId="6" borderId="19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2" fillId="6" borderId="0" xfId="0" applyFont="1" applyFill="1" applyAlignment="1">
      <alignment horizontal="center" shrinkToFit="1"/>
    </xf>
    <xf numFmtId="0" fontId="2" fillId="6" borderId="1" xfId="0" applyFont="1" applyFill="1" applyBorder="1" applyAlignment="1">
      <alignment horizontal="center" shrinkToFit="1"/>
    </xf>
    <xf numFmtId="0" fontId="3" fillId="6" borderId="0" xfId="0" applyFont="1" applyFill="1"/>
    <xf numFmtId="0" fontId="3" fillId="6" borderId="1" xfId="0" applyFont="1" applyFill="1" applyBorder="1"/>
    <xf numFmtId="0" fontId="1" fillId="6" borderId="20" xfId="0" applyFont="1" applyFill="1" applyBorder="1"/>
    <xf numFmtId="0" fontId="1" fillId="6" borderId="9" xfId="0" applyFont="1" applyFill="1" applyBorder="1"/>
    <xf numFmtId="0" fontId="1" fillId="6" borderId="0" xfId="0" applyFont="1" applyFill="1" applyBorder="1"/>
    <xf numFmtId="0" fontId="1" fillId="6" borderId="1" xfId="0" applyFont="1" applyFill="1" applyBorder="1"/>
    <xf numFmtId="0" fontId="1" fillId="7" borderId="0" xfId="0" applyFont="1" applyFill="1" applyBorder="1"/>
    <xf numFmtId="0" fontId="1" fillId="7" borderId="1" xfId="0" applyFont="1" applyFill="1" applyBorder="1"/>
    <xf numFmtId="0" fontId="1" fillId="6" borderId="12" xfId="0" applyFont="1" applyFill="1" applyBorder="1"/>
    <xf numFmtId="0" fontId="1" fillId="6" borderId="13" xfId="0" applyFont="1" applyFill="1" applyBorder="1"/>
    <xf numFmtId="0" fontId="1" fillId="6" borderId="0" xfId="0" applyFont="1" applyFill="1"/>
    <xf numFmtId="0" fontId="1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shrinkToFit="1"/>
    </xf>
    <xf numFmtId="0" fontId="1" fillId="6" borderId="8" xfId="0" applyFont="1" applyFill="1" applyBorder="1"/>
    <xf numFmtId="0" fontId="1" fillId="6" borderId="2" xfId="0" applyFont="1" applyFill="1" applyBorder="1"/>
    <xf numFmtId="0" fontId="1" fillId="7" borderId="2" xfId="0" applyFont="1" applyFill="1" applyBorder="1"/>
    <xf numFmtId="0" fontId="1" fillId="6" borderId="10" xfId="0" applyFont="1" applyFill="1" applyBorder="1"/>
    <xf numFmtId="0" fontId="8" fillId="6" borderId="2" xfId="0" applyFont="1" applyFill="1" applyBorder="1"/>
    <xf numFmtId="0" fontId="0" fillId="0" borderId="0" xfId="0" applyBorder="1"/>
    <xf numFmtId="0" fontId="9" fillId="6" borderId="2" xfId="0" applyFont="1" applyFill="1" applyBorder="1" applyAlignment="1">
      <alignment horizontal="center" shrinkToFit="1"/>
    </xf>
    <xf numFmtId="0" fontId="10" fillId="6" borderId="10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7" borderId="10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shrinkToFit="1"/>
    </xf>
    <xf numFmtId="0" fontId="2" fillId="0" borderId="27" xfId="0" applyFont="1" applyBorder="1" applyAlignment="1">
      <alignment horizontal="center" vertical="center" shrinkToFit="1"/>
    </xf>
    <xf numFmtId="0" fontId="2" fillId="0" borderId="22" xfId="0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 shrinkToFit="1"/>
    </xf>
    <xf numFmtId="0" fontId="2" fillId="8" borderId="1" xfId="0" applyFont="1" applyFill="1" applyBorder="1" applyAlignment="1">
      <alignment horizontal="center" vertical="center" shrinkToFit="1"/>
    </xf>
    <xf numFmtId="0" fontId="2" fillId="8" borderId="12" xfId="0" applyFont="1" applyFill="1" applyBorder="1" applyAlignment="1">
      <alignment horizontal="center" vertical="center" shrinkToFit="1"/>
    </xf>
    <xf numFmtId="0" fontId="2" fillId="8" borderId="13" xfId="0" applyFont="1" applyFill="1" applyBorder="1" applyAlignment="1">
      <alignment horizontal="center" vertical="center" shrinkToFit="1"/>
    </xf>
    <xf numFmtId="0" fontId="2" fillId="8" borderId="20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1" fillId="8" borderId="0" xfId="0" applyFont="1" applyFill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3" fillId="8" borderId="0" xfId="0" applyFont="1" applyFill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2" fillId="8" borderId="0" xfId="0" applyFont="1" applyFill="1" applyAlignment="1">
      <alignment horizontal="center" shrinkToFit="1"/>
    </xf>
    <xf numFmtId="0" fontId="2" fillId="8" borderId="1" xfId="0" applyFont="1" applyFill="1" applyBorder="1" applyAlignment="1">
      <alignment horizontal="center" shrinkToFit="1"/>
    </xf>
    <xf numFmtId="0" fontId="3" fillId="8" borderId="0" xfId="0" applyFont="1" applyFill="1"/>
    <xf numFmtId="0" fontId="3" fillId="8" borderId="1" xfId="0" applyFont="1" applyFill="1" applyBorder="1"/>
    <xf numFmtId="0" fontId="1" fillId="8" borderId="20" xfId="0" applyFont="1" applyFill="1" applyBorder="1"/>
    <xf numFmtId="0" fontId="1" fillId="8" borderId="9" xfId="0" applyFont="1" applyFill="1" applyBorder="1"/>
    <xf numFmtId="0" fontId="1" fillId="8" borderId="0" xfId="0" applyFont="1" applyFill="1" applyBorder="1"/>
    <xf numFmtId="0" fontId="1" fillId="8" borderId="1" xfId="0" applyFont="1" applyFill="1" applyBorder="1"/>
    <xf numFmtId="0" fontId="1" fillId="9" borderId="0" xfId="0" applyFont="1" applyFill="1" applyBorder="1"/>
    <xf numFmtId="0" fontId="1" fillId="9" borderId="1" xfId="0" applyFont="1" applyFill="1" applyBorder="1"/>
    <xf numFmtId="0" fontId="1" fillId="8" borderId="12" xfId="0" applyFont="1" applyFill="1" applyBorder="1"/>
    <xf numFmtId="0" fontId="1" fillId="8" borderId="13" xfId="0" applyFont="1" applyFill="1" applyBorder="1"/>
    <xf numFmtId="0" fontId="1" fillId="8" borderId="0" xfId="0" applyFont="1" applyFill="1"/>
    <xf numFmtId="0" fontId="1" fillId="8" borderId="2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2" fillId="8" borderId="2" xfId="0" applyFont="1" applyFill="1" applyBorder="1" applyAlignment="1">
      <alignment horizontal="center" shrinkToFit="1"/>
    </xf>
    <xf numFmtId="0" fontId="1" fillId="8" borderId="8" xfId="0" applyFont="1" applyFill="1" applyBorder="1"/>
    <xf numFmtId="0" fontId="1" fillId="8" borderId="2" xfId="0" applyFont="1" applyFill="1" applyBorder="1"/>
    <xf numFmtId="0" fontId="1" fillId="9" borderId="2" xfId="0" applyFont="1" applyFill="1" applyBorder="1"/>
    <xf numFmtId="0" fontId="1" fillId="8" borderId="10" xfId="0" applyFont="1" applyFill="1" applyBorder="1"/>
    <xf numFmtId="0" fontId="12" fillId="0" borderId="0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shrinkToFit="1"/>
    </xf>
    <xf numFmtId="0" fontId="12" fillId="0" borderId="1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12" fillId="0" borderId="13" xfId="0" applyFont="1" applyBorder="1" applyAlignment="1">
      <alignment horizontal="center" vertical="center" shrinkToFit="1"/>
    </xf>
    <xf numFmtId="0" fontId="12" fillId="0" borderId="20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5" borderId="0" xfId="0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5" fillId="0" borderId="5" xfId="0" applyFont="1" applyBorder="1" applyAlignment="1"/>
    <xf numFmtId="0" fontId="8" fillId="6" borderId="10" xfId="0" applyFont="1" applyFill="1" applyBorder="1"/>
    <xf numFmtId="165" fontId="1" fillId="0" borderId="20" xfId="0" applyNumberFormat="1" applyFont="1" applyBorder="1"/>
    <xf numFmtId="0" fontId="0" fillId="0" borderId="9" xfId="0" applyFont="1" applyBorder="1"/>
    <xf numFmtId="165" fontId="1" fillId="0" borderId="0" xfId="0" applyNumberFormat="1" applyFont="1" applyBorder="1"/>
    <xf numFmtId="0" fontId="3" fillId="0" borderId="15" xfId="0" applyFont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49" fontId="1" fillId="0" borderId="13" xfId="0" applyNumberFormat="1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9" fontId="1" fillId="0" borderId="1" xfId="0" applyNumberFormat="1" applyFont="1" applyBorder="1"/>
    <xf numFmtId="1" fontId="1" fillId="0" borderId="10" xfId="0" applyNumberFormat="1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left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164" fontId="1" fillId="3" borderId="10" xfId="0" applyNumberFormat="1" applyFont="1" applyFill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2" borderId="11" xfId="0" applyFont="1" applyFill="1" applyBorder="1"/>
    <xf numFmtId="0" fontId="1" fillId="2" borderId="13" xfId="0" applyFont="1" applyFill="1" applyBorder="1"/>
    <xf numFmtId="0" fontId="3" fillId="2" borderId="12" xfId="0" applyFont="1" applyFill="1" applyBorder="1"/>
    <xf numFmtId="0" fontId="1" fillId="0" borderId="12" xfId="0" applyFont="1" applyBorder="1"/>
    <xf numFmtId="0" fontId="1" fillId="0" borderId="13" xfId="0" applyFont="1" applyBorder="1"/>
    <xf numFmtId="0" fontId="1" fillId="3" borderId="12" xfId="0" applyFont="1" applyFill="1" applyBorder="1"/>
    <xf numFmtId="0" fontId="1" fillId="3" borderId="13" xfId="0" applyFont="1" applyFill="1" applyBorder="1"/>
    <xf numFmtId="0" fontId="1" fillId="2" borderId="10" xfId="0" applyFont="1" applyFill="1" applyBorder="1"/>
    <xf numFmtId="0" fontId="1" fillId="0" borderId="10" xfId="0" applyFont="1" applyBorder="1"/>
    <xf numFmtId="0" fontId="1" fillId="3" borderId="10" xfId="0" applyFont="1" applyFill="1" applyBorder="1"/>
    <xf numFmtId="0" fontId="0" fillId="0" borderId="12" xfId="0" applyBorder="1"/>
    <xf numFmtId="165" fontId="1" fillId="0" borderId="0" xfId="0" applyNumberFormat="1" applyFont="1"/>
    <xf numFmtId="0" fontId="14" fillId="0" borderId="0" xfId="0" applyFont="1"/>
    <xf numFmtId="0" fontId="14" fillId="0" borderId="12" xfId="0" applyFont="1" applyBorder="1"/>
    <xf numFmtId="0" fontId="3" fillId="3" borderId="2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49" fontId="0" fillId="0" borderId="0" xfId="0" applyNumberFormat="1"/>
    <xf numFmtId="49" fontId="0" fillId="0" borderId="12" xfId="0" applyNumberFormat="1" applyBorder="1"/>
    <xf numFmtId="0" fontId="1" fillId="2" borderId="0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0" fontId="1" fillId="6" borderId="0" xfId="0" applyFont="1" applyFill="1" applyBorder="1" applyAlignment="1">
      <alignment horizontal="center" vertical="center" shrinkToFit="1"/>
    </xf>
    <xf numFmtId="0" fontId="1" fillId="6" borderId="1" xfId="0" applyFont="1" applyFill="1" applyBorder="1" applyAlignment="1">
      <alignment horizontal="center" vertical="center" shrinkToFit="1"/>
    </xf>
    <xf numFmtId="49" fontId="1" fillId="5" borderId="0" xfId="0" applyNumberFormat="1" applyFont="1" applyFill="1" applyBorder="1" applyAlignment="1">
      <alignment horizontal="center"/>
    </xf>
    <xf numFmtId="0" fontId="2" fillId="0" borderId="10" xfId="0" applyFont="1" applyBorder="1" applyAlignment="1">
      <alignment horizontal="right"/>
    </xf>
    <xf numFmtId="0" fontId="3" fillId="2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3" fillId="6" borderId="14" xfId="0" applyFont="1" applyFill="1" applyBorder="1" applyAlignment="1">
      <alignment horizontal="center"/>
    </xf>
    <xf numFmtId="0" fontId="3" fillId="6" borderId="15" xfId="0" applyFont="1" applyFill="1" applyBorder="1" applyAlignment="1">
      <alignment horizontal="center"/>
    </xf>
    <xf numFmtId="0" fontId="3" fillId="6" borderId="16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3" fillId="2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3" fillId="2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/>
    </xf>
    <xf numFmtId="0" fontId="5" fillId="8" borderId="15" xfId="0" applyFont="1" applyFill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5" fillId="0" borderId="1" xfId="0" applyFont="1" applyBorder="1" applyAlignment="1">
      <alignment horizontal="right"/>
    </xf>
    <xf numFmtId="0" fontId="0" fillId="0" borderId="29" xfId="0" applyFont="1" applyBorder="1"/>
    <xf numFmtId="0" fontId="0" fillId="0" borderId="30" xfId="0" applyFont="1" applyBorder="1"/>
    <xf numFmtId="0" fontId="0" fillId="0" borderId="31" xfId="0" applyFont="1" applyBorder="1"/>
    <xf numFmtId="0" fontId="0" fillId="5" borderId="30" xfId="0" applyFont="1" applyFill="1" applyBorder="1"/>
    <xf numFmtId="0" fontId="0" fillId="5" borderId="31" xfId="0" applyFont="1" applyFill="1" applyBorder="1"/>
    <xf numFmtId="22" fontId="0" fillId="0" borderId="0" xfId="0" applyNumberFormat="1" applyBorder="1"/>
    <xf numFmtId="0" fontId="14" fillId="0" borderId="0" xfId="0" applyFont="1" applyBorder="1"/>
    <xf numFmtId="0" fontId="15" fillId="0" borderId="31" xfId="0" applyFont="1" applyBorder="1"/>
    <xf numFmtId="0" fontId="15" fillId="0" borderId="0" xfId="0" applyFont="1"/>
    <xf numFmtId="0" fontId="15" fillId="5" borderId="31" xfId="0" applyFont="1" applyFill="1" applyBorder="1"/>
    <xf numFmtId="0" fontId="16" fillId="0" borderId="0" xfId="0" applyFont="1"/>
    <xf numFmtId="0" fontId="10" fillId="6" borderId="2" xfId="0" applyFont="1" applyFill="1" applyBorder="1" applyAlignment="1">
      <alignment horizontal="center"/>
    </xf>
    <xf numFmtId="21" fontId="0" fillId="0" borderId="30" xfId="0" applyNumberFormat="1" applyFont="1" applyBorder="1"/>
    <xf numFmtId="21" fontId="0" fillId="5" borderId="30" xfId="0" applyNumberFormat="1" applyFont="1" applyFill="1" applyBorder="1"/>
    <xf numFmtId="0" fontId="0" fillId="0" borderId="32" xfId="0" applyFont="1" applyBorder="1"/>
    <xf numFmtId="0" fontId="15" fillId="0" borderId="12" xfId="0" applyFont="1" applyBorder="1"/>
    <xf numFmtId="21" fontId="0" fillId="0" borderId="32" xfId="0" applyNumberFormat="1" applyFont="1" applyBorder="1"/>
    <xf numFmtId="0" fontId="15" fillId="0" borderId="33" xfId="0" applyFont="1" applyBorder="1"/>
    <xf numFmtId="0" fontId="16" fillId="0" borderId="12" xfId="0" applyFont="1" applyBorder="1"/>
    <xf numFmtId="0" fontId="1" fillId="7" borderId="8" xfId="0" applyFont="1" applyFill="1" applyBorder="1" applyAlignment="1">
      <alignment horizontal="center"/>
    </xf>
    <xf numFmtId="21" fontId="0" fillId="5" borderId="32" xfId="0" applyNumberFormat="1" applyFont="1" applyFill="1" applyBorder="1"/>
    <xf numFmtId="1" fontId="1" fillId="5" borderId="10" xfId="0" applyNumberFormat="1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left"/>
    </xf>
    <xf numFmtId="0" fontId="1" fillId="5" borderId="28" xfId="0" applyFont="1" applyFill="1" applyBorder="1" applyAlignment="1">
      <alignment horizontal="center"/>
    </xf>
    <xf numFmtId="0" fontId="2" fillId="5" borderId="28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27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2" fillId="9" borderId="12" xfId="0" applyFont="1" applyFill="1" applyBorder="1" applyAlignment="1">
      <alignment horizontal="center"/>
    </xf>
    <xf numFmtId="0" fontId="2" fillId="9" borderId="13" xfId="0" applyFont="1" applyFill="1" applyBorder="1" applyAlignment="1">
      <alignment horizontal="center"/>
    </xf>
    <xf numFmtId="0" fontId="12" fillId="5" borderId="12" xfId="0" applyFont="1" applyFill="1" applyBorder="1" applyAlignment="1">
      <alignment horizontal="center"/>
    </xf>
    <xf numFmtId="0" fontId="12" fillId="5" borderId="13" xfId="0" applyFont="1" applyFill="1" applyBorder="1" applyAlignment="1">
      <alignment horizontal="center"/>
    </xf>
    <xf numFmtId="164" fontId="1" fillId="5" borderId="10" xfId="0" applyNumberFormat="1" applyFont="1" applyFill="1" applyBorder="1" applyAlignment="1">
      <alignment horizontal="center"/>
    </xf>
    <xf numFmtId="0" fontId="1" fillId="5" borderId="12" xfId="0" applyFont="1" applyFill="1" applyBorder="1"/>
    <xf numFmtId="0" fontId="1" fillId="5" borderId="13" xfId="0" applyFont="1" applyFill="1" applyBorder="1"/>
    <xf numFmtId="0" fontId="1" fillId="7" borderId="12" xfId="0" applyFont="1" applyFill="1" applyBorder="1"/>
    <xf numFmtId="0" fontId="1" fillId="7" borderId="13" xfId="0" applyFont="1" applyFill="1" applyBorder="1"/>
    <xf numFmtId="0" fontId="1" fillId="9" borderId="12" xfId="0" applyFont="1" applyFill="1" applyBorder="1"/>
    <xf numFmtId="0" fontId="1" fillId="9" borderId="13" xfId="0" applyFont="1" applyFill="1" applyBorder="1"/>
    <xf numFmtId="0" fontId="1" fillId="5" borderId="10" xfId="0" applyFont="1" applyFill="1" applyBorder="1"/>
    <xf numFmtId="0" fontId="1" fillId="7" borderId="10" xfId="0" applyFont="1" applyFill="1" applyBorder="1"/>
    <xf numFmtId="0" fontId="1" fillId="9" borderId="10" xfId="0" applyFont="1" applyFill="1" applyBorder="1"/>
  </cellXfs>
  <cellStyles count="1">
    <cellStyle name="Standard" xfId="0" builtinId="0"/>
  </cellStyles>
  <dxfs count="14">
    <dxf>
      <font>
        <color rgb="FFFF0000"/>
      </font>
    </dxf>
    <dxf>
      <font>
        <color rgb="FF9C0006"/>
      </font>
    </dxf>
    <dxf>
      <fill>
        <patternFill>
          <bgColor rgb="FFFCD5B5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CD5B5"/>
        </patternFill>
      </fill>
    </dxf>
    <dxf>
      <font>
        <color rgb="FFFF0000"/>
      </font>
    </dxf>
    <dxf>
      <font>
        <color rgb="FF9C0006"/>
      </font>
    </dxf>
    <dxf>
      <fill>
        <patternFill>
          <bgColor rgb="FFFCD5B5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</dxf>
    <dxf>
      <fill>
        <patternFill>
          <bgColor rgb="FFFCD5B5"/>
        </patternFill>
      </fill>
    </dxf>
    <dxf>
      <font>
        <color rgb="FFFF000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BF1DE"/>
      <rgbColor rgb="FFF2F2F2"/>
      <rgbColor rgb="FF660066"/>
      <rgbColor rgb="FFFF8080"/>
      <rgbColor rgb="FF006699"/>
      <rgbColor rgb="FFE6E0E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CD5B5"/>
      <rgbColor rgb="FF99CCFF"/>
      <rgbColor rgb="FFFF99CC"/>
      <rgbColor rgb="FFCC99FF"/>
      <rgbColor rgb="FFFAC090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SD_WS_110_TR-2021-05_DMSG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L121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"/>
    </sheetView>
  </sheetViews>
  <sheetFormatPr baseColWidth="10" defaultColWidth="11.42578125" defaultRowHeight="15"/>
  <cols>
    <col min="1" max="1" width="18.7109375" style="1" customWidth="1"/>
    <col min="2" max="2" width="19.85546875" style="2" bestFit="1" customWidth="1"/>
    <col min="3" max="3" width="5.140625" style="3" customWidth="1"/>
    <col min="4" max="4" width="5" style="4" customWidth="1"/>
    <col min="5" max="6" width="3" style="5" customWidth="1"/>
    <col min="7" max="7" width="3.28515625" style="5" customWidth="1"/>
    <col min="8" max="8" width="3" style="5" customWidth="1"/>
    <col min="9" max="14" width="3.28515625" style="5" customWidth="1"/>
    <col min="15" max="15" width="4.28515625" style="5" customWidth="1"/>
    <col min="16" max="16" width="2.85546875" style="6" customWidth="1"/>
    <col min="17" max="18" width="2.85546875" style="7" customWidth="1"/>
    <col min="19" max="19" width="2.85546875" style="8" customWidth="1"/>
    <col min="20" max="23" width="2.85546875" style="7" customWidth="1"/>
    <col min="24" max="24" width="2.85546875" style="6" customWidth="1"/>
    <col min="25" max="26" width="2.85546875" style="7" customWidth="1"/>
    <col min="27" max="27" width="2.85546875" style="8" customWidth="1"/>
    <col min="28" max="28" width="2.85546875" style="9" customWidth="1"/>
    <col min="29" max="29" width="2.85546875" style="10" customWidth="1"/>
    <col min="30" max="30" width="2.85546875" style="7" customWidth="1"/>
    <col min="31" max="31" width="2.85546875" style="8" customWidth="1"/>
    <col min="32" max="32" width="2.85546875" style="11" customWidth="1"/>
    <col min="33" max="33" width="2.85546875" style="12" customWidth="1"/>
    <col min="34" max="34" width="2.85546875" style="13" customWidth="1"/>
    <col min="35" max="35" width="2.85546875" style="165" customWidth="1"/>
    <col min="36" max="36" width="2.85546875" style="164" customWidth="1"/>
    <col min="37" max="37" width="2.85546875" style="14" customWidth="1"/>
    <col min="38" max="38" width="2.85546875" style="289" customWidth="1"/>
    <col min="39" max="39" width="2.85546875" style="15" customWidth="1"/>
    <col min="40" max="43" width="2.85546875" style="228" customWidth="1"/>
    <col min="44" max="44" width="2.85546875" style="229" customWidth="1"/>
    <col min="45" max="46" width="2.85546875" style="230" customWidth="1"/>
    <col min="47" max="47" width="2.85546875" style="231" customWidth="1"/>
    <col min="48" max="48" width="2.85546875" style="230" customWidth="1"/>
    <col min="49" max="54" width="2.85546875" style="232" customWidth="1"/>
    <col min="55" max="55" width="2.85546875" style="233" customWidth="1"/>
    <col min="56" max="66" width="2.85546875" style="17" customWidth="1"/>
    <col min="67" max="67" width="2.85546875" style="18" customWidth="1"/>
    <col min="68" max="70" width="2.85546875" style="17" customWidth="1"/>
    <col min="71" max="71" width="2.85546875" style="18" customWidth="1"/>
    <col min="72" max="74" width="2.85546875" style="302" customWidth="1"/>
    <col min="75" max="75" width="2.85546875" style="303" customWidth="1"/>
    <col min="76" max="78" width="2.85546875" style="302" customWidth="1"/>
    <col min="79" max="79" width="2.85546875" style="303" customWidth="1"/>
    <col min="80" max="80" width="2.85546875" style="14" customWidth="1"/>
    <col min="81" max="81" width="2.85546875" style="289" customWidth="1"/>
    <col min="82" max="82" width="2.85546875" style="340" customWidth="1"/>
    <col min="83" max="83" width="2.85546875" style="341" customWidth="1"/>
    <col min="84" max="87" width="2.85546875" style="340" customWidth="1"/>
    <col min="88" max="88" width="29.5703125" style="11" bestFit="1" customWidth="1"/>
    <col min="89" max="89" width="4.5703125" style="11" customWidth="1"/>
    <col min="90" max="90" width="5.5703125" style="19" customWidth="1"/>
    <col min="91" max="91" width="6" style="279" bestFit="1" customWidth="1"/>
    <col min="92" max="92" width="5.5703125" style="279" customWidth="1"/>
    <col min="93" max="94" width="6.42578125" style="20" customWidth="1"/>
    <col min="95" max="95" width="5.140625" style="21" customWidth="1"/>
    <col min="96" max="96" width="3.42578125" style="11" customWidth="1"/>
    <col min="97" max="97" width="4.28515625" style="6" customWidth="1"/>
    <col min="98" max="98" width="4.28515625" style="8" customWidth="1"/>
    <col min="99" max="99" width="4.28515625" style="22" customWidth="1"/>
    <col min="100" max="100" width="4.28515625" style="23" customWidth="1"/>
    <col min="101" max="101" width="4.28515625" style="1" customWidth="1"/>
    <col min="102" max="102" width="4.28515625" style="24" customWidth="1"/>
    <col min="103" max="103" width="4.28515625" style="273" customWidth="1"/>
    <col min="104" max="104" width="4.28515625" style="268" customWidth="1"/>
    <col min="105" max="105" width="4.28515625" style="273" customWidth="1"/>
    <col min="106" max="106" width="4.28515625" style="268" customWidth="1"/>
    <col min="107" max="107" width="4.28515625" style="25" customWidth="1"/>
    <col min="108" max="108" width="4.28515625" style="26" customWidth="1"/>
    <col min="109" max="109" width="4.28515625" style="25" customWidth="1"/>
    <col min="110" max="110" width="4.28515625" style="26" customWidth="1"/>
    <col min="111" max="111" width="4.28515625" style="332" customWidth="1"/>
    <col min="112" max="112" width="4.28515625" style="327" customWidth="1"/>
    <col min="113" max="113" width="4.28515625" style="1" customWidth="1"/>
    <col min="114" max="114" width="4.28515625" style="24" customWidth="1"/>
    <col min="115" max="115" width="4.28515625" style="1" customWidth="1"/>
    <col min="116" max="117" width="4" style="19" customWidth="1"/>
    <col min="118" max="118" width="5" style="27" customWidth="1"/>
    <col min="119" max="120" width="4" style="278" customWidth="1"/>
    <col min="121" max="122" width="4" style="20" customWidth="1"/>
    <col min="123" max="123" width="4" style="337" customWidth="1"/>
    <col min="124" max="124" width="4" style="27" customWidth="1"/>
    <col min="125" max="125" width="7.42578125" style="1" bestFit="1" customWidth="1"/>
    <col min="126" max="1026" width="11.42578125" style="1"/>
  </cols>
  <sheetData>
    <row r="1" spans="1:125">
      <c r="A1" s="28"/>
      <c r="B1" s="5"/>
      <c r="C1" s="5"/>
      <c r="D1" s="428" t="s">
        <v>0</v>
      </c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6">
        <v>0</v>
      </c>
      <c r="Q1" s="7">
        <f t="shared" ref="Q1:AV1" si="0">P1+1</f>
        <v>1</v>
      </c>
      <c r="R1" s="7">
        <f t="shared" si="0"/>
        <v>2</v>
      </c>
      <c r="S1" s="8">
        <f t="shared" si="0"/>
        <v>3</v>
      </c>
      <c r="T1" s="7">
        <f t="shared" si="0"/>
        <v>4</v>
      </c>
      <c r="U1" s="7">
        <f t="shared" si="0"/>
        <v>5</v>
      </c>
      <c r="V1" s="7">
        <f t="shared" si="0"/>
        <v>6</v>
      </c>
      <c r="W1" s="7">
        <f t="shared" si="0"/>
        <v>7</v>
      </c>
      <c r="X1" s="6">
        <f t="shared" si="0"/>
        <v>8</v>
      </c>
      <c r="Y1" s="7">
        <f t="shared" si="0"/>
        <v>9</v>
      </c>
      <c r="Z1" s="7">
        <f t="shared" si="0"/>
        <v>10</v>
      </c>
      <c r="AA1" s="8">
        <f t="shared" si="0"/>
        <v>11</v>
      </c>
      <c r="AB1" s="6">
        <f t="shared" si="0"/>
        <v>12</v>
      </c>
      <c r="AC1" s="7">
        <f t="shared" si="0"/>
        <v>13</v>
      </c>
      <c r="AD1" s="7">
        <f t="shared" si="0"/>
        <v>14</v>
      </c>
      <c r="AE1" s="8">
        <f t="shared" si="0"/>
        <v>15</v>
      </c>
      <c r="AF1" s="5">
        <f t="shared" si="0"/>
        <v>16</v>
      </c>
      <c r="AG1" s="12">
        <f t="shared" si="0"/>
        <v>17</v>
      </c>
      <c r="AH1" s="13">
        <f t="shared" si="0"/>
        <v>18</v>
      </c>
      <c r="AI1" s="165">
        <f t="shared" si="0"/>
        <v>19</v>
      </c>
      <c r="AJ1" s="164">
        <f t="shared" si="0"/>
        <v>20</v>
      </c>
      <c r="AK1" s="14">
        <f t="shared" si="0"/>
        <v>21</v>
      </c>
      <c r="AL1" s="289">
        <f t="shared" si="0"/>
        <v>22</v>
      </c>
      <c r="AM1" s="15">
        <f t="shared" si="0"/>
        <v>23</v>
      </c>
      <c r="AN1" s="228">
        <f t="shared" si="0"/>
        <v>24</v>
      </c>
      <c r="AO1" s="228">
        <f t="shared" si="0"/>
        <v>25</v>
      </c>
      <c r="AP1" s="228">
        <f t="shared" si="0"/>
        <v>26</v>
      </c>
      <c r="AQ1" s="228">
        <f t="shared" si="0"/>
        <v>27</v>
      </c>
      <c r="AR1" s="229">
        <f t="shared" si="0"/>
        <v>28</v>
      </c>
      <c r="AS1" s="230">
        <f t="shared" si="0"/>
        <v>29</v>
      </c>
      <c r="AT1" s="230">
        <f t="shared" si="0"/>
        <v>30</v>
      </c>
      <c r="AU1" s="231">
        <f t="shared" si="0"/>
        <v>31</v>
      </c>
      <c r="AV1" s="230">
        <f t="shared" si="0"/>
        <v>32</v>
      </c>
      <c r="AW1" s="232">
        <f t="shared" ref="AW1:CB1" si="1">AV1+1</f>
        <v>33</v>
      </c>
      <c r="AX1" s="232">
        <f t="shared" si="1"/>
        <v>34</v>
      </c>
      <c r="AY1" s="233">
        <f t="shared" si="1"/>
        <v>35</v>
      </c>
      <c r="AZ1" s="232">
        <f t="shared" si="1"/>
        <v>36</v>
      </c>
      <c r="BA1" s="232">
        <f t="shared" si="1"/>
        <v>37</v>
      </c>
      <c r="BB1" s="232">
        <f t="shared" si="1"/>
        <v>38</v>
      </c>
      <c r="BC1" s="233">
        <f t="shared" si="1"/>
        <v>39</v>
      </c>
      <c r="BD1" s="18">
        <f t="shared" si="1"/>
        <v>40</v>
      </c>
      <c r="BE1" s="18">
        <f t="shared" si="1"/>
        <v>41</v>
      </c>
      <c r="BF1" s="18">
        <f t="shared" si="1"/>
        <v>42</v>
      </c>
      <c r="BG1" s="18">
        <f t="shared" si="1"/>
        <v>43</v>
      </c>
      <c r="BH1" s="18">
        <f t="shared" si="1"/>
        <v>44</v>
      </c>
      <c r="BI1" s="18">
        <f t="shared" si="1"/>
        <v>45</v>
      </c>
      <c r="BJ1" s="18">
        <f t="shared" si="1"/>
        <v>46</v>
      </c>
      <c r="BK1" s="18">
        <f t="shared" si="1"/>
        <v>47</v>
      </c>
      <c r="BL1" s="18">
        <f t="shared" si="1"/>
        <v>48</v>
      </c>
      <c r="BM1" s="18">
        <f t="shared" si="1"/>
        <v>49</v>
      </c>
      <c r="BN1" s="18">
        <f t="shared" si="1"/>
        <v>50</v>
      </c>
      <c r="BO1" s="18">
        <f t="shared" si="1"/>
        <v>51</v>
      </c>
      <c r="BP1" s="17">
        <f t="shared" si="1"/>
        <v>52</v>
      </c>
      <c r="BQ1" s="17">
        <f t="shared" si="1"/>
        <v>53</v>
      </c>
      <c r="BR1" s="17">
        <f t="shared" si="1"/>
        <v>54</v>
      </c>
      <c r="BS1" s="18">
        <f t="shared" si="1"/>
        <v>55</v>
      </c>
      <c r="BT1" s="302">
        <f t="shared" si="1"/>
        <v>56</v>
      </c>
      <c r="BU1" s="302">
        <f t="shared" si="1"/>
        <v>57</v>
      </c>
      <c r="BV1" s="302">
        <f t="shared" si="1"/>
        <v>58</v>
      </c>
      <c r="BW1" s="303">
        <f t="shared" si="1"/>
        <v>59</v>
      </c>
      <c r="BX1" s="302">
        <f t="shared" si="1"/>
        <v>60</v>
      </c>
      <c r="BY1" s="302">
        <f t="shared" si="1"/>
        <v>61</v>
      </c>
      <c r="BZ1" s="302">
        <f t="shared" si="1"/>
        <v>62</v>
      </c>
      <c r="CA1" s="303">
        <f t="shared" si="1"/>
        <v>63</v>
      </c>
      <c r="CB1" s="14">
        <f t="shared" si="1"/>
        <v>64</v>
      </c>
      <c r="CC1" s="289">
        <f t="shared" ref="CC1:CI1" si="2">CB1+1</f>
        <v>65</v>
      </c>
      <c r="CD1" s="340">
        <f t="shared" si="2"/>
        <v>66</v>
      </c>
      <c r="CE1" s="341">
        <f t="shared" si="2"/>
        <v>67</v>
      </c>
      <c r="CF1" s="340">
        <f t="shared" si="2"/>
        <v>68</v>
      </c>
      <c r="CG1" s="340">
        <f t="shared" si="2"/>
        <v>69</v>
      </c>
      <c r="CH1" s="340">
        <f t="shared" si="2"/>
        <v>70</v>
      </c>
      <c r="CI1" s="341">
        <f t="shared" si="2"/>
        <v>71</v>
      </c>
      <c r="CJ1" s="16"/>
      <c r="CK1" s="4"/>
      <c r="CL1" s="32"/>
      <c r="CM1" s="285"/>
      <c r="CN1" s="285"/>
      <c r="CO1" s="29"/>
      <c r="CP1" s="30"/>
      <c r="CV1" s="8"/>
      <c r="CW1" s="5"/>
      <c r="CX1" s="4"/>
      <c r="CY1" s="228"/>
      <c r="CZ1" s="231"/>
      <c r="DA1" s="228"/>
      <c r="DB1" s="231"/>
      <c r="DC1" s="30"/>
      <c r="DD1" s="31"/>
      <c r="DE1" s="30"/>
      <c r="DF1" s="31"/>
      <c r="DG1" s="316"/>
      <c r="DH1" s="317"/>
      <c r="DI1" s="5"/>
      <c r="DJ1" s="4"/>
      <c r="DK1" s="5"/>
      <c r="DL1" s="32"/>
      <c r="DM1" s="32"/>
      <c r="DN1" s="21"/>
      <c r="DO1" s="274"/>
      <c r="DP1" s="274"/>
      <c r="DQ1" s="29"/>
      <c r="DR1" s="29"/>
      <c r="DS1" s="333"/>
      <c r="DT1" s="21"/>
      <c r="DU1" s="5"/>
    </row>
    <row r="2" spans="1:125">
      <c r="A2" s="28"/>
      <c r="B2" s="33" t="s">
        <v>1</v>
      </c>
      <c r="C2" s="5">
        <v>10</v>
      </c>
      <c r="D2" s="428" t="s">
        <v>2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34">
        <v>1</v>
      </c>
      <c r="Q2" s="35">
        <v>2</v>
      </c>
      <c r="R2" s="35">
        <v>3</v>
      </c>
      <c r="S2" s="36">
        <v>4</v>
      </c>
      <c r="T2" s="35">
        <v>5</v>
      </c>
      <c r="U2" s="35">
        <v>6</v>
      </c>
      <c r="V2" s="35">
        <v>7</v>
      </c>
      <c r="W2" s="35">
        <v>8</v>
      </c>
      <c r="X2" s="34">
        <v>1</v>
      </c>
      <c r="Y2" s="35">
        <v>2</v>
      </c>
      <c r="Z2" s="35">
        <v>3</v>
      </c>
      <c r="AA2" s="36">
        <v>4</v>
      </c>
      <c r="AB2" s="34">
        <v>5</v>
      </c>
      <c r="AC2" s="35">
        <v>6</v>
      </c>
      <c r="AD2" s="35">
        <v>7</v>
      </c>
      <c r="AE2" s="36">
        <v>8</v>
      </c>
      <c r="AF2" s="37">
        <v>1</v>
      </c>
      <c r="AG2" s="38">
        <v>2</v>
      </c>
      <c r="AH2" s="38">
        <v>3</v>
      </c>
      <c r="AI2" s="48">
        <v>4</v>
      </c>
      <c r="AJ2" s="51">
        <v>5</v>
      </c>
      <c r="AK2" s="37">
        <v>6</v>
      </c>
      <c r="AL2" s="290">
        <v>7</v>
      </c>
      <c r="AM2" s="40">
        <v>8</v>
      </c>
      <c r="AN2" s="234">
        <v>1</v>
      </c>
      <c r="AO2" s="234">
        <v>2</v>
      </c>
      <c r="AP2" s="234">
        <v>3</v>
      </c>
      <c r="AQ2" s="234">
        <v>4</v>
      </c>
      <c r="AR2" s="235">
        <v>5</v>
      </c>
      <c r="AS2" s="236">
        <v>6</v>
      </c>
      <c r="AT2" s="236">
        <v>7</v>
      </c>
      <c r="AU2" s="237">
        <v>8</v>
      </c>
      <c r="AV2" s="236">
        <v>1</v>
      </c>
      <c r="AW2" s="236">
        <v>2</v>
      </c>
      <c r="AX2" s="236">
        <v>3</v>
      </c>
      <c r="AY2" s="237">
        <v>4</v>
      </c>
      <c r="AZ2" s="236">
        <v>5</v>
      </c>
      <c r="BA2" s="236">
        <v>6</v>
      </c>
      <c r="BB2" s="236">
        <v>7</v>
      </c>
      <c r="BC2" s="237">
        <v>8</v>
      </c>
      <c r="BD2" s="41">
        <v>1</v>
      </c>
      <c r="BE2" s="41">
        <v>2</v>
      </c>
      <c r="BF2" s="41">
        <v>3</v>
      </c>
      <c r="BG2" s="42">
        <v>4</v>
      </c>
      <c r="BH2" s="41">
        <v>5</v>
      </c>
      <c r="BI2" s="41">
        <v>6</v>
      </c>
      <c r="BJ2" s="41">
        <v>7</v>
      </c>
      <c r="BK2" s="42">
        <v>8</v>
      </c>
      <c r="BL2" s="41">
        <v>1</v>
      </c>
      <c r="BM2" s="41">
        <v>2</v>
      </c>
      <c r="BN2" s="41">
        <v>3</v>
      </c>
      <c r="BO2" s="42">
        <v>4</v>
      </c>
      <c r="BP2" s="41">
        <v>5</v>
      </c>
      <c r="BQ2" s="41">
        <v>6</v>
      </c>
      <c r="BR2" s="41">
        <v>7</v>
      </c>
      <c r="BS2" s="42">
        <v>8</v>
      </c>
      <c r="BT2" s="304">
        <v>1</v>
      </c>
      <c r="BU2" s="304">
        <v>2</v>
      </c>
      <c r="BV2" s="304">
        <v>3</v>
      </c>
      <c r="BW2" s="305">
        <v>4</v>
      </c>
      <c r="BX2" s="304">
        <v>5</v>
      </c>
      <c r="BY2" s="304">
        <v>6</v>
      </c>
      <c r="BZ2" s="304">
        <v>7</v>
      </c>
      <c r="CA2" s="305">
        <v>8</v>
      </c>
      <c r="CB2" s="37">
        <v>5</v>
      </c>
      <c r="CC2" s="290">
        <v>6</v>
      </c>
      <c r="CD2" s="342">
        <v>7</v>
      </c>
      <c r="CE2" s="343">
        <v>8</v>
      </c>
      <c r="CF2" s="342">
        <v>1</v>
      </c>
      <c r="CG2" s="342">
        <v>2</v>
      </c>
      <c r="CH2" s="342">
        <v>3</v>
      </c>
      <c r="CI2" s="343">
        <v>4</v>
      </c>
      <c r="CJ2" s="39"/>
      <c r="CK2" s="40"/>
      <c r="CL2" s="32"/>
      <c r="CM2" s="285"/>
      <c r="CN2" s="285"/>
      <c r="CO2" s="29"/>
      <c r="CP2" s="29"/>
      <c r="CV2" s="8"/>
      <c r="CW2" s="5"/>
      <c r="CX2" s="4"/>
      <c r="CY2" s="228"/>
      <c r="CZ2" s="231"/>
      <c r="DA2" s="228"/>
      <c r="DB2" s="231"/>
      <c r="DC2" s="30"/>
      <c r="DD2" s="31"/>
      <c r="DE2" s="30"/>
      <c r="DF2" s="31"/>
      <c r="DG2" s="316"/>
      <c r="DH2" s="317"/>
      <c r="DI2" s="5"/>
      <c r="DJ2" s="4"/>
      <c r="DK2" s="5"/>
      <c r="DL2" s="32"/>
      <c r="DM2" s="32"/>
      <c r="DN2" s="21"/>
      <c r="DO2" s="274"/>
      <c r="DP2" s="274"/>
      <c r="DQ2" s="29"/>
      <c r="DR2" s="29"/>
      <c r="DS2" s="333"/>
      <c r="DT2" s="21"/>
      <c r="DU2" s="5"/>
    </row>
    <row r="3" spans="1:125">
      <c r="B3" s="33" t="s">
        <v>3</v>
      </c>
      <c r="C3" s="43">
        <f>C2+1</f>
        <v>11</v>
      </c>
      <c r="D3" s="428" t="s">
        <v>4</v>
      </c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4" t="str">
        <f ca="1">IF(OR(COUNTIF(INDIRECT("P"&amp;$C$3):INDIRECT("P"&amp;$C$4),0)=0,COUNTIF(INDIRECT("P"&amp;$C$3):INDIRECT("P"&amp;$C$4),1)=0),"J","N")</f>
        <v>N</v>
      </c>
      <c r="Q3" s="45" t="str">
        <f ca="1">IF(OR(COUNTIF(INDIRECT("Q"&amp;$C$3):INDIRECT("Q"&amp;$C$4),0)=0,COUNTIF(INDIRECT("Q"&amp;$C$3):INDIRECT("Q"&amp;$C$4),1)=0),"J","N")</f>
        <v>J</v>
      </c>
      <c r="R3" s="44" t="str">
        <f ca="1">IF(OR(COUNTIF(INDIRECT("R"&amp;$C$3):INDIRECT("R"&amp;$C$4),0)=0,COUNTIF(INDIRECT("R"&amp;$C$3):INDIRECT("R"&amp;$C$4),1)=0),"J","N")</f>
        <v>N</v>
      </c>
      <c r="S3" s="44" t="str">
        <f ca="1">IF(OR(COUNTIF(INDIRECT("S"&amp;$C$3):INDIRECT("S"&amp;$C$4),0)=0,COUNTIF(INDIRECT("S"&amp;$C$3):INDIRECT("S"&amp;$C$4),1)=0),"J","N")</f>
        <v>N</v>
      </c>
      <c r="T3" s="44" t="str">
        <f ca="1">IF(OR(COUNTIF(INDIRECT("T"&amp;$C$3):INDIRECT("T"&amp;$C$4),0)=0,COUNTIF(INDIRECT("T"&amp;$C$3):INDIRECT("T"&amp;$C$4),1)=0),"J","N")</f>
        <v>N</v>
      </c>
      <c r="U3" s="45" t="str">
        <f ca="1">IF(OR(COUNTIF(INDIRECT("U"&amp;$C$3):INDIRECT("U"&amp;$C$4),0)=0,COUNTIF(INDIRECT("U"&amp;$C$3):INDIRECT("U"&amp;$C$4),1)=0),"J","N")</f>
        <v>N</v>
      </c>
      <c r="V3" s="44" t="str">
        <f ca="1">IF(OR(COUNTIF(INDIRECT("V"&amp;$C$3):INDIRECT("V"&amp;$C$4),0)=0,COUNTIF(INDIRECT("V"&amp;$C$3):INDIRECT("V"&amp;$C$4),1)=0),"J","N")</f>
        <v>N</v>
      </c>
      <c r="W3" s="44" t="str">
        <f ca="1">IF(OR(COUNTIF(INDIRECT("W"&amp;$C$3):INDIRECT("W"&amp;$C$4),0)=0,COUNTIF(INDIRECT("W"&amp;$C$3):INDIRECT("W"&amp;$C$4),1)=0),"J","N")</f>
        <v>N</v>
      </c>
      <c r="X3" s="44" t="str">
        <f ca="1">IF(OR(COUNTIF(INDIRECT("X"&amp;$C$3):INDIRECT("X"&amp;$C$4),0)=0,COUNTIF(INDIRECT("X"&amp;$C$3):INDIRECT("X"&amp;$C$4),1)=0),"J","N")</f>
        <v>J</v>
      </c>
      <c r="Y3" s="45" t="str">
        <f ca="1">IF(OR(COUNTIF(INDIRECT("Y"&amp;$C$3):INDIRECT("Y"&amp;$C$4),0)=0,COUNTIF(INDIRECT("Y"&amp;$C$3):INDIRECT("Y"&amp;$C$4),1)=0),"J","N")</f>
        <v>J</v>
      </c>
      <c r="Z3" s="44" t="str">
        <f ca="1">IF(OR(COUNTIF(INDIRECT("Z"&amp;$C$3):INDIRECT("Z"&amp;$C$4),0)=0,COUNTIF(INDIRECT("Z"&amp;$C$3):INDIRECT("Z"&amp;$C$4),1)=0),"J","N")</f>
        <v>N</v>
      </c>
      <c r="AA3" s="44" t="str">
        <f ca="1">IF(OR(COUNTIF(INDIRECT("AA"&amp;$C$3):INDIRECT("AA"&amp;$C$4),0)=0,COUNTIF(INDIRECT("AA"&amp;$C$3):INDIRECT("AA"&amp;$C$4),1)=0),"J","N")</f>
        <v>N</v>
      </c>
      <c r="AB3" s="44" t="str">
        <f ca="1">IF(OR(COUNTIF(INDIRECT("AB"&amp;$C$3):INDIRECT("AB"&amp;$C$4),0)=0,COUNTIF(INDIRECT("AB"&amp;$C$3):INDIRECT("AB"&amp;$C$4),1)=0),"J","N")</f>
        <v>N</v>
      </c>
      <c r="AC3" s="45" t="str">
        <f ca="1">IF(OR(COUNTIF(INDIRECT("AC"&amp;$C$3):INDIRECT("AC"&amp;$C$4),0)=0,COUNTIF(INDIRECT("AC"&amp;$C$3):INDIRECT("AC"&amp;$C$4),1)=0),"J","N")</f>
        <v>J</v>
      </c>
      <c r="AD3" s="44" t="str">
        <f ca="1">IF(OR(COUNTIF(INDIRECT("AD"&amp;$C$3):INDIRECT("AD"&amp;$C$4),0)=0,COUNTIF(INDIRECT("AD"&amp;$C$3):INDIRECT("AD"&amp;$C$4),1)=0),"J","N")</f>
        <v>N</v>
      </c>
      <c r="AE3" s="44" t="str">
        <f ca="1">IF(OR(COUNTIF(INDIRECT("AE"&amp;$C$3):INDIRECT("AE"&amp;$C$4),0)=0,COUNTIF(INDIRECT("AE"&amp;$C$3):INDIRECT("AE"&amp;$C$4),1)=0),"J","N")</f>
        <v>N</v>
      </c>
      <c r="AF3" s="46" t="str">
        <f ca="1">IF(OR(COUNTIF(INDIRECT("AF"&amp;$C$3):INDIRECT("AF"&amp;$C$4),0)=0,COUNTIF(INDIRECT("AF"&amp;$C$3):INDIRECT("AF"&amp;$C$4),1)=0),"J","N")</f>
        <v>N</v>
      </c>
      <c r="AG3" s="47" t="str">
        <f ca="1">IF(OR(COUNTIF(INDIRECT("AG"&amp;$C$3):INDIRECT("AG"&amp;$C$4),0)=0,COUNTIF(INDIRECT("AG"&amp;$C$3):INDIRECT("AG"&amp;$C$4),1)=0),"J","N")</f>
        <v>N</v>
      </c>
      <c r="AH3" s="46" t="str">
        <f ca="1">IF(OR(COUNTIF(INDIRECT("AH"&amp;$C$3):INDIRECT("AH"&amp;$C$4),0)=0,COUNTIF(INDIRECT("AH"&amp;$C$3):INDIRECT("AH"&amp;$C$4),1)=0),"J","N")</f>
        <v>J</v>
      </c>
      <c r="AI3" s="54" t="str">
        <f ca="1">IF(OR(COUNTIF(INDIRECT("AI"&amp;$C$3):INDIRECT("AI"&amp;$C$4),0)=0,COUNTIF(INDIRECT("AI"&amp;$C$3):INDIRECT("AI"&amp;$C$4),1)=0),"J","N")</f>
        <v>J</v>
      </c>
      <c r="AJ3" s="46" t="str">
        <f ca="1">IF(OR(COUNTIF(INDIRECT("AJ"&amp;$C$3):INDIRECT("AJ"&amp;$C$4),0)=0,COUNTIF(INDIRECT("AJ"&amp;$C$3):INDIRECT("AJ"&amp;$C$4),1)=0),"J","N")</f>
        <v>N</v>
      </c>
      <c r="AK3" s="47" t="str">
        <f ca="1">IF(OR(COUNTIF(INDIRECT("AK"&amp;$C$3):INDIRECT("AK"&amp;$C$4),0)=0,COUNTIF(INDIRECT("AK"&amp;$C$3):INDIRECT("AK"&amp;$C$4),1)=0),"J","N")</f>
        <v>N</v>
      </c>
      <c r="AL3" s="291" t="str">
        <f ca="1">IF(OR(COUNTIF(INDIRECT("AL"&amp;$C$3):INDIRECT("AL"&amp;$C$4),0)=0,COUNTIF(INDIRECT("AL"&amp;$C$3):INDIRECT("AL"&amp;$C$4),1)=0),"J","N")</f>
        <v>N</v>
      </c>
      <c r="AM3" s="46" t="str">
        <f ca="1">IF(OR(COUNTIF(INDIRECT("AM"&amp;$C$3):INDIRECT("AM"&amp;$C$4),0)=0,COUNTIF(INDIRECT("AM"&amp;$C$3):INDIRECT("AM"&amp;$C$4),1)=0),"J","N")</f>
        <v>J</v>
      </c>
      <c r="AN3" s="238" t="str">
        <f ca="1">IF(OR(COUNTIF(INDIRECT("AN"&amp;$C$3):INDIRECT("AN"&amp;$C$4),0)=0,COUNTIF(INDIRECT("AN"&amp;$C$3):INDIRECT("AN"&amp;$C$4),1)=0),"J","N")</f>
        <v>N</v>
      </c>
      <c r="AO3" s="239" t="str">
        <f ca="1">IF(OR(COUNTIF(INDIRECT("AO"&amp;$C$3):INDIRECT("AO"&amp;$C$4),0)=0,COUNTIF(INDIRECT("AO"&amp;$C$3):INDIRECT("AO"&amp;$C$4),1)=0),"J","N")</f>
        <v>N</v>
      </c>
      <c r="AP3" s="238" t="str">
        <f ca="1">IF(OR(COUNTIF(INDIRECT("AP"&amp;$C$3):INDIRECT("AP"&amp;$C$4),0)=0,COUNTIF(INDIRECT("AP"&amp;$C$3):INDIRECT("AP"&amp;$C$4),1)=0),"J","N")</f>
        <v>N</v>
      </c>
      <c r="AQ3" s="238" t="str">
        <f ca="1">IF(OR(COUNTIF(INDIRECT("AQ"&amp;$C$3):INDIRECT("AQ"&amp;$C$4),0)=0,COUNTIF(INDIRECT("AQ"&amp;$C$3):INDIRECT("AQ"&amp;$C$4),1)=0),"J","N")</f>
        <v>N</v>
      </c>
      <c r="AR3" s="238" t="str">
        <f ca="1">IF(OR(COUNTIF(INDIRECT("AR"&amp;$C$3):INDIRECT("AR"&amp;$C$4),0)=0,COUNTIF(INDIRECT("AR"&amp;$C$3):INDIRECT("AR"&amp;$C$4),1)=0),"J","N")</f>
        <v>N</v>
      </c>
      <c r="AS3" s="239" t="str">
        <f ca="1">IF(OR(COUNTIF(INDIRECT("AS"&amp;$C$3):INDIRECT("AS"&amp;$C$4),0)=0,COUNTIF(INDIRECT("AS"&amp;$C$3):INDIRECT("AS"&amp;$C$4),1)=0),"J","N")</f>
        <v>N</v>
      </c>
      <c r="AT3" s="238" t="str">
        <f ca="1">IF(OR(COUNTIF(INDIRECT("AT"&amp;$C$3):INDIRECT("AT"&amp;$C$4),0)=0,COUNTIF(INDIRECT("AT"&amp;$C$3):INDIRECT("AT"&amp;$C$4),1)=0),"J","N")</f>
        <v>N</v>
      </c>
      <c r="AU3" s="238" t="str">
        <f ca="1">IF(OR(COUNTIF(INDIRECT("AU"&amp;$C$3):INDIRECT("AU"&amp;$C$4),0)=0,COUNTIF(INDIRECT("AU"&amp;$C$3):INDIRECT("AU"&amp;$C$4),1)=0),"J","N")</f>
        <v>N</v>
      </c>
      <c r="AV3" s="238" t="str">
        <f ca="1">IF(OR(COUNTIF(INDIRECT("AV"&amp;$C$3):INDIRECT("AV"&amp;$C$4),0)=0,COUNTIF(INDIRECT("AV"&amp;$C$3):INDIRECT("AV"&amp;$C$4),1)=0),"J","N")</f>
        <v>N</v>
      </c>
      <c r="AW3" s="237" t="str">
        <f ca="1">IF(OR(COUNTIF(INDIRECT("AW"&amp;$C$3):INDIRECT("AW"&amp;$C$4),0)=0,COUNTIF(INDIRECT("AW"&amp;$C$3):INDIRECT("AW"&amp;$C$4),1)=0),"J","N")</f>
        <v>N</v>
      </c>
      <c r="AX3" s="237" t="str">
        <f ca="1">IF(OR(COUNTIF(INDIRECT("Ax"&amp;$C$3):INDIRECT("Ax"&amp;$C$4),0)=0,COUNTIF(INDIRECT("Ax"&amp;$C$3):INDIRECT("Ax"&amp;$C$4),1)=0),"J","N")</f>
        <v>N</v>
      </c>
      <c r="AY3" s="237" t="str">
        <f ca="1">IF(OR(COUNTIF(INDIRECT("AY"&amp;$C$3):INDIRECT("AY"&amp;$C$4),0)=0,COUNTIF(INDIRECT("AY"&amp;$C$3):INDIRECT("AY"&amp;$C$4),1)=0),"J","N")</f>
        <v>N</v>
      </c>
      <c r="AZ3" s="237" t="str">
        <f ca="1">IF(OR(COUNTIF(INDIRECT("AZ"&amp;$C$3):INDIRECT("AZ"&amp;$C$4),0)=0,COUNTIF(INDIRECT("AZ"&amp;$C$3):INDIRECT("AZ"&amp;$C$4),1)=0),"J","N")</f>
        <v>N</v>
      </c>
      <c r="BA3" s="237" t="str">
        <f ca="1">IF(OR(COUNTIF(INDIRECT("BA"&amp;$C$3):INDIRECT("BA"&amp;$C$4),0)=0,COUNTIF(INDIRECT("BA"&amp;$C$3):INDIRECT("BA"&amp;$C$4),1)=0),"J","N")</f>
        <v>N</v>
      </c>
      <c r="BB3" s="237" t="str">
        <f ca="1">IF(OR(COUNTIF(INDIRECT("BB"&amp;$C$3):INDIRECT("BB"&amp;$C$4),0)=0,COUNTIF(INDIRECT("BB"&amp;$C$3):INDIRECT("BB"&amp;$C$4),1)=0),"J","N")</f>
        <v>N</v>
      </c>
      <c r="BC3" s="237" t="str">
        <f ca="1">IF(OR(COUNTIF(INDIRECT("BC"&amp;$C$3):INDIRECT("BC"&amp;$C$4),0)=0,COUNTIF(INDIRECT("BC"&amp;$C$3):INDIRECT("BC"&amp;$C$4),1)=0),"J","N")</f>
        <v>N</v>
      </c>
      <c r="BD3" s="49" t="str">
        <f ca="1">IF(OR(COUNTIF(INDIRECT("BD"&amp;$C$3):INDIRECT("BD"&amp;$C$4),0)=0,COUNTIF(INDIRECT("BD"&amp;$C$3):INDIRECT("BD"&amp;$C$4),1)=0),"J","N")</f>
        <v>N</v>
      </c>
      <c r="BE3" s="49" t="str">
        <f ca="1">IF(OR(COUNTIF(INDIRECT("BE"&amp;$C$3):INDIRECT("BE"&amp;$C$4),0)=0,COUNTIF(INDIRECT("BE"&amp;$C$3):INDIRECT("BE"&amp;$C$4),1)=0),"J","N")</f>
        <v>N</v>
      </c>
      <c r="BF3" s="49" t="str">
        <f ca="1">IF(OR(COUNTIF(INDIRECT("BF"&amp;$C$3):INDIRECT("BF"&amp;$C$4),0)=0,COUNTIF(INDIRECT("BF"&amp;$C$3):INDIRECT("BF"&amp;$C$4),1)=0),"J","N")</f>
        <v>N</v>
      </c>
      <c r="BG3" s="49" t="str">
        <f ca="1">IF(OR(COUNTIF(INDIRECT("BG"&amp;$C$3):INDIRECT("BG"&amp;$C$4),0)=0,COUNTIF(INDIRECT("BG"&amp;$C$3):INDIRECT("BG"&amp;$C$4),1)=0),"J","N")</f>
        <v>N</v>
      </c>
      <c r="BH3" s="49" t="str">
        <f ca="1">IF(OR(COUNTIF(INDIRECT("BH"&amp;$C$3):INDIRECT("BH"&amp;$C$4),0)=0,COUNTIF(INDIRECT("BH"&amp;$C$3):INDIRECT("BH"&amp;$C$4),1)=0),"J","N")</f>
        <v>N</v>
      </c>
      <c r="BI3" s="49" t="str">
        <f ca="1">IF(OR(COUNTIF(INDIRECT("BI"&amp;$C$3):INDIRECT("BI"&amp;$C$4),0)=0,COUNTIF(INDIRECT("BI"&amp;$C$3):INDIRECT("BI"&amp;$C$4),1)=0),"J","N")</f>
        <v>N</v>
      </c>
      <c r="BJ3" s="49" t="str">
        <f ca="1">IF(OR(COUNTIF(INDIRECT("BJ"&amp;$C$3):INDIRECT("BJ"&amp;$C$4),0)=0,COUNTIF(INDIRECT("BJ"&amp;$C$3):INDIRECT("BJ"&amp;$C$4),1)=0),"J","N")</f>
        <v>N</v>
      </c>
      <c r="BK3" s="49" t="str">
        <f ca="1">IF(OR(COUNTIF(INDIRECT("BK"&amp;$C$3):INDIRECT("BK"&amp;$C$4),0)=0,COUNTIF(INDIRECT("BK"&amp;$C$3):INDIRECT("BK"&amp;$C$4),1)=0),"J","N")</f>
        <v>N</v>
      </c>
      <c r="BL3" s="49" t="str">
        <f ca="1">IF(OR(COUNTIF(INDIRECT("BL"&amp;$C$3):INDIRECT("BL"&amp;$C$4),0)=0,COUNTIF(INDIRECT("BL"&amp;$C$3):INDIRECT("BL"&amp;$C$4),1)=0),"J","N")</f>
        <v>J</v>
      </c>
      <c r="BM3" s="49" t="str">
        <f ca="1">IF(OR(COUNTIF(INDIRECT("BM"&amp;$C$3):INDIRECT("BM"&amp;$C$4),0)=0,COUNTIF(INDIRECT("BM"&amp;$C$3):INDIRECT("BM"&amp;$C$4),1)=0),"J","N")</f>
        <v>J</v>
      </c>
      <c r="BN3" s="49" t="str">
        <f ca="1">IF(OR(COUNTIF(INDIRECT("BN"&amp;$C$3):INDIRECT("BN"&amp;$C$4),0)=0,COUNTIF(INDIRECT("BN"&amp;$C$3):INDIRECT("BN"&amp;$C$4),1)=0),"J","N")</f>
        <v>J</v>
      </c>
      <c r="BO3" s="49" t="str">
        <f ca="1">IF(OR(COUNTIF(INDIRECT("BQ"&amp;$C$3):INDIRECT("BQ"&amp;$C$4),0)=0,COUNTIF(INDIRECT("BQ"&amp;$C$3):INDIRECT("BQ"&amp;$C$4),1)=0),"J","N")</f>
        <v>J</v>
      </c>
      <c r="BP3" s="50" t="str">
        <f ca="1">IF(OR(COUNTIF(INDIRECT("BP"&amp;$C$3):INDIRECT("BP"&amp;$C$4),0)=0,COUNTIF(INDIRECT("BP"&amp;$C$3):INDIRECT("BP"&amp;$C$4),1)=0),"J","N")</f>
        <v>J</v>
      </c>
      <c r="BQ3" s="50" t="str">
        <f ca="1">IF(OR(COUNTIF(INDIRECT("BQ"&amp;$C$3):INDIRECT("BQ"&amp;$C$4),0)=0,COUNTIF(INDIRECT("BQ"&amp;$C$3):INDIRECT("BQ"&amp;$C$4),1)=0),"J","N")</f>
        <v>J</v>
      </c>
      <c r="BR3" s="50" t="str">
        <f ca="1">IF(OR(COUNTIF(INDIRECT("BR"&amp;$C$3):INDIRECT("BR"&amp;$C$4),0)=0,COUNTIF(INDIRECT("BR"&amp;$C$3):INDIRECT("BR"&amp;$C$4),1)=0),"J","N")</f>
        <v>N</v>
      </c>
      <c r="BS3" s="49" t="str">
        <f ca="1">IF(OR(COUNTIF(INDIRECT("BS"&amp;$C$3):INDIRECT("BS"&amp;$C$4),0)=0,COUNTIF(INDIRECT("BS"&amp;$C$3):INDIRECT("BS"&amp;$C$4),1)=0),"J","N")</f>
        <v>N</v>
      </c>
      <c r="BT3" s="304" t="str">
        <f ca="1">IF(OR(COUNTIF(INDIRECT("BT"&amp;$C$3):INDIRECT("BT"&amp;$C$4),0)=0,COUNTIF(INDIRECT("BT"&amp;$C$3):INDIRECT("BT"&amp;$C$4),1)=0),"J","N")</f>
        <v>N</v>
      </c>
      <c r="BU3" s="304" t="str">
        <f ca="1">IF(OR(COUNTIF(INDIRECT("BU"&amp;$C$3):INDIRECT("BU"&amp;$C$4),0)=0,COUNTIF(INDIRECT("BU"&amp;$C$3):INDIRECT("BU"&amp;$C$4),1)=0),"J","N")</f>
        <v>N</v>
      </c>
      <c r="BV3" s="304" t="str">
        <f ca="1">IF(OR(COUNTIF(INDIRECT("BV"&amp;$C$3):INDIRECT("BV"&amp;$C$4),0)=0,COUNTIF(INDIRECT("BV"&amp;$C$3):INDIRECT("BV"&amp;$C$4),1)=0),"J","N")</f>
        <v>N</v>
      </c>
      <c r="BW3" s="305" t="str">
        <f ca="1">IF(OR(COUNTIF(INDIRECT("BW"&amp;$C$3):INDIRECT("BW"&amp;$C$4),0)=0,COUNTIF(INDIRECT("BW"&amp;$C$3):INDIRECT("BW"&amp;$C$4),1)=0),"J","N")</f>
        <v>N</v>
      </c>
      <c r="BX3" s="304" t="str">
        <f ca="1">IF(OR(COUNTIF(INDIRECT("BX"&amp;$C$3):INDIRECT("BX"&amp;$C$4),0)=0,COUNTIF(INDIRECT("BX"&amp;$C$3):INDIRECT("BX"&amp;$C$4),1)=0),"J","N")</f>
        <v>N</v>
      </c>
      <c r="BY3" s="304" t="str">
        <f ca="1">IF(OR(COUNTIF(INDIRECT("BY"&amp;$C$3):INDIRECT("BY"&amp;$C$4),0)=0,COUNTIF(INDIRECT("BY"&amp;$C$3):INDIRECT("BY"&amp;$C$4),1)=0),"J","N")</f>
        <v>N</v>
      </c>
      <c r="BZ3" s="304" t="str">
        <f ca="1">IF(OR(COUNTIF(INDIRECT("BZ"&amp;$C$3):INDIRECT("BZ"&amp;$C$4),0)=0,COUNTIF(INDIRECT("BZ"&amp;$C$3):INDIRECT("BZ"&amp;$C$4),1)=0),"J","N")</f>
        <v>N</v>
      </c>
      <c r="CA3" s="305" t="str">
        <f ca="1">IF(OR(COUNTIF(INDIRECT("CA"&amp;$C$3):INDIRECT("CA"&amp;$C$4),0)=0,COUNTIF(INDIRECT("CA"&amp;$C$3):INDIRECT("CA"&amp;$C$4),1)=0),"J","N")</f>
        <v>N</v>
      </c>
      <c r="CB3" s="51" t="str">
        <f ca="1">IF(OR(COUNTIF(INDIRECT("CB"&amp;$C$3):INDIRECT("CB"&amp;$C$4),0)=0,COUNTIF(INDIRECT("CB"&amp;$C$3):INDIRECT("CB"&amp;$C$4),1)=0),"J","N")</f>
        <v>J</v>
      </c>
      <c r="CC3" s="290" t="str">
        <f ca="1">IF(OR(COUNTIF(INDIRECT("CC"&amp;$C$3):INDIRECT("CC"&amp;$C$4),0)=0,COUNTIF(INDIRECT("CC"&amp;$C$3):INDIRECT("CC"&amp;$C$4),1)=0),"J","N")</f>
        <v>N</v>
      </c>
      <c r="CD3" s="342" t="str">
        <f ca="1">IF(OR(COUNTIF(INDIRECT("CD"&amp;$C$3):INDIRECT("CD"&amp;$C$4),0)=0,COUNTIF(INDIRECT("CD"&amp;$C$3):INDIRECT("CD"&amp;$C$4),1)=0),"J","N")</f>
        <v>J</v>
      </c>
      <c r="CE3" s="343" t="str">
        <f ca="1">IF(OR(COUNTIF(INDIRECT("CE"&amp;$C$3):INDIRECT("CE"&amp;$C$4),0)=0,COUNTIF(INDIRECT("CE"&amp;$C$3):INDIRECT("CE"&amp;$C$4),1)=0),"J","N")</f>
        <v>J</v>
      </c>
      <c r="CF3" s="342" t="str">
        <f ca="1">IF(OR(COUNTIF(INDIRECT("CF"&amp;$C$3):INDIRECT("CF"&amp;$C$4),0)=0,COUNTIF(INDIRECT("CF"&amp;$C$3):INDIRECT("CF"&amp;$C$4),1)=0),"J","N")</f>
        <v>J</v>
      </c>
      <c r="CG3" s="342" t="str">
        <f ca="1">IF(OR(COUNTIF(INDIRECT("CG"&amp;$C$3):INDIRECT("CG"&amp;$C$4),0)=0,COUNTIF(INDIRECT("CG"&amp;$C$3):INDIRECT("CG"&amp;$C$4),1)=0),"J","N")</f>
        <v>J</v>
      </c>
      <c r="CH3" s="342" t="str">
        <f ca="1">IF(OR(COUNTIF(INDIRECT("CH"&amp;$C$3):INDIRECT("CH"&amp;$C$4),0)=0,COUNTIF(INDIRECT("CH"&amp;$C$3):INDIRECT("CH"&amp;$C$4),1)=0),"J","N")</f>
        <v>J</v>
      </c>
      <c r="CI3" s="343" t="str">
        <f ca="1">IF(OR(COUNTIF(INDIRECT("CI"&amp;$C$3):INDIRECT("CI"&amp;$C$4),0)=0,COUNTIF(INDIRECT("CI"&amp;$C$3):INDIRECT("CI"&amp;$C$4),1)=0),"J","N")</f>
        <v>J</v>
      </c>
      <c r="CJ3" s="52"/>
      <c r="CK3" s="47"/>
      <c r="CL3" s="298"/>
      <c r="CM3" s="299"/>
      <c r="CN3" s="299"/>
      <c r="CO3" s="29"/>
      <c r="CP3" s="29"/>
      <c r="CV3" s="8"/>
      <c r="CW3" s="53"/>
      <c r="CX3" s="4"/>
      <c r="CY3" s="228"/>
      <c r="CZ3" s="231"/>
      <c r="DA3" s="228"/>
      <c r="DB3" s="231"/>
      <c r="DC3" s="30"/>
      <c r="DD3" s="31"/>
      <c r="DE3" s="30"/>
      <c r="DF3" s="31"/>
      <c r="DG3" s="316"/>
      <c r="DH3" s="317"/>
      <c r="DI3" s="5"/>
      <c r="DJ3" s="4"/>
      <c r="DK3" s="5"/>
      <c r="DL3" s="32"/>
      <c r="DM3" s="32"/>
      <c r="DN3" s="21"/>
      <c r="DO3" s="274"/>
      <c r="DP3" s="274"/>
      <c r="DQ3" s="29"/>
      <c r="DR3" s="29"/>
      <c r="DS3" s="333"/>
      <c r="DT3" s="21"/>
      <c r="DU3" s="5" t="s">
        <v>255</v>
      </c>
    </row>
    <row r="4" spans="1:125">
      <c r="A4" s="5"/>
      <c r="B4" s="33" t="s">
        <v>5</v>
      </c>
      <c r="C4" s="43">
        <f>C3+C5-1</f>
        <v>119</v>
      </c>
      <c r="D4" s="428" t="s">
        <v>6</v>
      </c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4">
        <f ca="1">SUMPRODUCT((INDIRECT("P"&amp;$C$3):INDIRECT("P"&amp;$C$4-1)&lt;&gt;INDIRECT("P"&amp;$C$3+1):INDIRECT("P"&amp;$C$4))*1)</f>
        <v>4</v>
      </c>
      <c r="Q4" s="45">
        <f ca="1">SUMPRODUCT((INDIRECT("Q"&amp;$C$3):INDIRECT("Q"&amp;$C$4-1)&lt;&gt;INDIRECT("Q"&amp;$C$3+1):INDIRECT("Q"&amp;$C$4))*1)</f>
        <v>0</v>
      </c>
      <c r="R4" s="44">
        <f ca="1">SUMPRODUCT((INDIRECT("R"&amp;$C$3):INDIRECT("R"&amp;$C$4-1)&lt;&gt;INDIRECT("R"&amp;$C$3+1):INDIRECT("R"&amp;$C$4))*1)</f>
        <v>2</v>
      </c>
      <c r="S4" s="44">
        <f ca="1">SUMPRODUCT((INDIRECT("S"&amp;$C$3):INDIRECT("S"&amp;$C$4-1)&lt;&gt;INDIRECT("S"&amp;$C$3+1):INDIRECT("S"&amp;$C$4))*1)</f>
        <v>3</v>
      </c>
      <c r="T4" s="44">
        <f ca="1">SUMPRODUCT((INDIRECT("T"&amp;$C$3):INDIRECT("T"&amp;$C$4-1)&lt;&gt;INDIRECT("T"&amp;$C$3+1):INDIRECT("T"&amp;$C$4))*1)</f>
        <v>2</v>
      </c>
      <c r="U4" s="45">
        <f ca="1">SUMPRODUCT((INDIRECT("U"&amp;$C$3):INDIRECT("U"&amp;$C$4-1)&lt;&gt;INDIRECT("U"&amp;$C$3+1):INDIRECT("U"&amp;$C$4))*1)</f>
        <v>4</v>
      </c>
      <c r="V4" s="44">
        <f ca="1">SUMPRODUCT((INDIRECT("V"&amp;$C$3):INDIRECT("V"&amp;$C$4-1)&lt;&gt;INDIRECT("V"&amp;$C$3+1):INDIRECT("V"&amp;$C$4))*1)</f>
        <v>4</v>
      </c>
      <c r="W4" s="44">
        <f ca="1">SUMPRODUCT((INDIRECT("W"&amp;$C$3):INDIRECT("W"&amp;$C$4-1)&lt;&gt;INDIRECT("W"&amp;$C$3+1):INDIRECT("W"&amp;$C$4))*1)</f>
        <v>4</v>
      </c>
      <c r="X4" s="44">
        <f ca="1">SUMPRODUCT((INDIRECT("X"&amp;$C$3):INDIRECT("X"&amp;$C$4-1)&lt;&gt;INDIRECT("X"&amp;$C$3+1):INDIRECT("X"&amp;$C$4))*1)</f>
        <v>0</v>
      </c>
      <c r="Y4" s="45">
        <f ca="1">SUMPRODUCT((INDIRECT("Y"&amp;$C$3):INDIRECT("Y"&amp;$C$4-1)&lt;&gt;INDIRECT("Y"&amp;$C$3+1):INDIRECT("Y"&amp;$C$4))*1)</f>
        <v>0</v>
      </c>
      <c r="Z4" s="44">
        <f ca="1">SUMPRODUCT((INDIRECT("Z"&amp;$C$3):INDIRECT("Z"&amp;$C$4-1)&lt;&gt;INDIRECT("Z"&amp;$C$3+1):INDIRECT("Z"&amp;$C$4))*1)</f>
        <v>2</v>
      </c>
      <c r="AA4" s="44">
        <f ca="1">SUMPRODUCT((INDIRECT("AA"&amp;$C$3):INDIRECT("AA"&amp;$C$4-1)&lt;&gt;INDIRECT("AA"&amp;$C$3+1):INDIRECT("AA"&amp;$C$4))*1)</f>
        <v>2</v>
      </c>
      <c r="AB4" s="44">
        <f ca="1">SUMPRODUCT((INDIRECT("AB"&amp;$C$3):INDIRECT("AB"&amp;$C$4-1)&lt;&gt;INDIRECT("AB"&amp;$C$3+1):INDIRECT("AB"&amp;$C$4))*1)</f>
        <v>3</v>
      </c>
      <c r="AC4" s="45">
        <f ca="1">SUMPRODUCT((INDIRECT("AC"&amp;$C$3):INDIRECT("AC"&amp;$C$4-1)&lt;&gt;INDIRECT("AC"&amp;$C$3+1):INDIRECT("AC"&amp;$C$4))*1)</f>
        <v>0</v>
      </c>
      <c r="AD4" s="44">
        <f ca="1">SUMPRODUCT((INDIRECT("AD"&amp;$C$3):INDIRECT("AD"&amp;$C$4-1)&lt;&gt;INDIRECT("AD"&amp;$C$3+1):INDIRECT("AD"&amp;$C$4))*1)</f>
        <v>4</v>
      </c>
      <c r="AE4" s="44">
        <f ca="1">SUMPRODUCT((INDIRECT("AE"&amp;$C$3):INDIRECT("AE"&amp;$C$4-1)&lt;&gt;INDIRECT("AE"&amp;$C$3+1):INDIRECT("AE"&amp;$C$4))*1)</f>
        <v>4</v>
      </c>
      <c r="AF4" s="46">
        <f ca="1">SUMPRODUCT((INDIRECT("AF"&amp;$C$3):INDIRECT("AF"&amp;$C$4-1)&lt;&gt;INDIRECT("AF"&amp;$C$3+1):INDIRECT("AF"&amp;$C$4))*1)</f>
        <v>1</v>
      </c>
      <c r="AG4" s="47">
        <f ca="1">SUMPRODUCT((INDIRECT("AG"&amp;$C$3):INDIRECT("AG"&amp;$C$4-1)&lt;&gt;INDIRECT("AG"&amp;$C$3+1):INDIRECT("AG"&amp;$C$4))*1)</f>
        <v>3</v>
      </c>
      <c r="AH4" s="46">
        <f ca="1">SUMPRODUCT((INDIRECT("AH"&amp;$C$3):INDIRECT("AH"&amp;$C$4-1)&lt;&gt;INDIRECT("AH"&amp;$C$3+1):INDIRECT("AH"&amp;$C$4))*1)</f>
        <v>0</v>
      </c>
      <c r="AI4" s="54">
        <f ca="1">SUMPRODUCT((INDIRECT("AI"&amp;$C$3):INDIRECT("AI"&amp;$C$4-1)&lt;&gt;INDIRECT("AI"&amp;$C$3+1):INDIRECT("AI"&amp;$C$4))*1)</f>
        <v>0</v>
      </c>
      <c r="AJ4" s="46">
        <f ca="1">SUMPRODUCT((INDIRECT("AJ"&amp;$C$3):INDIRECT("AJ"&amp;$C$4-1)&lt;&gt;INDIRECT("AJ"&amp;$C$3+1):INDIRECT("AJ"&amp;$C$4))*1)</f>
        <v>46</v>
      </c>
      <c r="AK4" s="47">
        <f ca="1">SUMPRODUCT((INDIRECT("AK"&amp;$C$3):INDIRECT("AK"&amp;$C$4-1)&lt;&gt;INDIRECT("AK"&amp;$C$3+1):INDIRECT("AK"&amp;$C$4))*1)</f>
        <v>66</v>
      </c>
      <c r="AL4" s="291">
        <f ca="1">SUMPRODUCT((INDIRECT("AL"&amp;$C$3):INDIRECT("AL"&amp;$C$4-1)&lt;&gt;INDIRECT("AL"&amp;$C$3+1):INDIRECT("AL"&amp;$C$4))*1)</f>
        <v>67</v>
      </c>
      <c r="AM4" s="46">
        <f ca="1">SUMPRODUCT((INDIRECT("AM"&amp;$C$3):INDIRECT("AM"&amp;$C$4-1)&lt;&gt;INDIRECT("AM"&amp;$C$3+1):INDIRECT("AM"&amp;$C$4))*1)</f>
        <v>0</v>
      </c>
      <c r="AN4" s="238">
        <f ca="1">SUMPRODUCT((INDIRECT("AN"&amp;$C$3):INDIRECT("AN"&amp;$C$4-1)&lt;&gt;INDIRECT("AN"&amp;$C$3+1):INDIRECT("AN"&amp;$C$4))*1)</f>
        <v>8</v>
      </c>
      <c r="AO4" s="239">
        <f ca="1">SUMPRODUCT((INDIRECT("AO"&amp;$C$3):INDIRECT("AO"&amp;$C$4-1)&lt;&gt;INDIRECT("AO"&amp;$C$3+1):INDIRECT("AO"&amp;$C$4))*1)</f>
        <v>10</v>
      </c>
      <c r="AP4" s="238">
        <f ca="1">SUMPRODUCT((INDIRECT("AP"&amp;$C$3):INDIRECT("AP"&amp;$C$4-1)&lt;&gt;INDIRECT("AP"&amp;$C$3+1):INDIRECT("AP"&amp;$C$4))*1)</f>
        <v>12</v>
      </c>
      <c r="AQ4" s="238">
        <f ca="1">SUMPRODUCT((INDIRECT("AQ"&amp;$C$3):INDIRECT("AQ"&amp;$C$4-1)&lt;&gt;INDIRECT("AQ"&amp;$C$3+1):INDIRECT("AQ"&amp;$C$4))*1)</f>
        <v>16</v>
      </c>
      <c r="AR4" s="238">
        <f ca="1">SUMPRODUCT((INDIRECT("AR"&amp;$C$3):INDIRECT("AR"&amp;$C$4-1)&lt;&gt;INDIRECT("AR"&amp;$C$3+1):INDIRECT("AR"&amp;$C$4))*1)</f>
        <v>13</v>
      </c>
      <c r="AS4" s="239">
        <f ca="1">SUMPRODUCT((INDIRECT("AS"&amp;$C$3):INDIRECT("AS"&amp;$C$4-1)&lt;&gt;INDIRECT("AS"&amp;$C$3+1):INDIRECT("AS"&amp;$C$4))*1)</f>
        <v>18</v>
      </c>
      <c r="AT4" s="238">
        <f ca="1">SUMPRODUCT((INDIRECT("AT"&amp;$C$3):INDIRECT("AT"&amp;$C$4-1)&lt;&gt;INDIRECT("AT"&amp;$C$3+1):INDIRECT("AT"&amp;$C$4))*1)</f>
        <v>18</v>
      </c>
      <c r="AU4" s="238">
        <f ca="1">SUMPRODUCT((INDIRECT("AU"&amp;$C$3):INDIRECT("AU"&amp;$C$4-1)&lt;&gt;INDIRECT("AU"&amp;$C$3+1):INDIRECT("AU"&amp;$C$4))*1)</f>
        <v>15</v>
      </c>
      <c r="AV4" s="238">
        <f ca="1">SUMPRODUCT((INDIRECT("AV"&amp;$C$3):INDIRECT("AV"&amp;$C$4-1)&lt;&gt;INDIRECT("AV"&amp;$C$3+1):INDIRECT("AV"&amp;$C$4))*1)</f>
        <v>4</v>
      </c>
      <c r="AW4" s="237">
        <f ca="1">SUMPRODUCT((INDIRECT("AW"&amp;$C$3):INDIRECT("AW"&amp;$C$4-1)&lt;&gt;INDIRECT("AW"&amp;$C$3+1):INDIRECT("AW"&amp;$C$4))*1)</f>
        <v>4</v>
      </c>
      <c r="AX4" s="237">
        <f ca="1">SUMPRODUCT((INDIRECT("Ax"&amp;$C$3):INDIRECT("Ax"&amp;$C$4-1)&lt;&gt;INDIRECT("Ax"&amp;$C$3+1):INDIRECT("Ax"&amp;$C$4))*1)</f>
        <v>4</v>
      </c>
      <c r="AY4" s="237">
        <f ca="1">SUMPRODUCT((INDIRECT("AY"&amp;$C$3):INDIRECT("AY"&amp;$C$4-1)&lt;&gt;INDIRECT("AY"&amp;$C$3+1):INDIRECT("AY"&amp;$C$4))*1)</f>
        <v>4</v>
      </c>
      <c r="AZ4" s="237">
        <f ca="1">SUMPRODUCT((INDIRECT("AZ"&amp;$C$3):INDIRECT("AZ"&amp;$C$4-1)&lt;&gt;INDIRECT("AZ"&amp;$C$3+1):INDIRECT("AZ"&amp;$C$4))*1)-1</f>
        <v>3</v>
      </c>
      <c r="BA4" s="237">
        <f ca="1">SUMPRODUCT((INDIRECT("BA"&amp;$C$3):INDIRECT("BA"&amp;$C$4-1)&lt;&gt;INDIRECT("BA"&amp;$C$3+1):INDIRECT("BA"&amp;$C$4))*1)</f>
        <v>4</v>
      </c>
      <c r="BB4" s="237">
        <f ca="1">SUMPRODUCT((INDIRECT("BB"&amp;$C$3):INDIRECT("BB"&amp;$C$4-1)&lt;&gt;INDIRECT("BB"&amp;$C$3+1):INDIRECT("BB"&amp;$C$4))*1)</f>
        <v>4</v>
      </c>
      <c r="BC4" s="237">
        <f ca="1">SUMPRODUCT((INDIRECT("BC"&amp;$C$3):INDIRECT("BC"&amp;$C$4-1)&lt;&gt;INDIRECT("BC"&amp;$C$3+1):INDIRECT("BC"&amp;$C$4))*1)</f>
        <v>6</v>
      </c>
      <c r="BD4" s="49">
        <f ca="1">SUMPRODUCT((INDIRECT("BD"&amp;$C$3):INDIRECT("BD"&amp;$C$4-1)&lt;&gt;INDIRECT("BD"&amp;$C$3+1):INDIRECT("BD"&amp;$C$4))*1)</f>
        <v>7</v>
      </c>
      <c r="BE4" s="49">
        <f ca="1">SUMPRODUCT((INDIRECT("BE"&amp;$C$3):INDIRECT("BE"&amp;$C$4-1)&lt;&gt;INDIRECT("BE"&amp;$C$3+1):INDIRECT("BE"&amp;$C$4))*1)</f>
        <v>9</v>
      </c>
      <c r="BF4" s="49">
        <f ca="1">SUMPRODUCT((INDIRECT("BF"&amp;$C$3):INDIRECT("BF"&amp;$C$4-1)&lt;&gt;INDIRECT("BF"&amp;$C$3+1):INDIRECT("BF"&amp;$C$4))*1)</f>
        <v>20</v>
      </c>
      <c r="BG4" s="49">
        <f ca="1">SUMPRODUCT((INDIRECT("BG"&amp;$C$3):INDIRECT("BG"&amp;$C$4-1)&lt;&gt;INDIRECT("BG"&amp;$C$3+1):INDIRECT("BG"&amp;$C$4))*1)</f>
        <v>24</v>
      </c>
      <c r="BH4" s="49">
        <f ca="1">SUMPRODUCT((INDIRECT("BH"&amp;$C$3):INDIRECT("BH"&amp;$C$4-1)&lt;&gt;INDIRECT("BH"&amp;$C$3+1):INDIRECT("BH"&amp;$C$4))*1)</f>
        <v>38</v>
      </c>
      <c r="BI4" s="49">
        <f ca="1">SUMPRODUCT((INDIRECT("BI"&amp;$C$3):INDIRECT("BI"&amp;$C$4-1)&lt;&gt;INDIRECT("BI"&amp;$C$3+1):INDIRECT("BI"&amp;$C$4))*1)</f>
        <v>46</v>
      </c>
      <c r="BJ4" s="49">
        <f ca="1">SUMPRODUCT((INDIRECT("BJ"&amp;$C$3):INDIRECT("BJ"&amp;$C$4-1)&lt;&gt;INDIRECT("BJ"&amp;$C$3+1):INDIRECT("BJ"&amp;$C$4))*1)</f>
        <v>52</v>
      </c>
      <c r="BK4" s="49">
        <f ca="1">SUMPRODUCT((INDIRECT("BK"&amp;$C$3):INDIRECT("BK"&amp;$C$4-1)&lt;&gt;INDIRECT("BK"&amp;$C$3+1):INDIRECT("BK"&amp;$C$4))*1)</f>
        <v>56</v>
      </c>
      <c r="BL4" s="49">
        <f ca="1">SUMPRODUCT((INDIRECT("BL"&amp;$C$3):INDIRECT("BL"&amp;$C$4-1)&lt;&gt;INDIRECT("BL"&amp;$C$3+1):INDIRECT("BL"&amp;$C$4))*1)</f>
        <v>0</v>
      </c>
      <c r="BM4" s="49">
        <f ca="1">SUMPRODUCT((INDIRECT("BM"&amp;$C$3):INDIRECT("BM"&amp;$C$4-1)&lt;&gt;INDIRECT("BM"&amp;$C$3+1):INDIRECT("BM"&amp;$C$4))*1)</f>
        <v>0</v>
      </c>
      <c r="BN4" s="49">
        <f ca="1">SUMPRODUCT((INDIRECT("BN"&amp;$C$3):INDIRECT("BN"&amp;$C$4-1)&lt;&gt;INDIRECT("BN"&amp;$C$3+1):INDIRECT("BN"&amp;$C$4))*1)</f>
        <v>0</v>
      </c>
      <c r="BO4" s="49">
        <f ca="1">SUMPRODUCT((INDIRECT("BQ"&amp;$C$3):INDIRECT("BQ"&amp;$C$4-1)&lt;&gt;INDIRECT("BQ"&amp;$C$3+1):INDIRECT("BQ"&amp;$C$4))*1)</f>
        <v>0</v>
      </c>
      <c r="BP4" s="50">
        <f ca="1">SUMPRODUCT((INDIRECT("BP"&amp;$C$3):INDIRECT("BP"&amp;$C$4-1)&lt;&gt;INDIRECT("BP"&amp;$C$3+1):INDIRECT("BP"&amp;$C$4))*1)</f>
        <v>0</v>
      </c>
      <c r="BQ4" s="50">
        <f ca="1">SUMPRODUCT((INDIRECT("BQ"&amp;$C$3):INDIRECT("BQ"&amp;$C$4-1)&lt;&gt;INDIRECT("BQ"&amp;$C$3+1):INDIRECT("BQ"&amp;$C$4))*1)</f>
        <v>0</v>
      </c>
      <c r="BR4" s="50">
        <f ca="1">SUMPRODUCT((INDIRECT("BR"&amp;$C$3):INDIRECT("BR"&amp;$C$4-1)&lt;&gt;INDIRECT("BR"&amp;$C$3+1):INDIRECT("BR"&amp;$C$4))*1)</f>
        <v>7</v>
      </c>
      <c r="BS4" s="49">
        <f ca="1">SUMPRODUCT((INDIRECT("BS"&amp;$C$3):INDIRECT("BS"&amp;$C$4-1)&lt;&gt;INDIRECT("BS"&amp;$C$3+1):INDIRECT("BS"&amp;$C$4))*1)</f>
        <v>7</v>
      </c>
      <c r="BT4" s="304">
        <f ca="1">SUMPRODUCT((INDIRECT("BT"&amp;$C$3):INDIRECT("BT"&amp;$C$4-1)&lt;&gt;INDIRECT("BT"&amp;$C$3+1):INDIRECT("BT"&amp;$C$4))*1)</f>
        <v>7</v>
      </c>
      <c r="BU4" s="304">
        <f ca="1">SUMPRODUCT((INDIRECT("BU"&amp;$C$3):INDIRECT("BU"&amp;$C$4-1)&lt;&gt;INDIRECT("BU"&amp;$C$3+1):INDIRECT("BU"&amp;$C$4))*1)</f>
        <v>21</v>
      </c>
      <c r="BV4" s="304">
        <f ca="1">SUMPRODUCT((INDIRECT("BV"&amp;$C$3):INDIRECT("BV"&amp;$C$4-1)&lt;&gt;INDIRECT("BV"&amp;$C$3+1):INDIRECT("BV"&amp;$C$4))*1)</f>
        <v>23</v>
      </c>
      <c r="BW4" s="305">
        <f ca="1">SUMPRODUCT((INDIRECT("BW"&amp;$C$3):INDIRECT("BW"&amp;$C$4-1)&lt;&gt;INDIRECT("BW"&amp;$C$3+1):INDIRECT("BW"&amp;$C$4))*1)</f>
        <v>38</v>
      </c>
      <c r="BX4" s="304">
        <f ca="1">SUMPRODUCT((INDIRECT("BX"&amp;$C$3):INDIRECT("BX"&amp;$C$4-1)&lt;&gt;INDIRECT("BX"&amp;$C$3+1):INDIRECT("BX"&amp;$C$4))*1)</f>
        <v>46</v>
      </c>
      <c r="BY4" s="304">
        <f ca="1">SUMPRODUCT((INDIRECT("BY"&amp;$C$3):INDIRECT("BY"&amp;$C$4-1)&lt;&gt;INDIRECT("BY"&amp;$C$3+1):INDIRECT("BY"&amp;$C$4))*1)</f>
        <v>48</v>
      </c>
      <c r="BZ4" s="304">
        <f ca="1">SUMPRODUCT((INDIRECT("BZ"&amp;$C$3):INDIRECT("BZ"&amp;$C$4-1)&lt;&gt;INDIRECT("BZ"&amp;$C$3+1):INDIRECT("BZ"&amp;$C$4))*1)</f>
        <v>55</v>
      </c>
      <c r="CA4" s="305">
        <f ca="1">SUMPRODUCT((INDIRECT("CA"&amp;$C$3):INDIRECT("CA"&amp;$C$4-1)&lt;&gt;INDIRECT("CA"&amp;$C$3+1):INDIRECT("CA"&amp;$C$4))*1)</f>
        <v>56</v>
      </c>
      <c r="CB4" s="51">
        <f ca="1">SUMPRODUCT((INDIRECT("CB"&amp;$C$3):INDIRECT("CB"&amp;$C$4-1)&lt;&gt;INDIRECT("CB"&amp;$C$3+1):INDIRECT("CB"&amp;$C$4))*1)</f>
        <v>0</v>
      </c>
      <c r="CC4" s="290">
        <f ca="1">SUMPRODUCT((INDIRECT("CC"&amp;$C$3):INDIRECT("CC"&amp;$C$4-1)&lt;&gt;INDIRECT("CC"&amp;$C$3+1):INDIRECT("CC"&amp;$C$4))*1)</f>
        <v>14</v>
      </c>
      <c r="CD4" s="342">
        <f ca="1">SUMPRODUCT((INDIRECT("CD"&amp;$C$3):INDIRECT("CD"&amp;$C$4-1)&lt;&gt;INDIRECT("CD"&amp;$C$3+1):INDIRECT("CD"&amp;$C$4))*1)</f>
        <v>0</v>
      </c>
      <c r="CE4" s="343">
        <f ca="1">SUMPRODUCT((INDIRECT("CE"&amp;$C$3):INDIRECT("CE"&amp;$C$4-1)&lt;&gt;INDIRECT("CE"&amp;$C$3+1):INDIRECT("CE"&amp;$C$4))*1)</f>
        <v>0</v>
      </c>
      <c r="CF4" s="342">
        <f ca="1">SUMPRODUCT((INDIRECT("CF"&amp;$C$3):INDIRECT("CF"&amp;$C$4-1)&lt;&gt;INDIRECT("CF"&amp;$C$3+1):INDIRECT("CF"&amp;$C$4))*1)</f>
        <v>0</v>
      </c>
      <c r="CG4" s="342">
        <f ca="1">SUMPRODUCT((INDIRECT("CG"&amp;$C$3):INDIRECT("CG"&amp;$C$4-1)&lt;&gt;INDIRECT("CG"&amp;$C$3+1):INDIRECT("CG"&amp;$C$4))*1)</f>
        <v>0</v>
      </c>
      <c r="CH4" s="342">
        <f ca="1">SUMPRODUCT((INDIRECT("CH"&amp;$C$3):INDIRECT("CH"&amp;$C$4-1)&lt;&gt;INDIRECT("CH"&amp;$C$3+1):INDIRECT("CH"&amp;$C$4))*1)</f>
        <v>0</v>
      </c>
      <c r="CI4" s="343">
        <f ca="1">SUMPRODUCT((INDIRECT("CI"&amp;$C$3):INDIRECT("CI"&amp;$C$4-1)&lt;&gt;INDIRECT("CI"&amp;$C$3+1):INDIRECT("CI"&amp;$C$4))*1)</f>
        <v>0</v>
      </c>
      <c r="CJ4" s="52"/>
      <c r="CK4" s="54"/>
      <c r="CL4" s="298"/>
      <c r="CM4" s="299"/>
      <c r="CN4" s="299"/>
      <c r="CO4" s="29"/>
      <c r="CP4" s="29"/>
      <c r="CV4" s="8"/>
      <c r="CW4" s="5"/>
      <c r="CX4" s="4"/>
      <c r="CY4" s="228"/>
      <c r="CZ4" s="231"/>
      <c r="DA4" s="228"/>
      <c r="DB4" s="231"/>
      <c r="DC4" s="30"/>
      <c r="DD4" s="31"/>
      <c r="DE4" s="30"/>
      <c r="DF4" s="31"/>
      <c r="DG4" s="316"/>
      <c r="DH4" s="317"/>
      <c r="DI4" s="5"/>
      <c r="DJ4" s="4"/>
      <c r="DK4" s="5"/>
      <c r="DL4" s="32"/>
      <c r="DM4" s="32"/>
      <c r="DN4" s="21"/>
      <c r="DO4" s="274"/>
      <c r="DP4" s="274"/>
      <c r="DQ4" s="29"/>
      <c r="DR4" s="29"/>
      <c r="DS4" s="333"/>
      <c r="DT4" s="21"/>
      <c r="DU4" s="5" t="s">
        <v>39</v>
      </c>
    </row>
    <row r="5" spans="1:125">
      <c r="A5" s="55"/>
      <c r="B5" s="33" t="s">
        <v>7</v>
      </c>
      <c r="C5" s="43">
        <f>COUNTA(B:B)-5</f>
        <v>109</v>
      </c>
      <c r="D5" s="448" t="s">
        <v>8</v>
      </c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36" t="s">
        <v>9</v>
      </c>
      <c r="Q5" s="436"/>
      <c r="R5" s="436"/>
      <c r="S5" s="436"/>
      <c r="T5" s="436" t="s">
        <v>10</v>
      </c>
      <c r="U5" s="436"/>
      <c r="V5" s="436"/>
      <c r="W5" s="436"/>
      <c r="X5" s="436" t="s">
        <v>11</v>
      </c>
      <c r="Y5" s="436"/>
      <c r="Z5" s="436"/>
      <c r="AA5" s="436"/>
      <c r="AB5" s="436" t="s">
        <v>12</v>
      </c>
      <c r="AC5" s="436"/>
      <c r="AD5" s="436"/>
      <c r="AE5" s="436"/>
      <c r="AF5" s="437" t="s">
        <v>13</v>
      </c>
      <c r="AG5" s="437"/>
      <c r="AH5" s="437"/>
      <c r="AI5" s="437"/>
      <c r="AJ5" s="432" t="s">
        <v>14</v>
      </c>
      <c r="AK5" s="432"/>
      <c r="AL5" s="432"/>
      <c r="AM5" s="432"/>
      <c r="AN5" s="438" t="s">
        <v>15</v>
      </c>
      <c r="AO5" s="438"/>
      <c r="AP5" s="438"/>
      <c r="AQ5" s="438"/>
      <c r="AR5" s="438" t="s">
        <v>16</v>
      </c>
      <c r="AS5" s="438"/>
      <c r="AT5" s="438"/>
      <c r="AU5" s="438"/>
      <c r="AV5" s="438" t="s">
        <v>17</v>
      </c>
      <c r="AW5" s="438"/>
      <c r="AX5" s="438"/>
      <c r="AY5" s="438"/>
      <c r="AZ5" s="442" t="s">
        <v>18</v>
      </c>
      <c r="BA5" s="442"/>
      <c r="BB5" s="442"/>
      <c r="BC5" s="442"/>
      <c r="BD5" s="439" t="s">
        <v>19</v>
      </c>
      <c r="BE5" s="439"/>
      <c r="BF5" s="439"/>
      <c r="BG5" s="439"/>
      <c r="BH5" s="439" t="s">
        <v>20</v>
      </c>
      <c r="BI5" s="439"/>
      <c r="BJ5" s="439"/>
      <c r="BK5" s="439"/>
      <c r="BL5" s="439" t="s">
        <v>21</v>
      </c>
      <c r="BM5" s="439"/>
      <c r="BN5" s="439"/>
      <c r="BO5" s="439"/>
      <c r="BP5" s="439" t="s">
        <v>22</v>
      </c>
      <c r="BQ5" s="439"/>
      <c r="BR5" s="439"/>
      <c r="BS5" s="439"/>
      <c r="BT5" s="431" t="s">
        <v>23</v>
      </c>
      <c r="BU5" s="431"/>
      <c r="BV5" s="431"/>
      <c r="BW5" s="431"/>
      <c r="BX5" s="431" t="s">
        <v>24</v>
      </c>
      <c r="BY5" s="431"/>
      <c r="BZ5" s="431"/>
      <c r="CA5" s="431"/>
      <c r="CB5" s="432" t="s">
        <v>25</v>
      </c>
      <c r="CC5" s="432"/>
      <c r="CD5" s="432"/>
      <c r="CE5" s="432"/>
      <c r="CF5" s="433" t="s">
        <v>26</v>
      </c>
      <c r="CG5" s="433"/>
      <c r="CH5" s="433"/>
      <c r="CI5" s="433"/>
      <c r="CJ5" s="56"/>
      <c r="CK5" s="57"/>
      <c r="CL5" s="66"/>
      <c r="CM5" s="300"/>
      <c r="CN5" s="300"/>
      <c r="CO5" s="59"/>
      <c r="CP5" s="59"/>
      <c r="CQ5" s="60"/>
      <c r="CR5" s="61"/>
      <c r="CS5" s="62" t="s">
        <v>9</v>
      </c>
      <c r="CT5" s="58" t="s">
        <v>10</v>
      </c>
      <c r="CU5" s="22" t="s">
        <v>11</v>
      </c>
      <c r="CV5" s="58" t="s">
        <v>12</v>
      </c>
      <c r="CW5" s="55" t="s">
        <v>13</v>
      </c>
      <c r="CX5" s="63" t="s">
        <v>14</v>
      </c>
      <c r="CY5" s="259" t="s">
        <v>15</v>
      </c>
      <c r="CZ5" s="260" t="s">
        <v>16</v>
      </c>
      <c r="DA5" s="259" t="s">
        <v>17</v>
      </c>
      <c r="DB5" s="260" t="s">
        <v>18</v>
      </c>
      <c r="DC5" s="64" t="s">
        <v>19</v>
      </c>
      <c r="DD5" s="65" t="s">
        <v>20</v>
      </c>
      <c r="DE5" s="64" t="s">
        <v>21</v>
      </c>
      <c r="DF5" s="65" t="s">
        <v>22</v>
      </c>
      <c r="DG5" s="318" t="s">
        <v>23</v>
      </c>
      <c r="DH5" s="319" t="s">
        <v>24</v>
      </c>
      <c r="DI5" s="55" t="s">
        <v>25</v>
      </c>
      <c r="DJ5" s="63" t="s">
        <v>26</v>
      </c>
      <c r="DK5" s="55"/>
      <c r="DL5" s="66"/>
      <c r="DM5" s="66"/>
      <c r="DN5" s="60"/>
      <c r="DO5" s="275"/>
      <c r="DP5" s="275"/>
      <c r="DQ5" s="59"/>
      <c r="DR5" s="59"/>
      <c r="DS5" s="334"/>
      <c r="DT5" s="60"/>
      <c r="DU5" s="5" t="s">
        <v>254</v>
      </c>
    </row>
    <row r="6" spans="1:125">
      <c r="A6" s="5"/>
      <c r="B6" s="5"/>
      <c r="C6" s="5"/>
      <c r="D6" s="428" t="s">
        <v>27</v>
      </c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67">
        <f>Q6*2</f>
        <v>8</v>
      </c>
      <c r="Q6" s="68">
        <f>R6*2</f>
        <v>4</v>
      </c>
      <c r="R6" s="68">
        <f>S6*2</f>
        <v>2</v>
      </c>
      <c r="S6" s="69">
        <v>1</v>
      </c>
      <c r="T6" s="68">
        <f>U6*2</f>
        <v>8</v>
      </c>
      <c r="U6" s="68">
        <f>V6*2</f>
        <v>4</v>
      </c>
      <c r="V6" s="68">
        <f>W6*2</f>
        <v>2</v>
      </c>
      <c r="W6" s="69">
        <v>1</v>
      </c>
      <c r="X6" s="70">
        <f>Y6*2</f>
        <v>8</v>
      </c>
      <c r="Y6" s="44">
        <f>Z6*2</f>
        <v>4</v>
      </c>
      <c r="Z6" s="44">
        <f>AA6*2</f>
        <v>2</v>
      </c>
      <c r="AA6" s="71">
        <v>1</v>
      </c>
      <c r="AB6" s="70">
        <f>AC6*2</f>
        <v>8</v>
      </c>
      <c r="AC6" s="44">
        <f>AD6*2</f>
        <v>4</v>
      </c>
      <c r="AD6" s="44">
        <f>AE6*2</f>
        <v>2</v>
      </c>
      <c r="AE6" s="71">
        <v>1</v>
      </c>
      <c r="AF6" s="46">
        <f>AG6*2</f>
        <v>8</v>
      </c>
      <c r="AG6" s="72">
        <f>AH6*2</f>
        <v>4</v>
      </c>
      <c r="AH6" s="72">
        <f>AI6*2</f>
        <v>2</v>
      </c>
      <c r="AI6" s="54">
        <v>1</v>
      </c>
      <c r="AJ6" s="46">
        <f>AK6*2</f>
        <v>8</v>
      </c>
      <c r="AK6" s="46">
        <f>AL6*2</f>
        <v>4</v>
      </c>
      <c r="AL6" s="291">
        <f>AM6*2</f>
        <v>2</v>
      </c>
      <c r="AM6" s="54">
        <v>1</v>
      </c>
      <c r="AN6" s="238">
        <f>AO6*2</f>
        <v>8</v>
      </c>
      <c r="AO6" s="238">
        <f>AP6*2</f>
        <v>4</v>
      </c>
      <c r="AP6" s="238">
        <f>AQ6*2</f>
        <v>2</v>
      </c>
      <c r="AQ6" s="239">
        <v>1</v>
      </c>
      <c r="AR6" s="238">
        <f>AS6*2</f>
        <v>8</v>
      </c>
      <c r="AS6" s="238">
        <f>AT6*2</f>
        <v>4</v>
      </c>
      <c r="AT6" s="238">
        <f>AU6*2</f>
        <v>2</v>
      </c>
      <c r="AU6" s="239">
        <v>1</v>
      </c>
      <c r="AV6" s="238">
        <f>AW6*2</f>
        <v>8</v>
      </c>
      <c r="AW6" s="236">
        <f>AX6*2</f>
        <v>4</v>
      </c>
      <c r="AX6" s="236">
        <f>AY6*2</f>
        <v>2</v>
      </c>
      <c r="AY6" s="237">
        <v>1</v>
      </c>
      <c r="AZ6" s="236">
        <f>BA6*2</f>
        <v>8</v>
      </c>
      <c r="BA6" s="236">
        <f>BB6*2</f>
        <v>4</v>
      </c>
      <c r="BB6" s="236">
        <f>BC6*2</f>
        <v>2</v>
      </c>
      <c r="BC6" s="237">
        <v>1</v>
      </c>
      <c r="BD6" s="41">
        <f>BE6*2</f>
        <v>8</v>
      </c>
      <c r="BE6" s="41">
        <f>BF6*2</f>
        <v>4</v>
      </c>
      <c r="BF6" s="41">
        <f>BG6*2</f>
        <v>2</v>
      </c>
      <c r="BG6" s="42">
        <v>1</v>
      </c>
      <c r="BH6" s="41">
        <f>BI6*2</f>
        <v>8</v>
      </c>
      <c r="BI6" s="41">
        <f>BJ6*2</f>
        <v>4</v>
      </c>
      <c r="BJ6" s="41">
        <f>BK6*2</f>
        <v>2</v>
      </c>
      <c r="BK6" s="42">
        <v>1</v>
      </c>
      <c r="BL6" s="41">
        <f>BM6*2</f>
        <v>8</v>
      </c>
      <c r="BM6" s="41">
        <f>BN6*2</f>
        <v>4</v>
      </c>
      <c r="BN6" s="41">
        <f>BO6*2</f>
        <v>2</v>
      </c>
      <c r="BO6" s="42">
        <v>1</v>
      </c>
      <c r="BP6" s="41">
        <f>BQ6*2</f>
        <v>8</v>
      </c>
      <c r="BQ6" s="41">
        <f>BR6*2</f>
        <v>4</v>
      </c>
      <c r="BR6" s="41">
        <f>BS6*2</f>
        <v>2</v>
      </c>
      <c r="BS6" s="42">
        <v>1</v>
      </c>
      <c r="BT6" s="304">
        <f>BU6*2</f>
        <v>8</v>
      </c>
      <c r="BU6" s="304">
        <f>BV6*2</f>
        <v>4</v>
      </c>
      <c r="BV6" s="304">
        <f>BW6*2</f>
        <v>2</v>
      </c>
      <c r="BW6" s="305">
        <v>1</v>
      </c>
      <c r="BX6" s="304">
        <f>BY6*2</f>
        <v>8</v>
      </c>
      <c r="BY6" s="304">
        <f>BZ6*2</f>
        <v>4</v>
      </c>
      <c r="BZ6" s="304">
        <f>CA6*2</f>
        <v>2</v>
      </c>
      <c r="CA6" s="305">
        <v>1</v>
      </c>
      <c r="CB6" s="37">
        <f>CC6*2</f>
        <v>8</v>
      </c>
      <c r="CC6" s="290">
        <f>CD6*2</f>
        <v>4</v>
      </c>
      <c r="CD6" s="342">
        <f>CE6*2</f>
        <v>2</v>
      </c>
      <c r="CE6" s="343">
        <v>1</v>
      </c>
      <c r="CF6" s="342">
        <f>CG6*2</f>
        <v>8</v>
      </c>
      <c r="CG6" s="342">
        <f>CH6*2</f>
        <v>4</v>
      </c>
      <c r="CH6" s="342">
        <f>CI6*2</f>
        <v>2</v>
      </c>
      <c r="CI6" s="343">
        <v>1</v>
      </c>
      <c r="CJ6" s="52"/>
      <c r="CK6" s="54"/>
      <c r="CL6" s="32"/>
      <c r="CM6" s="285"/>
      <c r="CN6" s="285"/>
      <c r="CO6" s="29"/>
      <c r="CP6" s="29"/>
      <c r="CV6" s="8"/>
      <c r="CW6" s="73"/>
      <c r="CX6" s="4"/>
      <c r="CY6" s="228"/>
      <c r="CZ6" s="231"/>
      <c r="DA6" s="228"/>
      <c r="DB6" s="231"/>
      <c r="DC6" s="30"/>
      <c r="DD6" s="31"/>
      <c r="DE6" s="30"/>
      <c r="DF6" s="31"/>
      <c r="DG6" s="316"/>
      <c r="DH6" s="317"/>
      <c r="DI6" s="5"/>
      <c r="DJ6" s="4"/>
      <c r="DK6" s="5"/>
      <c r="DL6" s="32"/>
      <c r="DM6" s="32"/>
      <c r="DN6" s="21"/>
      <c r="DO6" s="274"/>
      <c r="DP6" s="274"/>
      <c r="DQ6" s="29"/>
      <c r="DR6" s="29"/>
      <c r="DS6" s="333"/>
      <c r="DT6" s="21"/>
      <c r="DU6" s="5" t="s">
        <v>45</v>
      </c>
    </row>
    <row r="7" spans="1:125">
      <c r="A7" s="434" t="s">
        <v>28</v>
      </c>
      <c r="B7" s="434"/>
      <c r="C7" s="74">
        <v>1</v>
      </c>
      <c r="D7" s="435" t="s">
        <v>29</v>
      </c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6" t="s">
        <v>30</v>
      </c>
      <c r="Q7" s="436"/>
      <c r="R7" s="436"/>
      <c r="S7" s="436"/>
      <c r="T7" s="436"/>
      <c r="U7" s="436"/>
      <c r="V7" s="436"/>
      <c r="W7" s="436"/>
      <c r="X7" s="436" t="s">
        <v>31</v>
      </c>
      <c r="Y7" s="436"/>
      <c r="Z7" s="436"/>
      <c r="AA7" s="436"/>
      <c r="AB7" s="436"/>
      <c r="AC7" s="436"/>
      <c r="AD7" s="436"/>
      <c r="AE7" s="436"/>
      <c r="AF7" s="437" t="s">
        <v>32</v>
      </c>
      <c r="AG7" s="437"/>
      <c r="AH7" s="437"/>
      <c r="AI7" s="437"/>
      <c r="AJ7" s="437"/>
      <c r="AK7" s="437"/>
      <c r="AL7" s="437"/>
      <c r="AM7" s="437"/>
      <c r="AN7" s="438" t="s">
        <v>33</v>
      </c>
      <c r="AO7" s="438"/>
      <c r="AP7" s="438"/>
      <c r="AQ7" s="438"/>
      <c r="AR7" s="438"/>
      <c r="AS7" s="438"/>
      <c r="AT7" s="438"/>
      <c r="AU7" s="438"/>
      <c r="AV7" s="438" t="s">
        <v>34</v>
      </c>
      <c r="AW7" s="438"/>
      <c r="AX7" s="438"/>
      <c r="AY7" s="438"/>
      <c r="AZ7" s="438"/>
      <c r="BA7" s="438"/>
      <c r="BB7" s="438"/>
      <c r="BC7" s="438"/>
      <c r="BD7" s="439" t="s">
        <v>35</v>
      </c>
      <c r="BE7" s="439"/>
      <c r="BF7" s="439"/>
      <c r="BG7" s="439"/>
      <c r="BH7" s="439"/>
      <c r="BI7" s="439"/>
      <c r="BJ7" s="439"/>
      <c r="BK7" s="439"/>
      <c r="BL7" s="439" t="s">
        <v>36</v>
      </c>
      <c r="BM7" s="439"/>
      <c r="BN7" s="439"/>
      <c r="BO7" s="439"/>
      <c r="BP7" s="439"/>
      <c r="BQ7" s="439"/>
      <c r="BR7" s="439"/>
      <c r="BS7" s="439"/>
      <c r="BT7" s="440" t="s">
        <v>37</v>
      </c>
      <c r="BU7" s="440"/>
      <c r="BV7" s="440"/>
      <c r="BW7" s="440"/>
      <c r="BX7" s="440"/>
      <c r="BY7" s="440"/>
      <c r="BZ7" s="440"/>
      <c r="CA7" s="440"/>
      <c r="CB7" s="441" t="s">
        <v>38</v>
      </c>
      <c r="CC7" s="441"/>
      <c r="CD7" s="441"/>
      <c r="CE7" s="441"/>
      <c r="CF7" s="441"/>
      <c r="CG7" s="441"/>
      <c r="CH7" s="441"/>
      <c r="CI7" s="441"/>
      <c r="CJ7" s="56"/>
      <c r="CK7" s="57"/>
      <c r="CL7" s="66"/>
      <c r="CM7" s="300"/>
      <c r="CN7" s="300"/>
      <c r="CO7" s="59"/>
      <c r="CP7" s="59"/>
      <c r="CQ7" s="60"/>
      <c r="CR7" s="61"/>
      <c r="CS7" s="429" t="s">
        <v>39</v>
      </c>
      <c r="CT7" s="429"/>
      <c r="CU7" s="429" t="s">
        <v>40</v>
      </c>
      <c r="CV7" s="429"/>
      <c r="CW7" s="427" t="s">
        <v>41</v>
      </c>
      <c r="CX7" s="427"/>
      <c r="CY7" s="430" t="s">
        <v>42</v>
      </c>
      <c r="CZ7" s="430"/>
      <c r="DA7" s="430" t="s">
        <v>43</v>
      </c>
      <c r="DB7" s="430"/>
      <c r="DC7" s="425" t="s">
        <v>44</v>
      </c>
      <c r="DD7" s="425"/>
      <c r="DE7" s="425" t="s">
        <v>45</v>
      </c>
      <c r="DF7" s="425"/>
      <c r="DG7" s="426" t="s">
        <v>46</v>
      </c>
      <c r="DH7" s="426"/>
      <c r="DI7" s="427" t="s">
        <v>47</v>
      </c>
      <c r="DJ7" s="427"/>
      <c r="DK7" s="55"/>
      <c r="DL7" s="66" t="s">
        <v>39</v>
      </c>
      <c r="DM7" s="66" t="s">
        <v>40</v>
      </c>
      <c r="DN7" s="60" t="s">
        <v>41</v>
      </c>
      <c r="DO7" s="275" t="s">
        <v>42</v>
      </c>
      <c r="DP7" s="275" t="s">
        <v>43</v>
      </c>
      <c r="DQ7" s="59" t="s">
        <v>44</v>
      </c>
      <c r="DR7" s="59" t="s">
        <v>45</v>
      </c>
      <c r="DS7" s="334" t="s">
        <v>46</v>
      </c>
      <c r="DT7" s="60" t="s">
        <v>47</v>
      </c>
      <c r="DU7" s="5" t="s">
        <v>253</v>
      </c>
    </row>
    <row r="8" spans="1:125">
      <c r="A8" s="75"/>
      <c r="B8" s="75"/>
      <c r="C8" s="76"/>
      <c r="D8" s="428" t="s">
        <v>48</v>
      </c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67">
        <f t="shared" ref="P8:V9" si="3">Q8*2</f>
        <v>128</v>
      </c>
      <c r="Q8" s="68">
        <f t="shared" si="3"/>
        <v>64</v>
      </c>
      <c r="R8" s="68">
        <f t="shared" si="3"/>
        <v>32</v>
      </c>
      <c r="S8" s="68">
        <f t="shared" si="3"/>
        <v>16</v>
      </c>
      <c r="T8" s="68">
        <f t="shared" si="3"/>
        <v>8</v>
      </c>
      <c r="U8" s="68">
        <f t="shared" si="3"/>
        <v>4</v>
      </c>
      <c r="V8" s="68">
        <f t="shared" si="3"/>
        <v>2</v>
      </c>
      <c r="W8" s="69">
        <v>1</v>
      </c>
      <c r="X8" s="67">
        <f t="shared" ref="X8:AD9" si="4">Y8*2</f>
        <v>128</v>
      </c>
      <c r="Y8" s="77">
        <f t="shared" si="4"/>
        <v>64</v>
      </c>
      <c r="Z8" s="77">
        <f t="shared" si="4"/>
        <v>32</v>
      </c>
      <c r="AA8" s="77">
        <f t="shared" si="4"/>
        <v>16</v>
      </c>
      <c r="AB8" s="77">
        <f t="shared" si="4"/>
        <v>8</v>
      </c>
      <c r="AC8" s="77">
        <f t="shared" si="4"/>
        <v>4</v>
      </c>
      <c r="AD8" s="77">
        <f t="shared" si="4"/>
        <v>2</v>
      </c>
      <c r="AE8" s="69">
        <v>1</v>
      </c>
      <c r="AF8" s="78">
        <f t="shared" ref="AF8:AL9" si="5">AG8*2</f>
        <v>128</v>
      </c>
      <c r="AG8" s="79">
        <f t="shared" si="5"/>
        <v>64</v>
      </c>
      <c r="AH8" s="79">
        <f t="shared" si="5"/>
        <v>32</v>
      </c>
      <c r="AI8" s="80">
        <f t="shared" si="5"/>
        <v>16</v>
      </c>
      <c r="AJ8" s="78">
        <f t="shared" si="5"/>
        <v>8</v>
      </c>
      <c r="AK8" s="78">
        <f t="shared" si="5"/>
        <v>4</v>
      </c>
      <c r="AL8" s="292">
        <f t="shared" si="5"/>
        <v>2</v>
      </c>
      <c r="AM8" s="80">
        <v>1</v>
      </c>
      <c r="AN8" s="240">
        <f t="shared" ref="AN8:AT9" si="6">AO8*2</f>
        <v>128</v>
      </c>
      <c r="AO8" s="240">
        <f t="shared" si="6"/>
        <v>64</v>
      </c>
      <c r="AP8" s="240">
        <f t="shared" si="6"/>
        <v>32</v>
      </c>
      <c r="AQ8" s="241">
        <f t="shared" si="6"/>
        <v>16</v>
      </c>
      <c r="AR8" s="240">
        <f t="shared" si="6"/>
        <v>8</v>
      </c>
      <c r="AS8" s="240">
        <f t="shared" si="6"/>
        <v>4</v>
      </c>
      <c r="AT8" s="240">
        <f t="shared" si="6"/>
        <v>2</v>
      </c>
      <c r="AU8" s="241">
        <v>1</v>
      </c>
      <c r="AV8" s="240">
        <f t="shared" ref="AV8:BB9" si="7">AW8*2</f>
        <v>128</v>
      </c>
      <c r="AW8" s="240">
        <f t="shared" si="7"/>
        <v>64</v>
      </c>
      <c r="AX8" s="240">
        <f t="shared" si="7"/>
        <v>32</v>
      </c>
      <c r="AY8" s="240">
        <f t="shared" si="7"/>
        <v>16</v>
      </c>
      <c r="AZ8" s="240">
        <f t="shared" si="7"/>
        <v>8</v>
      </c>
      <c r="BA8" s="240">
        <f t="shared" si="7"/>
        <v>4</v>
      </c>
      <c r="BB8" s="240">
        <f t="shared" si="7"/>
        <v>2</v>
      </c>
      <c r="BC8" s="241">
        <v>1</v>
      </c>
      <c r="BD8" s="81">
        <f t="shared" ref="BD8:BJ9" si="8">BE8*2</f>
        <v>128</v>
      </c>
      <c r="BE8" s="81">
        <f t="shared" si="8"/>
        <v>64</v>
      </c>
      <c r="BF8" s="81">
        <f t="shared" si="8"/>
        <v>32</v>
      </c>
      <c r="BG8" s="81">
        <f t="shared" si="8"/>
        <v>16</v>
      </c>
      <c r="BH8" s="81">
        <f t="shared" si="8"/>
        <v>8</v>
      </c>
      <c r="BI8" s="81">
        <f t="shared" si="8"/>
        <v>4</v>
      </c>
      <c r="BJ8" s="81">
        <f t="shared" si="8"/>
        <v>2</v>
      </c>
      <c r="BK8" s="82">
        <v>1</v>
      </c>
      <c r="BL8" s="81">
        <f t="shared" ref="BL8:BR9" si="9">BM8*2</f>
        <v>128</v>
      </c>
      <c r="BM8" s="81">
        <f t="shared" si="9"/>
        <v>64</v>
      </c>
      <c r="BN8" s="81">
        <f t="shared" si="9"/>
        <v>32</v>
      </c>
      <c r="BO8" s="83">
        <f t="shared" si="9"/>
        <v>16</v>
      </c>
      <c r="BP8" s="83">
        <f t="shared" si="9"/>
        <v>8</v>
      </c>
      <c r="BQ8" s="83">
        <f t="shared" si="9"/>
        <v>4</v>
      </c>
      <c r="BR8" s="83">
        <f t="shared" si="9"/>
        <v>2</v>
      </c>
      <c r="BS8" s="82">
        <v>1</v>
      </c>
      <c r="BT8" s="306">
        <f t="shared" ref="BT8:BZ9" si="10">BU8*2</f>
        <v>128</v>
      </c>
      <c r="BU8" s="306">
        <f t="shared" si="10"/>
        <v>64</v>
      </c>
      <c r="BV8" s="306">
        <f t="shared" si="10"/>
        <v>32</v>
      </c>
      <c r="BW8" s="307">
        <f t="shared" si="10"/>
        <v>16</v>
      </c>
      <c r="BX8" s="306">
        <f t="shared" si="10"/>
        <v>8</v>
      </c>
      <c r="BY8" s="306">
        <f t="shared" si="10"/>
        <v>4</v>
      </c>
      <c r="BZ8" s="306">
        <f t="shared" si="10"/>
        <v>2</v>
      </c>
      <c r="CA8" s="307">
        <v>1</v>
      </c>
      <c r="CB8" s="84">
        <f t="shared" ref="CB8:CH9" si="11">CC8*2</f>
        <v>128</v>
      </c>
      <c r="CC8" s="292">
        <f t="shared" si="11"/>
        <v>64</v>
      </c>
      <c r="CD8" s="344">
        <f t="shared" si="11"/>
        <v>32</v>
      </c>
      <c r="CE8" s="345">
        <f t="shared" si="11"/>
        <v>16</v>
      </c>
      <c r="CF8" s="344">
        <f t="shared" si="11"/>
        <v>8</v>
      </c>
      <c r="CG8" s="344">
        <f t="shared" si="11"/>
        <v>4</v>
      </c>
      <c r="CH8" s="344">
        <f t="shared" si="11"/>
        <v>2</v>
      </c>
      <c r="CI8" s="345">
        <v>1</v>
      </c>
      <c r="CJ8" s="85"/>
      <c r="CK8" s="80"/>
      <c r="CL8" s="66"/>
      <c r="CM8" s="300"/>
      <c r="CN8" s="300"/>
      <c r="CO8" s="59"/>
      <c r="CP8" s="86"/>
      <c r="CQ8" s="60"/>
      <c r="CR8" s="61"/>
      <c r="CS8" s="62"/>
      <c r="CT8" s="58"/>
      <c r="CV8" s="58"/>
      <c r="CW8" s="73"/>
      <c r="CX8" s="63"/>
      <c r="CY8" s="259"/>
      <c r="CZ8" s="260"/>
      <c r="DA8" s="259"/>
      <c r="DB8" s="260"/>
      <c r="DC8" s="64"/>
      <c r="DD8" s="65"/>
      <c r="DE8" s="64"/>
      <c r="DF8" s="65"/>
      <c r="DG8" s="318"/>
      <c r="DH8" s="319"/>
      <c r="DI8" s="55"/>
      <c r="DJ8" s="63"/>
      <c r="DK8" s="55"/>
      <c r="DL8" s="66"/>
      <c r="DM8" s="66"/>
      <c r="DN8" s="60"/>
      <c r="DO8" s="275"/>
      <c r="DP8" s="275"/>
      <c r="DQ8" s="59"/>
      <c r="DR8" s="59"/>
      <c r="DS8" s="334"/>
      <c r="DT8" s="60"/>
      <c r="DU8" s="5" t="s">
        <v>252</v>
      </c>
    </row>
    <row r="9" spans="1:125">
      <c r="A9" s="87"/>
      <c r="B9" s="88"/>
      <c r="C9" s="89" t="s">
        <v>49</v>
      </c>
      <c r="D9" s="90" t="s">
        <v>49</v>
      </c>
      <c r="E9" s="418" t="s">
        <v>50</v>
      </c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91">
        <f t="shared" si="3"/>
        <v>128</v>
      </c>
      <c r="Q9" s="92">
        <f t="shared" si="3"/>
        <v>64</v>
      </c>
      <c r="R9" s="92">
        <f t="shared" si="3"/>
        <v>32</v>
      </c>
      <c r="S9" s="92">
        <f t="shared" si="3"/>
        <v>16</v>
      </c>
      <c r="T9" s="92">
        <f t="shared" si="3"/>
        <v>8</v>
      </c>
      <c r="U9" s="92">
        <f t="shared" si="3"/>
        <v>4</v>
      </c>
      <c r="V9" s="92">
        <f t="shared" si="3"/>
        <v>2</v>
      </c>
      <c r="W9" s="93">
        <v>1</v>
      </c>
      <c r="X9" s="91">
        <f t="shared" si="4"/>
        <v>128</v>
      </c>
      <c r="Y9" s="92">
        <f t="shared" si="4"/>
        <v>64</v>
      </c>
      <c r="Z9" s="92">
        <f t="shared" si="4"/>
        <v>32</v>
      </c>
      <c r="AA9" s="92">
        <f t="shared" si="4"/>
        <v>16</v>
      </c>
      <c r="AB9" s="92">
        <f t="shared" si="4"/>
        <v>8</v>
      </c>
      <c r="AC9" s="92">
        <f t="shared" si="4"/>
        <v>4</v>
      </c>
      <c r="AD9" s="92">
        <f t="shared" si="4"/>
        <v>2</v>
      </c>
      <c r="AE9" s="93">
        <v>1</v>
      </c>
      <c r="AF9" s="94">
        <f t="shared" si="5"/>
        <v>128</v>
      </c>
      <c r="AG9" s="95">
        <f t="shared" si="5"/>
        <v>64</v>
      </c>
      <c r="AH9" s="95">
        <f t="shared" si="5"/>
        <v>32</v>
      </c>
      <c r="AI9" s="96">
        <f t="shared" si="5"/>
        <v>16</v>
      </c>
      <c r="AJ9" s="95">
        <f t="shared" si="5"/>
        <v>8</v>
      </c>
      <c r="AK9" s="95">
        <f t="shared" si="5"/>
        <v>4</v>
      </c>
      <c r="AL9" s="293">
        <f t="shared" si="5"/>
        <v>2</v>
      </c>
      <c r="AM9" s="96">
        <v>1</v>
      </c>
      <c r="AN9" s="242">
        <f t="shared" si="6"/>
        <v>128</v>
      </c>
      <c r="AO9" s="242">
        <f t="shared" si="6"/>
        <v>64</v>
      </c>
      <c r="AP9" s="242">
        <f t="shared" si="6"/>
        <v>32</v>
      </c>
      <c r="AQ9" s="242">
        <f t="shared" si="6"/>
        <v>16</v>
      </c>
      <c r="AR9" s="242">
        <f t="shared" si="6"/>
        <v>8</v>
      </c>
      <c r="AS9" s="242">
        <f t="shared" si="6"/>
        <v>4</v>
      </c>
      <c r="AT9" s="242">
        <f t="shared" si="6"/>
        <v>2</v>
      </c>
      <c r="AU9" s="243">
        <v>1</v>
      </c>
      <c r="AV9" s="242">
        <f t="shared" si="7"/>
        <v>128</v>
      </c>
      <c r="AW9" s="242">
        <f t="shared" si="7"/>
        <v>64</v>
      </c>
      <c r="AX9" s="242">
        <f t="shared" si="7"/>
        <v>32</v>
      </c>
      <c r="AY9" s="242">
        <f t="shared" si="7"/>
        <v>16</v>
      </c>
      <c r="AZ9" s="242">
        <f t="shared" si="7"/>
        <v>8</v>
      </c>
      <c r="BA9" s="242">
        <f t="shared" si="7"/>
        <v>4</v>
      </c>
      <c r="BB9" s="242">
        <f t="shared" si="7"/>
        <v>2</v>
      </c>
      <c r="BC9" s="243">
        <v>1</v>
      </c>
      <c r="BD9" s="97">
        <f t="shared" si="8"/>
        <v>128</v>
      </c>
      <c r="BE9" s="97">
        <f t="shared" si="8"/>
        <v>64</v>
      </c>
      <c r="BF9" s="97">
        <f t="shared" si="8"/>
        <v>32</v>
      </c>
      <c r="BG9" s="97">
        <f t="shared" si="8"/>
        <v>16</v>
      </c>
      <c r="BH9" s="97">
        <f t="shared" si="8"/>
        <v>8</v>
      </c>
      <c r="BI9" s="97">
        <f t="shared" si="8"/>
        <v>4</v>
      </c>
      <c r="BJ9" s="97">
        <f t="shared" si="8"/>
        <v>2</v>
      </c>
      <c r="BK9" s="98">
        <v>1</v>
      </c>
      <c r="BL9" s="97">
        <f t="shared" si="9"/>
        <v>128</v>
      </c>
      <c r="BM9" s="97">
        <f t="shared" si="9"/>
        <v>64</v>
      </c>
      <c r="BN9" s="97">
        <f t="shared" si="9"/>
        <v>32</v>
      </c>
      <c r="BO9" s="97">
        <f t="shared" si="9"/>
        <v>16</v>
      </c>
      <c r="BP9" s="97">
        <f t="shared" si="9"/>
        <v>8</v>
      </c>
      <c r="BQ9" s="97">
        <f t="shared" si="9"/>
        <v>4</v>
      </c>
      <c r="BR9" s="97">
        <f t="shared" si="9"/>
        <v>2</v>
      </c>
      <c r="BS9" s="98">
        <v>1</v>
      </c>
      <c r="BT9" s="308">
        <f t="shared" si="10"/>
        <v>128</v>
      </c>
      <c r="BU9" s="308">
        <f t="shared" si="10"/>
        <v>64</v>
      </c>
      <c r="BV9" s="308">
        <f t="shared" si="10"/>
        <v>32</v>
      </c>
      <c r="BW9" s="309">
        <f t="shared" si="10"/>
        <v>16</v>
      </c>
      <c r="BX9" s="308">
        <f t="shared" si="10"/>
        <v>8</v>
      </c>
      <c r="BY9" s="308">
        <f t="shared" si="10"/>
        <v>4</v>
      </c>
      <c r="BZ9" s="308">
        <f t="shared" si="10"/>
        <v>2</v>
      </c>
      <c r="CA9" s="309">
        <v>1</v>
      </c>
      <c r="CB9" s="95">
        <f t="shared" si="11"/>
        <v>128</v>
      </c>
      <c r="CC9" s="293">
        <f t="shared" si="11"/>
        <v>64</v>
      </c>
      <c r="CD9" s="346">
        <f t="shared" si="11"/>
        <v>32</v>
      </c>
      <c r="CE9" s="347">
        <f t="shared" si="11"/>
        <v>16</v>
      </c>
      <c r="CF9" s="346">
        <f t="shared" si="11"/>
        <v>8</v>
      </c>
      <c r="CG9" s="346">
        <f t="shared" si="11"/>
        <v>4</v>
      </c>
      <c r="CH9" s="346">
        <f t="shared" si="11"/>
        <v>2</v>
      </c>
      <c r="CI9" s="347">
        <v>1</v>
      </c>
      <c r="CJ9" s="85"/>
      <c r="CK9" s="80"/>
      <c r="CL9" s="108"/>
      <c r="CM9" s="283" t="s">
        <v>245</v>
      </c>
      <c r="CN9" s="283" t="s">
        <v>245</v>
      </c>
      <c r="CO9" s="100" t="s">
        <v>51</v>
      </c>
      <c r="CP9" s="100" t="s">
        <v>52</v>
      </c>
      <c r="CQ9" s="101"/>
      <c r="CR9" s="102"/>
      <c r="CS9" s="103"/>
      <c r="CT9" s="99"/>
      <c r="CU9" s="104"/>
      <c r="CV9" s="99"/>
      <c r="CW9" s="87"/>
      <c r="CX9" s="105"/>
      <c r="CY9" s="261"/>
      <c r="CZ9" s="262"/>
      <c r="DA9" s="261"/>
      <c r="DB9" s="262"/>
      <c r="DC9" s="106"/>
      <c r="DD9" s="107"/>
      <c r="DE9" s="106"/>
      <c r="DF9" s="107"/>
      <c r="DG9" s="320"/>
      <c r="DH9" s="321"/>
      <c r="DI9" s="87"/>
      <c r="DJ9" s="105"/>
      <c r="DK9" s="87"/>
      <c r="DL9" s="108"/>
      <c r="DM9" s="108"/>
      <c r="DN9" s="101"/>
      <c r="DO9" s="276"/>
      <c r="DP9" s="276"/>
      <c r="DQ9" s="109"/>
      <c r="DR9" s="109"/>
      <c r="DS9" s="335"/>
      <c r="DT9" s="101"/>
      <c r="DU9" s="5"/>
    </row>
    <row r="10" spans="1:125">
      <c r="A10" s="110" t="s">
        <v>53</v>
      </c>
      <c r="B10" s="111" t="s">
        <v>54</v>
      </c>
      <c r="C10" s="112" t="s">
        <v>55</v>
      </c>
      <c r="D10" s="113" t="s">
        <v>56</v>
      </c>
      <c r="E10" s="114" t="s">
        <v>39</v>
      </c>
      <c r="F10" s="115" t="s">
        <v>40</v>
      </c>
      <c r="G10" s="115" t="s">
        <v>41</v>
      </c>
      <c r="H10" s="115" t="s">
        <v>42</v>
      </c>
      <c r="I10" s="115" t="s">
        <v>43</v>
      </c>
      <c r="J10" s="115" t="s">
        <v>44</v>
      </c>
      <c r="K10" s="115" t="s">
        <v>45</v>
      </c>
      <c r="L10" s="115" t="s">
        <v>46</v>
      </c>
      <c r="M10" s="115" t="s">
        <v>47</v>
      </c>
      <c r="N10" s="115" t="s">
        <v>57</v>
      </c>
      <c r="O10" s="76" t="s">
        <v>58</v>
      </c>
      <c r="P10" s="419" t="s">
        <v>59</v>
      </c>
      <c r="Q10" s="419"/>
      <c r="R10" s="419"/>
      <c r="S10" s="419"/>
      <c r="T10" s="419"/>
      <c r="U10" s="419"/>
      <c r="V10" s="419"/>
      <c r="W10" s="419"/>
      <c r="X10" s="419"/>
      <c r="Y10" s="419"/>
      <c r="Z10" s="419"/>
      <c r="AA10" s="419"/>
      <c r="AB10" s="419"/>
      <c r="AC10" s="419"/>
      <c r="AD10" s="419"/>
      <c r="AE10" s="419"/>
      <c r="AF10" s="297" t="s">
        <v>250</v>
      </c>
      <c r="AG10" s="288" t="s">
        <v>249</v>
      </c>
      <c r="AH10" s="116" t="s">
        <v>248</v>
      </c>
      <c r="AI10" s="117" t="s">
        <v>248</v>
      </c>
      <c r="AJ10" s="424" t="s">
        <v>247</v>
      </c>
      <c r="AK10" s="424"/>
      <c r="AL10" s="424"/>
      <c r="AM10" s="117" t="s">
        <v>248</v>
      </c>
      <c r="AN10" s="421" t="s">
        <v>244</v>
      </c>
      <c r="AO10" s="422"/>
      <c r="AP10" s="422"/>
      <c r="AQ10" s="422"/>
      <c r="AR10" s="422"/>
      <c r="AS10" s="422"/>
      <c r="AT10" s="422"/>
      <c r="AU10" s="422"/>
      <c r="AV10" s="422"/>
      <c r="AW10" s="422"/>
      <c r="AX10" s="422"/>
      <c r="AY10" s="422"/>
      <c r="AZ10" s="422"/>
      <c r="BA10" s="422"/>
      <c r="BB10" s="422"/>
      <c r="BC10" s="423"/>
      <c r="BD10" s="420" t="s">
        <v>60</v>
      </c>
      <c r="BE10" s="420"/>
      <c r="BF10" s="420"/>
      <c r="BG10" s="420"/>
      <c r="BH10" s="420"/>
      <c r="BI10" s="420"/>
      <c r="BJ10" s="420"/>
      <c r="BK10" s="420"/>
      <c r="BL10" s="420" t="s">
        <v>61</v>
      </c>
      <c r="BM10" s="420"/>
      <c r="BN10" s="420"/>
      <c r="BO10" s="420"/>
      <c r="BP10" s="420"/>
      <c r="BQ10" s="420"/>
      <c r="BR10" s="420"/>
      <c r="BS10" s="420"/>
      <c r="BT10" s="443" t="s">
        <v>256</v>
      </c>
      <c r="BU10" s="444"/>
      <c r="BV10" s="444"/>
      <c r="BW10" s="444"/>
      <c r="BX10" s="444"/>
      <c r="BY10" s="444"/>
      <c r="BZ10" s="444"/>
      <c r="CA10" s="445"/>
      <c r="CB10" s="115" t="s">
        <v>248</v>
      </c>
      <c r="CC10" s="354" t="s">
        <v>248</v>
      </c>
      <c r="CD10" s="446" t="s">
        <v>257</v>
      </c>
      <c r="CE10" s="446"/>
      <c r="CF10" s="446"/>
      <c r="CG10" s="446"/>
      <c r="CH10" s="446"/>
      <c r="CI10" s="447"/>
      <c r="CJ10" s="61" t="s">
        <v>62</v>
      </c>
      <c r="CK10" s="61" t="s">
        <v>63</v>
      </c>
      <c r="CL10" s="66" t="s">
        <v>64</v>
      </c>
      <c r="CM10" s="284" t="s">
        <v>246</v>
      </c>
      <c r="CN10" s="284" t="s">
        <v>246</v>
      </c>
      <c r="CO10" s="59" t="s">
        <v>65</v>
      </c>
      <c r="CP10" s="59" t="s">
        <v>65</v>
      </c>
      <c r="CQ10" s="60" t="s">
        <v>63</v>
      </c>
      <c r="CR10" s="61"/>
      <c r="CS10" s="62"/>
      <c r="CT10" s="58"/>
      <c r="CV10" s="118"/>
      <c r="CW10" s="119"/>
      <c r="CX10" s="120"/>
      <c r="CY10" s="263"/>
      <c r="CZ10" s="264"/>
      <c r="DA10" s="263"/>
      <c r="DB10" s="264"/>
      <c r="DC10" s="121"/>
      <c r="DD10" s="122"/>
      <c r="DE10" s="121"/>
      <c r="DF10" s="122"/>
      <c r="DG10" s="322"/>
      <c r="DH10" s="323"/>
      <c r="DI10" s="119"/>
      <c r="DJ10" s="120"/>
      <c r="DK10" s="119"/>
      <c r="DL10" s="66"/>
      <c r="DM10" s="66"/>
      <c r="DN10" s="60"/>
      <c r="DO10" s="275"/>
      <c r="DP10" s="275"/>
      <c r="DQ10" s="59"/>
      <c r="DR10" s="59"/>
      <c r="DS10" s="334"/>
      <c r="DT10" s="60"/>
      <c r="DU10" s="301" t="s">
        <v>251</v>
      </c>
    </row>
    <row r="11" spans="1:125">
      <c r="A11" s="123" t="s">
        <v>66</v>
      </c>
      <c r="B11" s="124" t="s">
        <v>67</v>
      </c>
      <c r="C11" s="125">
        <f t="shared" ref="C11:C42" si="12">LEN(B11)-$C$7+1</f>
        <v>17</v>
      </c>
      <c r="D11" s="126">
        <f t="shared" ref="D11:D42" si="13">C11*4</f>
        <v>68</v>
      </c>
      <c r="E11" s="127" t="str">
        <f t="shared" ref="E11:E42" si="14">MID(B11,$C$7,2)</f>
        <v>9C</v>
      </c>
      <c r="F11" s="128" t="str">
        <f t="shared" ref="F11:F42" si="15">MID(B11,$C$7+2,2)</f>
        <v>1B</v>
      </c>
      <c r="G11" s="128" t="str">
        <f t="shared" ref="G11:G42" si="16">MID(B11,$C$7+4,2)</f>
        <v>02</v>
      </c>
      <c r="H11" s="128" t="str">
        <f t="shared" ref="H11:H42" si="17">MID(B11,$C$7+6,2)</f>
        <v>FE</v>
      </c>
      <c r="I11" s="128" t="str">
        <f t="shared" ref="I11:I42" si="18">MID(B11,$C$7+8,2)</f>
        <v>FF</v>
      </c>
      <c r="J11" s="128" t="str">
        <f t="shared" ref="J11:J42" si="19">MID(B11,$C$7+10,2)</f>
        <v>63</v>
      </c>
      <c r="K11" s="128" t="str">
        <f t="shared" ref="K11:K42" si="20">MID(B11,$C$7+12,2)</f>
        <v>06</v>
      </c>
      <c r="L11" s="128" t="str">
        <f t="shared" ref="L11:L42" si="21">MID(B11,$C$7+14,2)</f>
        <v>1F</v>
      </c>
      <c r="M11" s="128" t="str">
        <f t="shared" ref="M11:M42" si="22">MID(B11,$C$7+16,2)</f>
        <v>4</v>
      </c>
      <c r="N11" s="128" t="str">
        <f t="shared" ref="N11:N42" si="23">MID(B11,$C$7+18,2)</f>
        <v/>
      </c>
      <c r="O11" s="129" t="str">
        <f t="shared" ref="O11:O42" si="24">MID(B11,$C$7+20,2)</f>
        <v/>
      </c>
      <c r="P11" s="130" t="str">
        <f t="shared" ref="P11:W20" si="25">MID(HEX2BIN($E11,8),P$2,1)</f>
        <v>1</v>
      </c>
      <c r="Q11" s="131" t="str">
        <f t="shared" si="25"/>
        <v>0</v>
      </c>
      <c r="R11" s="131" t="str">
        <f t="shared" si="25"/>
        <v>0</v>
      </c>
      <c r="S11" s="132" t="str">
        <f t="shared" si="25"/>
        <v>1</v>
      </c>
      <c r="T11" s="131" t="str">
        <f t="shared" si="25"/>
        <v>1</v>
      </c>
      <c r="U11" s="131" t="str">
        <f t="shared" si="25"/>
        <v>1</v>
      </c>
      <c r="V11" s="131" t="str">
        <f t="shared" si="25"/>
        <v>0</v>
      </c>
      <c r="W11" s="131" t="str">
        <f t="shared" si="25"/>
        <v>0</v>
      </c>
      <c r="X11" s="130" t="str">
        <f t="shared" ref="X11:AE20" si="26">MID(HEX2BIN($F11,8),X$2,1)</f>
        <v>0</v>
      </c>
      <c r="Y11" s="131" t="str">
        <f t="shared" si="26"/>
        <v>0</v>
      </c>
      <c r="Z11" s="131" t="str">
        <f t="shared" si="26"/>
        <v>0</v>
      </c>
      <c r="AA11" s="132" t="str">
        <f t="shared" si="26"/>
        <v>1</v>
      </c>
      <c r="AB11" s="133" t="str">
        <f t="shared" si="26"/>
        <v>1</v>
      </c>
      <c r="AC11" s="134" t="str">
        <f t="shared" si="26"/>
        <v>0</v>
      </c>
      <c r="AD11" s="131" t="str">
        <f t="shared" si="26"/>
        <v>1</v>
      </c>
      <c r="AE11" s="132" t="str">
        <f t="shared" si="26"/>
        <v>1</v>
      </c>
      <c r="AF11" s="128" t="str">
        <f t="shared" ref="AF11:AM20" si="27">MID(HEX2BIN($G11,8),AF$2,1)</f>
        <v>0</v>
      </c>
      <c r="AG11" s="135" t="str">
        <f t="shared" si="27"/>
        <v>0</v>
      </c>
      <c r="AH11" s="136" t="str">
        <f t="shared" si="27"/>
        <v>0</v>
      </c>
      <c r="AI11" s="138" t="str">
        <f t="shared" si="27"/>
        <v>0</v>
      </c>
      <c r="AJ11" s="137" t="str">
        <f t="shared" si="27"/>
        <v>0</v>
      </c>
      <c r="AK11" s="137" t="str">
        <f t="shared" si="27"/>
        <v>0</v>
      </c>
      <c r="AL11" s="294" t="str">
        <f t="shared" si="27"/>
        <v>1</v>
      </c>
      <c r="AM11" s="138" t="str">
        <f t="shared" si="27"/>
        <v>0</v>
      </c>
      <c r="AN11" s="244" t="str">
        <f t="shared" ref="AN11:AU20" si="28">MID(HEX2BIN($H11,8),AN$2,1)</f>
        <v>1</v>
      </c>
      <c r="AO11" s="244" t="str">
        <f t="shared" si="28"/>
        <v>1</v>
      </c>
      <c r="AP11" s="244" t="str">
        <f t="shared" si="28"/>
        <v>1</v>
      </c>
      <c r="AQ11" s="244" t="str">
        <f t="shared" si="28"/>
        <v>1</v>
      </c>
      <c r="AR11" s="245" t="str">
        <f t="shared" si="28"/>
        <v>1</v>
      </c>
      <c r="AS11" s="244" t="str">
        <f t="shared" si="28"/>
        <v>1</v>
      </c>
      <c r="AT11" s="244" t="str">
        <f t="shared" si="28"/>
        <v>1</v>
      </c>
      <c r="AU11" s="246" t="str">
        <f t="shared" si="28"/>
        <v>0</v>
      </c>
      <c r="AV11" s="244" t="str">
        <f t="shared" ref="AV11:BC20" si="29">MID(HEX2BIN($I11,8),AV$2,1)</f>
        <v>1</v>
      </c>
      <c r="AW11" s="247" t="str">
        <f t="shared" si="29"/>
        <v>1</v>
      </c>
      <c r="AX11" s="247" t="str">
        <f t="shared" si="29"/>
        <v>1</v>
      </c>
      <c r="AY11" s="248" t="str">
        <f t="shared" si="29"/>
        <v>1</v>
      </c>
      <c r="AZ11" s="247" t="str">
        <f t="shared" si="29"/>
        <v>1</v>
      </c>
      <c r="BA11" s="247" t="str">
        <f t="shared" si="29"/>
        <v>1</v>
      </c>
      <c r="BB11" s="247" t="str">
        <f t="shared" si="29"/>
        <v>1</v>
      </c>
      <c r="BC11" s="248" t="str">
        <f t="shared" si="29"/>
        <v>1</v>
      </c>
      <c r="BD11" s="139" t="str">
        <f t="shared" ref="BD11:BK20" si="30">MID(HEX2BIN($J11,8),BD$2,1)</f>
        <v>0</v>
      </c>
      <c r="BE11" s="139" t="str">
        <f t="shared" si="30"/>
        <v>1</v>
      </c>
      <c r="BF11" s="139" t="str">
        <f t="shared" si="30"/>
        <v>1</v>
      </c>
      <c r="BG11" s="140" t="str">
        <f t="shared" si="30"/>
        <v>0</v>
      </c>
      <c r="BH11" s="139" t="str">
        <f t="shared" si="30"/>
        <v>0</v>
      </c>
      <c r="BI11" s="139" t="str">
        <f t="shared" si="30"/>
        <v>0</v>
      </c>
      <c r="BJ11" s="139" t="str">
        <f t="shared" si="30"/>
        <v>1</v>
      </c>
      <c r="BK11" s="140" t="str">
        <f t="shared" si="30"/>
        <v>1</v>
      </c>
      <c r="BL11" s="139" t="str">
        <f t="shared" ref="BL11:BS20" si="31">MID(HEX2BIN($K11,8),BL$2,1)</f>
        <v>0</v>
      </c>
      <c r="BM11" s="139" t="str">
        <f t="shared" si="31"/>
        <v>0</v>
      </c>
      <c r="BN11" s="139" t="str">
        <f t="shared" si="31"/>
        <v>0</v>
      </c>
      <c r="BO11" s="140" t="str">
        <f t="shared" si="31"/>
        <v>0</v>
      </c>
      <c r="BP11" s="139" t="str">
        <f t="shared" si="31"/>
        <v>0</v>
      </c>
      <c r="BQ11" s="139" t="str">
        <f t="shared" si="31"/>
        <v>1</v>
      </c>
      <c r="BR11" s="139" t="str">
        <f t="shared" si="31"/>
        <v>1</v>
      </c>
      <c r="BS11" s="140" t="str">
        <f t="shared" si="31"/>
        <v>0</v>
      </c>
      <c r="BT11" s="310" t="str">
        <f t="shared" ref="BT11:CA20" si="32">MID(HEX2BIN($L11,8),BT$2,1)</f>
        <v>0</v>
      </c>
      <c r="BU11" s="310" t="str">
        <f t="shared" si="32"/>
        <v>0</v>
      </c>
      <c r="BV11" s="310" t="str">
        <f t="shared" si="32"/>
        <v>0</v>
      </c>
      <c r="BW11" s="311" t="str">
        <f t="shared" si="32"/>
        <v>1</v>
      </c>
      <c r="BX11" s="310" t="str">
        <f t="shared" si="32"/>
        <v>1</v>
      </c>
      <c r="BY11" s="310" t="str">
        <f t="shared" si="32"/>
        <v>1</v>
      </c>
      <c r="BZ11" s="310" t="str">
        <f t="shared" si="32"/>
        <v>1</v>
      </c>
      <c r="CA11" s="311" t="str">
        <f t="shared" si="32"/>
        <v>1</v>
      </c>
      <c r="CB11" s="137" t="str">
        <f t="shared" ref="CB11:CI20" si="33">MID(HEX2BIN($M11,8),CB$2,1)</f>
        <v>0</v>
      </c>
      <c r="CC11" s="294" t="str">
        <f t="shared" si="33"/>
        <v>1</v>
      </c>
      <c r="CD11" s="348" t="str">
        <f t="shared" si="33"/>
        <v>0</v>
      </c>
      <c r="CE11" s="349" t="str">
        <f t="shared" si="33"/>
        <v>0</v>
      </c>
      <c r="CF11" s="348" t="str">
        <f t="shared" si="33"/>
        <v>0</v>
      </c>
      <c r="CG11" s="348" t="str">
        <f t="shared" si="33"/>
        <v>0</v>
      </c>
      <c r="CH11" s="348" t="str">
        <f t="shared" si="33"/>
        <v>0</v>
      </c>
      <c r="CI11" s="349" t="str">
        <f t="shared" si="33"/>
        <v>0</v>
      </c>
      <c r="CJ11" s="128"/>
      <c r="CK11" s="128"/>
      <c r="CL11" s="141" t="str">
        <f t="shared" ref="CL11:CL42" si="34">MID(B11,1,4)</f>
        <v>9C1B</v>
      </c>
      <c r="CM11" s="285">
        <f>DP11*256+DO11</f>
        <v>65534</v>
      </c>
      <c r="CN11" s="285">
        <f t="shared" ref="CN11:CN12" si="35">IF(CM11&gt;65525,CM11-65526,CM11+10)</f>
        <v>8</v>
      </c>
      <c r="CO11" s="142">
        <f t="shared" ref="CO11:CO42" si="36">(DR11*256+DQ11-900)/10</f>
        <v>73.5</v>
      </c>
      <c r="CP11" s="142">
        <f t="shared" ref="CP11:CP42" si="37">(CO11-32)*5/9</f>
        <v>23.055555555555557</v>
      </c>
      <c r="CQ11" s="143"/>
      <c r="CR11" s="128"/>
      <c r="CS11" s="144">
        <f t="shared" ref="CS11:CS42" si="38">P11*P$6+Q11*Q$6+R11*R$6+S11*S$6</f>
        <v>9</v>
      </c>
      <c r="CT11" s="145">
        <f t="shared" ref="CT11:CT42" si="39">T11*T$6+U11*U$6+V11*V$6+W11*W$6</f>
        <v>12</v>
      </c>
      <c r="CU11" s="146">
        <f t="shared" ref="CU11:CU42" si="40">X11*X$6+Y11*Y$6+Z11*Z$6+AA11*AA$6</f>
        <v>1</v>
      </c>
      <c r="CV11" s="145">
        <f t="shared" ref="CV11:CV42" si="41">AB11*AB$6+AC11*AC$6+AD11*AD$6+AE11*AE$6</f>
        <v>11</v>
      </c>
      <c r="CW11" s="147">
        <f t="shared" ref="CW11:CW42" si="42">AF11*AF$6+AG11*AG$6+AH11*AH$6+AI11*AI$6</f>
        <v>0</v>
      </c>
      <c r="CX11" s="148">
        <f t="shared" ref="CX11:CX42" si="43">AJ11*AJ$6+AK11*AK$6+AL11*AL$6+AM11*AM$6</f>
        <v>2</v>
      </c>
      <c r="CY11" s="265">
        <f t="shared" ref="CY11:CY42" si="44">AN11*AN$6+AO11*AO$6+AP11*AP$6+AQ11*AQ$6</f>
        <v>15</v>
      </c>
      <c r="CZ11" s="266">
        <f t="shared" ref="CZ11:CZ42" si="45">AR11*AR$6+AS11*AS$6+AT11*AT$6+AU11*AU$6</f>
        <v>14</v>
      </c>
      <c r="DA11" s="265">
        <f t="shared" ref="DA11:DA42" si="46">AV11*AV$6+AW11*AW$6+AX11*AX$6+AY11*AY$6</f>
        <v>15</v>
      </c>
      <c r="DB11" s="266">
        <f t="shared" ref="DB11:DB42" si="47">AZ11*AZ$6+BA11*BA$6+BB11*BB$6+BC11*BC$6</f>
        <v>15</v>
      </c>
      <c r="DC11" s="149">
        <f t="shared" ref="DC11:DC42" si="48">BD11*BD$6+BE11*BE$6+BF11*BF$6+BG11*BG$6</f>
        <v>6</v>
      </c>
      <c r="DD11" s="150">
        <f t="shared" ref="DD11:DD42" si="49">BH11*BH$6+BI11*BI$6+BJ11*BJ$6+BK11*BK$6</f>
        <v>3</v>
      </c>
      <c r="DE11" s="149">
        <f t="shared" ref="DE11:DE42" si="50">BL11*BL$6+BM11*BM$6+BN11*BN$6+BO11*BO$6</f>
        <v>0</v>
      </c>
      <c r="DF11" s="150">
        <f t="shared" ref="DF11:DF42" si="51">BP11*BP$6+BQ11*BQ$6+BR11*BR$6+BS11*BS$6</f>
        <v>6</v>
      </c>
      <c r="DG11" s="324">
        <f t="shared" ref="DG11:DG42" si="52">BT11*BT$6+BU11*BU$6+BV11*BV$6+BW11*BW$6</f>
        <v>1</v>
      </c>
      <c r="DH11" s="325">
        <f t="shared" ref="DH11:DH42" si="53">BX11*BX$6+BY11*BY$6+BZ11*BZ$6+CA11*CA$6</f>
        <v>15</v>
      </c>
      <c r="DI11" s="147">
        <f t="shared" ref="DI11:DI42" si="54">CB11*CB$6+CC11*CC$6+CD11*CD$6+CE11*CE$6</f>
        <v>4</v>
      </c>
      <c r="DJ11" s="148">
        <f t="shared" ref="DJ11:DJ42" si="55">CF11*CF$6+CG11*CG$6+CH11*CH$6+CI11*CI$6</f>
        <v>0</v>
      </c>
      <c r="DK11" s="147"/>
      <c r="DL11" s="151">
        <f t="shared" ref="DL11:DL42" si="56">P11*P$8+Q11*Q$8+R11*R$8+S11*S$8+T11*T$8+U11*U$8+V11*V$8+W11*W$8</f>
        <v>156</v>
      </c>
      <c r="DM11" s="151">
        <f t="shared" ref="DM11:DM42" si="57">X11*X$8+Y11*Y$8+Z11*Z$8+AA11*AA$8+AB11*AB$8+AC11*AC$8+AD11*AD$8+AE11*AE$8</f>
        <v>27</v>
      </c>
      <c r="DN11" s="152">
        <f t="shared" ref="DN11:DN42" si="58">AF11*AF$8+AG11*AG$8+AH11*AH$8+AI11*AI$8+AJ11*AJ$8+AK11*AK$8+AL11*AL$8+AM11*AM$8</f>
        <v>2</v>
      </c>
      <c r="DO11" s="277">
        <f t="shared" ref="DO11:DO42" si="59">AN11*AN$8+AO11*AO$8+AP11*AP$8+AQ11*AQ$8+AR11*AR$8+AS11*AS$8+AT11*AT$8+AU11*AU$8</f>
        <v>254</v>
      </c>
      <c r="DP11" s="277">
        <f t="shared" ref="DP11:DP42" si="60">AV11*AV$8+AW11*AW$8+AX11*AX$8+AY11*AY$8+AZ11*AZ$8+BA11*BA$8+BB11*BB$8+BC11*BC$8</f>
        <v>255</v>
      </c>
      <c r="DQ11" s="153">
        <f t="shared" ref="DQ11:DQ42" si="61">BD11*BD$8+BE11*BE$8+BF11*BF$8+BG11*BG$8+BH11*BH$8+BI11*BI$8+BJ11*BJ$8+BK11*BK$8</f>
        <v>99</v>
      </c>
      <c r="DR11" s="153">
        <f t="shared" ref="DR11:DR42" si="62">BL11*BL$8+BM11*BM$8+BN11*BN$8+BO11*BO$8+BP11*BP$8+BQ11*BQ$8+BR11*BR$8+BS11*BS$8</f>
        <v>6</v>
      </c>
      <c r="DS11" s="336">
        <f t="shared" ref="DS11:DS42" si="63">BT11*BT$8+BU11*BU$8+BV11*BV$8+BW11*BW$8+BX11*BX$8+BY11*BY$8+BZ11*BZ$8+CA11*CA$8</f>
        <v>31</v>
      </c>
      <c r="DT11" s="152">
        <f t="shared" ref="DT11:DT42" si="64">CB11*CB$8+CC11*CC$8+CD11*CD$8+CE11*CE$8+CF11*CF$8+CG11*CG$8+CH11*CH$8+CI11*CI$8</f>
        <v>64</v>
      </c>
      <c r="DU11" s="1">
        <f>MOD(DL11+DM11+DN11+DO11+DP11+DQ11+DR11,256)</f>
        <v>31</v>
      </c>
    </row>
    <row r="12" spans="1:125">
      <c r="A12" s="123" t="s">
        <v>68</v>
      </c>
      <c r="B12" s="124" t="s">
        <v>69</v>
      </c>
      <c r="C12" s="154">
        <f t="shared" si="12"/>
        <v>17</v>
      </c>
      <c r="D12" s="4">
        <f t="shared" si="13"/>
        <v>68</v>
      </c>
      <c r="E12" s="16" t="str">
        <f t="shared" si="14"/>
        <v>9C</v>
      </c>
      <c r="F12" s="11" t="str">
        <f t="shared" si="15"/>
        <v>1B</v>
      </c>
      <c r="G12" s="155" t="str">
        <f t="shared" si="16"/>
        <v>02</v>
      </c>
      <c r="H12" s="155" t="str">
        <f t="shared" si="17"/>
        <v>FE</v>
      </c>
      <c r="I12" s="155" t="str">
        <f t="shared" si="18"/>
        <v>FF</v>
      </c>
      <c r="J12" s="155" t="str">
        <f t="shared" si="19"/>
        <v>66</v>
      </c>
      <c r="K12" s="155" t="str">
        <f t="shared" si="20"/>
        <v>06</v>
      </c>
      <c r="L12" s="155" t="str">
        <f t="shared" si="21"/>
        <v>22</v>
      </c>
      <c r="M12" s="155" t="str">
        <f t="shared" si="22"/>
        <v>4</v>
      </c>
      <c r="N12" s="155" t="str">
        <f t="shared" si="23"/>
        <v/>
      </c>
      <c r="O12" s="156" t="str">
        <f t="shared" si="24"/>
        <v/>
      </c>
      <c r="P12" s="157" t="str">
        <f t="shared" si="25"/>
        <v>1</v>
      </c>
      <c r="Q12" s="158" t="str">
        <f t="shared" si="25"/>
        <v>0</v>
      </c>
      <c r="R12" s="158" t="str">
        <f t="shared" si="25"/>
        <v>0</v>
      </c>
      <c r="S12" s="159" t="str">
        <f t="shared" si="25"/>
        <v>1</v>
      </c>
      <c r="T12" s="158" t="str">
        <f t="shared" si="25"/>
        <v>1</v>
      </c>
      <c r="U12" s="158" t="str">
        <f t="shared" si="25"/>
        <v>1</v>
      </c>
      <c r="V12" s="158" t="str">
        <f t="shared" si="25"/>
        <v>0</v>
      </c>
      <c r="W12" s="158" t="str">
        <f t="shared" si="25"/>
        <v>0</v>
      </c>
      <c r="X12" s="157" t="str">
        <f t="shared" si="26"/>
        <v>0</v>
      </c>
      <c r="Y12" s="158" t="str">
        <f t="shared" si="26"/>
        <v>0</v>
      </c>
      <c r="Z12" s="158" t="str">
        <f t="shared" si="26"/>
        <v>0</v>
      </c>
      <c r="AA12" s="159" t="str">
        <f t="shared" si="26"/>
        <v>1</v>
      </c>
      <c r="AB12" s="160" t="str">
        <f t="shared" si="26"/>
        <v>1</v>
      </c>
      <c r="AC12" s="161" t="str">
        <f t="shared" si="26"/>
        <v>0</v>
      </c>
      <c r="AD12" s="158" t="str">
        <f t="shared" si="26"/>
        <v>1</v>
      </c>
      <c r="AE12" s="159" t="str">
        <f t="shared" si="26"/>
        <v>1</v>
      </c>
      <c r="AF12" s="155" t="str">
        <f t="shared" si="27"/>
        <v>0</v>
      </c>
      <c r="AG12" s="162" t="str">
        <f t="shared" si="27"/>
        <v>0</v>
      </c>
      <c r="AH12" s="163" t="str">
        <f t="shared" si="27"/>
        <v>0</v>
      </c>
      <c r="AI12" s="165" t="str">
        <f t="shared" si="27"/>
        <v>0</v>
      </c>
      <c r="AJ12" s="164" t="str">
        <f t="shared" si="27"/>
        <v>0</v>
      </c>
      <c r="AK12" s="164" t="str">
        <f t="shared" si="27"/>
        <v>0</v>
      </c>
      <c r="AL12" s="289" t="str">
        <f t="shared" si="27"/>
        <v>1</v>
      </c>
      <c r="AM12" s="165" t="str">
        <f t="shared" si="27"/>
        <v>0</v>
      </c>
      <c r="AN12" s="230" t="str">
        <f t="shared" si="28"/>
        <v>1</v>
      </c>
      <c r="AO12" s="230" t="str">
        <f t="shared" si="28"/>
        <v>1</v>
      </c>
      <c r="AP12" s="230" t="str">
        <f t="shared" si="28"/>
        <v>1</v>
      </c>
      <c r="AQ12" s="230" t="str">
        <f t="shared" si="28"/>
        <v>1</v>
      </c>
      <c r="AR12" s="229" t="str">
        <f t="shared" si="28"/>
        <v>1</v>
      </c>
      <c r="AS12" s="230" t="str">
        <f t="shared" si="28"/>
        <v>1</v>
      </c>
      <c r="AT12" s="230" t="str">
        <f t="shared" si="28"/>
        <v>1</v>
      </c>
      <c r="AU12" s="231" t="str">
        <f t="shared" si="28"/>
        <v>0</v>
      </c>
      <c r="AV12" s="230" t="str">
        <f t="shared" si="29"/>
        <v>1</v>
      </c>
      <c r="AW12" s="232" t="str">
        <f t="shared" si="29"/>
        <v>1</v>
      </c>
      <c r="AX12" s="232" t="str">
        <f t="shared" si="29"/>
        <v>1</v>
      </c>
      <c r="AY12" s="233" t="str">
        <f t="shared" si="29"/>
        <v>1</v>
      </c>
      <c r="AZ12" s="232" t="str">
        <f t="shared" si="29"/>
        <v>1</v>
      </c>
      <c r="BA12" s="232" t="str">
        <f t="shared" si="29"/>
        <v>1</v>
      </c>
      <c r="BB12" s="232" t="str">
        <f t="shared" si="29"/>
        <v>1</v>
      </c>
      <c r="BC12" s="233" t="str">
        <f t="shared" si="29"/>
        <v>1</v>
      </c>
      <c r="BD12" s="168" t="str">
        <f t="shared" si="30"/>
        <v>0</v>
      </c>
      <c r="BE12" s="168" t="str">
        <f t="shared" si="30"/>
        <v>1</v>
      </c>
      <c r="BF12" s="168" t="str">
        <f t="shared" si="30"/>
        <v>1</v>
      </c>
      <c r="BG12" s="169" t="str">
        <f t="shared" si="30"/>
        <v>0</v>
      </c>
      <c r="BH12" s="168" t="str">
        <f t="shared" si="30"/>
        <v>0</v>
      </c>
      <c r="BI12" s="168" t="str">
        <f t="shared" si="30"/>
        <v>1</v>
      </c>
      <c r="BJ12" s="168" t="str">
        <f t="shared" si="30"/>
        <v>1</v>
      </c>
      <c r="BK12" s="169" t="str">
        <f t="shared" si="30"/>
        <v>0</v>
      </c>
      <c r="BL12" s="168" t="str">
        <f t="shared" si="31"/>
        <v>0</v>
      </c>
      <c r="BM12" s="168" t="str">
        <f t="shared" si="31"/>
        <v>0</v>
      </c>
      <c r="BN12" s="168" t="str">
        <f t="shared" si="31"/>
        <v>0</v>
      </c>
      <c r="BO12" s="169" t="str">
        <f t="shared" si="31"/>
        <v>0</v>
      </c>
      <c r="BP12" s="168" t="str">
        <f t="shared" si="31"/>
        <v>0</v>
      </c>
      <c r="BQ12" s="168" t="str">
        <f t="shared" si="31"/>
        <v>1</v>
      </c>
      <c r="BR12" s="168" t="str">
        <f t="shared" si="31"/>
        <v>1</v>
      </c>
      <c r="BS12" s="169" t="str">
        <f t="shared" si="31"/>
        <v>0</v>
      </c>
      <c r="BT12" s="302" t="str">
        <f t="shared" si="32"/>
        <v>0</v>
      </c>
      <c r="BU12" s="302" t="str">
        <f t="shared" si="32"/>
        <v>0</v>
      </c>
      <c r="BV12" s="302" t="str">
        <f t="shared" si="32"/>
        <v>1</v>
      </c>
      <c r="BW12" s="303" t="str">
        <f t="shared" si="32"/>
        <v>0</v>
      </c>
      <c r="BX12" s="302" t="str">
        <f t="shared" si="32"/>
        <v>0</v>
      </c>
      <c r="BY12" s="302" t="str">
        <f t="shared" si="32"/>
        <v>0</v>
      </c>
      <c r="BZ12" s="302" t="str">
        <f t="shared" si="32"/>
        <v>1</v>
      </c>
      <c r="CA12" s="303" t="str">
        <f t="shared" si="32"/>
        <v>0</v>
      </c>
      <c r="CB12" s="164" t="str">
        <f t="shared" si="33"/>
        <v>0</v>
      </c>
      <c r="CC12" s="289" t="str">
        <f t="shared" si="33"/>
        <v>1</v>
      </c>
      <c r="CD12" s="340" t="str">
        <f t="shared" si="33"/>
        <v>0</v>
      </c>
      <c r="CE12" s="341" t="str">
        <f t="shared" si="33"/>
        <v>0</v>
      </c>
      <c r="CF12" s="340" t="str">
        <f t="shared" si="33"/>
        <v>0</v>
      </c>
      <c r="CG12" s="340" t="str">
        <f t="shared" si="33"/>
        <v>0</v>
      </c>
      <c r="CH12" s="340" t="str">
        <f t="shared" si="33"/>
        <v>0</v>
      </c>
      <c r="CI12" s="341" t="str">
        <f t="shared" si="33"/>
        <v>0</v>
      </c>
      <c r="CL12" s="32" t="str">
        <f t="shared" si="34"/>
        <v>9C1B</v>
      </c>
      <c r="CM12" s="285">
        <f t="shared" ref="CM12:CM75" si="65">DP12*256+DO12</f>
        <v>65534</v>
      </c>
      <c r="CN12" s="285">
        <f t="shared" si="35"/>
        <v>8</v>
      </c>
      <c r="CO12" s="142">
        <f t="shared" si="36"/>
        <v>73.8</v>
      </c>
      <c r="CP12" s="142">
        <f t="shared" si="37"/>
        <v>23.222222222222221</v>
      </c>
      <c r="CQ12" s="143"/>
      <c r="CS12" s="170">
        <f t="shared" si="38"/>
        <v>9</v>
      </c>
      <c r="CT12" s="23">
        <f t="shared" si="39"/>
        <v>12</v>
      </c>
      <c r="CU12" s="171">
        <f t="shared" si="40"/>
        <v>1</v>
      </c>
      <c r="CV12" s="23">
        <f t="shared" si="41"/>
        <v>11</v>
      </c>
      <c r="CW12" s="172">
        <f t="shared" si="42"/>
        <v>0</v>
      </c>
      <c r="CX12" s="24">
        <f t="shared" si="43"/>
        <v>2</v>
      </c>
      <c r="CY12" s="267">
        <f t="shared" si="44"/>
        <v>15</v>
      </c>
      <c r="CZ12" s="268">
        <f t="shared" si="45"/>
        <v>14</v>
      </c>
      <c r="DA12" s="267">
        <f t="shared" si="46"/>
        <v>15</v>
      </c>
      <c r="DB12" s="268">
        <f t="shared" si="47"/>
        <v>15</v>
      </c>
      <c r="DC12" s="173">
        <f t="shared" si="48"/>
        <v>6</v>
      </c>
      <c r="DD12" s="26">
        <f t="shared" si="49"/>
        <v>6</v>
      </c>
      <c r="DE12" s="173">
        <f t="shared" si="50"/>
        <v>0</v>
      </c>
      <c r="DF12" s="26">
        <f t="shared" si="51"/>
        <v>6</v>
      </c>
      <c r="DG12" s="326">
        <f t="shared" si="52"/>
        <v>2</v>
      </c>
      <c r="DH12" s="327">
        <f t="shared" si="53"/>
        <v>2</v>
      </c>
      <c r="DI12" s="172">
        <f t="shared" si="54"/>
        <v>4</v>
      </c>
      <c r="DJ12" s="24">
        <f t="shared" si="55"/>
        <v>0</v>
      </c>
      <c r="DK12" s="172"/>
      <c r="DL12" s="19">
        <f t="shared" si="56"/>
        <v>156</v>
      </c>
      <c r="DM12" s="19">
        <f t="shared" si="57"/>
        <v>27</v>
      </c>
      <c r="DN12" s="174">
        <f t="shared" si="58"/>
        <v>2</v>
      </c>
      <c r="DO12" s="278">
        <f t="shared" si="59"/>
        <v>254</v>
      </c>
      <c r="DP12" s="278">
        <f t="shared" si="60"/>
        <v>255</v>
      </c>
      <c r="DQ12" s="20">
        <f t="shared" si="61"/>
        <v>102</v>
      </c>
      <c r="DR12" s="20">
        <f t="shared" si="62"/>
        <v>6</v>
      </c>
      <c r="DS12" s="337">
        <f t="shared" si="63"/>
        <v>34</v>
      </c>
      <c r="DT12" s="174">
        <f t="shared" si="64"/>
        <v>64</v>
      </c>
      <c r="DU12" s="1">
        <f t="shared" ref="DU12:DU75" si="66">MOD(DL12+DM12+DN12+DO12+DP12+DQ12+DR12,256)</f>
        <v>34</v>
      </c>
    </row>
    <row r="13" spans="1:125">
      <c r="A13" s="123" t="s">
        <v>70</v>
      </c>
      <c r="B13" s="124" t="s">
        <v>71</v>
      </c>
      <c r="C13" s="154">
        <f t="shared" si="12"/>
        <v>17</v>
      </c>
      <c r="D13" s="4">
        <f t="shared" si="13"/>
        <v>68</v>
      </c>
      <c r="E13" s="16" t="str">
        <f t="shared" si="14"/>
        <v>9C</v>
      </c>
      <c r="F13" s="11" t="str">
        <f t="shared" si="15"/>
        <v>1B</v>
      </c>
      <c r="G13" s="155" t="str">
        <f t="shared" si="16"/>
        <v>0A</v>
      </c>
      <c r="H13" s="155" t="str">
        <f t="shared" si="17"/>
        <v>FE</v>
      </c>
      <c r="I13" s="155" t="str">
        <f t="shared" si="18"/>
        <v>FF</v>
      </c>
      <c r="J13" s="155" t="str">
        <f t="shared" si="19"/>
        <v>67</v>
      </c>
      <c r="K13" s="155" t="str">
        <f t="shared" si="20"/>
        <v>06</v>
      </c>
      <c r="L13" s="155" t="str">
        <f t="shared" si="21"/>
        <v>2B</v>
      </c>
      <c r="M13" s="155" t="str">
        <f t="shared" si="22"/>
        <v>4</v>
      </c>
      <c r="N13" s="155" t="str">
        <f t="shared" si="23"/>
        <v/>
      </c>
      <c r="O13" s="156" t="str">
        <f t="shared" si="24"/>
        <v/>
      </c>
      <c r="P13" s="157" t="str">
        <f t="shared" si="25"/>
        <v>1</v>
      </c>
      <c r="Q13" s="158" t="str">
        <f t="shared" si="25"/>
        <v>0</v>
      </c>
      <c r="R13" s="158" t="str">
        <f t="shared" si="25"/>
        <v>0</v>
      </c>
      <c r="S13" s="159" t="str">
        <f t="shared" si="25"/>
        <v>1</v>
      </c>
      <c r="T13" s="158" t="str">
        <f t="shared" si="25"/>
        <v>1</v>
      </c>
      <c r="U13" s="158" t="str">
        <f t="shared" si="25"/>
        <v>1</v>
      </c>
      <c r="V13" s="158" t="str">
        <f t="shared" si="25"/>
        <v>0</v>
      </c>
      <c r="W13" s="158" t="str">
        <f t="shared" si="25"/>
        <v>0</v>
      </c>
      <c r="X13" s="157" t="str">
        <f t="shared" si="26"/>
        <v>0</v>
      </c>
      <c r="Y13" s="158" t="str">
        <f t="shared" si="26"/>
        <v>0</v>
      </c>
      <c r="Z13" s="158" t="str">
        <f t="shared" si="26"/>
        <v>0</v>
      </c>
      <c r="AA13" s="159" t="str">
        <f t="shared" si="26"/>
        <v>1</v>
      </c>
      <c r="AB13" s="160" t="str">
        <f t="shared" si="26"/>
        <v>1</v>
      </c>
      <c r="AC13" s="161" t="str">
        <f t="shared" si="26"/>
        <v>0</v>
      </c>
      <c r="AD13" s="158" t="str">
        <f t="shared" si="26"/>
        <v>1</v>
      </c>
      <c r="AE13" s="159" t="str">
        <f t="shared" si="26"/>
        <v>1</v>
      </c>
      <c r="AF13" s="155" t="str">
        <f t="shared" si="27"/>
        <v>0</v>
      </c>
      <c r="AG13" s="162" t="str">
        <f t="shared" si="27"/>
        <v>0</v>
      </c>
      <c r="AH13" s="163" t="str">
        <f t="shared" si="27"/>
        <v>0</v>
      </c>
      <c r="AI13" s="165" t="str">
        <f t="shared" si="27"/>
        <v>0</v>
      </c>
      <c r="AJ13" s="164" t="str">
        <f t="shared" si="27"/>
        <v>1</v>
      </c>
      <c r="AK13" s="164" t="str">
        <f t="shared" si="27"/>
        <v>0</v>
      </c>
      <c r="AL13" s="289" t="str">
        <f t="shared" si="27"/>
        <v>1</v>
      </c>
      <c r="AM13" s="165" t="str">
        <f t="shared" si="27"/>
        <v>0</v>
      </c>
      <c r="AN13" s="230" t="str">
        <f t="shared" si="28"/>
        <v>1</v>
      </c>
      <c r="AO13" s="230" t="str">
        <f t="shared" si="28"/>
        <v>1</v>
      </c>
      <c r="AP13" s="230" t="str">
        <f t="shared" si="28"/>
        <v>1</v>
      </c>
      <c r="AQ13" s="230" t="str">
        <f t="shared" si="28"/>
        <v>1</v>
      </c>
      <c r="AR13" s="229" t="str">
        <f t="shared" si="28"/>
        <v>1</v>
      </c>
      <c r="AS13" s="230" t="str">
        <f t="shared" si="28"/>
        <v>1</v>
      </c>
      <c r="AT13" s="230" t="str">
        <f t="shared" si="28"/>
        <v>1</v>
      </c>
      <c r="AU13" s="231" t="str">
        <f t="shared" si="28"/>
        <v>0</v>
      </c>
      <c r="AV13" s="230" t="str">
        <f t="shared" si="29"/>
        <v>1</v>
      </c>
      <c r="AW13" s="232" t="str">
        <f t="shared" si="29"/>
        <v>1</v>
      </c>
      <c r="AX13" s="232" t="str">
        <f t="shared" si="29"/>
        <v>1</v>
      </c>
      <c r="AY13" s="233" t="str">
        <f t="shared" si="29"/>
        <v>1</v>
      </c>
      <c r="AZ13" s="232" t="str">
        <f t="shared" si="29"/>
        <v>1</v>
      </c>
      <c r="BA13" s="232" t="str">
        <f t="shared" si="29"/>
        <v>1</v>
      </c>
      <c r="BB13" s="232" t="str">
        <f t="shared" si="29"/>
        <v>1</v>
      </c>
      <c r="BC13" s="233" t="str">
        <f t="shared" si="29"/>
        <v>1</v>
      </c>
      <c r="BD13" s="168" t="str">
        <f t="shared" si="30"/>
        <v>0</v>
      </c>
      <c r="BE13" s="168" t="str">
        <f t="shared" si="30"/>
        <v>1</v>
      </c>
      <c r="BF13" s="168" t="str">
        <f t="shared" si="30"/>
        <v>1</v>
      </c>
      <c r="BG13" s="169" t="str">
        <f t="shared" si="30"/>
        <v>0</v>
      </c>
      <c r="BH13" s="168" t="str">
        <f t="shared" si="30"/>
        <v>0</v>
      </c>
      <c r="BI13" s="168" t="str">
        <f t="shared" si="30"/>
        <v>1</v>
      </c>
      <c r="BJ13" s="168" t="str">
        <f t="shared" si="30"/>
        <v>1</v>
      </c>
      <c r="BK13" s="169" t="str">
        <f t="shared" si="30"/>
        <v>1</v>
      </c>
      <c r="BL13" s="168" t="str">
        <f t="shared" si="31"/>
        <v>0</v>
      </c>
      <c r="BM13" s="168" t="str">
        <f t="shared" si="31"/>
        <v>0</v>
      </c>
      <c r="BN13" s="168" t="str">
        <f t="shared" si="31"/>
        <v>0</v>
      </c>
      <c r="BO13" s="169" t="str">
        <f t="shared" si="31"/>
        <v>0</v>
      </c>
      <c r="BP13" s="168" t="str">
        <f t="shared" si="31"/>
        <v>0</v>
      </c>
      <c r="BQ13" s="168" t="str">
        <f t="shared" si="31"/>
        <v>1</v>
      </c>
      <c r="BR13" s="168" t="str">
        <f t="shared" si="31"/>
        <v>1</v>
      </c>
      <c r="BS13" s="169" t="str">
        <f t="shared" si="31"/>
        <v>0</v>
      </c>
      <c r="BT13" s="302" t="str">
        <f t="shared" si="32"/>
        <v>0</v>
      </c>
      <c r="BU13" s="302" t="str">
        <f t="shared" si="32"/>
        <v>0</v>
      </c>
      <c r="BV13" s="302" t="str">
        <f t="shared" si="32"/>
        <v>1</v>
      </c>
      <c r="BW13" s="303" t="str">
        <f t="shared" si="32"/>
        <v>0</v>
      </c>
      <c r="BX13" s="302" t="str">
        <f t="shared" si="32"/>
        <v>1</v>
      </c>
      <c r="BY13" s="302" t="str">
        <f t="shared" si="32"/>
        <v>0</v>
      </c>
      <c r="BZ13" s="302" t="str">
        <f t="shared" si="32"/>
        <v>1</v>
      </c>
      <c r="CA13" s="303" t="str">
        <f t="shared" si="32"/>
        <v>1</v>
      </c>
      <c r="CB13" s="164" t="str">
        <f t="shared" si="33"/>
        <v>0</v>
      </c>
      <c r="CC13" s="289" t="str">
        <f t="shared" si="33"/>
        <v>1</v>
      </c>
      <c r="CD13" s="340" t="str">
        <f t="shared" si="33"/>
        <v>0</v>
      </c>
      <c r="CE13" s="341" t="str">
        <f t="shared" si="33"/>
        <v>0</v>
      </c>
      <c r="CF13" s="340" t="str">
        <f t="shared" si="33"/>
        <v>0</v>
      </c>
      <c r="CG13" s="340" t="str">
        <f t="shared" si="33"/>
        <v>0</v>
      </c>
      <c r="CH13" s="340" t="str">
        <f t="shared" si="33"/>
        <v>0</v>
      </c>
      <c r="CI13" s="341" t="str">
        <f t="shared" si="33"/>
        <v>0</v>
      </c>
      <c r="CL13" s="32" t="str">
        <f t="shared" si="34"/>
        <v>9C1B</v>
      </c>
      <c r="CM13" s="285">
        <f t="shared" si="65"/>
        <v>65534</v>
      </c>
      <c r="CN13" s="285">
        <f>IF(CM13&gt;65525,CM13-65526,CM13+10)</f>
        <v>8</v>
      </c>
      <c r="CO13" s="142">
        <f t="shared" si="36"/>
        <v>73.900000000000006</v>
      </c>
      <c r="CP13" s="142">
        <f t="shared" si="37"/>
        <v>23.277777777777782</v>
      </c>
      <c r="CQ13" s="143"/>
      <c r="CS13" s="170">
        <f t="shared" si="38"/>
        <v>9</v>
      </c>
      <c r="CT13" s="23">
        <f t="shared" si="39"/>
        <v>12</v>
      </c>
      <c r="CU13" s="171">
        <f t="shared" si="40"/>
        <v>1</v>
      </c>
      <c r="CV13" s="23">
        <f t="shared" si="41"/>
        <v>11</v>
      </c>
      <c r="CW13" s="172">
        <f t="shared" si="42"/>
        <v>0</v>
      </c>
      <c r="CX13" s="24">
        <f t="shared" si="43"/>
        <v>10</v>
      </c>
      <c r="CY13" s="267">
        <f t="shared" si="44"/>
        <v>15</v>
      </c>
      <c r="CZ13" s="268">
        <f t="shared" si="45"/>
        <v>14</v>
      </c>
      <c r="DA13" s="267">
        <f t="shared" si="46"/>
        <v>15</v>
      </c>
      <c r="DB13" s="268">
        <f t="shared" si="47"/>
        <v>15</v>
      </c>
      <c r="DC13" s="173">
        <f t="shared" si="48"/>
        <v>6</v>
      </c>
      <c r="DD13" s="26">
        <f t="shared" si="49"/>
        <v>7</v>
      </c>
      <c r="DE13" s="173">
        <f t="shared" si="50"/>
        <v>0</v>
      </c>
      <c r="DF13" s="26">
        <f t="shared" si="51"/>
        <v>6</v>
      </c>
      <c r="DG13" s="326">
        <f t="shared" si="52"/>
        <v>2</v>
      </c>
      <c r="DH13" s="327">
        <f t="shared" si="53"/>
        <v>11</v>
      </c>
      <c r="DI13" s="172">
        <f t="shared" si="54"/>
        <v>4</v>
      </c>
      <c r="DJ13" s="24">
        <f t="shared" si="55"/>
        <v>0</v>
      </c>
      <c r="DK13" s="172"/>
      <c r="DL13" s="19">
        <f t="shared" si="56"/>
        <v>156</v>
      </c>
      <c r="DM13" s="19">
        <f t="shared" si="57"/>
        <v>27</v>
      </c>
      <c r="DN13" s="174">
        <f t="shared" si="58"/>
        <v>10</v>
      </c>
      <c r="DO13" s="278">
        <f t="shared" si="59"/>
        <v>254</v>
      </c>
      <c r="DP13" s="278">
        <f t="shared" si="60"/>
        <v>255</v>
      </c>
      <c r="DQ13" s="20">
        <f t="shared" si="61"/>
        <v>103</v>
      </c>
      <c r="DR13" s="20">
        <f t="shared" si="62"/>
        <v>6</v>
      </c>
      <c r="DS13" s="337">
        <f t="shared" si="63"/>
        <v>43</v>
      </c>
      <c r="DT13" s="174">
        <f t="shared" si="64"/>
        <v>64</v>
      </c>
      <c r="DU13" s="1">
        <f t="shared" si="66"/>
        <v>43</v>
      </c>
    </row>
    <row r="14" spans="1:125">
      <c r="A14" s="123" t="s">
        <v>72</v>
      </c>
      <c r="B14" s="124" t="s">
        <v>73</v>
      </c>
      <c r="C14" s="154">
        <f t="shared" si="12"/>
        <v>17</v>
      </c>
      <c r="D14" s="4">
        <f t="shared" si="13"/>
        <v>68</v>
      </c>
      <c r="E14" s="16" t="str">
        <f t="shared" si="14"/>
        <v>9C</v>
      </c>
      <c r="F14" s="11" t="str">
        <f t="shared" si="15"/>
        <v>1B</v>
      </c>
      <c r="G14" s="155" t="str">
        <f t="shared" si="16"/>
        <v>0C</v>
      </c>
      <c r="H14" s="155" t="str">
        <f t="shared" si="17"/>
        <v>FE</v>
      </c>
      <c r="I14" s="155" t="str">
        <f t="shared" si="18"/>
        <v>FF</v>
      </c>
      <c r="J14" s="155" t="str">
        <f t="shared" si="19"/>
        <v>68</v>
      </c>
      <c r="K14" s="155" t="str">
        <f t="shared" si="20"/>
        <v>06</v>
      </c>
      <c r="L14" s="155" t="str">
        <f t="shared" si="21"/>
        <v>2E</v>
      </c>
      <c r="M14" s="155" t="str">
        <f t="shared" si="22"/>
        <v>4</v>
      </c>
      <c r="N14" s="155" t="str">
        <f t="shared" si="23"/>
        <v/>
      </c>
      <c r="O14" s="156" t="str">
        <f t="shared" si="24"/>
        <v/>
      </c>
      <c r="P14" s="157" t="str">
        <f t="shared" si="25"/>
        <v>1</v>
      </c>
      <c r="Q14" s="158" t="str">
        <f t="shared" si="25"/>
        <v>0</v>
      </c>
      <c r="R14" s="158" t="str">
        <f t="shared" si="25"/>
        <v>0</v>
      </c>
      <c r="S14" s="159" t="str">
        <f t="shared" si="25"/>
        <v>1</v>
      </c>
      <c r="T14" s="158" t="str">
        <f t="shared" si="25"/>
        <v>1</v>
      </c>
      <c r="U14" s="158" t="str">
        <f t="shared" si="25"/>
        <v>1</v>
      </c>
      <c r="V14" s="158" t="str">
        <f t="shared" si="25"/>
        <v>0</v>
      </c>
      <c r="W14" s="158" t="str">
        <f t="shared" si="25"/>
        <v>0</v>
      </c>
      <c r="X14" s="157" t="str">
        <f t="shared" si="26"/>
        <v>0</v>
      </c>
      <c r="Y14" s="158" t="str">
        <f t="shared" si="26"/>
        <v>0</v>
      </c>
      <c r="Z14" s="158" t="str">
        <f t="shared" si="26"/>
        <v>0</v>
      </c>
      <c r="AA14" s="159" t="str">
        <f t="shared" si="26"/>
        <v>1</v>
      </c>
      <c r="AB14" s="160" t="str">
        <f t="shared" si="26"/>
        <v>1</v>
      </c>
      <c r="AC14" s="161" t="str">
        <f t="shared" si="26"/>
        <v>0</v>
      </c>
      <c r="AD14" s="158" t="str">
        <f t="shared" si="26"/>
        <v>1</v>
      </c>
      <c r="AE14" s="159" t="str">
        <f t="shared" si="26"/>
        <v>1</v>
      </c>
      <c r="AF14" s="155" t="str">
        <f t="shared" si="27"/>
        <v>0</v>
      </c>
      <c r="AG14" s="162" t="str">
        <f t="shared" si="27"/>
        <v>0</v>
      </c>
      <c r="AH14" s="163" t="str">
        <f t="shared" si="27"/>
        <v>0</v>
      </c>
      <c r="AI14" s="165" t="str">
        <f t="shared" si="27"/>
        <v>0</v>
      </c>
      <c r="AJ14" s="164" t="str">
        <f t="shared" si="27"/>
        <v>1</v>
      </c>
      <c r="AK14" s="164" t="str">
        <f t="shared" si="27"/>
        <v>1</v>
      </c>
      <c r="AL14" s="289" t="str">
        <f t="shared" si="27"/>
        <v>0</v>
      </c>
      <c r="AM14" s="165" t="str">
        <f t="shared" si="27"/>
        <v>0</v>
      </c>
      <c r="AN14" s="230" t="str">
        <f t="shared" si="28"/>
        <v>1</v>
      </c>
      <c r="AO14" s="230" t="str">
        <f t="shared" si="28"/>
        <v>1</v>
      </c>
      <c r="AP14" s="230" t="str">
        <f t="shared" si="28"/>
        <v>1</v>
      </c>
      <c r="AQ14" s="230" t="str">
        <f t="shared" si="28"/>
        <v>1</v>
      </c>
      <c r="AR14" s="229" t="str">
        <f t="shared" si="28"/>
        <v>1</v>
      </c>
      <c r="AS14" s="230" t="str">
        <f t="shared" si="28"/>
        <v>1</v>
      </c>
      <c r="AT14" s="230" t="str">
        <f t="shared" si="28"/>
        <v>1</v>
      </c>
      <c r="AU14" s="231" t="str">
        <f t="shared" si="28"/>
        <v>0</v>
      </c>
      <c r="AV14" s="230" t="str">
        <f t="shared" si="29"/>
        <v>1</v>
      </c>
      <c r="AW14" s="232" t="str">
        <f t="shared" si="29"/>
        <v>1</v>
      </c>
      <c r="AX14" s="232" t="str">
        <f t="shared" si="29"/>
        <v>1</v>
      </c>
      <c r="AY14" s="233" t="str">
        <f t="shared" si="29"/>
        <v>1</v>
      </c>
      <c r="AZ14" s="232" t="str">
        <f t="shared" si="29"/>
        <v>1</v>
      </c>
      <c r="BA14" s="232" t="str">
        <f t="shared" si="29"/>
        <v>1</v>
      </c>
      <c r="BB14" s="232" t="str">
        <f t="shared" si="29"/>
        <v>1</v>
      </c>
      <c r="BC14" s="233" t="str">
        <f t="shared" si="29"/>
        <v>1</v>
      </c>
      <c r="BD14" s="168" t="str">
        <f t="shared" si="30"/>
        <v>0</v>
      </c>
      <c r="BE14" s="168" t="str">
        <f t="shared" si="30"/>
        <v>1</v>
      </c>
      <c r="BF14" s="168" t="str">
        <f t="shared" si="30"/>
        <v>1</v>
      </c>
      <c r="BG14" s="169" t="str">
        <f t="shared" si="30"/>
        <v>0</v>
      </c>
      <c r="BH14" s="168" t="str">
        <f t="shared" si="30"/>
        <v>1</v>
      </c>
      <c r="BI14" s="168" t="str">
        <f t="shared" si="30"/>
        <v>0</v>
      </c>
      <c r="BJ14" s="168" t="str">
        <f t="shared" si="30"/>
        <v>0</v>
      </c>
      <c r="BK14" s="169" t="str">
        <f t="shared" si="30"/>
        <v>0</v>
      </c>
      <c r="BL14" s="168" t="str">
        <f t="shared" si="31"/>
        <v>0</v>
      </c>
      <c r="BM14" s="168" t="str">
        <f t="shared" si="31"/>
        <v>0</v>
      </c>
      <c r="BN14" s="168" t="str">
        <f t="shared" si="31"/>
        <v>0</v>
      </c>
      <c r="BO14" s="169" t="str">
        <f t="shared" si="31"/>
        <v>0</v>
      </c>
      <c r="BP14" s="168" t="str">
        <f t="shared" si="31"/>
        <v>0</v>
      </c>
      <c r="BQ14" s="168" t="str">
        <f t="shared" si="31"/>
        <v>1</v>
      </c>
      <c r="BR14" s="168" t="str">
        <f t="shared" si="31"/>
        <v>1</v>
      </c>
      <c r="BS14" s="169" t="str">
        <f t="shared" si="31"/>
        <v>0</v>
      </c>
      <c r="BT14" s="302" t="str">
        <f t="shared" si="32"/>
        <v>0</v>
      </c>
      <c r="BU14" s="302" t="str">
        <f t="shared" si="32"/>
        <v>0</v>
      </c>
      <c r="BV14" s="302" t="str">
        <f t="shared" si="32"/>
        <v>1</v>
      </c>
      <c r="BW14" s="303" t="str">
        <f t="shared" si="32"/>
        <v>0</v>
      </c>
      <c r="BX14" s="302" t="str">
        <f t="shared" si="32"/>
        <v>1</v>
      </c>
      <c r="BY14" s="302" t="str">
        <f t="shared" si="32"/>
        <v>1</v>
      </c>
      <c r="BZ14" s="302" t="str">
        <f t="shared" si="32"/>
        <v>1</v>
      </c>
      <c r="CA14" s="303" t="str">
        <f t="shared" si="32"/>
        <v>0</v>
      </c>
      <c r="CB14" s="164" t="str">
        <f t="shared" si="33"/>
        <v>0</v>
      </c>
      <c r="CC14" s="289" t="str">
        <f t="shared" si="33"/>
        <v>1</v>
      </c>
      <c r="CD14" s="340" t="str">
        <f t="shared" si="33"/>
        <v>0</v>
      </c>
      <c r="CE14" s="341" t="str">
        <f t="shared" si="33"/>
        <v>0</v>
      </c>
      <c r="CF14" s="340" t="str">
        <f t="shared" si="33"/>
        <v>0</v>
      </c>
      <c r="CG14" s="340" t="str">
        <f t="shared" si="33"/>
        <v>0</v>
      </c>
      <c r="CH14" s="340" t="str">
        <f t="shared" si="33"/>
        <v>0</v>
      </c>
      <c r="CI14" s="341" t="str">
        <f t="shared" si="33"/>
        <v>0</v>
      </c>
      <c r="CL14" s="32" t="str">
        <f t="shared" si="34"/>
        <v>9C1B</v>
      </c>
      <c r="CM14" s="285">
        <f t="shared" si="65"/>
        <v>65534</v>
      </c>
      <c r="CN14" s="285">
        <f t="shared" ref="CN14:CN77" si="67">IF(CM14&gt;65525,CM14-65526,CM14+10)</f>
        <v>8</v>
      </c>
      <c r="CO14" s="142">
        <f t="shared" si="36"/>
        <v>74</v>
      </c>
      <c r="CP14" s="142">
        <f t="shared" si="37"/>
        <v>23.333333333333332</v>
      </c>
      <c r="CQ14" s="143"/>
      <c r="CS14" s="170">
        <f t="shared" si="38"/>
        <v>9</v>
      </c>
      <c r="CT14" s="23">
        <f t="shared" si="39"/>
        <v>12</v>
      </c>
      <c r="CU14" s="171">
        <f t="shared" si="40"/>
        <v>1</v>
      </c>
      <c r="CV14" s="23">
        <f t="shared" si="41"/>
        <v>11</v>
      </c>
      <c r="CW14" s="172">
        <f t="shared" si="42"/>
        <v>0</v>
      </c>
      <c r="CX14" s="24">
        <f t="shared" si="43"/>
        <v>12</v>
      </c>
      <c r="CY14" s="267">
        <f t="shared" si="44"/>
        <v>15</v>
      </c>
      <c r="CZ14" s="268">
        <f t="shared" si="45"/>
        <v>14</v>
      </c>
      <c r="DA14" s="267">
        <f t="shared" si="46"/>
        <v>15</v>
      </c>
      <c r="DB14" s="268">
        <f t="shared" si="47"/>
        <v>15</v>
      </c>
      <c r="DC14" s="173">
        <f t="shared" si="48"/>
        <v>6</v>
      </c>
      <c r="DD14" s="26">
        <f t="shared" si="49"/>
        <v>8</v>
      </c>
      <c r="DE14" s="173">
        <f t="shared" si="50"/>
        <v>0</v>
      </c>
      <c r="DF14" s="26">
        <f t="shared" si="51"/>
        <v>6</v>
      </c>
      <c r="DG14" s="326">
        <f t="shared" si="52"/>
        <v>2</v>
      </c>
      <c r="DH14" s="327">
        <f t="shared" si="53"/>
        <v>14</v>
      </c>
      <c r="DI14" s="172">
        <f t="shared" si="54"/>
        <v>4</v>
      </c>
      <c r="DJ14" s="24">
        <f t="shared" si="55"/>
        <v>0</v>
      </c>
      <c r="DK14" s="172"/>
      <c r="DL14" s="19">
        <f t="shared" si="56"/>
        <v>156</v>
      </c>
      <c r="DM14" s="19">
        <f t="shared" si="57"/>
        <v>27</v>
      </c>
      <c r="DN14" s="174">
        <f t="shared" si="58"/>
        <v>12</v>
      </c>
      <c r="DO14" s="278">
        <f t="shared" si="59"/>
        <v>254</v>
      </c>
      <c r="DP14" s="278">
        <f t="shared" si="60"/>
        <v>255</v>
      </c>
      <c r="DQ14" s="20">
        <f t="shared" si="61"/>
        <v>104</v>
      </c>
      <c r="DR14" s="20">
        <f t="shared" si="62"/>
        <v>6</v>
      </c>
      <c r="DS14" s="337">
        <f t="shared" si="63"/>
        <v>46</v>
      </c>
      <c r="DT14" s="174">
        <f t="shared" si="64"/>
        <v>64</v>
      </c>
      <c r="DU14" s="1">
        <f t="shared" si="66"/>
        <v>46</v>
      </c>
    </row>
    <row r="15" spans="1:125">
      <c r="A15" s="123" t="s">
        <v>74</v>
      </c>
      <c r="B15" s="124" t="s">
        <v>75</v>
      </c>
      <c r="C15" s="154">
        <f t="shared" si="12"/>
        <v>17</v>
      </c>
      <c r="D15" s="4">
        <f t="shared" si="13"/>
        <v>68</v>
      </c>
      <c r="E15" s="16" t="str">
        <f t="shared" si="14"/>
        <v>9C</v>
      </c>
      <c r="F15" s="11" t="str">
        <f t="shared" si="15"/>
        <v>1B</v>
      </c>
      <c r="G15" s="155" t="str">
        <f t="shared" si="16"/>
        <v>02</v>
      </c>
      <c r="H15" s="155" t="str">
        <f t="shared" si="17"/>
        <v>FE</v>
      </c>
      <c r="I15" s="155" t="str">
        <f t="shared" si="18"/>
        <v>FF</v>
      </c>
      <c r="J15" s="155" t="str">
        <f t="shared" si="19"/>
        <v>69</v>
      </c>
      <c r="K15" s="155" t="str">
        <f t="shared" si="20"/>
        <v>06</v>
      </c>
      <c r="L15" s="155" t="str">
        <f t="shared" si="21"/>
        <v>25</v>
      </c>
      <c r="M15" s="155" t="str">
        <f t="shared" si="22"/>
        <v>4</v>
      </c>
      <c r="N15" s="155" t="str">
        <f t="shared" si="23"/>
        <v/>
      </c>
      <c r="O15" s="156" t="str">
        <f t="shared" si="24"/>
        <v/>
      </c>
      <c r="P15" s="157" t="str">
        <f t="shared" si="25"/>
        <v>1</v>
      </c>
      <c r="Q15" s="158" t="str">
        <f t="shared" si="25"/>
        <v>0</v>
      </c>
      <c r="R15" s="158" t="str">
        <f t="shared" si="25"/>
        <v>0</v>
      </c>
      <c r="S15" s="159" t="str">
        <f t="shared" si="25"/>
        <v>1</v>
      </c>
      <c r="T15" s="158" t="str">
        <f t="shared" si="25"/>
        <v>1</v>
      </c>
      <c r="U15" s="158" t="str">
        <f t="shared" si="25"/>
        <v>1</v>
      </c>
      <c r="V15" s="158" t="str">
        <f t="shared" si="25"/>
        <v>0</v>
      </c>
      <c r="W15" s="158" t="str">
        <f t="shared" si="25"/>
        <v>0</v>
      </c>
      <c r="X15" s="157" t="str">
        <f t="shared" si="26"/>
        <v>0</v>
      </c>
      <c r="Y15" s="158" t="str">
        <f t="shared" si="26"/>
        <v>0</v>
      </c>
      <c r="Z15" s="158" t="str">
        <f t="shared" si="26"/>
        <v>0</v>
      </c>
      <c r="AA15" s="159" t="str">
        <f t="shared" si="26"/>
        <v>1</v>
      </c>
      <c r="AB15" s="160" t="str">
        <f t="shared" si="26"/>
        <v>1</v>
      </c>
      <c r="AC15" s="161" t="str">
        <f t="shared" si="26"/>
        <v>0</v>
      </c>
      <c r="AD15" s="158" t="str">
        <f t="shared" si="26"/>
        <v>1</v>
      </c>
      <c r="AE15" s="159" t="str">
        <f t="shared" si="26"/>
        <v>1</v>
      </c>
      <c r="AF15" s="155" t="str">
        <f t="shared" si="27"/>
        <v>0</v>
      </c>
      <c r="AG15" s="162" t="str">
        <f t="shared" si="27"/>
        <v>0</v>
      </c>
      <c r="AH15" s="163" t="str">
        <f t="shared" si="27"/>
        <v>0</v>
      </c>
      <c r="AI15" s="165" t="str">
        <f t="shared" si="27"/>
        <v>0</v>
      </c>
      <c r="AJ15" s="164" t="str">
        <f t="shared" si="27"/>
        <v>0</v>
      </c>
      <c r="AK15" s="164" t="str">
        <f t="shared" si="27"/>
        <v>0</v>
      </c>
      <c r="AL15" s="289" t="str">
        <f t="shared" si="27"/>
        <v>1</v>
      </c>
      <c r="AM15" s="165" t="str">
        <f t="shared" si="27"/>
        <v>0</v>
      </c>
      <c r="AN15" s="230" t="str">
        <f t="shared" si="28"/>
        <v>1</v>
      </c>
      <c r="AO15" s="230" t="str">
        <f t="shared" si="28"/>
        <v>1</v>
      </c>
      <c r="AP15" s="230" t="str">
        <f t="shared" si="28"/>
        <v>1</v>
      </c>
      <c r="AQ15" s="230" t="str">
        <f t="shared" si="28"/>
        <v>1</v>
      </c>
      <c r="AR15" s="229" t="str">
        <f t="shared" si="28"/>
        <v>1</v>
      </c>
      <c r="AS15" s="230" t="str">
        <f t="shared" si="28"/>
        <v>1</v>
      </c>
      <c r="AT15" s="230" t="str">
        <f t="shared" si="28"/>
        <v>1</v>
      </c>
      <c r="AU15" s="231" t="str">
        <f t="shared" si="28"/>
        <v>0</v>
      </c>
      <c r="AV15" s="230" t="str">
        <f t="shared" si="29"/>
        <v>1</v>
      </c>
      <c r="AW15" s="232" t="str">
        <f t="shared" si="29"/>
        <v>1</v>
      </c>
      <c r="AX15" s="232" t="str">
        <f t="shared" si="29"/>
        <v>1</v>
      </c>
      <c r="AY15" s="233" t="str">
        <f t="shared" si="29"/>
        <v>1</v>
      </c>
      <c r="AZ15" s="232" t="str">
        <f t="shared" si="29"/>
        <v>1</v>
      </c>
      <c r="BA15" s="232" t="str">
        <f t="shared" si="29"/>
        <v>1</v>
      </c>
      <c r="BB15" s="232" t="str">
        <f t="shared" si="29"/>
        <v>1</v>
      </c>
      <c r="BC15" s="233" t="str">
        <f t="shared" si="29"/>
        <v>1</v>
      </c>
      <c r="BD15" s="168" t="str">
        <f t="shared" si="30"/>
        <v>0</v>
      </c>
      <c r="BE15" s="168" t="str">
        <f t="shared" si="30"/>
        <v>1</v>
      </c>
      <c r="BF15" s="168" t="str">
        <f t="shared" si="30"/>
        <v>1</v>
      </c>
      <c r="BG15" s="169" t="str">
        <f t="shared" si="30"/>
        <v>0</v>
      </c>
      <c r="BH15" s="168" t="str">
        <f t="shared" si="30"/>
        <v>1</v>
      </c>
      <c r="BI15" s="168" t="str">
        <f t="shared" si="30"/>
        <v>0</v>
      </c>
      <c r="BJ15" s="168" t="str">
        <f t="shared" si="30"/>
        <v>0</v>
      </c>
      <c r="BK15" s="169" t="str">
        <f t="shared" si="30"/>
        <v>1</v>
      </c>
      <c r="BL15" s="168" t="str">
        <f t="shared" si="31"/>
        <v>0</v>
      </c>
      <c r="BM15" s="168" t="str">
        <f t="shared" si="31"/>
        <v>0</v>
      </c>
      <c r="BN15" s="168" t="str">
        <f t="shared" si="31"/>
        <v>0</v>
      </c>
      <c r="BO15" s="169" t="str">
        <f t="shared" si="31"/>
        <v>0</v>
      </c>
      <c r="BP15" s="168" t="str">
        <f t="shared" si="31"/>
        <v>0</v>
      </c>
      <c r="BQ15" s="168" t="str">
        <f t="shared" si="31"/>
        <v>1</v>
      </c>
      <c r="BR15" s="168" t="str">
        <f t="shared" si="31"/>
        <v>1</v>
      </c>
      <c r="BS15" s="169" t="str">
        <f t="shared" si="31"/>
        <v>0</v>
      </c>
      <c r="BT15" s="302" t="str">
        <f t="shared" si="32"/>
        <v>0</v>
      </c>
      <c r="BU15" s="302" t="str">
        <f t="shared" si="32"/>
        <v>0</v>
      </c>
      <c r="BV15" s="302" t="str">
        <f t="shared" si="32"/>
        <v>1</v>
      </c>
      <c r="BW15" s="303" t="str">
        <f t="shared" si="32"/>
        <v>0</v>
      </c>
      <c r="BX15" s="302" t="str">
        <f t="shared" si="32"/>
        <v>0</v>
      </c>
      <c r="BY15" s="302" t="str">
        <f t="shared" si="32"/>
        <v>1</v>
      </c>
      <c r="BZ15" s="302" t="str">
        <f t="shared" si="32"/>
        <v>0</v>
      </c>
      <c r="CA15" s="303" t="str">
        <f t="shared" si="32"/>
        <v>1</v>
      </c>
      <c r="CB15" s="164" t="str">
        <f t="shared" si="33"/>
        <v>0</v>
      </c>
      <c r="CC15" s="289" t="str">
        <f t="shared" si="33"/>
        <v>1</v>
      </c>
      <c r="CD15" s="340" t="str">
        <f t="shared" si="33"/>
        <v>0</v>
      </c>
      <c r="CE15" s="341" t="str">
        <f t="shared" si="33"/>
        <v>0</v>
      </c>
      <c r="CF15" s="340" t="str">
        <f t="shared" si="33"/>
        <v>0</v>
      </c>
      <c r="CG15" s="340" t="str">
        <f t="shared" si="33"/>
        <v>0</v>
      </c>
      <c r="CH15" s="340" t="str">
        <f t="shared" si="33"/>
        <v>0</v>
      </c>
      <c r="CI15" s="341" t="str">
        <f t="shared" si="33"/>
        <v>0</v>
      </c>
      <c r="CL15" s="32" t="str">
        <f t="shared" si="34"/>
        <v>9C1B</v>
      </c>
      <c r="CM15" s="285">
        <f t="shared" si="65"/>
        <v>65534</v>
      </c>
      <c r="CN15" s="285">
        <f t="shared" si="67"/>
        <v>8</v>
      </c>
      <c r="CO15" s="142">
        <f t="shared" si="36"/>
        <v>74.099999999999994</v>
      </c>
      <c r="CP15" s="142">
        <f t="shared" si="37"/>
        <v>23.388888888888886</v>
      </c>
      <c r="CQ15" s="143"/>
      <c r="CS15" s="170">
        <f t="shared" si="38"/>
        <v>9</v>
      </c>
      <c r="CT15" s="23">
        <f t="shared" si="39"/>
        <v>12</v>
      </c>
      <c r="CU15" s="171">
        <f t="shared" si="40"/>
        <v>1</v>
      </c>
      <c r="CV15" s="23">
        <f t="shared" si="41"/>
        <v>11</v>
      </c>
      <c r="CW15" s="172">
        <f t="shared" si="42"/>
        <v>0</v>
      </c>
      <c r="CX15" s="24">
        <f t="shared" si="43"/>
        <v>2</v>
      </c>
      <c r="CY15" s="267">
        <f t="shared" si="44"/>
        <v>15</v>
      </c>
      <c r="CZ15" s="268">
        <f t="shared" si="45"/>
        <v>14</v>
      </c>
      <c r="DA15" s="267">
        <f t="shared" si="46"/>
        <v>15</v>
      </c>
      <c r="DB15" s="268">
        <f t="shared" si="47"/>
        <v>15</v>
      </c>
      <c r="DC15" s="173">
        <f t="shared" si="48"/>
        <v>6</v>
      </c>
      <c r="DD15" s="26">
        <f t="shared" si="49"/>
        <v>9</v>
      </c>
      <c r="DE15" s="173">
        <f t="shared" si="50"/>
        <v>0</v>
      </c>
      <c r="DF15" s="26">
        <f t="shared" si="51"/>
        <v>6</v>
      </c>
      <c r="DG15" s="326">
        <f t="shared" si="52"/>
        <v>2</v>
      </c>
      <c r="DH15" s="327">
        <f t="shared" si="53"/>
        <v>5</v>
      </c>
      <c r="DI15" s="172">
        <f t="shared" si="54"/>
        <v>4</v>
      </c>
      <c r="DJ15" s="24">
        <f t="shared" si="55"/>
        <v>0</v>
      </c>
      <c r="DK15" s="172"/>
      <c r="DL15" s="19">
        <f t="shared" si="56"/>
        <v>156</v>
      </c>
      <c r="DM15" s="19">
        <f t="shared" si="57"/>
        <v>27</v>
      </c>
      <c r="DN15" s="174">
        <f t="shared" si="58"/>
        <v>2</v>
      </c>
      <c r="DO15" s="278">
        <f t="shared" si="59"/>
        <v>254</v>
      </c>
      <c r="DP15" s="278">
        <f t="shared" si="60"/>
        <v>255</v>
      </c>
      <c r="DQ15" s="20">
        <f t="shared" si="61"/>
        <v>105</v>
      </c>
      <c r="DR15" s="20">
        <f t="shared" si="62"/>
        <v>6</v>
      </c>
      <c r="DS15" s="337">
        <f t="shared" si="63"/>
        <v>37</v>
      </c>
      <c r="DT15" s="174">
        <f t="shared" si="64"/>
        <v>64</v>
      </c>
      <c r="DU15" s="1">
        <f t="shared" si="66"/>
        <v>37</v>
      </c>
    </row>
    <row r="16" spans="1:125">
      <c r="A16" s="123" t="s">
        <v>76</v>
      </c>
      <c r="B16" s="124" t="s">
        <v>77</v>
      </c>
      <c r="C16" s="154">
        <f t="shared" si="12"/>
        <v>17</v>
      </c>
      <c r="D16" s="4">
        <f t="shared" si="13"/>
        <v>68</v>
      </c>
      <c r="E16" s="16" t="str">
        <f t="shared" si="14"/>
        <v>9C</v>
      </c>
      <c r="F16" s="11" t="str">
        <f t="shared" si="15"/>
        <v>1B</v>
      </c>
      <c r="G16" s="155" t="str">
        <f t="shared" si="16"/>
        <v>0C</v>
      </c>
      <c r="H16" s="155" t="str">
        <f t="shared" si="17"/>
        <v>FE</v>
      </c>
      <c r="I16" s="155" t="str">
        <f t="shared" si="18"/>
        <v>FF</v>
      </c>
      <c r="J16" s="155" t="str">
        <f t="shared" si="19"/>
        <v>6D</v>
      </c>
      <c r="K16" s="155" t="str">
        <f t="shared" si="20"/>
        <v>06</v>
      </c>
      <c r="L16" s="155" t="str">
        <f t="shared" si="21"/>
        <v>33</v>
      </c>
      <c r="M16" s="155" t="str">
        <f t="shared" si="22"/>
        <v>4</v>
      </c>
      <c r="N16" s="155" t="str">
        <f t="shared" si="23"/>
        <v/>
      </c>
      <c r="O16" s="156" t="str">
        <f t="shared" si="24"/>
        <v/>
      </c>
      <c r="P16" s="157" t="str">
        <f t="shared" si="25"/>
        <v>1</v>
      </c>
      <c r="Q16" s="158" t="str">
        <f t="shared" si="25"/>
        <v>0</v>
      </c>
      <c r="R16" s="158" t="str">
        <f t="shared" si="25"/>
        <v>0</v>
      </c>
      <c r="S16" s="159" t="str">
        <f t="shared" si="25"/>
        <v>1</v>
      </c>
      <c r="T16" s="158" t="str">
        <f t="shared" si="25"/>
        <v>1</v>
      </c>
      <c r="U16" s="158" t="str">
        <f t="shared" si="25"/>
        <v>1</v>
      </c>
      <c r="V16" s="158" t="str">
        <f t="shared" si="25"/>
        <v>0</v>
      </c>
      <c r="W16" s="158" t="str">
        <f t="shared" si="25"/>
        <v>0</v>
      </c>
      <c r="X16" s="157" t="str">
        <f t="shared" si="26"/>
        <v>0</v>
      </c>
      <c r="Y16" s="158" t="str">
        <f t="shared" si="26"/>
        <v>0</v>
      </c>
      <c r="Z16" s="158" t="str">
        <f t="shared" si="26"/>
        <v>0</v>
      </c>
      <c r="AA16" s="159" t="str">
        <f t="shared" si="26"/>
        <v>1</v>
      </c>
      <c r="AB16" s="160" t="str">
        <f t="shared" si="26"/>
        <v>1</v>
      </c>
      <c r="AC16" s="161" t="str">
        <f t="shared" si="26"/>
        <v>0</v>
      </c>
      <c r="AD16" s="158" t="str">
        <f t="shared" si="26"/>
        <v>1</v>
      </c>
      <c r="AE16" s="159" t="str">
        <f t="shared" si="26"/>
        <v>1</v>
      </c>
      <c r="AF16" s="155" t="str">
        <f t="shared" si="27"/>
        <v>0</v>
      </c>
      <c r="AG16" s="162" t="str">
        <f t="shared" si="27"/>
        <v>0</v>
      </c>
      <c r="AH16" s="163" t="str">
        <f t="shared" si="27"/>
        <v>0</v>
      </c>
      <c r="AI16" s="165" t="str">
        <f t="shared" si="27"/>
        <v>0</v>
      </c>
      <c r="AJ16" s="164" t="str">
        <f t="shared" si="27"/>
        <v>1</v>
      </c>
      <c r="AK16" s="164" t="str">
        <f t="shared" si="27"/>
        <v>1</v>
      </c>
      <c r="AL16" s="289" t="str">
        <f t="shared" si="27"/>
        <v>0</v>
      </c>
      <c r="AM16" s="165" t="str">
        <f t="shared" si="27"/>
        <v>0</v>
      </c>
      <c r="AN16" s="230" t="str">
        <f t="shared" si="28"/>
        <v>1</v>
      </c>
      <c r="AO16" s="230" t="str">
        <f t="shared" si="28"/>
        <v>1</v>
      </c>
      <c r="AP16" s="230" t="str">
        <f t="shared" si="28"/>
        <v>1</v>
      </c>
      <c r="AQ16" s="230" t="str">
        <f t="shared" si="28"/>
        <v>1</v>
      </c>
      <c r="AR16" s="229" t="str">
        <f t="shared" si="28"/>
        <v>1</v>
      </c>
      <c r="AS16" s="230" t="str">
        <f t="shared" si="28"/>
        <v>1</v>
      </c>
      <c r="AT16" s="230" t="str">
        <f t="shared" si="28"/>
        <v>1</v>
      </c>
      <c r="AU16" s="231" t="str">
        <f t="shared" si="28"/>
        <v>0</v>
      </c>
      <c r="AV16" s="230" t="str">
        <f t="shared" si="29"/>
        <v>1</v>
      </c>
      <c r="AW16" s="232" t="str">
        <f t="shared" si="29"/>
        <v>1</v>
      </c>
      <c r="AX16" s="232" t="str">
        <f t="shared" si="29"/>
        <v>1</v>
      </c>
      <c r="AY16" s="233" t="str">
        <f t="shared" si="29"/>
        <v>1</v>
      </c>
      <c r="AZ16" s="232" t="str">
        <f t="shared" si="29"/>
        <v>1</v>
      </c>
      <c r="BA16" s="232" t="str">
        <f t="shared" si="29"/>
        <v>1</v>
      </c>
      <c r="BB16" s="232" t="str">
        <f t="shared" si="29"/>
        <v>1</v>
      </c>
      <c r="BC16" s="233" t="str">
        <f t="shared" si="29"/>
        <v>1</v>
      </c>
      <c r="BD16" s="168" t="str">
        <f t="shared" si="30"/>
        <v>0</v>
      </c>
      <c r="BE16" s="168" t="str">
        <f t="shared" si="30"/>
        <v>1</v>
      </c>
      <c r="BF16" s="168" t="str">
        <f t="shared" si="30"/>
        <v>1</v>
      </c>
      <c r="BG16" s="169" t="str">
        <f t="shared" si="30"/>
        <v>0</v>
      </c>
      <c r="BH16" s="168" t="str">
        <f t="shared" si="30"/>
        <v>1</v>
      </c>
      <c r="BI16" s="168" t="str">
        <f t="shared" si="30"/>
        <v>1</v>
      </c>
      <c r="BJ16" s="168" t="str">
        <f t="shared" si="30"/>
        <v>0</v>
      </c>
      <c r="BK16" s="169" t="str">
        <f t="shared" si="30"/>
        <v>1</v>
      </c>
      <c r="BL16" s="168" t="str">
        <f t="shared" si="31"/>
        <v>0</v>
      </c>
      <c r="BM16" s="168" t="str">
        <f t="shared" si="31"/>
        <v>0</v>
      </c>
      <c r="BN16" s="168" t="str">
        <f t="shared" si="31"/>
        <v>0</v>
      </c>
      <c r="BO16" s="169" t="str">
        <f t="shared" si="31"/>
        <v>0</v>
      </c>
      <c r="BP16" s="168" t="str">
        <f t="shared" si="31"/>
        <v>0</v>
      </c>
      <c r="BQ16" s="168" t="str">
        <f t="shared" si="31"/>
        <v>1</v>
      </c>
      <c r="BR16" s="168" t="str">
        <f t="shared" si="31"/>
        <v>1</v>
      </c>
      <c r="BS16" s="169" t="str">
        <f t="shared" si="31"/>
        <v>0</v>
      </c>
      <c r="BT16" s="302" t="str">
        <f t="shared" si="32"/>
        <v>0</v>
      </c>
      <c r="BU16" s="302" t="str">
        <f t="shared" si="32"/>
        <v>0</v>
      </c>
      <c r="BV16" s="302" t="str">
        <f t="shared" si="32"/>
        <v>1</v>
      </c>
      <c r="BW16" s="303" t="str">
        <f t="shared" si="32"/>
        <v>1</v>
      </c>
      <c r="BX16" s="302" t="str">
        <f t="shared" si="32"/>
        <v>0</v>
      </c>
      <c r="BY16" s="302" t="str">
        <f t="shared" si="32"/>
        <v>0</v>
      </c>
      <c r="BZ16" s="302" t="str">
        <f t="shared" si="32"/>
        <v>1</v>
      </c>
      <c r="CA16" s="303" t="str">
        <f t="shared" si="32"/>
        <v>1</v>
      </c>
      <c r="CB16" s="164" t="str">
        <f t="shared" si="33"/>
        <v>0</v>
      </c>
      <c r="CC16" s="289" t="str">
        <f t="shared" si="33"/>
        <v>1</v>
      </c>
      <c r="CD16" s="340" t="str">
        <f t="shared" si="33"/>
        <v>0</v>
      </c>
      <c r="CE16" s="341" t="str">
        <f t="shared" si="33"/>
        <v>0</v>
      </c>
      <c r="CF16" s="340" t="str">
        <f t="shared" si="33"/>
        <v>0</v>
      </c>
      <c r="CG16" s="340" t="str">
        <f t="shared" si="33"/>
        <v>0</v>
      </c>
      <c r="CH16" s="340" t="str">
        <f t="shared" si="33"/>
        <v>0</v>
      </c>
      <c r="CI16" s="341" t="str">
        <f t="shared" si="33"/>
        <v>0</v>
      </c>
      <c r="CL16" s="32" t="str">
        <f t="shared" si="34"/>
        <v>9C1B</v>
      </c>
      <c r="CM16" s="285">
        <f t="shared" si="65"/>
        <v>65534</v>
      </c>
      <c r="CN16" s="285">
        <f t="shared" si="67"/>
        <v>8</v>
      </c>
      <c r="CO16" s="142">
        <f t="shared" si="36"/>
        <v>74.5</v>
      </c>
      <c r="CP16" s="142">
        <f t="shared" si="37"/>
        <v>23.611111111111111</v>
      </c>
      <c r="CQ16" s="143"/>
      <c r="CS16" s="170">
        <f t="shared" si="38"/>
        <v>9</v>
      </c>
      <c r="CT16" s="23">
        <f t="shared" si="39"/>
        <v>12</v>
      </c>
      <c r="CU16" s="171">
        <f t="shared" si="40"/>
        <v>1</v>
      </c>
      <c r="CV16" s="23">
        <f t="shared" si="41"/>
        <v>11</v>
      </c>
      <c r="CW16" s="172">
        <f t="shared" si="42"/>
        <v>0</v>
      </c>
      <c r="CX16" s="24">
        <f t="shared" si="43"/>
        <v>12</v>
      </c>
      <c r="CY16" s="267">
        <f t="shared" si="44"/>
        <v>15</v>
      </c>
      <c r="CZ16" s="268">
        <f t="shared" si="45"/>
        <v>14</v>
      </c>
      <c r="DA16" s="267">
        <f t="shared" si="46"/>
        <v>15</v>
      </c>
      <c r="DB16" s="268">
        <f t="shared" si="47"/>
        <v>15</v>
      </c>
      <c r="DC16" s="173">
        <f t="shared" si="48"/>
        <v>6</v>
      </c>
      <c r="DD16" s="26">
        <f t="shared" si="49"/>
        <v>13</v>
      </c>
      <c r="DE16" s="173">
        <f t="shared" si="50"/>
        <v>0</v>
      </c>
      <c r="DF16" s="26">
        <f t="shared" si="51"/>
        <v>6</v>
      </c>
      <c r="DG16" s="326">
        <f t="shared" si="52"/>
        <v>3</v>
      </c>
      <c r="DH16" s="327">
        <f t="shared" si="53"/>
        <v>3</v>
      </c>
      <c r="DI16" s="172">
        <f t="shared" si="54"/>
        <v>4</v>
      </c>
      <c r="DJ16" s="24">
        <f t="shared" si="55"/>
        <v>0</v>
      </c>
      <c r="DK16" s="172"/>
      <c r="DL16" s="19">
        <f t="shared" si="56"/>
        <v>156</v>
      </c>
      <c r="DM16" s="19">
        <f t="shared" si="57"/>
        <v>27</v>
      </c>
      <c r="DN16" s="174">
        <f t="shared" si="58"/>
        <v>12</v>
      </c>
      <c r="DO16" s="278">
        <f t="shared" si="59"/>
        <v>254</v>
      </c>
      <c r="DP16" s="278">
        <f t="shared" si="60"/>
        <v>255</v>
      </c>
      <c r="DQ16" s="20">
        <f t="shared" si="61"/>
        <v>109</v>
      </c>
      <c r="DR16" s="20">
        <f t="shared" si="62"/>
        <v>6</v>
      </c>
      <c r="DS16" s="337">
        <f t="shared" si="63"/>
        <v>51</v>
      </c>
      <c r="DT16" s="174">
        <f t="shared" si="64"/>
        <v>64</v>
      </c>
      <c r="DU16" s="1">
        <f t="shared" si="66"/>
        <v>51</v>
      </c>
    </row>
    <row r="17" spans="1:125" s="190" customFormat="1">
      <c r="A17" s="175" t="s">
        <v>78</v>
      </c>
      <c r="B17" s="176" t="s">
        <v>79</v>
      </c>
      <c r="C17" s="177">
        <f t="shared" si="12"/>
        <v>17</v>
      </c>
      <c r="D17" s="178">
        <f t="shared" si="13"/>
        <v>68</v>
      </c>
      <c r="E17" s="179" t="str">
        <f t="shared" si="14"/>
        <v>9C</v>
      </c>
      <c r="F17" s="180" t="str">
        <f t="shared" si="15"/>
        <v>1B</v>
      </c>
      <c r="G17" s="180" t="str">
        <f t="shared" si="16"/>
        <v>0E</v>
      </c>
      <c r="H17" s="180" t="str">
        <f t="shared" si="17"/>
        <v>FE</v>
      </c>
      <c r="I17" s="180" t="str">
        <f t="shared" si="18"/>
        <v>FF</v>
      </c>
      <c r="J17" s="180" t="str">
        <f t="shared" si="19"/>
        <v>6D</v>
      </c>
      <c r="K17" s="180" t="str">
        <f t="shared" si="20"/>
        <v>06</v>
      </c>
      <c r="L17" s="180" t="str">
        <f t="shared" si="21"/>
        <v>35</v>
      </c>
      <c r="M17" s="180" t="str">
        <f t="shared" si="22"/>
        <v>4</v>
      </c>
      <c r="N17" s="180" t="str">
        <f t="shared" si="23"/>
        <v/>
      </c>
      <c r="O17" s="181" t="str">
        <f t="shared" si="24"/>
        <v/>
      </c>
      <c r="P17" s="157" t="str">
        <f t="shared" si="25"/>
        <v>1</v>
      </c>
      <c r="Q17" s="158" t="str">
        <f t="shared" si="25"/>
        <v>0</v>
      </c>
      <c r="R17" s="158" t="str">
        <f t="shared" si="25"/>
        <v>0</v>
      </c>
      <c r="S17" s="159" t="str">
        <f t="shared" si="25"/>
        <v>1</v>
      </c>
      <c r="T17" s="158" t="str">
        <f t="shared" si="25"/>
        <v>1</v>
      </c>
      <c r="U17" s="158" t="str">
        <f t="shared" si="25"/>
        <v>1</v>
      </c>
      <c r="V17" s="158" t="str">
        <f t="shared" si="25"/>
        <v>0</v>
      </c>
      <c r="W17" s="158" t="str">
        <f t="shared" si="25"/>
        <v>0</v>
      </c>
      <c r="X17" s="157" t="str">
        <f t="shared" si="26"/>
        <v>0</v>
      </c>
      <c r="Y17" s="158" t="str">
        <f t="shared" si="26"/>
        <v>0</v>
      </c>
      <c r="Z17" s="158" t="str">
        <f t="shared" si="26"/>
        <v>0</v>
      </c>
      <c r="AA17" s="159" t="str">
        <f t="shared" si="26"/>
        <v>1</v>
      </c>
      <c r="AB17" s="160" t="str">
        <f t="shared" si="26"/>
        <v>1</v>
      </c>
      <c r="AC17" s="161" t="str">
        <f t="shared" si="26"/>
        <v>0</v>
      </c>
      <c r="AD17" s="158" t="str">
        <f t="shared" si="26"/>
        <v>1</v>
      </c>
      <c r="AE17" s="159" t="str">
        <f t="shared" si="26"/>
        <v>1</v>
      </c>
      <c r="AF17" s="180" t="str">
        <f t="shared" si="27"/>
        <v>0</v>
      </c>
      <c r="AG17" s="182" t="str">
        <f t="shared" si="27"/>
        <v>0</v>
      </c>
      <c r="AH17" s="183" t="str">
        <f t="shared" si="27"/>
        <v>0</v>
      </c>
      <c r="AI17" s="185" t="str">
        <f t="shared" si="27"/>
        <v>0</v>
      </c>
      <c r="AJ17" s="184" t="str">
        <f t="shared" si="27"/>
        <v>1</v>
      </c>
      <c r="AK17" s="184" t="str">
        <f t="shared" si="27"/>
        <v>1</v>
      </c>
      <c r="AL17" s="295" t="str">
        <f t="shared" si="27"/>
        <v>1</v>
      </c>
      <c r="AM17" s="185" t="str">
        <f t="shared" si="27"/>
        <v>0</v>
      </c>
      <c r="AN17" s="249" t="str">
        <f t="shared" si="28"/>
        <v>1</v>
      </c>
      <c r="AO17" s="249" t="str">
        <f t="shared" si="28"/>
        <v>1</v>
      </c>
      <c r="AP17" s="249" t="str">
        <f t="shared" si="28"/>
        <v>1</v>
      </c>
      <c r="AQ17" s="249" t="str">
        <f t="shared" si="28"/>
        <v>1</v>
      </c>
      <c r="AR17" s="250" t="str">
        <f t="shared" si="28"/>
        <v>1</v>
      </c>
      <c r="AS17" s="249" t="str">
        <f t="shared" si="28"/>
        <v>1</v>
      </c>
      <c r="AT17" s="249" t="str">
        <f t="shared" si="28"/>
        <v>1</v>
      </c>
      <c r="AU17" s="251" t="str">
        <f t="shared" si="28"/>
        <v>0</v>
      </c>
      <c r="AV17" s="249" t="str">
        <f t="shared" si="29"/>
        <v>1</v>
      </c>
      <c r="AW17" s="252" t="str">
        <f t="shared" si="29"/>
        <v>1</v>
      </c>
      <c r="AX17" s="252" t="str">
        <f t="shared" si="29"/>
        <v>1</v>
      </c>
      <c r="AY17" s="253" t="str">
        <f t="shared" si="29"/>
        <v>1</v>
      </c>
      <c r="AZ17" s="252" t="str">
        <f t="shared" si="29"/>
        <v>1</v>
      </c>
      <c r="BA17" s="252" t="str">
        <f t="shared" si="29"/>
        <v>1</v>
      </c>
      <c r="BB17" s="252" t="str">
        <f t="shared" si="29"/>
        <v>1</v>
      </c>
      <c r="BC17" s="253" t="str">
        <f t="shared" si="29"/>
        <v>1</v>
      </c>
      <c r="BD17" s="168" t="str">
        <f t="shared" si="30"/>
        <v>0</v>
      </c>
      <c r="BE17" s="168" t="str">
        <f t="shared" si="30"/>
        <v>1</v>
      </c>
      <c r="BF17" s="168" t="str">
        <f t="shared" si="30"/>
        <v>1</v>
      </c>
      <c r="BG17" s="169" t="str">
        <f t="shared" si="30"/>
        <v>0</v>
      </c>
      <c r="BH17" s="168" t="str">
        <f t="shared" si="30"/>
        <v>1</v>
      </c>
      <c r="BI17" s="168" t="str">
        <f t="shared" si="30"/>
        <v>1</v>
      </c>
      <c r="BJ17" s="168" t="str">
        <f t="shared" si="30"/>
        <v>0</v>
      </c>
      <c r="BK17" s="169" t="str">
        <f t="shared" si="30"/>
        <v>1</v>
      </c>
      <c r="BL17" s="168" t="str">
        <f t="shared" si="31"/>
        <v>0</v>
      </c>
      <c r="BM17" s="168" t="str">
        <f t="shared" si="31"/>
        <v>0</v>
      </c>
      <c r="BN17" s="168" t="str">
        <f t="shared" si="31"/>
        <v>0</v>
      </c>
      <c r="BO17" s="169" t="str">
        <f t="shared" si="31"/>
        <v>0</v>
      </c>
      <c r="BP17" s="168" t="str">
        <f t="shared" si="31"/>
        <v>0</v>
      </c>
      <c r="BQ17" s="168" t="str">
        <f t="shared" si="31"/>
        <v>1</v>
      </c>
      <c r="BR17" s="168" t="str">
        <f t="shared" si="31"/>
        <v>1</v>
      </c>
      <c r="BS17" s="169" t="str">
        <f t="shared" si="31"/>
        <v>0</v>
      </c>
      <c r="BT17" s="312" t="str">
        <f t="shared" si="32"/>
        <v>0</v>
      </c>
      <c r="BU17" s="312" t="str">
        <f t="shared" si="32"/>
        <v>0</v>
      </c>
      <c r="BV17" s="312" t="str">
        <f t="shared" si="32"/>
        <v>1</v>
      </c>
      <c r="BW17" s="313" t="str">
        <f t="shared" si="32"/>
        <v>1</v>
      </c>
      <c r="BX17" s="312" t="str">
        <f t="shared" si="32"/>
        <v>0</v>
      </c>
      <c r="BY17" s="312" t="str">
        <f t="shared" si="32"/>
        <v>1</v>
      </c>
      <c r="BZ17" s="312" t="str">
        <f t="shared" si="32"/>
        <v>0</v>
      </c>
      <c r="CA17" s="313" t="str">
        <f t="shared" si="32"/>
        <v>1</v>
      </c>
      <c r="CB17" s="184" t="str">
        <f t="shared" si="33"/>
        <v>0</v>
      </c>
      <c r="CC17" s="295" t="str">
        <f t="shared" si="33"/>
        <v>1</v>
      </c>
      <c r="CD17" s="350" t="str">
        <f t="shared" si="33"/>
        <v>0</v>
      </c>
      <c r="CE17" s="351" t="str">
        <f t="shared" si="33"/>
        <v>0</v>
      </c>
      <c r="CF17" s="350" t="str">
        <f t="shared" si="33"/>
        <v>0</v>
      </c>
      <c r="CG17" s="350" t="str">
        <f t="shared" si="33"/>
        <v>0</v>
      </c>
      <c r="CH17" s="350" t="str">
        <f t="shared" si="33"/>
        <v>0</v>
      </c>
      <c r="CI17" s="351" t="str">
        <f t="shared" si="33"/>
        <v>0</v>
      </c>
      <c r="CJ17" s="180" t="s">
        <v>80</v>
      </c>
      <c r="CK17" s="180"/>
      <c r="CL17" s="32" t="str">
        <f t="shared" si="34"/>
        <v>9C1B</v>
      </c>
      <c r="CM17" s="285">
        <f t="shared" si="65"/>
        <v>65534</v>
      </c>
      <c r="CN17" s="285">
        <f t="shared" si="67"/>
        <v>8</v>
      </c>
      <c r="CO17" s="142">
        <f t="shared" si="36"/>
        <v>74.5</v>
      </c>
      <c r="CP17" s="142">
        <f t="shared" si="37"/>
        <v>23.611111111111111</v>
      </c>
      <c r="CQ17" s="186"/>
      <c r="CR17" s="180"/>
      <c r="CS17" s="170">
        <f t="shared" si="38"/>
        <v>9</v>
      </c>
      <c r="CT17" s="23">
        <f t="shared" si="39"/>
        <v>12</v>
      </c>
      <c r="CU17" s="171">
        <f t="shared" si="40"/>
        <v>1</v>
      </c>
      <c r="CV17" s="23">
        <f t="shared" si="41"/>
        <v>11</v>
      </c>
      <c r="CW17" s="187">
        <f t="shared" si="42"/>
        <v>0</v>
      </c>
      <c r="CX17" s="188">
        <f t="shared" si="43"/>
        <v>14</v>
      </c>
      <c r="CY17" s="269">
        <f t="shared" si="44"/>
        <v>15</v>
      </c>
      <c r="CZ17" s="270">
        <f t="shared" si="45"/>
        <v>14</v>
      </c>
      <c r="DA17" s="269">
        <f t="shared" si="46"/>
        <v>15</v>
      </c>
      <c r="DB17" s="270">
        <f t="shared" si="47"/>
        <v>15</v>
      </c>
      <c r="DC17" s="173">
        <f t="shared" si="48"/>
        <v>6</v>
      </c>
      <c r="DD17" s="26">
        <f t="shared" si="49"/>
        <v>13</v>
      </c>
      <c r="DE17" s="173">
        <f t="shared" si="50"/>
        <v>0</v>
      </c>
      <c r="DF17" s="26">
        <f t="shared" si="51"/>
        <v>6</v>
      </c>
      <c r="DG17" s="328">
        <f t="shared" si="52"/>
        <v>3</v>
      </c>
      <c r="DH17" s="329">
        <f t="shared" si="53"/>
        <v>5</v>
      </c>
      <c r="DI17" s="187">
        <f t="shared" si="54"/>
        <v>4</v>
      </c>
      <c r="DJ17" s="188">
        <f t="shared" si="55"/>
        <v>0</v>
      </c>
      <c r="DK17" s="187"/>
      <c r="DL17" s="19">
        <f t="shared" si="56"/>
        <v>156</v>
      </c>
      <c r="DM17" s="19">
        <f t="shared" si="57"/>
        <v>27</v>
      </c>
      <c r="DN17" s="189">
        <f t="shared" si="58"/>
        <v>14</v>
      </c>
      <c r="DO17" s="279">
        <f t="shared" si="59"/>
        <v>254</v>
      </c>
      <c r="DP17" s="279">
        <f t="shared" si="60"/>
        <v>255</v>
      </c>
      <c r="DQ17" s="20">
        <f t="shared" si="61"/>
        <v>109</v>
      </c>
      <c r="DR17" s="20">
        <f t="shared" si="62"/>
        <v>6</v>
      </c>
      <c r="DS17" s="338">
        <f t="shared" si="63"/>
        <v>53</v>
      </c>
      <c r="DT17" s="189">
        <f t="shared" si="64"/>
        <v>64</v>
      </c>
      <c r="DU17" s="1">
        <f t="shared" si="66"/>
        <v>53</v>
      </c>
    </row>
    <row r="18" spans="1:125">
      <c r="A18" s="123" t="s">
        <v>81</v>
      </c>
      <c r="B18" s="124" t="s">
        <v>82</v>
      </c>
      <c r="C18" s="154">
        <f t="shared" si="12"/>
        <v>17</v>
      </c>
      <c r="D18" s="4">
        <f t="shared" si="13"/>
        <v>68</v>
      </c>
      <c r="E18" s="16" t="str">
        <f t="shared" si="14"/>
        <v>9C</v>
      </c>
      <c r="F18" s="11" t="str">
        <f t="shared" si="15"/>
        <v>1B</v>
      </c>
      <c r="G18" s="155" t="str">
        <f t="shared" si="16"/>
        <v>02</v>
      </c>
      <c r="H18" s="155" t="str">
        <f t="shared" si="17"/>
        <v>FE</v>
      </c>
      <c r="I18" s="155" t="str">
        <f t="shared" si="18"/>
        <v>FF</v>
      </c>
      <c r="J18" s="155" t="str">
        <f t="shared" si="19"/>
        <v>6D</v>
      </c>
      <c r="K18" s="155" t="str">
        <f t="shared" si="20"/>
        <v>06</v>
      </c>
      <c r="L18" s="155" t="str">
        <f t="shared" si="21"/>
        <v>29</v>
      </c>
      <c r="M18" s="155" t="str">
        <f t="shared" si="22"/>
        <v>4</v>
      </c>
      <c r="N18" s="155" t="str">
        <f t="shared" si="23"/>
        <v/>
      </c>
      <c r="O18" s="156" t="str">
        <f t="shared" si="24"/>
        <v/>
      </c>
      <c r="P18" s="157" t="str">
        <f t="shared" si="25"/>
        <v>1</v>
      </c>
      <c r="Q18" s="158" t="str">
        <f t="shared" si="25"/>
        <v>0</v>
      </c>
      <c r="R18" s="158" t="str">
        <f t="shared" si="25"/>
        <v>0</v>
      </c>
      <c r="S18" s="159" t="str">
        <f t="shared" si="25"/>
        <v>1</v>
      </c>
      <c r="T18" s="158" t="str">
        <f t="shared" si="25"/>
        <v>1</v>
      </c>
      <c r="U18" s="158" t="str">
        <f t="shared" si="25"/>
        <v>1</v>
      </c>
      <c r="V18" s="158" t="str">
        <f t="shared" si="25"/>
        <v>0</v>
      </c>
      <c r="W18" s="158" t="str">
        <f t="shared" si="25"/>
        <v>0</v>
      </c>
      <c r="X18" s="157" t="str">
        <f t="shared" si="26"/>
        <v>0</v>
      </c>
      <c r="Y18" s="158" t="str">
        <f t="shared" si="26"/>
        <v>0</v>
      </c>
      <c r="Z18" s="158" t="str">
        <f t="shared" si="26"/>
        <v>0</v>
      </c>
      <c r="AA18" s="159" t="str">
        <f t="shared" si="26"/>
        <v>1</v>
      </c>
      <c r="AB18" s="160" t="str">
        <f t="shared" si="26"/>
        <v>1</v>
      </c>
      <c r="AC18" s="161" t="str">
        <f t="shared" si="26"/>
        <v>0</v>
      </c>
      <c r="AD18" s="158" t="str">
        <f t="shared" si="26"/>
        <v>1</v>
      </c>
      <c r="AE18" s="159" t="str">
        <f t="shared" si="26"/>
        <v>1</v>
      </c>
      <c r="AF18" s="155" t="str">
        <f t="shared" si="27"/>
        <v>0</v>
      </c>
      <c r="AG18" s="162" t="str">
        <f t="shared" si="27"/>
        <v>0</v>
      </c>
      <c r="AH18" s="163" t="str">
        <f t="shared" si="27"/>
        <v>0</v>
      </c>
      <c r="AI18" s="165" t="str">
        <f t="shared" si="27"/>
        <v>0</v>
      </c>
      <c r="AJ18" s="164" t="str">
        <f t="shared" si="27"/>
        <v>0</v>
      </c>
      <c r="AK18" s="164" t="str">
        <f t="shared" si="27"/>
        <v>0</v>
      </c>
      <c r="AL18" s="289" t="str">
        <f t="shared" si="27"/>
        <v>1</v>
      </c>
      <c r="AM18" s="165" t="str">
        <f t="shared" si="27"/>
        <v>0</v>
      </c>
      <c r="AN18" s="230" t="str">
        <f t="shared" si="28"/>
        <v>1</v>
      </c>
      <c r="AO18" s="230" t="str">
        <f t="shared" si="28"/>
        <v>1</v>
      </c>
      <c r="AP18" s="230" t="str">
        <f t="shared" si="28"/>
        <v>1</v>
      </c>
      <c r="AQ18" s="230" t="str">
        <f t="shared" si="28"/>
        <v>1</v>
      </c>
      <c r="AR18" s="229" t="str">
        <f t="shared" si="28"/>
        <v>1</v>
      </c>
      <c r="AS18" s="230" t="str">
        <f t="shared" si="28"/>
        <v>1</v>
      </c>
      <c r="AT18" s="230" t="str">
        <f t="shared" si="28"/>
        <v>1</v>
      </c>
      <c r="AU18" s="231" t="str">
        <f t="shared" si="28"/>
        <v>0</v>
      </c>
      <c r="AV18" s="230" t="str">
        <f t="shared" si="29"/>
        <v>1</v>
      </c>
      <c r="AW18" s="232" t="str">
        <f t="shared" si="29"/>
        <v>1</v>
      </c>
      <c r="AX18" s="232" t="str">
        <f t="shared" si="29"/>
        <v>1</v>
      </c>
      <c r="AY18" s="233" t="str">
        <f t="shared" si="29"/>
        <v>1</v>
      </c>
      <c r="AZ18" s="232" t="str">
        <f t="shared" si="29"/>
        <v>1</v>
      </c>
      <c r="BA18" s="232" t="str">
        <f t="shared" si="29"/>
        <v>1</v>
      </c>
      <c r="BB18" s="232" t="str">
        <f t="shared" si="29"/>
        <v>1</v>
      </c>
      <c r="BC18" s="233" t="str">
        <f t="shared" si="29"/>
        <v>1</v>
      </c>
      <c r="BD18" s="168" t="str">
        <f t="shared" si="30"/>
        <v>0</v>
      </c>
      <c r="BE18" s="168" t="str">
        <f t="shared" si="30"/>
        <v>1</v>
      </c>
      <c r="BF18" s="168" t="str">
        <f t="shared" si="30"/>
        <v>1</v>
      </c>
      <c r="BG18" s="169" t="str">
        <f t="shared" si="30"/>
        <v>0</v>
      </c>
      <c r="BH18" s="168" t="str">
        <f t="shared" si="30"/>
        <v>1</v>
      </c>
      <c r="BI18" s="168" t="str">
        <f t="shared" si="30"/>
        <v>1</v>
      </c>
      <c r="BJ18" s="168" t="str">
        <f t="shared" si="30"/>
        <v>0</v>
      </c>
      <c r="BK18" s="169" t="str">
        <f t="shared" si="30"/>
        <v>1</v>
      </c>
      <c r="BL18" s="168" t="str">
        <f t="shared" si="31"/>
        <v>0</v>
      </c>
      <c r="BM18" s="168" t="str">
        <f t="shared" si="31"/>
        <v>0</v>
      </c>
      <c r="BN18" s="168" t="str">
        <f t="shared" si="31"/>
        <v>0</v>
      </c>
      <c r="BO18" s="169" t="str">
        <f t="shared" si="31"/>
        <v>0</v>
      </c>
      <c r="BP18" s="168" t="str">
        <f t="shared" si="31"/>
        <v>0</v>
      </c>
      <c r="BQ18" s="168" t="str">
        <f t="shared" si="31"/>
        <v>1</v>
      </c>
      <c r="BR18" s="168" t="str">
        <f t="shared" si="31"/>
        <v>1</v>
      </c>
      <c r="BS18" s="169" t="str">
        <f t="shared" si="31"/>
        <v>0</v>
      </c>
      <c r="BT18" s="302" t="str">
        <f t="shared" si="32"/>
        <v>0</v>
      </c>
      <c r="BU18" s="302" t="str">
        <f t="shared" si="32"/>
        <v>0</v>
      </c>
      <c r="BV18" s="302" t="str">
        <f t="shared" si="32"/>
        <v>1</v>
      </c>
      <c r="BW18" s="303" t="str">
        <f t="shared" si="32"/>
        <v>0</v>
      </c>
      <c r="BX18" s="302" t="str">
        <f t="shared" si="32"/>
        <v>1</v>
      </c>
      <c r="BY18" s="302" t="str">
        <f t="shared" si="32"/>
        <v>0</v>
      </c>
      <c r="BZ18" s="302" t="str">
        <f t="shared" si="32"/>
        <v>0</v>
      </c>
      <c r="CA18" s="303" t="str">
        <f t="shared" si="32"/>
        <v>1</v>
      </c>
      <c r="CB18" s="164" t="str">
        <f t="shared" si="33"/>
        <v>0</v>
      </c>
      <c r="CC18" s="289" t="str">
        <f t="shared" si="33"/>
        <v>1</v>
      </c>
      <c r="CD18" s="340" t="str">
        <f t="shared" si="33"/>
        <v>0</v>
      </c>
      <c r="CE18" s="341" t="str">
        <f t="shared" si="33"/>
        <v>0</v>
      </c>
      <c r="CF18" s="340" t="str">
        <f t="shared" si="33"/>
        <v>0</v>
      </c>
      <c r="CG18" s="340" t="str">
        <f t="shared" si="33"/>
        <v>0</v>
      </c>
      <c r="CH18" s="340" t="str">
        <f t="shared" si="33"/>
        <v>0</v>
      </c>
      <c r="CI18" s="341" t="str">
        <f t="shared" si="33"/>
        <v>0</v>
      </c>
      <c r="CL18" s="32" t="str">
        <f t="shared" si="34"/>
        <v>9C1B</v>
      </c>
      <c r="CM18" s="285">
        <f t="shared" si="65"/>
        <v>65534</v>
      </c>
      <c r="CN18" s="285">
        <f t="shared" si="67"/>
        <v>8</v>
      </c>
      <c r="CO18" s="142">
        <f t="shared" si="36"/>
        <v>74.5</v>
      </c>
      <c r="CP18" s="142">
        <f t="shared" si="37"/>
        <v>23.611111111111111</v>
      </c>
      <c r="CQ18" s="143"/>
      <c r="CS18" s="170">
        <f t="shared" si="38"/>
        <v>9</v>
      </c>
      <c r="CT18" s="23">
        <f t="shared" si="39"/>
        <v>12</v>
      </c>
      <c r="CU18" s="171">
        <f t="shared" si="40"/>
        <v>1</v>
      </c>
      <c r="CV18" s="23">
        <f t="shared" si="41"/>
        <v>11</v>
      </c>
      <c r="CW18" s="172">
        <f t="shared" si="42"/>
        <v>0</v>
      </c>
      <c r="CX18" s="24">
        <f t="shared" si="43"/>
        <v>2</v>
      </c>
      <c r="CY18" s="267">
        <f t="shared" si="44"/>
        <v>15</v>
      </c>
      <c r="CZ18" s="268">
        <f t="shared" si="45"/>
        <v>14</v>
      </c>
      <c r="DA18" s="267">
        <f t="shared" si="46"/>
        <v>15</v>
      </c>
      <c r="DB18" s="268">
        <f t="shared" si="47"/>
        <v>15</v>
      </c>
      <c r="DC18" s="173">
        <f t="shared" si="48"/>
        <v>6</v>
      </c>
      <c r="DD18" s="26">
        <f t="shared" si="49"/>
        <v>13</v>
      </c>
      <c r="DE18" s="173">
        <f t="shared" si="50"/>
        <v>0</v>
      </c>
      <c r="DF18" s="26">
        <f t="shared" si="51"/>
        <v>6</v>
      </c>
      <c r="DG18" s="326">
        <f t="shared" si="52"/>
        <v>2</v>
      </c>
      <c r="DH18" s="327">
        <f t="shared" si="53"/>
        <v>9</v>
      </c>
      <c r="DI18" s="172">
        <f t="shared" si="54"/>
        <v>4</v>
      </c>
      <c r="DJ18" s="24">
        <f t="shared" si="55"/>
        <v>0</v>
      </c>
      <c r="DK18" s="172"/>
      <c r="DL18" s="19">
        <f t="shared" si="56"/>
        <v>156</v>
      </c>
      <c r="DM18" s="19">
        <f t="shared" si="57"/>
        <v>27</v>
      </c>
      <c r="DN18" s="174">
        <f t="shared" si="58"/>
        <v>2</v>
      </c>
      <c r="DO18" s="278">
        <f t="shared" si="59"/>
        <v>254</v>
      </c>
      <c r="DP18" s="278">
        <f t="shared" si="60"/>
        <v>255</v>
      </c>
      <c r="DQ18" s="20">
        <f t="shared" si="61"/>
        <v>109</v>
      </c>
      <c r="DR18" s="20">
        <f t="shared" si="62"/>
        <v>6</v>
      </c>
      <c r="DS18" s="337">
        <f t="shared" si="63"/>
        <v>41</v>
      </c>
      <c r="DT18" s="174">
        <f t="shared" si="64"/>
        <v>64</v>
      </c>
      <c r="DU18" s="1">
        <f t="shared" si="66"/>
        <v>41</v>
      </c>
    </row>
    <row r="19" spans="1:125" s="172" customFormat="1">
      <c r="A19" s="123" t="s">
        <v>83</v>
      </c>
      <c r="B19" s="124" t="s">
        <v>84</v>
      </c>
      <c r="C19" s="154">
        <f t="shared" si="12"/>
        <v>17</v>
      </c>
      <c r="D19" s="4">
        <f t="shared" si="13"/>
        <v>68</v>
      </c>
      <c r="E19" s="16" t="str">
        <f t="shared" si="14"/>
        <v>9C</v>
      </c>
      <c r="F19" s="11" t="str">
        <f t="shared" si="15"/>
        <v>1B</v>
      </c>
      <c r="G19" s="155" t="str">
        <f t="shared" si="16"/>
        <v>04</v>
      </c>
      <c r="H19" s="155" t="str">
        <f t="shared" si="17"/>
        <v>FE</v>
      </c>
      <c r="I19" s="155" t="str">
        <f t="shared" si="18"/>
        <v>FF</v>
      </c>
      <c r="J19" s="155" t="str">
        <f t="shared" si="19"/>
        <v>6D</v>
      </c>
      <c r="K19" s="155" t="str">
        <f t="shared" si="20"/>
        <v>06</v>
      </c>
      <c r="L19" s="155" t="str">
        <f t="shared" si="21"/>
        <v>2B</v>
      </c>
      <c r="M19" s="155" t="str">
        <f t="shared" si="22"/>
        <v>4</v>
      </c>
      <c r="N19" s="155" t="str">
        <f t="shared" si="23"/>
        <v/>
      </c>
      <c r="O19" s="156" t="str">
        <f t="shared" si="24"/>
        <v/>
      </c>
      <c r="P19" s="157" t="str">
        <f t="shared" si="25"/>
        <v>1</v>
      </c>
      <c r="Q19" s="158" t="str">
        <f t="shared" si="25"/>
        <v>0</v>
      </c>
      <c r="R19" s="158" t="str">
        <f t="shared" si="25"/>
        <v>0</v>
      </c>
      <c r="S19" s="159" t="str">
        <f t="shared" si="25"/>
        <v>1</v>
      </c>
      <c r="T19" s="158" t="str">
        <f t="shared" si="25"/>
        <v>1</v>
      </c>
      <c r="U19" s="158" t="str">
        <f t="shared" si="25"/>
        <v>1</v>
      </c>
      <c r="V19" s="158" t="str">
        <f t="shared" si="25"/>
        <v>0</v>
      </c>
      <c r="W19" s="158" t="str">
        <f t="shared" si="25"/>
        <v>0</v>
      </c>
      <c r="X19" s="157" t="str">
        <f t="shared" si="26"/>
        <v>0</v>
      </c>
      <c r="Y19" s="158" t="str">
        <f t="shared" si="26"/>
        <v>0</v>
      </c>
      <c r="Z19" s="158" t="str">
        <f t="shared" si="26"/>
        <v>0</v>
      </c>
      <c r="AA19" s="159" t="str">
        <f t="shared" si="26"/>
        <v>1</v>
      </c>
      <c r="AB19" s="160" t="str">
        <f t="shared" si="26"/>
        <v>1</v>
      </c>
      <c r="AC19" s="161" t="str">
        <f t="shared" si="26"/>
        <v>0</v>
      </c>
      <c r="AD19" s="158" t="str">
        <f t="shared" si="26"/>
        <v>1</v>
      </c>
      <c r="AE19" s="159" t="str">
        <f t="shared" si="26"/>
        <v>1</v>
      </c>
      <c r="AF19" s="155" t="str">
        <f t="shared" si="27"/>
        <v>0</v>
      </c>
      <c r="AG19" s="162" t="str">
        <f t="shared" si="27"/>
        <v>0</v>
      </c>
      <c r="AH19" s="163" t="str">
        <f t="shared" si="27"/>
        <v>0</v>
      </c>
      <c r="AI19" s="165" t="str">
        <f t="shared" si="27"/>
        <v>0</v>
      </c>
      <c r="AJ19" s="164" t="str">
        <f t="shared" si="27"/>
        <v>0</v>
      </c>
      <c r="AK19" s="164" t="str">
        <f t="shared" si="27"/>
        <v>1</v>
      </c>
      <c r="AL19" s="289" t="str">
        <f t="shared" si="27"/>
        <v>0</v>
      </c>
      <c r="AM19" s="165" t="str">
        <f t="shared" si="27"/>
        <v>0</v>
      </c>
      <c r="AN19" s="230" t="str">
        <f t="shared" si="28"/>
        <v>1</v>
      </c>
      <c r="AO19" s="230" t="str">
        <f t="shared" si="28"/>
        <v>1</v>
      </c>
      <c r="AP19" s="230" t="str">
        <f t="shared" si="28"/>
        <v>1</v>
      </c>
      <c r="AQ19" s="230" t="str">
        <f t="shared" si="28"/>
        <v>1</v>
      </c>
      <c r="AR19" s="229" t="str">
        <f t="shared" si="28"/>
        <v>1</v>
      </c>
      <c r="AS19" s="230" t="str">
        <f t="shared" si="28"/>
        <v>1</v>
      </c>
      <c r="AT19" s="230" t="str">
        <f t="shared" si="28"/>
        <v>1</v>
      </c>
      <c r="AU19" s="231" t="str">
        <f t="shared" si="28"/>
        <v>0</v>
      </c>
      <c r="AV19" s="230" t="str">
        <f t="shared" si="29"/>
        <v>1</v>
      </c>
      <c r="AW19" s="232" t="str">
        <f t="shared" si="29"/>
        <v>1</v>
      </c>
      <c r="AX19" s="232" t="str">
        <f t="shared" si="29"/>
        <v>1</v>
      </c>
      <c r="AY19" s="233" t="str">
        <f t="shared" si="29"/>
        <v>1</v>
      </c>
      <c r="AZ19" s="232" t="str">
        <f t="shared" si="29"/>
        <v>1</v>
      </c>
      <c r="BA19" s="232" t="str">
        <f t="shared" si="29"/>
        <v>1</v>
      </c>
      <c r="BB19" s="232" t="str">
        <f t="shared" si="29"/>
        <v>1</v>
      </c>
      <c r="BC19" s="233" t="str">
        <f t="shared" si="29"/>
        <v>1</v>
      </c>
      <c r="BD19" s="168" t="str">
        <f t="shared" si="30"/>
        <v>0</v>
      </c>
      <c r="BE19" s="168" t="str">
        <f t="shared" si="30"/>
        <v>1</v>
      </c>
      <c r="BF19" s="168" t="str">
        <f t="shared" si="30"/>
        <v>1</v>
      </c>
      <c r="BG19" s="169" t="str">
        <f t="shared" si="30"/>
        <v>0</v>
      </c>
      <c r="BH19" s="168" t="str">
        <f t="shared" si="30"/>
        <v>1</v>
      </c>
      <c r="BI19" s="168" t="str">
        <f t="shared" si="30"/>
        <v>1</v>
      </c>
      <c r="BJ19" s="168" t="str">
        <f t="shared" si="30"/>
        <v>0</v>
      </c>
      <c r="BK19" s="169" t="str">
        <f t="shared" si="30"/>
        <v>1</v>
      </c>
      <c r="BL19" s="168" t="str">
        <f t="shared" si="31"/>
        <v>0</v>
      </c>
      <c r="BM19" s="168" t="str">
        <f t="shared" si="31"/>
        <v>0</v>
      </c>
      <c r="BN19" s="168" t="str">
        <f t="shared" si="31"/>
        <v>0</v>
      </c>
      <c r="BO19" s="169" t="str">
        <f t="shared" si="31"/>
        <v>0</v>
      </c>
      <c r="BP19" s="168" t="str">
        <f t="shared" si="31"/>
        <v>0</v>
      </c>
      <c r="BQ19" s="168" t="str">
        <f t="shared" si="31"/>
        <v>1</v>
      </c>
      <c r="BR19" s="168" t="str">
        <f t="shared" si="31"/>
        <v>1</v>
      </c>
      <c r="BS19" s="169" t="str">
        <f t="shared" si="31"/>
        <v>0</v>
      </c>
      <c r="BT19" s="302" t="str">
        <f t="shared" si="32"/>
        <v>0</v>
      </c>
      <c r="BU19" s="302" t="str">
        <f t="shared" si="32"/>
        <v>0</v>
      </c>
      <c r="BV19" s="302" t="str">
        <f t="shared" si="32"/>
        <v>1</v>
      </c>
      <c r="BW19" s="303" t="str">
        <f t="shared" si="32"/>
        <v>0</v>
      </c>
      <c r="BX19" s="302" t="str">
        <f t="shared" si="32"/>
        <v>1</v>
      </c>
      <c r="BY19" s="302" t="str">
        <f t="shared" si="32"/>
        <v>0</v>
      </c>
      <c r="BZ19" s="302" t="str">
        <f t="shared" si="32"/>
        <v>1</v>
      </c>
      <c r="CA19" s="303" t="str">
        <f t="shared" si="32"/>
        <v>1</v>
      </c>
      <c r="CB19" s="164" t="str">
        <f t="shared" si="33"/>
        <v>0</v>
      </c>
      <c r="CC19" s="289" t="str">
        <f t="shared" si="33"/>
        <v>1</v>
      </c>
      <c r="CD19" s="340" t="str">
        <f t="shared" si="33"/>
        <v>0</v>
      </c>
      <c r="CE19" s="341" t="str">
        <f t="shared" si="33"/>
        <v>0</v>
      </c>
      <c r="CF19" s="340" t="str">
        <f t="shared" si="33"/>
        <v>0</v>
      </c>
      <c r="CG19" s="340" t="str">
        <f t="shared" si="33"/>
        <v>0</v>
      </c>
      <c r="CH19" s="340" t="str">
        <f t="shared" si="33"/>
        <v>0</v>
      </c>
      <c r="CI19" s="341" t="str">
        <f t="shared" si="33"/>
        <v>0</v>
      </c>
      <c r="CJ19" s="11"/>
      <c r="CK19" s="11"/>
      <c r="CL19" s="32" t="str">
        <f t="shared" si="34"/>
        <v>9C1B</v>
      </c>
      <c r="CM19" s="285">
        <f t="shared" si="65"/>
        <v>65534</v>
      </c>
      <c r="CN19" s="285">
        <f t="shared" si="67"/>
        <v>8</v>
      </c>
      <c r="CO19" s="142">
        <f t="shared" si="36"/>
        <v>74.5</v>
      </c>
      <c r="CP19" s="142">
        <f t="shared" si="37"/>
        <v>23.611111111111111</v>
      </c>
      <c r="CQ19" s="143"/>
      <c r="CR19" s="11"/>
      <c r="CS19" s="170">
        <f t="shared" si="38"/>
        <v>9</v>
      </c>
      <c r="CT19" s="23">
        <f t="shared" si="39"/>
        <v>12</v>
      </c>
      <c r="CU19" s="171">
        <f t="shared" si="40"/>
        <v>1</v>
      </c>
      <c r="CV19" s="23">
        <f t="shared" si="41"/>
        <v>11</v>
      </c>
      <c r="CW19" s="172">
        <f t="shared" si="42"/>
        <v>0</v>
      </c>
      <c r="CX19" s="24">
        <f t="shared" si="43"/>
        <v>4</v>
      </c>
      <c r="CY19" s="267">
        <f t="shared" si="44"/>
        <v>15</v>
      </c>
      <c r="CZ19" s="268">
        <f t="shared" si="45"/>
        <v>14</v>
      </c>
      <c r="DA19" s="267">
        <f t="shared" si="46"/>
        <v>15</v>
      </c>
      <c r="DB19" s="268">
        <f t="shared" si="47"/>
        <v>15</v>
      </c>
      <c r="DC19" s="173">
        <f t="shared" si="48"/>
        <v>6</v>
      </c>
      <c r="DD19" s="26">
        <f t="shared" si="49"/>
        <v>13</v>
      </c>
      <c r="DE19" s="173">
        <f t="shared" si="50"/>
        <v>0</v>
      </c>
      <c r="DF19" s="26">
        <f t="shared" si="51"/>
        <v>6</v>
      </c>
      <c r="DG19" s="326">
        <f t="shared" si="52"/>
        <v>2</v>
      </c>
      <c r="DH19" s="327">
        <f t="shared" si="53"/>
        <v>11</v>
      </c>
      <c r="DI19" s="172">
        <f t="shared" si="54"/>
        <v>4</v>
      </c>
      <c r="DJ19" s="24">
        <f t="shared" si="55"/>
        <v>0</v>
      </c>
      <c r="DL19" s="19">
        <f t="shared" si="56"/>
        <v>156</v>
      </c>
      <c r="DM19" s="19">
        <f t="shared" si="57"/>
        <v>27</v>
      </c>
      <c r="DN19" s="174">
        <f t="shared" si="58"/>
        <v>4</v>
      </c>
      <c r="DO19" s="278">
        <f t="shared" si="59"/>
        <v>254</v>
      </c>
      <c r="DP19" s="278">
        <f t="shared" si="60"/>
        <v>255</v>
      </c>
      <c r="DQ19" s="20">
        <f t="shared" si="61"/>
        <v>109</v>
      </c>
      <c r="DR19" s="20">
        <f t="shared" si="62"/>
        <v>6</v>
      </c>
      <c r="DS19" s="337">
        <f t="shared" si="63"/>
        <v>43</v>
      </c>
      <c r="DT19" s="174">
        <f t="shared" si="64"/>
        <v>64</v>
      </c>
      <c r="DU19" s="1">
        <f t="shared" si="66"/>
        <v>43</v>
      </c>
    </row>
    <row r="20" spans="1:125" s="172" customFormat="1">
      <c r="A20" s="123" t="s">
        <v>85</v>
      </c>
      <c r="B20" s="124" t="s">
        <v>86</v>
      </c>
      <c r="C20" s="154">
        <f t="shared" si="12"/>
        <v>17</v>
      </c>
      <c r="D20" s="4">
        <f t="shared" si="13"/>
        <v>68</v>
      </c>
      <c r="E20" s="16" t="str">
        <f t="shared" si="14"/>
        <v>9C</v>
      </c>
      <c r="F20" s="11" t="str">
        <f t="shared" si="15"/>
        <v>1B</v>
      </c>
      <c r="G20" s="155" t="str">
        <f t="shared" si="16"/>
        <v>00</v>
      </c>
      <c r="H20" s="155" t="str">
        <f t="shared" si="17"/>
        <v>FE</v>
      </c>
      <c r="I20" s="155" t="str">
        <f t="shared" si="18"/>
        <v>FF</v>
      </c>
      <c r="J20" s="155" t="str">
        <f t="shared" si="19"/>
        <v>6D</v>
      </c>
      <c r="K20" s="155" t="str">
        <f t="shared" si="20"/>
        <v>06</v>
      </c>
      <c r="L20" s="155" t="str">
        <f t="shared" si="21"/>
        <v>27</v>
      </c>
      <c r="M20" s="155" t="str">
        <f t="shared" si="22"/>
        <v>4</v>
      </c>
      <c r="N20" s="155" t="str">
        <f t="shared" si="23"/>
        <v/>
      </c>
      <c r="O20" s="156" t="str">
        <f t="shared" si="24"/>
        <v/>
      </c>
      <c r="P20" s="157" t="str">
        <f t="shared" si="25"/>
        <v>1</v>
      </c>
      <c r="Q20" s="158" t="str">
        <f t="shared" si="25"/>
        <v>0</v>
      </c>
      <c r="R20" s="158" t="str">
        <f t="shared" si="25"/>
        <v>0</v>
      </c>
      <c r="S20" s="159" t="str">
        <f t="shared" si="25"/>
        <v>1</v>
      </c>
      <c r="T20" s="158" t="str">
        <f t="shared" si="25"/>
        <v>1</v>
      </c>
      <c r="U20" s="158" t="str">
        <f t="shared" si="25"/>
        <v>1</v>
      </c>
      <c r="V20" s="158" t="str">
        <f t="shared" si="25"/>
        <v>0</v>
      </c>
      <c r="W20" s="158" t="str">
        <f t="shared" si="25"/>
        <v>0</v>
      </c>
      <c r="X20" s="157" t="str">
        <f t="shared" si="26"/>
        <v>0</v>
      </c>
      <c r="Y20" s="158" t="str">
        <f t="shared" si="26"/>
        <v>0</v>
      </c>
      <c r="Z20" s="158" t="str">
        <f t="shared" si="26"/>
        <v>0</v>
      </c>
      <c r="AA20" s="159" t="str">
        <f t="shared" si="26"/>
        <v>1</v>
      </c>
      <c r="AB20" s="160" t="str">
        <f t="shared" si="26"/>
        <v>1</v>
      </c>
      <c r="AC20" s="161" t="str">
        <f t="shared" si="26"/>
        <v>0</v>
      </c>
      <c r="AD20" s="158" t="str">
        <f t="shared" si="26"/>
        <v>1</v>
      </c>
      <c r="AE20" s="159" t="str">
        <f t="shared" si="26"/>
        <v>1</v>
      </c>
      <c r="AF20" s="155" t="str">
        <f t="shared" si="27"/>
        <v>0</v>
      </c>
      <c r="AG20" s="162" t="str">
        <f t="shared" si="27"/>
        <v>0</v>
      </c>
      <c r="AH20" s="163" t="str">
        <f t="shared" si="27"/>
        <v>0</v>
      </c>
      <c r="AI20" s="165" t="str">
        <f t="shared" si="27"/>
        <v>0</v>
      </c>
      <c r="AJ20" s="164" t="str">
        <f t="shared" si="27"/>
        <v>0</v>
      </c>
      <c r="AK20" s="164" t="str">
        <f t="shared" si="27"/>
        <v>0</v>
      </c>
      <c r="AL20" s="289" t="str">
        <f t="shared" si="27"/>
        <v>0</v>
      </c>
      <c r="AM20" s="165" t="str">
        <f t="shared" si="27"/>
        <v>0</v>
      </c>
      <c r="AN20" s="230" t="str">
        <f t="shared" si="28"/>
        <v>1</v>
      </c>
      <c r="AO20" s="230" t="str">
        <f t="shared" si="28"/>
        <v>1</v>
      </c>
      <c r="AP20" s="230" t="str">
        <f t="shared" si="28"/>
        <v>1</v>
      </c>
      <c r="AQ20" s="230" t="str">
        <f t="shared" si="28"/>
        <v>1</v>
      </c>
      <c r="AR20" s="229" t="str">
        <f t="shared" si="28"/>
        <v>1</v>
      </c>
      <c r="AS20" s="230" t="str">
        <f t="shared" si="28"/>
        <v>1</v>
      </c>
      <c r="AT20" s="230" t="str">
        <f t="shared" si="28"/>
        <v>1</v>
      </c>
      <c r="AU20" s="231" t="str">
        <f t="shared" si="28"/>
        <v>0</v>
      </c>
      <c r="AV20" s="230" t="str">
        <f t="shared" si="29"/>
        <v>1</v>
      </c>
      <c r="AW20" s="232" t="str">
        <f t="shared" si="29"/>
        <v>1</v>
      </c>
      <c r="AX20" s="232" t="str">
        <f t="shared" si="29"/>
        <v>1</v>
      </c>
      <c r="AY20" s="233" t="str">
        <f t="shared" si="29"/>
        <v>1</v>
      </c>
      <c r="AZ20" s="232" t="str">
        <f t="shared" si="29"/>
        <v>1</v>
      </c>
      <c r="BA20" s="232" t="str">
        <f t="shared" si="29"/>
        <v>1</v>
      </c>
      <c r="BB20" s="232" t="str">
        <f t="shared" si="29"/>
        <v>1</v>
      </c>
      <c r="BC20" s="233" t="str">
        <f t="shared" si="29"/>
        <v>1</v>
      </c>
      <c r="BD20" s="168" t="str">
        <f t="shared" si="30"/>
        <v>0</v>
      </c>
      <c r="BE20" s="168" t="str">
        <f t="shared" si="30"/>
        <v>1</v>
      </c>
      <c r="BF20" s="168" t="str">
        <f t="shared" si="30"/>
        <v>1</v>
      </c>
      <c r="BG20" s="169" t="str">
        <f t="shared" si="30"/>
        <v>0</v>
      </c>
      <c r="BH20" s="168" t="str">
        <f t="shared" si="30"/>
        <v>1</v>
      </c>
      <c r="BI20" s="168" t="str">
        <f t="shared" si="30"/>
        <v>1</v>
      </c>
      <c r="BJ20" s="168" t="str">
        <f t="shared" si="30"/>
        <v>0</v>
      </c>
      <c r="BK20" s="169" t="str">
        <f t="shared" si="30"/>
        <v>1</v>
      </c>
      <c r="BL20" s="168" t="str">
        <f t="shared" si="31"/>
        <v>0</v>
      </c>
      <c r="BM20" s="168" t="str">
        <f t="shared" si="31"/>
        <v>0</v>
      </c>
      <c r="BN20" s="168" t="str">
        <f t="shared" si="31"/>
        <v>0</v>
      </c>
      <c r="BO20" s="169" t="str">
        <f t="shared" si="31"/>
        <v>0</v>
      </c>
      <c r="BP20" s="168" t="str">
        <f t="shared" si="31"/>
        <v>0</v>
      </c>
      <c r="BQ20" s="168" t="str">
        <f t="shared" si="31"/>
        <v>1</v>
      </c>
      <c r="BR20" s="168" t="str">
        <f t="shared" si="31"/>
        <v>1</v>
      </c>
      <c r="BS20" s="169" t="str">
        <f t="shared" si="31"/>
        <v>0</v>
      </c>
      <c r="BT20" s="302" t="str">
        <f t="shared" si="32"/>
        <v>0</v>
      </c>
      <c r="BU20" s="302" t="str">
        <f t="shared" si="32"/>
        <v>0</v>
      </c>
      <c r="BV20" s="302" t="str">
        <f t="shared" si="32"/>
        <v>1</v>
      </c>
      <c r="BW20" s="303" t="str">
        <f t="shared" si="32"/>
        <v>0</v>
      </c>
      <c r="BX20" s="302" t="str">
        <f t="shared" si="32"/>
        <v>0</v>
      </c>
      <c r="BY20" s="302" t="str">
        <f t="shared" si="32"/>
        <v>1</v>
      </c>
      <c r="BZ20" s="302" t="str">
        <f t="shared" si="32"/>
        <v>1</v>
      </c>
      <c r="CA20" s="303" t="str">
        <f t="shared" si="32"/>
        <v>1</v>
      </c>
      <c r="CB20" s="164" t="str">
        <f t="shared" si="33"/>
        <v>0</v>
      </c>
      <c r="CC20" s="289" t="str">
        <f t="shared" si="33"/>
        <v>1</v>
      </c>
      <c r="CD20" s="340" t="str">
        <f t="shared" si="33"/>
        <v>0</v>
      </c>
      <c r="CE20" s="341" t="str">
        <f t="shared" si="33"/>
        <v>0</v>
      </c>
      <c r="CF20" s="340" t="str">
        <f t="shared" si="33"/>
        <v>0</v>
      </c>
      <c r="CG20" s="340" t="str">
        <f t="shared" si="33"/>
        <v>0</v>
      </c>
      <c r="CH20" s="340" t="str">
        <f t="shared" si="33"/>
        <v>0</v>
      </c>
      <c r="CI20" s="341" t="str">
        <f t="shared" si="33"/>
        <v>0</v>
      </c>
      <c r="CJ20" s="11"/>
      <c r="CK20" s="11"/>
      <c r="CL20" s="32" t="str">
        <f t="shared" si="34"/>
        <v>9C1B</v>
      </c>
      <c r="CM20" s="285">
        <f t="shared" si="65"/>
        <v>65534</v>
      </c>
      <c r="CN20" s="285">
        <f t="shared" si="67"/>
        <v>8</v>
      </c>
      <c r="CO20" s="142">
        <f t="shared" si="36"/>
        <v>74.5</v>
      </c>
      <c r="CP20" s="142">
        <f t="shared" si="37"/>
        <v>23.611111111111111</v>
      </c>
      <c r="CQ20" s="143"/>
      <c r="CR20" s="11"/>
      <c r="CS20" s="170">
        <f t="shared" si="38"/>
        <v>9</v>
      </c>
      <c r="CT20" s="23">
        <f t="shared" si="39"/>
        <v>12</v>
      </c>
      <c r="CU20" s="171">
        <f t="shared" si="40"/>
        <v>1</v>
      </c>
      <c r="CV20" s="23">
        <f t="shared" si="41"/>
        <v>11</v>
      </c>
      <c r="CW20" s="172">
        <f t="shared" si="42"/>
        <v>0</v>
      </c>
      <c r="CX20" s="24">
        <f t="shared" si="43"/>
        <v>0</v>
      </c>
      <c r="CY20" s="267">
        <f t="shared" si="44"/>
        <v>15</v>
      </c>
      <c r="CZ20" s="268">
        <f t="shared" si="45"/>
        <v>14</v>
      </c>
      <c r="DA20" s="267">
        <f t="shared" si="46"/>
        <v>15</v>
      </c>
      <c r="DB20" s="268">
        <f t="shared" si="47"/>
        <v>15</v>
      </c>
      <c r="DC20" s="173">
        <f t="shared" si="48"/>
        <v>6</v>
      </c>
      <c r="DD20" s="26">
        <f t="shared" si="49"/>
        <v>13</v>
      </c>
      <c r="DE20" s="173">
        <f t="shared" si="50"/>
        <v>0</v>
      </c>
      <c r="DF20" s="26">
        <f t="shared" si="51"/>
        <v>6</v>
      </c>
      <c r="DG20" s="326">
        <f t="shared" si="52"/>
        <v>2</v>
      </c>
      <c r="DH20" s="327">
        <f t="shared" si="53"/>
        <v>7</v>
      </c>
      <c r="DI20" s="172">
        <f t="shared" si="54"/>
        <v>4</v>
      </c>
      <c r="DJ20" s="24">
        <f t="shared" si="55"/>
        <v>0</v>
      </c>
      <c r="DL20" s="19">
        <f t="shared" si="56"/>
        <v>156</v>
      </c>
      <c r="DM20" s="19">
        <f t="shared" si="57"/>
        <v>27</v>
      </c>
      <c r="DN20" s="174">
        <f t="shared" si="58"/>
        <v>0</v>
      </c>
      <c r="DO20" s="278">
        <f t="shared" si="59"/>
        <v>254</v>
      </c>
      <c r="DP20" s="278">
        <f t="shared" si="60"/>
        <v>255</v>
      </c>
      <c r="DQ20" s="20">
        <f t="shared" si="61"/>
        <v>109</v>
      </c>
      <c r="DR20" s="20">
        <f t="shared" si="62"/>
        <v>6</v>
      </c>
      <c r="DS20" s="337">
        <f t="shared" si="63"/>
        <v>39</v>
      </c>
      <c r="DT20" s="174">
        <f t="shared" si="64"/>
        <v>64</v>
      </c>
      <c r="DU20" s="1">
        <f t="shared" si="66"/>
        <v>39</v>
      </c>
    </row>
    <row r="21" spans="1:125" s="190" customFormat="1">
      <c r="A21" s="175" t="s">
        <v>87</v>
      </c>
      <c r="B21" s="176" t="s">
        <v>88</v>
      </c>
      <c r="C21" s="177">
        <f t="shared" si="12"/>
        <v>17</v>
      </c>
      <c r="D21" s="178">
        <f t="shared" si="13"/>
        <v>68</v>
      </c>
      <c r="E21" s="179" t="str">
        <f t="shared" si="14"/>
        <v>9C</v>
      </c>
      <c r="F21" s="180" t="str">
        <f t="shared" si="15"/>
        <v>1B</v>
      </c>
      <c r="G21" s="180" t="str">
        <f t="shared" si="16"/>
        <v>0E</v>
      </c>
      <c r="H21" s="180" t="str">
        <f t="shared" si="17"/>
        <v>FE</v>
      </c>
      <c r="I21" s="180" t="str">
        <f t="shared" si="18"/>
        <v>FF</v>
      </c>
      <c r="J21" s="180" t="str">
        <f t="shared" si="19"/>
        <v>6C</v>
      </c>
      <c r="K21" s="180" t="str">
        <f t="shared" si="20"/>
        <v>06</v>
      </c>
      <c r="L21" s="180" t="str">
        <f t="shared" si="21"/>
        <v>34</v>
      </c>
      <c r="M21" s="180" t="str">
        <f t="shared" si="22"/>
        <v>4</v>
      </c>
      <c r="N21" s="180" t="str">
        <f t="shared" si="23"/>
        <v/>
      </c>
      <c r="O21" s="181" t="str">
        <f t="shared" si="24"/>
        <v/>
      </c>
      <c r="P21" s="157" t="str">
        <f t="shared" ref="P21:W30" si="68">MID(HEX2BIN($E21,8),P$2,1)</f>
        <v>1</v>
      </c>
      <c r="Q21" s="158" t="str">
        <f t="shared" si="68"/>
        <v>0</v>
      </c>
      <c r="R21" s="158" t="str">
        <f t="shared" si="68"/>
        <v>0</v>
      </c>
      <c r="S21" s="159" t="str">
        <f t="shared" si="68"/>
        <v>1</v>
      </c>
      <c r="T21" s="158" t="str">
        <f t="shared" si="68"/>
        <v>1</v>
      </c>
      <c r="U21" s="158" t="str">
        <f t="shared" si="68"/>
        <v>1</v>
      </c>
      <c r="V21" s="158" t="str">
        <f t="shared" si="68"/>
        <v>0</v>
      </c>
      <c r="W21" s="158" t="str">
        <f t="shared" si="68"/>
        <v>0</v>
      </c>
      <c r="X21" s="157" t="str">
        <f t="shared" ref="X21:AE30" si="69">MID(HEX2BIN($F21,8),X$2,1)</f>
        <v>0</v>
      </c>
      <c r="Y21" s="158" t="str">
        <f t="shared" si="69"/>
        <v>0</v>
      </c>
      <c r="Z21" s="158" t="str">
        <f t="shared" si="69"/>
        <v>0</v>
      </c>
      <c r="AA21" s="159" t="str">
        <f t="shared" si="69"/>
        <v>1</v>
      </c>
      <c r="AB21" s="160" t="str">
        <f t="shared" si="69"/>
        <v>1</v>
      </c>
      <c r="AC21" s="161" t="str">
        <f t="shared" si="69"/>
        <v>0</v>
      </c>
      <c r="AD21" s="158" t="str">
        <f t="shared" si="69"/>
        <v>1</v>
      </c>
      <c r="AE21" s="159" t="str">
        <f t="shared" si="69"/>
        <v>1</v>
      </c>
      <c r="AF21" s="180" t="str">
        <f t="shared" ref="AF21:AM30" si="70">MID(HEX2BIN($G21,8),AF$2,1)</f>
        <v>0</v>
      </c>
      <c r="AG21" s="182" t="str">
        <f t="shared" si="70"/>
        <v>0</v>
      </c>
      <c r="AH21" s="183" t="str">
        <f t="shared" si="70"/>
        <v>0</v>
      </c>
      <c r="AI21" s="185" t="str">
        <f t="shared" si="70"/>
        <v>0</v>
      </c>
      <c r="AJ21" s="184" t="str">
        <f t="shared" si="70"/>
        <v>1</v>
      </c>
      <c r="AK21" s="184" t="str">
        <f t="shared" si="70"/>
        <v>1</v>
      </c>
      <c r="AL21" s="295" t="str">
        <f t="shared" si="70"/>
        <v>1</v>
      </c>
      <c r="AM21" s="185" t="str">
        <f t="shared" si="70"/>
        <v>0</v>
      </c>
      <c r="AN21" s="249" t="str">
        <f t="shared" ref="AN21:AU30" si="71">MID(HEX2BIN($H21,8),AN$2,1)</f>
        <v>1</v>
      </c>
      <c r="AO21" s="249" t="str">
        <f t="shared" si="71"/>
        <v>1</v>
      </c>
      <c r="AP21" s="249" t="str">
        <f t="shared" si="71"/>
        <v>1</v>
      </c>
      <c r="AQ21" s="249" t="str">
        <f t="shared" si="71"/>
        <v>1</v>
      </c>
      <c r="AR21" s="250" t="str">
        <f t="shared" si="71"/>
        <v>1</v>
      </c>
      <c r="AS21" s="249" t="str">
        <f t="shared" si="71"/>
        <v>1</v>
      </c>
      <c r="AT21" s="249" t="str">
        <f t="shared" si="71"/>
        <v>1</v>
      </c>
      <c r="AU21" s="251" t="str">
        <f t="shared" si="71"/>
        <v>0</v>
      </c>
      <c r="AV21" s="249" t="str">
        <f t="shared" ref="AV21:BC30" si="72">MID(HEX2BIN($I21,8),AV$2,1)</f>
        <v>1</v>
      </c>
      <c r="AW21" s="252" t="str">
        <f t="shared" si="72"/>
        <v>1</v>
      </c>
      <c r="AX21" s="252" t="str">
        <f t="shared" si="72"/>
        <v>1</v>
      </c>
      <c r="AY21" s="253" t="str">
        <f t="shared" si="72"/>
        <v>1</v>
      </c>
      <c r="AZ21" s="252" t="str">
        <f t="shared" si="72"/>
        <v>1</v>
      </c>
      <c r="BA21" s="252" t="str">
        <f t="shared" si="72"/>
        <v>1</v>
      </c>
      <c r="BB21" s="252" t="str">
        <f t="shared" si="72"/>
        <v>1</v>
      </c>
      <c r="BC21" s="253" t="str">
        <f t="shared" si="72"/>
        <v>1</v>
      </c>
      <c r="BD21" s="168" t="str">
        <f t="shared" ref="BD21:BK30" si="73">MID(HEX2BIN($J21,8),BD$2,1)</f>
        <v>0</v>
      </c>
      <c r="BE21" s="168" t="str">
        <f t="shared" si="73"/>
        <v>1</v>
      </c>
      <c r="BF21" s="168" t="str">
        <f t="shared" si="73"/>
        <v>1</v>
      </c>
      <c r="BG21" s="169" t="str">
        <f t="shared" si="73"/>
        <v>0</v>
      </c>
      <c r="BH21" s="168" t="str">
        <f t="shared" si="73"/>
        <v>1</v>
      </c>
      <c r="BI21" s="168" t="str">
        <f t="shared" si="73"/>
        <v>1</v>
      </c>
      <c r="BJ21" s="168" t="str">
        <f t="shared" si="73"/>
        <v>0</v>
      </c>
      <c r="BK21" s="169" t="str">
        <f t="shared" si="73"/>
        <v>0</v>
      </c>
      <c r="BL21" s="168" t="str">
        <f t="shared" ref="BL21:BS30" si="74">MID(HEX2BIN($K21,8),BL$2,1)</f>
        <v>0</v>
      </c>
      <c r="BM21" s="168" t="str">
        <f t="shared" si="74"/>
        <v>0</v>
      </c>
      <c r="BN21" s="168" t="str">
        <f t="shared" si="74"/>
        <v>0</v>
      </c>
      <c r="BO21" s="169" t="str">
        <f t="shared" si="74"/>
        <v>0</v>
      </c>
      <c r="BP21" s="168" t="str">
        <f t="shared" si="74"/>
        <v>0</v>
      </c>
      <c r="BQ21" s="168" t="str">
        <f t="shared" si="74"/>
        <v>1</v>
      </c>
      <c r="BR21" s="168" t="str">
        <f t="shared" si="74"/>
        <v>1</v>
      </c>
      <c r="BS21" s="169" t="str">
        <f t="shared" si="74"/>
        <v>0</v>
      </c>
      <c r="BT21" s="312" t="str">
        <f t="shared" ref="BT21:CA30" si="75">MID(HEX2BIN($L21,8),BT$2,1)</f>
        <v>0</v>
      </c>
      <c r="BU21" s="312" t="str">
        <f t="shared" si="75"/>
        <v>0</v>
      </c>
      <c r="BV21" s="312" t="str">
        <f t="shared" si="75"/>
        <v>1</v>
      </c>
      <c r="BW21" s="313" t="str">
        <f t="shared" si="75"/>
        <v>1</v>
      </c>
      <c r="BX21" s="312" t="str">
        <f t="shared" si="75"/>
        <v>0</v>
      </c>
      <c r="BY21" s="312" t="str">
        <f t="shared" si="75"/>
        <v>1</v>
      </c>
      <c r="BZ21" s="312" t="str">
        <f t="shared" si="75"/>
        <v>0</v>
      </c>
      <c r="CA21" s="313" t="str">
        <f t="shared" si="75"/>
        <v>0</v>
      </c>
      <c r="CB21" s="184" t="str">
        <f t="shared" ref="CB21:CI30" si="76">MID(HEX2BIN($M21,8),CB$2,1)</f>
        <v>0</v>
      </c>
      <c r="CC21" s="295" t="str">
        <f t="shared" si="76"/>
        <v>1</v>
      </c>
      <c r="CD21" s="350" t="str">
        <f t="shared" si="76"/>
        <v>0</v>
      </c>
      <c r="CE21" s="351" t="str">
        <f t="shared" si="76"/>
        <v>0</v>
      </c>
      <c r="CF21" s="350" t="str">
        <f t="shared" si="76"/>
        <v>0</v>
      </c>
      <c r="CG21" s="350" t="str">
        <f t="shared" si="76"/>
        <v>0</v>
      </c>
      <c r="CH21" s="350" t="str">
        <f t="shared" si="76"/>
        <v>0</v>
      </c>
      <c r="CI21" s="351" t="str">
        <f t="shared" si="76"/>
        <v>0</v>
      </c>
      <c r="CJ21" s="180" t="s">
        <v>89</v>
      </c>
      <c r="CK21" s="180">
        <f>MID(CJ21,1,4)-MID(CJ17,1,4)</f>
        <v>-0.10000000000000142</v>
      </c>
      <c r="CL21" s="32" t="str">
        <f t="shared" si="34"/>
        <v>9C1B</v>
      </c>
      <c r="CM21" s="285">
        <f t="shared" si="65"/>
        <v>65534</v>
      </c>
      <c r="CN21" s="285">
        <f t="shared" si="67"/>
        <v>8</v>
      </c>
      <c r="CO21" s="142">
        <f t="shared" si="36"/>
        <v>74.400000000000006</v>
      </c>
      <c r="CP21" s="142">
        <f t="shared" si="37"/>
        <v>23.555555555555557</v>
      </c>
      <c r="CQ21" s="186">
        <f>CP21-CP17</f>
        <v>-5.5555555555553582E-2</v>
      </c>
      <c r="CR21" s="180"/>
      <c r="CS21" s="170">
        <f t="shared" si="38"/>
        <v>9</v>
      </c>
      <c r="CT21" s="23">
        <f t="shared" si="39"/>
        <v>12</v>
      </c>
      <c r="CU21" s="171">
        <f t="shared" si="40"/>
        <v>1</v>
      </c>
      <c r="CV21" s="23">
        <f t="shared" si="41"/>
        <v>11</v>
      </c>
      <c r="CW21" s="187">
        <f t="shared" si="42"/>
        <v>0</v>
      </c>
      <c r="CX21" s="188">
        <f t="shared" si="43"/>
        <v>14</v>
      </c>
      <c r="CY21" s="269">
        <f t="shared" si="44"/>
        <v>15</v>
      </c>
      <c r="CZ21" s="270">
        <f t="shared" si="45"/>
        <v>14</v>
      </c>
      <c r="DA21" s="269">
        <f t="shared" si="46"/>
        <v>15</v>
      </c>
      <c r="DB21" s="270">
        <f t="shared" si="47"/>
        <v>15</v>
      </c>
      <c r="DC21" s="173">
        <f t="shared" si="48"/>
        <v>6</v>
      </c>
      <c r="DD21" s="26">
        <f t="shared" si="49"/>
        <v>12</v>
      </c>
      <c r="DE21" s="173">
        <f t="shared" si="50"/>
        <v>0</v>
      </c>
      <c r="DF21" s="26">
        <f t="shared" si="51"/>
        <v>6</v>
      </c>
      <c r="DG21" s="328">
        <f t="shared" si="52"/>
        <v>3</v>
      </c>
      <c r="DH21" s="329">
        <f t="shared" si="53"/>
        <v>4</v>
      </c>
      <c r="DI21" s="187">
        <f t="shared" si="54"/>
        <v>4</v>
      </c>
      <c r="DJ21" s="188">
        <f t="shared" si="55"/>
        <v>0</v>
      </c>
      <c r="DK21" s="187"/>
      <c r="DL21" s="19">
        <f t="shared" si="56"/>
        <v>156</v>
      </c>
      <c r="DM21" s="19">
        <f t="shared" si="57"/>
        <v>27</v>
      </c>
      <c r="DN21" s="189">
        <f t="shared" si="58"/>
        <v>14</v>
      </c>
      <c r="DO21" s="279">
        <f t="shared" si="59"/>
        <v>254</v>
      </c>
      <c r="DP21" s="279">
        <f t="shared" si="60"/>
        <v>255</v>
      </c>
      <c r="DQ21" s="20">
        <f t="shared" si="61"/>
        <v>108</v>
      </c>
      <c r="DR21" s="20">
        <f t="shared" si="62"/>
        <v>6</v>
      </c>
      <c r="DS21" s="338">
        <f t="shared" si="63"/>
        <v>52</v>
      </c>
      <c r="DT21" s="189">
        <f t="shared" si="64"/>
        <v>64</v>
      </c>
      <c r="DU21" s="1">
        <f t="shared" si="66"/>
        <v>52</v>
      </c>
    </row>
    <row r="22" spans="1:125">
      <c r="A22" s="123" t="s">
        <v>90</v>
      </c>
      <c r="B22" s="124" t="s">
        <v>91</v>
      </c>
      <c r="C22" s="154">
        <f t="shared" si="12"/>
        <v>17</v>
      </c>
      <c r="D22" s="4">
        <f t="shared" si="13"/>
        <v>68</v>
      </c>
      <c r="E22" s="16" t="str">
        <f t="shared" si="14"/>
        <v>9C</v>
      </c>
      <c r="F22" s="11" t="str">
        <f t="shared" si="15"/>
        <v>1B</v>
      </c>
      <c r="G22" s="155" t="str">
        <f t="shared" si="16"/>
        <v>02</v>
      </c>
      <c r="H22" s="155" t="str">
        <f t="shared" si="17"/>
        <v>FE</v>
      </c>
      <c r="I22" s="155" t="str">
        <f t="shared" si="18"/>
        <v>FF</v>
      </c>
      <c r="J22" s="155" t="str">
        <f t="shared" si="19"/>
        <v>6C</v>
      </c>
      <c r="K22" s="155" t="str">
        <f t="shared" si="20"/>
        <v>06</v>
      </c>
      <c r="L22" s="155" t="str">
        <f t="shared" si="21"/>
        <v>28</v>
      </c>
      <c r="M22" s="155" t="str">
        <f t="shared" si="22"/>
        <v>4</v>
      </c>
      <c r="N22" s="155" t="str">
        <f t="shared" si="23"/>
        <v/>
      </c>
      <c r="O22" s="156" t="str">
        <f t="shared" si="24"/>
        <v/>
      </c>
      <c r="P22" s="157" t="str">
        <f t="shared" si="68"/>
        <v>1</v>
      </c>
      <c r="Q22" s="158" t="str">
        <f t="shared" si="68"/>
        <v>0</v>
      </c>
      <c r="R22" s="158" t="str">
        <f t="shared" si="68"/>
        <v>0</v>
      </c>
      <c r="S22" s="159" t="str">
        <f t="shared" si="68"/>
        <v>1</v>
      </c>
      <c r="T22" s="158" t="str">
        <f t="shared" si="68"/>
        <v>1</v>
      </c>
      <c r="U22" s="158" t="str">
        <f t="shared" si="68"/>
        <v>1</v>
      </c>
      <c r="V22" s="158" t="str">
        <f t="shared" si="68"/>
        <v>0</v>
      </c>
      <c r="W22" s="158" t="str">
        <f t="shared" si="68"/>
        <v>0</v>
      </c>
      <c r="X22" s="157" t="str">
        <f t="shared" si="69"/>
        <v>0</v>
      </c>
      <c r="Y22" s="158" t="str">
        <f t="shared" si="69"/>
        <v>0</v>
      </c>
      <c r="Z22" s="158" t="str">
        <f t="shared" si="69"/>
        <v>0</v>
      </c>
      <c r="AA22" s="159" t="str">
        <f t="shared" si="69"/>
        <v>1</v>
      </c>
      <c r="AB22" s="160" t="str">
        <f t="shared" si="69"/>
        <v>1</v>
      </c>
      <c r="AC22" s="161" t="str">
        <f t="shared" si="69"/>
        <v>0</v>
      </c>
      <c r="AD22" s="158" t="str">
        <f t="shared" si="69"/>
        <v>1</v>
      </c>
      <c r="AE22" s="159" t="str">
        <f t="shared" si="69"/>
        <v>1</v>
      </c>
      <c r="AF22" s="155" t="str">
        <f t="shared" si="70"/>
        <v>0</v>
      </c>
      <c r="AG22" s="162" t="str">
        <f t="shared" si="70"/>
        <v>0</v>
      </c>
      <c r="AH22" s="163" t="str">
        <f t="shared" si="70"/>
        <v>0</v>
      </c>
      <c r="AI22" s="165" t="str">
        <f t="shared" si="70"/>
        <v>0</v>
      </c>
      <c r="AJ22" s="164" t="str">
        <f t="shared" si="70"/>
        <v>0</v>
      </c>
      <c r="AK22" s="164" t="str">
        <f t="shared" si="70"/>
        <v>0</v>
      </c>
      <c r="AL22" s="289" t="str">
        <f t="shared" si="70"/>
        <v>1</v>
      </c>
      <c r="AM22" s="165" t="str">
        <f t="shared" si="70"/>
        <v>0</v>
      </c>
      <c r="AN22" s="230" t="str">
        <f t="shared" si="71"/>
        <v>1</v>
      </c>
      <c r="AO22" s="230" t="str">
        <f t="shared" si="71"/>
        <v>1</v>
      </c>
      <c r="AP22" s="230" t="str">
        <f t="shared" si="71"/>
        <v>1</v>
      </c>
      <c r="AQ22" s="230" t="str">
        <f t="shared" si="71"/>
        <v>1</v>
      </c>
      <c r="AR22" s="229" t="str">
        <f t="shared" si="71"/>
        <v>1</v>
      </c>
      <c r="AS22" s="230" t="str">
        <f t="shared" si="71"/>
        <v>1</v>
      </c>
      <c r="AT22" s="230" t="str">
        <f t="shared" si="71"/>
        <v>1</v>
      </c>
      <c r="AU22" s="231" t="str">
        <f t="shared" si="71"/>
        <v>0</v>
      </c>
      <c r="AV22" s="230" t="str">
        <f t="shared" si="72"/>
        <v>1</v>
      </c>
      <c r="AW22" s="232" t="str">
        <f t="shared" si="72"/>
        <v>1</v>
      </c>
      <c r="AX22" s="232" t="str">
        <f t="shared" si="72"/>
        <v>1</v>
      </c>
      <c r="AY22" s="233" t="str">
        <f t="shared" si="72"/>
        <v>1</v>
      </c>
      <c r="AZ22" s="232" t="str">
        <f t="shared" si="72"/>
        <v>1</v>
      </c>
      <c r="BA22" s="232" t="str">
        <f t="shared" si="72"/>
        <v>1</v>
      </c>
      <c r="BB22" s="232" t="str">
        <f t="shared" si="72"/>
        <v>1</v>
      </c>
      <c r="BC22" s="233" t="str">
        <f t="shared" si="72"/>
        <v>1</v>
      </c>
      <c r="BD22" s="168" t="str">
        <f t="shared" si="73"/>
        <v>0</v>
      </c>
      <c r="BE22" s="168" t="str">
        <f t="shared" si="73"/>
        <v>1</v>
      </c>
      <c r="BF22" s="168" t="str">
        <f t="shared" si="73"/>
        <v>1</v>
      </c>
      <c r="BG22" s="169" t="str">
        <f t="shared" si="73"/>
        <v>0</v>
      </c>
      <c r="BH22" s="168" t="str">
        <f t="shared" si="73"/>
        <v>1</v>
      </c>
      <c r="BI22" s="168" t="str">
        <f t="shared" si="73"/>
        <v>1</v>
      </c>
      <c r="BJ22" s="168" t="str">
        <f t="shared" si="73"/>
        <v>0</v>
      </c>
      <c r="BK22" s="169" t="str">
        <f t="shared" si="73"/>
        <v>0</v>
      </c>
      <c r="BL22" s="168" t="str">
        <f t="shared" si="74"/>
        <v>0</v>
      </c>
      <c r="BM22" s="168" t="str">
        <f t="shared" si="74"/>
        <v>0</v>
      </c>
      <c r="BN22" s="168" t="str">
        <f t="shared" si="74"/>
        <v>0</v>
      </c>
      <c r="BO22" s="169" t="str">
        <f t="shared" si="74"/>
        <v>0</v>
      </c>
      <c r="BP22" s="168" t="str">
        <f t="shared" si="74"/>
        <v>0</v>
      </c>
      <c r="BQ22" s="168" t="str">
        <f t="shared" si="74"/>
        <v>1</v>
      </c>
      <c r="BR22" s="168" t="str">
        <f t="shared" si="74"/>
        <v>1</v>
      </c>
      <c r="BS22" s="169" t="str">
        <f t="shared" si="74"/>
        <v>0</v>
      </c>
      <c r="BT22" s="302" t="str">
        <f t="shared" si="75"/>
        <v>0</v>
      </c>
      <c r="BU22" s="302" t="str">
        <f t="shared" si="75"/>
        <v>0</v>
      </c>
      <c r="BV22" s="302" t="str">
        <f t="shared" si="75"/>
        <v>1</v>
      </c>
      <c r="BW22" s="303" t="str">
        <f t="shared" si="75"/>
        <v>0</v>
      </c>
      <c r="BX22" s="302" t="str">
        <f t="shared" si="75"/>
        <v>1</v>
      </c>
      <c r="BY22" s="302" t="str">
        <f t="shared" si="75"/>
        <v>0</v>
      </c>
      <c r="BZ22" s="302" t="str">
        <f t="shared" si="75"/>
        <v>0</v>
      </c>
      <c r="CA22" s="303" t="str">
        <f t="shared" si="75"/>
        <v>0</v>
      </c>
      <c r="CB22" s="164" t="str">
        <f t="shared" si="76"/>
        <v>0</v>
      </c>
      <c r="CC22" s="289" t="str">
        <f t="shared" si="76"/>
        <v>1</v>
      </c>
      <c r="CD22" s="340" t="str">
        <f t="shared" si="76"/>
        <v>0</v>
      </c>
      <c r="CE22" s="341" t="str">
        <f t="shared" si="76"/>
        <v>0</v>
      </c>
      <c r="CF22" s="340" t="str">
        <f t="shared" si="76"/>
        <v>0</v>
      </c>
      <c r="CG22" s="340" t="str">
        <f t="shared" si="76"/>
        <v>0</v>
      </c>
      <c r="CH22" s="340" t="str">
        <f t="shared" si="76"/>
        <v>0</v>
      </c>
      <c r="CI22" s="341" t="str">
        <f t="shared" si="76"/>
        <v>0</v>
      </c>
      <c r="CL22" s="32" t="str">
        <f t="shared" si="34"/>
        <v>9C1B</v>
      </c>
      <c r="CM22" s="285">
        <f t="shared" si="65"/>
        <v>65534</v>
      </c>
      <c r="CN22" s="285">
        <f t="shared" si="67"/>
        <v>8</v>
      </c>
      <c r="CO22" s="142">
        <f t="shared" si="36"/>
        <v>74.400000000000006</v>
      </c>
      <c r="CP22" s="142">
        <f t="shared" si="37"/>
        <v>23.555555555555557</v>
      </c>
      <c r="CQ22" s="143"/>
      <c r="CS22" s="170">
        <f t="shared" si="38"/>
        <v>9</v>
      </c>
      <c r="CT22" s="23">
        <f t="shared" si="39"/>
        <v>12</v>
      </c>
      <c r="CU22" s="171">
        <f t="shared" si="40"/>
        <v>1</v>
      </c>
      <c r="CV22" s="23">
        <f t="shared" si="41"/>
        <v>11</v>
      </c>
      <c r="CW22" s="172">
        <f t="shared" si="42"/>
        <v>0</v>
      </c>
      <c r="CX22" s="24">
        <f t="shared" si="43"/>
        <v>2</v>
      </c>
      <c r="CY22" s="267">
        <f t="shared" si="44"/>
        <v>15</v>
      </c>
      <c r="CZ22" s="268">
        <f t="shared" si="45"/>
        <v>14</v>
      </c>
      <c r="DA22" s="267">
        <f t="shared" si="46"/>
        <v>15</v>
      </c>
      <c r="DB22" s="268">
        <f t="shared" si="47"/>
        <v>15</v>
      </c>
      <c r="DC22" s="173">
        <f t="shared" si="48"/>
        <v>6</v>
      </c>
      <c r="DD22" s="26">
        <f t="shared" si="49"/>
        <v>12</v>
      </c>
      <c r="DE22" s="173">
        <f t="shared" si="50"/>
        <v>0</v>
      </c>
      <c r="DF22" s="26">
        <f t="shared" si="51"/>
        <v>6</v>
      </c>
      <c r="DG22" s="326">
        <f t="shared" si="52"/>
        <v>2</v>
      </c>
      <c r="DH22" s="327">
        <f t="shared" si="53"/>
        <v>8</v>
      </c>
      <c r="DI22" s="172">
        <f t="shared" si="54"/>
        <v>4</v>
      </c>
      <c r="DJ22" s="24">
        <f t="shared" si="55"/>
        <v>0</v>
      </c>
      <c r="DK22" s="172"/>
      <c r="DL22" s="19">
        <f t="shared" si="56"/>
        <v>156</v>
      </c>
      <c r="DM22" s="19">
        <f t="shared" si="57"/>
        <v>27</v>
      </c>
      <c r="DN22" s="174">
        <f t="shared" si="58"/>
        <v>2</v>
      </c>
      <c r="DO22" s="278">
        <f t="shared" si="59"/>
        <v>254</v>
      </c>
      <c r="DP22" s="278">
        <f t="shared" si="60"/>
        <v>255</v>
      </c>
      <c r="DQ22" s="20">
        <f t="shared" si="61"/>
        <v>108</v>
      </c>
      <c r="DR22" s="20">
        <f t="shared" si="62"/>
        <v>6</v>
      </c>
      <c r="DS22" s="337">
        <f t="shared" si="63"/>
        <v>40</v>
      </c>
      <c r="DT22" s="174">
        <f t="shared" si="64"/>
        <v>64</v>
      </c>
      <c r="DU22" s="1">
        <f t="shared" si="66"/>
        <v>40</v>
      </c>
    </row>
    <row r="23" spans="1:125">
      <c r="A23" s="123" t="s">
        <v>92</v>
      </c>
      <c r="B23" s="124" t="s">
        <v>93</v>
      </c>
      <c r="C23" s="154">
        <f t="shared" si="12"/>
        <v>17</v>
      </c>
      <c r="D23" s="4">
        <f t="shared" si="13"/>
        <v>68</v>
      </c>
      <c r="E23" s="16" t="str">
        <f t="shared" si="14"/>
        <v>9C</v>
      </c>
      <c r="F23" s="11" t="str">
        <f t="shared" si="15"/>
        <v>1B</v>
      </c>
      <c r="G23" s="155" t="str">
        <f t="shared" si="16"/>
        <v>04</v>
      </c>
      <c r="H23" s="155" t="str">
        <f t="shared" si="17"/>
        <v>FE</v>
      </c>
      <c r="I23" s="155" t="str">
        <f t="shared" si="18"/>
        <v>FF</v>
      </c>
      <c r="J23" s="155" t="str">
        <f t="shared" si="19"/>
        <v>6C</v>
      </c>
      <c r="K23" s="155" t="str">
        <f t="shared" si="20"/>
        <v>06</v>
      </c>
      <c r="L23" s="155" t="str">
        <f t="shared" si="21"/>
        <v>2A</v>
      </c>
      <c r="M23" s="155" t="str">
        <f t="shared" si="22"/>
        <v>4</v>
      </c>
      <c r="N23" s="155" t="str">
        <f t="shared" si="23"/>
        <v/>
      </c>
      <c r="O23" s="156" t="str">
        <f t="shared" si="24"/>
        <v/>
      </c>
      <c r="P23" s="157" t="str">
        <f t="shared" si="68"/>
        <v>1</v>
      </c>
      <c r="Q23" s="158" t="str">
        <f t="shared" si="68"/>
        <v>0</v>
      </c>
      <c r="R23" s="158" t="str">
        <f t="shared" si="68"/>
        <v>0</v>
      </c>
      <c r="S23" s="159" t="str">
        <f t="shared" si="68"/>
        <v>1</v>
      </c>
      <c r="T23" s="158" t="str">
        <f t="shared" si="68"/>
        <v>1</v>
      </c>
      <c r="U23" s="158" t="str">
        <f t="shared" si="68"/>
        <v>1</v>
      </c>
      <c r="V23" s="158" t="str">
        <f t="shared" si="68"/>
        <v>0</v>
      </c>
      <c r="W23" s="158" t="str">
        <f t="shared" si="68"/>
        <v>0</v>
      </c>
      <c r="X23" s="157" t="str">
        <f t="shared" si="69"/>
        <v>0</v>
      </c>
      <c r="Y23" s="158" t="str">
        <f t="shared" si="69"/>
        <v>0</v>
      </c>
      <c r="Z23" s="158" t="str">
        <f t="shared" si="69"/>
        <v>0</v>
      </c>
      <c r="AA23" s="159" t="str">
        <f t="shared" si="69"/>
        <v>1</v>
      </c>
      <c r="AB23" s="160" t="str">
        <f t="shared" si="69"/>
        <v>1</v>
      </c>
      <c r="AC23" s="161" t="str">
        <f t="shared" si="69"/>
        <v>0</v>
      </c>
      <c r="AD23" s="158" t="str">
        <f t="shared" si="69"/>
        <v>1</v>
      </c>
      <c r="AE23" s="159" t="str">
        <f t="shared" si="69"/>
        <v>1</v>
      </c>
      <c r="AF23" s="155" t="str">
        <f t="shared" si="70"/>
        <v>0</v>
      </c>
      <c r="AG23" s="162" t="str">
        <f t="shared" si="70"/>
        <v>0</v>
      </c>
      <c r="AH23" s="163" t="str">
        <f t="shared" si="70"/>
        <v>0</v>
      </c>
      <c r="AI23" s="165" t="str">
        <f t="shared" si="70"/>
        <v>0</v>
      </c>
      <c r="AJ23" s="164" t="str">
        <f t="shared" si="70"/>
        <v>0</v>
      </c>
      <c r="AK23" s="164" t="str">
        <f t="shared" si="70"/>
        <v>1</v>
      </c>
      <c r="AL23" s="289" t="str">
        <f t="shared" si="70"/>
        <v>0</v>
      </c>
      <c r="AM23" s="165" t="str">
        <f t="shared" si="70"/>
        <v>0</v>
      </c>
      <c r="AN23" s="230" t="str">
        <f t="shared" si="71"/>
        <v>1</v>
      </c>
      <c r="AO23" s="230" t="str">
        <f t="shared" si="71"/>
        <v>1</v>
      </c>
      <c r="AP23" s="230" t="str">
        <f t="shared" si="71"/>
        <v>1</v>
      </c>
      <c r="AQ23" s="230" t="str">
        <f t="shared" si="71"/>
        <v>1</v>
      </c>
      <c r="AR23" s="229" t="str">
        <f t="shared" si="71"/>
        <v>1</v>
      </c>
      <c r="AS23" s="230" t="str">
        <f t="shared" si="71"/>
        <v>1</v>
      </c>
      <c r="AT23" s="230" t="str">
        <f t="shared" si="71"/>
        <v>1</v>
      </c>
      <c r="AU23" s="231" t="str">
        <f t="shared" si="71"/>
        <v>0</v>
      </c>
      <c r="AV23" s="230" t="str">
        <f t="shared" si="72"/>
        <v>1</v>
      </c>
      <c r="AW23" s="232" t="str">
        <f t="shared" si="72"/>
        <v>1</v>
      </c>
      <c r="AX23" s="232" t="str">
        <f t="shared" si="72"/>
        <v>1</v>
      </c>
      <c r="AY23" s="233" t="str">
        <f t="shared" si="72"/>
        <v>1</v>
      </c>
      <c r="AZ23" s="232" t="str">
        <f t="shared" si="72"/>
        <v>1</v>
      </c>
      <c r="BA23" s="232" t="str">
        <f t="shared" si="72"/>
        <v>1</v>
      </c>
      <c r="BB23" s="232" t="str">
        <f t="shared" si="72"/>
        <v>1</v>
      </c>
      <c r="BC23" s="233" t="str">
        <f t="shared" si="72"/>
        <v>1</v>
      </c>
      <c r="BD23" s="168" t="str">
        <f t="shared" si="73"/>
        <v>0</v>
      </c>
      <c r="BE23" s="168" t="str">
        <f t="shared" si="73"/>
        <v>1</v>
      </c>
      <c r="BF23" s="168" t="str">
        <f t="shared" si="73"/>
        <v>1</v>
      </c>
      <c r="BG23" s="169" t="str">
        <f t="shared" si="73"/>
        <v>0</v>
      </c>
      <c r="BH23" s="168" t="str">
        <f t="shared" si="73"/>
        <v>1</v>
      </c>
      <c r="BI23" s="168" t="str">
        <f t="shared" si="73"/>
        <v>1</v>
      </c>
      <c r="BJ23" s="168" t="str">
        <f t="shared" si="73"/>
        <v>0</v>
      </c>
      <c r="BK23" s="169" t="str">
        <f t="shared" si="73"/>
        <v>0</v>
      </c>
      <c r="BL23" s="168" t="str">
        <f t="shared" si="74"/>
        <v>0</v>
      </c>
      <c r="BM23" s="168" t="str">
        <f t="shared" si="74"/>
        <v>0</v>
      </c>
      <c r="BN23" s="168" t="str">
        <f t="shared" si="74"/>
        <v>0</v>
      </c>
      <c r="BO23" s="169" t="str">
        <f t="shared" si="74"/>
        <v>0</v>
      </c>
      <c r="BP23" s="168" t="str">
        <f t="shared" si="74"/>
        <v>0</v>
      </c>
      <c r="BQ23" s="168" t="str">
        <f t="shared" si="74"/>
        <v>1</v>
      </c>
      <c r="BR23" s="168" t="str">
        <f t="shared" si="74"/>
        <v>1</v>
      </c>
      <c r="BS23" s="169" t="str">
        <f t="shared" si="74"/>
        <v>0</v>
      </c>
      <c r="BT23" s="302" t="str">
        <f t="shared" si="75"/>
        <v>0</v>
      </c>
      <c r="BU23" s="302" t="str">
        <f t="shared" si="75"/>
        <v>0</v>
      </c>
      <c r="BV23" s="302" t="str">
        <f t="shared" si="75"/>
        <v>1</v>
      </c>
      <c r="BW23" s="303" t="str">
        <f t="shared" si="75"/>
        <v>0</v>
      </c>
      <c r="BX23" s="302" t="str">
        <f t="shared" si="75"/>
        <v>1</v>
      </c>
      <c r="BY23" s="302" t="str">
        <f t="shared" si="75"/>
        <v>0</v>
      </c>
      <c r="BZ23" s="302" t="str">
        <f t="shared" si="75"/>
        <v>1</v>
      </c>
      <c r="CA23" s="303" t="str">
        <f t="shared" si="75"/>
        <v>0</v>
      </c>
      <c r="CB23" s="164" t="str">
        <f t="shared" si="76"/>
        <v>0</v>
      </c>
      <c r="CC23" s="289" t="str">
        <f t="shared" si="76"/>
        <v>1</v>
      </c>
      <c r="CD23" s="340" t="str">
        <f t="shared" si="76"/>
        <v>0</v>
      </c>
      <c r="CE23" s="341" t="str">
        <f t="shared" si="76"/>
        <v>0</v>
      </c>
      <c r="CF23" s="340" t="str">
        <f t="shared" si="76"/>
        <v>0</v>
      </c>
      <c r="CG23" s="340" t="str">
        <f t="shared" si="76"/>
        <v>0</v>
      </c>
      <c r="CH23" s="340" t="str">
        <f t="shared" si="76"/>
        <v>0</v>
      </c>
      <c r="CI23" s="341" t="str">
        <f t="shared" si="76"/>
        <v>0</v>
      </c>
      <c r="CL23" s="32" t="str">
        <f t="shared" si="34"/>
        <v>9C1B</v>
      </c>
      <c r="CM23" s="285">
        <f t="shared" si="65"/>
        <v>65534</v>
      </c>
      <c r="CN23" s="285">
        <f t="shared" si="67"/>
        <v>8</v>
      </c>
      <c r="CO23" s="142">
        <f t="shared" si="36"/>
        <v>74.400000000000006</v>
      </c>
      <c r="CP23" s="142">
        <f t="shared" si="37"/>
        <v>23.555555555555557</v>
      </c>
      <c r="CQ23" s="143"/>
      <c r="CS23" s="170">
        <f t="shared" si="38"/>
        <v>9</v>
      </c>
      <c r="CT23" s="23">
        <f t="shared" si="39"/>
        <v>12</v>
      </c>
      <c r="CU23" s="171">
        <f t="shared" si="40"/>
        <v>1</v>
      </c>
      <c r="CV23" s="23">
        <f t="shared" si="41"/>
        <v>11</v>
      </c>
      <c r="CW23" s="172">
        <f t="shared" si="42"/>
        <v>0</v>
      </c>
      <c r="CX23" s="24">
        <f t="shared" si="43"/>
        <v>4</v>
      </c>
      <c r="CY23" s="267">
        <f t="shared" si="44"/>
        <v>15</v>
      </c>
      <c r="CZ23" s="268">
        <f t="shared" si="45"/>
        <v>14</v>
      </c>
      <c r="DA23" s="267">
        <f t="shared" si="46"/>
        <v>15</v>
      </c>
      <c r="DB23" s="268">
        <f t="shared" si="47"/>
        <v>15</v>
      </c>
      <c r="DC23" s="173">
        <f t="shared" si="48"/>
        <v>6</v>
      </c>
      <c r="DD23" s="26">
        <f t="shared" si="49"/>
        <v>12</v>
      </c>
      <c r="DE23" s="173">
        <f t="shared" si="50"/>
        <v>0</v>
      </c>
      <c r="DF23" s="26">
        <f t="shared" si="51"/>
        <v>6</v>
      </c>
      <c r="DG23" s="326">
        <f t="shared" si="52"/>
        <v>2</v>
      </c>
      <c r="DH23" s="327">
        <f t="shared" si="53"/>
        <v>10</v>
      </c>
      <c r="DI23" s="172">
        <f t="shared" si="54"/>
        <v>4</v>
      </c>
      <c r="DJ23" s="24">
        <f t="shared" si="55"/>
        <v>0</v>
      </c>
      <c r="DK23" s="172"/>
      <c r="DL23" s="19">
        <f t="shared" si="56"/>
        <v>156</v>
      </c>
      <c r="DM23" s="19">
        <f t="shared" si="57"/>
        <v>27</v>
      </c>
      <c r="DN23" s="174">
        <f t="shared" si="58"/>
        <v>4</v>
      </c>
      <c r="DO23" s="278">
        <f t="shared" si="59"/>
        <v>254</v>
      </c>
      <c r="DP23" s="278">
        <f t="shared" si="60"/>
        <v>255</v>
      </c>
      <c r="DQ23" s="20">
        <f t="shared" si="61"/>
        <v>108</v>
      </c>
      <c r="DR23" s="20">
        <f t="shared" si="62"/>
        <v>6</v>
      </c>
      <c r="DS23" s="337">
        <f t="shared" si="63"/>
        <v>42</v>
      </c>
      <c r="DT23" s="174">
        <f t="shared" si="64"/>
        <v>64</v>
      </c>
      <c r="DU23" s="1">
        <f t="shared" si="66"/>
        <v>42</v>
      </c>
    </row>
    <row r="24" spans="1:125">
      <c r="A24" s="123" t="s">
        <v>94</v>
      </c>
      <c r="B24" s="124" t="s">
        <v>95</v>
      </c>
      <c r="C24" s="154">
        <f t="shared" si="12"/>
        <v>17</v>
      </c>
      <c r="D24" s="4">
        <f t="shared" si="13"/>
        <v>68</v>
      </c>
      <c r="E24" s="16" t="str">
        <f t="shared" si="14"/>
        <v>9C</v>
      </c>
      <c r="F24" s="11" t="str">
        <f t="shared" si="15"/>
        <v>1B</v>
      </c>
      <c r="G24" s="155" t="str">
        <f t="shared" si="16"/>
        <v>08</v>
      </c>
      <c r="H24" s="155" t="str">
        <f t="shared" si="17"/>
        <v>FE</v>
      </c>
      <c r="I24" s="155" t="str">
        <f t="shared" si="18"/>
        <v>FF</v>
      </c>
      <c r="J24" s="155" t="str">
        <f t="shared" si="19"/>
        <v>6B</v>
      </c>
      <c r="K24" s="155" t="str">
        <f t="shared" si="20"/>
        <v>06</v>
      </c>
      <c r="L24" s="155" t="str">
        <f t="shared" si="21"/>
        <v>2D</v>
      </c>
      <c r="M24" s="155" t="str">
        <f t="shared" si="22"/>
        <v>4</v>
      </c>
      <c r="N24" s="155" t="str">
        <f t="shared" si="23"/>
        <v/>
      </c>
      <c r="O24" s="156" t="str">
        <f t="shared" si="24"/>
        <v/>
      </c>
      <c r="P24" s="157" t="str">
        <f t="shared" si="68"/>
        <v>1</v>
      </c>
      <c r="Q24" s="158" t="str">
        <f t="shared" si="68"/>
        <v>0</v>
      </c>
      <c r="R24" s="158" t="str">
        <f t="shared" si="68"/>
        <v>0</v>
      </c>
      <c r="S24" s="159" t="str">
        <f t="shared" si="68"/>
        <v>1</v>
      </c>
      <c r="T24" s="158" t="str">
        <f t="shared" si="68"/>
        <v>1</v>
      </c>
      <c r="U24" s="158" t="str">
        <f t="shared" si="68"/>
        <v>1</v>
      </c>
      <c r="V24" s="158" t="str">
        <f t="shared" si="68"/>
        <v>0</v>
      </c>
      <c r="W24" s="158" t="str">
        <f t="shared" si="68"/>
        <v>0</v>
      </c>
      <c r="X24" s="157" t="str">
        <f t="shared" si="69"/>
        <v>0</v>
      </c>
      <c r="Y24" s="158" t="str">
        <f t="shared" si="69"/>
        <v>0</v>
      </c>
      <c r="Z24" s="158" t="str">
        <f t="shared" si="69"/>
        <v>0</v>
      </c>
      <c r="AA24" s="159" t="str">
        <f t="shared" si="69"/>
        <v>1</v>
      </c>
      <c r="AB24" s="160" t="str">
        <f t="shared" si="69"/>
        <v>1</v>
      </c>
      <c r="AC24" s="161" t="str">
        <f t="shared" si="69"/>
        <v>0</v>
      </c>
      <c r="AD24" s="158" t="str">
        <f t="shared" si="69"/>
        <v>1</v>
      </c>
      <c r="AE24" s="159" t="str">
        <f t="shared" si="69"/>
        <v>1</v>
      </c>
      <c r="AF24" s="155" t="str">
        <f t="shared" si="70"/>
        <v>0</v>
      </c>
      <c r="AG24" s="162" t="str">
        <f t="shared" si="70"/>
        <v>0</v>
      </c>
      <c r="AH24" s="163" t="str">
        <f t="shared" si="70"/>
        <v>0</v>
      </c>
      <c r="AI24" s="165" t="str">
        <f t="shared" si="70"/>
        <v>0</v>
      </c>
      <c r="AJ24" s="164" t="str">
        <f t="shared" si="70"/>
        <v>1</v>
      </c>
      <c r="AK24" s="164" t="str">
        <f t="shared" si="70"/>
        <v>0</v>
      </c>
      <c r="AL24" s="289" t="str">
        <f t="shared" si="70"/>
        <v>0</v>
      </c>
      <c r="AM24" s="165" t="str">
        <f t="shared" si="70"/>
        <v>0</v>
      </c>
      <c r="AN24" s="230" t="str">
        <f t="shared" si="71"/>
        <v>1</v>
      </c>
      <c r="AO24" s="230" t="str">
        <f t="shared" si="71"/>
        <v>1</v>
      </c>
      <c r="AP24" s="230" t="str">
        <f t="shared" si="71"/>
        <v>1</v>
      </c>
      <c r="AQ24" s="230" t="str">
        <f t="shared" si="71"/>
        <v>1</v>
      </c>
      <c r="AR24" s="229" t="str">
        <f t="shared" si="71"/>
        <v>1</v>
      </c>
      <c r="AS24" s="230" t="str">
        <f t="shared" si="71"/>
        <v>1</v>
      </c>
      <c r="AT24" s="230" t="str">
        <f t="shared" si="71"/>
        <v>1</v>
      </c>
      <c r="AU24" s="231" t="str">
        <f t="shared" si="71"/>
        <v>0</v>
      </c>
      <c r="AV24" s="230" t="str">
        <f t="shared" si="72"/>
        <v>1</v>
      </c>
      <c r="AW24" s="232" t="str">
        <f t="shared" si="72"/>
        <v>1</v>
      </c>
      <c r="AX24" s="232" t="str">
        <f t="shared" si="72"/>
        <v>1</v>
      </c>
      <c r="AY24" s="233" t="str">
        <f t="shared" si="72"/>
        <v>1</v>
      </c>
      <c r="AZ24" s="232" t="str">
        <f t="shared" si="72"/>
        <v>1</v>
      </c>
      <c r="BA24" s="232" t="str">
        <f t="shared" si="72"/>
        <v>1</v>
      </c>
      <c r="BB24" s="232" t="str">
        <f t="shared" si="72"/>
        <v>1</v>
      </c>
      <c r="BC24" s="233" t="str">
        <f t="shared" si="72"/>
        <v>1</v>
      </c>
      <c r="BD24" s="168" t="str">
        <f t="shared" si="73"/>
        <v>0</v>
      </c>
      <c r="BE24" s="168" t="str">
        <f t="shared" si="73"/>
        <v>1</v>
      </c>
      <c r="BF24" s="168" t="str">
        <f t="shared" si="73"/>
        <v>1</v>
      </c>
      <c r="BG24" s="169" t="str">
        <f t="shared" si="73"/>
        <v>0</v>
      </c>
      <c r="BH24" s="168" t="str">
        <f t="shared" si="73"/>
        <v>1</v>
      </c>
      <c r="BI24" s="168" t="str">
        <f t="shared" si="73"/>
        <v>0</v>
      </c>
      <c r="BJ24" s="168" t="str">
        <f t="shared" si="73"/>
        <v>1</v>
      </c>
      <c r="BK24" s="169" t="str">
        <f t="shared" si="73"/>
        <v>1</v>
      </c>
      <c r="BL24" s="168" t="str">
        <f t="shared" si="74"/>
        <v>0</v>
      </c>
      <c r="BM24" s="168" t="str">
        <f t="shared" si="74"/>
        <v>0</v>
      </c>
      <c r="BN24" s="168" t="str">
        <f t="shared" si="74"/>
        <v>0</v>
      </c>
      <c r="BO24" s="169" t="str">
        <f t="shared" si="74"/>
        <v>0</v>
      </c>
      <c r="BP24" s="168" t="str">
        <f t="shared" si="74"/>
        <v>0</v>
      </c>
      <c r="BQ24" s="168" t="str">
        <f t="shared" si="74"/>
        <v>1</v>
      </c>
      <c r="BR24" s="168" t="str">
        <f t="shared" si="74"/>
        <v>1</v>
      </c>
      <c r="BS24" s="169" t="str">
        <f t="shared" si="74"/>
        <v>0</v>
      </c>
      <c r="BT24" s="302" t="str">
        <f t="shared" si="75"/>
        <v>0</v>
      </c>
      <c r="BU24" s="302" t="str">
        <f t="shared" si="75"/>
        <v>0</v>
      </c>
      <c r="BV24" s="302" t="str">
        <f t="shared" si="75"/>
        <v>1</v>
      </c>
      <c r="BW24" s="303" t="str">
        <f t="shared" si="75"/>
        <v>0</v>
      </c>
      <c r="BX24" s="302" t="str">
        <f t="shared" si="75"/>
        <v>1</v>
      </c>
      <c r="BY24" s="302" t="str">
        <f t="shared" si="75"/>
        <v>1</v>
      </c>
      <c r="BZ24" s="302" t="str">
        <f t="shared" si="75"/>
        <v>0</v>
      </c>
      <c r="CA24" s="303" t="str">
        <f t="shared" si="75"/>
        <v>1</v>
      </c>
      <c r="CB24" s="164" t="str">
        <f t="shared" si="76"/>
        <v>0</v>
      </c>
      <c r="CC24" s="289" t="str">
        <f t="shared" si="76"/>
        <v>1</v>
      </c>
      <c r="CD24" s="340" t="str">
        <f t="shared" si="76"/>
        <v>0</v>
      </c>
      <c r="CE24" s="341" t="str">
        <f t="shared" si="76"/>
        <v>0</v>
      </c>
      <c r="CF24" s="340" t="str">
        <f t="shared" si="76"/>
        <v>0</v>
      </c>
      <c r="CG24" s="340" t="str">
        <f t="shared" si="76"/>
        <v>0</v>
      </c>
      <c r="CH24" s="340" t="str">
        <f t="shared" si="76"/>
        <v>0</v>
      </c>
      <c r="CI24" s="341" t="str">
        <f t="shared" si="76"/>
        <v>0</v>
      </c>
      <c r="CL24" s="32" t="str">
        <f t="shared" si="34"/>
        <v>9C1B</v>
      </c>
      <c r="CM24" s="285">
        <f t="shared" si="65"/>
        <v>65534</v>
      </c>
      <c r="CN24" s="285">
        <f t="shared" si="67"/>
        <v>8</v>
      </c>
      <c r="CO24" s="142">
        <f t="shared" si="36"/>
        <v>74.3</v>
      </c>
      <c r="CP24" s="142">
        <f t="shared" si="37"/>
        <v>23.5</v>
      </c>
      <c r="CQ24" s="143"/>
      <c r="CS24" s="170">
        <f t="shared" si="38"/>
        <v>9</v>
      </c>
      <c r="CT24" s="23">
        <f t="shared" si="39"/>
        <v>12</v>
      </c>
      <c r="CU24" s="171">
        <f t="shared" si="40"/>
        <v>1</v>
      </c>
      <c r="CV24" s="23">
        <f t="shared" si="41"/>
        <v>11</v>
      </c>
      <c r="CW24" s="172">
        <f t="shared" si="42"/>
        <v>0</v>
      </c>
      <c r="CX24" s="24">
        <f t="shared" si="43"/>
        <v>8</v>
      </c>
      <c r="CY24" s="267">
        <f t="shared" si="44"/>
        <v>15</v>
      </c>
      <c r="CZ24" s="268">
        <f t="shared" si="45"/>
        <v>14</v>
      </c>
      <c r="DA24" s="267">
        <f t="shared" si="46"/>
        <v>15</v>
      </c>
      <c r="DB24" s="268">
        <f t="shared" si="47"/>
        <v>15</v>
      </c>
      <c r="DC24" s="173">
        <f t="shared" si="48"/>
        <v>6</v>
      </c>
      <c r="DD24" s="26">
        <f t="shared" si="49"/>
        <v>11</v>
      </c>
      <c r="DE24" s="173">
        <f t="shared" si="50"/>
        <v>0</v>
      </c>
      <c r="DF24" s="26">
        <f t="shared" si="51"/>
        <v>6</v>
      </c>
      <c r="DG24" s="326">
        <f t="shared" si="52"/>
        <v>2</v>
      </c>
      <c r="DH24" s="327">
        <f t="shared" si="53"/>
        <v>13</v>
      </c>
      <c r="DI24" s="172">
        <f t="shared" si="54"/>
        <v>4</v>
      </c>
      <c r="DJ24" s="24">
        <f t="shared" si="55"/>
        <v>0</v>
      </c>
      <c r="DK24" s="172"/>
      <c r="DL24" s="19">
        <f t="shared" si="56"/>
        <v>156</v>
      </c>
      <c r="DM24" s="19">
        <f t="shared" si="57"/>
        <v>27</v>
      </c>
      <c r="DN24" s="174">
        <f t="shared" si="58"/>
        <v>8</v>
      </c>
      <c r="DO24" s="278">
        <f t="shared" si="59"/>
        <v>254</v>
      </c>
      <c r="DP24" s="278">
        <f t="shared" si="60"/>
        <v>255</v>
      </c>
      <c r="DQ24" s="20">
        <f t="shared" si="61"/>
        <v>107</v>
      </c>
      <c r="DR24" s="20">
        <f t="shared" si="62"/>
        <v>6</v>
      </c>
      <c r="DS24" s="337">
        <f t="shared" si="63"/>
        <v>45</v>
      </c>
      <c r="DT24" s="174">
        <f t="shared" si="64"/>
        <v>64</v>
      </c>
      <c r="DU24" s="1">
        <f t="shared" si="66"/>
        <v>45</v>
      </c>
    </row>
    <row r="25" spans="1:125">
      <c r="A25" s="123" t="s">
        <v>96</v>
      </c>
      <c r="B25" s="124" t="s">
        <v>97</v>
      </c>
      <c r="C25" s="154">
        <f t="shared" si="12"/>
        <v>17</v>
      </c>
      <c r="D25" s="4">
        <f t="shared" si="13"/>
        <v>68</v>
      </c>
      <c r="E25" s="16" t="str">
        <f t="shared" si="14"/>
        <v>9C</v>
      </c>
      <c r="F25" s="11" t="str">
        <f t="shared" si="15"/>
        <v>1B</v>
      </c>
      <c r="G25" s="155" t="str">
        <f t="shared" si="16"/>
        <v>06</v>
      </c>
      <c r="H25" s="155" t="str">
        <f t="shared" si="17"/>
        <v>FE</v>
      </c>
      <c r="I25" s="155" t="str">
        <f t="shared" si="18"/>
        <v>FF</v>
      </c>
      <c r="J25" s="155" t="str">
        <f t="shared" si="19"/>
        <v>6A</v>
      </c>
      <c r="K25" s="155" t="str">
        <f t="shared" si="20"/>
        <v>06</v>
      </c>
      <c r="L25" s="155" t="str">
        <f t="shared" si="21"/>
        <v>2A</v>
      </c>
      <c r="M25" s="155" t="str">
        <f t="shared" si="22"/>
        <v>4</v>
      </c>
      <c r="N25" s="155" t="str">
        <f t="shared" si="23"/>
        <v/>
      </c>
      <c r="O25" s="156" t="str">
        <f t="shared" si="24"/>
        <v/>
      </c>
      <c r="P25" s="157" t="str">
        <f t="shared" si="68"/>
        <v>1</v>
      </c>
      <c r="Q25" s="158" t="str">
        <f t="shared" si="68"/>
        <v>0</v>
      </c>
      <c r="R25" s="158" t="str">
        <f t="shared" si="68"/>
        <v>0</v>
      </c>
      <c r="S25" s="159" t="str">
        <f t="shared" si="68"/>
        <v>1</v>
      </c>
      <c r="T25" s="158" t="str">
        <f t="shared" si="68"/>
        <v>1</v>
      </c>
      <c r="U25" s="158" t="str">
        <f t="shared" si="68"/>
        <v>1</v>
      </c>
      <c r="V25" s="158" t="str">
        <f t="shared" si="68"/>
        <v>0</v>
      </c>
      <c r="W25" s="158" t="str">
        <f t="shared" si="68"/>
        <v>0</v>
      </c>
      <c r="X25" s="157" t="str">
        <f t="shared" si="69"/>
        <v>0</v>
      </c>
      <c r="Y25" s="158" t="str">
        <f t="shared" si="69"/>
        <v>0</v>
      </c>
      <c r="Z25" s="158" t="str">
        <f t="shared" si="69"/>
        <v>0</v>
      </c>
      <c r="AA25" s="159" t="str">
        <f t="shared" si="69"/>
        <v>1</v>
      </c>
      <c r="AB25" s="160" t="str">
        <f t="shared" si="69"/>
        <v>1</v>
      </c>
      <c r="AC25" s="161" t="str">
        <f t="shared" si="69"/>
        <v>0</v>
      </c>
      <c r="AD25" s="158" t="str">
        <f t="shared" si="69"/>
        <v>1</v>
      </c>
      <c r="AE25" s="159" t="str">
        <f t="shared" si="69"/>
        <v>1</v>
      </c>
      <c r="AF25" s="155" t="str">
        <f t="shared" si="70"/>
        <v>0</v>
      </c>
      <c r="AG25" s="162" t="str">
        <f t="shared" si="70"/>
        <v>0</v>
      </c>
      <c r="AH25" s="163" t="str">
        <f t="shared" si="70"/>
        <v>0</v>
      </c>
      <c r="AI25" s="165" t="str">
        <f t="shared" si="70"/>
        <v>0</v>
      </c>
      <c r="AJ25" s="164" t="str">
        <f t="shared" si="70"/>
        <v>0</v>
      </c>
      <c r="AK25" s="164" t="str">
        <f t="shared" si="70"/>
        <v>1</v>
      </c>
      <c r="AL25" s="289" t="str">
        <f t="shared" si="70"/>
        <v>1</v>
      </c>
      <c r="AM25" s="165" t="str">
        <f t="shared" si="70"/>
        <v>0</v>
      </c>
      <c r="AN25" s="230" t="str">
        <f t="shared" si="71"/>
        <v>1</v>
      </c>
      <c r="AO25" s="230" t="str">
        <f t="shared" si="71"/>
        <v>1</v>
      </c>
      <c r="AP25" s="230" t="str">
        <f t="shared" si="71"/>
        <v>1</v>
      </c>
      <c r="AQ25" s="230" t="str">
        <f t="shared" si="71"/>
        <v>1</v>
      </c>
      <c r="AR25" s="229" t="str">
        <f t="shared" si="71"/>
        <v>1</v>
      </c>
      <c r="AS25" s="230" t="str">
        <f t="shared" si="71"/>
        <v>1</v>
      </c>
      <c r="AT25" s="230" t="str">
        <f t="shared" si="71"/>
        <v>1</v>
      </c>
      <c r="AU25" s="231" t="str">
        <f t="shared" si="71"/>
        <v>0</v>
      </c>
      <c r="AV25" s="230" t="str">
        <f t="shared" si="72"/>
        <v>1</v>
      </c>
      <c r="AW25" s="232" t="str">
        <f t="shared" si="72"/>
        <v>1</v>
      </c>
      <c r="AX25" s="232" t="str">
        <f t="shared" si="72"/>
        <v>1</v>
      </c>
      <c r="AY25" s="233" t="str">
        <f t="shared" si="72"/>
        <v>1</v>
      </c>
      <c r="AZ25" s="232" t="str">
        <f t="shared" si="72"/>
        <v>1</v>
      </c>
      <c r="BA25" s="232" t="str">
        <f t="shared" si="72"/>
        <v>1</v>
      </c>
      <c r="BB25" s="232" t="str">
        <f t="shared" si="72"/>
        <v>1</v>
      </c>
      <c r="BC25" s="233" t="str">
        <f t="shared" si="72"/>
        <v>1</v>
      </c>
      <c r="BD25" s="168" t="str">
        <f t="shared" si="73"/>
        <v>0</v>
      </c>
      <c r="BE25" s="168" t="str">
        <f t="shared" si="73"/>
        <v>1</v>
      </c>
      <c r="BF25" s="168" t="str">
        <f t="shared" si="73"/>
        <v>1</v>
      </c>
      <c r="BG25" s="169" t="str">
        <f t="shared" si="73"/>
        <v>0</v>
      </c>
      <c r="BH25" s="168" t="str">
        <f t="shared" si="73"/>
        <v>1</v>
      </c>
      <c r="BI25" s="168" t="str">
        <f t="shared" si="73"/>
        <v>0</v>
      </c>
      <c r="BJ25" s="168" t="str">
        <f t="shared" si="73"/>
        <v>1</v>
      </c>
      <c r="BK25" s="169" t="str">
        <f t="shared" si="73"/>
        <v>0</v>
      </c>
      <c r="BL25" s="168" t="str">
        <f t="shared" si="74"/>
        <v>0</v>
      </c>
      <c r="BM25" s="168" t="str">
        <f t="shared" si="74"/>
        <v>0</v>
      </c>
      <c r="BN25" s="168" t="str">
        <f t="shared" si="74"/>
        <v>0</v>
      </c>
      <c r="BO25" s="169" t="str">
        <f t="shared" si="74"/>
        <v>0</v>
      </c>
      <c r="BP25" s="168" t="str">
        <f t="shared" si="74"/>
        <v>0</v>
      </c>
      <c r="BQ25" s="168" t="str">
        <f t="shared" si="74"/>
        <v>1</v>
      </c>
      <c r="BR25" s="168" t="str">
        <f t="shared" si="74"/>
        <v>1</v>
      </c>
      <c r="BS25" s="169" t="str">
        <f t="shared" si="74"/>
        <v>0</v>
      </c>
      <c r="BT25" s="302" t="str">
        <f t="shared" si="75"/>
        <v>0</v>
      </c>
      <c r="BU25" s="302" t="str">
        <f t="shared" si="75"/>
        <v>0</v>
      </c>
      <c r="BV25" s="302" t="str">
        <f t="shared" si="75"/>
        <v>1</v>
      </c>
      <c r="BW25" s="303" t="str">
        <f t="shared" si="75"/>
        <v>0</v>
      </c>
      <c r="BX25" s="302" t="str">
        <f t="shared" si="75"/>
        <v>1</v>
      </c>
      <c r="BY25" s="302" t="str">
        <f t="shared" si="75"/>
        <v>0</v>
      </c>
      <c r="BZ25" s="302" t="str">
        <f t="shared" si="75"/>
        <v>1</v>
      </c>
      <c r="CA25" s="303" t="str">
        <f t="shared" si="75"/>
        <v>0</v>
      </c>
      <c r="CB25" s="164" t="str">
        <f t="shared" si="76"/>
        <v>0</v>
      </c>
      <c r="CC25" s="289" t="str">
        <f t="shared" si="76"/>
        <v>1</v>
      </c>
      <c r="CD25" s="340" t="str">
        <f t="shared" si="76"/>
        <v>0</v>
      </c>
      <c r="CE25" s="341" t="str">
        <f t="shared" si="76"/>
        <v>0</v>
      </c>
      <c r="CF25" s="340" t="str">
        <f t="shared" si="76"/>
        <v>0</v>
      </c>
      <c r="CG25" s="340" t="str">
        <f t="shared" si="76"/>
        <v>0</v>
      </c>
      <c r="CH25" s="340" t="str">
        <f t="shared" si="76"/>
        <v>0</v>
      </c>
      <c r="CI25" s="341" t="str">
        <f t="shared" si="76"/>
        <v>0</v>
      </c>
      <c r="CL25" s="32" t="str">
        <f t="shared" si="34"/>
        <v>9C1B</v>
      </c>
      <c r="CM25" s="285">
        <f t="shared" si="65"/>
        <v>65534</v>
      </c>
      <c r="CN25" s="285">
        <f t="shared" si="67"/>
        <v>8</v>
      </c>
      <c r="CO25" s="142">
        <f t="shared" si="36"/>
        <v>74.2</v>
      </c>
      <c r="CP25" s="142">
        <f t="shared" si="37"/>
        <v>23.444444444444443</v>
      </c>
      <c r="CQ25" s="143"/>
      <c r="CS25" s="170">
        <f t="shared" si="38"/>
        <v>9</v>
      </c>
      <c r="CT25" s="23">
        <f t="shared" si="39"/>
        <v>12</v>
      </c>
      <c r="CU25" s="171">
        <f t="shared" si="40"/>
        <v>1</v>
      </c>
      <c r="CV25" s="23">
        <f t="shared" si="41"/>
        <v>11</v>
      </c>
      <c r="CW25" s="172">
        <f t="shared" si="42"/>
        <v>0</v>
      </c>
      <c r="CX25" s="24">
        <f t="shared" si="43"/>
        <v>6</v>
      </c>
      <c r="CY25" s="267">
        <f t="shared" si="44"/>
        <v>15</v>
      </c>
      <c r="CZ25" s="268">
        <f t="shared" si="45"/>
        <v>14</v>
      </c>
      <c r="DA25" s="267">
        <f t="shared" si="46"/>
        <v>15</v>
      </c>
      <c r="DB25" s="268">
        <f t="shared" si="47"/>
        <v>15</v>
      </c>
      <c r="DC25" s="173">
        <f t="shared" si="48"/>
        <v>6</v>
      </c>
      <c r="DD25" s="26">
        <f t="shared" si="49"/>
        <v>10</v>
      </c>
      <c r="DE25" s="173">
        <f t="shared" si="50"/>
        <v>0</v>
      </c>
      <c r="DF25" s="26">
        <f t="shared" si="51"/>
        <v>6</v>
      </c>
      <c r="DG25" s="326">
        <f t="shared" si="52"/>
        <v>2</v>
      </c>
      <c r="DH25" s="327">
        <f t="shared" si="53"/>
        <v>10</v>
      </c>
      <c r="DI25" s="172">
        <f t="shared" si="54"/>
        <v>4</v>
      </c>
      <c r="DJ25" s="24">
        <f t="shared" si="55"/>
        <v>0</v>
      </c>
      <c r="DK25" s="172"/>
      <c r="DL25" s="19">
        <f t="shared" si="56"/>
        <v>156</v>
      </c>
      <c r="DM25" s="19">
        <f t="shared" si="57"/>
        <v>27</v>
      </c>
      <c r="DN25" s="174">
        <f t="shared" si="58"/>
        <v>6</v>
      </c>
      <c r="DO25" s="278">
        <f t="shared" si="59"/>
        <v>254</v>
      </c>
      <c r="DP25" s="278">
        <f t="shared" si="60"/>
        <v>255</v>
      </c>
      <c r="DQ25" s="20">
        <f t="shared" si="61"/>
        <v>106</v>
      </c>
      <c r="DR25" s="20">
        <f t="shared" si="62"/>
        <v>6</v>
      </c>
      <c r="DS25" s="337">
        <f t="shared" si="63"/>
        <v>42</v>
      </c>
      <c r="DT25" s="174">
        <f t="shared" si="64"/>
        <v>64</v>
      </c>
      <c r="DU25" s="1">
        <f t="shared" si="66"/>
        <v>42</v>
      </c>
    </row>
    <row r="26" spans="1:125">
      <c r="A26" s="123" t="s">
        <v>98</v>
      </c>
      <c r="B26" s="124" t="s">
        <v>99</v>
      </c>
      <c r="C26" s="154">
        <f t="shared" si="12"/>
        <v>17</v>
      </c>
      <c r="D26" s="4">
        <f t="shared" si="13"/>
        <v>68</v>
      </c>
      <c r="E26" s="16" t="str">
        <f t="shared" si="14"/>
        <v>9C</v>
      </c>
      <c r="F26" s="11" t="str">
        <f t="shared" si="15"/>
        <v>1B</v>
      </c>
      <c r="G26" s="155" t="str">
        <f t="shared" si="16"/>
        <v>0C</v>
      </c>
      <c r="H26" s="155" t="str">
        <f t="shared" si="17"/>
        <v>FE</v>
      </c>
      <c r="I26" s="155" t="str">
        <f t="shared" si="18"/>
        <v>FF</v>
      </c>
      <c r="J26" s="155" t="str">
        <f t="shared" si="19"/>
        <v>6A</v>
      </c>
      <c r="K26" s="155" t="str">
        <f t="shared" si="20"/>
        <v>06</v>
      </c>
      <c r="L26" s="155" t="str">
        <f t="shared" si="21"/>
        <v>30</v>
      </c>
      <c r="M26" s="155" t="str">
        <f t="shared" si="22"/>
        <v>4</v>
      </c>
      <c r="N26" s="155" t="str">
        <f t="shared" si="23"/>
        <v/>
      </c>
      <c r="O26" s="156" t="str">
        <f t="shared" si="24"/>
        <v/>
      </c>
      <c r="P26" s="157" t="str">
        <f t="shared" si="68"/>
        <v>1</v>
      </c>
      <c r="Q26" s="158" t="str">
        <f t="shared" si="68"/>
        <v>0</v>
      </c>
      <c r="R26" s="158" t="str">
        <f t="shared" si="68"/>
        <v>0</v>
      </c>
      <c r="S26" s="159" t="str">
        <f t="shared" si="68"/>
        <v>1</v>
      </c>
      <c r="T26" s="158" t="str">
        <f t="shared" si="68"/>
        <v>1</v>
      </c>
      <c r="U26" s="158" t="str">
        <f t="shared" si="68"/>
        <v>1</v>
      </c>
      <c r="V26" s="158" t="str">
        <f t="shared" si="68"/>
        <v>0</v>
      </c>
      <c r="W26" s="158" t="str">
        <f t="shared" si="68"/>
        <v>0</v>
      </c>
      <c r="X26" s="157" t="str">
        <f t="shared" si="69"/>
        <v>0</v>
      </c>
      <c r="Y26" s="158" t="str">
        <f t="shared" si="69"/>
        <v>0</v>
      </c>
      <c r="Z26" s="158" t="str">
        <f t="shared" si="69"/>
        <v>0</v>
      </c>
      <c r="AA26" s="159" t="str">
        <f t="shared" si="69"/>
        <v>1</v>
      </c>
      <c r="AB26" s="160" t="str">
        <f t="shared" si="69"/>
        <v>1</v>
      </c>
      <c r="AC26" s="161" t="str">
        <f t="shared" si="69"/>
        <v>0</v>
      </c>
      <c r="AD26" s="158" t="str">
        <f t="shared" si="69"/>
        <v>1</v>
      </c>
      <c r="AE26" s="159" t="str">
        <f t="shared" si="69"/>
        <v>1</v>
      </c>
      <c r="AF26" s="155" t="str">
        <f t="shared" si="70"/>
        <v>0</v>
      </c>
      <c r="AG26" s="162" t="str">
        <f t="shared" si="70"/>
        <v>0</v>
      </c>
      <c r="AH26" s="163" t="str">
        <f t="shared" si="70"/>
        <v>0</v>
      </c>
      <c r="AI26" s="165" t="str">
        <f t="shared" si="70"/>
        <v>0</v>
      </c>
      <c r="AJ26" s="164" t="str">
        <f t="shared" si="70"/>
        <v>1</v>
      </c>
      <c r="AK26" s="164" t="str">
        <f t="shared" si="70"/>
        <v>1</v>
      </c>
      <c r="AL26" s="289" t="str">
        <f t="shared" si="70"/>
        <v>0</v>
      </c>
      <c r="AM26" s="165" t="str">
        <f t="shared" si="70"/>
        <v>0</v>
      </c>
      <c r="AN26" s="230" t="str">
        <f t="shared" si="71"/>
        <v>1</v>
      </c>
      <c r="AO26" s="230" t="str">
        <f t="shared" si="71"/>
        <v>1</v>
      </c>
      <c r="AP26" s="230" t="str">
        <f t="shared" si="71"/>
        <v>1</v>
      </c>
      <c r="AQ26" s="230" t="str">
        <f t="shared" si="71"/>
        <v>1</v>
      </c>
      <c r="AR26" s="229" t="str">
        <f t="shared" si="71"/>
        <v>1</v>
      </c>
      <c r="AS26" s="230" t="str">
        <f t="shared" si="71"/>
        <v>1</v>
      </c>
      <c r="AT26" s="230" t="str">
        <f t="shared" si="71"/>
        <v>1</v>
      </c>
      <c r="AU26" s="231" t="str">
        <f t="shared" si="71"/>
        <v>0</v>
      </c>
      <c r="AV26" s="230" t="str">
        <f t="shared" si="72"/>
        <v>1</v>
      </c>
      <c r="AW26" s="232" t="str">
        <f t="shared" si="72"/>
        <v>1</v>
      </c>
      <c r="AX26" s="232" t="str">
        <f t="shared" si="72"/>
        <v>1</v>
      </c>
      <c r="AY26" s="233" t="str">
        <f t="shared" si="72"/>
        <v>1</v>
      </c>
      <c r="AZ26" s="232" t="str">
        <f t="shared" si="72"/>
        <v>1</v>
      </c>
      <c r="BA26" s="232" t="str">
        <f t="shared" si="72"/>
        <v>1</v>
      </c>
      <c r="BB26" s="232" t="str">
        <f t="shared" si="72"/>
        <v>1</v>
      </c>
      <c r="BC26" s="233" t="str">
        <f t="shared" si="72"/>
        <v>1</v>
      </c>
      <c r="BD26" s="168" t="str">
        <f t="shared" si="73"/>
        <v>0</v>
      </c>
      <c r="BE26" s="168" t="str">
        <f t="shared" si="73"/>
        <v>1</v>
      </c>
      <c r="BF26" s="168" t="str">
        <f t="shared" si="73"/>
        <v>1</v>
      </c>
      <c r="BG26" s="169" t="str">
        <f t="shared" si="73"/>
        <v>0</v>
      </c>
      <c r="BH26" s="168" t="str">
        <f t="shared" si="73"/>
        <v>1</v>
      </c>
      <c r="BI26" s="168" t="str">
        <f t="shared" si="73"/>
        <v>0</v>
      </c>
      <c r="BJ26" s="168" t="str">
        <f t="shared" si="73"/>
        <v>1</v>
      </c>
      <c r="BK26" s="169" t="str">
        <f t="shared" si="73"/>
        <v>0</v>
      </c>
      <c r="BL26" s="168" t="str">
        <f t="shared" si="74"/>
        <v>0</v>
      </c>
      <c r="BM26" s="168" t="str">
        <f t="shared" si="74"/>
        <v>0</v>
      </c>
      <c r="BN26" s="168" t="str">
        <f t="shared" si="74"/>
        <v>0</v>
      </c>
      <c r="BO26" s="169" t="str">
        <f t="shared" si="74"/>
        <v>0</v>
      </c>
      <c r="BP26" s="168" t="str">
        <f t="shared" si="74"/>
        <v>0</v>
      </c>
      <c r="BQ26" s="168" t="str">
        <f t="shared" si="74"/>
        <v>1</v>
      </c>
      <c r="BR26" s="168" t="str">
        <f t="shared" si="74"/>
        <v>1</v>
      </c>
      <c r="BS26" s="169" t="str">
        <f t="shared" si="74"/>
        <v>0</v>
      </c>
      <c r="BT26" s="302" t="str">
        <f t="shared" si="75"/>
        <v>0</v>
      </c>
      <c r="BU26" s="302" t="str">
        <f t="shared" si="75"/>
        <v>0</v>
      </c>
      <c r="BV26" s="302" t="str">
        <f t="shared" si="75"/>
        <v>1</v>
      </c>
      <c r="BW26" s="303" t="str">
        <f t="shared" si="75"/>
        <v>1</v>
      </c>
      <c r="BX26" s="302" t="str">
        <f t="shared" si="75"/>
        <v>0</v>
      </c>
      <c r="BY26" s="302" t="str">
        <f t="shared" si="75"/>
        <v>0</v>
      </c>
      <c r="BZ26" s="302" t="str">
        <f t="shared" si="75"/>
        <v>0</v>
      </c>
      <c r="CA26" s="303" t="str">
        <f t="shared" si="75"/>
        <v>0</v>
      </c>
      <c r="CB26" s="164" t="str">
        <f t="shared" si="76"/>
        <v>0</v>
      </c>
      <c r="CC26" s="289" t="str">
        <f t="shared" si="76"/>
        <v>1</v>
      </c>
      <c r="CD26" s="340" t="str">
        <f t="shared" si="76"/>
        <v>0</v>
      </c>
      <c r="CE26" s="341" t="str">
        <f t="shared" si="76"/>
        <v>0</v>
      </c>
      <c r="CF26" s="340" t="str">
        <f t="shared" si="76"/>
        <v>0</v>
      </c>
      <c r="CG26" s="340" t="str">
        <f t="shared" si="76"/>
        <v>0</v>
      </c>
      <c r="CH26" s="340" t="str">
        <f t="shared" si="76"/>
        <v>0</v>
      </c>
      <c r="CI26" s="341" t="str">
        <f t="shared" si="76"/>
        <v>0</v>
      </c>
      <c r="CL26" s="32" t="str">
        <f t="shared" si="34"/>
        <v>9C1B</v>
      </c>
      <c r="CM26" s="285">
        <f t="shared" si="65"/>
        <v>65534</v>
      </c>
      <c r="CN26" s="285">
        <f t="shared" si="67"/>
        <v>8</v>
      </c>
      <c r="CO26" s="142">
        <f t="shared" si="36"/>
        <v>74.2</v>
      </c>
      <c r="CP26" s="142">
        <f t="shared" si="37"/>
        <v>23.444444444444443</v>
      </c>
      <c r="CQ26" s="143"/>
      <c r="CS26" s="170">
        <f t="shared" si="38"/>
        <v>9</v>
      </c>
      <c r="CT26" s="23">
        <f t="shared" si="39"/>
        <v>12</v>
      </c>
      <c r="CU26" s="171">
        <f t="shared" si="40"/>
        <v>1</v>
      </c>
      <c r="CV26" s="23">
        <f t="shared" si="41"/>
        <v>11</v>
      </c>
      <c r="CW26" s="172">
        <f t="shared" si="42"/>
        <v>0</v>
      </c>
      <c r="CX26" s="24">
        <f t="shared" si="43"/>
        <v>12</v>
      </c>
      <c r="CY26" s="267">
        <f t="shared" si="44"/>
        <v>15</v>
      </c>
      <c r="CZ26" s="268">
        <f t="shared" si="45"/>
        <v>14</v>
      </c>
      <c r="DA26" s="267">
        <f t="shared" si="46"/>
        <v>15</v>
      </c>
      <c r="DB26" s="268">
        <f t="shared" si="47"/>
        <v>15</v>
      </c>
      <c r="DC26" s="173">
        <f t="shared" si="48"/>
        <v>6</v>
      </c>
      <c r="DD26" s="26">
        <f t="shared" si="49"/>
        <v>10</v>
      </c>
      <c r="DE26" s="173">
        <f t="shared" si="50"/>
        <v>0</v>
      </c>
      <c r="DF26" s="26">
        <f t="shared" si="51"/>
        <v>6</v>
      </c>
      <c r="DG26" s="326">
        <f t="shared" si="52"/>
        <v>3</v>
      </c>
      <c r="DH26" s="327">
        <f t="shared" si="53"/>
        <v>0</v>
      </c>
      <c r="DI26" s="172">
        <f t="shared" si="54"/>
        <v>4</v>
      </c>
      <c r="DJ26" s="24">
        <f t="shared" si="55"/>
        <v>0</v>
      </c>
      <c r="DK26" s="172"/>
      <c r="DL26" s="19">
        <f t="shared" si="56"/>
        <v>156</v>
      </c>
      <c r="DM26" s="19">
        <f t="shared" si="57"/>
        <v>27</v>
      </c>
      <c r="DN26" s="174">
        <f t="shared" si="58"/>
        <v>12</v>
      </c>
      <c r="DO26" s="278">
        <f t="shared" si="59"/>
        <v>254</v>
      </c>
      <c r="DP26" s="278">
        <f t="shared" si="60"/>
        <v>255</v>
      </c>
      <c r="DQ26" s="20">
        <f t="shared" si="61"/>
        <v>106</v>
      </c>
      <c r="DR26" s="20">
        <f t="shared" si="62"/>
        <v>6</v>
      </c>
      <c r="DS26" s="337">
        <f t="shared" si="63"/>
        <v>48</v>
      </c>
      <c r="DT26" s="174">
        <f t="shared" si="64"/>
        <v>64</v>
      </c>
      <c r="DU26" s="1">
        <f t="shared" si="66"/>
        <v>48</v>
      </c>
    </row>
    <row r="27" spans="1:125">
      <c r="A27" s="123" t="s">
        <v>100</v>
      </c>
      <c r="B27" s="124" t="s">
        <v>101</v>
      </c>
      <c r="C27" s="154">
        <f t="shared" si="12"/>
        <v>17</v>
      </c>
      <c r="D27" s="4">
        <f t="shared" si="13"/>
        <v>68</v>
      </c>
      <c r="E27" s="16" t="str">
        <f t="shared" si="14"/>
        <v>9C</v>
      </c>
      <c r="F27" s="11" t="str">
        <f t="shared" si="15"/>
        <v>1B</v>
      </c>
      <c r="G27" s="155" t="str">
        <f t="shared" si="16"/>
        <v>08</v>
      </c>
      <c r="H27" s="155" t="str">
        <f t="shared" si="17"/>
        <v>FE</v>
      </c>
      <c r="I27" s="155" t="str">
        <f t="shared" si="18"/>
        <v>FF</v>
      </c>
      <c r="J27" s="155" t="str">
        <f t="shared" si="19"/>
        <v>69</v>
      </c>
      <c r="K27" s="155" t="str">
        <f t="shared" si="20"/>
        <v>06</v>
      </c>
      <c r="L27" s="155" t="str">
        <f t="shared" si="21"/>
        <v>2B</v>
      </c>
      <c r="M27" s="155" t="str">
        <f t="shared" si="22"/>
        <v>0</v>
      </c>
      <c r="N27" s="155" t="str">
        <f t="shared" si="23"/>
        <v/>
      </c>
      <c r="O27" s="156" t="str">
        <f t="shared" si="24"/>
        <v/>
      </c>
      <c r="P27" s="157" t="str">
        <f t="shared" si="68"/>
        <v>1</v>
      </c>
      <c r="Q27" s="158" t="str">
        <f t="shared" si="68"/>
        <v>0</v>
      </c>
      <c r="R27" s="158" t="str">
        <f t="shared" si="68"/>
        <v>0</v>
      </c>
      <c r="S27" s="159" t="str">
        <f t="shared" si="68"/>
        <v>1</v>
      </c>
      <c r="T27" s="158" t="str">
        <f t="shared" si="68"/>
        <v>1</v>
      </c>
      <c r="U27" s="158" t="str">
        <f t="shared" si="68"/>
        <v>1</v>
      </c>
      <c r="V27" s="158" t="str">
        <f t="shared" si="68"/>
        <v>0</v>
      </c>
      <c r="W27" s="158" t="str">
        <f t="shared" si="68"/>
        <v>0</v>
      </c>
      <c r="X27" s="157" t="str">
        <f t="shared" si="69"/>
        <v>0</v>
      </c>
      <c r="Y27" s="158" t="str">
        <f t="shared" si="69"/>
        <v>0</v>
      </c>
      <c r="Z27" s="158" t="str">
        <f t="shared" si="69"/>
        <v>0</v>
      </c>
      <c r="AA27" s="159" t="str">
        <f t="shared" si="69"/>
        <v>1</v>
      </c>
      <c r="AB27" s="160" t="str">
        <f t="shared" si="69"/>
        <v>1</v>
      </c>
      <c r="AC27" s="161" t="str">
        <f t="shared" si="69"/>
        <v>0</v>
      </c>
      <c r="AD27" s="158" t="str">
        <f t="shared" si="69"/>
        <v>1</v>
      </c>
      <c r="AE27" s="159" t="str">
        <f t="shared" si="69"/>
        <v>1</v>
      </c>
      <c r="AF27" s="155" t="str">
        <f t="shared" si="70"/>
        <v>0</v>
      </c>
      <c r="AG27" s="162" t="str">
        <f t="shared" si="70"/>
        <v>0</v>
      </c>
      <c r="AH27" s="163" t="str">
        <f t="shared" si="70"/>
        <v>0</v>
      </c>
      <c r="AI27" s="165" t="str">
        <f t="shared" si="70"/>
        <v>0</v>
      </c>
      <c r="AJ27" s="164" t="str">
        <f t="shared" si="70"/>
        <v>1</v>
      </c>
      <c r="AK27" s="164" t="str">
        <f t="shared" si="70"/>
        <v>0</v>
      </c>
      <c r="AL27" s="289" t="str">
        <f t="shared" si="70"/>
        <v>0</v>
      </c>
      <c r="AM27" s="165" t="str">
        <f t="shared" si="70"/>
        <v>0</v>
      </c>
      <c r="AN27" s="230" t="str">
        <f t="shared" si="71"/>
        <v>1</v>
      </c>
      <c r="AO27" s="230" t="str">
        <f t="shared" si="71"/>
        <v>1</v>
      </c>
      <c r="AP27" s="230" t="str">
        <f t="shared" si="71"/>
        <v>1</v>
      </c>
      <c r="AQ27" s="230" t="str">
        <f t="shared" si="71"/>
        <v>1</v>
      </c>
      <c r="AR27" s="229" t="str">
        <f t="shared" si="71"/>
        <v>1</v>
      </c>
      <c r="AS27" s="230" t="str">
        <f t="shared" si="71"/>
        <v>1</v>
      </c>
      <c r="AT27" s="230" t="str">
        <f t="shared" si="71"/>
        <v>1</v>
      </c>
      <c r="AU27" s="231" t="str">
        <f t="shared" si="71"/>
        <v>0</v>
      </c>
      <c r="AV27" s="230" t="str">
        <f t="shared" si="72"/>
        <v>1</v>
      </c>
      <c r="AW27" s="232" t="str">
        <f t="shared" si="72"/>
        <v>1</v>
      </c>
      <c r="AX27" s="232" t="str">
        <f t="shared" si="72"/>
        <v>1</v>
      </c>
      <c r="AY27" s="233" t="str">
        <f t="shared" si="72"/>
        <v>1</v>
      </c>
      <c r="AZ27" s="232" t="str">
        <f t="shared" si="72"/>
        <v>1</v>
      </c>
      <c r="BA27" s="232" t="str">
        <f t="shared" si="72"/>
        <v>1</v>
      </c>
      <c r="BB27" s="232" t="str">
        <f t="shared" si="72"/>
        <v>1</v>
      </c>
      <c r="BC27" s="233" t="str">
        <f t="shared" si="72"/>
        <v>1</v>
      </c>
      <c r="BD27" s="168" t="str">
        <f t="shared" si="73"/>
        <v>0</v>
      </c>
      <c r="BE27" s="168" t="str">
        <f t="shared" si="73"/>
        <v>1</v>
      </c>
      <c r="BF27" s="168" t="str">
        <f t="shared" si="73"/>
        <v>1</v>
      </c>
      <c r="BG27" s="169" t="str">
        <f t="shared" si="73"/>
        <v>0</v>
      </c>
      <c r="BH27" s="168" t="str">
        <f t="shared" si="73"/>
        <v>1</v>
      </c>
      <c r="BI27" s="168" t="str">
        <f t="shared" si="73"/>
        <v>0</v>
      </c>
      <c r="BJ27" s="168" t="str">
        <f t="shared" si="73"/>
        <v>0</v>
      </c>
      <c r="BK27" s="169" t="str">
        <f t="shared" si="73"/>
        <v>1</v>
      </c>
      <c r="BL27" s="168" t="str">
        <f t="shared" si="74"/>
        <v>0</v>
      </c>
      <c r="BM27" s="168" t="str">
        <f t="shared" si="74"/>
        <v>0</v>
      </c>
      <c r="BN27" s="168" t="str">
        <f t="shared" si="74"/>
        <v>0</v>
      </c>
      <c r="BO27" s="169" t="str">
        <f t="shared" si="74"/>
        <v>0</v>
      </c>
      <c r="BP27" s="168" t="str">
        <f t="shared" si="74"/>
        <v>0</v>
      </c>
      <c r="BQ27" s="168" t="str">
        <f t="shared" si="74"/>
        <v>1</v>
      </c>
      <c r="BR27" s="168" t="str">
        <f t="shared" si="74"/>
        <v>1</v>
      </c>
      <c r="BS27" s="169" t="str">
        <f t="shared" si="74"/>
        <v>0</v>
      </c>
      <c r="BT27" s="302" t="str">
        <f t="shared" si="75"/>
        <v>0</v>
      </c>
      <c r="BU27" s="302" t="str">
        <f t="shared" si="75"/>
        <v>0</v>
      </c>
      <c r="BV27" s="302" t="str">
        <f t="shared" si="75"/>
        <v>1</v>
      </c>
      <c r="BW27" s="303" t="str">
        <f t="shared" si="75"/>
        <v>0</v>
      </c>
      <c r="BX27" s="302" t="str">
        <f t="shared" si="75"/>
        <v>1</v>
      </c>
      <c r="BY27" s="302" t="str">
        <f t="shared" si="75"/>
        <v>0</v>
      </c>
      <c r="BZ27" s="302" t="str">
        <f t="shared" si="75"/>
        <v>1</v>
      </c>
      <c r="CA27" s="303" t="str">
        <f t="shared" si="75"/>
        <v>1</v>
      </c>
      <c r="CB27" s="164" t="str">
        <f t="shared" si="76"/>
        <v>0</v>
      </c>
      <c r="CC27" s="289" t="str">
        <f t="shared" si="76"/>
        <v>0</v>
      </c>
      <c r="CD27" s="340" t="str">
        <f t="shared" si="76"/>
        <v>0</v>
      </c>
      <c r="CE27" s="341" t="str">
        <f t="shared" si="76"/>
        <v>0</v>
      </c>
      <c r="CF27" s="340" t="str">
        <f t="shared" si="76"/>
        <v>0</v>
      </c>
      <c r="CG27" s="340" t="str">
        <f t="shared" si="76"/>
        <v>0</v>
      </c>
      <c r="CH27" s="340" t="str">
        <f t="shared" si="76"/>
        <v>0</v>
      </c>
      <c r="CI27" s="341" t="str">
        <f t="shared" si="76"/>
        <v>0</v>
      </c>
      <c r="CL27" s="32" t="str">
        <f t="shared" si="34"/>
        <v>9C1B</v>
      </c>
      <c r="CM27" s="285">
        <f t="shared" si="65"/>
        <v>65534</v>
      </c>
      <c r="CN27" s="285">
        <f t="shared" si="67"/>
        <v>8</v>
      </c>
      <c r="CO27" s="142">
        <f t="shared" si="36"/>
        <v>74.099999999999994</v>
      </c>
      <c r="CP27" s="142">
        <f t="shared" si="37"/>
        <v>23.388888888888886</v>
      </c>
      <c r="CQ27" s="143"/>
      <c r="CS27" s="170">
        <f t="shared" si="38"/>
        <v>9</v>
      </c>
      <c r="CT27" s="23">
        <f t="shared" si="39"/>
        <v>12</v>
      </c>
      <c r="CU27" s="171">
        <f t="shared" si="40"/>
        <v>1</v>
      </c>
      <c r="CV27" s="23">
        <f t="shared" si="41"/>
        <v>11</v>
      </c>
      <c r="CW27" s="172">
        <f t="shared" si="42"/>
        <v>0</v>
      </c>
      <c r="CX27" s="24">
        <f t="shared" si="43"/>
        <v>8</v>
      </c>
      <c r="CY27" s="267">
        <f t="shared" si="44"/>
        <v>15</v>
      </c>
      <c r="CZ27" s="268">
        <f t="shared" si="45"/>
        <v>14</v>
      </c>
      <c r="DA27" s="267">
        <f t="shared" si="46"/>
        <v>15</v>
      </c>
      <c r="DB27" s="268">
        <f t="shared" si="47"/>
        <v>15</v>
      </c>
      <c r="DC27" s="173">
        <f t="shared" si="48"/>
        <v>6</v>
      </c>
      <c r="DD27" s="26">
        <f t="shared" si="49"/>
        <v>9</v>
      </c>
      <c r="DE27" s="173">
        <f t="shared" si="50"/>
        <v>0</v>
      </c>
      <c r="DF27" s="26">
        <f t="shared" si="51"/>
        <v>6</v>
      </c>
      <c r="DG27" s="326">
        <f t="shared" si="52"/>
        <v>2</v>
      </c>
      <c r="DH27" s="327">
        <f t="shared" si="53"/>
        <v>11</v>
      </c>
      <c r="DI27" s="172">
        <f t="shared" si="54"/>
        <v>0</v>
      </c>
      <c r="DJ27" s="24">
        <f t="shared" si="55"/>
        <v>0</v>
      </c>
      <c r="DK27" s="172"/>
      <c r="DL27" s="19">
        <f t="shared" si="56"/>
        <v>156</v>
      </c>
      <c r="DM27" s="19">
        <f t="shared" si="57"/>
        <v>27</v>
      </c>
      <c r="DN27" s="174">
        <f t="shared" si="58"/>
        <v>8</v>
      </c>
      <c r="DO27" s="278">
        <f t="shared" si="59"/>
        <v>254</v>
      </c>
      <c r="DP27" s="278">
        <f t="shared" si="60"/>
        <v>255</v>
      </c>
      <c r="DQ27" s="20">
        <f t="shared" si="61"/>
        <v>105</v>
      </c>
      <c r="DR27" s="20">
        <f t="shared" si="62"/>
        <v>6</v>
      </c>
      <c r="DS27" s="337">
        <f t="shared" si="63"/>
        <v>43</v>
      </c>
      <c r="DT27" s="174">
        <f t="shared" si="64"/>
        <v>0</v>
      </c>
      <c r="DU27" s="1">
        <f t="shared" si="66"/>
        <v>43</v>
      </c>
    </row>
    <row r="28" spans="1:125">
      <c r="A28" s="123" t="s">
        <v>102</v>
      </c>
      <c r="B28" s="124" t="s">
        <v>103</v>
      </c>
      <c r="C28" s="154">
        <f t="shared" si="12"/>
        <v>17</v>
      </c>
      <c r="D28" s="4">
        <f t="shared" si="13"/>
        <v>68</v>
      </c>
      <c r="E28" s="16" t="str">
        <f t="shared" si="14"/>
        <v>9C</v>
      </c>
      <c r="F28" s="11" t="str">
        <f t="shared" si="15"/>
        <v>1B</v>
      </c>
      <c r="G28" s="155" t="str">
        <f t="shared" si="16"/>
        <v>08</v>
      </c>
      <c r="H28" s="155" t="str">
        <f t="shared" si="17"/>
        <v>FE</v>
      </c>
      <c r="I28" s="155" t="str">
        <f t="shared" si="18"/>
        <v>FF</v>
      </c>
      <c r="J28" s="155" t="str">
        <f t="shared" si="19"/>
        <v>66</v>
      </c>
      <c r="K28" s="155" t="str">
        <f t="shared" si="20"/>
        <v>06</v>
      </c>
      <c r="L28" s="155" t="str">
        <f t="shared" si="21"/>
        <v>28</v>
      </c>
      <c r="M28" s="155" t="str">
        <f t="shared" si="22"/>
        <v>4</v>
      </c>
      <c r="N28" s="155" t="str">
        <f t="shared" si="23"/>
        <v/>
      </c>
      <c r="O28" s="156" t="str">
        <f t="shared" si="24"/>
        <v/>
      </c>
      <c r="P28" s="157" t="str">
        <f t="shared" si="68"/>
        <v>1</v>
      </c>
      <c r="Q28" s="158" t="str">
        <f t="shared" si="68"/>
        <v>0</v>
      </c>
      <c r="R28" s="158" t="str">
        <f t="shared" si="68"/>
        <v>0</v>
      </c>
      <c r="S28" s="159" t="str">
        <f t="shared" si="68"/>
        <v>1</v>
      </c>
      <c r="T28" s="158" t="str">
        <f t="shared" si="68"/>
        <v>1</v>
      </c>
      <c r="U28" s="158" t="str">
        <f t="shared" si="68"/>
        <v>1</v>
      </c>
      <c r="V28" s="158" t="str">
        <f t="shared" si="68"/>
        <v>0</v>
      </c>
      <c r="W28" s="158" t="str">
        <f t="shared" si="68"/>
        <v>0</v>
      </c>
      <c r="X28" s="157" t="str">
        <f t="shared" si="69"/>
        <v>0</v>
      </c>
      <c r="Y28" s="158" t="str">
        <f t="shared" si="69"/>
        <v>0</v>
      </c>
      <c r="Z28" s="158" t="str">
        <f t="shared" si="69"/>
        <v>0</v>
      </c>
      <c r="AA28" s="159" t="str">
        <f t="shared" si="69"/>
        <v>1</v>
      </c>
      <c r="AB28" s="160" t="str">
        <f t="shared" si="69"/>
        <v>1</v>
      </c>
      <c r="AC28" s="161" t="str">
        <f t="shared" si="69"/>
        <v>0</v>
      </c>
      <c r="AD28" s="158" t="str">
        <f t="shared" si="69"/>
        <v>1</v>
      </c>
      <c r="AE28" s="159" t="str">
        <f t="shared" si="69"/>
        <v>1</v>
      </c>
      <c r="AF28" s="155" t="str">
        <f t="shared" si="70"/>
        <v>0</v>
      </c>
      <c r="AG28" s="162" t="str">
        <f t="shared" si="70"/>
        <v>0</v>
      </c>
      <c r="AH28" s="163" t="str">
        <f t="shared" si="70"/>
        <v>0</v>
      </c>
      <c r="AI28" s="165" t="str">
        <f t="shared" si="70"/>
        <v>0</v>
      </c>
      <c r="AJ28" s="164" t="str">
        <f t="shared" si="70"/>
        <v>1</v>
      </c>
      <c r="AK28" s="164" t="str">
        <f t="shared" si="70"/>
        <v>0</v>
      </c>
      <c r="AL28" s="289" t="str">
        <f t="shared" si="70"/>
        <v>0</v>
      </c>
      <c r="AM28" s="165" t="str">
        <f t="shared" si="70"/>
        <v>0</v>
      </c>
      <c r="AN28" s="230" t="str">
        <f t="shared" si="71"/>
        <v>1</v>
      </c>
      <c r="AO28" s="230" t="str">
        <f t="shared" si="71"/>
        <v>1</v>
      </c>
      <c r="AP28" s="230" t="str">
        <f t="shared" si="71"/>
        <v>1</v>
      </c>
      <c r="AQ28" s="230" t="str">
        <f t="shared" si="71"/>
        <v>1</v>
      </c>
      <c r="AR28" s="229" t="str">
        <f t="shared" si="71"/>
        <v>1</v>
      </c>
      <c r="AS28" s="230" t="str">
        <f t="shared" si="71"/>
        <v>1</v>
      </c>
      <c r="AT28" s="230" t="str">
        <f t="shared" si="71"/>
        <v>1</v>
      </c>
      <c r="AU28" s="231" t="str">
        <f t="shared" si="71"/>
        <v>0</v>
      </c>
      <c r="AV28" s="230" t="str">
        <f t="shared" si="72"/>
        <v>1</v>
      </c>
      <c r="AW28" s="232" t="str">
        <f t="shared" si="72"/>
        <v>1</v>
      </c>
      <c r="AX28" s="232" t="str">
        <f t="shared" si="72"/>
        <v>1</v>
      </c>
      <c r="AY28" s="233" t="str">
        <f t="shared" si="72"/>
        <v>1</v>
      </c>
      <c r="AZ28" s="232" t="str">
        <f t="shared" si="72"/>
        <v>1</v>
      </c>
      <c r="BA28" s="232" t="str">
        <f t="shared" si="72"/>
        <v>1</v>
      </c>
      <c r="BB28" s="232" t="str">
        <f t="shared" si="72"/>
        <v>1</v>
      </c>
      <c r="BC28" s="233" t="str">
        <f t="shared" si="72"/>
        <v>1</v>
      </c>
      <c r="BD28" s="168" t="str">
        <f t="shared" si="73"/>
        <v>0</v>
      </c>
      <c r="BE28" s="168" t="str">
        <f t="shared" si="73"/>
        <v>1</v>
      </c>
      <c r="BF28" s="168" t="str">
        <f t="shared" si="73"/>
        <v>1</v>
      </c>
      <c r="BG28" s="169" t="str">
        <f t="shared" si="73"/>
        <v>0</v>
      </c>
      <c r="BH28" s="168" t="str">
        <f t="shared" si="73"/>
        <v>0</v>
      </c>
      <c r="BI28" s="168" t="str">
        <f t="shared" si="73"/>
        <v>1</v>
      </c>
      <c r="BJ28" s="168" t="str">
        <f t="shared" si="73"/>
        <v>1</v>
      </c>
      <c r="BK28" s="169" t="str">
        <f t="shared" si="73"/>
        <v>0</v>
      </c>
      <c r="BL28" s="168" t="str">
        <f t="shared" si="74"/>
        <v>0</v>
      </c>
      <c r="BM28" s="168" t="str">
        <f t="shared" si="74"/>
        <v>0</v>
      </c>
      <c r="BN28" s="168" t="str">
        <f t="shared" si="74"/>
        <v>0</v>
      </c>
      <c r="BO28" s="169" t="str">
        <f t="shared" si="74"/>
        <v>0</v>
      </c>
      <c r="BP28" s="168" t="str">
        <f t="shared" si="74"/>
        <v>0</v>
      </c>
      <c r="BQ28" s="168" t="str">
        <f t="shared" si="74"/>
        <v>1</v>
      </c>
      <c r="BR28" s="168" t="str">
        <f t="shared" si="74"/>
        <v>1</v>
      </c>
      <c r="BS28" s="169" t="str">
        <f t="shared" si="74"/>
        <v>0</v>
      </c>
      <c r="BT28" s="302" t="str">
        <f t="shared" si="75"/>
        <v>0</v>
      </c>
      <c r="BU28" s="302" t="str">
        <f t="shared" si="75"/>
        <v>0</v>
      </c>
      <c r="BV28" s="302" t="str">
        <f t="shared" si="75"/>
        <v>1</v>
      </c>
      <c r="BW28" s="303" t="str">
        <f t="shared" si="75"/>
        <v>0</v>
      </c>
      <c r="BX28" s="302" t="str">
        <f t="shared" si="75"/>
        <v>1</v>
      </c>
      <c r="BY28" s="302" t="str">
        <f t="shared" si="75"/>
        <v>0</v>
      </c>
      <c r="BZ28" s="302" t="str">
        <f t="shared" si="75"/>
        <v>0</v>
      </c>
      <c r="CA28" s="303" t="str">
        <f t="shared" si="75"/>
        <v>0</v>
      </c>
      <c r="CB28" s="164" t="str">
        <f t="shared" si="76"/>
        <v>0</v>
      </c>
      <c r="CC28" s="289" t="str">
        <f t="shared" si="76"/>
        <v>1</v>
      </c>
      <c r="CD28" s="340" t="str">
        <f t="shared" si="76"/>
        <v>0</v>
      </c>
      <c r="CE28" s="341" t="str">
        <f t="shared" si="76"/>
        <v>0</v>
      </c>
      <c r="CF28" s="340" t="str">
        <f t="shared" si="76"/>
        <v>0</v>
      </c>
      <c r="CG28" s="340" t="str">
        <f t="shared" si="76"/>
        <v>0</v>
      </c>
      <c r="CH28" s="340" t="str">
        <f t="shared" si="76"/>
        <v>0</v>
      </c>
      <c r="CI28" s="341" t="str">
        <f t="shared" si="76"/>
        <v>0</v>
      </c>
      <c r="CL28" s="32" t="str">
        <f t="shared" si="34"/>
        <v>9C1B</v>
      </c>
      <c r="CM28" s="285">
        <f t="shared" si="65"/>
        <v>65534</v>
      </c>
      <c r="CN28" s="285">
        <f t="shared" si="67"/>
        <v>8</v>
      </c>
      <c r="CO28" s="142">
        <f t="shared" si="36"/>
        <v>73.8</v>
      </c>
      <c r="CP28" s="142">
        <f t="shared" si="37"/>
        <v>23.222222222222221</v>
      </c>
      <c r="CQ28" s="143"/>
      <c r="CS28" s="170">
        <f t="shared" si="38"/>
        <v>9</v>
      </c>
      <c r="CT28" s="23">
        <f t="shared" si="39"/>
        <v>12</v>
      </c>
      <c r="CU28" s="171">
        <f t="shared" si="40"/>
        <v>1</v>
      </c>
      <c r="CV28" s="23">
        <f t="shared" si="41"/>
        <v>11</v>
      </c>
      <c r="CW28" s="172">
        <f t="shared" si="42"/>
        <v>0</v>
      </c>
      <c r="CX28" s="24">
        <f t="shared" si="43"/>
        <v>8</v>
      </c>
      <c r="CY28" s="267">
        <f t="shared" si="44"/>
        <v>15</v>
      </c>
      <c r="CZ28" s="268">
        <f t="shared" si="45"/>
        <v>14</v>
      </c>
      <c r="DA28" s="267">
        <f t="shared" si="46"/>
        <v>15</v>
      </c>
      <c r="DB28" s="268">
        <f t="shared" si="47"/>
        <v>15</v>
      </c>
      <c r="DC28" s="173">
        <f t="shared" si="48"/>
        <v>6</v>
      </c>
      <c r="DD28" s="26">
        <f t="shared" si="49"/>
        <v>6</v>
      </c>
      <c r="DE28" s="173">
        <f t="shared" si="50"/>
        <v>0</v>
      </c>
      <c r="DF28" s="26">
        <f t="shared" si="51"/>
        <v>6</v>
      </c>
      <c r="DG28" s="326">
        <f t="shared" si="52"/>
        <v>2</v>
      </c>
      <c r="DH28" s="327">
        <f t="shared" si="53"/>
        <v>8</v>
      </c>
      <c r="DI28" s="172">
        <f t="shared" si="54"/>
        <v>4</v>
      </c>
      <c r="DJ28" s="24">
        <f t="shared" si="55"/>
        <v>0</v>
      </c>
      <c r="DK28" s="172"/>
      <c r="DL28" s="19">
        <f t="shared" si="56"/>
        <v>156</v>
      </c>
      <c r="DM28" s="19">
        <f t="shared" si="57"/>
        <v>27</v>
      </c>
      <c r="DN28" s="174">
        <f t="shared" si="58"/>
        <v>8</v>
      </c>
      <c r="DO28" s="278">
        <f t="shared" si="59"/>
        <v>254</v>
      </c>
      <c r="DP28" s="278">
        <f t="shared" si="60"/>
        <v>255</v>
      </c>
      <c r="DQ28" s="20">
        <f t="shared" si="61"/>
        <v>102</v>
      </c>
      <c r="DR28" s="20">
        <f t="shared" si="62"/>
        <v>6</v>
      </c>
      <c r="DS28" s="337">
        <f t="shared" si="63"/>
        <v>40</v>
      </c>
      <c r="DT28" s="174">
        <f t="shared" si="64"/>
        <v>64</v>
      </c>
      <c r="DU28" s="1">
        <f t="shared" si="66"/>
        <v>40</v>
      </c>
    </row>
    <row r="29" spans="1:125">
      <c r="A29" s="123" t="s">
        <v>104</v>
      </c>
      <c r="B29" s="124" t="s">
        <v>105</v>
      </c>
      <c r="C29" s="154">
        <f t="shared" si="12"/>
        <v>17</v>
      </c>
      <c r="D29" s="4">
        <f t="shared" si="13"/>
        <v>68</v>
      </c>
      <c r="E29" s="16" t="str">
        <f t="shared" si="14"/>
        <v>9C</v>
      </c>
      <c r="F29" s="11" t="str">
        <f t="shared" si="15"/>
        <v>1B</v>
      </c>
      <c r="G29" s="155" t="str">
        <f t="shared" si="16"/>
        <v>02</v>
      </c>
      <c r="H29" s="155" t="str">
        <f t="shared" si="17"/>
        <v>FE</v>
      </c>
      <c r="I29" s="155" t="str">
        <f t="shared" si="18"/>
        <v>FF</v>
      </c>
      <c r="J29" s="155" t="str">
        <f t="shared" si="19"/>
        <v>65</v>
      </c>
      <c r="K29" s="155" t="str">
        <f t="shared" si="20"/>
        <v>06</v>
      </c>
      <c r="L29" s="155" t="str">
        <f t="shared" si="21"/>
        <v>21</v>
      </c>
      <c r="M29" s="155" t="str">
        <f t="shared" si="22"/>
        <v>4</v>
      </c>
      <c r="N29" s="155" t="str">
        <f t="shared" si="23"/>
        <v/>
      </c>
      <c r="O29" s="156" t="str">
        <f t="shared" si="24"/>
        <v/>
      </c>
      <c r="P29" s="157" t="str">
        <f t="shared" si="68"/>
        <v>1</v>
      </c>
      <c r="Q29" s="158" t="str">
        <f t="shared" si="68"/>
        <v>0</v>
      </c>
      <c r="R29" s="158" t="str">
        <f t="shared" si="68"/>
        <v>0</v>
      </c>
      <c r="S29" s="159" t="str">
        <f t="shared" si="68"/>
        <v>1</v>
      </c>
      <c r="T29" s="158" t="str">
        <f t="shared" si="68"/>
        <v>1</v>
      </c>
      <c r="U29" s="158" t="str">
        <f t="shared" si="68"/>
        <v>1</v>
      </c>
      <c r="V29" s="158" t="str">
        <f t="shared" si="68"/>
        <v>0</v>
      </c>
      <c r="W29" s="158" t="str">
        <f t="shared" si="68"/>
        <v>0</v>
      </c>
      <c r="X29" s="157" t="str">
        <f t="shared" si="69"/>
        <v>0</v>
      </c>
      <c r="Y29" s="158" t="str">
        <f t="shared" si="69"/>
        <v>0</v>
      </c>
      <c r="Z29" s="158" t="str">
        <f t="shared" si="69"/>
        <v>0</v>
      </c>
      <c r="AA29" s="159" t="str">
        <f t="shared" si="69"/>
        <v>1</v>
      </c>
      <c r="AB29" s="160" t="str">
        <f t="shared" si="69"/>
        <v>1</v>
      </c>
      <c r="AC29" s="161" t="str">
        <f t="shared" si="69"/>
        <v>0</v>
      </c>
      <c r="AD29" s="158" t="str">
        <f t="shared" si="69"/>
        <v>1</v>
      </c>
      <c r="AE29" s="159" t="str">
        <f t="shared" si="69"/>
        <v>1</v>
      </c>
      <c r="AF29" s="155" t="str">
        <f t="shared" si="70"/>
        <v>0</v>
      </c>
      <c r="AG29" s="162" t="str">
        <f t="shared" si="70"/>
        <v>0</v>
      </c>
      <c r="AH29" s="163" t="str">
        <f t="shared" si="70"/>
        <v>0</v>
      </c>
      <c r="AI29" s="165" t="str">
        <f t="shared" si="70"/>
        <v>0</v>
      </c>
      <c r="AJ29" s="164" t="str">
        <f t="shared" si="70"/>
        <v>0</v>
      </c>
      <c r="AK29" s="164" t="str">
        <f t="shared" si="70"/>
        <v>0</v>
      </c>
      <c r="AL29" s="289" t="str">
        <f t="shared" si="70"/>
        <v>1</v>
      </c>
      <c r="AM29" s="165" t="str">
        <f t="shared" si="70"/>
        <v>0</v>
      </c>
      <c r="AN29" s="230" t="str">
        <f t="shared" si="71"/>
        <v>1</v>
      </c>
      <c r="AO29" s="230" t="str">
        <f t="shared" si="71"/>
        <v>1</v>
      </c>
      <c r="AP29" s="230" t="str">
        <f t="shared" si="71"/>
        <v>1</v>
      </c>
      <c r="AQ29" s="230" t="str">
        <f t="shared" si="71"/>
        <v>1</v>
      </c>
      <c r="AR29" s="229" t="str">
        <f t="shared" si="71"/>
        <v>1</v>
      </c>
      <c r="AS29" s="230" t="str">
        <f t="shared" si="71"/>
        <v>1</v>
      </c>
      <c r="AT29" s="230" t="str">
        <f t="shared" si="71"/>
        <v>1</v>
      </c>
      <c r="AU29" s="231" t="str">
        <f t="shared" si="71"/>
        <v>0</v>
      </c>
      <c r="AV29" s="230" t="str">
        <f t="shared" si="72"/>
        <v>1</v>
      </c>
      <c r="AW29" s="232" t="str">
        <f t="shared" si="72"/>
        <v>1</v>
      </c>
      <c r="AX29" s="232" t="str">
        <f t="shared" si="72"/>
        <v>1</v>
      </c>
      <c r="AY29" s="233" t="str">
        <f t="shared" si="72"/>
        <v>1</v>
      </c>
      <c r="AZ29" s="232" t="str">
        <f t="shared" si="72"/>
        <v>1</v>
      </c>
      <c r="BA29" s="232" t="str">
        <f t="shared" si="72"/>
        <v>1</v>
      </c>
      <c r="BB29" s="232" t="str">
        <f t="shared" si="72"/>
        <v>1</v>
      </c>
      <c r="BC29" s="233" t="str">
        <f t="shared" si="72"/>
        <v>1</v>
      </c>
      <c r="BD29" s="168" t="str">
        <f t="shared" si="73"/>
        <v>0</v>
      </c>
      <c r="BE29" s="168" t="str">
        <f t="shared" si="73"/>
        <v>1</v>
      </c>
      <c r="BF29" s="168" t="str">
        <f t="shared" si="73"/>
        <v>1</v>
      </c>
      <c r="BG29" s="169" t="str">
        <f t="shared" si="73"/>
        <v>0</v>
      </c>
      <c r="BH29" s="168" t="str">
        <f t="shared" si="73"/>
        <v>0</v>
      </c>
      <c r="BI29" s="168" t="str">
        <f t="shared" si="73"/>
        <v>1</v>
      </c>
      <c r="BJ29" s="168" t="str">
        <f t="shared" si="73"/>
        <v>0</v>
      </c>
      <c r="BK29" s="169" t="str">
        <f t="shared" si="73"/>
        <v>1</v>
      </c>
      <c r="BL29" s="168" t="str">
        <f t="shared" si="74"/>
        <v>0</v>
      </c>
      <c r="BM29" s="168" t="str">
        <f t="shared" si="74"/>
        <v>0</v>
      </c>
      <c r="BN29" s="168" t="str">
        <f t="shared" si="74"/>
        <v>0</v>
      </c>
      <c r="BO29" s="169" t="str">
        <f t="shared" si="74"/>
        <v>0</v>
      </c>
      <c r="BP29" s="168" t="str">
        <f t="shared" si="74"/>
        <v>0</v>
      </c>
      <c r="BQ29" s="168" t="str">
        <f t="shared" si="74"/>
        <v>1</v>
      </c>
      <c r="BR29" s="168" t="str">
        <f t="shared" si="74"/>
        <v>1</v>
      </c>
      <c r="BS29" s="169" t="str">
        <f t="shared" si="74"/>
        <v>0</v>
      </c>
      <c r="BT29" s="302" t="str">
        <f t="shared" si="75"/>
        <v>0</v>
      </c>
      <c r="BU29" s="302" t="str">
        <f t="shared" si="75"/>
        <v>0</v>
      </c>
      <c r="BV29" s="302" t="str">
        <f t="shared" si="75"/>
        <v>1</v>
      </c>
      <c r="BW29" s="303" t="str">
        <f t="shared" si="75"/>
        <v>0</v>
      </c>
      <c r="BX29" s="302" t="str">
        <f t="shared" si="75"/>
        <v>0</v>
      </c>
      <c r="BY29" s="302" t="str">
        <f t="shared" si="75"/>
        <v>0</v>
      </c>
      <c r="BZ29" s="302" t="str">
        <f t="shared" si="75"/>
        <v>0</v>
      </c>
      <c r="CA29" s="303" t="str">
        <f t="shared" si="75"/>
        <v>1</v>
      </c>
      <c r="CB29" s="164" t="str">
        <f t="shared" si="76"/>
        <v>0</v>
      </c>
      <c r="CC29" s="289" t="str">
        <f t="shared" si="76"/>
        <v>1</v>
      </c>
      <c r="CD29" s="340" t="str">
        <f t="shared" si="76"/>
        <v>0</v>
      </c>
      <c r="CE29" s="341" t="str">
        <f t="shared" si="76"/>
        <v>0</v>
      </c>
      <c r="CF29" s="340" t="str">
        <f t="shared" si="76"/>
        <v>0</v>
      </c>
      <c r="CG29" s="340" t="str">
        <f t="shared" si="76"/>
        <v>0</v>
      </c>
      <c r="CH29" s="340" t="str">
        <f t="shared" si="76"/>
        <v>0</v>
      </c>
      <c r="CI29" s="341" t="str">
        <f t="shared" si="76"/>
        <v>0</v>
      </c>
      <c r="CL29" s="32" t="str">
        <f t="shared" si="34"/>
        <v>9C1B</v>
      </c>
      <c r="CM29" s="285">
        <f t="shared" si="65"/>
        <v>65534</v>
      </c>
      <c r="CN29" s="285">
        <f t="shared" si="67"/>
        <v>8</v>
      </c>
      <c r="CO29" s="142">
        <f t="shared" si="36"/>
        <v>73.7</v>
      </c>
      <c r="CP29" s="142">
        <f t="shared" si="37"/>
        <v>23.166666666666668</v>
      </c>
      <c r="CQ29" s="143"/>
      <c r="CS29" s="170">
        <f t="shared" si="38"/>
        <v>9</v>
      </c>
      <c r="CT29" s="23">
        <f t="shared" si="39"/>
        <v>12</v>
      </c>
      <c r="CU29" s="171">
        <f t="shared" si="40"/>
        <v>1</v>
      </c>
      <c r="CV29" s="23">
        <f t="shared" si="41"/>
        <v>11</v>
      </c>
      <c r="CW29" s="172">
        <f t="shared" si="42"/>
        <v>0</v>
      </c>
      <c r="CX29" s="24">
        <f t="shared" si="43"/>
        <v>2</v>
      </c>
      <c r="CY29" s="267">
        <f t="shared" si="44"/>
        <v>15</v>
      </c>
      <c r="CZ29" s="268">
        <f t="shared" si="45"/>
        <v>14</v>
      </c>
      <c r="DA29" s="267">
        <f t="shared" si="46"/>
        <v>15</v>
      </c>
      <c r="DB29" s="268">
        <f t="shared" si="47"/>
        <v>15</v>
      </c>
      <c r="DC29" s="173">
        <f t="shared" si="48"/>
        <v>6</v>
      </c>
      <c r="DD29" s="26">
        <f t="shared" si="49"/>
        <v>5</v>
      </c>
      <c r="DE29" s="173">
        <f t="shared" si="50"/>
        <v>0</v>
      </c>
      <c r="DF29" s="26">
        <f t="shared" si="51"/>
        <v>6</v>
      </c>
      <c r="DG29" s="326">
        <f t="shared" si="52"/>
        <v>2</v>
      </c>
      <c r="DH29" s="327">
        <f t="shared" si="53"/>
        <v>1</v>
      </c>
      <c r="DI29" s="172">
        <f t="shared" si="54"/>
        <v>4</v>
      </c>
      <c r="DJ29" s="24">
        <f t="shared" si="55"/>
        <v>0</v>
      </c>
      <c r="DK29" s="172"/>
      <c r="DL29" s="19">
        <f t="shared" si="56"/>
        <v>156</v>
      </c>
      <c r="DM29" s="19">
        <f t="shared" si="57"/>
        <v>27</v>
      </c>
      <c r="DN29" s="174">
        <f t="shared" si="58"/>
        <v>2</v>
      </c>
      <c r="DO29" s="278">
        <f t="shared" si="59"/>
        <v>254</v>
      </c>
      <c r="DP29" s="278">
        <f t="shared" si="60"/>
        <v>255</v>
      </c>
      <c r="DQ29" s="20">
        <f t="shared" si="61"/>
        <v>101</v>
      </c>
      <c r="DR29" s="20">
        <f t="shared" si="62"/>
        <v>6</v>
      </c>
      <c r="DS29" s="337">
        <f t="shared" si="63"/>
        <v>33</v>
      </c>
      <c r="DT29" s="174">
        <f t="shared" si="64"/>
        <v>64</v>
      </c>
      <c r="DU29" s="1">
        <f t="shared" si="66"/>
        <v>33</v>
      </c>
    </row>
    <row r="30" spans="1:125">
      <c r="A30" s="123" t="s">
        <v>106</v>
      </c>
      <c r="B30" s="124" t="s">
        <v>107</v>
      </c>
      <c r="C30" s="154">
        <f t="shared" si="12"/>
        <v>17</v>
      </c>
      <c r="D30" s="4">
        <f t="shared" si="13"/>
        <v>68</v>
      </c>
      <c r="E30" s="16" t="str">
        <f t="shared" si="14"/>
        <v>9C</v>
      </c>
      <c r="F30" s="11" t="str">
        <f t="shared" si="15"/>
        <v>1B</v>
      </c>
      <c r="G30" s="155" t="str">
        <f t="shared" si="16"/>
        <v>04</v>
      </c>
      <c r="H30" s="155" t="str">
        <f t="shared" si="17"/>
        <v>FE</v>
      </c>
      <c r="I30" s="155" t="str">
        <f t="shared" si="18"/>
        <v>FF</v>
      </c>
      <c r="J30" s="155" t="str">
        <f t="shared" si="19"/>
        <v>63</v>
      </c>
      <c r="K30" s="155" t="str">
        <f t="shared" si="20"/>
        <v>06</v>
      </c>
      <c r="L30" s="155" t="str">
        <f t="shared" si="21"/>
        <v>21</v>
      </c>
      <c r="M30" s="155" t="str">
        <f t="shared" si="22"/>
        <v>4</v>
      </c>
      <c r="N30" s="155" t="str">
        <f t="shared" si="23"/>
        <v/>
      </c>
      <c r="O30" s="156" t="str">
        <f t="shared" si="24"/>
        <v/>
      </c>
      <c r="P30" s="157" t="str">
        <f t="shared" si="68"/>
        <v>1</v>
      </c>
      <c r="Q30" s="158" t="str">
        <f t="shared" si="68"/>
        <v>0</v>
      </c>
      <c r="R30" s="158" t="str">
        <f t="shared" si="68"/>
        <v>0</v>
      </c>
      <c r="S30" s="159" t="str">
        <f t="shared" si="68"/>
        <v>1</v>
      </c>
      <c r="T30" s="158" t="str">
        <f t="shared" si="68"/>
        <v>1</v>
      </c>
      <c r="U30" s="158" t="str">
        <f t="shared" si="68"/>
        <v>1</v>
      </c>
      <c r="V30" s="158" t="str">
        <f t="shared" si="68"/>
        <v>0</v>
      </c>
      <c r="W30" s="158" t="str">
        <f t="shared" si="68"/>
        <v>0</v>
      </c>
      <c r="X30" s="157" t="str">
        <f t="shared" si="69"/>
        <v>0</v>
      </c>
      <c r="Y30" s="158" t="str">
        <f t="shared" si="69"/>
        <v>0</v>
      </c>
      <c r="Z30" s="158" t="str">
        <f t="shared" si="69"/>
        <v>0</v>
      </c>
      <c r="AA30" s="159" t="str">
        <f t="shared" si="69"/>
        <v>1</v>
      </c>
      <c r="AB30" s="160" t="str">
        <f t="shared" si="69"/>
        <v>1</v>
      </c>
      <c r="AC30" s="161" t="str">
        <f t="shared" si="69"/>
        <v>0</v>
      </c>
      <c r="AD30" s="158" t="str">
        <f t="shared" si="69"/>
        <v>1</v>
      </c>
      <c r="AE30" s="159" t="str">
        <f t="shared" si="69"/>
        <v>1</v>
      </c>
      <c r="AF30" s="155" t="str">
        <f t="shared" si="70"/>
        <v>0</v>
      </c>
      <c r="AG30" s="162" t="str">
        <f t="shared" si="70"/>
        <v>0</v>
      </c>
      <c r="AH30" s="163" t="str">
        <f t="shared" si="70"/>
        <v>0</v>
      </c>
      <c r="AI30" s="165" t="str">
        <f t="shared" si="70"/>
        <v>0</v>
      </c>
      <c r="AJ30" s="164" t="str">
        <f t="shared" si="70"/>
        <v>0</v>
      </c>
      <c r="AK30" s="164" t="str">
        <f t="shared" si="70"/>
        <v>1</v>
      </c>
      <c r="AL30" s="289" t="str">
        <f t="shared" si="70"/>
        <v>0</v>
      </c>
      <c r="AM30" s="165" t="str">
        <f t="shared" si="70"/>
        <v>0</v>
      </c>
      <c r="AN30" s="230" t="str">
        <f t="shared" si="71"/>
        <v>1</v>
      </c>
      <c r="AO30" s="230" t="str">
        <f t="shared" si="71"/>
        <v>1</v>
      </c>
      <c r="AP30" s="230" t="str">
        <f t="shared" si="71"/>
        <v>1</v>
      </c>
      <c r="AQ30" s="230" t="str">
        <f t="shared" si="71"/>
        <v>1</v>
      </c>
      <c r="AR30" s="229" t="str">
        <f t="shared" si="71"/>
        <v>1</v>
      </c>
      <c r="AS30" s="230" t="str">
        <f t="shared" si="71"/>
        <v>1</v>
      </c>
      <c r="AT30" s="230" t="str">
        <f t="shared" si="71"/>
        <v>1</v>
      </c>
      <c r="AU30" s="231" t="str">
        <f t="shared" si="71"/>
        <v>0</v>
      </c>
      <c r="AV30" s="230" t="str">
        <f t="shared" si="72"/>
        <v>1</v>
      </c>
      <c r="AW30" s="232" t="str">
        <f t="shared" si="72"/>
        <v>1</v>
      </c>
      <c r="AX30" s="232" t="str">
        <f t="shared" si="72"/>
        <v>1</v>
      </c>
      <c r="AY30" s="233" t="str">
        <f t="shared" si="72"/>
        <v>1</v>
      </c>
      <c r="AZ30" s="232" t="str">
        <f t="shared" si="72"/>
        <v>1</v>
      </c>
      <c r="BA30" s="232" t="str">
        <f t="shared" si="72"/>
        <v>1</v>
      </c>
      <c r="BB30" s="232" t="str">
        <f t="shared" si="72"/>
        <v>1</v>
      </c>
      <c r="BC30" s="233" t="str">
        <f t="shared" si="72"/>
        <v>1</v>
      </c>
      <c r="BD30" s="168" t="str">
        <f t="shared" si="73"/>
        <v>0</v>
      </c>
      <c r="BE30" s="168" t="str">
        <f t="shared" si="73"/>
        <v>1</v>
      </c>
      <c r="BF30" s="168" t="str">
        <f t="shared" si="73"/>
        <v>1</v>
      </c>
      <c r="BG30" s="169" t="str">
        <f t="shared" si="73"/>
        <v>0</v>
      </c>
      <c r="BH30" s="168" t="str">
        <f t="shared" si="73"/>
        <v>0</v>
      </c>
      <c r="BI30" s="168" t="str">
        <f t="shared" si="73"/>
        <v>0</v>
      </c>
      <c r="BJ30" s="168" t="str">
        <f t="shared" si="73"/>
        <v>1</v>
      </c>
      <c r="BK30" s="169" t="str">
        <f t="shared" si="73"/>
        <v>1</v>
      </c>
      <c r="BL30" s="168" t="str">
        <f t="shared" si="74"/>
        <v>0</v>
      </c>
      <c r="BM30" s="168" t="str">
        <f t="shared" si="74"/>
        <v>0</v>
      </c>
      <c r="BN30" s="168" t="str">
        <f t="shared" si="74"/>
        <v>0</v>
      </c>
      <c r="BO30" s="169" t="str">
        <f t="shared" si="74"/>
        <v>0</v>
      </c>
      <c r="BP30" s="168" t="str">
        <f t="shared" si="74"/>
        <v>0</v>
      </c>
      <c r="BQ30" s="168" t="str">
        <f t="shared" si="74"/>
        <v>1</v>
      </c>
      <c r="BR30" s="168" t="str">
        <f t="shared" si="74"/>
        <v>1</v>
      </c>
      <c r="BS30" s="169" t="str">
        <f t="shared" si="74"/>
        <v>0</v>
      </c>
      <c r="BT30" s="302" t="str">
        <f t="shared" si="75"/>
        <v>0</v>
      </c>
      <c r="BU30" s="302" t="str">
        <f t="shared" si="75"/>
        <v>0</v>
      </c>
      <c r="BV30" s="302" t="str">
        <f t="shared" si="75"/>
        <v>1</v>
      </c>
      <c r="BW30" s="303" t="str">
        <f t="shared" si="75"/>
        <v>0</v>
      </c>
      <c r="BX30" s="302" t="str">
        <f t="shared" si="75"/>
        <v>0</v>
      </c>
      <c r="BY30" s="302" t="str">
        <f t="shared" si="75"/>
        <v>0</v>
      </c>
      <c r="BZ30" s="302" t="str">
        <f t="shared" si="75"/>
        <v>0</v>
      </c>
      <c r="CA30" s="303" t="str">
        <f t="shared" si="75"/>
        <v>1</v>
      </c>
      <c r="CB30" s="164" t="str">
        <f t="shared" si="76"/>
        <v>0</v>
      </c>
      <c r="CC30" s="289" t="str">
        <f t="shared" si="76"/>
        <v>1</v>
      </c>
      <c r="CD30" s="340" t="str">
        <f t="shared" si="76"/>
        <v>0</v>
      </c>
      <c r="CE30" s="341" t="str">
        <f t="shared" si="76"/>
        <v>0</v>
      </c>
      <c r="CF30" s="340" t="str">
        <f t="shared" si="76"/>
        <v>0</v>
      </c>
      <c r="CG30" s="340" t="str">
        <f t="shared" si="76"/>
        <v>0</v>
      </c>
      <c r="CH30" s="340" t="str">
        <f t="shared" si="76"/>
        <v>0</v>
      </c>
      <c r="CI30" s="341" t="str">
        <f t="shared" si="76"/>
        <v>0</v>
      </c>
      <c r="CL30" s="32" t="str">
        <f t="shared" si="34"/>
        <v>9C1B</v>
      </c>
      <c r="CM30" s="285">
        <f t="shared" si="65"/>
        <v>65534</v>
      </c>
      <c r="CN30" s="285">
        <f t="shared" si="67"/>
        <v>8</v>
      </c>
      <c r="CO30" s="142">
        <f t="shared" si="36"/>
        <v>73.5</v>
      </c>
      <c r="CP30" s="142">
        <f t="shared" si="37"/>
        <v>23.055555555555557</v>
      </c>
      <c r="CQ30" s="143"/>
      <c r="CS30" s="170">
        <f t="shared" si="38"/>
        <v>9</v>
      </c>
      <c r="CT30" s="23">
        <f t="shared" si="39"/>
        <v>12</v>
      </c>
      <c r="CU30" s="171">
        <f t="shared" si="40"/>
        <v>1</v>
      </c>
      <c r="CV30" s="23">
        <f t="shared" si="41"/>
        <v>11</v>
      </c>
      <c r="CW30" s="172">
        <f t="shared" si="42"/>
        <v>0</v>
      </c>
      <c r="CX30" s="24">
        <f t="shared" si="43"/>
        <v>4</v>
      </c>
      <c r="CY30" s="267">
        <f t="shared" si="44"/>
        <v>15</v>
      </c>
      <c r="CZ30" s="268">
        <f t="shared" si="45"/>
        <v>14</v>
      </c>
      <c r="DA30" s="267">
        <f t="shared" si="46"/>
        <v>15</v>
      </c>
      <c r="DB30" s="268">
        <f t="shared" si="47"/>
        <v>15</v>
      </c>
      <c r="DC30" s="173">
        <f t="shared" si="48"/>
        <v>6</v>
      </c>
      <c r="DD30" s="26">
        <f t="shared" si="49"/>
        <v>3</v>
      </c>
      <c r="DE30" s="173">
        <f t="shared" si="50"/>
        <v>0</v>
      </c>
      <c r="DF30" s="26">
        <f t="shared" si="51"/>
        <v>6</v>
      </c>
      <c r="DG30" s="326">
        <f t="shared" si="52"/>
        <v>2</v>
      </c>
      <c r="DH30" s="327">
        <f t="shared" si="53"/>
        <v>1</v>
      </c>
      <c r="DI30" s="172">
        <f t="shared" si="54"/>
        <v>4</v>
      </c>
      <c r="DJ30" s="24">
        <f t="shared" si="55"/>
        <v>0</v>
      </c>
      <c r="DK30" s="172"/>
      <c r="DL30" s="19">
        <f t="shared" si="56"/>
        <v>156</v>
      </c>
      <c r="DM30" s="19">
        <f t="shared" si="57"/>
        <v>27</v>
      </c>
      <c r="DN30" s="174">
        <f t="shared" si="58"/>
        <v>4</v>
      </c>
      <c r="DO30" s="278">
        <f t="shared" si="59"/>
        <v>254</v>
      </c>
      <c r="DP30" s="278">
        <f t="shared" si="60"/>
        <v>255</v>
      </c>
      <c r="DQ30" s="20">
        <f t="shared" si="61"/>
        <v>99</v>
      </c>
      <c r="DR30" s="20">
        <f t="shared" si="62"/>
        <v>6</v>
      </c>
      <c r="DS30" s="337">
        <f t="shared" si="63"/>
        <v>33</v>
      </c>
      <c r="DT30" s="174">
        <f t="shared" si="64"/>
        <v>64</v>
      </c>
      <c r="DU30" s="1">
        <f t="shared" si="66"/>
        <v>33</v>
      </c>
    </row>
    <row r="31" spans="1:125">
      <c r="A31" s="123" t="s">
        <v>108</v>
      </c>
      <c r="B31" s="124" t="s">
        <v>109</v>
      </c>
      <c r="C31" s="154">
        <f t="shared" si="12"/>
        <v>17</v>
      </c>
      <c r="D31" s="4">
        <f t="shared" si="13"/>
        <v>68</v>
      </c>
      <c r="E31" s="16" t="str">
        <f t="shared" si="14"/>
        <v>9C</v>
      </c>
      <c r="F31" s="11" t="str">
        <f t="shared" si="15"/>
        <v>1B</v>
      </c>
      <c r="G31" s="155" t="str">
        <f t="shared" si="16"/>
        <v>06</v>
      </c>
      <c r="H31" s="155" t="str">
        <f t="shared" si="17"/>
        <v>FE</v>
      </c>
      <c r="I31" s="155" t="str">
        <f t="shared" si="18"/>
        <v>FF</v>
      </c>
      <c r="J31" s="155" t="str">
        <f t="shared" si="19"/>
        <v>62</v>
      </c>
      <c r="K31" s="155" t="str">
        <f t="shared" si="20"/>
        <v>06</v>
      </c>
      <c r="L31" s="155" t="str">
        <f t="shared" si="21"/>
        <v>22</v>
      </c>
      <c r="M31" s="155" t="str">
        <f t="shared" si="22"/>
        <v>4</v>
      </c>
      <c r="N31" s="155" t="str">
        <f t="shared" si="23"/>
        <v/>
      </c>
      <c r="O31" s="156" t="str">
        <f t="shared" si="24"/>
        <v/>
      </c>
      <c r="P31" s="157" t="str">
        <f t="shared" ref="P31:W40" si="77">MID(HEX2BIN($E31,8),P$2,1)</f>
        <v>1</v>
      </c>
      <c r="Q31" s="158" t="str">
        <f t="shared" si="77"/>
        <v>0</v>
      </c>
      <c r="R31" s="158" t="str">
        <f t="shared" si="77"/>
        <v>0</v>
      </c>
      <c r="S31" s="159" t="str">
        <f t="shared" si="77"/>
        <v>1</v>
      </c>
      <c r="T31" s="158" t="str">
        <f t="shared" si="77"/>
        <v>1</v>
      </c>
      <c r="U31" s="158" t="str">
        <f t="shared" si="77"/>
        <v>1</v>
      </c>
      <c r="V31" s="158" t="str">
        <f t="shared" si="77"/>
        <v>0</v>
      </c>
      <c r="W31" s="158" t="str">
        <f t="shared" si="77"/>
        <v>0</v>
      </c>
      <c r="X31" s="157" t="str">
        <f t="shared" ref="X31:AE40" si="78">MID(HEX2BIN($F31,8),X$2,1)</f>
        <v>0</v>
      </c>
      <c r="Y31" s="158" t="str">
        <f t="shared" si="78"/>
        <v>0</v>
      </c>
      <c r="Z31" s="158" t="str">
        <f t="shared" si="78"/>
        <v>0</v>
      </c>
      <c r="AA31" s="159" t="str">
        <f t="shared" si="78"/>
        <v>1</v>
      </c>
      <c r="AB31" s="160" t="str">
        <f t="shared" si="78"/>
        <v>1</v>
      </c>
      <c r="AC31" s="161" t="str">
        <f t="shared" si="78"/>
        <v>0</v>
      </c>
      <c r="AD31" s="158" t="str">
        <f t="shared" si="78"/>
        <v>1</v>
      </c>
      <c r="AE31" s="159" t="str">
        <f t="shared" si="78"/>
        <v>1</v>
      </c>
      <c r="AF31" s="155" t="str">
        <f t="shared" ref="AF31:AM40" si="79">MID(HEX2BIN($G31,8),AF$2,1)</f>
        <v>0</v>
      </c>
      <c r="AG31" s="162" t="str">
        <f t="shared" si="79"/>
        <v>0</v>
      </c>
      <c r="AH31" s="163" t="str">
        <f t="shared" si="79"/>
        <v>0</v>
      </c>
      <c r="AI31" s="165" t="str">
        <f t="shared" si="79"/>
        <v>0</v>
      </c>
      <c r="AJ31" s="164" t="str">
        <f t="shared" si="79"/>
        <v>0</v>
      </c>
      <c r="AK31" s="164" t="str">
        <f t="shared" si="79"/>
        <v>1</v>
      </c>
      <c r="AL31" s="289" t="str">
        <f t="shared" si="79"/>
        <v>1</v>
      </c>
      <c r="AM31" s="165" t="str">
        <f t="shared" si="79"/>
        <v>0</v>
      </c>
      <c r="AN31" s="230" t="str">
        <f t="shared" ref="AN31:AU40" si="80">MID(HEX2BIN($H31,8),AN$2,1)</f>
        <v>1</v>
      </c>
      <c r="AO31" s="230" t="str">
        <f t="shared" si="80"/>
        <v>1</v>
      </c>
      <c r="AP31" s="230" t="str">
        <f t="shared" si="80"/>
        <v>1</v>
      </c>
      <c r="AQ31" s="230" t="str">
        <f t="shared" si="80"/>
        <v>1</v>
      </c>
      <c r="AR31" s="229" t="str">
        <f t="shared" si="80"/>
        <v>1</v>
      </c>
      <c r="AS31" s="230" t="str">
        <f t="shared" si="80"/>
        <v>1</v>
      </c>
      <c r="AT31" s="230" t="str">
        <f t="shared" si="80"/>
        <v>1</v>
      </c>
      <c r="AU31" s="231" t="str">
        <f t="shared" si="80"/>
        <v>0</v>
      </c>
      <c r="AV31" s="230" t="str">
        <f t="shared" ref="AV31:BC40" si="81">MID(HEX2BIN($I31,8),AV$2,1)</f>
        <v>1</v>
      </c>
      <c r="AW31" s="232" t="str">
        <f t="shared" si="81"/>
        <v>1</v>
      </c>
      <c r="AX31" s="232" t="str">
        <f t="shared" si="81"/>
        <v>1</v>
      </c>
      <c r="AY31" s="233" t="str">
        <f t="shared" si="81"/>
        <v>1</v>
      </c>
      <c r="AZ31" s="232" t="str">
        <f t="shared" si="81"/>
        <v>1</v>
      </c>
      <c r="BA31" s="232" t="str">
        <f t="shared" si="81"/>
        <v>1</v>
      </c>
      <c r="BB31" s="232" t="str">
        <f t="shared" si="81"/>
        <v>1</v>
      </c>
      <c r="BC31" s="233" t="str">
        <f t="shared" si="81"/>
        <v>1</v>
      </c>
      <c r="BD31" s="168" t="str">
        <f t="shared" ref="BD31:BK40" si="82">MID(HEX2BIN($J31,8),BD$2,1)</f>
        <v>0</v>
      </c>
      <c r="BE31" s="168" t="str">
        <f t="shared" si="82"/>
        <v>1</v>
      </c>
      <c r="BF31" s="168" t="str">
        <f t="shared" si="82"/>
        <v>1</v>
      </c>
      <c r="BG31" s="169" t="str">
        <f t="shared" si="82"/>
        <v>0</v>
      </c>
      <c r="BH31" s="168" t="str">
        <f t="shared" si="82"/>
        <v>0</v>
      </c>
      <c r="BI31" s="168" t="str">
        <f t="shared" si="82"/>
        <v>0</v>
      </c>
      <c r="BJ31" s="168" t="str">
        <f t="shared" si="82"/>
        <v>1</v>
      </c>
      <c r="BK31" s="169" t="str">
        <f t="shared" si="82"/>
        <v>0</v>
      </c>
      <c r="BL31" s="168" t="str">
        <f t="shared" ref="BL31:BS40" si="83">MID(HEX2BIN($K31,8),BL$2,1)</f>
        <v>0</v>
      </c>
      <c r="BM31" s="168" t="str">
        <f t="shared" si="83"/>
        <v>0</v>
      </c>
      <c r="BN31" s="168" t="str">
        <f t="shared" si="83"/>
        <v>0</v>
      </c>
      <c r="BO31" s="169" t="str">
        <f t="shared" si="83"/>
        <v>0</v>
      </c>
      <c r="BP31" s="168" t="str">
        <f t="shared" si="83"/>
        <v>0</v>
      </c>
      <c r="BQ31" s="168" t="str">
        <f t="shared" si="83"/>
        <v>1</v>
      </c>
      <c r="BR31" s="168" t="str">
        <f t="shared" si="83"/>
        <v>1</v>
      </c>
      <c r="BS31" s="169" t="str">
        <f t="shared" si="83"/>
        <v>0</v>
      </c>
      <c r="BT31" s="302" t="str">
        <f t="shared" ref="BT31:CA40" si="84">MID(HEX2BIN($L31,8),BT$2,1)</f>
        <v>0</v>
      </c>
      <c r="BU31" s="302" t="str">
        <f t="shared" si="84"/>
        <v>0</v>
      </c>
      <c r="BV31" s="302" t="str">
        <f t="shared" si="84"/>
        <v>1</v>
      </c>
      <c r="BW31" s="303" t="str">
        <f t="shared" si="84"/>
        <v>0</v>
      </c>
      <c r="BX31" s="302" t="str">
        <f t="shared" si="84"/>
        <v>0</v>
      </c>
      <c r="BY31" s="302" t="str">
        <f t="shared" si="84"/>
        <v>0</v>
      </c>
      <c r="BZ31" s="302" t="str">
        <f t="shared" si="84"/>
        <v>1</v>
      </c>
      <c r="CA31" s="303" t="str">
        <f t="shared" si="84"/>
        <v>0</v>
      </c>
      <c r="CB31" s="164" t="str">
        <f t="shared" ref="CB31:CI40" si="85">MID(HEX2BIN($M31,8),CB$2,1)</f>
        <v>0</v>
      </c>
      <c r="CC31" s="289" t="str">
        <f t="shared" si="85"/>
        <v>1</v>
      </c>
      <c r="CD31" s="340" t="str">
        <f t="shared" si="85"/>
        <v>0</v>
      </c>
      <c r="CE31" s="341" t="str">
        <f t="shared" si="85"/>
        <v>0</v>
      </c>
      <c r="CF31" s="340" t="str">
        <f t="shared" si="85"/>
        <v>0</v>
      </c>
      <c r="CG31" s="340" t="str">
        <f t="shared" si="85"/>
        <v>0</v>
      </c>
      <c r="CH31" s="340" t="str">
        <f t="shared" si="85"/>
        <v>0</v>
      </c>
      <c r="CI31" s="341" t="str">
        <f t="shared" si="85"/>
        <v>0</v>
      </c>
      <c r="CL31" s="32" t="str">
        <f t="shared" si="34"/>
        <v>9C1B</v>
      </c>
      <c r="CM31" s="285">
        <f t="shared" si="65"/>
        <v>65534</v>
      </c>
      <c r="CN31" s="285">
        <f t="shared" si="67"/>
        <v>8</v>
      </c>
      <c r="CO31" s="142">
        <f t="shared" si="36"/>
        <v>73.400000000000006</v>
      </c>
      <c r="CP31" s="142">
        <f t="shared" si="37"/>
        <v>23.000000000000004</v>
      </c>
      <c r="CQ31" s="143"/>
      <c r="CS31" s="170">
        <f t="shared" si="38"/>
        <v>9</v>
      </c>
      <c r="CT31" s="23">
        <f t="shared" si="39"/>
        <v>12</v>
      </c>
      <c r="CU31" s="171">
        <f t="shared" si="40"/>
        <v>1</v>
      </c>
      <c r="CV31" s="23">
        <f t="shared" si="41"/>
        <v>11</v>
      </c>
      <c r="CW31" s="172">
        <f t="shared" si="42"/>
        <v>0</v>
      </c>
      <c r="CX31" s="24">
        <f t="shared" si="43"/>
        <v>6</v>
      </c>
      <c r="CY31" s="267">
        <f t="shared" si="44"/>
        <v>15</v>
      </c>
      <c r="CZ31" s="268">
        <f t="shared" si="45"/>
        <v>14</v>
      </c>
      <c r="DA31" s="267">
        <f t="shared" si="46"/>
        <v>15</v>
      </c>
      <c r="DB31" s="268">
        <f t="shared" si="47"/>
        <v>15</v>
      </c>
      <c r="DC31" s="173">
        <f t="shared" si="48"/>
        <v>6</v>
      </c>
      <c r="DD31" s="26">
        <f t="shared" si="49"/>
        <v>2</v>
      </c>
      <c r="DE31" s="173">
        <f t="shared" si="50"/>
        <v>0</v>
      </c>
      <c r="DF31" s="26">
        <f t="shared" si="51"/>
        <v>6</v>
      </c>
      <c r="DG31" s="326">
        <f t="shared" si="52"/>
        <v>2</v>
      </c>
      <c r="DH31" s="327">
        <f t="shared" si="53"/>
        <v>2</v>
      </c>
      <c r="DI31" s="172">
        <f t="shared" si="54"/>
        <v>4</v>
      </c>
      <c r="DJ31" s="24">
        <f t="shared" si="55"/>
        <v>0</v>
      </c>
      <c r="DK31" s="172"/>
      <c r="DL31" s="19">
        <f t="shared" si="56"/>
        <v>156</v>
      </c>
      <c r="DM31" s="19">
        <f t="shared" si="57"/>
        <v>27</v>
      </c>
      <c r="DN31" s="174">
        <f t="shared" si="58"/>
        <v>6</v>
      </c>
      <c r="DO31" s="278">
        <f t="shared" si="59"/>
        <v>254</v>
      </c>
      <c r="DP31" s="278">
        <f t="shared" si="60"/>
        <v>255</v>
      </c>
      <c r="DQ31" s="20">
        <f t="shared" si="61"/>
        <v>98</v>
      </c>
      <c r="DR31" s="20">
        <f t="shared" si="62"/>
        <v>6</v>
      </c>
      <c r="DS31" s="337">
        <f t="shared" si="63"/>
        <v>34</v>
      </c>
      <c r="DT31" s="174">
        <f t="shared" si="64"/>
        <v>64</v>
      </c>
      <c r="DU31" s="1">
        <f t="shared" si="66"/>
        <v>34</v>
      </c>
    </row>
    <row r="32" spans="1:125">
      <c r="A32" s="123" t="s">
        <v>110</v>
      </c>
      <c r="B32" s="124" t="s">
        <v>111</v>
      </c>
      <c r="C32" s="154">
        <f t="shared" si="12"/>
        <v>17</v>
      </c>
      <c r="D32" s="4">
        <f t="shared" si="13"/>
        <v>68</v>
      </c>
      <c r="E32" s="16" t="str">
        <f t="shared" si="14"/>
        <v>9C</v>
      </c>
      <c r="F32" s="11" t="str">
        <f t="shared" si="15"/>
        <v>1B</v>
      </c>
      <c r="G32" s="155" t="str">
        <f t="shared" si="16"/>
        <v>06</v>
      </c>
      <c r="H32" s="155" t="str">
        <f t="shared" si="17"/>
        <v>FE</v>
      </c>
      <c r="I32" s="155" t="str">
        <f t="shared" si="18"/>
        <v>FF</v>
      </c>
      <c r="J32" s="155" t="str">
        <f t="shared" si="19"/>
        <v>60</v>
      </c>
      <c r="K32" s="155" t="str">
        <f t="shared" si="20"/>
        <v>06</v>
      </c>
      <c r="L32" s="155" t="str">
        <f t="shared" si="21"/>
        <v>20</v>
      </c>
      <c r="M32" s="155" t="str">
        <f t="shared" si="22"/>
        <v>4</v>
      </c>
      <c r="N32" s="155" t="str">
        <f t="shared" si="23"/>
        <v/>
      </c>
      <c r="O32" s="156" t="str">
        <f t="shared" si="24"/>
        <v/>
      </c>
      <c r="P32" s="157" t="str">
        <f t="shared" si="77"/>
        <v>1</v>
      </c>
      <c r="Q32" s="158" t="str">
        <f t="shared" si="77"/>
        <v>0</v>
      </c>
      <c r="R32" s="158" t="str">
        <f t="shared" si="77"/>
        <v>0</v>
      </c>
      <c r="S32" s="159" t="str">
        <f t="shared" si="77"/>
        <v>1</v>
      </c>
      <c r="T32" s="158" t="str">
        <f t="shared" si="77"/>
        <v>1</v>
      </c>
      <c r="U32" s="158" t="str">
        <f t="shared" si="77"/>
        <v>1</v>
      </c>
      <c r="V32" s="158" t="str">
        <f t="shared" si="77"/>
        <v>0</v>
      </c>
      <c r="W32" s="158" t="str">
        <f t="shared" si="77"/>
        <v>0</v>
      </c>
      <c r="X32" s="157" t="str">
        <f t="shared" si="78"/>
        <v>0</v>
      </c>
      <c r="Y32" s="158" t="str">
        <f t="shared" si="78"/>
        <v>0</v>
      </c>
      <c r="Z32" s="158" t="str">
        <f t="shared" si="78"/>
        <v>0</v>
      </c>
      <c r="AA32" s="159" t="str">
        <f t="shared" si="78"/>
        <v>1</v>
      </c>
      <c r="AB32" s="160" t="str">
        <f t="shared" si="78"/>
        <v>1</v>
      </c>
      <c r="AC32" s="161" t="str">
        <f t="shared" si="78"/>
        <v>0</v>
      </c>
      <c r="AD32" s="158" t="str">
        <f t="shared" si="78"/>
        <v>1</v>
      </c>
      <c r="AE32" s="159" t="str">
        <f t="shared" si="78"/>
        <v>1</v>
      </c>
      <c r="AF32" s="155" t="str">
        <f t="shared" si="79"/>
        <v>0</v>
      </c>
      <c r="AG32" s="162" t="str">
        <f t="shared" si="79"/>
        <v>0</v>
      </c>
      <c r="AH32" s="163" t="str">
        <f t="shared" si="79"/>
        <v>0</v>
      </c>
      <c r="AI32" s="165" t="str">
        <f t="shared" si="79"/>
        <v>0</v>
      </c>
      <c r="AJ32" s="164" t="str">
        <f t="shared" si="79"/>
        <v>0</v>
      </c>
      <c r="AK32" s="164" t="str">
        <f t="shared" si="79"/>
        <v>1</v>
      </c>
      <c r="AL32" s="289" t="str">
        <f t="shared" si="79"/>
        <v>1</v>
      </c>
      <c r="AM32" s="165" t="str">
        <f t="shared" si="79"/>
        <v>0</v>
      </c>
      <c r="AN32" s="230" t="str">
        <f t="shared" si="80"/>
        <v>1</v>
      </c>
      <c r="AO32" s="230" t="str">
        <f t="shared" si="80"/>
        <v>1</v>
      </c>
      <c r="AP32" s="230" t="str">
        <f t="shared" si="80"/>
        <v>1</v>
      </c>
      <c r="AQ32" s="230" t="str">
        <f t="shared" si="80"/>
        <v>1</v>
      </c>
      <c r="AR32" s="229" t="str">
        <f t="shared" si="80"/>
        <v>1</v>
      </c>
      <c r="AS32" s="230" t="str">
        <f t="shared" si="80"/>
        <v>1</v>
      </c>
      <c r="AT32" s="230" t="str">
        <f t="shared" si="80"/>
        <v>1</v>
      </c>
      <c r="AU32" s="231" t="str">
        <f t="shared" si="80"/>
        <v>0</v>
      </c>
      <c r="AV32" s="230" t="str">
        <f t="shared" si="81"/>
        <v>1</v>
      </c>
      <c r="AW32" s="232" t="str">
        <f t="shared" si="81"/>
        <v>1</v>
      </c>
      <c r="AX32" s="232" t="str">
        <f t="shared" si="81"/>
        <v>1</v>
      </c>
      <c r="AY32" s="233" t="str">
        <f t="shared" si="81"/>
        <v>1</v>
      </c>
      <c r="AZ32" s="232" t="str">
        <f t="shared" si="81"/>
        <v>1</v>
      </c>
      <c r="BA32" s="232" t="str">
        <f t="shared" si="81"/>
        <v>1</v>
      </c>
      <c r="BB32" s="232" t="str">
        <f t="shared" si="81"/>
        <v>1</v>
      </c>
      <c r="BC32" s="233" t="str">
        <f t="shared" si="81"/>
        <v>1</v>
      </c>
      <c r="BD32" s="168" t="str">
        <f t="shared" si="82"/>
        <v>0</v>
      </c>
      <c r="BE32" s="168" t="str">
        <f t="shared" si="82"/>
        <v>1</v>
      </c>
      <c r="BF32" s="168" t="str">
        <f t="shared" si="82"/>
        <v>1</v>
      </c>
      <c r="BG32" s="169" t="str">
        <f t="shared" si="82"/>
        <v>0</v>
      </c>
      <c r="BH32" s="168" t="str">
        <f t="shared" si="82"/>
        <v>0</v>
      </c>
      <c r="BI32" s="168" t="str">
        <f t="shared" si="82"/>
        <v>0</v>
      </c>
      <c r="BJ32" s="168" t="str">
        <f t="shared" si="82"/>
        <v>0</v>
      </c>
      <c r="BK32" s="169" t="str">
        <f t="shared" si="82"/>
        <v>0</v>
      </c>
      <c r="BL32" s="168" t="str">
        <f t="shared" si="83"/>
        <v>0</v>
      </c>
      <c r="BM32" s="168" t="str">
        <f t="shared" si="83"/>
        <v>0</v>
      </c>
      <c r="BN32" s="168" t="str">
        <f t="shared" si="83"/>
        <v>0</v>
      </c>
      <c r="BO32" s="169" t="str">
        <f t="shared" si="83"/>
        <v>0</v>
      </c>
      <c r="BP32" s="168" t="str">
        <f t="shared" si="83"/>
        <v>0</v>
      </c>
      <c r="BQ32" s="168" t="str">
        <f t="shared" si="83"/>
        <v>1</v>
      </c>
      <c r="BR32" s="168" t="str">
        <f t="shared" si="83"/>
        <v>1</v>
      </c>
      <c r="BS32" s="169" t="str">
        <f t="shared" si="83"/>
        <v>0</v>
      </c>
      <c r="BT32" s="302" t="str">
        <f t="shared" si="84"/>
        <v>0</v>
      </c>
      <c r="BU32" s="302" t="str">
        <f t="shared" si="84"/>
        <v>0</v>
      </c>
      <c r="BV32" s="302" t="str">
        <f t="shared" si="84"/>
        <v>1</v>
      </c>
      <c r="BW32" s="303" t="str">
        <f t="shared" si="84"/>
        <v>0</v>
      </c>
      <c r="BX32" s="302" t="str">
        <f t="shared" si="84"/>
        <v>0</v>
      </c>
      <c r="BY32" s="302" t="str">
        <f t="shared" si="84"/>
        <v>0</v>
      </c>
      <c r="BZ32" s="302" t="str">
        <f t="shared" si="84"/>
        <v>0</v>
      </c>
      <c r="CA32" s="303" t="str">
        <f t="shared" si="84"/>
        <v>0</v>
      </c>
      <c r="CB32" s="164" t="str">
        <f t="shared" si="85"/>
        <v>0</v>
      </c>
      <c r="CC32" s="289" t="str">
        <f t="shared" si="85"/>
        <v>1</v>
      </c>
      <c r="CD32" s="340" t="str">
        <f t="shared" si="85"/>
        <v>0</v>
      </c>
      <c r="CE32" s="341" t="str">
        <f t="shared" si="85"/>
        <v>0</v>
      </c>
      <c r="CF32" s="340" t="str">
        <f t="shared" si="85"/>
        <v>0</v>
      </c>
      <c r="CG32" s="340" t="str">
        <f t="shared" si="85"/>
        <v>0</v>
      </c>
      <c r="CH32" s="340" t="str">
        <f t="shared" si="85"/>
        <v>0</v>
      </c>
      <c r="CI32" s="341" t="str">
        <f t="shared" si="85"/>
        <v>0</v>
      </c>
      <c r="CL32" s="32" t="str">
        <f t="shared" si="34"/>
        <v>9C1B</v>
      </c>
      <c r="CM32" s="285">
        <f t="shared" si="65"/>
        <v>65534</v>
      </c>
      <c r="CN32" s="285">
        <f t="shared" si="67"/>
        <v>8</v>
      </c>
      <c r="CO32" s="142">
        <f t="shared" si="36"/>
        <v>73.2</v>
      </c>
      <c r="CP32" s="142">
        <f t="shared" si="37"/>
        <v>22.888888888888889</v>
      </c>
      <c r="CQ32" s="143"/>
      <c r="CS32" s="170">
        <f t="shared" si="38"/>
        <v>9</v>
      </c>
      <c r="CT32" s="23">
        <f t="shared" si="39"/>
        <v>12</v>
      </c>
      <c r="CU32" s="171">
        <f t="shared" si="40"/>
        <v>1</v>
      </c>
      <c r="CV32" s="23">
        <f t="shared" si="41"/>
        <v>11</v>
      </c>
      <c r="CW32" s="172">
        <f t="shared" si="42"/>
        <v>0</v>
      </c>
      <c r="CX32" s="24">
        <f t="shared" si="43"/>
        <v>6</v>
      </c>
      <c r="CY32" s="267">
        <f t="shared" si="44"/>
        <v>15</v>
      </c>
      <c r="CZ32" s="268">
        <f t="shared" si="45"/>
        <v>14</v>
      </c>
      <c r="DA32" s="267">
        <f t="shared" si="46"/>
        <v>15</v>
      </c>
      <c r="DB32" s="268">
        <f t="shared" si="47"/>
        <v>15</v>
      </c>
      <c r="DC32" s="173">
        <f t="shared" si="48"/>
        <v>6</v>
      </c>
      <c r="DD32" s="26">
        <f t="shared" si="49"/>
        <v>0</v>
      </c>
      <c r="DE32" s="173">
        <f t="shared" si="50"/>
        <v>0</v>
      </c>
      <c r="DF32" s="26">
        <f t="shared" si="51"/>
        <v>6</v>
      </c>
      <c r="DG32" s="326">
        <f t="shared" si="52"/>
        <v>2</v>
      </c>
      <c r="DH32" s="327">
        <f t="shared" si="53"/>
        <v>0</v>
      </c>
      <c r="DI32" s="172">
        <f t="shared" si="54"/>
        <v>4</v>
      </c>
      <c r="DJ32" s="24">
        <f t="shared" si="55"/>
        <v>0</v>
      </c>
      <c r="DK32" s="172"/>
      <c r="DL32" s="19">
        <f t="shared" si="56"/>
        <v>156</v>
      </c>
      <c r="DM32" s="19">
        <f t="shared" si="57"/>
        <v>27</v>
      </c>
      <c r="DN32" s="174">
        <f t="shared" si="58"/>
        <v>6</v>
      </c>
      <c r="DO32" s="278">
        <f t="shared" si="59"/>
        <v>254</v>
      </c>
      <c r="DP32" s="278">
        <f t="shared" si="60"/>
        <v>255</v>
      </c>
      <c r="DQ32" s="20">
        <f t="shared" si="61"/>
        <v>96</v>
      </c>
      <c r="DR32" s="20">
        <f t="shared" si="62"/>
        <v>6</v>
      </c>
      <c r="DS32" s="337">
        <f t="shared" si="63"/>
        <v>32</v>
      </c>
      <c r="DT32" s="174">
        <f t="shared" si="64"/>
        <v>64</v>
      </c>
      <c r="DU32" s="1">
        <f t="shared" si="66"/>
        <v>32</v>
      </c>
    </row>
    <row r="33" spans="1:125">
      <c r="A33" s="123" t="s">
        <v>112</v>
      </c>
      <c r="B33" s="124" t="s">
        <v>113</v>
      </c>
      <c r="C33" s="154">
        <f t="shared" si="12"/>
        <v>17</v>
      </c>
      <c r="D33" s="4">
        <f t="shared" si="13"/>
        <v>68</v>
      </c>
      <c r="E33" s="16" t="str">
        <f t="shared" si="14"/>
        <v>9C</v>
      </c>
      <c r="F33" s="11" t="str">
        <f t="shared" si="15"/>
        <v>1B</v>
      </c>
      <c r="G33" s="155" t="str">
        <f t="shared" si="16"/>
        <v>00</v>
      </c>
      <c r="H33" s="155" t="str">
        <f t="shared" si="17"/>
        <v>FE</v>
      </c>
      <c r="I33" s="155" t="str">
        <f t="shared" si="18"/>
        <v>FF</v>
      </c>
      <c r="J33" s="155" t="str">
        <f t="shared" si="19"/>
        <v>5E</v>
      </c>
      <c r="K33" s="155" t="str">
        <f t="shared" si="20"/>
        <v>06</v>
      </c>
      <c r="L33" s="155" t="str">
        <f t="shared" si="21"/>
        <v>18</v>
      </c>
      <c r="M33" s="155" t="str">
        <f t="shared" si="22"/>
        <v>4</v>
      </c>
      <c r="N33" s="155" t="str">
        <f t="shared" si="23"/>
        <v/>
      </c>
      <c r="O33" s="156" t="str">
        <f t="shared" si="24"/>
        <v/>
      </c>
      <c r="P33" s="157" t="str">
        <f t="shared" si="77"/>
        <v>1</v>
      </c>
      <c r="Q33" s="158" t="str">
        <f t="shared" si="77"/>
        <v>0</v>
      </c>
      <c r="R33" s="158" t="str">
        <f t="shared" si="77"/>
        <v>0</v>
      </c>
      <c r="S33" s="159" t="str">
        <f t="shared" si="77"/>
        <v>1</v>
      </c>
      <c r="T33" s="158" t="str">
        <f t="shared" si="77"/>
        <v>1</v>
      </c>
      <c r="U33" s="158" t="str">
        <f t="shared" si="77"/>
        <v>1</v>
      </c>
      <c r="V33" s="158" t="str">
        <f t="shared" si="77"/>
        <v>0</v>
      </c>
      <c r="W33" s="158" t="str">
        <f t="shared" si="77"/>
        <v>0</v>
      </c>
      <c r="X33" s="157" t="str">
        <f t="shared" si="78"/>
        <v>0</v>
      </c>
      <c r="Y33" s="158" t="str">
        <f t="shared" si="78"/>
        <v>0</v>
      </c>
      <c r="Z33" s="158" t="str">
        <f t="shared" si="78"/>
        <v>0</v>
      </c>
      <c r="AA33" s="159" t="str">
        <f t="shared" si="78"/>
        <v>1</v>
      </c>
      <c r="AB33" s="160" t="str">
        <f t="shared" si="78"/>
        <v>1</v>
      </c>
      <c r="AC33" s="161" t="str">
        <f t="shared" si="78"/>
        <v>0</v>
      </c>
      <c r="AD33" s="158" t="str">
        <f t="shared" si="78"/>
        <v>1</v>
      </c>
      <c r="AE33" s="159" t="str">
        <f t="shared" si="78"/>
        <v>1</v>
      </c>
      <c r="AF33" s="155" t="str">
        <f t="shared" si="79"/>
        <v>0</v>
      </c>
      <c r="AG33" s="162" t="str">
        <f t="shared" si="79"/>
        <v>0</v>
      </c>
      <c r="AH33" s="163" t="str">
        <f t="shared" si="79"/>
        <v>0</v>
      </c>
      <c r="AI33" s="165" t="str">
        <f t="shared" si="79"/>
        <v>0</v>
      </c>
      <c r="AJ33" s="164" t="str">
        <f t="shared" si="79"/>
        <v>0</v>
      </c>
      <c r="AK33" s="164" t="str">
        <f t="shared" si="79"/>
        <v>0</v>
      </c>
      <c r="AL33" s="289" t="str">
        <f t="shared" si="79"/>
        <v>0</v>
      </c>
      <c r="AM33" s="165" t="str">
        <f t="shared" si="79"/>
        <v>0</v>
      </c>
      <c r="AN33" s="230" t="str">
        <f t="shared" si="80"/>
        <v>1</v>
      </c>
      <c r="AO33" s="230" t="str">
        <f t="shared" si="80"/>
        <v>1</v>
      </c>
      <c r="AP33" s="230" t="str">
        <f t="shared" si="80"/>
        <v>1</v>
      </c>
      <c r="AQ33" s="230" t="str">
        <f t="shared" si="80"/>
        <v>1</v>
      </c>
      <c r="AR33" s="229" t="str">
        <f t="shared" si="80"/>
        <v>1</v>
      </c>
      <c r="AS33" s="230" t="str">
        <f t="shared" si="80"/>
        <v>1</v>
      </c>
      <c r="AT33" s="230" t="str">
        <f t="shared" si="80"/>
        <v>1</v>
      </c>
      <c r="AU33" s="231" t="str">
        <f t="shared" si="80"/>
        <v>0</v>
      </c>
      <c r="AV33" s="230" t="str">
        <f t="shared" si="81"/>
        <v>1</v>
      </c>
      <c r="AW33" s="232" t="str">
        <f t="shared" si="81"/>
        <v>1</v>
      </c>
      <c r="AX33" s="232" t="str">
        <f t="shared" si="81"/>
        <v>1</v>
      </c>
      <c r="AY33" s="233" t="str">
        <f t="shared" si="81"/>
        <v>1</v>
      </c>
      <c r="AZ33" s="232" t="str">
        <f t="shared" si="81"/>
        <v>1</v>
      </c>
      <c r="BA33" s="232" t="str">
        <f t="shared" si="81"/>
        <v>1</v>
      </c>
      <c r="BB33" s="232" t="str">
        <f t="shared" si="81"/>
        <v>1</v>
      </c>
      <c r="BC33" s="233" t="str">
        <f t="shared" si="81"/>
        <v>1</v>
      </c>
      <c r="BD33" s="168" t="str">
        <f t="shared" si="82"/>
        <v>0</v>
      </c>
      <c r="BE33" s="168" t="str">
        <f t="shared" si="82"/>
        <v>1</v>
      </c>
      <c r="BF33" s="168" t="str">
        <f t="shared" si="82"/>
        <v>0</v>
      </c>
      <c r="BG33" s="169" t="str">
        <f t="shared" si="82"/>
        <v>1</v>
      </c>
      <c r="BH33" s="168" t="str">
        <f t="shared" si="82"/>
        <v>1</v>
      </c>
      <c r="BI33" s="168" t="str">
        <f t="shared" si="82"/>
        <v>1</v>
      </c>
      <c r="BJ33" s="168" t="str">
        <f t="shared" si="82"/>
        <v>1</v>
      </c>
      <c r="BK33" s="169" t="str">
        <f t="shared" si="82"/>
        <v>0</v>
      </c>
      <c r="BL33" s="168" t="str">
        <f t="shared" si="83"/>
        <v>0</v>
      </c>
      <c r="BM33" s="168" t="str">
        <f t="shared" si="83"/>
        <v>0</v>
      </c>
      <c r="BN33" s="168" t="str">
        <f t="shared" si="83"/>
        <v>0</v>
      </c>
      <c r="BO33" s="169" t="str">
        <f t="shared" si="83"/>
        <v>0</v>
      </c>
      <c r="BP33" s="168" t="str">
        <f t="shared" si="83"/>
        <v>0</v>
      </c>
      <c r="BQ33" s="168" t="str">
        <f t="shared" si="83"/>
        <v>1</v>
      </c>
      <c r="BR33" s="168" t="str">
        <f t="shared" si="83"/>
        <v>1</v>
      </c>
      <c r="BS33" s="169" t="str">
        <f t="shared" si="83"/>
        <v>0</v>
      </c>
      <c r="BT33" s="302" t="str">
        <f t="shared" si="84"/>
        <v>0</v>
      </c>
      <c r="BU33" s="302" t="str">
        <f t="shared" si="84"/>
        <v>0</v>
      </c>
      <c r="BV33" s="302" t="str">
        <f t="shared" si="84"/>
        <v>0</v>
      </c>
      <c r="BW33" s="303" t="str">
        <f t="shared" si="84"/>
        <v>1</v>
      </c>
      <c r="BX33" s="302" t="str">
        <f t="shared" si="84"/>
        <v>1</v>
      </c>
      <c r="BY33" s="302" t="str">
        <f t="shared" si="84"/>
        <v>0</v>
      </c>
      <c r="BZ33" s="302" t="str">
        <f t="shared" si="84"/>
        <v>0</v>
      </c>
      <c r="CA33" s="303" t="str">
        <f t="shared" si="84"/>
        <v>0</v>
      </c>
      <c r="CB33" s="164" t="str">
        <f t="shared" si="85"/>
        <v>0</v>
      </c>
      <c r="CC33" s="289" t="str">
        <f t="shared" si="85"/>
        <v>1</v>
      </c>
      <c r="CD33" s="340" t="str">
        <f t="shared" si="85"/>
        <v>0</v>
      </c>
      <c r="CE33" s="341" t="str">
        <f t="shared" si="85"/>
        <v>0</v>
      </c>
      <c r="CF33" s="340" t="str">
        <f t="shared" si="85"/>
        <v>0</v>
      </c>
      <c r="CG33" s="340" t="str">
        <f t="shared" si="85"/>
        <v>0</v>
      </c>
      <c r="CH33" s="340" t="str">
        <f t="shared" si="85"/>
        <v>0</v>
      </c>
      <c r="CI33" s="341" t="str">
        <f t="shared" si="85"/>
        <v>0</v>
      </c>
      <c r="CL33" s="32" t="str">
        <f t="shared" si="34"/>
        <v>9C1B</v>
      </c>
      <c r="CM33" s="285">
        <f t="shared" si="65"/>
        <v>65534</v>
      </c>
      <c r="CN33" s="285">
        <f t="shared" si="67"/>
        <v>8</v>
      </c>
      <c r="CO33" s="142">
        <f t="shared" si="36"/>
        <v>73</v>
      </c>
      <c r="CP33" s="142">
        <f t="shared" si="37"/>
        <v>22.777777777777779</v>
      </c>
      <c r="CQ33" s="143"/>
      <c r="CS33" s="170">
        <f t="shared" si="38"/>
        <v>9</v>
      </c>
      <c r="CT33" s="23">
        <f t="shared" si="39"/>
        <v>12</v>
      </c>
      <c r="CU33" s="171">
        <f t="shared" si="40"/>
        <v>1</v>
      </c>
      <c r="CV33" s="23">
        <f t="shared" si="41"/>
        <v>11</v>
      </c>
      <c r="CW33" s="172">
        <f t="shared" si="42"/>
        <v>0</v>
      </c>
      <c r="CX33" s="24">
        <f t="shared" si="43"/>
        <v>0</v>
      </c>
      <c r="CY33" s="267">
        <f t="shared" si="44"/>
        <v>15</v>
      </c>
      <c r="CZ33" s="268">
        <f t="shared" si="45"/>
        <v>14</v>
      </c>
      <c r="DA33" s="267">
        <f t="shared" si="46"/>
        <v>15</v>
      </c>
      <c r="DB33" s="268">
        <f t="shared" si="47"/>
        <v>15</v>
      </c>
      <c r="DC33" s="173">
        <f t="shared" si="48"/>
        <v>5</v>
      </c>
      <c r="DD33" s="26">
        <f t="shared" si="49"/>
        <v>14</v>
      </c>
      <c r="DE33" s="173">
        <f t="shared" si="50"/>
        <v>0</v>
      </c>
      <c r="DF33" s="26">
        <f t="shared" si="51"/>
        <v>6</v>
      </c>
      <c r="DG33" s="326">
        <f t="shared" si="52"/>
        <v>1</v>
      </c>
      <c r="DH33" s="327">
        <f t="shared" si="53"/>
        <v>8</v>
      </c>
      <c r="DI33" s="172">
        <f t="shared" si="54"/>
        <v>4</v>
      </c>
      <c r="DJ33" s="24">
        <f t="shared" si="55"/>
        <v>0</v>
      </c>
      <c r="DK33" s="172"/>
      <c r="DL33" s="19">
        <f t="shared" si="56"/>
        <v>156</v>
      </c>
      <c r="DM33" s="19">
        <f t="shared" si="57"/>
        <v>27</v>
      </c>
      <c r="DN33" s="174">
        <f t="shared" si="58"/>
        <v>0</v>
      </c>
      <c r="DO33" s="278">
        <f t="shared" si="59"/>
        <v>254</v>
      </c>
      <c r="DP33" s="278">
        <f t="shared" si="60"/>
        <v>255</v>
      </c>
      <c r="DQ33" s="20">
        <f t="shared" si="61"/>
        <v>94</v>
      </c>
      <c r="DR33" s="20">
        <f t="shared" si="62"/>
        <v>6</v>
      </c>
      <c r="DS33" s="337">
        <f t="shared" si="63"/>
        <v>24</v>
      </c>
      <c r="DT33" s="174">
        <f t="shared" si="64"/>
        <v>64</v>
      </c>
      <c r="DU33" s="1">
        <f t="shared" si="66"/>
        <v>24</v>
      </c>
    </row>
    <row r="34" spans="1:125">
      <c r="A34" s="123" t="s">
        <v>114</v>
      </c>
      <c r="B34" s="124" t="s">
        <v>115</v>
      </c>
      <c r="C34" s="154">
        <f t="shared" si="12"/>
        <v>17</v>
      </c>
      <c r="D34" s="4">
        <f t="shared" si="13"/>
        <v>68</v>
      </c>
      <c r="E34" s="16" t="str">
        <f t="shared" si="14"/>
        <v>9C</v>
      </c>
      <c r="F34" s="11" t="str">
        <f t="shared" si="15"/>
        <v>1B</v>
      </c>
      <c r="G34" s="155" t="str">
        <f t="shared" si="16"/>
        <v>0C</v>
      </c>
      <c r="H34" s="155" t="str">
        <f t="shared" si="17"/>
        <v>FE</v>
      </c>
      <c r="I34" s="155" t="str">
        <f t="shared" si="18"/>
        <v>FF</v>
      </c>
      <c r="J34" s="155" t="str">
        <f t="shared" si="19"/>
        <v>5E</v>
      </c>
      <c r="K34" s="155" t="str">
        <f t="shared" si="20"/>
        <v>06</v>
      </c>
      <c r="L34" s="155" t="str">
        <f t="shared" si="21"/>
        <v>24</v>
      </c>
      <c r="M34" s="155" t="str">
        <f t="shared" si="22"/>
        <v>4</v>
      </c>
      <c r="N34" s="155" t="str">
        <f t="shared" si="23"/>
        <v/>
      </c>
      <c r="O34" s="156" t="str">
        <f t="shared" si="24"/>
        <v/>
      </c>
      <c r="P34" s="157" t="str">
        <f t="shared" si="77"/>
        <v>1</v>
      </c>
      <c r="Q34" s="158" t="str">
        <f t="shared" si="77"/>
        <v>0</v>
      </c>
      <c r="R34" s="158" t="str">
        <f t="shared" si="77"/>
        <v>0</v>
      </c>
      <c r="S34" s="159" t="str">
        <f t="shared" si="77"/>
        <v>1</v>
      </c>
      <c r="T34" s="158" t="str">
        <f t="shared" si="77"/>
        <v>1</v>
      </c>
      <c r="U34" s="158" t="str">
        <f t="shared" si="77"/>
        <v>1</v>
      </c>
      <c r="V34" s="158" t="str">
        <f t="shared" si="77"/>
        <v>0</v>
      </c>
      <c r="W34" s="158" t="str">
        <f t="shared" si="77"/>
        <v>0</v>
      </c>
      <c r="X34" s="157" t="str">
        <f t="shared" si="78"/>
        <v>0</v>
      </c>
      <c r="Y34" s="158" t="str">
        <f t="shared" si="78"/>
        <v>0</v>
      </c>
      <c r="Z34" s="158" t="str">
        <f t="shared" si="78"/>
        <v>0</v>
      </c>
      <c r="AA34" s="159" t="str">
        <f t="shared" si="78"/>
        <v>1</v>
      </c>
      <c r="AB34" s="160" t="str">
        <f t="shared" si="78"/>
        <v>1</v>
      </c>
      <c r="AC34" s="161" t="str">
        <f t="shared" si="78"/>
        <v>0</v>
      </c>
      <c r="AD34" s="158" t="str">
        <f t="shared" si="78"/>
        <v>1</v>
      </c>
      <c r="AE34" s="159" t="str">
        <f t="shared" si="78"/>
        <v>1</v>
      </c>
      <c r="AF34" s="155" t="str">
        <f t="shared" si="79"/>
        <v>0</v>
      </c>
      <c r="AG34" s="162" t="str">
        <f t="shared" si="79"/>
        <v>0</v>
      </c>
      <c r="AH34" s="163" t="str">
        <f t="shared" si="79"/>
        <v>0</v>
      </c>
      <c r="AI34" s="165" t="str">
        <f t="shared" si="79"/>
        <v>0</v>
      </c>
      <c r="AJ34" s="164" t="str">
        <f t="shared" si="79"/>
        <v>1</v>
      </c>
      <c r="AK34" s="164" t="str">
        <f t="shared" si="79"/>
        <v>1</v>
      </c>
      <c r="AL34" s="289" t="str">
        <f t="shared" si="79"/>
        <v>0</v>
      </c>
      <c r="AM34" s="165" t="str">
        <f t="shared" si="79"/>
        <v>0</v>
      </c>
      <c r="AN34" s="230" t="str">
        <f t="shared" si="80"/>
        <v>1</v>
      </c>
      <c r="AO34" s="230" t="str">
        <f t="shared" si="80"/>
        <v>1</v>
      </c>
      <c r="AP34" s="230" t="str">
        <f t="shared" si="80"/>
        <v>1</v>
      </c>
      <c r="AQ34" s="230" t="str">
        <f t="shared" si="80"/>
        <v>1</v>
      </c>
      <c r="AR34" s="229" t="str">
        <f t="shared" si="80"/>
        <v>1</v>
      </c>
      <c r="AS34" s="230" t="str">
        <f t="shared" si="80"/>
        <v>1</v>
      </c>
      <c r="AT34" s="230" t="str">
        <f t="shared" si="80"/>
        <v>1</v>
      </c>
      <c r="AU34" s="231" t="str">
        <f t="shared" si="80"/>
        <v>0</v>
      </c>
      <c r="AV34" s="230" t="str">
        <f t="shared" si="81"/>
        <v>1</v>
      </c>
      <c r="AW34" s="232" t="str">
        <f t="shared" si="81"/>
        <v>1</v>
      </c>
      <c r="AX34" s="232" t="str">
        <f t="shared" si="81"/>
        <v>1</v>
      </c>
      <c r="AY34" s="233" t="str">
        <f t="shared" si="81"/>
        <v>1</v>
      </c>
      <c r="AZ34" s="232" t="str">
        <f t="shared" si="81"/>
        <v>1</v>
      </c>
      <c r="BA34" s="232" t="str">
        <f t="shared" si="81"/>
        <v>1</v>
      </c>
      <c r="BB34" s="232" t="str">
        <f t="shared" si="81"/>
        <v>1</v>
      </c>
      <c r="BC34" s="233" t="str">
        <f t="shared" si="81"/>
        <v>1</v>
      </c>
      <c r="BD34" s="168" t="str">
        <f t="shared" si="82"/>
        <v>0</v>
      </c>
      <c r="BE34" s="168" t="str">
        <f t="shared" si="82"/>
        <v>1</v>
      </c>
      <c r="BF34" s="168" t="str">
        <f t="shared" si="82"/>
        <v>0</v>
      </c>
      <c r="BG34" s="169" t="str">
        <f t="shared" si="82"/>
        <v>1</v>
      </c>
      <c r="BH34" s="168" t="str">
        <f t="shared" si="82"/>
        <v>1</v>
      </c>
      <c r="BI34" s="168" t="str">
        <f t="shared" si="82"/>
        <v>1</v>
      </c>
      <c r="BJ34" s="168" t="str">
        <f t="shared" si="82"/>
        <v>1</v>
      </c>
      <c r="BK34" s="169" t="str">
        <f t="shared" si="82"/>
        <v>0</v>
      </c>
      <c r="BL34" s="168" t="str">
        <f t="shared" si="83"/>
        <v>0</v>
      </c>
      <c r="BM34" s="168" t="str">
        <f t="shared" si="83"/>
        <v>0</v>
      </c>
      <c r="BN34" s="168" t="str">
        <f t="shared" si="83"/>
        <v>0</v>
      </c>
      <c r="BO34" s="169" t="str">
        <f t="shared" si="83"/>
        <v>0</v>
      </c>
      <c r="BP34" s="168" t="str">
        <f t="shared" si="83"/>
        <v>0</v>
      </c>
      <c r="BQ34" s="168" t="str">
        <f t="shared" si="83"/>
        <v>1</v>
      </c>
      <c r="BR34" s="168" t="str">
        <f t="shared" si="83"/>
        <v>1</v>
      </c>
      <c r="BS34" s="169" t="str">
        <f t="shared" si="83"/>
        <v>0</v>
      </c>
      <c r="BT34" s="302" t="str">
        <f t="shared" si="84"/>
        <v>0</v>
      </c>
      <c r="BU34" s="302" t="str">
        <f t="shared" si="84"/>
        <v>0</v>
      </c>
      <c r="BV34" s="302" t="str">
        <f t="shared" si="84"/>
        <v>1</v>
      </c>
      <c r="BW34" s="303" t="str">
        <f t="shared" si="84"/>
        <v>0</v>
      </c>
      <c r="BX34" s="302" t="str">
        <f t="shared" si="84"/>
        <v>0</v>
      </c>
      <c r="BY34" s="302" t="str">
        <f t="shared" si="84"/>
        <v>1</v>
      </c>
      <c r="BZ34" s="302" t="str">
        <f t="shared" si="84"/>
        <v>0</v>
      </c>
      <c r="CA34" s="303" t="str">
        <f t="shared" si="84"/>
        <v>0</v>
      </c>
      <c r="CB34" s="164" t="str">
        <f t="shared" si="85"/>
        <v>0</v>
      </c>
      <c r="CC34" s="289" t="str">
        <f t="shared" si="85"/>
        <v>1</v>
      </c>
      <c r="CD34" s="340" t="str">
        <f t="shared" si="85"/>
        <v>0</v>
      </c>
      <c r="CE34" s="341" t="str">
        <f t="shared" si="85"/>
        <v>0</v>
      </c>
      <c r="CF34" s="340" t="str">
        <f t="shared" si="85"/>
        <v>0</v>
      </c>
      <c r="CG34" s="340" t="str">
        <f t="shared" si="85"/>
        <v>0</v>
      </c>
      <c r="CH34" s="340" t="str">
        <f t="shared" si="85"/>
        <v>0</v>
      </c>
      <c r="CI34" s="341" t="str">
        <f t="shared" si="85"/>
        <v>0</v>
      </c>
      <c r="CL34" s="32" t="str">
        <f t="shared" si="34"/>
        <v>9C1B</v>
      </c>
      <c r="CM34" s="285">
        <f t="shared" si="65"/>
        <v>65534</v>
      </c>
      <c r="CN34" s="285">
        <f t="shared" si="67"/>
        <v>8</v>
      </c>
      <c r="CO34" s="142">
        <f t="shared" si="36"/>
        <v>73</v>
      </c>
      <c r="CP34" s="142">
        <f t="shared" si="37"/>
        <v>22.777777777777779</v>
      </c>
      <c r="CQ34" s="143"/>
      <c r="CS34" s="170">
        <f t="shared" si="38"/>
        <v>9</v>
      </c>
      <c r="CT34" s="23">
        <f t="shared" si="39"/>
        <v>12</v>
      </c>
      <c r="CU34" s="171">
        <f t="shared" si="40"/>
        <v>1</v>
      </c>
      <c r="CV34" s="23">
        <f t="shared" si="41"/>
        <v>11</v>
      </c>
      <c r="CW34" s="172">
        <f t="shared" si="42"/>
        <v>0</v>
      </c>
      <c r="CX34" s="24">
        <f t="shared" si="43"/>
        <v>12</v>
      </c>
      <c r="CY34" s="267">
        <f t="shared" si="44"/>
        <v>15</v>
      </c>
      <c r="CZ34" s="268">
        <f t="shared" si="45"/>
        <v>14</v>
      </c>
      <c r="DA34" s="267">
        <f t="shared" si="46"/>
        <v>15</v>
      </c>
      <c r="DB34" s="268">
        <f t="shared" si="47"/>
        <v>15</v>
      </c>
      <c r="DC34" s="173">
        <f t="shared" si="48"/>
        <v>5</v>
      </c>
      <c r="DD34" s="26">
        <f t="shared" si="49"/>
        <v>14</v>
      </c>
      <c r="DE34" s="173">
        <f t="shared" si="50"/>
        <v>0</v>
      </c>
      <c r="DF34" s="26">
        <f t="shared" si="51"/>
        <v>6</v>
      </c>
      <c r="DG34" s="326">
        <f t="shared" si="52"/>
        <v>2</v>
      </c>
      <c r="DH34" s="327">
        <f t="shared" si="53"/>
        <v>4</v>
      </c>
      <c r="DI34" s="172">
        <f t="shared" si="54"/>
        <v>4</v>
      </c>
      <c r="DJ34" s="24">
        <f t="shared" si="55"/>
        <v>0</v>
      </c>
      <c r="DK34" s="172"/>
      <c r="DL34" s="19">
        <f t="shared" si="56"/>
        <v>156</v>
      </c>
      <c r="DM34" s="19">
        <f t="shared" si="57"/>
        <v>27</v>
      </c>
      <c r="DN34" s="174">
        <f t="shared" si="58"/>
        <v>12</v>
      </c>
      <c r="DO34" s="278">
        <f t="shared" si="59"/>
        <v>254</v>
      </c>
      <c r="DP34" s="278">
        <f t="shared" si="60"/>
        <v>255</v>
      </c>
      <c r="DQ34" s="20">
        <f t="shared" si="61"/>
        <v>94</v>
      </c>
      <c r="DR34" s="20">
        <f t="shared" si="62"/>
        <v>6</v>
      </c>
      <c r="DS34" s="337">
        <f t="shared" si="63"/>
        <v>36</v>
      </c>
      <c r="DT34" s="174">
        <f t="shared" si="64"/>
        <v>64</v>
      </c>
      <c r="DU34" s="1">
        <f t="shared" si="66"/>
        <v>36</v>
      </c>
    </row>
    <row r="35" spans="1:125">
      <c r="A35" s="123" t="s">
        <v>116</v>
      </c>
      <c r="B35" s="124" t="s">
        <v>117</v>
      </c>
      <c r="C35" s="154">
        <f t="shared" si="12"/>
        <v>17</v>
      </c>
      <c r="D35" s="4">
        <f t="shared" si="13"/>
        <v>68</v>
      </c>
      <c r="E35" s="16" t="str">
        <f t="shared" si="14"/>
        <v>9C</v>
      </c>
      <c r="F35" s="11" t="str">
        <f t="shared" si="15"/>
        <v>1B</v>
      </c>
      <c r="G35" s="155" t="str">
        <f t="shared" si="16"/>
        <v>0C</v>
      </c>
      <c r="H35" s="155" t="str">
        <f t="shared" si="17"/>
        <v>FE</v>
      </c>
      <c r="I35" s="155" t="str">
        <f t="shared" si="18"/>
        <v>FF</v>
      </c>
      <c r="J35" s="155" t="str">
        <f t="shared" si="19"/>
        <v>5F</v>
      </c>
      <c r="K35" s="155" t="str">
        <f t="shared" si="20"/>
        <v>06</v>
      </c>
      <c r="L35" s="155" t="str">
        <f t="shared" si="21"/>
        <v>25</v>
      </c>
      <c r="M35" s="155" t="str">
        <f t="shared" si="22"/>
        <v>4</v>
      </c>
      <c r="N35" s="155" t="str">
        <f t="shared" si="23"/>
        <v/>
      </c>
      <c r="O35" s="156" t="str">
        <f t="shared" si="24"/>
        <v/>
      </c>
      <c r="P35" s="157" t="str">
        <f t="shared" si="77"/>
        <v>1</v>
      </c>
      <c r="Q35" s="158" t="str">
        <f t="shared" si="77"/>
        <v>0</v>
      </c>
      <c r="R35" s="158" t="str">
        <f t="shared" si="77"/>
        <v>0</v>
      </c>
      <c r="S35" s="159" t="str">
        <f t="shared" si="77"/>
        <v>1</v>
      </c>
      <c r="T35" s="158" t="str">
        <f t="shared" si="77"/>
        <v>1</v>
      </c>
      <c r="U35" s="158" t="str">
        <f t="shared" si="77"/>
        <v>1</v>
      </c>
      <c r="V35" s="158" t="str">
        <f t="shared" si="77"/>
        <v>0</v>
      </c>
      <c r="W35" s="158" t="str">
        <f t="shared" si="77"/>
        <v>0</v>
      </c>
      <c r="X35" s="157" t="str">
        <f t="shared" si="78"/>
        <v>0</v>
      </c>
      <c r="Y35" s="158" t="str">
        <f t="shared" si="78"/>
        <v>0</v>
      </c>
      <c r="Z35" s="158" t="str">
        <f t="shared" si="78"/>
        <v>0</v>
      </c>
      <c r="AA35" s="159" t="str">
        <f t="shared" si="78"/>
        <v>1</v>
      </c>
      <c r="AB35" s="160" t="str">
        <f t="shared" si="78"/>
        <v>1</v>
      </c>
      <c r="AC35" s="161" t="str">
        <f t="shared" si="78"/>
        <v>0</v>
      </c>
      <c r="AD35" s="158" t="str">
        <f t="shared" si="78"/>
        <v>1</v>
      </c>
      <c r="AE35" s="159" t="str">
        <f t="shared" si="78"/>
        <v>1</v>
      </c>
      <c r="AF35" s="155" t="str">
        <f t="shared" si="79"/>
        <v>0</v>
      </c>
      <c r="AG35" s="162" t="str">
        <f t="shared" si="79"/>
        <v>0</v>
      </c>
      <c r="AH35" s="163" t="str">
        <f t="shared" si="79"/>
        <v>0</v>
      </c>
      <c r="AI35" s="165" t="str">
        <f t="shared" si="79"/>
        <v>0</v>
      </c>
      <c r="AJ35" s="164" t="str">
        <f t="shared" si="79"/>
        <v>1</v>
      </c>
      <c r="AK35" s="164" t="str">
        <f t="shared" si="79"/>
        <v>1</v>
      </c>
      <c r="AL35" s="289" t="str">
        <f t="shared" si="79"/>
        <v>0</v>
      </c>
      <c r="AM35" s="165" t="str">
        <f t="shared" si="79"/>
        <v>0</v>
      </c>
      <c r="AN35" s="230" t="str">
        <f t="shared" si="80"/>
        <v>1</v>
      </c>
      <c r="AO35" s="230" t="str">
        <f t="shared" si="80"/>
        <v>1</v>
      </c>
      <c r="AP35" s="230" t="str">
        <f t="shared" si="80"/>
        <v>1</v>
      </c>
      <c r="AQ35" s="230" t="str">
        <f t="shared" si="80"/>
        <v>1</v>
      </c>
      <c r="AR35" s="229" t="str">
        <f t="shared" si="80"/>
        <v>1</v>
      </c>
      <c r="AS35" s="230" t="str">
        <f t="shared" si="80"/>
        <v>1</v>
      </c>
      <c r="AT35" s="230" t="str">
        <f t="shared" si="80"/>
        <v>1</v>
      </c>
      <c r="AU35" s="231" t="str">
        <f t="shared" si="80"/>
        <v>0</v>
      </c>
      <c r="AV35" s="230" t="str">
        <f t="shared" si="81"/>
        <v>1</v>
      </c>
      <c r="AW35" s="232" t="str">
        <f t="shared" si="81"/>
        <v>1</v>
      </c>
      <c r="AX35" s="232" t="str">
        <f t="shared" si="81"/>
        <v>1</v>
      </c>
      <c r="AY35" s="233" t="str">
        <f t="shared" si="81"/>
        <v>1</v>
      </c>
      <c r="AZ35" s="232" t="str">
        <f t="shared" si="81"/>
        <v>1</v>
      </c>
      <c r="BA35" s="232" t="str">
        <f t="shared" si="81"/>
        <v>1</v>
      </c>
      <c r="BB35" s="232" t="str">
        <f t="shared" si="81"/>
        <v>1</v>
      </c>
      <c r="BC35" s="233" t="str">
        <f t="shared" si="81"/>
        <v>1</v>
      </c>
      <c r="BD35" s="168" t="str">
        <f t="shared" si="82"/>
        <v>0</v>
      </c>
      <c r="BE35" s="168" t="str">
        <f t="shared" si="82"/>
        <v>1</v>
      </c>
      <c r="BF35" s="168" t="str">
        <f t="shared" si="82"/>
        <v>0</v>
      </c>
      <c r="BG35" s="169" t="str">
        <f t="shared" si="82"/>
        <v>1</v>
      </c>
      <c r="BH35" s="168" t="str">
        <f t="shared" si="82"/>
        <v>1</v>
      </c>
      <c r="BI35" s="168" t="str">
        <f t="shared" si="82"/>
        <v>1</v>
      </c>
      <c r="BJ35" s="168" t="str">
        <f t="shared" si="82"/>
        <v>1</v>
      </c>
      <c r="BK35" s="169" t="str">
        <f t="shared" si="82"/>
        <v>1</v>
      </c>
      <c r="BL35" s="168" t="str">
        <f t="shared" si="83"/>
        <v>0</v>
      </c>
      <c r="BM35" s="168" t="str">
        <f t="shared" si="83"/>
        <v>0</v>
      </c>
      <c r="BN35" s="168" t="str">
        <f t="shared" si="83"/>
        <v>0</v>
      </c>
      <c r="BO35" s="169" t="str">
        <f t="shared" si="83"/>
        <v>0</v>
      </c>
      <c r="BP35" s="168" t="str">
        <f t="shared" si="83"/>
        <v>0</v>
      </c>
      <c r="BQ35" s="168" t="str">
        <f t="shared" si="83"/>
        <v>1</v>
      </c>
      <c r="BR35" s="168" t="str">
        <f t="shared" si="83"/>
        <v>1</v>
      </c>
      <c r="BS35" s="169" t="str">
        <f t="shared" si="83"/>
        <v>0</v>
      </c>
      <c r="BT35" s="302" t="str">
        <f t="shared" si="84"/>
        <v>0</v>
      </c>
      <c r="BU35" s="302" t="str">
        <f t="shared" si="84"/>
        <v>0</v>
      </c>
      <c r="BV35" s="302" t="str">
        <f t="shared" si="84"/>
        <v>1</v>
      </c>
      <c r="BW35" s="303" t="str">
        <f t="shared" si="84"/>
        <v>0</v>
      </c>
      <c r="BX35" s="302" t="str">
        <f t="shared" si="84"/>
        <v>0</v>
      </c>
      <c r="BY35" s="302" t="str">
        <f t="shared" si="84"/>
        <v>1</v>
      </c>
      <c r="BZ35" s="302" t="str">
        <f t="shared" si="84"/>
        <v>0</v>
      </c>
      <c r="CA35" s="303" t="str">
        <f t="shared" si="84"/>
        <v>1</v>
      </c>
      <c r="CB35" s="164" t="str">
        <f t="shared" si="85"/>
        <v>0</v>
      </c>
      <c r="CC35" s="289" t="str">
        <f t="shared" si="85"/>
        <v>1</v>
      </c>
      <c r="CD35" s="340" t="str">
        <f t="shared" si="85"/>
        <v>0</v>
      </c>
      <c r="CE35" s="341" t="str">
        <f t="shared" si="85"/>
        <v>0</v>
      </c>
      <c r="CF35" s="340" t="str">
        <f t="shared" si="85"/>
        <v>0</v>
      </c>
      <c r="CG35" s="340" t="str">
        <f t="shared" si="85"/>
        <v>0</v>
      </c>
      <c r="CH35" s="340" t="str">
        <f t="shared" si="85"/>
        <v>0</v>
      </c>
      <c r="CI35" s="341" t="str">
        <f t="shared" si="85"/>
        <v>0</v>
      </c>
      <c r="CL35" s="32" t="str">
        <f t="shared" si="34"/>
        <v>9C1B</v>
      </c>
      <c r="CM35" s="285">
        <f t="shared" si="65"/>
        <v>65534</v>
      </c>
      <c r="CN35" s="285">
        <f t="shared" si="67"/>
        <v>8</v>
      </c>
      <c r="CO35" s="142">
        <f t="shared" si="36"/>
        <v>73.099999999999994</v>
      </c>
      <c r="CP35" s="142">
        <f t="shared" si="37"/>
        <v>22.833333333333329</v>
      </c>
      <c r="CQ35" s="143"/>
      <c r="CS35" s="170">
        <f t="shared" si="38"/>
        <v>9</v>
      </c>
      <c r="CT35" s="23">
        <f t="shared" si="39"/>
        <v>12</v>
      </c>
      <c r="CU35" s="171">
        <f t="shared" si="40"/>
        <v>1</v>
      </c>
      <c r="CV35" s="23">
        <f t="shared" si="41"/>
        <v>11</v>
      </c>
      <c r="CW35" s="172">
        <f t="shared" si="42"/>
        <v>0</v>
      </c>
      <c r="CX35" s="24">
        <f t="shared" si="43"/>
        <v>12</v>
      </c>
      <c r="CY35" s="267">
        <f t="shared" si="44"/>
        <v>15</v>
      </c>
      <c r="CZ35" s="268">
        <f t="shared" si="45"/>
        <v>14</v>
      </c>
      <c r="DA35" s="267">
        <f t="shared" si="46"/>
        <v>15</v>
      </c>
      <c r="DB35" s="268">
        <f t="shared" si="47"/>
        <v>15</v>
      </c>
      <c r="DC35" s="173">
        <f t="shared" si="48"/>
        <v>5</v>
      </c>
      <c r="DD35" s="26">
        <f t="shared" si="49"/>
        <v>15</v>
      </c>
      <c r="DE35" s="173">
        <f t="shared" si="50"/>
        <v>0</v>
      </c>
      <c r="DF35" s="26">
        <f t="shared" si="51"/>
        <v>6</v>
      </c>
      <c r="DG35" s="326">
        <f t="shared" si="52"/>
        <v>2</v>
      </c>
      <c r="DH35" s="327">
        <f t="shared" si="53"/>
        <v>5</v>
      </c>
      <c r="DI35" s="172">
        <f t="shared" si="54"/>
        <v>4</v>
      </c>
      <c r="DJ35" s="24">
        <f t="shared" si="55"/>
        <v>0</v>
      </c>
      <c r="DK35" s="172"/>
      <c r="DL35" s="19">
        <f t="shared" si="56"/>
        <v>156</v>
      </c>
      <c r="DM35" s="19">
        <f t="shared" si="57"/>
        <v>27</v>
      </c>
      <c r="DN35" s="174">
        <f t="shared" si="58"/>
        <v>12</v>
      </c>
      <c r="DO35" s="278">
        <f t="shared" si="59"/>
        <v>254</v>
      </c>
      <c r="DP35" s="278">
        <f t="shared" si="60"/>
        <v>255</v>
      </c>
      <c r="DQ35" s="20">
        <f t="shared" si="61"/>
        <v>95</v>
      </c>
      <c r="DR35" s="20">
        <f t="shared" si="62"/>
        <v>6</v>
      </c>
      <c r="DS35" s="337">
        <f t="shared" si="63"/>
        <v>37</v>
      </c>
      <c r="DT35" s="174">
        <f t="shared" si="64"/>
        <v>64</v>
      </c>
      <c r="DU35" s="1">
        <f t="shared" si="66"/>
        <v>37</v>
      </c>
    </row>
    <row r="36" spans="1:125" s="190" customFormat="1">
      <c r="A36" s="175" t="s">
        <v>118</v>
      </c>
      <c r="B36" s="176" t="s">
        <v>119</v>
      </c>
      <c r="C36" s="177">
        <f t="shared" si="12"/>
        <v>17</v>
      </c>
      <c r="D36" s="178">
        <f t="shared" si="13"/>
        <v>68</v>
      </c>
      <c r="E36" s="179" t="str">
        <f t="shared" si="14"/>
        <v>9C</v>
      </c>
      <c r="F36" s="180" t="str">
        <f t="shared" si="15"/>
        <v>1B</v>
      </c>
      <c r="G36" s="180" t="str">
        <f t="shared" si="16"/>
        <v>00</v>
      </c>
      <c r="H36" s="180" t="str">
        <f t="shared" si="17"/>
        <v>00</v>
      </c>
      <c r="I36" s="180" t="str">
        <f t="shared" si="18"/>
        <v>00</v>
      </c>
      <c r="J36" s="180" t="str">
        <f t="shared" si="19"/>
        <v>5E</v>
      </c>
      <c r="K36" s="180" t="str">
        <f t="shared" si="20"/>
        <v>06</v>
      </c>
      <c r="L36" s="180" t="str">
        <f t="shared" si="21"/>
        <v>1B</v>
      </c>
      <c r="M36" s="180" t="str">
        <f t="shared" si="22"/>
        <v>4</v>
      </c>
      <c r="N36" s="180" t="str">
        <f t="shared" si="23"/>
        <v/>
      </c>
      <c r="O36" s="181" t="str">
        <f t="shared" si="24"/>
        <v/>
      </c>
      <c r="P36" s="157" t="str">
        <f t="shared" si="77"/>
        <v>1</v>
      </c>
      <c r="Q36" s="158" t="str">
        <f t="shared" si="77"/>
        <v>0</v>
      </c>
      <c r="R36" s="158" t="str">
        <f t="shared" si="77"/>
        <v>0</v>
      </c>
      <c r="S36" s="159" t="str">
        <f t="shared" si="77"/>
        <v>1</v>
      </c>
      <c r="T36" s="158" t="str">
        <f t="shared" si="77"/>
        <v>1</v>
      </c>
      <c r="U36" s="158" t="str">
        <f t="shared" si="77"/>
        <v>1</v>
      </c>
      <c r="V36" s="158" t="str">
        <f t="shared" si="77"/>
        <v>0</v>
      </c>
      <c r="W36" s="158" t="str">
        <f t="shared" si="77"/>
        <v>0</v>
      </c>
      <c r="X36" s="157" t="str">
        <f t="shared" si="78"/>
        <v>0</v>
      </c>
      <c r="Y36" s="158" t="str">
        <f t="shared" si="78"/>
        <v>0</v>
      </c>
      <c r="Z36" s="158" t="str">
        <f t="shared" si="78"/>
        <v>0</v>
      </c>
      <c r="AA36" s="159" t="str">
        <f t="shared" si="78"/>
        <v>1</v>
      </c>
      <c r="AB36" s="160" t="str">
        <f t="shared" si="78"/>
        <v>1</v>
      </c>
      <c r="AC36" s="161" t="str">
        <f t="shared" si="78"/>
        <v>0</v>
      </c>
      <c r="AD36" s="158" t="str">
        <f t="shared" si="78"/>
        <v>1</v>
      </c>
      <c r="AE36" s="159" t="str">
        <f t="shared" si="78"/>
        <v>1</v>
      </c>
      <c r="AF36" s="180" t="str">
        <f t="shared" si="79"/>
        <v>0</v>
      </c>
      <c r="AG36" s="182" t="str">
        <f t="shared" si="79"/>
        <v>0</v>
      </c>
      <c r="AH36" s="183" t="str">
        <f t="shared" si="79"/>
        <v>0</v>
      </c>
      <c r="AI36" s="185" t="str">
        <f t="shared" si="79"/>
        <v>0</v>
      </c>
      <c r="AJ36" s="184" t="str">
        <f t="shared" si="79"/>
        <v>0</v>
      </c>
      <c r="AK36" s="184" t="str">
        <f t="shared" si="79"/>
        <v>0</v>
      </c>
      <c r="AL36" s="295" t="str">
        <f t="shared" si="79"/>
        <v>0</v>
      </c>
      <c r="AM36" s="185" t="str">
        <f t="shared" si="79"/>
        <v>0</v>
      </c>
      <c r="AN36" s="249" t="str">
        <f t="shared" si="80"/>
        <v>0</v>
      </c>
      <c r="AO36" s="249" t="str">
        <f t="shared" si="80"/>
        <v>0</v>
      </c>
      <c r="AP36" s="249" t="str">
        <f t="shared" si="80"/>
        <v>0</v>
      </c>
      <c r="AQ36" s="249" t="str">
        <f t="shared" si="80"/>
        <v>0</v>
      </c>
      <c r="AR36" s="250" t="str">
        <f t="shared" si="80"/>
        <v>0</v>
      </c>
      <c r="AS36" s="249" t="str">
        <f t="shared" si="80"/>
        <v>0</v>
      </c>
      <c r="AT36" s="249" t="str">
        <f t="shared" si="80"/>
        <v>0</v>
      </c>
      <c r="AU36" s="251" t="str">
        <f t="shared" si="80"/>
        <v>0</v>
      </c>
      <c r="AV36" s="249" t="str">
        <f t="shared" si="81"/>
        <v>0</v>
      </c>
      <c r="AW36" s="252" t="str">
        <f t="shared" si="81"/>
        <v>0</v>
      </c>
      <c r="AX36" s="252" t="str">
        <f t="shared" si="81"/>
        <v>0</v>
      </c>
      <c r="AY36" s="253" t="str">
        <f t="shared" si="81"/>
        <v>0</v>
      </c>
      <c r="AZ36" s="252" t="str">
        <f t="shared" si="81"/>
        <v>0</v>
      </c>
      <c r="BA36" s="252" t="str">
        <f t="shared" si="81"/>
        <v>0</v>
      </c>
      <c r="BB36" s="252" t="str">
        <f t="shared" si="81"/>
        <v>0</v>
      </c>
      <c r="BC36" s="253" t="str">
        <f t="shared" si="81"/>
        <v>0</v>
      </c>
      <c r="BD36" s="168" t="str">
        <f t="shared" si="82"/>
        <v>0</v>
      </c>
      <c r="BE36" s="168" t="str">
        <f t="shared" si="82"/>
        <v>1</v>
      </c>
      <c r="BF36" s="168" t="str">
        <f t="shared" si="82"/>
        <v>0</v>
      </c>
      <c r="BG36" s="169" t="str">
        <f t="shared" si="82"/>
        <v>1</v>
      </c>
      <c r="BH36" s="168" t="str">
        <f t="shared" si="82"/>
        <v>1</v>
      </c>
      <c r="BI36" s="168" t="str">
        <f t="shared" si="82"/>
        <v>1</v>
      </c>
      <c r="BJ36" s="168" t="str">
        <f t="shared" si="82"/>
        <v>1</v>
      </c>
      <c r="BK36" s="169" t="str">
        <f t="shared" si="82"/>
        <v>0</v>
      </c>
      <c r="BL36" s="168" t="str">
        <f t="shared" si="83"/>
        <v>0</v>
      </c>
      <c r="BM36" s="168" t="str">
        <f t="shared" si="83"/>
        <v>0</v>
      </c>
      <c r="BN36" s="168" t="str">
        <f t="shared" si="83"/>
        <v>0</v>
      </c>
      <c r="BO36" s="169" t="str">
        <f t="shared" si="83"/>
        <v>0</v>
      </c>
      <c r="BP36" s="168" t="str">
        <f t="shared" si="83"/>
        <v>0</v>
      </c>
      <c r="BQ36" s="168" t="str">
        <f t="shared" si="83"/>
        <v>1</v>
      </c>
      <c r="BR36" s="168" t="str">
        <f t="shared" si="83"/>
        <v>1</v>
      </c>
      <c r="BS36" s="169" t="str">
        <f t="shared" si="83"/>
        <v>0</v>
      </c>
      <c r="BT36" s="312" t="str">
        <f t="shared" si="84"/>
        <v>0</v>
      </c>
      <c r="BU36" s="312" t="str">
        <f t="shared" si="84"/>
        <v>0</v>
      </c>
      <c r="BV36" s="312" t="str">
        <f t="shared" si="84"/>
        <v>0</v>
      </c>
      <c r="BW36" s="313" t="str">
        <f t="shared" si="84"/>
        <v>1</v>
      </c>
      <c r="BX36" s="312" t="str">
        <f t="shared" si="84"/>
        <v>1</v>
      </c>
      <c r="BY36" s="312" t="str">
        <f t="shared" si="84"/>
        <v>0</v>
      </c>
      <c r="BZ36" s="312" t="str">
        <f t="shared" si="84"/>
        <v>1</v>
      </c>
      <c r="CA36" s="313" t="str">
        <f t="shared" si="84"/>
        <v>1</v>
      </c>
      <c r="CB36" s="184" t="str">
        <f t="shared" si="85"/>
        <v>0</v>
      </c>
      <c r="CC36" s="295" t="str">
        <f t="shared" si="85"/>
        <v>1</v>
      </c>
      <c r="CD36" s="350" t="str">
        <f t="shared" si="85"/>
        <v>0</v>
      </c>
      <c r="CE36" s="351" t="str">
        <f t="shared" si="85"/>
        <v>0</v>
      </c>
      <c r="CF36" s="350" t="str">
        <f t="shared" si="85"/>
        <v>0</v>
      </c>
      <c r="CG36" s="350" t="str">
        <f t="shared" si="85"/>
        <v>0</v>
      </c>
      <c r="CH36" s="350" t="str">
        <f t="shared" si="85"/>
        <v>0</v>
      </c>
      <c r="CI36" s="351" t="str">
        <f t="shared" si="85"/>
        <v>0</v>
      </c>
      <c r="CJ36" s="180" t="s">
        <v>120</v>
      </c>
      <c r="CK36" s="180">
        <f>MID(CJ36,1,4)-MID(CJ21,1,4)</f>
        <v>-0.80000000000000071</v>
      </c>
      <c r="CL36" s="32" t="str">
        <f t="shared" si="34"/>
        <v>9C1B</v>
      </c>
      <c r="CM36" s="285">
        <f t="shared" si="65"/>
        <v>0</v>
      </c>
      <c r="CN36" s="285">
        <f t="shared" si="67"/>
        <v>10</v>
      </c>
      <c r="CO36" s="142">
        <f t="shared" si="36"/>
        <v>73</v>
      </c>
      <c r="CP36" s="142">
        <f t="shared" si="37"/>
        <v>22.777777777777779</v>
      </c>
      <c r="CQ36" s="186">
        <f>CP36-CP21</f>
        <v>-0.77777777777777857</v>
      </c>
      <c r="CR36" s="180"/>
      <c r="CS36" s="170">
        <f t="shared" si="38"/>
        <v>9</v>
      </c>
      <c r="CT36" s="23">
        <f t="shared" si="39"/>
        <v>12</v>
      </c>
      <c r="CU36" s="171">
        <f t="shared" si="40"/>
        <v>1</v>
      </c>
      <c r="CV36" s="23">
        <f t="shared" si="41"/>
        <v>11</v>
      </c>
      <c r="CW36" s="187">
        <f t="shared" si="42"/>
        <v>0</v>
      </c>
      <c r="CX36" s="188">
        <f t="shared" si="43"/>
        <v>0</v>
      </c>
      <c r="CY36" s="269">
        <f t="shared" si="44"/>
        <v>0</v>
      </c>
      <c r="CZ36" s="270">
        <f t="shared" si="45"/>
        <v>0</v>
      </c>
      <c r="DA36" s="269">
        <f t="shared" si="46"/>
        <v>0</v>
      </c>
      <c r="DB36" s="270">
        <f t="shared" si="47"/>
        <v>0</v>
      </c>
      <c r="DC36" s="173">
        <f t="shared" si="48"/>
        <v>5</v>
      </c>
      <c r="DD36" s="26">
        <f t="shared" si="49"/>
        <v>14</v>
      </c>
      <c r="DE36" s="173">
        <f t="shared" si="50"/>
        <v>0</v>
      </c>
      <c r="DF36" s="26">
        <f t="shared" si="51"/>
        <v>6</v>
      </c>
      <c r="DG36" s="328">
        <f t="shared" si="52"/>
        <v>1</v>
      </c>
      <c r="DH36" s="329">
        <f t="shared" si="53"/>
        <v>11</v>
      </c>
      <c r="DI36" s="187">
        <f t="shared" si="54"/>
        <v>4</v>
      </c>
      <c r="DJ36" s="188">
        <f t="shared" si="55"/>
        <v>0</v>
      </c>
      <c r="DK36" s="187"/>
      <c r="DL36" s="19">
        <f t="shared" si="56"/>
        <v>156</v>
      </c>
      <c r="DM36" s="19">
        <f t="shared" si="57"/>
        <v>27</v>
      </c>
      <c r="DN36" s="189">
        <f t="shared" si="58"/>
        <v>0</v>
      </c>
      <c r="DO36" s="279">
        <f t="shared" si="59"/>
        <v>0</v>
      </c>
      <c r="DP36" s="279">
        <f t="shared" si="60"/>
        <v>0</v>
      </c>
      <c r="DQ36" s="20">
        <f t="shared" si="61"/>
        <v>94</v>
      </c>
      <c r="DR36" s="20">
        <f t="shared" si="62"/>
        <v>6</v>
      </c>
      <c r="DS36" s="338">
        <f t="shared" si="63"/>
        <v>27</v>
      </c>
      <c r="DT36" s="189">
        <f t="shared" si="64"/>
        <v>64</v>
      </c>
      <c r="DU36" s="1">
        <f t="shared" si="66"/>
        <v>27</v>
      </c>
    </row>
    <row r="37" spans="1:125">
      <c r="A37" s="123" t="s">
        <v>121</v>
      </c>
      <c r="B37" s="124" t="s">
        <v>122</v>
      </c>
      <c r="C37" s="154">
        <f t="shared" si="12"/>
        <v>17</v>
      </c>
      <c r="D37" s="4">
        <f t="shared" si="13"/>
        <v>68</v>
      </c>
      <c r="E37" s="16" t="str">
        <f t="shared" si="14"/>
        <v>9C</v>
      </c>
      <c r="F37" s="11" t="str">
        <f t="shared" si="15"/>
        <v>1B</v>
      </c>
      <c r="G37" s="155" t="str">
        <f t="shared" si="16"/>
        <v>02</v>
      </c>
      <c r="H37" s="155" t="str">
        <f t="shared" si="17"/>
        <v>00</v>
      </c>
      <c r="I37" s="155" t="str">
        <f t="shared" si="18"/>
        <v>00</v>
      </c>
      <c r="J37" s="155" t="str">
        <f t="shared" si="19"/>
        <v>5E</v>
      </c>
      <c r="K37" s="155" t="str">
        <f t="shared" si="20"/>
        <v>06</v>
      </c>
      <c r="L37" s="155" t="str">
        <f t="shared" si="21"/>
        <v>1D</v>
      </c>
      <c r="M37" s="155" t="str">
        <f t="shared" si="22"/>
        <v>4</v>
      </c>
      <c r="N37" s="155" t="str">
        <f t="shared" si="23"/>
        <v/>
      </c>
      <c r="O37" s="156" t="str">
        <f t="shared" si="24"/>
        <v/>
      </c>
      <c r="P37" s="157" t="str">
        <f t="shared" si="77"/>
        <v>1</v>
      </c>
      <c r="Q37" s="158" t="str">
        <f t="shared" si="77"/>
        <v>0</v>
      </c>
      <c r="R37" s="158" t="str">
        <f t="shared" si="77"/>
        <v>0</v>
      </c>
      <c r="S37" s="159" t="str">
        <f t="shared" si="77"/>
        <v>1</v>
      </c>
      <c r="T37" s="158" t="str">
        <f t="shared" si="77"/>
        <v>1</v>
      </c>
      <c r="U37" s="158" t="str">
        <f t="shared" si="77"/>
        <v>1</v>
      </c>
      <c r="V37" s="158" t="str">
        <f t="shared" si="77"/>
        <v>0</v>
      </c>
      <c r="W37" s="158" t="str">
        <f t="shared" si="77"/>
        <v>0</v>
      </c>
      <c r="X37" s="157" t="str">
        <f t="shared" si="78"/>
        <v>0</v>
      </c>
      <c r="Y37" s="158" t="str">
        <f t="shared" si="78"/>
        <v>0</v>
      </c>
      <c r="Z37" s="158" t="str">
        <f t="shared" si="78"/>
        <v>0</v>
      </c>
      <c r="AA37" s="159" t="str">
        <f t="shared" si="78"/>
        <v>1</v>
      </c>
      <c r="AB37" s="160" t="str">
        <f t="shared" si="78"/>
        <v>1</v>
      </c>
      <c r="AC37" s="161" t="str">
        <f t="shared" si="78"/>
        <v>0</v>
      </c>
      <c r="AD37" s="158" t="str">
        <f t="shared" si="78"/>
        <v>1</v>
      </c>
      <c r="AE37" s="159" t="str">
        <f t="shared" si="78"/>
        <v>1</v>
      </c>
      <c r="AF37" s="155" t="str">
        <f t="shared" si="79"/>
        <v>0</v>
      </c>
      <c r="AG37" s="162" t="str">
        <f t="shared" si="79"/>
        <v>0</v>
      </c>
      <c r="AH37" s="163" t="str">
        <f t="shared" si="79"/>
        <v>0</v>
      </c>
      <c r="AI37" s="165" t="str">
        <f t="shared" si="79"/>
        <v>0</v>
      </c>
      <c r="AJ37" s="164" t="str">
        <f t="shared" si="79"/>
        <v>0</v>
      </c>
      <c r="AK37" s="164" t="str">
        <f t="shared" si="79"/>
        <v>0</v>
      </c>
      <c r="AL37" s="289" t="str">
        <f t="shared" si="79"/>
        <v>1</v>
      </c>
      <c r="AM37" s="165" t="str">
        <f t="shared" si="79"/>
        <v>0</v>
      </c>
      <c r="AN37" s="230" t="str">
        <f t="shared" si="80"/>
        <v>0</v>
      </c>
      <c r="AO37" s="230" t="str">
        <f t="shared" si="80"/>
        <v>0</v>
      </c>
      <c r="AP37" s="230" t="str">
        <f t="shared" si="80"/>
        <v>0</v>
      </c>
      <c r="AQ37" s="230" t="str">
        <f t="shared" si="80"/>
        <v>0</v>
      </c>
      <c r="AR37" s="229" t="str">
        <f t="shared" si="80"/>
        <v>0</v>
      </c>
      <c r="AS37" s="230" t="str">
        <f t="shared" si="80"/>
        <v>0</v>
      </c>
      <c r="AT37" s="230" t="str">
        <f t="shared" si="80"/>
        <v>0</v>
      </c>
      <c r="AU37" s="231" t="str">
        <f t="shared" si="80"/>
        <v>0</v>
      </c>
      <c r="AV37" s="230" t="str">
        <f t="shared" si="81"/>
        <v>0</v>
      </c>
      <c r="AW37" s="232" t="str">
        <f t="shared" si="81"/>
        <v>0</v>
      </c>
      <c r="AX37" s="232" t="str">
        <f t="shared" si="81"/>
        <v>0</v>
      </c>
      <c r="AY37" s="233" t="str">
        <f t="shared" si="81"/>
        <v>0</v>
      </c>
      <c r="AZ37" s="232" t="str">
        <f t="shared" si="81"/>
        <v>0</v>
      </c>
      <c r="BA37" s="232" t="str">
        <f t="shared" si="81"/>
        <v>0</v>
      </c>
      <c r="BB37" s="232" t="str">
        <f t="shared" si="81"/>
        <v>0</v>
      </c>
      <c r="BC37" s="233" t="str">
        <f t="shared" si="81"/>
        <v>0</v>
      </c>
      <c r="BD37" s="168" t="str">
        <f t="shared" si="82"/>
        <v>0</v>
      </c>
      <c r="BE37" s="168" t="str">
        <f t="shared" si="82"/>
        <v>1</v>
      </c>
      <c r="BF37" s="168" t="str">
        <f t="shared" si="82"/>
        <v>0</v>
      </c>
      <c r="BG37" s="169" t="str">
        <f t="shared" si="82"/>
        <v>1</v>
      </c>
      <c r="BH37" s="168" t="str">
        <f t="shared" si="82"/>
        <v>1</v>
      </c>
      <c r="BI37" s="168" t="str">
        <f t="shared" si="82"/>
        <v>1</v>
      </c>
      <c r="BJ37" s="168" t="str">
        <f t="shared" si="82"/>
        <v>1</v>
      </c>
      <c r="BK37" s="169" t="str">
        <f t="shared" si="82"/>
        <v>0</v>
      </c>
      <c r="BL37" s="168" t="str">
        <f t="shared" si="83"/>
        <v>0</v>
      </c>
      <c r="BM37" s="168" t="str">
        <f t="shared" si="83"/>
        <v>0</v>
      </c>
      <c r="BN37" s="168" t="str">
        <f t="shared" si="83"/>
        <v>0</v>
      </c>
      <c r="BO37" s="169" t="str">
        <f t="shared" si="83"/>
        <v>0</v>
      </c>
      <c r="BP37" s="168" t="str">
        <f t="shared" si="83"/>
        <v>0</v>
      </c>
      <c r="BQ37" s="168" t="str">
        <f t="shared" si="83"/>
        <v>1</v>
      </c>
      <c r="BR37" s="168" t="str">
        <f t="shared" si="83"/>
        <v>1</v>
      </c>
      <c r="BS37" s="169" t="str">
        <f t="shared" si="83"/>
        <v>0</v>
      </c>
      <c r="BT37" s="302" t="str">
        <f t="shared" si="84"/>
        <v>0</v>
      </c>
      <c r="BU37" s="302" t="str">
        <f t="shared" si="84"/>
        <v>0</v>
      </c>
      <c r="BV37" s="302" t="str">
        <f t="shared" si="84"/>
        <v>0</v>
      </c>
      <c r="BW37" s="303" t="str">
        <f t="shared" si="84"/>
        <v>1</v>
      </c>
      <c r="BX37" s="302" t="str">
        <f t="shared" si="84"/>
        <v>1</v>
      </c>
      <c r="BY37" s="302" t="str">
        <f t="shared" si="84"/>
        <v>1</v>
      </c>
      <c r="BZ37" s="302" t="str">
        <f t="shared" si="84"/>
        <v>0</v>
      </c>
      <c r="CA37" s="303" t="str">
        <f t="shared" si="84"/>
        <v>1</v>
      </c>
      <c r="CB37" s="164" t="str">
        <f t="shared" si="85"/>
        <v>0</v>
      </c>
      <c r="CC37" s="289" t="str">
        <f t="shared" si="85"/>
        <v>1</v>
      </c>
      <c r="CD37" s="340" t="str">
        <f t="shared" si="85"/>
        <v>0</v>
      </c>
      <c r="CE37" s="341" t="str">
        <f t="shared" si="85"/>
        <v>0</v>
      </c>
      <c r="CF37" s="340" t="str">
        <f t="shared" si="85"/>
        <v>0</v>
      </c>
      <c r="CG37" s="340" t="str">
        <f t="shared" si="85"/>
        <v>0</v>
      </c>
      <c r="CH37" s="340" t="str">
        <f t="shared" si="85"/>
        <v>0</v>
      </c>
      <c r="CI37" s="341" t="str">
        <f t="shared" si="85"/>
        <v>0</v>
      </c>
      <c r="CL37" s="32" t="str">
        <f t="shared" si="34"/>
        <v>9C1B</v>
      </c>
      <c r="CM37" s="285">
        <f t="shared" si="65"/>
        <v>0</v>
      </c>
      <c r="CN37" s="285">
        <f t="shared" si="67"/>
        <v>10</v>
      </c>
      <c r="CO37" s="142">
        <f t="shared" si="36"/>
        <v>73</v>
      </c>
      <c r="CP37" s="142">
        <f t="shared" si="37"/>
        <v>22.777777777777779</v>
      </c>
      <c r="CQ37" s="143"/>
      <c r="CS37" s="170">
        <f t="shared" si="38"/>
        <v>9</v>
      </c>
      <c r="CT37" s="23">
        <f t="shared" si="39"/>
        <v>12</v>
      </c>
      <c r="CU37" s="171">
        <f t="shared" si="40"/>
        <v>1</v>
      </c>
      <c r="CV37" s="23">
        <f t="shared" si="41"/>
        <v>11</v>
      </c>
      <c r="CW37" s="172">
        <f t="shared" si="42"/>
        <v>0</v>
      </c>
      <c r="CX37" s="24">
        <f t="shared" si="43"/>
        <v>2</v>
      </c>
      <c r="CY37" s="267">
        <f t="shared" si="44"/>
        <v>0</v>
      </c>
      <c r="CZ37" s="268">
        <f t="shared" si="45"/>
        <v>0</v>
      </c>
      <c r="DA37" s="267">
        <f t="shared" si="46"/>
        <v>0</v>
      </c>
      <c r="DB37" s="268">
        <f t="shared" si="47"/>
        <v>0</v>
      </c>
      <c r="DC37" s="173">
        <f t="shared" si="48"/>
        <v>5</v>
      </c>
      <c r="DD37" s="26">
        <f t="shared" si="49"/>
        <v>14</v>
      </c>
      <c r="DE37" s="173">
        <f t="shared" si="50"/>
        <v>0</v>
      </c>
      <c r="DF37" s="26">
        <f t="shared" si="51"/>
        <v>6</v>
      </c>
      <c r="DG37" s="326">
        <f t="shared" si="52"/>
        <v>1</v>
      </c>
      <c r="DH37" s="327">
        <f t="shared" si="53"/>
        <v>13</v>
      </c>
      <c r="DI37" s="172">
        <f t="shared" si="54"/>
        <v>4</v>
      </c>
      <c r="DJ37" s="24">
        <f t="shared" si="55"/>
        <v>0</v>
      </c>
      <c r="DK37" s="172"/>
      <c r="DL37" s="19">
        <f t="shared" si="56"/>
        <v>156</v>
      </c>
      <c r="DM37" s="19">
        <f t="shared" si="57"/>
        <v>27</v>
      </c>
      <c r="DN37" s="174">
        <f t="shared" si="58"/>
        <v>2</v>
      </c>
      <c r="DO37" s="278">
        <f t="shared" si="59"/>
        <v>0</v>
      </c>
      <c r="DP37" s="278">
        <f t="shared" si="60"/>
        <v>0</v>
      </c>
      <c r="DQ37" s="20">
        <f t="shared" si="61"/>
        <v>94</v>
      </c>
      <c r="DR37" s="20">
        <f t="shared" si="62"/>
        <v>6</v>
      </c>
      <c r="DS37" s="337">
        <f t="shared" si="63"/>
        <v>29</v>
      </c>
      <c r="DT37" s="174">
        <f t="shared" si="64"/>
        <v>64</v>
      </c>
      <c r="DU37" s="1">
        <f t="shared" si="66"/>
        <v>29</v>
      </c>
    </row>
    <row r="38" spans="1:125" s="190" customFormat="1">
      <c r="A38" s="175" t="s">
        <v>123</v>
      </c>
      <c r="B38" s="176" t="s">
        <v>124</v>
      </c>
      <c r="C38" s="177">
        <f t="shared" si="12"/>
        <v>17</v>
      </c>
      <c r="D38" s="178">
        <f t="shared" si="13"/>
        <v>68</v>
      </c>
      <c r="E38" s="179" t="str">
        <f t="shared" si="14"/>
        <v>9C</v>
      </c>
      <c r="F38" s="180" t="str">
        <f t="shared" si="15"/>
        <v>1B</v>
      </c>
      <c r="G38" s="180" t="str">
        <f t="shared" si="16"/>
        <v>04</v>
      </c>
      <c r="H38" s="180" t="str">
        <f t="shared" si="17"/>
        <v>00</v>
      </c>
      <c r="I38" s="180" t="str">
        <f t="shared" si="18"/>
        <v>00</v>
      </c>
      <c r="J38" s="180" t="str">
        <f t="shared" si="19"/>
        <v>5C</v>
      </c>
      <c r="K38" s="180" t="str">
        <f t="shared" si="20"/>
        <v>06</v>
      </c>
      <c r="L38" s="180" t="str">
        <f t="shared" si="21"/>
        <v>1D</v>
      </c>
      <c r="M38" s="180" t="str">
        <f t="shared" si="22"/>
        <v>4</v>
      </c>
      <c r="N38" s="180" t="str">
        <f t="shared" si="23"/>
        <v/>
      </c>
      <c r="O38" s="181" t="str">
        <f t="shared" si="24"/>
        <v/>
      </c>
      <c r="P38" s="157" t="str">
        <f t="shared" si="77"/>
        <v>1</v>
      </c>
      <c r="Q38" s="158" t="str">
        <f t="shared" si="77"/>
        <v>0</v>
      </c>
      <c r="R38" s="158" t="str">
        <f t="shared" si="77"/>
        <v>0</v>
      </c>
      <c r="S38" s="159" t="str">
        <f t="shared" si="77"/>
        <v>1</v>
      </c>
      <c r="T38" s="158" t="str">
        <f t="shared" si="77"/>
        <v>1</v>
      </c>
      <c r="U38" s="158" t="str">
        <f t="shared" si="77"/>
        <v>1</v>
      </c>
      <c r="V38" s="158" t="str">
        <f t="shared" si="77"/>
        <v>0</v>
      </c>
      <c r="W38" s="158" t="str">
        <f t="shared" si="77"/>
        <v>0</v>
      </c>
      <c r="X38" s="157" t="str">
        <f t="shared" si="78"/>
        <v>0</v>
      </c>
      <c r="Y38" s="158" t="str">
        <f t="shared" si="78"/>
        <v>0</v>
      </c>
      <c r="Z38" s="158" t="str">
        <f t="shared" si="78"/>
        <v>0</v>
      </c>
      <c r="AA38" s="159" t="str">
        <f t="shared" si="78"/>
        <v>1</v>
      </c>
      <c r="AB38" s="160" t="str">
        <f t="shared" si="78"/>
        <v>1</v>
      </c>
      <c r="AC38" s="161" t="str">
        <f t="shared" si="78"/>
        <v>0</v>
      </c>
      <c r="AD38" s="158" t="str">
        <f t="shared" si="78"/>
        <v>1</v>
      </c>
      <c r="AE38" s="159" t="str">
        <f t="shared" si="78"/>
        <v>1</v>
      </c>
      <c r="AF38" s="180" t="str">
        <f t="shared" si="79"/>
        <v>0</v>
      </c>
      <c r="AG38" s="182" t="str">
        <f t="shared" si="79"/>
        <v>0</v>
      </c>
      <c r="AH38" s="183" t="str">
        <f t="shared" si="79"/>
        <v>0</v>
      </c>
      <c r="AI38" s="185" t="str">
        <f t="shared" si="79"/>
        <v>0</v>
      </c>
      <c r="AJ38" s="184" t="str">
        <f t="shared" si="79"/>
        <v>0</v>
      </c>
      <c r="AK38" s="184" t="str">
        <f t="shared" si="79"/>
        <v>1</v>
      </c>
      <c r="AL38" s="295" t="str">
        <f t="shared" si="79"/>
        <v>0</v>
      </c>
      <c r="AM38" s="185" t="str">
        <f t="shared" si="79"/>
        <v>0</v>
      </c>
      <c r="AN38" s="249" t="str">
        <f t="shared" si="80"/>
        <v>0</v>
      </c>
      <c r="AO38" s="249" t="str">
        <f t="shared" si="80"/>
        <v>0</v>
      </c>
      <c r="AP38" s="249" t="str">
        <f t="shared" si="80"/>
        <v>0</v>
      </c>
      <c r="AQ38" s="249" t="str">
        <f t="shared" si="80"/>
        <v>0</v>
      </c>
      <c r="AR38" s="250" t="str">
        <f t="shared" si="80"/>
        <v>0</v>
      </c>
      <c r="AS38" s="249" t="str">
        <f t="shared" si="80"/>
        <v>0</v>
      </c>
      <c r="AT38" s="249" t="str">
        <f t="shared" si="80"/>
        <v>0</v>
      </c>
      <c r="AU38" s="251" t="str">
        <f t="shared" si="80"/>
        <v>0</v>
      </c>
      <c r="AV38" s="249" t="str">
        <f t="shared" si="81"/>
        <v>0</v>
      </c>
      <c r="AW38" s="252" t="str">
        <f t="shared" si="81"/>
        <v>0</v>
      </c>
      <c r="AX38" s="252" t="str">
        <f t="shared" si="81"/>
        <v>0</v>
      </c>
      <c r="AY38" s="253" t="str">
        <f t="shared" si="81"/>
        <v>0</v>
      </c>
      <c r="AZ38" s="252" t="str">
        <f t="shared" si="81"/>
        <v>0</v>
      </c>
      <c r="BA38" s="252" t="str">
        <f t="shared" si="81"/>
        <v>0</v>
      </c>
      <c r="BB38" s="252" t="str">
        <f t="shared" si="81"/>
        <v>0</v>
      </c>
      <c r="BC38" s="253" t="str">
        <f t="shared" si="81"/>
        <v>0</v>
      </c>
      <c r="BD38" s="168" t="str">
        <f t="shared" si="82"/>
        <v>0</v>
      </c>
      <c r="BE38" s="168" t="str">
        <f t="shared" si="82"/>
        <v>1</v>
      </c>
      <c r="BF38" s="168" t="str">
        <f t="shared" si="82"/>
        <v>0</v>
      </c>
      <c r="BG38" s="169" t="str">
        <f t="shared" si="82"/>
        <v>1</v>
      </c>
      <c r="BH38" s="168" t="str">
        <f t="shared" si="82"/>
        <v>1</v>
      </c>
      <c r="BI38" s="168" t="str">
        <f t="shared" si="82"/>
        <v>1</v>
      </c>
      <c r="BJ38" s="168" t="str">
        <f t="shared" si="82"/>
        <v>0</v>
      </c>
      <c r="BK38" s="169" t="str">
        <f t="shared" si="82"/>
        <v>0</v>
      </c>
      <c r="BL38" s="168" t="str">
        <f t="shared" si="83"/>
        <v>0</v>
      </c>
      <c r="BM38" s="168" t="str">
        <f t="shared" si="83"/>
        <v>0</v>
      </c>
      <c r="BN38" s="168" t="str">
        <f t="shared" si="83"/>
        <v>0</v>
      </c>
      <c r="BO38" s="169" t="str">
        <f t="shared" si="83"/>
        <v>0</v>
      </c>
      <c r="BP38" s="168" t="str">
        <f t="shared" si="83"/>
        <v>0</v>
      </c>
      <c r="BQ38" s="168" t="str">
        <f t="shared" si="83"/>
        <v>1</v>
      </c>
      <c r="BR38" s="168" t="str">
        <f t="shared" si="83"/>
        <v>1</v>
      </c>
      <c r="BS38" s="169" t="str">
        <f t="shared" si="83"/>
        <v>0</v>
      </c>
      <c r="BT38" s="312" t="str">
        <f t="shared" si="84"/>
        <v>0</v>
      </c>
      <c r="BU38" s="312" t="str">
        <f t="shared" si="84"/>
        <v>0</v>
      </c>
      <c r="BV38" s="312" t="str">
        <f t="shared" si="84"/>
        <v>0</v>
      </c>
      <c r="BW38" s="313" t="str">
        <f t="shared" si="84"/>
        <v>1</v>
      </c>
      <c r="BX38" s="312" t="str">
        <f t="shared" si="84"/>
        <v>1</v>
      </c>
      <c r="BY38" s="312" t="str">
        <f t="shared" si="84"/>
        <v>1</v>
      </c>
      <c r="BZ38" s="312" t="str">
        <f t="shared" si="84"/>
        <v>0</v>
      </c>
      <c r="CA38" s="313" t="str">
        <f t="shared" si="84"/>
        <v>1</v>
      </c>
      <c r="CB38" s="184" t="str">
        <f t="shared" si="85"/>
        <v>0</v>
      </c>
      <c r="CC38" s="295" t="str">
        <f t="shared" si="85"/>
        <v>1</v>
      </c>
      <c r="CD38" s="350" t="str">
        <f t="shared" si="85"/>
        <v>0</v>
      </c>
      <c r="CE38" s="351" t="str">
        <f t="shared" si="85"/>
        <v>0</v>
      </c>
      <c r="CF38" s="350" t="str">
        <f t="shared" si="85"/>
        <v>0</v>
      </c>
      <c r="CG38" s="350" t="str">
        <f t="shared" si="85"/>
        <v>0</v>
      </c>
      <c r="CH38" s="350" t="str">
        <f t="shared" si="85"/>
        <v>0</v>
      </c>
      <c r="CI38" s="351" t="str">
        <f t="shared" si="85"/>
        <v>0</v>
      </c>
      <c r="CJ38" s="180" t="s">
        <v>125</v>
      </c>
      <c r="CK38" s="180">
        <f>MID(CJ38,1,4)-MID(CJ36,1,4)</f>
        <v>-9.9999999999997868E-2</v>
      </c>
      <c r="CL38" s="32" t="str">
        <f t="shared" si="34"/>
        <v>9C1B</v>
      </c>
      <c r="CM38" s="285">
        <f t="shared" si="65"/>
        <v>0</v>
      </c>
      <c r="CN38" s="285">
        <f t="shared" si="67"/>
        <v>10</v>
      </c>
      <c r="CO38" s="142">
        <f t="shared" si="36"/>
        <v>72.8</v>
      </c>
      <c r="CP38" s="142">
        <f t="shared" si="37"/>
        <v>22.666666666666668</v>
      </c>
      <c r="CQ38" s="186">
        <f>CP38-CP36</f>
        <v>-0.11111111111111072</v>
      </c>
      <c r="CR38" s="180"/>
      <c r="CS38" s="170">
        <f t="shared" si="38"/>
        <v>9</v>
      </c>
      <c r="CT38" s="23">
        <f t="shared" si="39"/>
        <v>12</v>
      </c>
      <c r="CU38" s="171">
        <f t="shared" si="40"/>
        <v>1</v>
      </c>
      <c r="CV38" s="23">
        <f t="shared" si="41"/>
        <v>11</v>
      </c>
      <c r="CW38" s="187">
        <f t="shared" si="42"/>
        <v>0</v>
      </c>
      <c r="CX38" s="188">
        <f t="shared" si="43"/>
        <v>4</v>
      </c>
      <c r="CY38" s="269">
        <f t="shared" si="44"/>
        <v>0</v>
      </c>
      <c r="CZ38" s="270">
        <f t="shared" si="45"/>
        <v>0</v>
      </c>
      <c r="DA38" s="269">
        <f t="shared" si="46"/>
        <v>0</v>
      </c>
      <c r="DB38" s="270">
        <f t="shared" si="47"/>
        <v>0</v>
      </c>
      <c r="DC38" s="173">
        <f t="shared" si="48"/>
        <v>5</v>
      </c>
      <c r="DD38" s="26">
        <f t="shared" si="49"/>
        <v>12</v>
      </c>
      <c r="DE38" s="173">
        <f t="shared" si="50"/>
        <v>0</v>
      </c>
      <c r="DF38" s="26">
        <f t="shared" si="51"/>
        <v>6</v>
      </c>
      <c r="DG38" s="328">
        <f t="shared" si="52"/>
        <v>1</v>
      </c>
      <c r="DH38" s="329">
        <f t="shared" si="53"/>
        <v>13</v>
      </c>
      <c r="DI38" s="187">
        <f t="shared" si="54"/>
        <v>4</v>
      </c>
      <c r="DJ38" s="188">
        <f t="shared" si="55"/>
        <v>0</v>
      </c>
      <c r="DK38" s="187"/>
      <c r="DL38" s="19">
        <f t="shared" si="56"/>
        <v>156</v>
      </c>
      <c r="DM38" s="19">
        <f t="shared" si="57"/>
        <v>27</v>
      </c>
      <c r="DN38" s="189">
        <f t="shared" si="58"/>
        <v>4</v>
      </c>
      <c r="DO38" s="279">
        <f t="shared" si="59"/>
        <v>0</v>
      </c>
      <c r="DP38" s="279">
        <f t="shared" si="60"/>
        <v>0</v>
      </c>
      <c r="DQ38" s="20">
        <f t="shared" si="61"/>
        <v>92</v>
      </c>
      <c r="DR38" s="20">
        <f t="shared" si="62"/>
        <v>6</v>
      </c>
      <c r="DS38" s="338">
        <f t="shared" si="63"/>
        <v>29</v>
      </c>
      <c r="DT38" s="189">
        <f t="shared" si="64"/>
        <v>64</v>
      </c>
      <c r="DU38" s="1">
        <f t="shared" si="66"/>
        <v>29</v>
      </c>
    </row>
    <row r="39" spans="1:125">
      <c r="A39" s="123" t="s">
        <v>126</v>
      </c>
      <c r="B39" s="124" t="s">
        <v>127</v>
      </c>
      <c r="C39" s="154">
        <f t="shared" si="12"/>
        <v>17</v>
      </c>
      <c r="D39" s="4">
        <f t="shared" si="13"/>
        <v>68</v>
      </c>
      <c r="E39" s="16" t="str">
        <f t="shared" si="14"/>
        <v>9C</v>
      </c>
      <c r="F39" s="11" t="str">
        <f t="shared" si="15"/>
        <v>1B</v>
      </c>
      <c r="G39" s="155" t="str">
        <f t="shared" si="16"/>
        <v>06</v>
      </c>
      <c r="H39" s="155" t="str">
        <f t="shared" si="17"/>
        <v>00</v>
      </c>
      <c r="I39" s="155" t="str">
        <f t="shared" si="18"/>
        <v>00</v>
      </c>
      <c r="J39" s="155" t="str">
        <f t="shared" si="19"/>
        <v>5B</v>
      </c>
      <c r="K39" s="155" t="str">
        <f t="shared" si="20"/>
        <v>06</v>
      </c>
      <c r="L39" s="155" t="str">
        <f t="shared" si="21"/>
        <v>1E</v>
      </c>
      <c r="M39" s="155" t="str">
        <f t="shared" si="22"/>
        <v>4</v>
      </c>
      <c r="N39" s="155" t="str">
        <f t="shared" si="23"/>
        <v/>
      </c>
      <c r="O39" s="156" t="str">
        <f t="shared" si="24"/>
        <v/>
      </c>
      <c r="P39" s="157" t="str">
        <f t="shared" si="77"/>
        <v>1</v>
      </c>
      <c r="Q39" s="158" t="str">
        <f t="shared" si="77"/>
        <v>0</v>
      </c>
      <c r="R39" s="158" t="str">
        <f t="shared" si="77"/>
        <v>0</v>
      </c>
      <c r="S39" s="159" t="str">
        <f t="shared" si="77"/>
        <v>1</v>
      </c>
      <c r="T39" s="158" t="str">
        <f t="shared" si="77"/>
        <v>1</v>
      </c>
      <c r="U39" s="158" t="str">
        <f t="shared" si="77"/>
        <v>1</v>
      </c>
      <c r="V39" s="158" t="str">
        <f t="shared" si="77"/>
        <v>0</v>
      </c>
      <c r="W39" s="158" t="str">
        <f t="shared" si="77"/>
        <v>0</v>
      </c>
      <c r="X39" s="157" t="str">
        <f t="shared" si="78"/>
        <v>0</v>
      </c>
      <c r="Y39" s="158" t="str">
        <f t="shared" si="78"/>
        <v>0</v>
      </c>
      <c r="Z39" s="158" t="str">
        <f t="shared" si="78"/>
        <v>0</v>
      </c>
      <c r="AA39" s="159" t="str">
        <f t="shared" si="78"/>
        <v>1</v>
      </c>
      <c r="AB39" s="160" t="str">
        <f t="shared" si="78"/>
        <v>1</v>
      </c>
      <c r="AC39" s="161" t="str">
        <f t="shared" si="78"/>
        <v>0</v>
      </c>
      <c r="AD39" s="158" t="str">
        <f t="shared" si="78"/>
        <v>1</v>
      </c>
      <c r="AE39" s="159" t="str">
        <f t="shared" si="78"/>
        <v>1</v>
      </c>
      <c r="AF39" s="155" t="str">
        <f t="shared" si="79"/>
        <v>0</v>
      </c>
      <c r="AG39" s="162" t="str">
        <f t="shared" si="79"/>
        <v>0</v>
      </c>
      <c r="AH39" s="163" t="str">
        <f t="shared" si="79"/>
        <v>0</v>
      </c>
      <c r="AI39" s="165" t="str">
        <f t="shared" si="79"/>
        <v>0</v>
      </c>
      <c r="AJ39" s="164" t="str">
        <f t="shared" si="79"/>
        <v>0</v>
      </c>
      <c r="AK39" s="164" t="str">
        <f t="shared" si="79"/>
        <v>1</v>
      </c>
      <c r="AL39" s="289" t="str">
        <f t="shared" si="79"/>
        <v>1</v>
      </c>
      <c r="AM39" s="165" t="str">
        <f t="shared" si="79"/>
        <v>0</v>
      </c>
      <c r="AN39" s="230" t="str">
        <f t="shared" si="80"/>
        <v>0</v>
      </c>
      <c r="AO39" s="230" t="str">
        <f t="shared" si="80"/>
        <v>0</v>
      </c>
      <c r="AP39" s="230" t="str">
        <f t="shared" si="80"/>
        <v>0</v>
      </c>
      <c r="AQ39" s="230" t="str">
        <f t="shared" si="80"/>
        <v>0</v>
      </c>
      <c r="AR39" s="229" t="str">
        <f t="shared" si="80"/>
        <v>0</v>
      </c>
      <c r="AS39" s="230" t="str">
        <f t="shared" si="80"/>
        <v>0</v>
      </c>
      <c r="AT39" s="230" t="str">
        <f t="shared" si="80"/>
        <v>0</v>
      </c>
      <c r="AU39" s="231" t="str">
        <f t="shared" si="80"/>
        <v>0</v>
      </c>
      <c r="AV39" s="230" t="str">
        <f t="shared" si="81"/>
        <v>0</v>
      </c>
      <c r="AW39" s="232" t="str">
        <f t="shared" si="81"/>
        <v>0</v>
      </c>
      <c r="AX39" s="232" t="str">
        <f t="shared" si="81"/>
        <v>0</v>
      </c>
      <c r="AY39" s="233" t="str">
        <f t="shared" si="81"/>
        <v>0</v>
      </c>
      <c r="AZ39" s="232" t="str">
        <f t="shared" si="81"/>
        <v>0</v>
      </c>
      <c r="BA39" s="232" t="str">
        <f t="shared" si="81"/>
        <v>0</v>
      </c>
      <c r="BB39" s="232" t="str">
        <f t="shared" si="81"/>
        <v>0</v>
      </c>
      <c r="BC39" s="233" t="str">
        <f t="shared" si="81"/>
        <v>0</v>
      </c>
      <c r="BD39" s="168" t="str">
        <f t="shared" si="82"/>
        <v>0</v>
      </c>
      <c r="BE39" s="168" t="str">
        <f t="shared" si="82"/>
        <v>1</v>
      </c>
      <c r="BF39" s="168" t="str">
        <f t="shared" si="82"/>
        <v>0</v>
      </c>
      <c r="BG39" s="169" t="str">
        <f t="shared" si="82"/>
        <v>1</v>
      </c>
      <c r="BH39" s="168" t="str">
        <f t="shared" si="82"/>
        <v>1</v>
      </c>
      <c r="BI39" s="168" t="str">
        <f t="shared" si="82"/>
        <v>0</v>
      </c>
      <c r="BJ39" s="168" t="str">
        <f t="shared" si="82"/>
        <v>1</v>
      </c>
      <c r="BK39" s="169" t="str">
        <f t="shared" si="82"/>
        <v>1</v>
      </c>
      <c r="BL39" s="168" t="str">
        <f t="shared" si="83"/>
        <v>0</v>
      </c>
      <c r="BM39" s="168" t="str">
        <f t="shared" si="83"/>
        <v>0</v>
      </c>
      <c r="BN39" s="168" t="str">
        <f t="shared" si="83"/>
        <v>0</v>
      </c>
      <c r="BO39" s="169" t="str">
        <f t="shared" si="83"/>
        <v>0</v>
      </c>
      <c r="BP39" s="168" t="str">
        <f t="shared" si="83"/>
        <v>0</v>
      </c>
      <c r="BQ39" s="168" t="str">
        <f t="shared" si="83"/>
        <v>1</v>
      </c>
      <c r="BR39" s="168" t="str">
        <f t="shared" si="83"/>
        <v>1</v>
      </c>
      <c r="BS39" s="169" t="str">
        <f t="shared" si="83"/>
        <v>0</v>
      </c>
      <c r="BT39" s="302" t="str">
        <f t="shared" si="84"/>
        <v>0</v>
      </c>
      <c r="BU39" s="302" t="str">
        <f t="shared" si="84"/>
        <v>0</v>
      </c>
      <c r="BV39" s="302" t="str">
        <f t="shared" si="84"/>
        <v>0</v>
      </c>
      <c r="BW39" s="303" t="str">
        <f t="shared" si="84"/>
        <v>1</v>
      </c>
      <c r="BX39" s="302" t="str">
        <f t="shared" si="84"/>
        <v>1</v>
      </c>
      <c r="BY39" s="302" t="str">
        <f t="shared" si="84"/>
        <v>1</v>
      </c>
      <c r="BZ39" s="302" t="str">
        <f t="shared" si="84"/>
        <v>1</v>
      </c>
      <c r="CA39" s="303" t="str">
        <f t="shared" si="84"/>
        <v>0</v>
      </c>
      <c r="CB39" s="164" t="str">
        <f t="shared" si="85"/>
        <v>0</v>
      </c>
      <c r="CC39" s="289" t="str">
        <f t="shared" si="85"/>
        <v>1</v>
      </c>
      <c r="CD39" s="340" t="str">
        <f t="shared" si="85"/>
        <v>0</v>
      </c>
      <c r="CE39" s="341" t="str">
        <f t="shared" si="85"/>
        <v>0</v>
      </c>
      <c r="CF39" s="340" t="str">
        <f t="shared" si="85"/>
        <v>0</v>
      </c>
      <c r="CG39" s="340" t="str">
        <f t="shared" si="85"/>
        <v>0</v>
      </c>
      <c r="CH39" s="340" t="str">
        <f t="shared" si="85"/>
        <v>0</v>
      </c>
      <c r="CI39" s="341" t="str">
        <f t="shared" si="85"/>
        <v>0</v>
      </c>
      <c r="CL39" s="32" t="str">
        <f t="shared" si="34"/>
        <v>9C1B</v>
      </c>
      <c r="CM39" s="285">
        <f t="shared" si="65"/>
        <v>0</v>
      </c>
      <c r="CN39" s="285">
        <f t="shared" si="67"/>
        <v>10</v>
      </c>
      <c r="CO39" s="142">
        <f t="shared" si="36"/>
        <v>72.7</v>
      </c>
      <c r="CP39" s="142">
        <f t="shared" si="37"/>
        <v>22.611111111111111</v>
      </c>
      <c r="CQ39" s="143"/>
      <c r="CS39" s="170">
        <f t="shared" si="38"/>
        <v>9</v>
      </c>
      <c r="CT39" s="23">
        <f t="shared" si="39"/>
        <v>12</v>
      </c>
      <c r="CU39" s="171">
        <f t="shared" si="40"/>
        <v>1</v>
      </c>
      <c r="CV39" s="23">
        <f t="shared" si="41"/>
        <v>11</v>
      </c>
      <c r="CW39" s="172">
        <f t="shared" si="42"/>
        <v>0</v>
      </c>
      <c r="CX39" s="24">
        <f t="shared" si="43"/>
        <v>6</v>
      </c>
      <c r="CY39" s="267">
        <f t="shared" si="44"/>
        <v>0</v>
      </c>
      <c r="CZ39" s="268">
        <f t="shared" si="45"/>
        <v>0</v>
      </c>
      <c r="DA39" s="267">
        <f t="shared" si="46"/>
        <v>0</v>
      </c>
      <c r="DB39" s="268">
        <f t="shared" si="47"/>
        <v>0</v>
      </c>
      <c r="DC39" s="173">
        <f t="shared" si="48"/>
        <v>5</v>
      </c>
      <c r="DD39" s="26">
        <f t="shared" si="49"/>
        <v>11</v>
      </c>
      <c r="DE39" s="173">
        <f t="shared" si="50"/>
        <v>0</v>
      </c>
      <c r="DF39" s="26">
        <f t="shared" si="51"/>
        <v>6</v>
      </c>
      <c r="DG39" s="326">
        <f t="shared" si="52"/>
        <v>1</v>
      </c>
      <c r="DH39" s="327">
        <f t="shared" si="53"/>
        <v>14</v>
      </c>
      <c r="DI39" s="172">
        <f t="shared" si="54"/>
        <v>4</v>
      </c>
      <c r="DJ39" s="24">
        <f t="shared" si="55"/>
        <v>0</v>
      </c>
      <c r="DK39" s="172"/>
      <c r="DL39" s="19">
        <f t="shared" si="56"/>
        <v>156</v>
      </c>
      <c r="DM39" s="19">
        <f t="shared" si="57"/>
        <v>27</v>
      </c>
      <c r="DN39" s="174">
        <f t="shared" si="58"/>
        <v>6</v>
      </c>
      <c r="DO39" s="278">
        <f t="shared" si="59"/>
        <v>0</v>
      </c>
      <c r="DP39" s="278">
        <f t="shared" si="60"/>
        <v>0</v>
      </c>
      <c r="DQ39" s="20">
        <f t="shared" si="61"/>
        <v>91</v>
      </c>
      <c r="DR39" s="20">
        <f t="shared" si="62"/>
        <v>6</v>
      </c>
      <c r="DS39" s="337">
        <f t="shared" si="63"/>
        <v>30</v>
      </c>
      <c r="DT39" s="174">
        <f t="shared" si="64"/>
        <v>64</v>
      </c>
      <c r="DU39" s="1">
        <f t="shared" si="66"/>
        <v>30</v>
      </c>
    </row>
    <row r="40" spans="1:125" s="190" customFormat="1">
      <c r="A40" s="175" t="s">
        <v>128</v>
      </c>
      <c r="B40" s="176" t="s">
        <v>129</v>
      </c>
      <c r="C40" s="177">
        <f t="shared" si="12"/>
        <v>17</v>
      </c>
      <c r="D40" s="178">
        <f t="shared" si="13"/>
        <v>68</v>
      </c>
      <c r="E40" s="179" t="str">
        <f t="shared" si="14"/>
        <v>9C</v>
      </c>
      <c r="F40" s="180" t="str">
        <f t="shared" si="15"/>
        <v>1B</v>
      </c>
      <c r="G40" s="180" t="str">
        <f t="shared" si="16"/>
        <v>0A</v>
      </c>
      <c r="H40" s="180" t="str">
        <f t="shared" si="17"/>
        <v>00</v>
      </c>
      <c r="I40" s="180" t="str">
        <f t="shared" si="18"/>
        <v>00</v>
      </c>
      <c r="J40" s="180" t="str">
        <f t="shared" si="19"/>
        <v>55</v>
      </c>
      <c r="K40" s="180" t="str">
        <f t="shared" si="20"/>
        <v>06</v>
      </c>
      <c r="L40" s="180" t="str">
        <f t="shared" si="21"/>
        <v>1C</v>
      </c>
      <c r="M40" s="180" t="str">
        <f t="shared" si="22"/>
        <v>4</v>
      </c>
      <c r="N40" s="180" t="str">
        <f t="shared" si="23"/>
        <v/>
      </c>
      <c r="O40" s="181" t="str">
        <f t="shared" si="24"/>
        <v/>
      </c>
      <c r="P40" s="157" t="str">
        <f t="shared" si="77"/>
        <v>1</v>
      </c>
      <c r="Q40" s="158" t="str">
        <f t="shared" si="77"/>
        <v>0</v>
      </c>
      <c r="R40" s="158" t="str">
        <f t="shared" si="77"/>
        <v>0</v>
      </c>
      <c r="S40" s="159" t="str">
        <f t="shared" si="77"/>
        <v>1</v>
      </c>
      <c r="T40" s="158" t="str">
        <f t="shared" si="77"/>
        <v>1</v>
      </c>
      <c r="U40" s="158" t="str">
        <f t="shared" si="77"/>
        <v>1</v>
      </c>
      <c r="V40" s="158" t="str">
        <f t="shared" si="77"/>
        <v>0</v>
      </c>
      <c r="W40" s="158" t="str">
        <f t="shared" si="77"/>
        <v>0</v>
      </c>
      <c r="X40" s="157" t="str">
        <f t="shared" si="78"/>
        <v>0</v>
      </c>
      <c r="Y40" s="158" t="str">
        <f t="shared" si="78"/>
        <v>0</v>
      </c>
      <c r="Z40" s="158" t="str">
        <f t="shared" si="78"/>
        <v>0</v>
      </c>
      <c r="AA40" s="159" t="str">
        <f t="shared" si="78"/>
        <v>1</v>
      </c>
      <c r="AB40" s="160" t="str">
        <f t="shared" si="78"/>
        <v>1</v>
      </c>
      <c r="AC40" s="161" t="str">
        <f t="shared" si="78"/>
        <v>0</v>
      </c>
      <c r="AD40" s="158" t="str">
        <f t="shared" si="78"/>
        <v>1</v>
      </c>
      <c r="AE40" s="159" t="str">
        <f t="shared" si="78"/>
        <v>1</v>
      </c>
      <c r="AF40" s="180" t="str">
        <f t="shared" si="79"/>
        <v>0</v>
      </c>
      <c r="AG40" s="182" t="str">
        <f t="shared" si="79"/>
        <v>0</v>
      </c>
      <c r="AH40" s="183" t="str">
        <f t="shared" si="79"/>
        <v>0</v>
      </c>
      <c r="AI40" s="185" t="str">
        <f t="shared" si="79"/>
        <v>0</v>
      </c>
      <c r="AJ40" s="184" t="str">
        <f t="shared" si="79"/>
        <v>1</v>
      </c>
      <c r="AK40" s="184" t="str">
        <f t="shared" si="79"/>
        <v>0</v>
      </c>
      <c r="AL40" s="295" t="str">
        <f t="shared" si="79"/>
        <v>1</v>
      </c>
      <c r="AM40" s="185" t="str">
        <f t="shared" si="79"/>
        <v>0</v>
      </c>
      <c r="AN40" s="249" t="str">
        <f t="shared" si="80"/>
        <v>0</v>
      </c>
      <c r="AO40" s="249" t="str">
        <f t="shared" si="80"/>
        <v>0</v>
      </c>
      <c r="AP40" s="249" t="str">
        <f t="shared" si="80"/>
        <v>0</v>
      </c>
      <c r="AQ40" s="249" t="str">
        <f t="shared" si="80"/>
        <v>0</v>
      </c>
      <c r="AR40" s="250" t="str">
        <f t="shared" si="80"/>
        <v>0</v>
      </c>
      <c r="AS40" s="249" t="str">
        <f t="shared" si="80"/>
        <v>0</v>
      </c>
      <c r="AT40" s="249" t="str">
        <f t="shared" si="80"/>
        <v>0</v>
      </c>
      <c r="AU40" s="251" t="str">
        <f t="shared" si="80"/>
        <v>0</v>
      </c>
      <c r="AV40" s="249" t="str">
        <f t="shared" si="81"/>
        <v>0</v>
      </c>
      <c r="AW40" s="252" t="str">
        <f t="shared" si="81"/>
        <v>0</v>
      </c>
      <c r="AX40" s="252" t="str">
        <f t="shared" si="81"/>
        <v>0</v>
      </c>
      <c r="AY40" s="253" t="str">
        <f t="shared" si="81"/>
        <v>0</v>
      </c>
      <c r="AZ40" s="252" t="str">
        <f t="shared" si="81"/>
        <v>0</v>
      </c>
      <c r="BA40" s="252" t="str">
        <f t="shared" si="81"/>
        <v>0</v>
      </c>
      <c r="BB40" s="252" t="str">
        <f t="shared" si="81"/>
        <v>0</v>
      </c>
      <c r="BC40" s="253" t="str">
        <f t="shared" si="81"/>
        <v>0</v>
      </c>
      <c r="BD40" s="168" t="str">
        <f t="shared" si="82"/>
        <v>0</v>
      </c>
      <c r="BE40" s="168" t="str">
        <f t="shared" si="82"/>
        <v>1</v>
      </c>
      <c r="BF40" s="168" t="str">
        <f t="shared" si="82"/>
        <v>0</v>
      </c>
      <c r="BG40" s="169" t="str">
        <f t="shared" si="82"/>
        <v>1</v>
      </c>
      <c r="BH40" s="168" t="str">
        <f t="shared" si="82"/>
        <v>0</v>
      </c>
      <c r="BI40" s="168" t="str">
        <f t="shared" si="82"/>
        <v>1</v>
      </c>
      <c r="BJ40" s="168" t="str">
        <f t="shared" si="82"/>
        <v>0</v>
      </c>
      <c r="BK40" s="169" t="str">
        <f t="shared" si="82"/>
        <v>1</v>
      </c>
      <c r="BL40" s="168" t="str">
        <f t="shared" si="83"/>
        <v>0</v>
      </c>
      <c r="BM40" s="168" t="str">
        <f t="shared" si="83"/>
        <v>0</v>
      </c>
      <c r="BN40" s="168" t="str">
        <f t="shared" si="83"/>
        <v>0</v>
      </c>
      <c r="BO40" s="169" t="str">
        <f t="shared" si="83"/>
        <v>0</v>
      </c>
      <c r="BP40" s="168" t="str">
        <f t="shared" si="83"/>
        <v>0</v>
      </c>
      <c r="BQ40" s="168" t="str">
        <f t="shared" si="83"/>
        <v>1</v>
      </c>
      <c r="BR40" s="168" t="str">
        <f t="shared" si="83"/>
        <v>1</v>
      </c>
      <c r="BS40" s="169" t="str">
        <f t="shared" si="83"/>
        <v>0</v>
      </c>
      <c r="BT40" s="312" t="str">
        <f t="shared" si="84"/>
        <v>0</v>
      </c>
      <c r="BU40" s="312" t="str">
        <f t="shared" si="84"/>
        <v>0</v>
      </c>
      <c r="BV40" s="312" t="str">
        <f t="shared" si="84"/>
        <v>0</v>
      </c>
      <c r="BW40" s="313" t="str">
        <f t="shared" si="84"/>
        <v>1</v>
      </c>
      <c r="BX40" s="312" t="str">
        <f t="shared" si="84"/>
        <v>1</v>
      </c>
      <c r="BY40" s="312" t="str">
        <f t="shared" si="84"/>
        <v>1</v>
      </c>
      <c r="BZ40" s="312" t="str">
        <f t="shared" si="84"/>
        <v>0</v>
      </c>
      <c r="CA40" s="313" t="str">
        <f t="shared" si="84"/>
        <v>0</v>
      </c>
      <c r="CB40" s="184" t="str">
        <f t="shared" si="85"/>
        <v>0</v>
      </c>
      <c r="CC40" s="295" t="str">
        <f t="shared" si="85"/>
        <v>1</v>
      </c>
      <c r="CD40" s="350" t="str">
        <f t="shared" si="85"/>
        <v>0</v>
      </c>
      <c r="CE40" s="351" t="str">
        <f t="shared" si="85"/>
        <v>0</v>
      </c>
      <c r="CF40" s="350" t="str">
        <f t="shared" si="85"/>
        <v>0</v>
      </c>
      <c r="CG40" s="350" t="str">
        <f t="shared" si="85"/>
        <v>0</v>
      </c>
      <c r="CH40" s="350" t="str">
        <f t="shared" si="85"/>
        <v>0</v>
      </c>
      <c r="CI40" s="351" t="str">
        <f t="shared" si="85"/>
        <v>0</v>
      </c>
      <c r="CJ40" s="180" t="s">
        <v>130</v>
      </c>
      <c r="CK40" s="180">
        <f>MID(CJ40,1,4)-MID(CJ38,1,4)</f>
        <v>-0.40000000000000213</v>
      </c>
      <c r="CL40" s="32" t="str">
        <f t="shared" si="34"/>
        <v>9C1B</v>
      </c>
      <c r="CM40" s="285">
        <f t="shared" si="65"/>
        <v>0</v>
      </c>
      <c r="CN40" s="285">
        <f t="shared" si="67"/>
        <v>10</v>
      </c>
      <c r="CO40" s="142">
        <f t="shared" si="36"/>
        <v>72.099999999999994</v>
      </c>
      <c r="CP40" s="142">
        <f t="shared" si="37"/>
        <v>22.277777777777775</v>
      </c>
      <c r="CQ40" s="186">
        <f>CP40-CP38</f>
        <v>-0.38888888888889284</v>
      </c>
      <c r="CR40" s="180"/>
      <c r="CS40" s="170">
        <f t="shared" si="38"/>
        <v>9</v>
      </c>
      <c r="CT40" s="23">
        <f t="shared" si="39"/>
        <v>12</v>
      </c>
      <c r="CU40" s="171">
        <f t="shared" si="40"/>
        <v>1</v>
      </c>
      <c r="CV40" s="23">
        <f t="shared" si="41"/>
        <v>11</v>
      </c>
      <c r="CW40" s="187">
        <f t="shared" si="42"/>
        <v>0</v>
      </c>
      <c r="CX40" s="188">
        <f t="shared" si="43"/>
        <v>10</v>
      </c>
      <c r="CY40" s="269">
        <f t="shared" si="44"/>
        <v>0</v>
      </c>
      <c r="CZ40" s="270">
        <f t="shared" si="45"/>
        <v>0</v>
      </c>
      <c r="DA40" s="269">
        <f t="shared" si="46"/>
        <v>0</v>
      </c>
      <c r="DB40" s="270">
        <f t="shared" si="47"/>
        <v>0</v>
      </c>
      <c r="DC40" s="173">
        <f t="shared" si="48"/>
        <v>5</v>
      </c>
      <c r="DD40" s="26">
        <f t="shared" si="49"/>
        <v>5</v>
      </c>
      <c r="DE40" s="173">
        <f t="shared" si="50"/>
        <v>0</v>
      </c>
      <c r="DF40" s="26">
        <f t="shared" si="51"/>
        <v>6</v>
      </c>
      <c r="DG40" s="328">
        <f t="shared" si="52"/>
        <v>1</v>
      </c>
      <c r="DH40" s="329">
        <f t="shared" si="53"/>
        <v>12</v>
      </c>
      <c r="DI40" s="187">
        <f t="shared" si="54"/>
        <v>4</v>
      </c>
      <c r="DJ40" s="188">
        <f t="shared" si="55"/>
        <v>0</v>
      </c>
      <c r="DK40" s="187"/>
      <c r="DL40" s="19">
        <f t="shared" si="56"/>
        <v>156</v>
      </c>
      <c r="DM40" s="19">
        <f t="shared" si="57"/>
        <v>27</v>
      </c>
      <c r="DN40" s="189">
        <f t="shared" si="58"/>
        <v>10</v>
      </c>
      <c r="DO40" s="279">
        <f t="shared" si="59"/>
        <v>0</v>
      </c>
      <c r="DP40" s="279">
        <f t="shared" si="60"/>
        <v>0</v>
      </c>
      <c r="DQ40" s="20">
        <f t="shared" si="61"/>
        <v>85</v>
      </c>
      <c r="DR40" s="20">
        <f t="shared" si="62"/>
        <v>6</v>
      </c>
      <c r="DS40" s="338">
        <f t="shared" si="63"/>
        <v>28</v>
      </c>
      <c r="DT40" s="189">
        <f t="shared" si="64"/>
        <v>64</v>
      </c>
      <c r="DU40" s="1">
        <f t="shared" si="66"/>
        <v>28</v>
      </c>
    </row>
    <row r="41" spans="1:125">
      <c r="A41" s="123" t="s">
        <v>131</v>
      </c>
      <c r="B41" s="124" t="s">
        <v>132</v>
      </c>
      <c r="C41" s="154">
        <f t="shared" si="12"/>
        <v>17</v>
      </c>
      <c r="D41" s="4">
        <f t="shared" si="13"/>
        <v>68</v>
      </c>
      <c r="E41" s="16" t="str">
        <f t="shared" si="14"/>
        <v>9C</v>
      </c>
      <c r="F41" s="11" t="str">
        <f t="shared" si="15"/>
        <v>1B</v>
      </c>
      <c r="G41" s="155" t="str">
        <f t="shared" si="16"/>
        <v>0C</v>
      </c>
      <c r="H41" s="155" t="str">
        <f t="shared" si="17"/>
        <v>00</v>
      </c>
      <c r="I41" s="155" t="str">
        <f t="shared" si="18"/>
        <v>00</v>
      </c>
      <c r="J41" s="155" t="str">
        <f t="shared" si="19"/>
        <v>51</v>
      </c>
      <c r="K41" s="155" t="str">
        <f t="shared" si="20"/>
        <v>06</v>
      </c>
      <c r="L41" s="155" t="str">
        <f t="shared" si="21"/>
        <v>1A</v>
      </c>
      <c r="M41" s="155" t="str">
        <f t="shared" si="22"/>
        <v>4</v>
      </c>
      <c r="N41" s="155" t="str">
        <f t="shared" si="23"/>
        <v/>
      </c>
      <c r="O41" s="156" t="str">
        <f t="shared" si="24"/>
        <v/>
      </c>
      <c r="P41" s="157" t="str">
        <f t="shared" ref="P41:W50" si="86">MID(HEX2BIN($E41,8),P$2,1)</f>
        <v>1</v>
      </c>
      <c r="Q41" s="158" t="str">
        <f t="shared" si="86"/>
        <v>0</v>
      </c>
      <c r="R41" s="158" t="str">
        <f t="shared" si="86"/>
        <v>0</v>
      </c>
      <c r="S41" s="159" t="str">
        <f t="shared" si="86"/>
        <v>1</v>
      </c>
      <c r="T41" s="158" t="str">
        <f t="shared" si="86"/>
        <v>1</v>
      </c>
      <c r="U41" s="158" t="str">
        <f t="shared" si="86"/>
        <v>1</v>
      </c>
      <c r="V41" s="158" t="str">
        <f t="shared" si="86"/>
        <v>0</v>
      </c>
      <c r="W41" s="158" t="str">
        <f t="shared" si="86"/>
        <v>0</v>
      </c>
      <c r="X41" s="157" t="str">
        <f t="shared" ref="X41:AE50" si="87">MID(HEX2BIN($F41,8),X$2,1)</f>
        <v>0</v>
      </c>
      <c r="Y41" s="158" t="str">
        <f t="shared" si="87"/>
        <v>0</v>
      </c>
      <c r="Z41" s="158" t="str">
        <f t="shared" si="87"/>
        <v>0</v>
      </c>
      <c r="AA41" s="159" t="str">
        <f t="shared" si="87"/>
        <v>1</v>
      </c>
      <c r="AB41" s="160" t="str">
        <f t="shared" si="87"/>
        <v>1</v>
      </c>
      <c r="AC41" s="161" t="str">
        <f t="shared" si="87"/>
        <v>0</v>
      </c>
      <c r="AD41" s="158" t="str">
        <f t="shared" si="87"/>
        <v>1</v>
      </c>
      <c r="AE41" s="159" t="str">
        <f t="shared" si="87"/>
        <v>1</v>
      </c>
      <c r="AF41" s="155" t="str">
        <f t="shared" ref="AF41:AM50" si="88">MID(HEX2BIN($G41,8),AF$2,1)</f>
        <v>0</v>
      </c>
      <c r="AG41" s="162" t="str">
        <f t="shared" si="88"/>
        <v>0</v>
      </c>
      <c r="AH41" s="163" t="str">
        <f t="shared" si="88"/>
        <v>0</v>
      </c>
      <c r="AI41" s="165" t="str">
        <f t="shared" si="88"/>
        <v>0</v>
      </c>
      <c r="AJ41" s="164" t="str">
        <f t="shared" si="88"/>
        <v>1</v>
      </c>
      <c r="AK41" s="164" t="str">
        <f t="shared" si="88"/>
        <v>1</v>
      </c>
      <c r="AL41" s="289" t="str">
        <f t="shared" si="88"/>
        <v>0</v>
      </c>
      <c r="AM41" s="165" t="str">
        <f t="shared" si="88"/>
        <v>0</v>
      </c>
      <c r="AN41" s="230" t="str">
        <f t="shared" ref="AN41:AU50" si="89">MID(HEX2BIN($H41,8),AN$2,1)</f>
        <v>0</v>
      </c>
      <c r="AO41" s="230" t="str">
        <f t="shared" si="89"/>
        <v>0</v>
      </c>
      <c r="AP41" s="230" t="str">
        <f t="shared" si="89"/>
        <v>0</v>
      </c>
      <c r="AQ41" s="230" t="str">
        <f t="shared" si="89"/>
        <v>0</v>
      </c>
      <c r="AR41" s="229" t="str">
        <f t="shared" si="89"/>
        <v>0</v>
      </c>
      <c r="AS41" s="230" t="str">
        <f t="shared" si="89"/>
        <v>0</v>
      </c>
      <c r="AT41" s="230" t="str">
        <f t="shared" si="89"/>
        <v>0</v>
      </c>
      <c r="AU41" s="231" t="str">
        <f t="shared" si="89"/>
        <v>0</v>
      </c>
      <c r="AV41" s="230" t="str">
        <f t="shared" ref="AV41:BC50" si="90">MID(HEX2BIN($I41,8),AV$2,1)</f>
        <v>0</v>
      </c>
      <c r="AW41" s="232" t="str">
        <f t="shared" si="90"/>
        <v>0</v>
      </c>
      <c r="AX41" s="232" t="str">
        <f t="shared" si="90"/>
        <v>0</v>
      </c>
      <c r="AY41" s="233" t="str">
        <f t="shared" si="90"/>
        <v>0</v>
      </c>
      <c r="AZ41" s="232" t="str">
        <f t="shared" si="90"/>
        <v>0</v>
      </c>
      <c r="BA41" s="232" t="str">
        <f t="shared" si="90"/>
        <v>0</v>
      </c>
      <c r="BB41" s="232" t="str">
        <f t="shared" si="90"/>
        <v>0</v>
      </c>
      <c r="BC41" s="233" t="str">
        <f t="shared" si="90"/>
        <v>0</v>
      </c>
      <c r="BD41" s="168" t="str">
        <f t="shared" ref="BD41:BK50" si="91">MID(HEX2BIN($J41,8),BD$2,1)</f>
        <v>0</v>
      </c>
      <c r="BE41" s="168" t="str">
        <f t="shared" si="91"/>
        <v>1</v>
      </c>
      <c r="BF41" s="168" t="str">
        <f t="shared" si="91"/>
        <v>0</v>
      </c>
      <c r="BG41" s="169" t="str">
        <f t="shared" si="91"/>
        <v>1</v>
      </c>
      <c r="BH41" s="168" t="str">
        <f t="shared" si="91"/>
        <v>0</v>
      </c>
      <c r="BI41" s="168" t="str">
        <f t="shared" si="91"/>
        <v>0</v>
      </c>
      <c r="BJ41" s="168" t="str">
        <f t="shared" si="91"/>
        <v>0</v>
      </c>
      <c r="BK41" s="169" t="str">
        <f t="shared" si="91"/>
        <v>1</v>
      </c>
      <c r="BL41" s="168" t="str">
        <f t="shared" ref="BL41:BS50" si="92">MID(HEX2BIN($K41,8),BL$2,1)</f>
        <v>0</v>
      </c>
      <c r="BM41" s="168" t="str">
        <f t="shared" si="92"/>
        <v>0</v>
      </c>
      <c r="BN41" s="168" t="str">
        <f t="shared" si="92"/>
        <v>0</v>
      </c>
      <c r="BO41" s="169" t="str">
        <f t="shared" si="92"/>
        <v>0</v>
      </c>
      <c r="BP41" s="168" t="str">
        <f t="shared" si="92"/>
        <v>0</v>
      </c>
      <c r="BQ41" s="168" t="str">
        <f t="shared" si="92"/>
        <v>1</v>
      </c>
      <c r="BR41" s="168" t="str">
        <f t="shared" si="92"/>
        <v>1</v>
      </c>
      <c r="BS41" s="169" t="str">
        <f t="shared" si="92"/>
        <v>0</v>
      </c>
      <c r="BT41" s="302" t="str">
        <f t="shared" ref="BT41:CA50" si="93">MID(HEX2BIN($L41,8),BT$2,1)</f>
        <v>0</v>
      </c>
      <c r="BU41" s="302" t="str">
        <f t="shared" si="93"/>
        <v>0</v>
      </c>
      <c r="BV41" s="302" t="str">
        <f t="shared" si="93"/>
        <v>0</v>
      </c>
      <c r="BW41" s="303" t="str">
        <f t="shared" si="93"/>
        <v>1</v>
      </c>
      <c r="BX41" s="302" t="str">
        <f t="shared" si="93"/>
        <v>1</v>
      </c>
      <c r="BY41" s="302" t="str">
        <f t="shared" si="93"/>
        <v>0</v>
      </c>
      <c r="BZ41" s="302" t="str">
        <f t="shared" si="93"/>
        <v>1</v>
      </c>
      <c r="CA41" s="303" t="str">
        <f t="shared" si="93"/>
        <v>0</v>
      </c>
      <c r="CB41" s="164" t="str">
        <f t="shared" ref="CB41:CI50" si="94">MID(HEX2BIN($M41,8),CB$2,1)</f>
        <v>0</v>
      </c>
      <c r="CC41" s="289" t="str">
        <f t="shared" si="94"/>
        <v>1</v>
      </c>
      <c r="CD41" s="340" t="str">
        <f t="shared" si="94"/>
        <v>0</v>
      </c>
      <c r="CE41" s="341" t="str">
        <f t="shared" si="94"/>
        <v>0</v>
      </c>
      <c r="CF41" s="340" t="str">
        <f t="shared" si="94"/>
        <v>0</v>
      </c>
      <c r="CG41" s="340" t="str">
        <f t="shared" si="94"/>
        <v>0</v>
      </c>
      <c r="CH41" s="340" t="str">
        <f t="shared" si="94"/>
        <v>0</v>
      </c>
      <c r="CI41" s="341" t="str">
        <f t="shared" si="94"/>
        <v>0</v>
      </c>
      <c r="CL41" s="32" t="str">
        <f t="shared" si="34"/>
        <v>9C1B</v>
      </c>
      <c r="CM41" s="285">
        <f t="shared" si="65"/>
        <v>0</v>
      </c>
      <c r="CN41" s="285">
        <f t="shared" si="67"/>
        <v>10</v>
      </c>
      <c r="CO41" s="142">
        <f t="shared" si="36"/>
        <v>71.7</v>
      </c>
      <c r="CP41" s="142">
        <f t="shared" si="37"/>
        <v>22.055555555555557</v>
      </c>
      <c r="CQ41" s="143"/>
      <c r="CS41" s="170">
        <f t="shared" si="38"/>
        <v>9</v>
      </c>
      <c r="CT41" s="23">
        <f t="shared" si="39"/>
        <v>12</v>
      </c>
      <c r="CU41" s="171">
        <f t="shared" si="40"/>
        <v>1</v>
      </c>
      <c r="CV41" s="23">
        <f t="shared" si="41"/>
        <v>11</v>
      </c>
      <c r="CW41" s="172">
        <f t="shared" si="42"/>
        <v>0</v>
      </c>
      <c r="CX41" s="24">
        <f t="shared" si="43"/>
        <v>12</v>
      </c>
      <c r="CY41" s="267">
        <f t="shared" si="44"/>
        <v>0</v>
      </c>
      <c r="CZ41" s="268">
        <f t="shared" si="45"/>
        <v>0</v>
      </c>
      <c r="DA41" s="267">
        <f t="shared" si="46"/>
        <v>0</v>
      </c>
      <c r="DB41" s="268">
        <f t="shared" si="47"/>
        <v>0</v>
      </c>
      <c r="DC41" s="173">
        <f t="shared" si="48"/>
        <v>5</v>
      </c>
      <c r="DD41" s="26">
        <f t="shared" si="49"/>
        <v>1</v>
      </c>
      <c r="DE41" s="173">
        <f t="shared" si="50"/>
        <v>0</v>
      </c>
      <c r="DF41" s="26">
        <f t="shared" si="51"/>
        <v>6</v>
      </c>
      <c r="DG41" s="326">
        <f t="shared" si="52"/>
        <v>1</v>
      </c>
      <c r="DH41" s="327">
        <f t="shared" si="53"/>
        <v>10</v>
      </c>
      <c r="DI41" s="172">
        <f t="shared" si="54"/>
        <v>4</v>
      </c>
      <c r="DJ41" s="24">
        <f t="shared" si="55"/>
        <v>0</v>
      </c>
      <c r="DK41" s="172"/>
      <c r="DL41" s="19">
        <f t="shared" si="56"/>
        <v>156</v>
      </c>
      <c r="DM41" s="19">
        <f t="shared" si="57"/>
        <v>27</v>
      </c>
      <c r="DN41" s="174">
        <f t="shared" si="58"/>
        <v>12</v>
      </c>
      <c r="DO41" s="278">
        <f t="shared" si="59"/>
        <v>0</v>
      </c>
      <c r="DP41" s="278">
        <f t="shared" si="60"/>
        <v>0</v>
      </c>
      <c r="DQ41" s="20">
        <f t="shared" si="61"/>
        <v>81</v>
      </c>
      <c r="DR41" s="20">
        <f t="shared" si="62"/>
        <v>6</v>
      </c>
      <c r="DS41" s="337">
        <f t="shared" si="63"/>
        <v>26</v>
      </c>
      <c r="DT41" s="174">
        <f t="shared" si="64"/>
        <v>64</v>
      </c>
      <c r="DU41" s="1">
        <f t="shared" si="66"/>
        <v>26</v>
      </c>
    </row>
    <row r="42" spans="1:125">
      <c r="A42" s="123" t="s">
        <v>133</v>
      </c>
      <c r="B42" s="124" t="s">
        <v>134</v>
      </c>
      <c r="C42" s="154">
        <f t="shared" si="12"/>
        <v>17</v>
      </c>
      <c r="D42" s="4">
        <f t="shared" si="13"/>
        <v>68</v>
      </c>
      <c r="E42" s="16" t="str">
        <f t="shared" si="14"/>
        <v>9C</v>
      </c>
      <c r="F42" s="11" t="str">
        <f t="shared" si="15"/>
        <v>1B</v>
      </c>
      <c r="G42" s="155" t="str">
        <f t="shared" si="16"/>
        <v>0E</v>
      </c>
      <c r="H42" s="155" t="str">
        <f t="shared" si="17"/>
        <v>00</v>
      </c>
      <c r="I42" s="155" t="str">
        <f t="shared" si="18"/>
        <v>00</v>
      </c>
      <c r="J42" s="155" t="str">
        <f t="shared" si="19"/>
        <v>4E</v>
      </c>
      <c r="K42" s="155" t="str">
        <f t="shared" si="20"/>
        <v>06</v>
      </c>
      <c r="L42" s="155" t="str">
        <f t="shared" si="21"/>
        <v>19</v>
      </c>
      <c r="M42" s="155" t="str">
        <f t="shared" si="22"/>
        <v>4</v>
      </c>
      <c r="N42" s="155" t="str">
        <f t="shared" si="23"/>
        <v/>
      </c>
      <c r="O42" s="156" t="str">
        <f t="shared" si="24"/>
        <v/>
      </c>
      <c r="P42" s="157" t="str">
        <f t="shared" si="86"/>
        <v>1</v>
      </c>
      <c r="Q42" s="158" t="str">
        <f t="shared" si="86"/>
        <v>0</v>
      </c>
      <c r="R42" s="158" t="str">
        <f t="shared" si="86"/>
        <v>0</v>
      </c>
      <c r="S42" s="159" t="str">
        <f t="shared" si="86"/>
        <v>1</v>
      </c>
      <c r="T42" s="158" t="str">
        <f t="shared" si="86"/>
        <v>1</v>
      </c>
      <c r="U42" s="158" t="str">
        <f t="shared" si="86"/>
        <v>1</v>
      </c>
      <c r="V42" s="158" t="str">
        <f t="shared" si="86"/>
        <v>0</v>
      </c>
      <c r="W42" s="158" t="str">
        <f t="shared" si="86"/>
        <v>0</v>
      </c>
      <c r="X42" s="157" t="str">
        <f t="shared" si="87"/>
        <v>0</v>
      </c>
      <c r="Y42" s="158" t="str">
        <f t="shared" si="87"/>
        <v>0</v>
      </c>
      <c r="Z42" s="158" t="str">
        <f t="shared" si="87"/>
        <v>0</v>
      </c>
      <c r="AA42" s="159" t="str">
        <f t="shared" si="87"/>
        <v>1</v>
      </c>
      <c r="AB42" s="160" t="str">
        <f t="shared" si="87"/>
        <v>1</v>
      </c>
      <c r="AC42" s="161" t="str">
        <f t="shared" si="87"/>
        <v>0</v>
      </c>
      <c r="AD42" s="158" t="str">
        <f t="shared" si="87"/>
        <v>1</v>
      </c>
      <c r="AE42" s="159" t="str">
        <f t="shared" si="87"/>
        <v>1</v>
      </c>
      <c r="AF42" s="155" t="str">
        <f t="shared" si="88"/>
        <v>0</v>
      </c>
      <c r="AG42" s="162" t="str">
        <f t="shared" si="88"/>
        <v>0</v>
      </c>
      <c r="AH42" s="163" t="str">
        <f t="shared" si="88"/>
        <v>0</v>
      </c>
      <c r="AI42" s="165" t="str">
        <f t="shared" si="88"/>
        <v>0</v>
      </c>
      <c r="AJ42" s="164" t="str">
        <f t="shared" si="88"/>
        <v>1</v>
      </c>
      <c r="AK42" s="164" t="str">
        <f t="shared" si="88"/>
        <v>1</v>
      </c>
      <c r="AL42" s="289" t="str">
        <f t="shared" si="88"/>
        <v>1</v>
      </c>
      <c r="AM42" s="165" t="str">
        <f t="shared" si="88"/>
        <v>0</v>
      </c>
      <c r="AN42" s="230" t="str">
        <f t="shared" si="89"/>
        <v>0</v>
      </c>
      <c r="AO42" s="230" t="str">
        <f t="shared" si="89"/>
        <v>0</v>
      </c>
      <c r="AP42" s="230" t="str">
        <f t="shared" si="89"/>
        <v>0</v>
      </c>
      <c r="AQ42" s="230" t="str">
        <f t="shared" si="89"/>
        <v>0</v>
      </c>
      <c r="AR42" s="229" t="str">
        <f t="shared" si="89"/>
        <v>0</v>
      </c>
      <c r="AS42" s="230" t="str">
        <f t="shared" si="89"/>
        <v>0</v>
      </c>
      <c r="AT42" s="230" t="str">
        <f t="shared" si="89"/>
        <v>0</v>
      </c>
      <c r="AU42" s="231" t="str">
        <f t="shared" si="89"/>
        <v>0</v>
      </c>
      <c r="AV42" s="230" t="str">
        <f t="shared" si="90"/>
        <v>0</v>
      </c>
      <c r="AW42" s="232" t="str">
        <f t="shared" si="90"/>
        <v>0</v>
      </c>
      <c r="AX42" s="232" t="str">
        <f t="shared" si="90"/>
        <v>0</v>
      </c>
      <c r="AY42" s="233" t="str">
        <f t="shared" si="90"/>
        <v>0</v>
      </c>
      <c r="AZ42" s="232" t="str">
        <f t="shared" si="90"/>
        <v>0</v>
      </c>
      <c r="BA42" s="232" t="str">
        <f t="shared" si="90"/>
        <v>0</v>
      </c>
      <c r="BB42" s="232" t="str">
        <f t="shared" si="90"/>
        <v>0</v>
      </c>
      <c r="BC42" s="233" t="str">
        <f t="shared" si="90"/>
        <v>0</v>
      </c>
      <c r="BD42" s="168" t="str">
        <f t="shared" si="91"/>
        <v>0</v>
      </c>
      <c r="BE42" s="168" t="str">
        <f t="shared" si="91"/>
        <v>1</v>
      </c>
      <c r="BF42" s="168" t="str">
        <f t="shared" si="91"/>
        <v>0</v>
      </c>
      <c r="BG42" s="169" t="str">
        <f t="shared" si="91"/>
        <v>0</v>
      </c>
      <c r="BH42" s="168" t="str">
        <f t="shared" si="91"/>
        <v>1</v>
      </c>
      <c r="BI42" s="168" t="str">
        <f t="shared" si="91"/>
        <v>1</v>
      </c>
      <c r="BJ42" s="168" t="str">
        <f t="shared" si="91"/>
        <v>1</v>
      </c>
      <c r="BK42" s="169" t="str">
        <f t="shared" si="91"/>
        <v>0</v>
      </c>
      <c r="BL42" s="168" t="str">
        <f t="shared" si="92"/>
        <v>0</v>
      </c>
      <c r="BM42" s="168" t="str">
        <f t="shared" si="92"/>
        <v>0</v>
      </c>
      <c r="BN42" s="168" t="str">
        <f t="shared" si="92"/>
        <v>0</v>
      </c>
      <c r="BO42" s="169" t="str">
        <f t="shared" si="92"/>
        <v>0</v>
      </c>
      <c r="BP42" s="168" t="str">
        <f t="shared" si="92"/>
        <v>0</v>
      </c>
      <c r="BQ42" s="168" t="str">
        <f t="shared" si="92"/>
        <v>1</v>
      </c>
      <c r="BR42" s="168" t="str">
        <f t="shared" si="92"/>
        <v>1</v>
      </c>
      <c r="BS42" s="169" t="str">
        <f t="shared" si="92"/>
        <v>0</v>
      </c>
      <c r="BT42" s="302" t="str">
        <f t="shared" si="93"/>
        <v>0</v>
      </c>
      <c r="BU42" s="302" t="str">
        <f t="shared" si="93"/>
        <v>0</v>
      </c>
      <c r="BV42" s="302" t="str">
        <f t="shared" si="93"/>
        <v>0</v>
      </c>
      <c r="BW42" s="303" t="str">
        <f t="shared" si="93"/>
        <v>1</v>
      </c>
      <c r="BX42" s="302" t="str">
        <f t="shared" si="93"/>
        <v>1</v>
      </c>
      <c r="BY42" s="302" t="str">
        <f t="shared" si="93"/>
        <v>0</v>
      </c>
      <c r="BZ42" s="302" t="str">
        <f t="shared" si="93"/>
        <v>0</v>
      </c>
      <c r="CA42" s="303" t="str">
        <f t="shared" si="93"/>
        <v>1</v>
      </c>
      <c r="CB42" s="164" t="str">
        <f t="shared" si="94"/>
        <v>0</v>
      </c>
      <c r="CC42" s="289" t="str">
        <f t="shared" si="94"/>
        <v>1</v>
      </c>
      <c r="CD42" s="340" t="str">
        <f t="shared" si="94"/>
        <v>0</v>
      </c>
      <c r="CE42" s="341" t="str">
        <f t="shared" si="94"/>
        <v>0</v>
      </c>
      <c r="CF42" s="340" t="str">
        <f t="shared" si="94"/>
        <v>0</v>
      </c>
      <c r="CG42" s="340" t="str">
        <f t="shared" si="94"/>
        <v>0</v>
      </c>
      <c r="CH42" s="340" t="str">
        <f t="shared" si="94"/>
        <v>0</v>
      </c>
      <c r="CI42" s="341" t="str">
        <f t="shared" si="94"/>
        <v>0</v>
      </c>
      <c r="CL42" s="32" t="str">
        <f t="shared" si="34"/>
        <v>9C1B</v>
      </c>
      <c r="CM42" s="285">
        <f t="shared" si="65"/>
        <v>0</v>
      </c>
      <c r="CN42" s="285">
        <f t="shared" si="67"/>
        <v>10</v>
      </c>
      <c r="CO42" s="142">
        <f t="shared" si="36"/>
        <v>71.400000000000006</v>
      </c>
      <c r="CP42" s="142">
        <f t="shared" si="37"/>
        <v>21.888888888888893</v>
      </c>
      <c r="CQ42" s="143"/>
      <c r="CS42" s="170">
        <f t="shared" si="38"/>
        <v>9</v>
      </c>
      <c r="CT42" s="23">
        <f t="shared" si="39"/>
        <v>12</v>
      </c>
      <c r="CU42" s="171">
        <f t="shared" si="40"/>
        <v>1</v>
      </c>
      <c r="CV42" s="23">
        <f t="shared" si="41"/>
        <v>11</v>
      </c>
      <c r="CW42" s="172">
        <f t="shared" si="42"/>
        <v>0</v>
      </c>
      <c r="CX42" s="24">
        <f t="shared" si="43"/>
        <v>14</v>
      </c>
      <c r="CY42" s="267">
        <f t="shared" si="44"/>
        <v>0</v>
      </c>
      <c r="CZ42" s="268">
        <f t="shared" si="45"/>
        <v>0</v>
      </c>
      <c r="DA42" s="267">
        <f t="shared" si="46"/>
        <v>0</v>
      </c>
      <c r="DB42" s="268">
        <f t="shared" si="47"/>
        <v>0</v>
      </c>
      <c r="DC42" s="173">
        <f t="shared" si="48"/>
        <v>4</v>
      </c>
      <c r="DD42" s="26">
        <f t="shared" si="49"/>
        <v>14</v>
      </c>
      <c r="DE42" s="173">
        <f t="shared" si="50"/>
        <v>0</v>
      </c>
      <c r="DF42" s="26">
        <f t="shared" si="51"/>
        <v>6</v>
      </c>
      <c r="DG42" s="326">
        <f t="shared" si="52"/>
        <v>1</v>
      </c>
      <c r="DH42" s="327">
        <f t="shared" si="53"/>
        <v>9</v>
      </c>
      <c r="DI42" s="172">
        <f t="shared" si="54"/>
        <v>4</v>
      </c>
      <c r="DJ42" s="24">
        <f t="shared" si="55"/>
        <v>0</v>
      </c>
      <c r="DK42" s="172"/>
      <c r="DL42" s="19">
        <f t="shared" si="56"/>
        <v>156</v>
      </c>
      <c r="DM42" s="19">
        <f t="shared" si="57"/>
        <v>27</v>
      </c>
      <c r="DN42" s="174">
        <f t="shared" si="58"/>
        <v>14</v>
      </c>
      <c r="DO42" s="278">
        <f t="shared" si="59"/>
        <v>0</v>
      </c>
      <c r="DP42" s="278">
        <f t="shared" si="60"/>
        <v>0</v>
      </c>
      <c r="DQ42" s="20">
        <f t="shared" si="61"/>
        <v>78</v>
      </c>
      <c r="DR42" s="20">
        <f t="shared" si="62"/>
        <v>6</v>
      </c>
      <c r="DS42" s="337">
        <f t="shared" si="63"/>
        <v>25</v>
      </c>
      <c r="DT42" s="174">
        <f t="shared" si="64"/>
        <v>64</v>
      </c>
      <c r="DU42" s="1">
        <f t="shared" si="66"/>
        <v>25</v>
      </c>
    </row>
    <row r="43" spans="1:125">
      <c r="A43" s="123" t="s">
        <v>135</v>
      </c>
      <c r="B43" s="124" t="s">
        <v>136</v>
      </c>
      <c r="C43" s="154">
        <f t="shared" ref="C43:C74" si="95">LEN(B43)-$C$7+1</f>
        <v>17</v>
      </c>
      <c r="D43" s="4">
        <f t="shared" ref="D43:D74" si="96">C43*4</f>
        <v>68</v>
      </c>
      <c r="E43" s="16" t="str">
        <f t="shared" ref="E43:E74" si="97">MID(B43,$C$7,2)</f>
        <v>9C</v>
      </c>
      <c r="F43" s="11" t="str">
        <f t="shared" ref="F43:F74" si="98">MID(B43,$C$7+2,2)</f>
        <v>1B</v>
      </c>
      <c r="G43" s="155" t="str">
        <f t="shared" ref="G43:G74" si="99">MID(B43,$C$7+4,2)</f>
        <v>00</v>
      </c>
      <c r="H43" s="155" t="str">
        <f t="shared" ref="H43:H74" si="100">MID(B43,$C$7+6,2)</f>
        <v>00</v>
      </c>
      <c r="I43" s="155" t="str">
        <f t="shared" ref="I43:I74" si="101">MID(B43,$C$7+8,2)</f>
        <v>00</v>
      </c>
      <c r="J43" s="155" t="str">
        <f t="shared" ref="J43:J74" si="102">MID(B43,$C$7+10,2)</f>
        <v>49</v>
      </c>
      <c r="K43" s="155" t="str">
        <f t="shared" ref="K43:K74" si="103">MID(B43,$C$7+12,2)</f>
        <v>06</v>
      </c>
      <c r="L43" s="155" t="str">
        <f t="shared" ref="L43:L74" si="104">MID(B43,$C$7+14,2)</f>
        <v>06</v>
      </c>
      <c r="M43" s="155" t="str">
        <f t="shared" ref="M43:M74" si="105">MID(B43,$C$7+16,2)</f>
        <v>4</v>
      </c>
      <c r="N43" s="155" t="str">
        <f t="shared" ref="N43:N74" si="106">MID(B43,$C$7+18,2)</f>
        <v/>
      </c>
      <c r="O43" s="156" t="str">
        <f t="shared" ref="O43:O74" si="107">MID(B43,$C$7+20,2)</f>
        <v/>
      </c>
      <c r="P43" s="157" t="str">
        <f t="shared" si="86"/>
        <v>1</v>
      </c>
      <c r="Q43" s="158" t="str">
        <f t="shared" si="86"/>
        <v>0</v>
      </c>
      <c r="R43" s="158" t="str">
        <f t="shared" si="86"/>
        <v>0</v>
      </c>
      <c r="S43" s="159" t="str">
        <f t="shared" si="86"/>
        <v>1</v>
      </c>
      <c r="T43" s="158" t="str">
        <f t="shared" si="86"/>
        <v>1</v>
      </c>
      <c r="U43" s="158" t="str">
        <f t="shared" si="86"/>
        <v>1</v>
      </c>
      <c r="V43" s="158" t="str">
        <f t="shared" si="86"/>
        <v>0</v>
      </c>
      <c r="W43" s="158" t="str">
        <f t="shared" si="86"/>
        <v>0</v>
      </c>
      <c r="X43" s="157" t="str">
        <f t="shared" si="87"/>
        <v>0</v>
      </c>
      <c r="Y43" s="158" t="str">
        <f t="shared" si="87"/>
        <v>0</v>
      </c>
      <c r="Z43" s="158" t="str">
        <f t="shared" si="87"/>
        <v>0</v>
      </c>
      <c r="AA43" s="159" t="str">
        <f t="shared" si="87"/>
        <v>1</v>
      </c>
      <c r="AB43" s="160" t="str">
        <f t="shared" si="87"/>
        <v>1</v>
      </c>
      <c r="AC43" s="161" t="str">
        <f t="shared" si="87"/>
        <v>0</v>
      </c>
      <c r="AD43" s="158" t="str">
        <f t="shared" si="87"/>
        <v>1</v>
      </c>
      <c r="AE43" s="159" t="str">
        <f t="shared" si="87"/>
        <v>1</v>
      </c>
      <c r="AF43" s="155" t="str">
        <f t="shared" si="88"/>
        <v>0</v>
      </c>
      <c r="AG43" s="162" t="str">
        <f t="shared" si="88"/>
        <v>0</v>
      </c>
      <c r="AH43" s="163" t="str">
        <f t="shared" si="88"/>
        <v>0</v>
      </c>
      <c r="AI43" s="165" t="str">
        <f t="shared" si="88"/>
        <v>0</v>
      </c>
      <c r="AJ43" s="164" t="str">
        <f t="shared" si="88"/>
        <v>0</v>
      </c>
      <c r="AK43" s="164" t="str">
        <f t="shared" si="88"/>
        <v>0</v>
      </c>
      <c r="AL43" s="289" t="str">
        <f t="shared" si="88"/>
        <v>0</v>
      </c>
      <c r="AM43" s="165" t="str">
        <f t="shared" si="88"/>
        <v>0</v>
      </c>
      <c r="AN43" s="230" t="str">
        <f t="shared" si="89"/>
        <v>0</v>
      </c>
      <c r="AO43" s="230" t="str">
        <f t="shared" si="89"/>
        <v>0</v>
      </c>
      <c r="AP43" s="230" t="str">
        <f t="shared" si="89"/>
        <v>0</v>
      </c>
      <c r="AQ43" s="230" t="str">
        <f t="shared" si="89"/>
        <v>0</v>
      </c>
      <c r="AR43" s="229" t="str">
        <f t="shared" si="89"/>
        <v>0</v>
      </c>
      <c r="AS43" s="230" t="str">
        <f t="shared" si="89"/>
        <v>0</v>
      </c>
      <c r="AT43" s="230" t="str">
        <f t="shared" si="89"/>
        <v>0</v>
      </c>
      <c r="AU43" s="231" t="str">
        <f t="shared" si="89"/>
        <v>0</v>
      </c>
      <c r="AV43" s="230" t="str">
        <f t="shared" si="90"/>
        <v>0</v>
      </c>
      <c r="AW43" s="232" t="str">
        <f t="shared" si="90"/>
        <v>0</v>
      </c>
      <c r="AX43" s="232" t="str">
        <f t="shared" si="90"/>
        <v>0</v>
      </c>
      <c r="AY43" s="233" t="str">
        <f t="shared" si="90"/>
        <v>0</v>
      </c>
      <c r="AZ43" s="232" t="str">
        <f t="shared" si="90"/>
        <v>0</v>
      </c>
      <c r="BA43" s="232" t="str">
        <f t="shared" si="90"/>
        <v>0</v>
      </c>
      <c r="BB43" s="232" t="str">
        <f t="shared" si="90"/>
        <v>0</v>
      </c>
      <c r="BC43" s="233" t="str">
        <f t="shared" si="90"/>
        <v>0</v>
      </c>
      <c r="BD43" s="168" t="str">
        <f t="shared" si="91"/>
        <v>0</v>
      </c>
      <c r="BE43" s="168" t="str">
        <f t="shared" si="91"/>
        <v>1</v>
      </c>
      <c r="BF43" s="168" t="str">
        <f t="shared" si="91"/>
        <v>0</v>
      </c>
      <c r="BG43" s="169" t="str">
        <f t="shared" si="91"/>
        <v>0</v>
      </c>
      <c r="BH43" s="168" t="str">
        <f t="shared" si="91"/>
        <v>1</v>
      </c>
      <c r="BI43" s="168" t="str">
        <f t="shared" si="91"/>
        <v>0</v>
      </c>
      <c r="BJ43" s="168" t="str">
        <f t="shared" si="91"/>
        <v>0</v>
      </c>
      <c r="BK43" s="169" t="str">
        <f t="shared" si="91"/>
        <v>1</v>
      </c>
      <c r="BL43" s="168" t="str">
        <f t="shared" si="92"/>
        <v>0</v>
      </c>
      <c r="BM43" s="168" t="str">
        <f t="shared" si="92"/>
        <v>0</v>
      </c>
      <c r="BN43" s="168" t="str">
        <f t="shared" si="92"/>
        <v>0</v>
      </c>
      <c r="BO43" s="169" t="str">
        <f t="shared" si="92"/>
        <v>0</v>
      </c>
      <c r="BP43" s="168" t="str">
        <f t="shared" si="92"/>
        <v>0</v>
      </c>
      <c r="BQ43" s="168" t="str">
        <f t="shared" si="92"/>
        <v>1</v>
      </c>
      <c r="BR43" s="168" t="str">
        <f t="shared" si="92"/>
        <v>1</v>
      </c>
      <c r="BS43" s="169" t="str">
        <f t="shared" si="92"/>
        <v>0</v>
      </c>
      <c r="BT43" s="302" t="str">
        <f t="shared" si="93"/>
        <v>0</v>
      </c>
      <c r="BU43" s="302" t="str">
        <f t="shared" si="93"/>
        <v>0</v>
      </c>
      <c r="BV43" s="302" t="str">
        <f t="shared" si="93"/>
        <v>0</v>
      </c>
      <c r="BW43" s="303" t="str">
        <f t="shared" si="93"/>
        <v>0</v>
      </c>
      <c r="BX43" s="302" t="str">
        <f t="shared" si="93"/>
        <v>0</v>
      </c>
      <c r="BY43" s="302" t="str">
        <f t="shared" si="93"/>
        <v>1</v>
      </c>
      <c r="BZ43" s="302" t="str">
        <f t="shared" si="93"/>
        <v>1</v>
      </c>
      <c r="CA43" s="303" t="str">
        <f t="shared" si="93"/>
        <v>0</v>
      </c>
      <c r="CB43" s="164" t="str">
        <f t="shared" si="94"/>
        <v>0</v>
      </c>
      <c r="CC43" s="289" t="str">
        <f t="shared" si="94"/>
        <v>1</v>
      </c>
      <c r="CD43" s="340" t="str">
        <f t="shared" si="94"/>
        <v>0</v>
      </c>
      <c r="CE43" s="341" t="str">
        <f t="shared" si="94"/>
        <v>0</v>
      </c>
      <c r="CF43" s="340" t="str">
        <f t="shared" si="94"/>
        <v>0</v>
      </c>
      <c r="CG43" s="340" t="str">
        <f t="shared" si="94"/>
        <v>0</v>
      </c>
      <c r="CH43" s="340" t="str">
        <f t="shared" si="94"/>
        <v>0</v>
      </c>
      <c r="CI43" s="341" t="str">
        <f t="shared" si="94"/>
        <v>0</v>
      </c>
      <c r="CL43" s="32" t="str">
        <f t="shared" ref="CL43:CL74" si="108">MID(B43,1,4)</f>
        <v>9C1B</v>
      </c>
      <c r="CM43" s="285">
        <f t="shared" si="65"/>
        <v>0</v>
      </c>
      <c r="CN43" s="285">
        <f t="shared" si="67"/>
        <v>10</v>
      </c>
      <c r="CO43" s="142">
        <f t="shared" ref="CO43:CO74" si="109">(DR43*256+DQ43-900)/10</f>
        <v>70.900000000000006</v>
      </c>
      <c r="CP43" s="142">
        <f t="shared" ref="CP43:CP74" si="110">(CO43-32)*5/9</f>
        <v>21.611111111111114</v>
      </c>
      <c r="CQ43" s="143"/>
      <c r="CS43" s="170">
        <f t="shared" ref="CS43:CS74" si="111">P43*P$6+Q43*Q$6+R43*R$6+S43*S$6</f>
        <v>9</v>
      </c>
      <c r="CT43" s="23">
        <f t="shared" ref="CT43:CT74" si="112">T43*T$6+U43*U$6+V43*V$6+W43*W$6</f>
        <v>12</v>
      </c>
      <c r="CU43" s="171">
        <f t="shared" ref="CU43:CU74" si="113">X43*X$6+Y43*Y$6+Z43*Z$6+AA43*AA$6</f>
        <v>1</v>
      </c>
      <c r="CV43" s="23">
        <f t="shared" ref="CV43:CV74" si="114">AB43*AB$6+AC43*AC$6+AD43*AD$6+AE43*AE$6</f>
        <v>11</v>
      </c>
      <c r="CW43" s="172">
        <f t="shared" ref="CW43:CW74" si="115">AF43*AF$6+AG43*AG$6+AH43*AH$6+AI43*AI$6</f>
        <v>0</v>
      </c>
      <c r="CX43" s="24">
        <f t="shared" ref="CX43:CX74" si="116">AJ43*AJ$6+AK43*AK$6+AL43*AL$6+AM43*AM$6</f>
        <v>0</v>
      </c>
      <c r="CY43" s="267">
        <f t="shared" ref="CY43:CY74" si="117">AN43*AN$6+AO43*AO$6+AP43*AP$6+AQ43*AQ$6</f>
        <v>0</v>
      </c>
      <c r="CZ43" s="268">
        <f t="shared" ref="CZ43:CZ74" si="118">AR43*AR$6+AS43*AS$6+AT43*AT$6+AU43*AU$6</f>
        <v>0</v>
      </c>
      <c r="DA43" s="267">
        <f t="shared" ref="DA43:DA74" si="119">AV43*AV$6+AW43*AW$6+AX43*AX$6+AY43*AY$6</f>
        <v>0</v>
      </c>
      <c r="DB43" s="268">
        <f t="shared" ref="DB43:DB74" si="120">AZ43*AZ$6+BA43*BA$6+BB43*BB$6+BC43*BC$6</f>
        <v>0</v>
      </c>
      <c r="DC43" s="173">
        <f t="shared" ref="DC43:DC74" si="121">BD43*BD$6+BE43*BE$6+BF43*BF$6+BG43*BG$6</f>
        <v>4</v>
      </c>
      <c r="DD43" s="26">
        <f t="shared" ref="DD43:DD74" si="122">BH43*BH$6+BI43*BI$6+BJ43*BJ$6+BK43*BK$6</f>
        <v>9</v>
      </c>
      <c r="DE43" s="173">
        <f t="shared" ref="DE43:DE74" si="123">BL43*BL$6+BM43*BM$6+BN43*BN$6+BO43*BO$6</f>
        <v>0</v>
      </c>
      <c r="DF43" s="26">
        <f t="shared" ref="DF43:DF74" si="124">BP43*BP$6+BQ43*BQ$6+BR43*BR$6+BS43*BS$6</f>
        <v>6</v>
      </c>
      <c r="DG43" s="326">
        <f t="shared" ref="DG43:DG74" si="125">BT43*BT$6+BU43*BU$6+BV43*BV$6+BW43*BW$6</f>
        <v>0</v>
      </c>
      <c r="DH43" s="327">
        <f t="shared" ref="DH43:DH74" si="126">BX43*BX$6+BY43*BY$6+BZ43*BZ$6+CA43*CA$6</f>
        <v>6</v>
      </c>
      <c r="DI43" s="172">
        <f t="shared" ref="DI43:DI74" si="127">CB43*CB$6+CC43*CC$6+CD43*CD$6+CE43*CE$6</f>
        <v>4</v>
      </c>
      <c r="DJ43" s="24">
        <f t="shared" ref="DJ43:DJ74" si="128">CF43*CF$6+CG43*CG$6+CH43*CH$6+CI43*CI$6</f>
        <v>0</v>
      </c>
      <c r="DK43" s="172"/>
      <c r="DL43" s="19">
        <f t="shared" ref="DL43:DL74" si="129">P43*P$8+Q43*Q$8+R43*R$8+S43*S$8+T43*T$8+U43*U$8+V43*V$8+W43*W$8</f>
        <v>156</v>
      </c>
      <c r="DM43" s="19">
        <f t="shared" ref="DM43:DM74" si="130">X43*X$8+Y43*Y$8+Z43*Z$8+AA43*AA$8+AB43*AB$8+AC43*AC$8+AD43*AD$8+AE43*AE$8</f>
        <v>27</v>
      </c>
      <c r="DN43" s="174">
        <f t="shared" ref="DN43:DN74" si="131">AF43*AF$8+AG43*AG$8+AH43*AH$8+AI43*AI$8+AJ43*AJ$8+AK43*AK$8+AL43*AL$8+AM43*AM$8</f>
        <v>0</v>
      </c>
      <c r="DO43" s="278">
        <f t="shared" ref="DO43:DO74" si="132">AN43*AN$8+AO43*AO$8+AP43*AP$8+AQ43*AQ$8+AR43*AR$8+AS43*AS$8+AT43*AT$8+AU43*AU$8</f>
        <v>0</v>
      </c>
      <c r="DP43" s="278">
        <f t="shared" ref="DP43:DP74" si="133">AV43*AV$8+AW43*AW$8+AX43*AX$8+AY43*AY$8+AZ43*AZ$8+BA43*BA$8+BB43*BB$8+BC43*BC$8</f>
        <v>0</v>
      </c>
      <c r="DQ43" s="20">
        <f t="shared" ref="DQ43:DQ74" si="134">BD43*BD$8+BE43*BE$8+BF43*BF$8+BG43*BG$8+BH43*BH$8+BI43*BI$8+BJ43*BJ$8+BK43*BK$8</f>
        <v>73</v>
      </c>
      <c r="DR43" s="20">
        <f t="shared" ref="DR43:DR74" si="135">BL43*BL$8+BM43*BM$8+BN43*BN$8+BO43*BO$8+BP43*BP$8+BQ43*BQ$8+BR43*BR$8+BS43*BS$8</f>
        <v>6</v>
      </c>
      <c r="DS43" s="337">
        <f t="shared" ref="DS43:DS74" si="136">BT43*BT$8+BU43*BU$8+BV43*BV$8+BW43*BW$8+BX43*BX$8+BY43*BY$8+BZ43*BZ$8+CA43*CA$8</f>
        <v>6</v>
      </c>
      <c r="DT43" s="174">
        <f t="shared" ref="DT43:DT74" si="137">CB43*CB$8+CC43*CC$8+CD43*CD$8+CE43*CE$8+CF43*CF$8+CG43*CG$8+CH43*CH$8+CI43*CI$8</f>
        <v>64</v>
      </c>
      <c r="DU43" s="1">
        <f t="shared" si="66"/>
        <v>6</v>
      </c>
    </row>
    <row r="44" spans="1:125" s="190" customFormat="1">
      <c r="A44" s="175" t="s">
        <v>137</v>
      </c>
      <c r="B44" s="176" t="s">
        <v>138</v>
      </c>
      <c r="C44" s="177">
        <f t="shared" si="95"/>
        <v>17</v>
      </c>
      <c r="D44" s="178">
        <f t="shared" si="96"/>
        <v>68</v>
      </c>
      <c r="E44" s="179" t="str">
        <f t="shared" si="97"/>
        <v>9C</v>
      </c>
      <c r="F44" s="180" t="str">
        <f t="shared" si="98"/>
        <v>1B</v>
      </c>
      <c r="G44" s="180" t="str">
        <f t="shared" si="99"/>
        <v>00</v>
      </c>
      <c r="H44" s="180" t="str">
        <f t="shared" si="100"/>
        <v>00</v>
      </c>
      <c r="I44" s="180" t="str">
        <f t="shared" si="101"/>
        <v>00</v>
      </c>
      <c r="J44" s="180" t="str">
        <f t="shared" si="102"/>
        <v>2A</v>
      </c>
      <c r="K44" s="180" t="str">
        <f t="shared" si="103"/>
        <v>06</v>
      </c>
      <c r="L44" s="180" t="str">
        <f t="shared" si="104"/>
        <v>E7</v>
      </c>
      <c r="M44" s="180" t="str">
        <f t="shared" si="105"/>
        <v>4</v>
      </c>
      <c r="N44" s="180" t="str">
        <f t="shared" si="106"/>
        <v/>
      </c>
      <c r="O44" s="181" t="str">
        <f t="shared" si="107"/>
        <v/>
      </c>
      <c r="P44" s="157" t="str">
        <f t="shared" si="86"/>
        <v>1</v>
      </c>
      <c r="Q44" s="158" t="str">
        <f t="shared" si="86"/>
        <v>0</v>
      </c>
      <c r="R44" s="158" t="str">
        <f t="shared" si="86"/>
        <v>0</v>
      </c>
      <c r="S44" s="159" t="str">
        <f t="shared" si="86"/>
        <v>1</v>
      </c>
      <c r="T44" s="158" t="str">
        <f t="shared" si="86"/>
        <v>1</v>
      </c>
      <c r="U44" s="158" t="str">
        <f t="shared" si="86"/>
        <v>1</v>
      </c>
      <c r="V44" s="158" t="str">
        <f t="shared" si="86"/>
        <v>0</v>
      </c>
      <c r="W44" s="158" t="str">
        <f t="shared" si="86"/>
        <v>0</v>
      </c>
      <c r="X44" s="157" t="str">
        <f t="shared" si="87"/>
        <v>0</v>
      </c>
      <c r="Y44" s="158" t="str">
        <f t="shared" si="87"/>
        <v>0</v>
      </c>
      <c r="Z44" s="158" t="str">
        <f t="shared" si="87"/>
        <v>0</v>
      </c>
      <c r="AA44" s="159" t="str">
        <f t="shared" si="87"/>
        <v>1</v>
      </c>
      <c r="AB44" s="160" t="str">
        <f t="shared" si="87"/>
        <v>1</v>
      </c>
      <c r="AC44" s="161" t="str">
        <f t="shared" si="87"/>
        <v>0</v>
      </c>
      <c r="AD44" s="158" t="str">
        <f t="shared" si="87"/>
        <v>1</v>
      </c>
      <c r="AE44" s="159" t="str">
        <f t="shared" si="87"/>
        <v>1</v>
      </c>
      <c r="AF44" s="180" t="str">
        <f t="shared" si="88"/>
        <v>0</v>
      </c>
      <c r="AG44" s="182" t="str">
        <f t="shared" si="88"/>
        <v>0</v>
      </c>
      <c r="AH44" s="183" t="str">
        <f t="shared" si="88"/>
        <v>0</v>
      </c>
      <c r="AI44" s="185" t="str">
        <f t="shared" si="88"/>
        <v>0</v>
      </c>
      <c r="AJ44" s="184" t="str">
        <f t="shared" si="88"/>
        <v>0</v>
      </c>
      <c r="AK44" s="184" t="str">
        <f t="shared" si="88"/>
        <v>0</v>
      </c>
      <c r="AL44" s="295" t="str">
        <f t="shared" si="88"/>
        <v>0</v>
      </c>
      <c r="AM44" s="185" t="str">
        <f t="shared" si="88"/>
        <v>0</v>
      </c>
      <c r="AN44" s="249" t="str">
        <f t="shared" si="89"/>
        <v>0</v>
      </c>
      <c r="AO44" s="249" t="str">
        <f t="shared" si="89"/>
        <v>0</v>
      </c>
      <c r="AP44" s="249" t="str">
        <f t="shared" si="89"/>
        <v>0</v>
      </c>
      <c r="AQ44" s="249" t="str">
        <f t="shared" si="89"/>
        <v>0</v>
      </c>
      <c r="AR44" s="250" t="str">
        <f t="shared" si="89"/>
        <v>0</v>
      </c>
      <c r="AS44" s="249" t="str">
        <f t="shared" si="89"/>
        <v>0</v>
      </c>
      <c r="AT44" s="249" t="str">
        <f t="shared" si="89"/>
        <v>0</v>
      </c>
      <c r="AU44" s="251" t="str">
        <f t="shared" si="89"/>
        <v>0</v>
      </c>
      <c r="AV44" s="249" t="str">
        <f t="shared" si="90"/>
        <v>0</v>
      </c>
      <c r="AW44" s="252" t="str">
        <f t="shared" si="90"/>
        <v>0</v>
      </c>
      <c r="AX44" s="252" t="str">
        <f t="shared" si="90"/>
        <v>0</v>
      </c>
      <c r="AY44" s="253" t="str">
        <f t="shared" si="90"/>
        <v>0</v>
      </c>
      <c r="AZ44" s="252" t="str">
        <f t="shared" si="90"/>
        <v>0</v>
      </c>
      <c r="BA44" s="252" t="str">
        <f t="shared" si="90"/>
        <v>0</v>
      </c>
      <c r="BB44" s="252" t="str">
        <f t="shared" si="90"/>
        <v>0</v>
      </c>
      <c r="BC44" s="253" t="str">
        <f t="shared" si="90"/>
        <v>0</v>
      </c>
      <c r="BD44" s="168" t="str">
        <f t="shared" si="91"/>
        <v>0</v>
      </c>
      <c r="BE44" s="168" t="str">
        <f t="shared" si="91"/>
        <v>0</v>
      </c>
      <c r="BF44" s="168" t="str">
        <f t="shared" si="91"/>
        <v>1</v>
      </c>
      <c r="BG44" s="169" t="str">
        <f t="shared" si="91"/>
        <v>0</v>
      </c>
      <c r="BH44" s="168" t="str">
        <f t="shared" si="91"/>
        <v>1</v>
      </c>
      <c r="BI44" s="168" t="str">
        <f t="shared" si="91"/>
        <v>0</v>
      </c>
      <c r="BJ44" s="168" t="str">
        <f t="shared" si="91"/>
        <v>1</v>
      </c>
      <c r="BK44" s="169" t="str">
        <f t="shared" si="91"/>
        <v>0</v>
      </c>
      <c r="BL44" s="168" t="str">
        <f t="shared" si="92"/>
        <v>0</v>
      </c>
      <c r="BM44" s="168" t="str">
        <f t="shared" si="92"/>
        <v>0</v>
      </c>
      <c r="BN44" s="168" t="str">
        <f t="shared" si="92"/>
        <v>0</v>
      </c>
      <c r="BO44" s="169" t="str">
        <f t="shared" si="92"/>
        <v>0</v>
      </c>
      <c r="BP44" s="168" t="str">
        <f t="shared" si="92"/>
        <v>0</v>
      </c>
      <c r="BQ44" s="168" t="str">
        <f t="shared" si="92"/>
        <v>1</v>
      </c>
      <c r="BR44" s="168" t="str">
        <f t="shared" si="92"/>
        <v>1</v>
      </c>
      <c r="BS44" s="169" t="str">
        <f t="shared" si="92"/>
        <v>0</v>
      </c>
      <c r="BT44" s="312" t="str">
        <f t="shared" si="93"/>
        <v>1</v>
      </c>
      <c r="BU44" s="312" t="str">
        <f t="shared" si="93"/>
        <v>1</v>
      </c>
      <c r="BV44" s="312" t="str">
        <f t="shared" si="93"/>
        <v>1</v>
      </c>
      <c r="BW44" s="313" t="str">
        <f t="shared" si="93"/>
        <v>0</v>
      </c>
      <c r="BX44" s="312" t="str">
        <f t="shared" si="93"/>
        <v>0</v>
      </c>
      <c r="BY44" s="312" t="str">
        <f t="shared" si="93"/>
        <v>1</v>
      </c>
      <c r="BZ44" s="312" t="str">
        <f t="shared" si="93"/>
        <v>1</v>
      </c>
      <c r="CA44" s="313" t="str">
        <f t="shared" si="93"/>
        <v>1</v>
      </c>
      <c r="CB44" s="184" t="str">
        <f t="shared" si="94"/>
        <v>0</v>
      </c>
      <c r="CC44" s="295" t="str">
        <f t="shared" si="94"/>
        <v>1</v>
      </c>
      <c r="CD44" s="350" t="str">
        <f t="shared" si="94"/>
        <v>0</v>
      </c>
      <c r="CE44" s="351" t="str">
        <f t="shared" si="94"/>
        <v>0</v>
      </c>
      <c r="CF44" s="350" t="str">
        <f t="shared" si="94"/>
        <v>0</v>
      </c>
      <c r="CG44" s="350" t="str">
        <f t="shared" si="94"/>
        <v>0</v>
      </c>
      <c r="CH44" s="350" t="str">
        <f t="shared" si="94"/>
        <v>0</v>
      </c>
      <c r="CI44" s="351" t="str">
        <f t="shared" si="94"/>
        <v>0</v>
      </c>
      <c r="CJ44" s="180" t="s">
        <v>139</v>
      </c>
      <c r="CK44" s="180">
        <f>MID(CJ44,1,4)-MID(CJ40,1,4)</f>
        <v>-2.3999999999999986</v>
      </c>
      <c r="CL44" s="32" t="str">
        <f t="shared" si="108"/>
        <v>9C1B</v>
      </c>
      <c r="CM44" s="285">
        <f t="shared" si="65"/>
        <v>0</v>
      </c>
      <c r="CN44" s="285">
        <f t="shared" si="67"/>
        <v>10</v>
      </c>
      <c r="CO44" s="142">
        <f t="shared" si="109"/>
        <v>67.8</v>
      </c>
      <c r="CP44" s="142">
        <f t="shared" si="110"/>
        <v>19.888888888888889</v>
      </c>
      <c r="CQ44" s="186">
        <f>CP44-CP40</f>
        <v>-2.3888888888888857</v>
      </c>
      <c r="CR44" s="180"/>
      <c r="CS44" s="170">
        <f t="shared" si="111"/>
        <v>9</v>
      </c>
      <c r="CT44" s="23">
        <f t="shared" si="112"/>
        <v>12</v>
      </c>
      <c r="CU44" s="171">
        <f t="shared" si="113"/>
        <v>1</v>
      </c>
      <c r="CV44" s="23">
        <f t="shared" si="114"/>
        <v>11</v>
      </c>
      <c r="CW44" s="187">
        <f t="shared" si="115"/>
        <v>0</v>
      </c>
      <c r="CX44" s="188">
        <f t="shared" si="116"/>
        <v>0</v>
      </c>
      <c r="CY44" s="269">
        <f t="shared" si="117"/>
        <v>0</v>
      </c>
      <c r="CZ44" s="270">
        <f t="shared" si="118"/>
        <v>0</v>
      </c>
      <c r="DA44" s="269">
        <f t="shared" si="119"/>
        <v>0</v>
      </c>
      <c r="DB44" s="270">
        <f t="shared" si="120"/>
        <v>0</v>
      </c>
      <c r="DC44" s="173">
        <f t="shared" si="121"/>
        <v>2</v>
      </c>
      <c r="DD44" s="26">
        <f t="shared" si="122"/>
        <v>10</v>
      </c>
      <c r="DE44" s="173">
        <f t="shared" si="123"/>
        <v>0</v>
      </c>
      <c r="DF44" s="26">
        <f t="shared" si="124"/>
        <v>6</v>
      </c>
      <c r="DG44" s="328">
        <f t="shared" si="125"/>
        <v>14</v>
      </c>
      <c r="DH44" s="329">
        <f t="shared" si="126"/>
        <v>7</v>
      </c>
      <c r="DI44" s="187">
        <f t="shared" si="127"/>
        <v>4</v>
      </c>
      <c r="DJ44" s="188">
        <f t="shared" si="128"/>
        <v>0</v>
      </c>
      <c r="DK44" s="187"/>
      <c r="DL44" s="19">
        <f t="shared" si="129"/>
        <v>156</v>
      </c>
      <c r="DM44" s="19">
        <f t="shared" si="130"/>
        <v>27</v>
      </c>
      <c r="DN44" s="189">
        <f t="shared" si="131"/>
        <v>0</v>
      </c>
      <c r="DO44" s="279">
        <f t="shared" si="132"/>
        <v>0</v>
      </c>
      <c r="DP44" s="279">
        <f t="shared" si="133"/>
        <v>0</v>
      </c>
      <c r="DQ44" s="20">
        <f t="shared" si="134"/>
        <v>42</v>
      </c>
      <c r="DR44" s="20">
        <f t="shared" si="135"/>
        <v>6</v>
      </c>
      <c r="DS44" s="338">
        <f t="shared" si="136"/>
        <v>231</v>
      </c>
      <c r="DT44" s="189">
        <f t="shared" si="137"/>
        <v>64</v>
      </c>
      <c r="DU44" s="1">
        <f t="shared" si="66"/>
        <v>231</v>
      </c>
    </row>
    <row r="45" spans="1:125">
      <c r="A45" s="123" t="s">
        <v>140</v>
      </c>
      <c r="B45" s="124" t="s">
        <v>141</v>
      </c>
      <c r="C45" s="154">
        <f t="shared" si="95"/>
        <v>17</v>
      </c>
      <c r="D45" s="4">
        <f t="shared" si="96"/>
        <v>68</v>
      </c>
      <c r="E45" s="16" t="str">
        <f t="shared" si="97"/>
        <v>9C</v>
      </c>
      <c r="F45" s="11" t="str">
        <f t="shared" si="98"/>
        <v>1B</v>
      </c>
      <c r="G45" s="155" t="str">
        <f t="shared" si="99"/>
        <v>02</v>
      </c>
      <c r="H45" s="155" t="str">
        <f t="shared" si="100"/>
        <v>00</v>
      </c>
      <c r="I45" s="155" t="str">
        <f t="shared" si="101"/>
        <v>00</v>
      </c>
      <c r="J45" s="155" t="str">
        <f t="shared" si="102"/>
        <v>28</v>
      </c>
      <c r="K45" s="155" t="str">
        <f t="shared" si="103"/>
        <v>06</v>
      </c>
      <c r="L45" s="155" t="str">
        <f t="shared" si="104"/>
        <v>E7</v>
      </c>
      <c r="M45" s="155" t="str">
        <f t="shared" si="105"/>
        <v>4</v>
      </c>
      <c r="N45" s="155" t="str">
        <f t="shared" si="106"/>
        <v/>
      </c>
      <c r="O45" s="156" t="str">
        <f t="shared" si="107"/>
        <v/>
      </c>
      <c r="P45" s="157" t="str">
        <f t="shared" si="86"/>
        <v>1</v>
      </c>
      <c r="Q45" s="158" t="str">
        <f t="shared" si="86"/>
        <v>0</v>
      </c>
      <c r="R45" s="158" t="str">
        <f t="shared" si="86"/>
        <v>0</v>
      </c>
      <c r="S45" s="159" t="str">
        <f t="shared" si="86"/>
        <v>1</v>
      </c>
      <c r="T45" s="158" t="str">
        <f t="shared" si="86"/>
        <v>1</v>
      </c>
      <c r="U45" s="158" t="str">
        <f t="shared" si="86"/>
        <v>1</v>
      </c>
      <c r="V45" s="158" t="str">
        <f t="shared" si="86"/>
        <v>0</v>
      </c>
      <c r="W45" s="158" t="str">
        <f t="shared" si="86"/>
        <v>0</v>
      </c>
      <c r="X45" s="157" t="str">
        <f t="shared" si="87"/>
        <v>0</v>
      </c>
      <c r="Y45" s="158" t="str">
        <f t="shared" si="87"/>
        <v>0</v>
      </c>
      <c r="Z45" s="158" t="str">
        <f t="shared" si="87"/>
        <v>0</v>
      </c>
      <c r="AA45" s="159" t="str">
        <f t="shared" si="87"/>
        <v>1</v>
      </c>
      <c r="AB45" s="160" t="str">
        <f t="shared" si="87"/>
        <v>1</v>
      </c>
      <c r="AC45" s="161" t="str">
        <f t="shared" si="87"/>
        <v>0</v>
      </c>
      <c r="AD45" s="158" t="str">
        <f t="shared" si="87"/>
        <v>1</v>
      </c>
      <c r="AE45" s="159" t="str">
        <f t="shared" si="87"/>
        <v>1</v>
      </c>
      <c r="AF45" s="155" t="str">
        <f t="shared" si="88"/>
        <v>0</v>
      </c>
      <c r="AG45" s="162" t="str">
        <f t="shared" si="88"/>
        <v>0</v>
      </c>
      <c r="AH45" s="163" t="str">
        <f t="shared" si="88"/>
        <v>0</v>
      </c>
      <c r="AI45" s="165" t="str">
        <f t="shared" si="88"/>
        <v>0</v>
      </c>
      <c r="AJ45" s="164" t="str">
        <f t="shared" si="88"/>
        <v>0</v>
      </c>
      <c r="AK45" s="164" t="str">
        <f t="shared" si="88"/>
        <v>0</v>
      </c>
      <c r="AL45" s="289" t="str">
        <f t="shared" si="88"/>
        <v>1</v>
      </c>
      <c r="AM45" s="165" t="str">
        <f t="shared" si="88"/>
        <v>0</v>
      </c>
      <c r="AN45" s="230" t="str">
        <f t="shared" si="89"/>
        <v>0</v>
      </c>
      <c r="AO45" s="230" t="str">
        <f t="shared" si="89"/>
        <v>0</v>
      </c>
      <c r="AP45" s="230" t="str">
        <f t="shared" si="89"/>
        <v>0</v>
      </c>
      <c r="AQ45" s="230" t="str">
        <f t="shared" si="89"/>
        <v>0</v>
      </c>
      <c r="AR45" s="229" t="str">
        <f t="shared" si="89"/>
        <v>0</v>
      </c>
      <c r="AS45" s="230" t="str">
        <f t="shared" si="89"/>
        <v>0</v>
      </c>
      <c r="AT45" s="230" t="str">
        <f t="shared" si="89"/>
        <v>0</v>
      </c>
      <c r="AU45" s="231" t="str">
        <f t="shared" si="89"/>
        <v>0</v>
      </c>
      <c r="AV45" s="230" t="str">
        <f t="shared" si="90"/>
        <v>0</v>
      </c>
      <c r="AW45" s="232" t="str">
        <f t="shared" si="90"/>
        <v>0</v>
      </c>
      <c r="AX45" s="232" t="str">
        <f t="shared" si="90"/>
        <v>0</v>
      </c>
      <c r="AY45" s="233" t="str">
        <f t="shared" si="90"/>
        <v>0</v>
      </c>
      <c r="AZ45" s="232" t="str">
        <f t="shared" si="90"/>
        <v>0</v>
      </c>
      <c r="BA45" s="232" t="str">
        <f t="shared" si="90"/>
        <v>0</v>
      </c>
      <c r="BB45" s="232" t="str">
        <f t="shared" si="90"/>
        <v>0</v>
      </c>
      <c r="BC45" s="233" t="str">
        <f t="shared" si="90"/>
        <v>0</v>
      </c>
      <c r="BD45" s="168" t="str">
        <f t="shared" si="91"/>
        <v>0</v>
      </c>
      <c r="BE45" s="168" t="str">
        <f t="shared" si="91"/>
        <v>0</v>
      </c>
      <c r="BF45" s="168" t="str">
        <f t="shared" si="91"/>
        <v>1</v>
      </c>
      <c r="BG45" s="169" t="str">
        <f t="shared" si="91"/>
        <v>0</v>
      </c>
      <c r="BH45" s="168" t="str">
        <f t="shared" si="91"/>
        <v>1</v>
      </c>
      <c r="BI45" s="168" t="str">
        <f t="shared" si="91"/>
        <v>0</v>
      </c>
      <c r="BJ45" s="168" t="str">
        <f t="shared" si="91"/>
        <v>0</v>
      </c>
      <c r="BK45" s="169" t="str">
        <f t="shared" si="91"/>
        <v>0</v>
      </c>
      <c r="BL45" s="168" t="str">
        <f t="shared" si="92"/>
        <v>0</v>
      </c>
      <c r="BM45" s="168" t="str">
        <f t="shared" si="92"/>
        <v>0</v>
      </c>
      <c r="BN45" s="168" t="str">
        <f t="shared" si="92"/>
        <v>0</v>
      </c>
      <c r="BO45" s="169" t="str">
        <f t="shared" si="92"/>
        <v>0</v>
      </c>
      <c r="BP45" s="168" t="str">
        <f t="shared" si="92"/>
        <v>0</v>
      </c>
      <c r="BQ45" s="168" t="str">
        <f t="shared" si="92"/>
        <v>1</v>
      </c>
      <c r="BR45" s="168" t="str">
        <f t="shared" si="92"/>
        <v>1</v>
      </c>
      <c r="BS45" s="169" t="str">
        <f t="shared" si="92"/>
        <v>0</v>
      </c>
      <c r="BT45" s="302" t="str">
        <f t="shared" si="93"/>
        <v>1</v>
      </c>
      <c r="BU45" s="302" t="str">
        <f t="shared" si="93"/>
        <v>1</v>
      </c>
      <c r="BV45" s="302" t="str">
        <f t="shared" si="93"/>
        <v>1</v>
      </c>
      <c r="BW45" s="303" t="str">
        <f t="shared" si="93"/>
        <v>0</v>
      </c>
      <c r="BX45" s="302" t="str">
        <f t="shared" si="93"/>
        <v>0</v>
      </c>
      <c r="BY45" s="302" t="str">
        <f t="shared" si="93"/>
        <v>1</v>
      </c>
      <c r="BZ45" s="302" t="str">
        <f t="shared" si="93"/>
        <v>1</v>
      </c>
      <c r="CA45" s="303" t="str">
        <f t="shared" si="93"/>
        <v>1</v>
      </c>
      <c r="CB45" s="164" t="str">
        <f t="shared" si="94"/>
        <v>0</v>
      </c>
      <c r="CC45" s="289" t="str">
        <f t="shared" si="94"/>
        <v>1</v>
      </c>
      <c r="CD45" s="340" t="str">
        <f t="shared" si="94"/>
        <v>0</v>
      </c>
      <c r="CE45" s="341" t="str">
        <f t="shared" si="94"/>
        <v>0</v>
      </c>
      <c r="CF45" s="340" t="str">
        <f t="shared" si="94"/>
        <v>0</v>
      </c>
      <c r="CG45" s="340" t="str">
        <f t="shared" si="94"/>
        <v>0</v>
      </c>
      <c r="CH45" s="340" t="str">
        <f t="shared" si="94"/>
        <v>0</v>
      </c>
      <c r="CI45" s="341" t="str">
        <f t="shared" si="94"/>
        <v>0</v>
      </c>
      <c r="CL45" s="32" t="str">
        <f t="shared" si="108"/>
        <v>9C1B</v>
      </c>
      <c r="CM45" s="285">
        <f t="shared" si="65"/>
        <v>0</v>
      </c>
      <c r="CN45" s="285">
        <f t="shared" si="67"/>
        <v>10</v>
      </c>
      <c r="CO45" s="142">
        <f t="shared" si="109"/>
        <v>67.599999999999994</v>
      </c>
      <c r="CP45" s="142">
        <f t="shared" si="110"/>
        <v>19.777777777777775</v>
      </c>
      <c r="CQ45" s="143"/>
      <c r="CS45" s="170">
        <f t="shared" si="111"/>
        <v>9</v>
      </c>
      <c r="CT45" s="23">
        <f t="shared" si="112"/>
        <v>12</v>
      </c>
      <c r="CU45" s="171">
        <f t="shared" si="113"/>
        <v>1</v>
      </c>
      <c r="CV45" s="23">
        <f t="shared" si="114"/>
        <v>11</v>
      </c>
      <c r="CW45" s="172">
        <f t="shared" si="115"/>
        <v>0</v>
      </c>
      <c r="CX45" s="24">
        <f t="shared" si="116"/>
        <v>2</v>
      </c>
      <c r="CY45" s="267">
        <f t="shared" si="117"/>
        <v>0</v>
      </c>
      <c r="CZ45" s="268">
        <f t="shared" si="118"/>
        <v>0</v>
      </c>
      <c r="DA45" s="267">
        <f t="shared" si="119"/>
        <v>0</v>
      </c>
      <c r="DB45" s="268">
        <f t="shared" si="120"/>
        <v>0</v>
      </c>
      <c r="DC45" s="173">
        <f t="shared" si="121"/>
        <v>2</v>
      </c>
      <c r="DD45" s="26">
        <f t="shared" si="122"/>
        <v>8</v>
      </c>
      <c r="DE45" s="173">
        <f t="shared" si="123"/>
        <v>0</v>
      </c>
      <c r="DF45" s="26">
        <f t="shared" si="124"/>
        <v>6</v>
      </c>
      <c r="DG45" s="326">
        <f t="shared" si="125"/>
        <v>14</v>
      </c>
      <c r="DH45" s="327">
        <f t="shared" si="126"/>
        <v>7</v>
      </c>
      <c r="DI45" s="172">
        <f t="shared" si="127"/>
        <v>4</v>
      </c>
      <c r="DJ45" s="24">
        <f t="shared" si="128"/>
        <v>0</v>
      </c>
      <c r="DK45" s="172"/>
      <c r="DL45" s="19">
        <f t="shared" si="129"/>
        <v>156</v>
      </c>
      <c r="DM45" s="19">
        <f t="shared" si="130"/>
        <v>27</v>
      </c>
      <c r="DN45" s="174">
        <f t="shared" si="131"/>
        <v>2</v>
      </c>
      <c r="DO45" s="278">
        <f t="shared" si="132"/>
        <v>0</v>
      </c>
      <c r="DP45" s="278">
        <f t="shared" si="133"/>
        <v>0</v>
      </c>
      <c r="DQ45" s="20">
        <f t="shared" si="134"/>
        <v>40</v>
      </c>
      <c r="DR45" s="20">
        <f t="shared" si="135"/>
        <v>6</v>
      </c>
      <c r="DS45" s="337">
        <f t="shared" si="136"/>
        <v>231</v>
      </c>
      <c r="DT45" s="174">
        <f t="shared" si="137"/>
        <v>64</v>
      </c>
      <c r="DU45" s="1">
        <f t="shared" si="66"/>
        <v>231</v>
      </c>
    </row>
    <row r="46" spans="1:125" s="190" customFormat="1">
      <c r="A46" s="175" t="s">
        <v>142</v>
      </c>
      <c r="B46" s="176" t="s">
        <v>143</v>
      </c>
      <c r="C46" s="177">
        <f t="shared" si="95"/>
        <v>17</v>
      </c>
      <c r="D46" s="178">
        <f t="shared" si="96"/>
        <v>68</v>
      </c>
      <c r="E46" s="179" t="str">
        <f t="shared" si="97"/>
        <v>9C</v>
      </c>
      <c r="F46" s="180" t="str">
        <f t="shared" si="98"/>
        <v>1B</v>
      </c>
      <c r="G46" s="180" t="str">
        <f t="shared" si="99"/>
        <v>06</v>
      </c>
      <c r="H46" s="180" t="str">
        <f t="shared" si="100"/>
        <v>00</v>
      </c>
      <c r="I46" s="180" t="str">
        <f t="shared" si="101"/>
        <v>00</v>
      </c>
      <c r="J46" s="180" t="str">
        <f t="shared" si="102"/>
        <v>21</v>
      </c>
      <c r="K46" s="180" t="str">
        <f t="shared" si="103"/>
        <v>06</v>
      </c>
      <c r="L46" s="180" t="str">
        <f t="shared" si="104"/>
        <v>E4</v>
      </c>
      <c r="M46" s="180" t="str">
        <f t="shared" si="105"/>
        <v>4</v>
      </c>
      <c r="N46" s="180" t="str">
        <f t="shared" si="106"/>
        <v/>
      </c>
      <c r="O46" s="181" t="str">
        <f t="shared" si="107"/>
        <v/>
      </c>
      <c r="P46" s="157" t="str">
        <f t="shared" si="86"/>
        <v>1</v>
      </c>
      <c r="Q46" s="158" t="str">
        <f t="shared" si="86"/>
        <v>0</v>
      </c>
      <c r="R46" s="158" t="str">
        <f t="shared" si="86"/>
        <v>0</v>
      </c>
      <c r="S46" s="159" t="str">
        <f t="shared" si="86"/>
        <v>1</v>
      </c>
      <c r="T46" s="158" t="str">
        <f t="shared" si="86"/>
        <v>1</v>
      </c>
      <c r="U46" s="158" t="str">
        <f t="shared" si="86"/>
        <v>1</v>
      </c>
      <c r="V46" s="158" t="str">
        <f t="shared" si="86"/>
        <v>0</v>
      </c>
      <c r="W46" s="158" t="str">
        <f t="shared" si="86"/>
        <v>0</v>
      </c>
      <c r="X46" s="157" t="str">
        <f t="shared" si="87"/>
        <v>0</v>
      </c>
      <c r="Y46" s="158" t="str">
        <f t="shared" si="87"/>
        <v>0</v>
      </c>
      <c r="Z46" s="158" t="str">
        <f t="shared" si="87"/>
        <v>0</v>
      </c>
      <c r="AA46" s="159" t="str">
        <f t="shared" si="87"/>
        <v>1</v>
      </c>
      <c r="AB46" s="160" t="str">
        <f t="shared" si="87"/>
        <v>1</v>
      </c>
      <c r="AC46" s="161" t="str">
        <f t="shared" si="87"/>
        <v>0</v>
      </c>
      <c r="AD46" s="158" t="str">
        <f t="shared" si="87"/>
        <v>1</v>
      </c>
      <c r="AE46" s="159" t="str">
        <f t="shared" si="87"/>
        <v>1</v>
      </c>
      <c r="AF46" s="180" t="str">
        <f t="shared" si="88"/>
        <v>0</v>
      </c>
      <c r="AG46" s="182" t="str">
        <f t="shared" si="88"/>
        <v>0</v>
      </c>
      <c r="AH46" s="183" t="str">
        <f t="shared" si="88"/>
        <v>0</v>
      </c>
      <c r="AI46" s="185" t="str">
        <f t="shared" si="88"/>
        <v>0</v>
      </c>
      <c r="AJ46" s="184" t="str">
        <f t="shared" si="88"/>
        <v>0</v>
      </c>
      <c r="AK46" s="184" t="str">
        <f t="shared" si="88"/>
        <v>1</v>
      </c>
      <c r="AL46" s="295" t="str">
        <f t="shared" si="88"/>
        <v>1</v>
      </c>
      <c r="AM46" s="185" t="str">
        <f t="shared" si="88"/>
        <v>0</v>
      </c>
      <c r="AN46" s="249" t="str">
        <f t="shared" si="89"/>
        <v>0</v>
      </c>
      <c r="AO46" s="249" t="str">
        <f t="shared" si="89"/>
        <v>0</v>
      </c>
      <c r="AP46" s="249" t="str">
        <f t="shared" si="89"/>
        <v>0</v>
      </c>
      <c r="AQ46" s="249" t="str">
        <f t="shared" si="89"/>
        <v>0</v>
      </c>
      <c r="AR46" s="250" t="str">
        <f t="shared" si="89"/>
        <v>0</v>
      </c>
      <c r="AS46" s="249" t="str">
        <f t="shared" si="89"/>
        <v>0</v>
      </c>
      <c r="AT46" s="249" t="str">
        <f t="shared" si="89"/>
        <v>0</v>
      </c>
      <c r="AU46" s="251" t="str">
        <f t="shared" si="89"/>
        <v>0</v>
      </c>
      <c r="AV46" s="249" t="str">
        <f t="shared" si="90"/>
        <v>0</v>
      </c>
      <c r="AW46" s="252" t="str">
        <f t="shared" si="90"/>
        <v>0</v>
      </c>
      <c r="AX46" s="252" t="str">
        <f t="shared" si="90"/>
        <v>0</v>
      </c>
      <c r="AY46" s="253" t="str">
        <f t="shared" si="90"/>
        <v>0</v>
      </c>
      <c r="AZ46" s="252" t="str">
        <f t="shared" si="90"/>
        <v>0</v>
      </c>
      <c r="BA46" s="252" t="str">
        <f t="shared" si="90"/>
        <v>0</v>
      </c>
      <c r="BB46" s="252" t="str">
        <f t="shared" si="90"/>
        <v>0</v>
      </c>
      <c r="BC46" s="253" t="str">
        <f t="shared" si="90"/>
        <v>0</v>
      </c>
      <c r="BD46" s="168" t="str">
        <f t="shared" si="91"/>
        <v>0</v>
      </c>
      <c r="BE46" s="168" t="str">
        <f t="shared" si="91"/>
        <v>0</v>
      </c>
      <c r="BF46" s="168" t="str">
        <f t="shared" si="91"/>
        <v>1</v>
      </c>
      <c r="BG46" s="169" t="str">
        <f t="shared" si="91"/>
        <v>0</v>
      </c>
      <c r="BH46" s="168" t="str">
        <f t="shared" si="91"/>
        <v>0</v>
      </c>
      <c r="BI46" s="168" t="str">
        <f t="shared" si="91"/>
        <v>0</v>
      </c>
      <c r="BJ46" s="168" t="str">
        <f t="shared" si="91"/>
        <v>0</v>
      </c>
      <c r="BK46" s="169" t="str">
        <f t="shared" si="91"/>
        <v>1</v>
      </c>
      <c r="BL46" s="168" t="str">
        <f t="shared" si="92"/>
        <v>0</v>
      </c>
      <c r="BM46" s="168" t="str">
        <f t="shared" si="92"/>
        <v>0</v>
      </c>
      <c r="BN46" s="168" t="str">
        <f t="shared" si="92"/>
        <v>0</v>
      </c>
      <c r="BO46" s="169" t="str">
        <f t="shared" si="92"/>
        <v>0</v>
      </c>
      <c r="BP46" s="168" t="str">
        <f t="shared" si="92"/>
        <v>0</v>
      </c>
      <c r="BQ46" s="168" t="str">
        <f t="shared" si="92"/>
        <v>1</v>
      </c>
      <c r="BR46" s="168" t="str">
        <f t="shared" si="92"/>
        <v>1</v>
      </c>
      <c r="BS46" s="169" t="str">
        <f t="shared" si="92"/>
        <v>0</v>
      </c>
      <c r="BT46" s="312" t="str">
        <f t="shared" si="93"/>
        <v>1</v>
      </c>
      <c r="BU46" s="312" t="str">
        <f t="shared" si="93"/>
        <v>1</v>
      </c>
      <c r="BV46" s="312" t="str">
        <f t="shared" si="93"/>
        <v>1</v>
      </c>
      <c r="BW46" s="313" t="str">
        <f t="shared" si="93"/>
        <v>0</v>
      </c>
      <c r="BX46" s="312" t="str">
        <f t="shared" si="93"/>
        <v>0</v>
      </c>
      <c r="BY46" s="312" t="str">
        <f t="shared" si="93"/>
        <v>1</v>
      </c>
      <c r="BZ46" s="312" t="str">
        <f t="shared" si="93"/>
        <v>0</v>
      </c>
      <c r="CA46" s="313" t="str">
        <f t="shared" si="93"/>
        <v>0</v>
      </c>
      <c r="CB46" s="184" t="str">
        <f t="shared" si="94"/>
        <v>0</v>
      </c>
      <c r="CC46" s="295" t="str">
        <f t="shared" si="94"/>
        <v>1</v>
      </c>
      <c r="CD46" s="350" t="str">
        <f t="shared" si="94"/>
        <v>0</v>
      </c>
      <c r="CE46" s="351" t="str">
        <f t="shared" si="94"/>
        <v>0</v>
      </c>
      <c r="CF46" s="350" t="str">
        <f t="shared" si="94"/>
        <v>0</v>
      </c>
      <c r="CG46" s="350" t="str">
        <f t="shared" si="94"/>
        <v>0</v>
      </c>
      <c r="CH46" s="350" t="str">
        <f t="shared" si="94"/>
        <v>0</v>
      </c>
      <c r="CI46" s="351" t="str">
        <f t="shared" si="94"/>
        <v>0</v>
      </c>
      <c r="CJ46" s="180" t="s">
        <v>144</v>
      </c>
      <c r="CK46" s="180">
        <f>MID(CJ46,1,4)-MID(CJ44,1,4)</f>
        <v>-0.5</v>
      </c>
      <c r="CL46" s="32" t="str">
        <f t="shared" si="108"/>
        <v>9C1B</v>
      </c>
      <c r="CM46" s="285">
        <f t="shared" si="65"/>
        <v>0</v>
      </c>
      <c r="CN46" s="285">
        <f t="shared" si="67"/>
        <v>10</v>
      </c>
      <c r="CO46" s="142">
        <f t="shared" si="109"/>
        <v>66.900000000000006</v>
      </c>
      <c r="CP46" s="142">
        <f t="shared" si="110"/>
        <v>19.388888888888893</v>
      </c>
      <c r="CQ46" s="186">
        <f>CP46-CP44</f>
        <v>-0.49999999999999645</v>
      </c>
      <c r="CR46" s="180"/>
      <c r="CS46" s="170">
        <f t="shared" si="111"/>
        <v>9</v>
      </c>
      <c r="CT46" s="23">
        <f t="shared" si="112"/>
        <v>12</v>
      </c>
      <c r="CU46" s="171">
        <f t="shared" si="113"/>
        <v>1</v>
      </c>
      <c r="CV46" s="23">
        <f t="shared" si="114"/>
        <v>11</v>
      </c>
      <c r="CW46" s="187">
        <f t="shared" si="115"/>
        <v>0</v>
      </c>
      <c r="CX46" s="188">
        <f t="shared" si="116"/>
        <v>6</v>
      </c>
      <c r="CY46" s="269">
        <f t="shared" si="117"/>
        <v>0</v>
      </c>
      <c r="CZ46" s="270">
        <f t="shared" si="118"/>
        <v>0</v>
      </c>
      <c r="DA46" s="269">
        <f t="shared" si="119"/>
        <v>0</v>
      </c>
      <c r="DB46" s="270">
        <f t="shared" si="120"/>
        <v>0</v>
      </c>
      <c r="DC46" s="173">
        <f t="shared" si="121"/>
        <v>2</v>
      </c>
      <c r="DD46" s="26">
        <f t="shared" si="122"/>
        <v>1</v>
      </c>
      <c r="DE46" s="173">
        <f t="shared" si="123"/>
        <v>0</v>
      </c>
      <c r="DF46" s="26">
        <f t="shared" si="124"/>
        <v>6</v>
      </c>
      <c r="DG46" s="328">
        <f t="shared" si="125"/>
        <v>14</v>
      </c>
      <c r="DH46" s="329">
        <f t="shared" si="126"/>
        <v>4</v>
      </c>
      <c r="DI46" s="187">
        <f t="shared" si="127"/>
        <v>4</v>
      </c>
      <c r="DJ46" s="188">
        <f t="shared" si="128"/>
        <v>0</v>
      </c>
      <c r="DK46" s="187"/>
      <c r="DL46" s="19">
        <f t="shared" si="129"/>
        <v>156</v>
      </c>
      <c r="DM46" s="19">
        <f t="shared" si="130"/>
        <v>27</v>
      </c>
      <c r="DN46" s="189">
        <f t="shared" si="131"/>
        <v>6</v>
      </c>
      <c r="DO46" s="279">
        <f t="shared" si="132"/>
        <v>0</v>
      </c>
      <c r="DP46" s="279">
        <f t="shared" si="133"/>
        <v>0</v>
      </c>
      <c r="DQ46" s="20">
        <f t="shared" si="134"/>
        <v>33</v>
      </c>
      <c r="DR46" s="20">
        <f t="shared" si="135"/>
        <v>6</v>
      </c>
      <c r="DS46" s="338">
        <f t="shared" si="136"/>
        <v>228</v>
      </c>
      <c r="DT46" s="189">
        <f t="shared" si="137"/>
        <v>64</v>
      </c>
      <c r="DU46" s="1">
        <f t="shared" si="66"/>
        <v>228</v>
      </c>
    </row>
    <row r="47" spans="1:125" s="190" customFormat="1">
      <c r="A47" s="175" t="s">
        <v>145</v>
      </c>
      <c r="B47" s="176" t="s">
        <v>146</v>
      </c>
      <c r="C47" s="177">
        <f t="shared" si="95"/>
        <v>17</v>
      </c>
      <c r="D47" s="178">
        <f t="shared" si="96"/>
        <v>68</v>
      </c>
      <c r="E47" s="179" t="str">
        <f t="shared" si="97"/>
        <v>9C</v>
      </c>
      <c r="F47" s="180" t="str">
        <f t="shared" si="98"/>
        <v>1B</v>
      </c>
      <c r="G47" s="180" t="str">
        <f t="shared" si="99"/>
        <v>08</v>
      </c>
      <c r="H47" s="180" t="str">
        <f t="shared" si="100"/>
        <v>00</v>
      </c>
      <c r="I47" s="180" t="str">
        <f t="shared" si="101"/>
        <v>00</v>
      </c>
      <c r="J47" s="180" t="str">
        <f t="shared" si="102"/>
        <v>1C</v>
      </c>
      <c r="K47" s="180" t="str">
        <f t="shared" si="103"/>
        <v>06</v>
      </c>
      <c r="L47" s="180" t="str">
        <f t="shared" si="104"/>
        <v>E1</v>
      </c>
      <c r="M47" s="180" t="str">
        <f t="shared" si="105"/>
        <v>4</v>
      </c>
      <c r="N47" s="180" t="str">
        <f t="shared" si="106"/>
        <v/>
      </c>
      <c r="O47" s="181" t="str">
        <f t="shared" si="107"/>
        <v/>
      </c>
      <c r="P47" s="157" t="str">
        <f t="shared" si="86"/>
        <v>1</v>
      </c>
      <c r="Q47" s="158" t="str">
        <f t="shared" si="86"/>
        <v>0</v>
      </c>
      <c r="R47" s="158" t="str">
        <f t="shared" si="86"/>
        <v>0</v>
      </c>
      <c r="S47" s="159" t="str">
        <f t="shared" si="86"/>
        <v>1</v>
      </c>
      <c r="T47" s="158" t="str">
        <f t="shared" si="86"/>
        <v>1</v>
      </c>
      <c r="U47" s="158" t="str">
        <f t="shared" si="86"/>
        <v>1</v>
      </c>
      <c r="V47" s="158" t="str">
        <f t="shared" si="86"/>
        <v>0</v>
      </c>
      <c r="W47" s="158" t="str">
        <f t="shared" si="86"/>
        <v>0</v>
      </c>
      <c r="X47" s="157" t="str">
        <f t="shared" si="87"/>
        <v>0</v>
      </c>
      <c r="Y47" s="158" t="str">
        <f t="shared" si="87"/>
        <v>0</v>
      </c>
      <c r="Z47" s="158" t="str">
        <f t="shared" si="87"/>
        <v>0</v>
      </c>
      <c r="AA47" s="159" t="str">
        <f t="shared" si="87"/>
        <v>1</v>
      </c>
      <c r="AB47" s="160" t="str">
        <f t="shared" si="87"/>
        <v>1</v>
      </c>
      <c r="AC47" s="161" t="str">
        <f t="shared" si="87"/>
        <v>0</v>
      </c>
      <c r="AD47" s="158" t="str">
        <f t="shared" si="87"/>
        <v>1</v>
      </c>
      <c r="AE47" s="159" t="str">
        <f t="shared" si="87"/>
        <v>1</v>
      </c>
      <c r="AF47" s="180" t="str">
        <f t="shared" si="88"/>
        <v>0</v>
      </c>
      <c r="AG47" s="182" t="str">
        <f t="shared" si="88"/>
        <v>0</v>
      </c>
      <c r="AH47" s="183" t="str">
        <f t="shared" si="88"/>
        <v>0</v>
      </c>
      <c r="AI47" s="185" t="str">
        <f t="shared" si="88"/>
        <v>0</v>
      </c>
      <c r="AJ47" s="184" t="str">
        <f t="shared" si="88"/>
        <v>1</v>
      </c>
      <c r="AK47" s="184" t="str">
        <f t="shared" si="88"/>
        <v>0</v>
      </c>
      <c r="AL47" s="295" t="str">
        <f t="shared" si="88"/>
        <v>0</v>
      </c>
      <c r="AM47" s="185" t="str">
        <f t="shared" si="88"/>
        <v>0</v>
      </c>
      <c r="AN47" s="249" t="str">
        <f t="shared" si="89"/>
        <v>0</v>
      </c>
      <c r="AO47" s="249" t="str">
        <f t="shared" si="89"/>
        <v>0</v>
      </c>
      <c r="AP47" s="249" t="str">
        <f t="shared" si="89"/>
        <v>0</v>
      </c>
      <c r="AQ47" s="249" t="str">
        <f t="shared" si="89"/>
        <v>0</v>
      </c>
      <c r="AR47" s="250" t="str">
        <f t="shared" si="89"/>
        <v>0</v>
      </c>
      <c r="AS47" s="249" t="str">
        <f t="shared" si="89"/>
        <v>0</v>
      </c>
      <c r="AT47" s="249" t="str">
        <f t="shared" si="89"/>
        <v>0</v>
      </c>
      <c r="AU47" s="251" t="str">
        <f t="shared" si="89"/>
        <v>0</v>
      </c>
      <c r="AV47" s="249" t="str">
        <f t="shared" si="90"/>
        <v>0</v>
      </c>
      <c r="AW47" s="252" t="str">
        <f t="shared" si="90"/>
        <v>0</v>
      </c>
      <c r="AX47" s="252" t="str">
        <f t="shared" si="90"/>
        <v>0</v>
      </c>
      <c r="AY47" s="253" t="str">
        <f t="shared" si="90"/>
        <v>0</v>
      </c>
      <c r="AZ47" s="252" t="str">
        <f t="shared" si="90"/>
        <v>0</v>
      </c>
      <c r="BA47" s="252" t="str">
        <f t="shared" si="90"/>
        <v>0</v>
      </c>
      <c r="BB47" s="252" t="str">
        <f t="shared" si="90"/>
        <v>0</v>
      </c>
      <c r="BC47" s="253" t="str">
        <f t="shared" si="90"/>
        <v>0</v>
      </c>
      <c r="BD47" s="168" t="str">
        <f t="shared" si="91"/>
        <v>0</v>
      </c>
      <c r="BE47" s="168" t="str">
        <f t="shared" si="91"/>
        <v>0</v>
      </c>
      <c r="BF47" s="168" t="str">
        <f t="shared" si="91"/>
        <v>0</v>
      </c>
      <c r="BG47" s="169" t="str">
        <f t="shared" si="91"/>
        <v>1</v>
      </c>
      <c r="BH47" s="168" t="str">
        <f t="shared" si="91"/>
        <v>1</v>
      </c>
      <c r="BI47" s="168" t="str">
        <f t="shared" si="91"/>
        <v>1</v>
      </c>
      <c r="BJ47" s="168" t="str">
        <f t="shared" si="91"/>
        <v>0</v>
      </c>
      <c r="BK47" s="169" t="str">
        <f t="shared" si="91"/>
        <v>0</v>
      </c>
      <c r="BL47" s="168" t="str">
        <f t="shared" si="92"/>
        <v>0</v>
      </c>
      <c r="BM47" s="168" t="str">
        <f t="shared" si="92"/>
        <v>0</v>
      </c>
      <c r="BN47" s="168" t="str">
        <f t="shared" si="92"/>
        <v>0</v>
      </c>
      <c r="BO47" s="169" t="str">
        <f t="shared" si="92"/>
        <v>0</v>
      </c>
      <c r="BP47" s="168" t="str">
        <f t="shared" si="92"/>
        <v>0</v>
      </c>
      <c r="BQ47" s="168" t="str">
        <f t="shared" si="92"/>
        <v>1</v>
      </c>
      <c r="BR47" s="168" t="str">
        <f t="shared" si="92"/>
        <v>1</v>
      </c>
      <c r="BS47" s="169" t="str">
        <f t="shared" si="92"/>
        <v>0</v>
      </c>
      <c r="BT47" s="312" t="str">
        <f t="shared" si="93"/>
        <v>1</v>
      </c>
      <c r="BU47" s="312" t="str">
        <f t="shared" si="93"/>
        <v>1</v>
      </c>
      <c r="BV47" s="312" t="str">
        <f t="shared" si="93"/>
        <v>1</v>
      </c>
      <c r="BW47" s="313" t="str">
        <f t="shared" si="93"/>
        <v>0</v>
      </c>
      <c r="BX47" s="312" t="str">
        <f t="shared" si="93"/>
        <v>0</v>
      </c>
      <c r="BY47" s="312" t="str">
        <f t="shared" si="93"/>
        <v>0</v>
      </c>
      <c r="BZ47" s="312" t="str">
        <f t="shared" si="93"/>
        <v>0</v>
      </c>
      <c r="CA47" s="313" t="str">
        <f t="shared" si="93"/>
        <v>1</v>
      </c>
      <c r="CB47" s="184" t="str">
        <f t="shared" si="94"/>
        <v>0</v>
      </c>
      <c r="CC47" s="295" t="str">
        <f t="shared" si="94"/>
        <v>1</v>
      </c>
      <c r="CD47" s="350" t="str">
        <f t="shared" si="94"/>
        <v>0</v>
      </c>
      <c r="CE47" s="351" t="str">
        <f t="shared" si="94"/>
        <v>0</v>
      </c>
      <c r="CF47" s="350" t="str">
        <f t="shared" si="94"/>
        <v>0</v>
      </c>
      <c r="CG47" s="350" t="str">
        <f t="shared" si="94"/>
        <v>0</v>
      </c>
      <c r="CH47" s="350" t="str">
        <f t="shared" si="94"/>
        <v>0</v>
      </c>
      <c r="CI47" s="351" t="str">
        <f t="shared" si="94"/>
        <v>0</v>
      </c>
      <c r="CJ47" s="180" t="s">
        <v>147</v>
      </c>
      <c r="CK47" s="180">
        <f>MID(CJ47,1,4)-MID(CJ46,1,4)</f>
        <v>-0.60000000000000142</v>
      </c>
      <c r="CL47" s="32" t="str">
        <f t="shared" si="108"/>
        <v>9C1B</v>
      </c>
      <c r="CM47" s="285">
        <f t="shared" si="65"/>
        <v>0</v>
      </c>
      <c r="CN47" s="285">
        <f t="shared" si="67"/>
        <v>10</v>
      </c>
      <c r="CO47" s="142">
        <f t="shared" si="109"/>
        <v>66.400000000000006</v>
      </c>
      <c r="CP47" s="142">
        <f t="shared" si="110"/>
        <v>19.111111111111114</v>
      </c>
      <c r="CQ47" s="186">
        <f>CP47-CP46</f>
        <v>-0.27777777777777857</v>
      </c>
      <c r="CR47" s="180"/>
      <c r="CS47" s="170">
        <f t="shared" si="111"/>
        <v>9</v>
      </c>
      <c r="CT47" s="23">
        <f t="shared" si="112"/>
        <v>12</v>
      </c>
      <c r="CU47" s="171">
        <f t="shared" si="113"/>
        <v>1</v>
      </c>
      <c r="CV47" s="23">
        <f t="shared" si="114"/>
        <v>11</v>
      </c>
      <c r="CW47" s="187">
        <f t="shared" si="115"/>
        <v>0</v>
      </c>
      <c r="CX47" s="188">
        <f t="shared" si="116"/>
        <v>8</v>
      </c>
      <c r="CY47" s="269">
        <f t="shared" si="117"/>
        <v>0</v>
      </c>
      <c r="CZ47" s="270">
        <f t="shared" si="118"/>
        <v>0</v>
      </c>
      <c r="DA47" s="269">
        <f t="shared" si="119"/>
        <v>0</v>
      </c>
      <c r="DB47" s="270">
        <f t="shared" si="120"/>
        <v>0</v>
      </c>
      <c r="DC47" s="173">
        <f t="shared" si="121"/>
        <v>1</v>
      </c>
      <c r="DD47" s="26">
        <f t="shared" si="122"/>
        <v>12</v>
      </c>
      <c r="DE47" s="173">
        <f t="shared" si="123"/>
        <v>0</v>
      </c>
      <c r="DF47" s="26">
        <f t="shared" si="124"/>
        <v>6</v>
      </c>
      <c r="DG47" s="328">
        <f t="shared" si="125"/>
        <v>14</v>
      </c>
      <c r="DH47" s="329">
        <f t="shared" si="126"/>
        <v>1</v>
      </c>
      <c r="DI47" s="187">
        <f t="shared" si="127"/>
        <v>4</v>
      </c>
      <c r="DJ47" s="188">
        <f t="shared" si="128"/>
        <v>0</v>
      </c>
      <c r="DK47" s="187"/>
      <c r="DL47" s="19">
        <f t="shared" si="129"/>
        <v>156</v>
      </c>
      <c r="DM47" s="19">
        <f t="shared" si="130"/>
        <v>27</v>
      </c>
      <c r="DN47" s="189">
        <f t="shared" si="131"/>
        <v>8</v>
      </c>
      <c r="DO47" s="279">
        <f t="shared" si="132"/>
        <v>0</v>
      </c>
      <c r="DP47" s="279">
        <f t="shared" si="133"/>
        <v>0</v>
      </c>
      <c r="DQ47" s="20">
        <f t="shared" si="134"/>
        <v>28</v>
      </c>
      <c r="DR47" s="20">
        <f t="shared" si="135"/>
        <v>6</v>
      </c>
      <c r="DS47" s="338">
        <f t="shared" si="136"/>
        <v>225</v>
      </c>
      <c r="DT47" s="189">
        <f t="shared" si="137"/>
        <v>64</v>
      </c>
      <c r="DU47" s="1">
        <f t="shared" si="66"/>
        <v>225</v>
      </c>
    </row>
    <row r="48" spans="1:125">
      <c r="A48" s="123" t="s">
        <v>148</v>
      </c>
      <c r="B48" s="124" t="s">
        <v>149</v>
      </c>
      <c r="C48" s="154">
        <f t="shared" si="95"/>
        <v>17</v>
      </c>
      <c r="D48" s="4">
        <f t="shared" si="96"/>
        <v>68</v>
      </c>
      <c r="E48" s="16" t="str">
        <f t="shared" si="97"/>
        <v>9C</v>
      </c>
      <c r="F48" s="11" t="str">
        <f t="shared" si="98"/>
        <v>1B</v>
      </c>
      <c r="G48" s="155" t="str">
        <f t="shared" si="99"/>
        <v>0C</v>
      </c>
      <c r="H48" s="155" t="str">
        <f t="shared" si="100"/>
        <v>00</v>
      </c>
      <c r="I48" s="155" t="str">
        <f t="shared" si="101"/>
        <v>00</v>
      </c>
      <c r="J48" s="155" t="str">
        <f t="shared" si="102"/>
        <v>16</v>
      </c>
      <c r="K48" s="155" t="str">
        <f t="shared" si="103"/>
        <v>06</v>
      </c>
      <c r="L48" s="155" t="str">
        <f t="shared" si="104"/>
        <v>DF</v>
      </c>
      <c r="M48" s="155" t="str">
        <f t="shared" si="105"/>
        <v>4</v>
      </c>
      <c r="N48" s="155" t="str">
        <f t="shared" si="106"/>
        <v/>
      </c>
      <c r="O48" s="156" t="str">
        <f t="shared" si="107"/>
        <v/>
      </c>
      <c r="P48" s="157" t="str">
        <f t="shared" si="86"/>
        <v>1</v>
      </c>
      <c r="Q48" s="158" t="str">
        <f t="shared" si="86"/>
        <v>0</v>
      </c>
      <c r="R48" s="158" t="str">
        <f t="shared" si="86"/>
        <v>0</v>
      </c>
      <c r="S48" s="159" t="str">
        <f t="shared" si="86"/>
        <v>1</v>
      </c>
      <c r="T48" s="158" t="str">
        <f t="shared" si="86"/>
        <v>1</v>
      </c>
      <c r="U48" s="158" t="str">
        <f t="shared" si="86"/>
        <v>1</v>
      </c>
      <c r="V48" s="158" t="str">
        <f t="shared" si="86"/>
        <v>0</v>
      </c>
      <c r="W48" s="158" t="str">
        <f t="shared" si="86"/>
        <v>0</v>
      </c>
      <c r="X48" s="157" t="str">
        <f t="shared" si="87"/>
        <v>0</v>
      </c>
      <c r="Y48" s="158" t="str">
        <f t="shared" si="87"/>
        <v>0</v>
      </c>
      <c r="Z48" s="158" t="str">
        <f t="shared" si="87"/>
        <v>0</v>
      </c>
      <c r="AA48" s="159" t="str">
        <f t="shared" si="87"/>
        <v>1</v>
      </c>
      <c r="AB48" s="160" t="str">
        <f t="shared" si="87"/>
        <v>1</v>
      </c>
      <c r="AC48" s="161" t="str">
        <f t="shared" si="87"/>
        <v>0</v>
      </c>
      <c r="AD48" s="158" t="str">
        <f t="shared" si="87"/>
        <v>1</v>
      </c>
      <c r="AE48" s="159" t="str">
        <f t="shared" si="87"/>
        <v>1</v>
      </c>
      <c r="AF48" s="155" t="str">
        <f t="shared" si="88"/>
        <v>0</v>
      </c>
      <c r="AG48" s="162" t="str">
        <f t="shared" si="88"/>
        <v>0</v>
      </c>
      <c r="AH48" s="163" t="str">
        <f t="shared" si="88"/>
        <v>0</v>
      </c>
      <c r="AI48" s="165" t="str">
        <f t="shared" si="88"/>
        <v>0</v>
      </c>
      <c r="AJ48" s="164" t="str">
        <f t="shared" si="88"/>
        <v>1</v>
      </c>
      <c r="AK48" s="164" t="str">
        <f t="shared" si="88"/>
        <v>1</v>
      </c>
      <c r="AL48" s="289" t="str">
        <f t="shared" si="88"/>
        <v>0</v>
      </c>
      <c r="AM48" s="165" t="str">
        <f t="shared" si="88"/>
        <v>0</v>
      </c>
      <c r="AN48" s="230" t="str">
        <f t="shared" si="89"/>
        <v>0</v>
      </c>
      <c r="AO48" s="230" t="str">
        <f t="shared" si="89"/>
        <v>0</v>
      </c>
      <c r="AP48" s="230" t="str">
        <f t="shared" si="89"/>
        <v>0</v>
      </c>
      <c r="AQ48" s="230" t="str">
        <f t="shared" si="89"/>
        <v>0</v>
      </c>
      <c r="AR48" s="229" t="str">
        <f t="shared" si="89"/>
        <v>0</v>
      </c>
      <c r="AS48" s="230" t="str">
        <f t="shared" si="89"/>
        <v>0</v>
      </c>
      <c r="AT48" s="230" t="str">
        <f t="shared" si="89"/>
        <v>0</v>
      </c>
      <c r="AU48" s="231" t="str">
        <f t="shared" si="89"/>
        <v>0</v>
      </c>
      <c r="AV48" s="230" t="str">
        <f t="shared" si="90"/>
        <v>0</v>
      </c>
      <c r="AW48" s="232" t="str">
        <f t="shared" si="90"/>
        <v>0</v>
      </c>
      <c r="AX48" s="232" t="str">
        <f t="shared" si="90"/>
        <v>0</v>
      </c>
      <c r="AY48" s="233" t="str">
        <f t="shared" si="90"/>
        <v>0</v>
      </c>
      <c r="AZ48" s="232" t="str">
        <f t="shared" si="90"/>
        <v>0</v>
      </c>
      <c r="BA48" s="232" t="str">
        <f t="shared" si="90"/>
        <v>0</v>
      </c>
      <c r="BB48" s="232" t="str">
        <f t="shared" si="90"/>
        <v>0</v>
      </c>
      <c r="BC48" s="233" t="str">
        <f t="shared" si="90"/>
        <v>0</v>
      </c>
      <c r="BD48" s="168" t="str">
        <f t="shared" si="91"/>
        <v>0</v>
      </c>
      <c r="BE48" s="168" t="str">
        <f t="shared" si="91"/>
        <v>0</v>
      </c>
      <c r="BF48" s="168" t="str">
        <f t="shared" si="91"/>
        <v>0</v>
      </c>
      <c r="BG48" s="169" t="str">
        <f t="shared" si="91"/>
        <v>1</v>
      </c>
      <c r="BH48" s="168" t="str">
        <f t="shared" si="91"/>
        <v>0</v>
      </c>
      <c r="BI48" s="168" t="str">
        <f t="shared" si="91"/>
        <v>1</v>
      </c>
      <c r="BJ48" s="168" t="str">
        <f t="shared" si="91"/>
        <v>1</v>
      </c>
      <c r="BK48" s="169" t="str">
        <f t="shared" si="91"/>
        <v>0</v>
      </c>
      <c r="BL48" s="168" t="str">
        <f t="shared" si="92"/>
        <v>0</v>
      </c>
      <c r="BM48" s="168" t="str">
        <f t="shared" si="92"/>
        <v>0</v>
      </c>
      <c r="BN48" s="168" t="str">
        <f t="shared" si="92"/>
        <v>0</v>
      </c>
      <c r="BO48" s="169" t="str">
        <f t="shared" si="92"/>
        <v>0</v>
      </c>
      <c r="BP48" s="168" t="str">
        <f t="shared" si="92"/>
        <v>0</v>
      </c>
      <c r="BQ48" s="168" t="str">
        <f t="shared" si="92"/>
        <v>1</v>
      </c>
      <c r="BR48" s="168" t="str">
        <f t="shared" si="92"/>
        <v>1</v>
      </c>
      <c r="BS48" s="169" t="str">
        <f t="shared" si="92"/>
        <v>0</v>
      </c>
      <c r="BT48" s="302" t="str">
        <f t="shared" si="93"/>
        <v>1</v>
      </c>
      <c r="BU48" s="302" t="str">
        <f t="shared" si="93"/>
        <v>1</v>
      </c>
      <c r="BV48" s="302" t="str">
        <f t="shared" si="93"/>
        <v>0</v>
      </c>
      <c r="BW48" s="303" t="str">
        <f t="shared" si="93"/>
        <v>1</v>
      </c>
      <c r="BX48" s="302" t="str">
        <f t="shared" si="93"/>
        <v>1</v>
      </c>
      <c r="BY48" s="302" t="str">
        <f t="shared" si="93"/>
        <v>1</v>
      </c>
      <c r="BZ48" s="302" t="str">
        <f t="shared" si="93"/>
        <v>1</v>
      </c>
      <c r="CA48" s="303" t="str">
        <f t="shared" si="93"/>
        <v>1</v>
      </c>
      <c r="CB48" s="164" t="str">
        <f t="shared" si="94"/>
        <v>0</v>
      </c>
      <c r="CC48" s="289" t="str">
        <f t="shared" si="94"/>
        <v>1</v>
      </c>
      <c r="CD48" s="340" t="str">
        <f t="shared" si="94"/>
        <v>0</v>
      </c>
      <c r="CE48" s="341" t="str">
        <f t="shared" si="94"/>
        <v>0</v>
      </c>
      <c r="CF48" s="340" t="str">
        <f t="shared" si="94"/>
        <v>0</v>
      </c>
      <c r="CG48" s="340" t="str">
        <f t="shared" si="94"/>
        <v>0</v>
      </c>
      <c r="CH48" s="340" t="str">
        <f t="shared" si="94"/>
        <v>0</v>
      </c>
      <c r="CI48" s="341" t="str">
        <f t="shared" si="94"/>
        <v>0</v>
      </c>
      <c r="CL48" s="32" t="str">
        <f t="shared" si="108"/>
        <v>9C1B</v>
      </c>
      <c r="CM48" s="285">
        <f t="shared" si="65"/>
        <v>0</v>
      </c>
      <c r="CN48" s="285">
        <f t="shared" si="67"/>
        <v>10</v>
      </c>
      <c r="CO48" s="142">
        <f t="shared" si="109"/>
        <v>65.8</v>
      </c>
      <c r="CP48" s="142">
        <f t="shared" si="110"/>
        <v>18.777777777777779</v>
      </c>
      <c r="CQ48" s="143"/>
      <c r="CS48" s="170">
        <f t="shared" si="111"/>
        <v>9</v>
      </c>
      <c r="CT48" s="23">
        <f t="shared" si="112"/>
        <v>12</v>
      </c>
      <c r="CU48" s="171">
        <f t="shared" si="113"/>
        <v>1</v>
      </c>
      <c r="CV48" s="23">
        <f t="shared" si="114"/>
        <v>11</v>
      </c>
      <c r="CW48" s="172">
        <f t="shared" si="115"/>
        <v>0</v>
      </c>
      <c r="CX48" s="24">
        <f t="shared" si="116"/>
        <v>12</v>
      </c>
      <c r="CY48" s="267">
        <f t="shared" si="117"/>
        <v>0</v>
      </c>
      <c r="CZ48" s="268">
        <f t="shared" si="118"/>
        <v>0</v>
      </c>
      <c r="DA48" s="267">
        <f t="shared" si="119"/>
        <v>0</v>
      </c>
      <c r="DB48" s="268">
        <f t="shared" si="120"/>
        <v>0</v>
      </c>
      <c r="DC48" s="173">
        <f t="shared" si="121"/>
        <v>1</v>
      </c>
      <c r="DD48" s="26">
        <f t="shared" si="122"/>
        <v>6</v>
      </c>
      <c r="DE48" s="173">
        <f t="shared" si="123"/>
        <v>0</v>
      </c>
      <c r="DF48" s="26">
        <f t="shared" si="124"/>
        <v>6</v>
      </c>
      <c r="DG48" s="326">
        <f t="shared" si="125"/>
        <v>13</v>
      </c>
      <c r="DH48" s="327">
        <f t="shared" si="126"/>
        <v>15</v>
      </c>
      <c r="DI48" s="172">
        <f t="shared" si="127"/>
        <v>4</v>
      </c>
      <c r="DJ48" s="24">
        <f t="shared" si="128"/>
        <v>0</v>
      </c>
      <c r="DK48" s="172"/>
      <c r="DL48" s="19">
        <f t="shared" si="129"/>
        <v>156</v>
      </c>
      <c r="DM48" s="19">
        <f t="shared" si="130"/>
        <v>27</v>
      </c>
      <c r="DN48" s="174">
        <f t="shared" si="131"/>
        <v>12</v>
      </c>
      <c r="DO48" s="278">
        <f t="shared" si="132"/>
        <v>0</v>
      </c>
      <c r="DP48" s="278">
        <f t="shared" si="133"/>
        <v>0</v>
      </c>
      <c r="DQ48" s="20">
        <f t="shared" si="134"/>
        <v>22</v>
      </c>
      <c r="DR48" s="20">
        <f t="shared" si="135"/>
        <v>6</v>
      </c>
      <c r="DS48" s="337">
        <f t="shared" si="136"/>
        <v>223</v>
      </c>
      <c r="DT48" s="174">
        <f t="shared" si="137"/>
        <v>64</v>
      </c>
      <c r="DU48" s="1">
        <f t="shared" si="66"/>
        <v>223</v>
      </c>
    </row>
    <row r="49" spans="1:125" s="190" customFormat="1">
      <c r="A49" s="175" t="s">
        <v>150</v>
      </c>
      <c r="B49" s="176" t="s">
        <v>151</v>
      </c>
      <c r="C49" s="177">
        <f t="shared" si="95"/>
        <v>17</v>
      </c>
      <c r="D49" s="178">
        <f t="shared" si="96"/>
        <v>68</v>
      </c>
      <c r="E49" s="179" t="str">
        <f t="shared" si="97"/>
        <v>9C</v>
      </c>
      <c r="F49" s="180" t="str">
        <f t="shared" si="98"/>
        <v>1B</v>
      </c>
      <c r="G49" s="180" t="str">
        <f t="shared" si="99"/>
        <v>0E</v>
      </c>
      <c r="H49" s="180" t="str">
        <f t="shared" si="100"/>
        <v>00</v>
      </c>
      <c r="I49" s="180" t="str">
        <f t="shared" si="101"/>
        <v>00</v>
      </c>
      <c r="J49" s="180" t="str">
        <f t="shared" si="102"/>
        <v>14</v>
      </c>
      <c r="K49" s="180" t="str">
        <f t="shared" si="103"/>
        <v>06</v>
      </c>
      <c r="L49" s="180" t="str">
        <f t="shared" si="104"/>
        <v>DF</v>
      </c>
      <c r="M49" s="180" t="str">
        <f t="shared" si="105"/>
        <v>4</v>
      </c>
      <c r="N49" s="180" t="str">
        <f t="shared" si="106"/>
        <v/>
      </c>
      <c r="O49" s="181" t="str">
        <f t="shared" si="107"/>
        <v/>
      </c>
      <c r="P49" s="157" t="str">
        <f t="shared" si="86"/>
        <v>1</v>
      </c>
      <c r="Q49" s="158" t="str">
        <f t="shared" si="86"/>
        <v>0</v>
      </c>
      <c r="R49" s="158" t="str">
        <f t="shared" si="86"/>
        <v>0</v>
      </c>
      <c r="S49" s="159" t="str">
        <f t="shared" si="86"/>
        <v>1</v>
      </c>
      <c r="T49" s="158" t="str">
        <f t="shared" si="86"/>
        <v>1</v>
      </c>
      <c r="U49" s="158" t="str">
        <f t="shared" si="86"/>
        <v>1</v>
      </c>
      <c r="V49" s="158" t="str">
        <f t="shared" si="86"/>
        <v>0</v>
      </c>
      <c r="W49" s="158" t="str">
        <f t="shared" si="86"/>
        <v>0</v>
      </c>
      <c r="X49" s="157" t="str">
        <f t="shared" si="87"/>
        <v>0</v>
      </c>
      <c r="Y49" s="158" t="str">
        <f t="shared" si="87"/>
        <v>0</v>
      </c>
      <c r="Z49" s="158" t="str">
        <f t="shared" si="87"/>
        <v>0</v>
      </c>
      <c r="AA49" s="159" t="str">
        <f t="shared" si="87"/>
        <v>1</v>
      </c>
      <c r="AB49" s="160" t="str">
        <f t="shared" si="87"/>
        <v>1</v>
      </c>
      <c r="AC49" s="161" t="str">
        <f t="shared" si="87"/>
        <v>0</v>
      </c>
      <c r="AD49" s="158" t="str">
        <f t="shared" si="87"/>
        <v>1</v>
      </c>
      <c r="AE49" s="159" t="str">
        <f t="shared" si="87"/>
        <v>1</v>
      </c>
      <c r="AF49" s="180" t="str">
        <f t="shared" si="88"/>
        <v>0</v>
      </c>
      <c r="AG49" s="182" t="str">
        <f t="shared" si="88"/>
        <v>0</v>
      </c>
      <c r="AH49" s="183" t="str">
        <f t="shared" si="88"/>
        <v>0</v>
      </c>
      <c r="AI49" s="185" t="str">
        <f t="shared" si="88"/>
        <v>0</v>
      </c>
      <c r="AJ49" s="184" t="str">
        <f t="shared" si="88"/>
        <v>1</v>
      </c>
      <c r="AK49" s="184" t="str">
        <f t="shared" si="88"/>
        <v>1</v>
      </c>
      <c r="AL49" s="295" t="str">
        <f t="shared" si="88"/>
        <v>1</v>
      </c>
      <c r="AM49" s="185" t="str">
        <f t="shared" si="88"/>
        <v>0</v>
      </c>
      <c r="AN49" s="249" t="str">
        <f t="shared" si="89"/>
        <v>0</v>
      </c>
      <c r="AO49" s="249" t="str">
        <f t="shared" si="89"/>
        <v>0</v>
      </c>
      <c r="AP49" s="249" t="str">
        <f t="shared" si="89"/>
        <v>0</v>
      </c>
      <c r="AQ49" s="249" t="str">
        <f t="shared" si="89"/>
        <v>0</v>
      </c>
      <c r="AR49" s="250" t="str">
        <f t="shared" si="89"/>
        <v>0</v>
      </c>
      <c r="AS49" s="249" t="str">
        <f t="shared" si="89"/>
        <v>0</v>
      </c>
      <c r="AT49" s="249" t="str">
        <f t="shared" si="89"/>
        <v>0</v>
      </c>
      <c r="AU49" s="251" t="str">
        <f t="shared" si="89"/>
        <v>0</v>
      </c>
      <c r="AV49" s="249" t="str">
        <f t="shared" si="90"/>
        <v>0</v>
      </c>
      <c r="AW49" s="252" t="str">
        <f t="shared" si="90"/>
        <v>0</v>
      </c>
      <c r="AX49" s="252" t="str">
        <f t="shared" si="90"/>
        <v>0</v>
      </c>
      <c r="AY49" s="253" t="str">
        <f t="shared" si="90"/>
        <v>0</v>
      </c>
      <c r="AZ49" s="252" t="str">
        <f t="shared" si="90"/>
        <v>0</v>
      </c>
      <c r="BA49" s="252" t="str">
        <f t="shared" si="90"/>
        <v>0</v>
      </c>
      <c r="BB49" s="252" t="str">
        <f t="shared" si="90"/>
        <v>0</v>
      </c>
      <c r="BC49" s="253" t="str">
        <f t="shared" si="90"/>
        <v>0</v>
      </c>
      <c r="BD49" s="168" t="str">
        <f t="shared" si="91"/>
        <v>0</v>
      </c>
      <c r="BE49" s="168" t="str">
        <f t="shared" si="91"/>
        <v>0</v>
      </c>
      <c r="BF49" s="168" t="str">
        <f t="shared" si="91"/>
        <v>0</v>
      </c>
      <c r="BG49" s="169" t="str">
        <f t="shared" si="91"/>
        <v>1</v>
      </c>
      <c r="BH49" s="168" t="str">
        <f t="shared" si="91"/>
        <v>0</v>
      </c>
      <c r="BI49" s="168" t="str">
        <f t="shared" si="91"/>
        <v>1</v>
      </c>
      <c r="BJ49" s="168" t="str">
        <f t="shared" si="91"/>
        <v>0</v>
      </c>
      <c r="BK49" s="169" t="str">
        <f t="shared" si="91"/>
        <v>0</v>
      </c>
      <c r="BL49" s="168" t="str">
        <f t="shared" si="92"/>
        <v>0</v>
      </c>
      <c r="BM49" s="168" t="str">
        <f t="shared" si="92"/>
        <v>0</v>
      </c>
      <c r="BN49" s="168" t="str">
        <f t="shared" si="92"/>
        <v>0</v>
      </c>
      <c r="BO49" s="169" t="str">
        <f t="shared" si="92"/>
        <v>0</v>
      </c>
      <c r="BP49" s="168" t="str">
        <f t="shared" si="92"/>
        <v>0</v>
      </c>
      <c r="BQ49" s="168" t="str">
        <f t="shared" si="92"/>
        <v>1</v>
      </c>
      <c r="BR49" s="168" t="str">
        <f t="shared" si="92"/>
        <v>1</v>
      </c>
      <c r="BS49" s="169" t="str">
        <f t="shared" si="92"/>
        <v>0</v>
      </c>
      <c r="BT49" s="312" t="str">
        <f t="shared" si="93"/>
        <v>1</v>
      </c>
      <c r="BU49" s="312" t="str">
        <f t="shared" si="93"/>
        <v>1</v>
      </c>
      <c r="BV49" s="312" t="str">
        <f t="shared" si="93"/>
        <v>0</v>
      </c>
      <c r="BW49" s="313" t="str">
        <f t="shared" si="93"/>
        <v>1</v>
      </c>
      <c r="BX49" s="312" t="str">
        <f t="shared" si="93"/>
        <v>1</v>
      </c>
      <c r="BY49" s="312" t="str">
        <f t="shared" si="93"/>
        <v>1</v>
      </c>
      <c r="BZ49" s="312" t="str">
        <f t="shared" si="93"/>
        <v>1</v>
      </c>
      <c r="CA49" s="313" t="str">
        <f t="shared" si="93"/>
        <v>1</v>
      </c>
      <c r="CB49" s="184" t="str">
        <f t="shared" si="94"/>
        <v>0</v>
      </c>
      <c r="CC49" s="295" t="str">
        <f t="shared" si="94"/>
        <v>1</v>
      </c>
      <c r="CD49" s="350" t="str">
        <f t="shared" si="94"/>
        <v>0</v>
      </c>
      <c r="CE49" s="351" t="str">
        <f t="shared" si="94"/>
        <v>0</v>
      </c>
      <c r="CF49" s="350" t="str">
        <f t="shared" si="94"/>
        <v>0</v>
      </c>
      <c r="CG49" s="350" t="str">
        <f t="shared" si="94"/>
        <v>0</v>
      </c>
      <c r="CH49" s="350" t="str">
        <f t="shared" si="94"/>
        <v>0</v>
      </c>
      <c r="CI49" s="351" t="str">
        <f t="shared" si="94"/>
        <v>0</v>
      </c>
      <c r="CJ49" s="180" t="s">
        <v>152</v>
      </c>
      <c r="CK49" s="180">
        <f>MID(CJ49,1,4)-MID(CJ47,1,4)</f>
        <v>-9.9999999999997868E-2</v>
      </c>
      <c r="CL49" s="32" t="str">
        <f t="shared" si="108"/>
        <v>9C1B</v>
      </c>
      <c r="CM49" s="285">
        <f t="shared" si="65"/>
        <v>0</v>
      </c>
      <c r="CN49" s="285">
        <f t="shared" si="67"/>
        <v>10</v>
      </c>
      <c r="CO49" s="142">
        <f t="shared" si="109"/>
        <v>65.599999999999994</v>
      </c>
      <c r="CP49" s="142">
        <f t="shared" si="110"/>
        <v>18.666666666666664</v>
      </c>
      <c r="CQ49" s="186">
        <f>CP49-CP47</f>
        <v>-0.44444444444444997</v>
      </c>
      <c r="CR49" s="180"/>
      <c r="CS49" s="170">
        <f t="shared" si="111"/>
        <v>9</v>
      </c>
      <c r="CT49" s="23">
        <f t="shared" si="112"/>
        <v>12</v>
      </c>
      <c r="CU49" s="171">
        <f t="shared" si="113"/>
        <v>1</v>
      </c>
      <c r="CV49" s="23">
        <f t="shared" si="114"/>
        <v>11</v>
      </c>
      <c r="CW49" s="187">
        <f t="shared" si="115"/>
        <v>0</v>
      </c>
      <c r="CX49" s="188">
        <f t="shared" si="116"/>
        <v>14</v>
      </c>
      <c r="CY49" s="269">
        <f t="shared" si="117"/>
        <v>0</v>
      </c>
      <c r="CZ49" s="270">
        <f t="shared" si="118"/>
        <v>0</v>
      </c>
      <c r="DA49" s="269">
        <f t="shared" si="119"/>
        <v>0</v>
      </c>
      <c r="DB49" s="270">
        <f t="shared" si="120"/>
        <v>0</v>
      </c>
      <c r="DC49" s="173">
        <f t="shared" si="121"/>
        <v>1</v>
      </c>
      <c r="DD49" s="26">
        <f t="shared" si="122"/>
        <v>4</v>
      </c>
      <c r="DE49" s="173">
        <f t="shared" si="123"/>
        <v>0</v>
      </c>
      <c r="DF49" s="26">
        <f t="shared" si="124"/>
        <v>6</v>
      </c>
      <c r="DG49" s="328">
        <f t="shared" si="125"/>
        <v>13</v>
      </c>
      <c r="DH49" s="329">
        <f t="shared" si="126"/>
        <v>15</v>
      </c>
      <c r="DI49" s="187">
        <f t="shared" si="127"/>
        <v>4</v>
      </c>
      <c r="DJ49" s="188">
        <f t="shared" si="128"/>
        <v>0</v>
      </c>
      <c r="DK49" s="187"/>
      <c r="DL49" s="19">
        <f t="shared" si="129"/>
        <v>156</v>
      </c>
      <c r="DM49" s="19">
        <f t="shared" si="130"/>
        <v>27</v>
      </c>
      <c r="DN49" s="189">
        <f t="shared" si="131"/>
        <v>14</v>
      </c>
      <c r="DO49" s="279">
        <f t="shared" si="132"/>
        <v>0</v>
      </c>
      <c r="DP49" s="279">
        <f t="shared" si="133"/>
        <v>0</v>
      </c>
      <c r="DQ49" s="20">
        <f t="shared" si="134"/>
        <v>20</v>
      </c>
      <c r="DR49" s="20">
        <f t="shared" si="135"/>
        <v>6</v>
      </c>
      <c r="DS49" s="338">
        <f t="shared" si="136"/>
        <v>223</v>
      </c>
      <c r="DT49" s="189">
        <f t="shared" si="137"/>
        <v>64</v>
      </c>
      <c r="DU49" s="1">
        <f t="shared" si="66"/>
        <v>223</v>
      </c>
    </row>
    <row r="50" spans="1:125" s="190" customFormat="1">
      <c r="A50" s="175" t="s">
        <v>153</v>
      </c>
      <c r="B50" s="176" t="s">
        <v>154</v>
      </c>
      <c r="C50" s="177">
        <f t="shared" si="95"/>
        <v>17</v>
      </c>
      <c r="D50" s="178">
        <f t="shared" si="96"/>
        <v>68</v>
      </c>
      <c r="E50" s="179" t="str">
        <f t="shared" si="97"/>
        <v>9C</v>
      </c>
      <c r="F50" s="180" t="str">
        <f t="shared" si="98"/>
        <v>1B</v>
      </c>
      <c r="G50" s="180" t="str">
        <f t="shared" si="99"/>
        <v>00</v>
      </c>
      <c r="H50" s="180" t="str">
        <f t="shared" si="100"/>
        <v>00</v>
      </c>
      <c r="I50" s="180" t="str">
        <f t="shared" si="101"/>
        <v>00</v>
      </c>
      <c r="J50" s="180" t="str">
        <f t="shared" si="102"/>
        <v>10</v>
      </c>
      <c r="K50" s="180" t="str">
        <f t="shared" si="103"/>
        <v>06</v>
      </c>
      <c r="L50" s="180" t="str">
        <f t="shared" si="104"/>
        <v>CD</v>
      </c>
      <c r="M50" s="180" t="str">
        <f t="shared" si="105"/>
        <v>4</v>
      </c>
      <c r="N50" s="180" t="str">
        <f t="shared" si="106"/>
        <v/>
      </c>
      <c r="O50" s="181" t="str">
        <f t="shared" si="107"/>
        <v/>
      </c>
      <c r="P50" s="157" t="str">
        <f t="shared" si="86"/>
        <v>1</v>
      </c>
      <c r="Q50" s="158" t="str">
        <f t="shared" si="86"/>
        <v>0</v>
      </c>
      <c r="R50" s="158" t="str">
        <f t="shared" si="86"/>
        <v>0</v>
      </c>
      <c r="S50" s="159" t="str">
        <f t="shared" si="86"/>
        <v>1</v>
      </c>
      <c r="T50" s="158" t="str">
        <f t="shared" si="86"/>
        <v>1</v>
      </c>
      <c r="U50" s="158" t="str">
        <f t="shared" si="86"/>
        <v>1</v>
      </c>
      <c r="V50" s="158" t="str">
        <f t="shared" si="86"/>
        <v>0</v>
      </c>
      <c r="W50" s="158" t="str">
        <f t="shared" si="86"/>
        <v>0</v>
      </c>
      <c r="X50" s="157" t="str">
        <f t="shared" si="87"/>
        <v>0</v>
      </c>
      <c r="Y50" s="158" t="str">
        <f t="shared" si="87"/>
        <v>0</v>
      </c>
      <c r="Z50" s="158" t="str">
        <f t="shared" si="87"/>
        <v>0</v>
      </c>
      <c r="AA50" s="159" t="str">
        <f t="shared" si="87"/>
        <v>1</v>
      </c>
      <c r="AB50" s="160" t="str">
        <f t="shared" si="87"/>
        <v>1</v>
      </c>
      <c r="AC50" s="161" t="str">
        <f t="shared" si="87"/>
        <v>0</v>
      </c>
      <c r="AD50" s="158" t="str">
        <f t="shared" si="87"/>
        <v>1</v>
      </c>
      <c r="AE50" s="159" t="str">
        <f t="shared" si="87"/>
        <v>1</v>
      </c>
      <c r="AF50" s="180" t="str">
        <f t="shared" si="88"/>
        <v>0</v>
      </c>
      <c r="AG50" s="182" t="str">
        <f t="shared" si="88"/>
        <v>0</v>
      </c>
      <c r="AH50" s="183" t="str">
        <f t="shared" si="88"/>
        <v>0</v>
      </c>
      <c r="AI50" s="185" t="str">
        <f t="shared" si="88"/>
        <v>0</v>
      </c>
      <c r="AJ50" s="184" t="str">
        <f t="shared" si="88"/>
        <v>0</v>
      </c>
      <c r="AK50" s="184" t="str">
        <f t="shared" si="88"/>
        <v>0</v>
      </c>
      <c r="AL50" s="295" t="str">
        <f t="shared" si="88"/>
        <v>0</v>
      </c>
      <c r="AM50" s="185" t="str">
        <f t="shared" si="88"/>
        <v>0</v>
      </c>
      <c r="AN50" s="249" t="str">
        <f t="shared" si="89"/>
        <v>0</v>
      </c>
      <c r="AO50" s="249" t="str">
        <f t="shared" si="89"/>
        <v>0</v>
      </c>
      <c r="AP50" s="249" t="str">
        <f t="shared" si="89"/>
        <v>0</v>
      </c>
      <c r="AQ50" s="249" t="str">
        <f t="shared" si="89"/>
        <v>0</v>
      </c>
      <c r="AR50" s="250" t="str">
        <f t="shared" si="89"/>
        <v>0</v>
      </c>
      <c r="AS50" s="249" t="str">
        <f t="shared" si="89"/>
        <v>0</v>
      </c>
      <c r="AT50" s="249" t="str">
        <f t="shared" si="89"/>
        <v>0</v>
      </c>
      <c r="AU50" s="251" t="str">
        <f t="shared" si="89"/>
        <v>0</v>
      </c>
      <c r="AV50" s="249" t="str">
        <f t="shared" si="90"/>
        <v>0</v>
      </c>
      <c r="AW50" s="252" t="str">
        <f t="shared" si="90"/>
        <v>0</v>
      </c>
      <c r="AX50" s="252" t="str">
        <f t="shared" si="90"/>
        <v>0</v>
      </c>
      <c r="AY50" s="253" t="str">
        <f t="shared" si="90"/>
        <v>0</v>
      </c>
      <c r="AZ50" s="252" t="str">
        <f t="shared" si="90"/>
        <v>0</v>
      </c>
      <c r="BA50" s="252" t="str">
        <f t="shared" si="90"/>
        <v>0</v>
      </c>
      <c r="BB50" s="252" t="str">
        <f t="shared" si="90"/>
        <v>0</v>
      </c>
      <c r="BC50" s="253" t="str">
        <f t="shared" si="90"/>
        <v>0</v>
      </c>
      <c r="BD50" s="168" t="str">
        <f t="shared" si="91"/>
        <v>0</v>
      </c>
      <c r="BE50" s="168" t="str">
        <f t="shared" si="91"/>
        <v>0</v>
      </c>
      <c r="BF50" s="168" t="str">
        <f t="shared" si="91"/>
        <v>0</v>
      </c>
      <c r="BG50" s="169" t="str">
        <f t="shared" si="91"/>
        <v>1</v>
      </c>
      <c r="BH50" s="168" t="str">
        <f t="shared" si="91"/>
        <v>0</v>
      </c>
      <c r="BI50" s="168" t="str">
        <f t="shared" si="91"/>
        <v>0</v>
      </c>
      <c r="BJ50" s="168" t="str">
        <f t="shared" si="91"/>
        <v>0</v>
      </c>
      <c r="BK50" s="169" t="str">
        <f t="shared" si="91"/>
        <v>0</v>
      </c>
      <c r="BL50" s="168" t="str">
        <f t="shared" si="92"/>
        <v>0</v>
      </c>
      <c r="BM50" s="168" t="str">
        <f t="shared" si="92"/>
        <v>0</v>
      </c>
      <c r="BN50" s="168" t="str">
        <f t="shared" si="92"/>
        <v>0</v>
      </c>
      <c r="BO50" s="169" t="str">
        <f t="shared" si="92"/>
        <v>0</v>
      </c>
      <c r="BP50" s="168" t="str">
        <f t="shared" si="92"/>
        <v>0</v>
      </c>
      <c r="BQ50" s="168" t="str">
        <f t="shared" si="92"/>
        <v>1</v>
      </c>
      <c r="BR50" s="168" t="str">
        <f t="shared" si="92"/>
        <v>1</v>
      </c>
      <c r="BS50" s="169" t="str">
        <f t="shared" si="92"/>
        <v>0</v>
      </c>
      <c r="BT50" s="312" t="str">
        <f t="shared" si="93"/>
        <v>1</v>
      </c>
      <c r="BU50" s="312" t="str">
        <f t="shared" si="93"/>
        <v>1</v>
      </c>
      <c r="BV50" s="312" t="str">
        <f t="shared" si="93"/>
        <v>0</v>
      </c>
      <c r="BW50" s="313" t="str">
        <f t="shared" si="93"/>
        <v>0</v>
      </c>
      <c r="BX50" s="312" t="str">
        <f t="shared" si="93"/>
        <v>1</v>
      </c>
      <c r="BY50" s="312" t="str">
        <f t="shared" si="93"/>
        <v>1</v>
      </c>
      <c r="BZ50" s="312" t="str">
        <f t="shared" si="93"/>
        <v>0</v>
      </c>
      <c r="CA50" s="313" t="str">
        <f t="shared" si="93"/>
        <v>1</v>
      </c>
      <c r="CB50" s="184" t="str">
        <f t="shared" si="94"/>
        <v>0</v>
      </c>
      <c r="CC50" s="295" t="str">
        <f t="shared" si="94"/>
        <v>1</v>
      </c>
      <c r="CD50" s="350" t="str">
        <f t="shared" si="94"/>
        <v>0</v>
      </c>
      <c r="CE50" s="351" t="str">
        <f t="shared" si="94"/>
        <v>0</v>
      </c>
      <c r="CF50" s="350" t="str">
        <f t="shared" si="94"/>
        <v>0</v>
      </c>
      <c r="CG50" s="350" t="str">
        <f t="shared" si="94"/>
        <v>0</v>
      </c>
      <c r="CH50" s="350" t="str">
        <f t="shared" si="94"/>
        <v>0</v>
      </c>
      <c r="CI50" s="351" t="str">
        <f t="shared" si="94"/>
        <v>0</v>
      </c>
      <c r="CJ50" s="180" t="s">
        <v>155</v>
      </c>
      <c r="CK50" s="180">
        <f>MID(CJ50,1,4)-MID(CJ49,1,4)</f>
        <v>-0.20000000000000284</v>
      </c>
      <c r="CL50" s="32" t="str">
        <f t="shared" si="108"/>
        <v>9C1B</v>
      </c>
      <c r="CM50" s="285">
        <f t="shared" si="65"/>
        <v>0</v>
      </c>
      <c r="CN50" s="285">
        <f t="shared" si="67"/>
        <v>10</v>
      </c>
      <c r="CO50" s="142">
        <f t="shared" si="109"/>
        <v>65.2</v>
      </c>
      <c r="CP50" s="142">
        <f t="shared" si="110"/>
        <v>18.444444444444443</v>
      </c>
      <c r="CQ50" s="186">
        <f>CP50-CP49</f>
        <v>-0.22222222222222143</v>
      </c>
      <c r="CR50" s="180"/>
      <c r="CS50" s="170">
        <f t="shared" si="111"/>
        <v>9</v>
      </c>
      <c r="CT50" s="23">
        <f t="shared" si="112"/>
        <v>12</v>
      </c>
      <c r="CU50" s="171">
        <f t="shared" si="113"/>
        <v>1</v>
      </c>
      <c r="CV50" s="23">
        <f t="shared" si="114"/>
        <v>11</v>
      </c>
      <c r="CW50" s="187">
        <f t="shared" si="115"/>
        <v>0</v>
      </c>
      <c r="CX50" s="188">
        <f t="shared" si="116"/>
        <v>0</v>
      </c>
      <c r="CY50" s="269">
        <f t="shared" si="117"/>
        <v>0</v>
      </c>
      <c r="CZ50" s="270">
        <f t="shared" si="118"/>
        <v>0</v>
      </c>
      <c r="DA50" s="269">
        <f t="shared" si="119"/>
        <v>0</v>
      </c>
      <c r="DB50" s="270">
        <f t="shared" si="120"/>
        <v>0</v>
      </c>
      <c r="DC50" s="173">
        <f t="shared" si="121"/>
        <v>1</v>
      </c>
      <c r="DD50" s="26">
        <f t="shared" si="122"/>
        <v>0</v>
      </c>
      <c r="DE50" s="173">
        <f t="shared" si="123"/>
        <v>0</v>
      </c>
      <c r="DF50" s="26">
        <f t="shared" si="124"/>
        <v>6</v>
      </c>
      <c r="DG50" s="328">
        <f t="shared" si="125"/>
        <v>12</v>
      </c>
      <c r="DH50" s="329">
        <f t="shared" si="126"/>
        <v>13</v>
      </c>
      <c r="DI50" s="187">
        <f t="shared" si="127"/>
        <v>4</v>
      </c>
      <c r="DJ50" s="188">
        <f t="shared" si="128"/>
        <v>0</v>
      </c>
      <c r="DK50" s="187"/>
      <c r="DL50" s="19">
        <f t="shared" si="129"/>
        <v>156</v>
      </c>
      <c r="DM50" s="19">
        <f t="shared" si="130"/>
        <v>27</v>
      </c>
      <c r="DN50" s="189">
        <f t="shared" si="131"/>
        <v>0</v>
      </c>
      <c r="DO50" s="279">
        <f t="shared" si="132"/>
        <v>0</v>
      </c>
      <c r="DP50" s="279">
        <f t="shared" si="133"/>
        <v>0</v>
      </c>
      <c r="DQ50" s="20">
        <f t="shared" si="134"/>
        <v>16</v>
      </c>
      <c r="DR50" s="20">
        <f t="shared" si="135"/>
        <v>6</v>
      </c>
      <c r="DS50" s="338">
        <f t="shared" si="136"/>
        <v>205</v>
      </c>
      <c r="DT50" s="189">
        <f t="shared" si="137"/>
        <v>64</v>
      </c>
      <c r="DU50" s="1">
        <f t="shared" si="66"/>
        <v>205</v>
      </c>
    </row>
    <row r="51" spans="1:125" s="190" customFormat="1">
      <c r="A51" s="175" t="s">
        <v>156</v>
      </c>
      <c r="B51" s="176" t="s">
        <v>157</v>
      </c>
      <c r="C51" s="177">
        <f t="shared" si="95"/>
        <v>17</v>
      </c>
      <c r="D51" s="178">
        <f t="shared" si="96"/>
        <v>68</v>
      </c>
      <c r="E51" s="179" t="str">
        <f t="shared" si="97"/>
        <v>9C</v>
      </c>
      <c r="F51" s="180" t="str">
        <f t="shared" si="98"/>
        <v>1B</v>
      </c>
      <c r="G51" s="180" t="str">
        <f t="shared" si="99"/>
        <v>02</v>
      </c>
      <c r="H51" s="180" t="str">
        <f t="shared" si="100"/>
        <v>00</v>
      </c>
      <c r="I51" s="180" t="str">
        <f t="shared" si="101"/>
        <v>00</v>
      </c>
      <c r="J51" s="180" t="str">
        <f t="shared" si="102"/>
        <v>0E</v>
      </c>
      <c r="K51" s="180" t="str">
        <f t="shared" si="103"/>
        <v>06</v>
      </c>
      <c r="L51" s="180" t="str">
        <f t="shared" si="104"/>
        <v>CD</v>
      </c>
      <c r="M51" s="180" t="str">
        <f t="shared" si="105"/>
        <v>4</v>
      </c>
      <c r="N51" s="180" t="str">
        <f t="shared" si="106"/>
        <v/>
      </c>
      <c r="O51" s="181" t="str">
        <f t="shared" si="107"/>
        <v/>
      </c>
      <c r="P51" s="157" t="str">
        <f t="shared" ref="P51:W60" si="138">MID(HEX2BIN($E51,8),P$2,1)</f>
        <v>1</v>
      </c>
      <c r="Q51" s="158" t="str">
        <f t="shared" si="138"/>
        <v>0</v>
      </c>
      <c r="R51" s="158" t="str">
        <f t="shared" si="138"/>
        <v>0</v>
      </c>
      <c r="S51" s="159" t="str">
        <f t="shared" si="138"/>
        <v>1</v>
      </c>
      <c r="T51" s="158" t="str">
        <f t="shared" si="138"/>
        <v>1</v>
      </c>
      <c r="U51" s="158" t="str">
        <f t="shared" si="138"/>
        <v>1</v>
      </c>
      <c r="V51" s="158" t="str">
        <f t="shared" si="138"/>
        <v>0</v>
      </c>
      <c r="W51" s="158" t="str">
        <f t="shared" si="138"/>
        <v>0</v>
      </c>
      <c r="X51" s="157" t="str">
        <f t="shared" ref="X51:AE60" si="139">MID(HEX2BIN($F51,8),X$2,1)</f>
        <v>0</v>
      </c>
      <c r="Y51" s="158" t="str">
        <f t="shared" si="139"/>
        <v>0</v>
      </c>
      <c r="Z51" s="158" t="str">
        <f t="shared" si="139"/>
        <v>0</v>
      </c>
      <c r="AA51" s="159" t="str">
        <f t="shared" si="139"/>
        <v>1</v>
      </c>
      <c r="AB51" s="160" t="str">
        <f t="shared" si="139"/>
        <v>1</v>
      </c>
      <c r="AC51" s="161" t="str">
        <f t="shared" si="139"/>
        <v>0</v>
      </c>
      <c r="AD51" s="158" t="str">
        <f t="shared" si="139"/>
        <v>1</v>
      </c>
      <c r="AE51" s="159" t="str">
        <f t="shared" si="139"/>
        <v>1</v>
      </c>
      <c r="AF51" s="180" t="str">
        <f t="shared" ref="AF51:AM60" si="140">MID(HEX2BIN($G51,8),AF$2,1)</f>
        <v>0</v>
      </c>
      <c r="AG51" s="182" t="str">
        <f t="shared" si="140"/>
        <v>0</v>
      </c>
      <c r="AH51" s="183" t="str">
        <f t="shared" si="140"/>
        <v>0</v>
      </c>
      <c r="AI51" s="185" t="str">
        <f t="shared" si="140"/>
        <v>0</v>
      </c>
      <c r="AJ51" s="184" t="str">
        <f t="shared" si="140"/>
        <v>0</v>
      </c>
      <c r="AK51" s="184" t="str">
        <f t="shared" si="140"/>
        <v>0</v>
      </c>
      <c r="AL51" s="295" t="str">
        <f t="shared" si="140"/>
        <v>1</v>
      </c>
      <c r="AM51" s="185" t="str">
        <f t="shared" si="140"/>
        <v>0</v>
      </c>
      <c r="AN51" s="249" t="str">
        <f t="shared" ref="AN51:AU60" si="141">MID(HEX2BIN($H51,8),AN$2,1)</f>
        <v>0</v>
      </c>
      <c r="AO51" s="249" t="str">
        <f t="shared" si="141"/>
        <v>0</v>
      </c>
      <c r="AP51" s="249" t="str">
        <f t="shared" si="141"/>
        <v>0</v>
      </c>
      <c r="AQ51" s="249" t="str">
        <f t="shared" si="141"/>
        <v>0</v>
      </c>
      <c r="AR51" s="250" t="str">
        <f t="shared" si="141"/>
        <v>0</v>
      </c>
      <c r="AS51" s="249" t="str">
        <f t="shared" si="141"/>
        <v>0</v>
      </c>
      <c r="AT51" s="249" t="str">
        <f t="shared" si="141"/>
        <v>0</v>
      </c>
      <c r="AU51" s="251" t="str">
        <f t="shared" si="141"/>
        <v>0</v>
      </c>
      <c r="AV51" s="249" t="str">
        <f t="shared" ref="AV51:BC60" si="142">MID(HEX2BIN($I51,8),AV$2,1)</f>
        <v>0</v>
      </c>
      <c r="AW51" s="252" t="str">
        <f t="shared" si="142"/>
        <v>0</v>
      </c>
      <c r="AX51" s="252" t="str">
        <f t="shared" si="142"/>
        <v>0</v>
      </c>
      <c r="AY51" s="253" t="str">
        <f t="shared" si="142"/>
        <v>0</v>
      </c>
      <c r="AZ51" s="252" t="str">
        <f t="shared" si="142"/>
        <v>0</v>
      </c>
      <c r="BA51" s="252" t="str">
        <f t="shared" si="142"/>
        <v>0</v>
      </c>
      <c r="BB51" s="252" t="str">
        <f t="shared" si="142"/>
        <v>0</v>
      </c>
      <c r="BC51" s="253" t="str">
        <f t="shared" si="142"/>
        <v>0</v>
      </c>
      <c r="BD51" s="168" t="str">
        <f t="shared" ref="BD51:BK60" si="143">MID(HEX2BIN($J51,8),BD$2,1)</f>
        <v>0</v>
      </c>
      <c r="BE51" s="168" t="str">
        <f t="shared" si="143"/>
        <v>0</v>
      </c>
      <c r="BF51" s="168" t="str">
        <f t="shared" si="143"/>
        <v>0</v>
      </c>
      <c r="BG51" s="169" t="str">
        <f t="shared" si="143"/>
        <v>0</v>
      </c>
      <c r="BH51" s="168" t="str">
        <f t="shared" si="143"/>
        <v>1</v>
      </c>
      <c r="BI51" s="168" t="str">
        <f t="shared" si="143"/>
        <v>1</v>
      </c>
      <c r="BJ51" s="168" t="str">
        <f t="shared" si="143"/>
        <v>1</v>
      </c>
      <c r="BK51" s="169" t="str">
        <f t="shared" si="143"/>
        <v>0</v>
      </c>
      <c r="BL51" s="168" t="str">
        <f t="shared" ref="BL51:BS60" si="144">MID(HEX2BIN($K51,8),BL$2,1)</f>
        <v>0</v>
      </c>
      <c r="BM51" s="168" t="str">
        <f t="shared" si="144"/>
        <v>0</v>
      </c>
      <c r="BN51" s="168" t="str">
        <f t="shared" si="144"/>
        <v>0</v>
      </c>
      <c r="BO51" s="169" t="str">
        <f t="shared" si="144"/>
        <v>0</v>
      </c>
      <c r="BP51" s="168" t="str">
        <f t="shared" si="144"/>
        <v>0</v>
      </c>
      <c r="BQ51" s="168" t="str">
        <f t="shared" si="144"/>
        <v>1</v>
      </c>
      <c r="BR51" s="168" t="str">
        <f t="shared" si="144"/>
        <v>1</v>
      </c>
      <c r="BS51" s="169" t="str">
        <f t="shared" si="144"/>
        <v>0</v>
      </c>
      <c r="BT51" s="312" t="str">
        <f t="shared" ref="BT51:CA60" si="145">MID(HEX2BIN($L51,8),BT$2,1)</f>
        <v>1</v>
      </c>
      <c r="BU51" s="312" t="str">
        <f t="shared" si="145"/>
        <v>1</v>
      </c>
      <c r="BV51" s="312" t="str">
        <f t="shared" si="145"/>
        <v>0</v>
      </c>
      <c r="BW51" s="313" t="str">
        <f t="shared" si="145"/>
        <v>0</v>
      </c>
      <c r="BX51" s="312" t="str">
        <f t="shared" si="145"/>
        <v>1</v>
      </c>
      <c r="BY51" s="312" t="str">
        <f t="shared" si="145"/>
        <v>1</v>
      </c>
      <c r="BZ51" s="312" t="str">
        <f t="shared" si="145"/>
        <v>0</v>
      </c>
      <c r="CA51" s="313" t="str">
        <f t="shared" si="145"/>
        <v>1</v>
      </c>
      <c r="CB51" s="184" t="str">
        <f t="shared" ref="CB51:CI60" si="146">MID(HEX2BIN($M51,8),CB$2,1)</f>
        <v>0</v>
      </c>
      <c r="CC51" s="295" t="str">
        <f t="shared" si="146"/>
        <v>1</v>
      </c>
      <c r="CD51" s="350" t="str">
        <f t="shared" si="146"/>
        <v>0</v>
      </c>
      <c r="CE51" s="351" t="str">
        <f t="shared" si="146"/>
        <v>0</v>
      </c>
      <c r="CF51" s="350" t="str">
        <f t="shared" si="146"/>
        <v>0</v>
      </c>
      <c r="CG51" s="350" t="str">
        <f t="shared" si="146"/>
        <v>0</v>
      </c>
      <c r="CH51" s="350" t="str">
        <f t="shared" si="146"/>
        <v>0</v>
      </c>
      <c r="CI51" s="351" t="str">
        <f t="shared" si="146"/>
        <v>0</v>
      </c>
      <c r="CJ51" s="180" t="s">
        <v>158</v>
      </c>
      <c r="CK51" s="180">
        <f>MID(CJ51,1,4)-MID(CJ50,1,4)</f>
        <v>-9.9999999999997868E-2</v>
      </c>
      <c r="CL51" s="32" t="str">
        <f t="shared" si="108"/>
        <v>9C1B</v>
      </c>
      <c r="CM51" s="285">
        <f t="shared" si="65"/>
        <v>0</v>
      </c>
      <c r="CN51" s="285">
        <f t="shared" si="67"/>
        <v>10</v>
      </c>
      <c r="CO51" s="142">
        <f t="shared" si="109"/>
        <v>65</v>
      </c>
      <c r="CP51" s="142">
        <f t="shared" si="110"/>
        <v>18.333333333333332</v>
      </c>
      <c r="CQ51" s="186">
        <f>CP51-CP50</f>
        <v>-0.11111111111111072</v>
      </c>
      <c r="CR51" s="180"/>
      <c r="CS51" s="170">
        <f t="shared" si="111"/>
        <v>9</v>
      </c>
      <c r="CT51" s="23">
        <f t="shared" si="112"/>
        <v>12</v>
      </c>
      <c r="CU51" s="171">
        <f t="shared" si="113"/>
        <v>1</v>
      </c>
      <c r="CV51" s="23">
        <f t="shared" si="114"/>
        <v>11</v>
      </c>
      <c r="CW51" s="187">
        <f t="shared" si="115"/>
        <v>0</v>
      </c>
      <c r="CX51" s="188">
        <f t="shared" si="116"/>
        <v>2</v>
      </c>
      <c r="CY51" s="269">
        <f t="shared" si="117"/>
        <v>0</v>
      </c>
      <c r="CZ51" s="270">
        <f t="shared" si="118"/>
        <v>0</v>
      </c>
      <c r="DA51" s="269">
        <f t="shared" si="119"/>
        <v>0</v>
      </c>
      <c r="DB51" s="270">
        <f t="shared" si="120"/>
        <v>0</v>
      </c>
      <c r="DC51" s="173">
        <f t="shared" si="121"/>
        <v>0</v>
      </c>
      <c r="DD51" s="26">
        <f t="shared" si="122"/>
        <v>14</v>
      </c>
      <c r="DE51" s="173">
        <f t="shared" si="123"/>
        <v>0</v>
      </c>
      <c r="DF51" s="26">
        <f t="shared" si="124"/>
        <v>6</v>
      </c>
      <c r="DG51" s="328">
        <f t="shared" si="125"/>
        <v>12</v>
      </c>
      <c r="DH51" s="329">
        <f t="shared" si="126"/>
        <v>13</v>
      </c>
      <c r="DI51" s="187">
        <f t="shared" si="127"/>
        <v>4</v>
      </c>
      <c r="DJ51" s="188">
        <f t="shared" si="128"/>
        <v>0</v>
      </c>
      <c r="DK51" s="187"/>
      <c r="DL51" s="19">
        <f t="shared" si="129"/>
        <v>156</v>
      </c>
      <c r="DM51" s="19">
        <f t="shared" si="130"/>
        <v>27</v>
      </c>
      <c r="DN51" s="189">
        <f t="shared" si="131"/>
        <v>2</v>
      </c>
      <c r="DO51" s="279">
        <f t="shared" si="132"/>
        <v>0</v>
      </c>
      <c r="DP51" s="279">
        <f t="shared" si="133"/>
        <v>0</v>
      </c>
      <c r="DQ51" s="20">
        <f t="shared" si="134"/>
        <v>14</v>
      </c>
      <c r="DR51" s="20">
        <f t="shared" si="135"/>
        <v>6</v>
      </c>
      <c r="DS51" s="338">
        <f t="shared" si="136"/>
        <v>205</v>
      </c>
      <c r="DT51" s="189">
        <f t="shared" si="137"/>
        <v>64</v>
      </c>
      <c r="DU51" s="1">
        <f t="shared" si="66"/>
        <v>205</v>
      </c>
    </row>
    <row r="52" spans="1:125">
      <c r="A52" s="123" t="s">
        <v>159</v>
      </c>
      <c r="B52" s="124" t="s">
        <v>160</v>
      </c>
      <c r="C52" s="154">
        <f t="shared" si="95"/>
        <v>17</v>
      </c>
      <c r="D52" s="4">
        <f t="shared" si="96"/>
        <v>68</v>
      </c>
      <c r="E52" s="16" t="str">
        <f t="shared" si="97"/>
        <v>9C</v>
      </c>
      <c r="F52" s="11" t="str">
        <f t="shared" si="98"/>
        <v>1B</v>
      </c>
      <c r="G52" s="155" t="str">
        <f t="shared" si="99"/>
        <v>04</v>
      </c>
      <c r="H52" s="155" t="str">
        <f t="shared" si="100"/>
        <v>00</v>
      </c>
      <c r="I52" s="155" t="str">
        <f t="shared" si="101"/>
        <v>00</v>
      </c>
      <c r="J52" s="155" t="str">
        <f t="shared" si="102"/>
        <v>0B</v>
      </c>
      <c r="K52" s="155" t="str">
        <f t="shared" si="103"/>
        <v>06</v>
      </c>
      <c r="L52" s="155" t="str">
        <f t="shared" si="104"/>
        <v>CC</v>
      </c>
      <c r="M52" s="155" t="str">
        <f t="shared" si="105"/>
        <v>4</v>
      </c>
      <c r="N52" s="155" t="str">
        <f t="shared" si="106"/>
        <v/>
      </c>
      <c r="O52" s="156" t="str">
        <f t="shared" si="107"/>
        <v/>
      </c>
      <c r="P52" s="157" t="str">
        <f t="shared" si="138"/>
        <v>1</v>
      </c>
      <c r="Q52" s="158" t="str">
        <f t="shared" si="138"/>
        <v>0</v>
      </c>
      <c r="R52" s="158" t="str">
        <f t="shared" si="138"/>
        <v>0</v>
      </c>
      <c r="S52" s="159" t="str">
        <f t="shared" si="138"/>
        <v>1</v>
      </c>
      <c r="T52" s="158" t="str">
        <f t="shared" si="138"/>
        <v>1</v>
      </c>
      <c r="U52" s="158" t="str">
        <f t="shared" si="138"/>
        <v>1</v>
      </c>
      <c r="V52" s="158" t="str">
        <f t="shared" si="138"/>
        <v>0</v>
      </c>
      <c r="W52" s="158" t="str">
        <f t="shared" si="138"/>
        <v>0</v>
      </c>
      <c r="X52" s="157" t="str">
        <f t="shared" si="139"/>
        <v>0</v>
      </c>
      <c r="Y52" s="158" t="str">
        <f t="shared" si="139"/>
        <v>0</v>
      </c>
      <c r="Z52" s="158" t="str">
        <f t="shared" si="139"/>
        <v>0</v>
      </c>
      <c r="AA52" s="159" t="str">
        <f t="shared" si="139"/>
        <v>1</v>
      </c>
      <c r="AB52" s="160" t="str">
        <f t="shared" si="139"/>
        <v>1</v>
      </c>
      <c r="AC52" s="161" t="str">
        <f t="shared" si="139"/>
        <v>0</v>
      </c>
      <c r="AD52" s="158" t="str">
        <f t="shared" si="139"/>
        <v>1</v>
      </c>
      <c r="AE52" s="159" t="str">
        <f t="shared" si="139"/>
        <v>1</v>
      </c>
      <c r="AF52" s="155" t="str">
        <f t="shared" si="140"/>
        <v>0</v>
      </c>
      <c r="AG52" s="162" t="str">
        <f t="shared" si="140"/>
        <v>0</v>
      </c>
      <c r="AH52" s="163" t="str">
        <f t="shared" si="140"/>
        <v>0</v>
      </c>
      <c r="AI52" s="165" t="str">
        <f t="shared" si="140"/>
        <v>0</v>
      </c>
      <c r="AJ52" s="164" t="str">
        <f t="shared" si="140"/>
        <v>0</v>
      </c>
      <c r="AK52" s="164" t="str">
        <f t="shared" si="140"/>
        <v>1</v>
      </c>
      <c r="AL52" s="289" t="str">
        <f t="shared" si="140"/>
        <v>0</v>
      </c>
      <c r="AM52" s="165" t="str">
        <f t="shared" si="140"/>
        <v>0</v>
      </c>
      <c r="AN52" s="230" t="str">
        <f t="shared" si="141"/>
        <v>0</v>
      </c>
      <c r="AO52" s="230" t="str">
        <f t="shared" si="141"/>
        <v>0</v>
      </c>
      <c r="AP52" s="230" t="str">
        <f t="shared" si="141"/>
        <v>0</v>
      </c>
      <c r="AQ52" s="230" t="str">
        <f t="shared" si="141"/>
        <v>0</v>
      </c>
      <c r="AR52" s="229" t="str">
        <f t="shared" si="141"/>
        <v>0</v>
      </c>
      <c r="AS52" s="230" t="str">
        <f t="shared" si="141"/>
        <v>0</v>
      </c>
      <c r="AT52" s="230" t="str">
        <f t="shared" si="141"/>
        <v>0</v>
      </c>
      <c r="AU52" s="231" t="str">
        <f t="shared" si="141"/>
        <v>0</v>
      </c>
      <c r="AV52" s="230" t="str">
        <f t="shared" si="142"/>
        <v>0</v>
      </c>
      <c r="AW52" s="232" t="str">
        <f t="shared" si="142"/>
        <v>0</v>
      </c>
      <c r="AX52" s="232" t="str">
        <f t="shared" si="142"/>
        <v>0</v>
      </c>
      <c r="AY52" s="233" t="str">
        <f t="shared" si="142"/>
        <v>0</v>
      </c>
      <c r="AZ52" s="232" t="str">
        <f t="shared" si="142"/>
        <v>0</v>
      </c>
      <c r="BA52" s="232" t="str">
        <f t="shared" si="142"/>
        <v>0</v>
      </c>
      <c r="BB52" s="232" t="str">
        <f t="shared" si="142"/>
        <v>0</v>
      </c>
      <c r="BC52" s="233" t="str">
        <f t="shared" si="142"/>
        <v>0</v>
      </c>
      <c r="BD52" s="168" t="str">
        <f t="shared" si="143"/>
        <v>0</v>
      </c>
      <c r="BE52" s="168" t="str">
        <f t="shared" si="143"/>
        <v>0</v>
      </c>
      <c r="BF52" s="168" t="str">
        <f t="shared" si="143"/>
        <v>0</v>
      </c>
      <c r="BG52" s="169" t="str">
        <f t="shared" si="143"/>
        <v>0</v>
      </c>
      <c r="BH52" s="168" t="str">
        <f t="shared" si="143"/>
        <v>1</v>
      </c>
      <c r="BI52" s="168" t="str">
        <f t="shared" si="143"/>
        <v>0</v>
      </c>
      <c r="BJ52" s="168" t="str">
        <f t="shared" si="143"/>
        <v>1</v>
      </c>
      <c r="BK52" s="169" t="str">
        <f t="shared" si="143"/>
        <v>1</v>
      </c>
      <c r="BL52" s="168" t="str">
        <f t="shared" si="144"/>
        <v>0</v>
      </c>
      <c r="BM52" s="168" t="str">
        <f t="shared" si="144"/>
        <v>0</v>
      </c>
      <c r="BN52" s="168" t="str">
        <f t="shared" si="144"/>
        <v>0</v>
      </c>
      <c r="BO52" s="169" t="str">
        <f t="shared" si="144"/>
        <v>0</v>
      </c>
      <c r="BP52" s="168" t="str">
        <f t="shared" si="144"/>
        <v>0</v>
      </c>
      <c r="BQ52" s="168" t="str">
        <f t="shared" si="144"/>
        <v>1</v>
      </c>
      <c r="BR52" s="168" t="str">
        <f t="shared" si="144"/>
        <v>1</v>
      </c>
      <c r="BS52" s="169" t="str">
        <f t="shared" si="144"/>
        <v>0</v>
      </c>
      <c r="BT52" s="302" t="str">
        <f t="shared" si="145"/>
        <v>1</v>
      </c>
      <c r="BU52" s="302" t="str">
        <f t="shared" si="145"/>
        <v>1</v>
      </c>
      <c r="BV52" s="302" t="str">
        <f t="shared" si="145"/>
        <v>0</v>
      </c>
      <c r="BW52" s="303" t="str">
        <f t="shared" si="145"/>
        <v>0</v>
      </c>
      <c r="BX52" s="302" t="str">
        <f t="shared" si="145"/>
        <v>1</v>
      </c>
      <c r="BY52" s="302" t="str">
        <f t="shared" si="145"/>
        <v>1</v>
      </c>
      <c r="BZ52" s="302" t="str">
        <f t="shared" si="145"/>
        <v>0</v>
      </c>
      <c r="CA52" s="303" t="str">
        <f t="shared" si="145"/>
        <v>0</v>
      </c>
      <c r="CB52" s="164" t="str">
        <f t="shared" si="146"/>
        <v>0</v>
      </c>
      <c r="CC52" s="289" t="str">
        <f t="shared" si="146"/>
        <v>1</v>
      </c>
      <c r="CD52" s="340" t="str">
        <f t="shared" si="146"/>
        <v>0</v>
      </c>
      <c r="CE52" s="341" t="str">
        <f t="shared" si="146"/>
        <v>0</v>
      </c>
      <c r="CF52" s="340" t="str">
        <f t="shared" si="146"/>
        <v>0</v>
      </c>
      <c r="CG52" s="340" t="str">
        <f t="shared" si="146"/>
        <v>0</v>
      </c>
      <c r="CH52" s="340" t="str">
        <f t="shared" si="146"/>
        <v>0</v>
      </c>
      <c r="CI52" s="341" t="str">
        <f t="shared" si="146"/>
        <v>0</v>
      </c>
      <c r="CL52" s="32" t="str">
        <f t="shared" si="108"/>
        <v>9C1B</v>
      </c>
      <c r="CM52" s="285">
        <f t="shared" si="65"/>
        <v>0</v>
      </c>
      <c r="CN52" s="285">
        <f t="shared" si="67"/>
        <v>10</v>
      </c>
      <c r="CO52" s="142">
        <f t="shared" si="109"/>
        <v>64.7</v>
      </c>
      <c r="CP52" s="142">
        <f t="shared" si="110"/>
        <v>18.166666666666668</v>
      </c>
      <c r="CQ52" s="143"/>
      <c r="CS52" s="170">
        <f t="shared" si="111"/>
        <v>9</v>
      </c>
      <c r="CT52" s="23">
        <f t="shared" si="112"/>
        <v>12</v>
      </c>
      <c r="CU52" s="171">
        <f t="shared" si="113"/>
        <v>1</v>
      </c>
      <c r="CV52" s="23">
        <f t="shared" si="114"/>
        <v>11</v>
      </c>
      <c r="CW52" s="172">
        <f t="shared" si="115"/>
        <v>0</v>
      </c>
      <c r="CX52" s="24">
        <f t="shared" si="116"/>
        <v>4</v>
      </c>
      <c r="CY52" s="267">
        <f t="shared" si="117"/>
        <v>0</v>
      </c>
      <c r="CZ52" s="268">
        <f t="shared" si="118"/>
        <v>0</v>
      </c>
      <c r="DA52" s="267">
        <f t="shared" si="119"/>
        <v>0</v>
      </c>
      <c r="DB52" s="268">
        <f t="shared" si="120"/>
        <v>0</v>
      </c>
      <c r="DC52" s="173">
        <f t="shared" si="121"/>
        <v>0</v>
      </c>
      <c r="DD52" s="26">
        <f t="shared" si="122"/>
        <v>11</v>
      </c>
      <c r="DE52" s="173">
        <f t="shared" si="123"/>
        <v>0</v>
      </c>
      <c r="DF52" s="26">
        <f t="shared" si="124"/>
        <v>6</v>
      </c>
      <c r="DG52" s="326">
        <f t="shared" si="125"/>
        <v>12</v>
      </c>
      <c r="DH52" s="327">
        <f t="shared" si="126"/>
        <v>12</v>
      </c>
      <c r="DI52" s="172">
        <f t="shared" si="127"/>
        <v>4</v>
      </c>
      <c r="DJ52" s="24">
        <f t="shared" si="128"/>
        <v>0</v>
      </c>
      <c r="DK52" s="172"/>
      <c r="DL52" s="19">
        <f t="shared" si="129"/>
        <v>156</v>
      </c>
      <c r="DM52" s="19">
        <f t="shared" si="130"/>
        <v>27</v>
      </c>
      <c r="DN52" s="174">
        <f t="shared" si="131"/>
        <v>4</v>
      </c>
      <c r="DO52" s="278">
        <f t="shared" si="132"/>
        <v>0</v>
      </c>
      <c r="DP52" s="278">
        <f t="shared" si="133"/>
        <v>0</v>
      </c>
      <c r="DQ52" s="20">
        <f t="shared" si="134"/>
        <v>11</v>
      </c>
      <c r="DR52" s="20">
        <f t="shared" si="135"/>
        <v>6</v>
      </c>
      <c r="DS52" s="337">
        <f t="shared" si="136"/>
        <v>204</v>
      </c>
      <c r="DT52" s="174">
        <f t="shared" si="137"/>
        <v>64</v>
      </c>
      <c r="DU52" s="1">
        <f t="shared" si="66"/>
        <v>204</v>
      </c>
    </row>
    <row r="53" spans="1:125">
      <c r="A53" s="123" t="s">
        <v>161</v>
      </c>
      <c r="B53" s="124" t="s">
        <v>162</v>
      </c>
      <c r="C53" s="154">
        <f t="shared" si="95"/>
        <v>17</v>
      </c>
      <c r="D53" s="4">
        <f t="shared" si="96"/>
        <v>68</v>
      </c>
      <c r="E53" s="16" t="str">
        <f t="shared" si="97"/>
        <v>9C</v>
      </c>
      <c r="F53" s="11" t="str">
        <f t="shared" si="98"/>
        <v>1B</v>
      </c>
      <c r="G53" s="155" t="str">
        <f t="shared" si="99"/>
        <v>0A</v>
      </c>
      <c r="H53" s="155" t="str">
        <f t="shared" si="100"/>
        <v>00</v>
      </c>
      <c r="I53" s="155" t="str">
        <f t="shared" si="101"/>
        <v>00</v>
      </c>
      <c r="J53" s="155" t="str">
        <f t="shared" si="102"/>
        <v>04</v>
      </c>
      <c r="K53" s="155" t="str">
        <f t="shared" si="103"/>
        <v>06</v>
      </c>
      <c r="L53" s="155" t="str">
        <f t="shared" si="104"/>
        <v>CB</v>
      </c>
      <c r="M53" s="155" t="str">
        <f t="shared" si="105"/>
        <v>4</v>
      </c>
      <c r="N53" s="155" t="str">
        <f t="shared" si="106"/>
        <v/>
      </c>
      <c r="O53" s="156" t="str">
        <f t="shared" si="107"/>
        <v/>
      </c>
      <c r="P53" s="157" t="str">
        <f t="shared" si="138"/>
        <v>1</v>
      </c>
      <c r="Q53" s="158" t="str">
        <f t="shared" si="138"/>
        <v>0</v>
      </c>
      <c r="R53" s="158" t="str">
        <f t="shared" si="138"/>
        <v>0</v>
      </c>
      <c r="S53" s="159" t="str">
        <f t="shared" si="138"/>
        <v>1</v>
      </c>
      <c r="T53" s="158" t="str">
        <f t="shared" si="138"/>
        <v>1</v>
      </c>
      <c r="U53" s="158" t="str">
        <f t="shared" si="138"/>
        <v>1</v>
      </c>
      <c r="V53" s="158" t="str">
        <f t="shared" si="138"/>
        <v>0</v>
      </c>
      <c r="W53" s="158" t="str">
        <f t="shared" si="138"/>
        <v>0</v>
      </c>
      <c r="X53" s="157" t="str">
        <f t="shared" si="139"/>
        <v>0</v>
      </c>
      <c r="Y53" s="158" t="str">
        <f t="shared" si="139"/>
        <v>0</v>
      </c>
      <c r="Z53" s="158" t="str">
        <f t="shared" si="139"/>
        <v>0</v>
      </c>
      <c r="AA53" s="159" t="str">
        <f t="shared" si="139"/>
        <v>1</v>
      </c>
      <c r="AB53" s="160" t="str">
        <f t="shared" si="139"/>
        <v>1</v>
      </c>
      <c r="AC53" s="161" t="str">
        <f t="shared" si="139"/>
        <v>0</v>
      </c>
      <c r="AD53" s="158" t="str">
        <f t="shared" si="139"/>
        <v>1</v>
      </c>
      <c r="AE53" s="159" t="str">
        <f t="shared" si="139"/>
        <v>1</v>
      </c>
      <c r="AF53" s="155" t="str">
        <f t="shared" si="140"/>
        <v>0</v>
      </c>
      <c r="AG53" s="162" t="str">
        <f t="shared" si="140"/>
        <v>0</v>
      </c>
      <c r="AH53" s="163" t="str">
        <f t="shared" si="140"/>
        <v>0</v>
      </c>
      <c r="AI53" s="165" t="str">
        <f t="shared" si="140"/>
        <v>0</v>
      </c>
      <c r="AJ53" s="164" t="str">
        <f t="shared" si="140"/>
        <v>1</v>
      </c>
      <c r="AK53" s="164" t="str">
        <f t="shared" si="140"/>
        <v>0</v>
      </c>
      <c r="AL53" s="289" t="str">
        <f t="shared" si="140"/>
        <v>1</v>
      </c>
      <c r="AM53" s="165" t="str">
        <f t="shared" si="140"/>
        <v>0</v>
      </c>
      <c r="AN53" s="230" t="str">
        <f t="shared" si="141"/>
        <v>0</v>
      </c>
      <c r="AO53" s="230" t="str">
        <f t="shared" si="141"/>
        <v>0</v>
      </c>
      <c r="AP53" s="230" t="str">
        <f t="shared" si="141"/>
        <v>0</v>
      </c>
      <c r="AQ53" s="230" t="str">
        <f t="shared" si="141"/>
        <v>0</v>
      </c>
      <c r="AR53" s="229" t="str">
        <f t="shared" si="141"/>
        <v>0</v>
      </c>
      <c r="AS53" s="230" t="str">
        <f t="shared" si="141"/>
        <v>0</v>
      </c>
      <c r="AT53" s="230" t="str">
        <f t="shared" si="141"/>
        <v>0</v>
      </c>
      <c r="AU53" s="231" t="str">
        <f t="shared" si="141"/>
        <v>0</v>
      </c>
      <c r="AV53" s="230" t="str">
        <f t="shared" si="142"/>
        <v>0</v>
      </c>
      <c r="AW53" s="232" t="str">
        <f t="shared" si="142"/>
        <v>0</v>
      </c>
      <c r="AX53" s="232" t="str">
        <f t="shared" si="142"/>
        <v>0</v>
      </c>
      <c r="AY53" s="233" t="str">
        <f t="shared" si="142"/>
        <v>0</v>
      </c>
      <c r="AZ53" s="232" t="str">
        <f t="shared" si="142"/>
        <v>0</v>
      </c>
      <c r="BA53" s="232" t="str">
        <f t="shared" si="142"/>
        <v>0</v>
      </c>
      <c r="BB53" s="232" t="str">
        <f t="shared" si="142"/>
        <v>0</v>
      </c>
      <c r="BC53" s="233" t="str">
        <f t="shared" si="142"/>
        <v>0</v>
      </c>
      <c r="BD53" s="168" t="str">
        <f t="shared" si="143"/>
        <v>0</v>
      </c>
      <c r="BE53" s="168" t="str">
        <f t="shared" si="143"/>
        <v>0</v>
      </c>
      <c r="BF53" s="168" t="str">
        <f t="shared" si="143"/>
        <v>0</v>
      </c>
      <c r="BG53" s="169" t="str">
        <f t="shared" si="143"/>
        <v>0</v>
      </c>
      <c r="BH53" s="168" t="str">
        <f t="shared" si="143"/>
        <v>0</v>
      </c>
      <c r="BI53" s="168" t="str">
        <f t="shared" si="143"/>
        <v>1</v>
      </c>
      <c r="BJ53" s="168" t="str">
        <f t="shared" si="143"/>
        <v>0</v>
      </c>
      <c r="BK53" s="169" t="str">
        <f t="shared" si="143"/>
        <v>0</v>
      </c>
      <c r="BL53" s="168" t="str">
        <f t="shared" si="144"/>
        <v>0</v>
      </c>
      <c r="BM53" s="168" t="str">
        <f t="shared" si="144"/>
        <v>0</v>
      </c>
      <c r="BN53" s="168" t="str">
        <f t="shared" si="144"/>
        <v>0</v>
      </c>
      <c r="BO53" s="169" t="str">
        <f t="shared" si="144"/>
        <v>0</v>
      </c>
      <c r="BP53" s="168" t="str">
        <f t="shared" si="144"/>
        <v>0</v>
      </c>
      <c r="BQ53" s="168" t="str">
        <f t="shared" si="144"/>
        <v>1</v>
      </c>
      <c r="BR53" s="168" t="str">
        <f t="shared" si="144"/>
        <v>1</v>
      </c>
      <c r="BS53" s="169" t="str">
        <f t="shared" si="144"/>
        <v>0</v>
      </c>
      <c r="BT53" s="302" t="str">
        <f t="shared" si="145"/>
        <v>1</v>
      </c>
      <c r="BU53" s="302" t="str">
        <f t="shared" si="145"/>
        <v>1</v>
      </c>
      <c r="BV53" s="302" t="str">
        <f t="shared" si="145"/>
        <v>0</v>
      </c>
      <c r="BW53" s="303" t="str">
        <f t="shared" si="145"/>
        <v>0</v>
      </c>
      <c r="BX53" s="302" t="str">
        <f t="shared" si="145"/>
        <v>1</v>
      </c>
      <c r="BY53" s="302" t="str">
        <f t="shared" si="145"/>
        <v>0</v>
      </c>
      <c r="BZ53" s="302" t="str">
        <f t="shared" si="145"/>
        <v>1</v>
      </c>
      <c r="CA53" s="303" t="str">
        <f t="shared" si="145"/>
        <v>1</v>
      </c>
      <c r="CB53" s="164" t="str">
        <f t="shared" si="146"/>
        <v>0</v>
      </c>
      <c r="CC53" s="289" t="str">
        <f t="shared" si="146"/>
        <v>1</v>
      </c>
      <c r="CD53" s="340" t="str">
        <f t="shared" si="146"/>
        <v>0</v>
      </c>
      <c r="CE53" s="341" t="str">
        <f t="shared" si="146"/>
        <v>0</v>
      </c>
      <c r="CF53" s="340" t="str">
        <f t="shared" si="146"/>
        <v>0</v>
      </c>
      <c r="CG53" s="340" t="str">
        <f t="shared" si="146"/>
        <v>0</v>
      </c>
      <c r="CH53" s="340" t="str">
        <f t="shared" si="146"/>
        <v>0</v>
      </c>
      <c r="CI53" s="341" t="str">
        <f t="shared" si="146"/>
        <v>0</v>
      </c>
      <c r="CL53" s="32" t="str">
        <f t="shared" si="108"/>
        <v>9C1B</v>
      </c>
      <c r="CM53" s="285">
        <f t="shared" si="65"/>
        <v>0</v>
      </c>
      <c r="CN53" s="285">
        <f t="shared" si="67"/>
        <v>10</v>
      </c>
      <c r="CO53" s="142">
        <f t="shared" si="109"/>
        <v>64</v>
      </c>
      <c r="CP53" s="142">
        <f t="shared" si="110"/>
        <v>17.777777777777779</v>
      </c>
      <c r="CQ53" s="143"/>
      <c r="CS53" s="170">
        <f t="shared" si="111"/>
        <v>9</v>
      </c>
      <c r="CT53" s="23">
        <f t="shared" si="112"/>
        <v>12</v>
      </c>
      <c r="CU53" s="171">
        <f t="shared" si="113"/>
        <v>1</v>
      </c>
      <c r="CV53" s="23">
        <f t="shared" si="114"/>
        <v>11</v>
      </c>
      <c r="CW53" s="172">
        <f t="shared" si="115"/>
        <v>0</v>
      </c>
      <c r="CX53" s="24">
        <f t="shared" si="116"/>
        <v>10</v>
      </c>
      <c r="CY53" s="267">
        <f t="shared" si="117"/>
        <v>0</v>
      </c>
      <c r="CZ53" s="268">
        <f t="shared" si="118"/>
        <v>0</v>
      </c>
      <c r="DA53" s="267">
        <f t="shared" si="119"/>
        <v>0</v>
      </c>
      <c r="DB53" s="268">
        <f t="shared" si="120"/>
        <v>0</v>
      </c>
      <c r="DC53" s="173">
        <f t="shared" si="121"/>
        <v>0</v>
      </c>
      <c r="DD53" s="26">
        <f t="shared" si="122"/>
        <v>4</v>
      </c>
      <c r="DE53" s="173">
        <f t="shared" si="123"/>
        <v>0</v>
      </c>
      <c r="DF53" s="26">
        <f t="shared" si="124"/>
        <v>6</v>
      </c>
      <c r="DG53" s="326">
        <f t="shared" si="125"/>
        <v>12</v>
      </c>
      <c r="DH53" s="327">
        <f t="shared" si="126"/>
        <v>11</v>
      </c>
      <c r="DI53" s="172">
        <f t="shared" si="127"/>
        <v>4</v>
      </c>
      <c r="DJ53" s="24">
        <f t="shared" si="128"/>
        <v>0</v>
      </c>
      <c r="DK53" s="172"/>
      <c r="DL53" s="19">
        <f t="shared" si="129"/>
        <v>156</v>
      </c>
      <c r="DM53" s="19">
        <f t="shared" si="130"/>
        <v>27</v>
      </c>
      <c r="DN53" s="174">
        <f t="shared" si="131"/>
        <v>10</v>
      </c>
      <c r="DO53" s="278">
        <f t="shared" si="132"/>
        <v>0</v>
      </c>
      <c r="DP53" s="278">
        <f t="shared" si="133"/>
        <v>0</v>
      </c>
      <c r="DQ53" s="20">
        <f t="shared" si="134"/>
        <v>4</v>
      </c>
      <c r="DR53" s="20">
        <f t="shared" si="135"/>
        <v>6</v>
      </c>
      <c r="DS53" s="337">
        <f t="shared" si="136"/>
        <v>203</v>
      </c>
      <c r="DT53" s="174">
        <f t="shared" si="137"/>
        <v>64</v>
      </c>
      <c r="DU53" s="1">
        <f t="shared" si="66"/>
        <v>203</v>
      </c>
    </row>
    <row r="54" spans="1:125" s="190" customFormat="1">
      <c r="A54" s="175" t="s">
        <v>163</v>
      </c>
      <c r="B54" s="176" t="s">
        <v>164</v>
      </c>
      <c r="C54" s="177">
        <f t="shared" si="95"/>
        <v>17</v>
      </c>
      <c r="D54" s="178">
        <f t="shared" si="96"/>
        <v>68</v>
      </c>
      <c r="E54" s="179" t="str">
        <f t="shared" si="97"/>
        <v>9C</v>
      </c>
      <c r="F54" s="180" t="str">
        <f t="shared" si="98"/>
        <v>1B</v>
      </c>
      <c r="G54" s="180" t="str">
        <f t="shared" si="99"/>
        <v>0E</v>
      </c>
      <c r="H54" s="180" t="str">
        <f t="shared" si="100"/>
        <v>00</v>
      </c>
      <c r="I54" s="180" t="str">
        <f t="shared" si="101"/>
        <v>00</v>
      </c>
      <c r="J54" s="180" t="str">
        <f t="shared" si="102"/>
        <v>FF</v>
      </c>
      <c r="K54" s="180" t="str">
        <f t="shared" si="103"/>
        <v>05</v>
      </c>
      <c r="L54" s="180" t="str">
        <f t="shared" si="104"/>
        <v>C9</v>
      </c>
      <c r="M54" s="180" t="str">
        <f t="shared" si="105"/>
        <v>4</v>
      </c>
      <c r="N54" s="180" t="str">
        <f t="shared" si="106"/>
        <v/>
      </c>
      <c r="O54" s="181" t="str">
        <f t="shared" si="107"/>
        <v/>
      </c>
      <c r="P54" s="157" t="str">
        <f t="shared" si="138"/>
        <v>1</v>
      </c>
      <c r="Q54" s="158" t="str">
        <f t="shared" si="138"/>
        <v>0</v>
      </c>
      <c r="R54" s="158" t="str">
        <f t="shared" si="138"/>
        <v>0</v>
      </c>
      <c r="S54" s="159" t="str">
        <f t="shared" si="138"/>
        <v>1</v>
      </c>
      <c r="T54" s="158" t="str">
        <f t="shared" si="138"/>
        <v>1</v>
      </c>
      <c r="U54" s="158" t="str">
        <f t="shared" si="138"/>
        <v>1</v>
      </c>
      <c r="V54" s="158" t="str">
        <f t="shared" si="138"/>
        <v>0</v>
      </c>
      <c r="W54" s="158" t="str">
        <f t="shared" si="138"/>
        <v>0</v>
      </c>
      <c r="X54" s="157" t="str">
        <f t="shared" si="139"/>
        <v>0</v>
      </c>
      <c r="Y54" s="158" t="str">
        <f t="shared" si="139"/>
        <v>0</v>
      </c>
      <c r="Z54" s="158" t="str">
        <f t="shared" si="139"/>
        <v>0</v>
      </c>
      <c r="AA54" s="159" t="str">
        <f t="shared" si="139"/>
        <v>1</v>
      </c>
      <c r="AB54" s="160" t="str">
        <f t="shared" si="139"/>
        <v>1</v>
      </c>
      <c r="AC54" s="161" t="str">
        <f t="shared" si="139"/>
        <v>0</v>
      </c>
      <c r="AD54" s="158" t="str">
        <f t="shared" si="139"/>
        <v>1</v>
      </c>
      <c r="AE54" s="159" t="str">
        <f t="shared" si="139"/>
        <v>1</v>
      </c>
      <c r="AF54" s="180" t="str">
        <f t="shared" si="140"/>
        <v>0</v>
      </c>
      <c r="AG54" s="182" t="str">
        <f t="shared" si="140"/>
        <v>0</v>
      </c>
      <c r="AH54" s="183" t="str">
        <f t="shared" si="140"/>
        <v>0</v>
      </c>
      <c r="AI54" s="185" t="str">
        <f t="shared" si="140"/>
        <v>0</v>
      </c>
      <c r="AJ54" s="184" t="str">
        <f t="shared" si="140"/>
        <v>1</v>
      </c>
      <c r="AK54" s="184" t="str">
        <f t="shared" si="140"/>
        <v>1</v>
      </c>
      <c r="AL54" s="295" t="str">
        <f t="shared" si="140"/>
        <v>1</v>
      </c>
      <c r="AM54" s="185" t="str">
        <f t="shared" si="140"/>
        <v>0</v>
      </c>
      <c r="AN54" s="249" t="str">
        <f t="shared" si="141"/>
        <v>0</v>
      </c>
      <c r="AO54" s="249" t="str">
        <f t="shared" si="141"/>
        <v>0</v>
      </c>
      <c r="AP54" s="249" t="str">
        <f t="shared" si="141"/>
        <v>0</v>
      </c>
      <c r="AQ54" s="249" t="str">
        <f t="shared" si="141"/>
        <v>0</v>
      </c>
      <c r="AR54" s="250" t="str">
        <f t="shared" si="141"/>
        <v>0</v>
      </c>
      <c r="AS54" s="249" t="str">
        <f t="shared" si="141"/>
        <v>0</v>
      </c>
      <c r="AT54" s="249" t="str">
        <f t="shared" si="141"/>
        <v>0</v>
      </c>
      <c r="AU54" s="251" t="str">
        <f t="shared" si="141"/>
        <v>0</v>
      </c>
      <c r="AV54" s="249" t="str">
        <f t="shared" si="142"/>
        <v>0</v>
      </c>
      <c r="AW54" s="252" t="str">
        <f t="shared" si="142"/>
        <v>0</v>
      </c>
      <c r="AX54" s="252" t="str">
        <f t="shared" si="142"/>
        <v>0</v>
      </c>
      <c r="AY54" s="253" t="str">
        <f t="shared" si="142"/>
        <v>0</v>
      </c>
      <c r="AZ54" s="252" t="str">
        <f t="shared" si="142"/>
        <v>0</v>
      </c>
      <c r="BA54" s="252" t="str">
        <f t="shared" si="142"/>
        <v>0</v>
      </c>
      <c r="BB54" s="252" t="str">
        <f t="shared" si="142"/>
        <v>0</v>
      </c>
      <c r="BC54" s="253" t="str">
        <f t="shared" si="142"/>
        <v>0</v>
      </c>
      <c r="BD54" s="168" t="str">
        <f t="shared" si="143"/>
        <v>1</v>
      </c>
      <c r="BE54" s="168" t="str">
        <f t="shared" si="143"/>
        <v>1</v>
      </c>
      <c r="BF54" s="168" t="str">
        <f t="shared" si="143"/>
        <v>1</v>
      </c>
      <c r="BG54" s="169" t="str">
        <f t="shared" si="143"/>
        <v>1</v>
      </c>
      <c r="BH54" s="168" t="str">
        <f t="shared" si="143"/>
        <v>1</v>
      </c>
      <c r="BI54" s="168" t="str">
        <f t="shared" si="143"/>
        <v>1</v>
      </c>
      <c r="BJ54" s="168" t="str">
        <f t="shared" si="143"/>
        <v>1</v>
      </c>
      <c r="BK54" s="169" t="str">
        <f t="shared" si="143"/>
        <v>1</v>
      </c>
      <c r="BL54" s="168" t="str">
        <f t="shared" si="144"/>
        <v>0</v>
      </c>
      <c r="BM54" s="168" t="str">
        <f t="shared" si="144"/>
        <v>0</v>
      </c>
      <c r="BN54" s="168" t="str">
        <f t="shared" si="144"/>
        <v>0</v>
      </c>
      <c r="BO54" s="169" t="str">
        <f t="shared" si="144"/>
        <v>0</v>
      </c>
      <c r="BP54" s="168" t="str">
        <f t="shared" si="144"/>
        <v>0</v>
      </c>
      <c r="BQ54" s="168" t="str">
        <f t="shared" si="144"/>
        <v>1</v>
      </c>
      <c r="BR54" s="168" t="str">
        <f t="shared" si="144"/>
        <v>0</v>
      </c>
      <c r="BS54" s="169" t="str">
        <f t="shared" si="144"/>
        <v>1</v>
      </c>
      <c r="BT54" s="312" t="str">
        <f t="shared" si="145"/>
        <v>1</v>
      </c>
      <c r="BU54" s="312" t="str">
        <f t="shared" si="145"/>
        <v>1</v>
      </c>
      <c r="BV54" s="312" t="str">
        <f t="shared" si="145"/>
        <v>0</v>
      </c>
      <c r="BW54" s="313" t="str">
        <f t="shared" si="145"/>
        <v>0</v>
      </c>
      <c r="BX54" s="312" t="str">
        <f t="shared" si="145"/>
        <v>1</v>
      </c>
      <c r="BY54" s="312" t="str">
        <f t="shared" si="145"/>
        <v>0</v>
      </c>
      <c r="BZ54" s="312" t="str">
        <f t="shared" si="145"/>
        <v>0</v>
      </c>
      <c r="CA54" s="313" t="str">
        <f t="shared" si="145"/>
        <v>1</v>
      </c>
      <c r="CB54" s="184" t="str">
        <f t="shared" si="146"/>
        <v>0</v>
      </c>
      <c r="CC54" s="295" t="str">
        <f t="shared" si="146"/>
        <v>1</v>
      </c>
      <c r="CD54" s="350" t="str">
        <f t="shared" si="146"/>
        <v>0</v>
      </c>
      <c r="CE54" s="351" t="str">
        <f t="shared" si="146"/>
        <v>0</v>
      </c>
      <c r="CF54" s="350" t="str">
        <f t="shared" si="146"/>
        <v>0</v>
      </c>
      <c r="CG54" s="350" t="str">
        <f t="shared" si="146"/>
        <v>0</v>
      </c>
      <c r="CH54" s="350" t="str">
        <f t="shared" si="146"/>
        <v>0</v>
      </c>
      <c r="CI54" s="351" t="str">
        <f t="shared" si="146"/>
        <v>0</v>
      </c>
      <c r="CJ54" s="180" t="s">
        <v>165</v>
      </c>
      <c r="CK54" s="180">
        <f>MID(CJ54,1,4)-MID(CJ51,1,4)</f>
        <v>-0.80000000000000071</v>
      </c>
      <c r="CL54" s="32" t="str">
        <f t="shared" si="108"/>
        <v>9C1B</v>
      </c>
      <c r="CM54" s="285">
        <f t="shared" si="65"/>
        <v>0</v>
      </c>
      <c r="CN54" s="285">
        <f t="shared" si="67"/>
        <v>10</v>
      </c>
      <c r="CO54" s="142">
        <f t="shared" si="109"/>
        <v>63.5</v>
      </c>
      <c r="CP54" s="142">
        <f t="shared" si="110"/>
        <v>17.5</v>
      </c>
      <c r="CQ54" s="186">
        <f>CP54-CP51</f>
        <v>-0.83333333333333215</v>
      </c>
      <c r="CR54" s="180"/>
      <c r="CS54" s="170">
        <f t="shared" si="111"/>
        <v>9</v>
      </c>
      <c r="CT54" s="23">
        <f t="shared" si="112"/>
        <v>12</v>
      </c>
      <c r="CU54" s="171">
        <f t="shared" si="113"/>
        <v>1</v>
      </c>
      <c r="CV54" s="23">
        <f t="shared" si="114"/>
        <v>11</v>
      </c>
      <c r="CW54" s="187">
        <f t="shared" si="115"/>
        <v>0</v>
      </c>
      <c r="CX54" s="188">
        <f t="shared" si="116"/>
        <v>14</v>
      </c>
      <c r="CY54" s="269">
        <f t="shared" si="117"/>
        <v>0</v>
      </c>
      <c r="CZ54" s="270">
        <f t="shared" si="118"/>
        <v>0</v>
      </c>
      <c r="DA54" s="269">
        <f t="shared" si="119"/>
        <v>0</v>
      </c>
      <c r="DB54" s="270">
        <f t="shared" si="120"/>
        <v>0</v>
      </c>
      <c r="DC54" s="173">
        <f t="shared" si="121"/>
        <v>15</v>
      </c>
      <c r="DD54" s="26">
        <f t="shared" si="122"/>
        <v>15</v>
      </c>
      <c r="DE54" s="173">
        <f t="shared" si="123"/>
        <v>0</v>
      </c>
      <c r="DF54" s="26">
        <f t="shared" si="124"/>
        <v>5</v>
      </c>
      <c r="DG54" s="328">
        <f t="shared" si="125"/>
        <v>12</v>
      </c>
      <c r="DH54" s="329">
        <f t="shared" si="126"/>
        <v>9</v>
      </c>
      <c r="DI54" s="187">
        <f t="shared" si="127"/>
        <v>4</v>
      </c>
      <c r="DJ54" s="188">
        <f t="shared" si="128"/>
        <v>0</v>
      </c>
      <c r="DK54" s="187"/>
      <c r="DL54" s="19">
        <f t="shared" si="129"/>
        <v>156</v>
      </c>
      <c r="DM54" s="19">
        <f t="shared" si="130"/>
        <v>27</v>
      </c>
      <c r="DN54" s="189">
        <f t="shared" si="131"/>
        <v>14</v>
      </c>
      <c r="DO54" s="279">
        <f t="shared" si="132"/>
        <v>0</v>
      </c>
      <c r="DP54" s="279">
        <f t="shared" si="133"/>
        <v>0</v>
      </c>
      <c r="DQ54" s="20">
        <f t="shared" si="134"/>
        <v>255</v>
      </c>
      <c r="DR54" s="20">
        <f t="shared" si="135"/>
        <v>5</v>
      </c>
      <c r="DS54" s="338">
        <f t="shared" si="136"/>
        <v>201</v>
      </c>
      <c r="DT54" s="189">
        <f t="shared" si="137"/>
        <v>64</v>
      </c>
      <c r="DU54" s="1">
        <f t="shared" si="66"/>
        <v>201</v>
      </c>
    </row>
    <row r="55" spans="1:125" s="190" customFormat="1">
      <c r="A55" s="175" t="s">
        <v>166</v>
      </c>
      <c r="B55" s="176" t="s">
        <v>167</v>
      </c>
      <c r="C55" s="177">
        <f t="shared" si="95"/>
        <v>17</v>
      </c>
      <c r="D55" s="178">
        <f t="shared" si="96"/>
        <v>68</v>
      </c>
      <c r="E55" s="179" t="str">
        <f t="shared" si="97"/>
        <v>9C</v>
      </c>
      <c r="F55" s="180" t="str">
        <f t="shared" si="98"/>
        <v>1B</v>
      </c>
      <c r="G55" s="180" t="str">
        <f t="shared" si="99"/>
        <v>00</v>
      </c>
      <c r="H55" s="180" t="str">
        <f t="shared" si="100"/>
        <v>00</v>
      </c>
      <c r="I55" s="180" t="str">
        <f t="shared" si="101"/>
        <v>00</v>
      </c>
      <c r="J55" s="180" t="str">
        <f t="shared" si="102"/>
        <v>FC</v>
      </c>
      <c r="K55" s="180" t="str">
        <f t="shared" si="103"/>
        <v>05</v>
      </c>
      <c r="L55" s="180" t="str">
        <f t="shared" si="104"/>
        <v>B8</v>
      </c>
      <c r="M55" s="180" t="str">
        <f t="shared" si="105"/>
        <v>4</v>
      </c>
      <c r="N55" s="180" t="str">
        <f t="shared" si="106"/>
        <v/>
      </c>
      <c r="O55" s="181" t="str">
        <f t="shared" si="107"/>
        <v/>
      </c>
      <c r="P55" s="157" t="str">
        <f t="shared" si="138"/>
        <v>1</v>
      </c>
      <c r="Q55" s="158" t="str">
        <f t="shared" si="138"/>
        <v>0</v>
      </c>
      <c r="R55" s="158" t="str">
        <f t="shared" si="138"/>
        <v>0</v>
      </c>
      <c r="S55" s="159" t="str">
        <f t="shared" si="138"/>
        <v>1</v>
      </c>
      <c r="T55" s="158" t="str">
        <f t="shared" si="138"/>
        <v>1</v>
      </c>
      <c r="U55" s="158" t="str">
        <f t="shared" si="138"/>
        <v>1</v>
      </c>
      <c r="V55" s="158" t="str">
        <f t="shared" si="138"/>
        <v>0</v>
      </c>
      <c r="W55" s="158" t="str">
        <f t="shared" si="138"/>
        <v>0</v>
      </c>
      <c r="X55" s="157" t="str">
        <f t="shared" si="139"/>
        <v>0</v>
      </c>
      <c r="Y55" s="158" t="str">
        <f t="shared" si="139"/>
        <v>0</v>
      </c>
      <c r="Z55" s="158" t="str">
        <f t="shared" si="139"/>
        <v>0</v>
      </c>
      <c r="AA55" s="159" t="str">
        <f t="shared" si="139"/>
        <v>1</v>
      </c>
      <c r="AB55" s="160" t="str">
        <f t="shared" si="139"/>
        <v>1</v>
      </c>
      <c r="AC55" s="161" t="str">
        <f t="shared" si="139"/>
        <v>0</v>
      </c>
      <c r="AD55" s="158" t="str">
        <f t="shared" si="139"/>
        <v>1</v>
      </c>
      <c r="AE55" s="159" t="str">
        <f t="shared" si="139"/>
        <v>1</v>
      </c>
      <c r="AF55" s="180" t="str">
        <f t="shared" si="140"/>
        <v>0</v>
      </c>
      <c r="AG55" s="182" t="str">
        <f t="shared" si="140"/>
        <v>0</v>
      </c>
      <c r="AH55" s="183" t="str">
        <f t="shared" si="140"/>
        <v>0</v>
      </c>
      <c r="AI55" s="185" t="str">
        <f t="shared" si="140"/>
        <v>0</v>
      </c>
      <c r="AJ55" s="184" t="str">
        <f t="shared" si="140"/>
        <v>0</v>
      </c>
      <c r="AK55" s="184" t="str">
        <f t="shared" si="140"/>
        <v>0</v>
      </c>
      <c r="AL55" s="295" t="str">
        <f t="shared" si="140"/>
        <v>0</v>
      </c>
      <c r="AM55" s="185" t="str">
        <f t="shared" si="140"/>
        <v>0</v>
      </c>
      <c r="AN55" s="249" t="str">
        <f t="shared" si="141"/>
        <v>0</v>
      </c>
      <c r="AO55" s="249" t="str">
        <f t="shared" si="141"/>
        <v>0</v>
      </c>
      <c r="AP55" s="249" t="str">
        <f t="shared" si="141"/>
        <v>0</v>
      </c>
      <c r="AQ55" s="249" t="str">
        <f t="shared" si="141"/>
        <v>0</v>
      </c>
      <c r="AR55" s="250" t="str">
        <f t="shared" si="141"/>
        <v>0</v>
      </c>
      <c r="AS55" s="249" t="str">
        <f t="shared" si="141"/>
        <v>0</v>
      </c>
      <c r="AT55" s="249" t="str">
        <f t="shared" si="141"/>
        <v>0</v>
      </c>
      <c r="AU55" s="251" t="str">
        <f t="shared" si="141"/>
        <v>0</v>
      </c>
      <c r="AV55" s="249" t="str">
        <f t="shared" si="142"/>
        <v>0</v>
      </c>
      <c r="AW55" s="252" t="str">
        <f t="shared" si="142"/>
        <v>0</v>
      </c>
      <c r="AX55" s="252" t="str">
        <f t="shared" si="142"/>
        <v>0</v>
      </c>
      <c r="AY55" s="253" t="str">
        <f t="shared" si="142"/>
        <v>0</v>
      </c>
      <c r="AZ55" s="252" t="str">
        <f t="shared" si="142"/>
        <v>0</v>
      </c>
      <c r="BA55" s="252" t="str">
        <f t="shared" si="142"/>
        <v>0</v>
      </c>
      <c r="BB55" s="252" t="str">
        <f t="shared" si="142"/>
        <v>0</v>
      </c>
      <c r="BC55" s="253" t="str">
        <f t="shared" si="142"/>
        <v>0</v>
      </c>
      <c r="BD55" s="168" t="str">
        <f t="shared" si="143"/>
        <v>1</v>
      </c>
      <c r="BE55" s="168" t="str">
        <f t="shared" si="143"/>
        <v>1</v>
      </c>
      <c r="BF55" s="168" t="str">
        <f t="shared" si="143"/>
        <v>1</v>
      </c>
      <c r="BG55" s="169" t="str">
        <f t="shared" si="143"/>
        <v>1</v>
      </c>
      <c r="BH55" s="168" t="str">
        <f t="shared" si="143"/>
        <v>1</v>
      </c>
      <c r="BI55" s="168" t="str">
        <f t="shared" si="143"/>
        <v>1</v>
      </c>
      <c r="BJ55" s="168" t="str">
        <f t="shared" si="143"/>
        <v>0</v>
      </c>
      <c r="BK55" s="169" t="str">
        <f t="shared" si="143"/>
        <v>0</v>
      </c>
      <c r="BL55" s="168" t="str">
        <f t="shared" si="144"/>
        <v>0</v>
      </c>
      <c r="BM55" s="168" t="str">
        <f t="shared" si="144"/>
        <v>0</v>
      </c>
      <c r="BN55" s="168" t="str">
        <f t="shared" si="144"/>
        <v>0</v>
      </c>
      <c r="BO55" s="169" t="str">
        <f t="shared" si="144"/>
        <v>0</v>
      </c>
      <c r="BP55" s="168" t="str">
        <f t="shared" si="144"/>
        <v>0</v>
      </c>
      <c r="BQ55" s="168" t="str">
        <f t="shared" si="144"/>
        <v>1</v>
      </c>
      <c r="BR55" s="168" t="str">
        <f t="shared" si="144"/>
        <v>0</v>
      </c>
      <c r="BS55" s="169" t="str">
        <f t="shared" si="144"/>
        <v>1</v>
      </c>
      <c r="BT55" s="312" t="str">
        <f t="shared" si="145"/>
        <v>1</v>
      </c>
      <c r="BU55" s="312" t="str">
        <f t="shared" si="145"/>
        <v>0</v>
      </c>
      <c r="BV55" s="312" t="str">
        <f t="shared" si="145"/>
        <v>1</v>
      </c>
      <c r="BW55" s="313" t="str">
        <f t="shared" si="145"/>
        <v>1</v>
      </c>
      <c r="BX55" s="312" t="str">
        <f t="shared" si="145"/>
        <v>1</v>
      </c>
      <c r="BY55" s="312" t="str">
        <f t="shared" si="145"/>
        <v>0</v>
      </c>
      <c r="BZ55" s="312" t="str">
        <f t="shared" si="145"/>
        <v>0</v>
      </c>
      <c r="CA55" s="313" t="str">
        <f t="shared" si="145"/>
        <v>0</v>
      </c>
      <c r="CB55" s="184" t="str">
        <f t="shared" si="146"/>
        <v>0</v>
      </c>
      <c r="CC55" s="295" t="str">
        <f t="shared" si="146"/>
        <v>1</v>
      </c>
      <c r="CD55" s="350" t="str">
        <f t="shared" si="146"/>
        <v>0</v>
      </c>
      <c r="CE55" s="351" t="str">
        <f t="shared" si="146"/>
        <v>0</v>
      </c>
      <c r="CF55" s="350" t="str">
        <f t="shared" si="146"/>
        <v>0</v>
      </c>
      <c r="CG55" s="350" t="str">
        <f t="shared" si="146"/>
        <v>0</v>
      </c>
      <c r="CH55" s="350" t="str">
        <f t="shared" si="146"/>
        <v>0</v>
      </c>
      <c r="CI55" s="351" t="str">
        <f t="shared" si="146"/>
        <v>0</v>
      </c>
      <c r="CJ55" s="180" t="s">
        <v>168</v>
      </c>
      <c r="CK55" s="180">
        <f>MID(CJ55,1,4)-MID(CJ54,1,4)</f>
        <v>-0.19999999999999929</v>
      </c>
      <c r="CL55" s="32" t="str">
        <f t="shared" si="108"/>
        <v>9C1B</v>
      </c>
      <c r="CM55" s="285">
        <f t="shared" si="65"/>
        <v>0</v>
      </c>
      <c r="CN55" s="285">
        <f t="shared" si="67"/>
        <v>10</v>
      </c>
      <c r="CO55" s="142">
        <f t="shared" si="109"/>
        <v>63.2</v>
      </c>
      <c r="CP55" s="142">
        <f t="shared" si="110"/>
        <v>17.333333333333332</v>
      </c>
      <c r="CQ55" s="186">
        <f>CP55-CP54</f>
        <v>-0.16666666666666785</v>
      </c>
      <c r="CR55" s="180"/>
      <c r="CS55" s="170">
        <f t="shared" si="111"/>
        <v>9</v>
      </c>
      <c r="CT55" s="23">
        <f t="shared" si="112"/>
        <v>12</v>
      </c>
      <c r="CU55" s="171">
        <f t="shared" si="113"/>
        <v>1</v>
      </c>
      <c r="CV55" s="23">
        <f t="shared" si="114"/>
        <v>11</v>
      </c>
      <c r="CW55" s="187">
        <f t="shared" si="115"/>
        <v>0</v>
      </c>
      <c r="CX55" s="188">
        <f t="shared" si="116"/>
        <v>0</v>
      </c>
      <c r="CY55" s="269">
        <f t="shared" si="117"/>
        <v>0</v>
      </c>
      <c r="CZ55" s="270">
        <f t="shared" si="118"/>
        <v>0</v>
      </c>
      <c r="DA55" s="269">
        <f t="shared" si="119"/>
        <v>0</v>
      </c>
      <c r="DB55" s="270">
        <f t="shared" si="120"/>
        <v>0</v>
      </c>
      <c r="DC55" s="173">
        <f t="shared" si="121"/>
        <v>15</v>
      </c>
      <c r="DD55" s="26">
        <f t="shared" si="122"/>
        <v>12</v>
      </c>
      <c r="DE55" s="173">
        <f t="shared" si="123"/>
        <v>0</v>
      </c>
      <c r="DF55" s="26">
        <f t="shared" si="124"/>
        <v>5</v>
      </c>
      <c r="DG55" s="328">
        <f t="shared" si="125"/>
        <v>11</v>
      </c>
      <c r="DH55" s="329">
        <f t="shared" si="126"/>
        <v>8</v>
      </c>
      <c r="DI55" s="187">
        <f t="shared" si="127"/>
        <v>4</v>
      </c>
      <c r="DJ55" s="188">
        <f t="shared" si="128"/>
        <v>0</v>
      </c>
      <c r="DK55" s="187"/>
      <c r="DL55" s="19">
        <f t="shared" si="129"/>
        <v>156</v>
      </c>
      <c r="DM55" s="19">
        <f t="shared" si="130"/>
        <v>27</v>
      </c>
      <c r="DN55" s="189">
        <f t="shared" si="131"/>
        <v>0</v>
      </c>
      <c r="DO55" s="279">
        <f t="shared" si="132"/>
        <v>0</v>
      </c>
      <c r="DP55" s="279">
        <f t="shared" si="133"/>
        <v>0</v>
      </c>
      <c r="DQ55" s="20">
        <f t="shared" si="134"/>
        <v>252</v>
      </c>
      <c r="DR55" s="20">
        <f t="shared" si="135"/>
        <v>5</v>
      </c>
      <c r="DS55" s="338">
        <f t="shared" si="136"/>
        <v>184</v>
      </c>
      <c r="DT55" s="189">
        <f t="shared" si="137"/>
        <v>64</v>
      </c>
      <c r="DU55" s="1">
        <f t="shared" si="66"/>
        <v>184</v>
      </c>
    </row>
    <row r="56" spans="1:125" s="190" customFormat="1">
      <c r="A56" s="175" t="s">
        <v>169</v>
      </c>
      <c r="B56" s="176" t="s">
        <v>170</v>
      </c>
      <c r="C56" s="177">
        <f t="shared" si="95"/>
        <v>17</v>
      </c>
      <c r="D56" s="178">
        <f t="shared" si="96"/>
        <v>68</v>
      </c>
      <c r="E56" s="179" t="str">
        <f t="shared" si="97"/>
        <v>9C</v>
      </c>
      <c r="F56" s="180" t="str">
        <f t="shared" si="98"/>
        <v>1B</v>
      </c>
      <c r="G56" s="180" t="str">
        <f t="shared" si="99"/>
        <v>02</v>
      </c>
      <c r="H56" s="180" t="str">
        <f t="shared" si="100"/>
        <v>00</v>
      </c>
      <c r="I56" s="180" t="str">
        <f t="shared" si="101"/>
        <v>00</v>
      </c>
      <c r="J56" s="180" t="str">
        <f t="shared" si="102"/>
        <v>FA</v>
      </c>
      <c r="K56" s="180" t="str">
        <f t="shared" si="103"/>
        <v>05</v>
      </c>
      <c r="L56" s="180" t="str">
        <f t="shared" si="104"/>
        <v>B8</v>
      </c>
      <c r="M56" s="180" t="str">
        <f t="shared" si="105"/>
        <v>4</v>
      </c>
      <c r="N56" s="180" t="str">
        <f t="shared" si="106"/>
        <v/>
      </c>
      <c r="O56" s="181" t="str">
        <f t="shared" si="107"/>
        <v/>
      </c>
      <c r="P56" s="157" t="str">
        <f t="shared" si="138"/>
        <v>1</v>
      </c>
      <c r="Q56" s="158" t="str">
        <f t="shared" si="138"/>
        <v>0</v>
      </c>
      <c r="R56" s="158" t="str">
        <f t="shared" si="138"/>
        <v>0</v>
      </c>
      <c r="S56" s="159" t="str">
        <f t="shared" si="138"/>
        <v>1</v>
      </c>
      <c r="T56" s="158" t="str">
        <f t="shared" si="138"/>
        <v>1</v>
      </c>
      <c r="U56" s="158" t="str">
        <f t="shared" si="138"/>
        <v>1</v>
      </c>
      <c r="V56" s="158" t="str">
        <f t="shared" si="138"/>
        <v>0</v>
      </c>
      <c r="W56" s="158" t="str">
        <f t="shared" si="138"/>
        <v>0</v>
      </c>
      <c r="X56" s="157" t="str">
        <f t="shared" si="139"/>
        <v>0</v>
      </c>
      <c r="Y56" s="158" t="str">
        <f t="shared" si="139"/>
        <v>0</v>
      </c>
      <c r="Z56" s="158" t="str">
        <f t="shared" si="139"/>
        <v>0</v>
      </c>
      <c r="AA56" s="159" t="str">
        <f t="shared" si="139"/>
        <v>1</v>
      </c>
      <c r="AB56" s="160" t="str">
        <f t="shared" si="139"/>
        <v>1</v>
      </c>
      <c r="AC56" s="161" t="str">
        <f t="shared" si="139"/>
        <v>0</v>
      </c>
      <c r="AD56" s="158" t="str">
        <f t="shared" si="139"/>
        <v>1</v>
      </c>
      <c r="AE56" s="159" t="str">
        <f t="shared" si="139"/>
        <v>1</v>
      </c>
      <c r="AF56" s="180" t="str">
        <f t="shared" si="140"/>
        <v>0</v>
      </c>
      <c r="AG56" s="182" t="str">
        <f t="shared" si="140"/>
        <v>0</v>
      </c>
      <c r="AH56" s="183" t="str">
        <f t="shared" si="140"/>
        <v>0</v>
      </c>
      <c r="AI56" s="185" t="str">
        <f t="shared" si="140"/>
        <v>0</v>
      </c>
      <c r="AJ56" s="184" t="str">
        <f t="shared" si="140"/>
        <v>0</v>
      </c>
      <c r="AK56" s="184" t="str">
        <f t="shared" si="140"/>
        <v>0</v>
      </c>
      <c r="AL56" s="295" t="str">
        <f t="shared" si="140"/>
        <v>1</v>
      </c>
      <c r="AM56" s="185" t="str">
        <f t="shared" si="140"/>
        <v>0</v>
      </c>
      <c r="AN56" s="249" t="str">
        <f t="shared" si="141"/>
        <v>0</v>
      </c>
      <c r="AO56" s="249" t="str">
        <f t="shared" si="141"/>
        <v>0</v>
      </c>
      <c r="AP56" s="249" t="str">
        <f t="shared" si="141"/>
        <v>0</v>
      </c>
      <c r="AQ56" s="249" t="str">
        <f t="shared" si="141"/>
        <v>0</v>
      </c>
      <c r="AR56" s="250" t="str">
        <f t="shared" si="141"/>
        <v>0</v>
      </c>
      <c r="AS56" s="249" t="str">
        <f t="shared" si="141"/>
        <v>0</v>
      </c>
      <c r="AT56" s="249" t="str">
        <f t="shared" si="141"/>
        <v>0</v>
      </c>
      <c r="AU56" s="251" t="str">
        <f t="shared" si="141"/>
        <v>0</v>
      </c>
      <c r="AV56" s="249" t="str">
        <f t="shared" si="142"/>
        <v>0</v>
      </c>
      <c r="AW56" s="252" t="str">
        <f t="shared" si="142"/>
        <v>0</v>
      </c>
      <c r="AX56" s="252" t="str">
        <f t="shared" si="142"/>
        <v>0</v>
      </c>
      <c r="AY56" s="253" t="str">
        <f t="shared" si="142"/>
        <v>0</v>
      </c>
      <c r="AZ56" s="252" t="str">
        <f t="shared" si="142"/>
        <v>0</v>
      </c>
      <c r="BA56" s="252" t="str">
        <f t="shared" si="142"/>
        <v>0</v>
      </c>
      <c r="BB56" s="252" t="str">
        <f t="shared" si="142"/>
        <v>0</v>
      </c>
      <c r="BC56" s="253" t="str">
        <f t="shared" si="142"/>
        <v>0</v>
      </c>
      <c r="BD56" s="168" t="str">
        <f t="shared" si="143"/>
        <v>1</v>
      </c>
      <c r="BE56" s="168" t="str">
        <f t="shared" si="143"/>
        <v>1</v>
      </c>
      <c r="BF56" s="168" t="str">
        <f t="shared" si="143"/>
        <v>1</v>
      </c>
      <c r="BG56" s="169" t="str">
        <f t="shared" si="143"/>
        <v>1</v>
      </c>
      <c r="BH56" s="168" t="str">
        <f t="shared" si="143"/>
        <v>1</v>
      </c>
      <c r="BI56" s="168" t="str">
        <f t="shared" si="143"/>
        <v>0</v>
      </c>
      <c r="BJ56" s="168" t="str">
        <f t="shared" si="143"/>
        <v>1</v>
      </c>
      <c r="BK56" s="169" t="str">
        <f t="shared" si="143"/>
        <v>0</v>
      </c>
      <c r="BL56" s="168" t="str">
        <f t="shared" si="144"/>
        <v>0</v>
      </c>
      <c r="BM56" s="168" t="str">
        <f t="shared" si="144"/>
        <v>0</v>
      </c>
      <c r="BN56" s="168" t="str">
        <f t="shared" si="144"/>
        <v>0</v>
      </c>
      <c r="BO56" s="169" t="str">
        <f t="shared" si="144"/>
        <v>0</v>
      </c>
      <c r="BP56" s="168" t="str">
        <f t="shared" si="144"/>
        <v>0</v>
      </c>
      <c r="BQ56" s="168" t="str">
        <f t="shared" si="144"/>
        <v>1</v>
      </c>
      <c r="BR56" s="168" t="str">
        <f t="shared" si="144"/>
        <v>0</v>
      </c>
      <c r="BS56" s="169" t="str">
        <f t="shared" si="144"/>
        <v>1</v>
      </c>
      <c r="BT56" s="312" t="str">
        <f t="shared" si="145"/>
        <v>1</v>
      </c>
      <c r="BU56" s="312" t="str">
        <f t="shared" si="145"/>
        <v>0</v>
      </c>
      <c r="BV56" s="312" t="str">
        <f t="shared" si="145"/>
        <v>1</v>
      </c>
      <c r="BW56" s="313" t="str">
        <f t="shared" si="145"/>
        <v>1</v>
      </c>
      <c r="BX56" s="312" t="str">
        <f t="shared" si="145"/>
        <v>1</v>
      </c>
      <c r="BY56" s="312" t="str">
        <f t="shared" si="145"/>
        <v>0</v>
      </c>
      <c r="BZ56" s="312" t="str">
        <f t="shared" si="145"/>
        <v>0</v>
      </c>
      <c r="CA56" s="313" t="str">
        <f t="shared" si="145"/>
        <v>0</v>
      </c>
      <c r="CB56" s="184" t="str">
        <f t="shared" si="146"/>
        <v>0</v>
      </c>
      <c r="CC56" s="295" t="str">
        <f t="shared" si="146"/>
        <v>1</v>
      </c>
      <c r="CD56" s="350" t="str">
        <f t="shared" si="146"/>
        <v>0</v>
      </c>
      <c r="CE56" s="351" t="str">
        <f t="shared" si="146"/>
        <v>0</v>
      </c>
      <c r="CF56" s="350" t="str">
        <f t="shared" si="146"/>
        <v>0</v>
      </c>
      <c r="CG56" s="350" t="str">
        <f t="shared" si="146"/>
        <v>0</v>
      </c>
      <c r="CH56" s="350" t="str">
        <f t="shared" si="146"/>
        <v>0</v>
      </c>
      <c r="CI56" s="351" t="str">
        <f t="shared" si="146"/>
        <v>0</v>
      </c>
      <c r="CJ56" s="180" t="s">
        <v>171</v>
      </c>
      <c r="CK56" s="180">
        <f>MID(CJ56,1,4)-MID(CJ55,1,4)</f>
        <v>-0.10000000000000142</v>
      </c>
      <c r="CL56" s="32" t="str">
        <f t="shared" si="108"/>
        <v>9C1B</v>
      </c>
      <c r="CM56" s="285">
        <f t="shared" si="65"/>
        <v>0</v>
      </c>
      <c r="CN56" s="285">
        <f t="shared" si="67"/>
        <v>10</v>
      </c>
      <c r="CO56" s="142">
        <f t="shared" si="109"/>
        <v>63</v>
      </c>
      <c r="CP56" s="142">
        <f t="shared" si="110"/>
        <v>17.222222222222221</v>
      </c>
      <c r="CQ56" s="143">
        <f>CP56-CP55</f>
        <v>-0.11111111111111072</v>
      </c>
      <c r="CR56" s="180"/>
      <c r="CS56" s="170">
        <f t="shared" si="111"/>
        <v>9</v>
      </c>
      <c r="CT56" s="23">
        <f t="shared" si="112"/>
        <v>12</v>
      </c>
      <c r="CU56" s="171">
        <f t="shared" si="113"/>
        <v>1</v>
      </c>
      <c r="CV56" s="23">
        <f t="shared" si="114"/>
        <v>11</v>
      </c>
      <c r="CW56" s="187">
        <f t="shared" si="115"/>
        <v>0</v>
      </c>
      <c r="CX56" s="188">
        <f t="shared" si="116"/>
        <v>2</v>
      </c>
      <c r="CY56" s="269">
        <f t="shared" si="117"/>
        <v>0</v>
      </c>
      <c r="CZ56" s="270">
        <f t="shared" si="118"/>
        <v>0</v>
      </c>
      <c r="DA56" s="269">
        <f t="shared" si="119"/>
        <v>0</v>
      </c>
      <c r="DB56" s="270">
        <f t="shared" si="120"/>
        <v>0</v>
      </c>
      <c r="DC56" s="173">
        <f t="shared" si="121"/>
        <v>15</v>
      </c>
      <c r="DD56" s="26">
        <f t="shared" si="122"/>
        <v>10</v>
      </c>
      <c r="DE56" s="173">
        <f t="shared" si="123"/>
        <v>0</v>
      </c>
      <c r="DF56" s="26">
        <f t="shared" si="124"/>
        <v>5</v>
      </c>
      <c r="DG56" s="328">
        <f t="shared" si="125"/>
        <v>11</v>
      </c>
      <c r="DH56" s="329">
        <f t="shared" si="126"/>
        <v>8</v>
      </c>
      <c r="DI56" s="187">
        <f t="shared" si="127"/>
        <v>4</v>
      </c>
      <c r="DJ56" s="188">
        <f t="shared" si="128"/>
        <v>0</v>
      </c>
      <c r="DK56" s="187"/>
      <c r="DL56" s="19">
        <f t="shared" si="129"/>
        <v>156</v>
      </c>
      <c r="DM56" s="19">
        <f t="shared" si="130"/>
        <v>27</v>
      </c>
      <c r="DN56" s="189">
        <f t="shared" si="131"/>
        <v>2</v>
      </c>
      <c r="DO56" s="279">
        <f t="shared" si="132"/>
        <v>0</v>
      </c>
      <c r="DP56" s="279">
        <f t="shared" si="133"/>
        <v>0</v>
      </c>
      <c r="DQ56" s="20">
        <f t="shared" si="134"/>
        <v>250</v>
      </c>
      <c r="DR56" s="20">
        <f t="shared" si="135"/>
        <v>5</v>
      </c>
      <c r="DS56" s="338">
        <f t="shared" si="136"/>
        <v>184</v>
      </c>
      <c r="DT56" s="189">
        <f t="shared" si="137"/>
        <v>64</v>
      </c>
      <c r="DU56" s="1">
        <f t="shared" si="66"/>
        <v>184</v>
      </c>
    </row>
    <row r="57" spans="1:125">
      <c r="A57" s="123" t="s">
        <v>172</v>
      </c>
      <c r="B57" s="124" t="s">
        <v>173</v>
      </c>
      <c r="C57" s="154">
        <f t="shared" si="95"/>
        <v>17</v>
      </c>
      <c r="D57" s="4">
        <f t="shared" si="96"/>
        <v>68</v>
      </c>
      <c r="E57" s="16" t="str">
        <f t="shared" si="97"/>
        <v>9C</v>
      </c>
      <c r="F57" s="11" t="str">
        <f t="shared" si="98"/>
        <v>1B</v>
      </c>
      <c r="G57" s="155" t="str">
        <f t="shared" si="99"/>
        <v>04</v>
      </c>
      <c r="H57" s="155" t="str">
        <f t="shared" si="100"/>
        <v>00</v>
      </c>
      <c r="I57" s="155" t="str">
        <f t="shared" si="101"/>
        <v>00</v>
      </c>
      <c r="J57" s="155" t="str">
        <f t="shared" si="102"/>
        <v>F8</v>
      </c>
      <c r="K57" s="155" t="str">
        <f t="shared" si="103"/>
        <v>05</v>
      </c>
      <c r="L57" s="155" t="str">
        <f t="shared" si="104"/>
        <v>B8</v>
      </c>
      <c r="M57" s="155" t="str">
        <f t="shared" si="105"/>
        <v>4</v>
      </c>
      <c r="N57" s="155" t="str">
        <f t="shared" si="106"/>
        <v/>
      </c>
      <c r="O57" s="156" t="str">
        <f t="shared" si="107"/>
        <v/>
      </c>
      <c r="P57" s="157" t="str">
        <f t="shared" si="138"/>
        <v>1</v>
      </c>
      <c r="Q57" s="158" t="str">
        <f t="shared" si="138"/>
        <v>0</v>
      </c>
      <c r="R57" s="158" t="str">
        <f t="shared" si="138"/>
        <v>0</v>
      </c>
      <c r="S57" s="159" t="str">
        <f t="shared" si="138"/>
        <v>1</v>
      </c>
      <c r="T57" s="158" t="str">
        <f t="shared" si="138"/>
        <v>1</v>
      </c>
      <c r="U57" s="158" t="str">
        <f t="shared" si="138"/>
        <v>1</v>
      </c>
      <c r="V57" s="158" t="str">
        <f t="shared" si="138"/>
        <v>0</v>
      </c>
      <c r="W57" s="158" t="str">
        <f t="shared" si="138"/>
        <v>0</v>
      </c>
      <c r="X57" s="157" t="str">
        <f t="shared" si="139"/>
        <v>0</v>
      </c>
      <c r="Y57" s="158" t="str">
        <f t="shared" si="139"/>
        <v>0</v>
      </c>
      <c r="Z57" s="158" t="str">
        <f t="shared" si="139"/>
        <v>0</v>
      </c>
      <c r="AA57" s="159" t="str">
        <f t="shared" si="139"/>
        <v>1</v>
      </c>
      <c r="AB57" s="160" t="str">
        <f t="shared" si="139"/>
        <v>1</v>
      </c>
      <c r="AC57" s="161" t="str">
        <f t="shared" si="139"/>
        <v>0</v>
      </c>
      <c r="AD57" s="158" t="str">
        <f t="shared" si="139"/>
        <v>1</v>
      </c>
      <c r="AE57" s="159" t="str">
        <f t="shared" si="139"/>
        <v>1</v>
      </c>
      <c r="AF57" s="155" t="str">
        <f t="shared" si="140"/>
        <v>0</v>
      </c>
      <c r="AG57" s="162" t="str">
        <f t="shared" si="140"/>
        <v>0</v>
      </c>
      <c r="AH57" s="163" t="str">
        <f t="shared" si="140"/>
        <v>0</v>
      </c>
      <c r="AI57" s="165" t="str">
        <f t="shared" si="140"/>
        <v>0</v>
      </c>
      <c r="AJ57" s="164" t="str">
        <f t="shared" si="140"/>
        <v>0</v>
      </c>
      <c r="AK57" s="164" t="str">
        <f t="shared" si="140"/>
        <v>1</v>
      </c>
      <c r="AL57" s="289" t="str">
        <f t="shared" si="140"/>
        <v>0</v>
      </c>
      <c r="AM57" s="165" t="str">
        <f t="shared" si="140"/>
        <v>0</v>
      </c>
      <c r="AN57" s="230" t="str">
        <f t="shared" si="141"/>
        <v>0</v>
      </c>
      <c r="AO57" s="230" t="str">
        <f t="shared" si="141"/>
        <v>0</v>
      </c>
      <c r="AP57" s="230" t="str">
        <f t="shared" si="141"/>
        <v>0</v>
      </c>
      <c r="AQ57" s="230" t="str">
        <f t="shared" si="141"/>
        <v>0</v>
      </c>
      <c r="AR57" s="229" t="str">
        <f t="shared" si="141"/>
        <v>0</v>
      </c>
      <c r="AS57" s="230" t="str">
        <f t="shared" si="141"/>
        <v>0</v>
      </c>
      <c r="AT57" s="230" t="str">
        <f t="shared" si="141"/>
        <v>0</v>
      </c>
      <c r="AU57" s="231" t="str">
        <f t="shared" si="141"/>
        <v>0</v>
      </c>
      <c r="AV57" s="230" t="str">
        <f t="shared" si="142"/>
        <v>0</v>
      </c>
      <c r="AW57" s="232" t="str">
        <f t="shared" si="142"/>
        <v>0</v>
      </c>
      <c r="AX57" s="232" t="str">
        <f t="shared" si="142"/>
        <v>0</v>
      </c>
      <c r="AY57" s="233" t="str">
        <f t="shared" si="142"/>
        <v>0</v>
      </c>
      <c r="AZ57" s="232" t="str">
        <f t="shared" si="142"/>
        <v>0</v>
      </c>
      <c r="BA57" s="232" t="str">
        <f t="shared" si="142"/>
        <v>0</v>
      </c>
      <c r="BB57" s="232" t="str">
        <f t="shared" si="142"/>
        <v>0</v>
      </c>
      <c r="BC57" s="233" t="str">
        <f t="shared" si="142"/>
        <v>0</v>
      </c>
      <c r="BD57" s="168" t="str">
        <f t="shared" si="143"/>
        <v>1</v>
      </c>
      <c r="BE57" s="168" t="str">
        <f t="shared" si="143"/>
        <v>1</v>
      </c>
      <c r="BF57" s="168" t="str">
        <f t="shared" si="143"/>
        <v>1</v>
      </c>
      <c r="BG57" s="169" t="str">
        <f t="shared" si="143"/>
        <v>1</v>
      </c>
      <c r="BH57" s="168" t="str">
        <f t="shared" si="143"/>
        <v>1</v>
      </c>
      <c r="BI57" s="168" t="str">
        <f t="shared" si="143"/>
        <v>0</v>
      </c>
      <c r="BJ57" s="168" t="str">
        <f t="shared" si="143"/>
        <v>0</v>
      </c>
      <c r="BK57" s="169" t="str">
        <f t="shared" si="143"/>
        <v>0</v>
      </c>
      <c r="BL57" s="168" t="str">
        <f t="shared" si="144"/>
        <v>0</v>
      </c>
      <c r="BM57" s="168" t="str">
        <f t="shared" si="144"/>
        <v>0</v>
      </c>
      <c r="BN57" s="168" t="str">
        <f t="shared" si="144"/>
        <v>0</v>
      </c>
      <c r="BO57" s="169" t="str">
        <f t="shared" si="144"/>
        <v>0</v>
      </c>
      <c r="BP57" s="168" t="str">
        <f t="shared" si="144"/>
        <v>0</v>
      </c>
      <c r="BQ57" s="168" t="str">
        <f t="shared" si="144"/>
        <v>1</v>
      </c>
      <c r="BR57" s="168" t="str">
        <f t="shared" si="144"/>
        <v>0</v>
      </c>
      <c r="BS57" s="169" t="str">
        <f t="shared" si="144"/>
        <v>1</v>
      </c>
      <c r="BT57" s="302" t="str">
        <f t="shared" si="145"/>
        <v>1</v>
      </c>
      <c r="BU57" s="302" t="str">
        <f t="shared" si="145"/>
        <v>0</v>
      </c>
      <c r="BV57" s="302" t="str">
        <f t="shared" si="145"/>
        <v>1</v>
      </c>
      <c r="BW57" s="303" t="str">
        <f t="shared" si="145"/>
        <v>1</v>
      </c>
      <c r="BX57" s="302" t="str">
        <f t="shared" si="145"/>
        <v>1</v>
      </c>
      <c r="BY57" s="302" t="str">
        <f t="shared" si="145"/>
        <v>0</v>
      </c>
      <c r="BZ57" s="302" t="str">
        <f t="shared" si="145"/>
        <v>0</v>
      </c>
      <c r="CA57" s="303" t="str">
        <f t="shared" si="145"/>
        <v>0</v>
      </c>
      <c r="CB57" s="164" t="str">
        <f t="shared" si="146"/>
        <v>0</v>
      </c>
      <c r="CC57" s="289" t="str">
        <f t="shared" si="146"/>
        <v>1</v>
      </c>
      <c r="CD57" s="340" t="str">
        <f t="shared" si="146"/>
        <v>0</v>
      </c>
      <c r="CE57" s="341" t="str">
        <f t="shared" si="146"/>
        <v>0</v>
      </c>
      <c r="CF57" s="340" t="str">
        <f t="shared" si="146"/>
        <v>0</v>
      </c>
      <c r="CG57" s="340" t="str">
        <f t="shared" si="146"/>
        <v>0</v>
      </c>
      <c r="CH57" s="340" t="str">
        <f t="shared" si="146"/>
        <v>0</v>
      </c>
      <c r="CI57" s="341" t="str">
        <f t="shared" si="146"/>
        <v>0</v>
      </c>
      <c r="CL57" s="32" t="str">
        <f t="shared" si="108"/>
        <v>9C1B</v>
      </c>
      <c r="CM57" s="285">
        <f t="shared" si="65"/>
        <v>0</v>
      </c>
      <c r="CN57" s="285">
        <f t="shared" si="67"/>
        <v>10</v>
      </c>
      <c r="CO57" s="142">
        <f t="shared" si="109"/>
        <v>62.8</v>
      </c>
      <c r="CP57" s="142">
        <f t="shared" si="110"/>
        <v>17.111111111111111</v>
      </c>
      <c r="CQ57" s="143"/>
      <c r="CS57" s="170">
        <f t="shared" si="111"/>
        <v>9</v>
      </c>
      <c r="CT57" s="23">
        <f t="shared" si="112"/>
        <v>12</v>
      </c>
      <c r="CU57" s="171">
        <f t="shared" si="113"/>
        <v>1</v>
      </c>
      <c r="CV57" s="23">
        <f t="shared" si="114"/>
        <v>11</v>
      </c>
      <c r="CW57" s="172">
        <f t="shared" si="115"/>
        <v>0</v>
      </c>
      <c r="CX57" s="24">
        <f t="shared" si="116"/>
        <v>4</v>
      </c>
      <c r="CY57" s="267">
        <f t="shared" si="117"/>
        <v>0</v>
      </c>
      <c r="CZ57" s="268">
        <f t="shared" si="118"/>
        <v>0</v>
      </c>
      <c r="DA57" s="267">
        <f t="shared" si="119"/>
        <v>0</v>
      </c>
      <c r="DB57" s="268">
        <f t="shared" si="120"/>
        <v>0</v>
      </c>
      <c r="DC57" s="173">
        <f t="shared" si="121"/>
        <v>15</v>
      </c>
      <c r="DD57" s="26">
        <f t="shared" si="122"/>
        <v>8</v>
      </c>
      <c r="DE57" s="173">
        <f t="shared" si="123"/>
        <v>0</v>
      </c>
      <c r="DF57" s="26">
        <f t="shared" si="124"/>
        <v>5</v>
      </c>
      <c r="DG57" s="326">
        <f t="shared" si="125"/>
        <v>11</v>
      </c>
      <c r="DH57" s="327">
        <f t="shared" si="126"/>
        <v>8</v>
      </c>
      <c r="DI57" s="172">
        <f t="shared" si="127"/>
        <v>4</v>
      </c>
      <c r="DJ57" s="24">
        <f t="shared" si="128"/>
        <v>0</v>
      </c>
      <c r="DK57" s="172"/>
      <c r="DL57" s="19">
        <f t="shared" si="129"/>
        <v>156</v>
      </c>
      <c r="DM57" s="19">
        <f t="shared" si="130"/>
        <v>27</v>
      </c>
      <c r="DN57" s="174">
        <f t="shared" si="131"/>
        <v>4</v>
      </c>
      <c r="DO57" s="278">
        <f t="shared" si="132"/>
        <v>0</v>
      </c>
      <c r="DP57" s="278">
        <f t="shared" si="133"/>
        <v>0</v>
      </c>
      <c r="DQ57" s="20">
        <f t="shared" si="134"/>
        <v>248</v>
      </c>
      <c r="DR57" s="20">
        <f t="shared" si="135"/>
        <v>5</v>
      </c>
      <c r="DS57" s="337">
        <f t="shared" si="136"/>
        <v>184</v>
      </c>
      <c r="DT57" s="174">
        <f t="shared" si="137"/>
        <v>64</v>
      </c>
      <c r="DU57" s="1">
        <f t="shared" si="66"/>
        <v>184</v>
      </c>
    </row>
    <row r="58" spans="1:125" s="190" customFormat="1">
      <c r="A58" s="175" t="s">
        <v>174</v>
      </c>
      <c r="B58" s="176" t="s">
        <v>175</v>
      </c>
      <c r="C58" s="177">
        <f t="shared" si="95"/>
        <v>17</v>
      </c>
      <c r="D58" s="178">
        <f t="shared" si="96"/>
        <v>68</v>
      </c>
      <c r="E58" s="179" t="str">
        <f t="shared" si="97"/>
        <v>9C</v>
      </c>
      <c r="F58" s="180" t="str">
        <f t="shared" si="98"/>
        <v>1B</v>
      </c>
      <c r="G58" s="180" t="str">
        <f t="shared" si="99"/>
        <v>08</v>
      </c>
      <c r="H58" s="180" t="str">
        <f t="shared" si="100"/>
        <v>00</v>
      </c>
      <c r="I58" s="180" t="str">
        <f t="shared" si="101"/>
        <v>00</v>
      </c>
      <c r="J58" s="180" t="str">
        <f t="shared" si="102"/>
        <v>F3</v>
      </c>
      <c r="K58" s="180" t="str">
        <f t="shared" si="103"/>
        <v>05</v>
      </c>
      <c r="L58" s="180" t="str">
        <f t="shared" si="104"/>
        <v>B7</v>
      </c>
      <c r="M58" s="180" t="str">
        <f t="shared" si="105"/>
        <v>4</v>
      </c>
      <c r="N58" s="180" t="str">
        <f t="shared" si="106"/>
        <v/>
      </c>
      <c r="O58" s="181" t="str">
        <f t="shared" si="107"/>
        <v/>
      </c>
      <c r="P58" s="157" t="str">
        <f t="shared" si="138"/>
        <v>1</v>
      </c>
      <c r="Q58" s="158" t="str">
        <f t="shared" si="138"/>
        <v>0</v>
      </c>
      <c r="R58" s="158" t="str">
        <f t="shared" si="138"/>
        <v>0</v>
      </c>
      <c r="S58" s="159" t="str">
        <f t="shared" si="138"/>
        <v>1</v>
      </c>
      <c r="T58" s="158" t="str">
        <f t="shared" si="138"/>
        <v>1</v>
      </c>
      <c r="U58" s="158" t="str">
        <f t="shared" si="138"/>
        <v>1</v>
      </c>
      <c r="V58" s="158" t="str">
        <f t="shared" si="138"/>
        <v>0</v>
      </c>
      <c r="W58" s="158" t="str">
        <f t="shared" si="138"/>
        <v>0</v>
      </c>
      <c r="X58" s="157" t="str">
        <f t="shared" si="139"/>
        <v>0</v>
      </c>
      <c r="Y58" s="158" t="str">
        <f t="shared" si="139"/>
        <v>0</v>
      </c>
      <c r="Z58" s="158" t="str">
        <f t="shared" si="139"/>
        <v>0</v>
      </c>
      <c r="AA58" s="159" t="str">
        <f t="shared" si="139"/>
        <v>1</v>
      </c>
      <c r="AB58" s="160" t="str">
        <f t="shared" si="139"/>
        <v>1</v>
      </c>
      <c r="AC58" s="161" t="str">
        <f t="shared" si="139"/>
        <v>0</v>
      </c>
      <c r="AD58" s="158" t="str">
        <f t="shared" si="139"/>
        <v>1</v>
      </c>
      <c r="AE58" s="159" t="str">
        <f t="shared" si="139"/>
        <v>1</v>
      </c>
      <c r="AF58" s="180" t="str">
        <f t="shared" si="140"/>
        <v>0</v>
      </c>
      <c r="AG58" s="182" t="str">
        <f t="shared" si="140"/>
        <v>0</v>
      </c>
      <c r="AH58" s="183" t="str">
        <f t="shared" si="140"/>
        <v>0</v>
      </c>
      <c r="AI58" s="185" t="str">
        <f t="shared" si="140"/>
        <v>0</v>
      </c>
      <c r="AJ58" s="184" t="str">
        <f t="shared" si="140"/>
        <v>1</v>
      </c>
      <c r="AK58" s="184" t="str">
        <f t="shared" si="140"/>
        <v>0</v>
      </c>
      <c r="AL58" s="295" t="str">
        <f t="shared" si="140"/>
        <v>0</v>
      </c>
      <c r="AM58" s="185" t="str">
        <f t="shared" si="140"/>
        <v>0</v>
      </c>
      <c r="AN58" s="249" t="str">
        <f t="shared" si="141"/>
        <v>0</v>
      </c>
      <c r="AO58" s="249" t="str">
        <f t="shared" si="141"/>
        <v>0</v>
      </c>
      <c r="AP58" s="249" t="str">
        <f t="shared" si="141"/>
        <v>0</v>
      </c>
      <c r="AQ58" s="249" t="str">
        <f t="shared" si="141"/>
        <v>0</v>
      </c>
      <c r="AR58" s="250" t="str">
        <f t="shared" si="141"/>
        <v>0</v>
      </c>
      <c r="AS58" s="249" t="str">
        <f t="shared" si="141"/>
        <v>0</v>
      </c>
      <c r="AT58" s="249" t="str">
        <f t="shared" si="141"/>
        <v>0</v>
      </c>
      <c r="AU58" s="251" t="str">
        <f t="shared" si="141"/>
        <v>0</v>
      </c>
      <c r="AV58" s="249" t="str">
        <f t="shared" si="142"/>
        <v>0</v>
      </c>
      <c r="AW58" s="252" t="str">
        <f t="shared" si="142"/>
        <v>0</v>
      </c>
      <c r="AX58" s="252" t="str">
        <f t="shared" si="142"/>
        <v>0</v>
      </c>
      <c r="AY58" s="253" t="str">
        <f t="shared" si="142"/>
        <v>0</v>
      </c>
      <c r="AZ58" s="252" t="str">
        <f t="shared" si="142"/>
        <v>0</v>
      </c>
      <c r="BA58" s="252" t="str">
        <f t="shared" si="142"/>
        <v>0</v>
      </c>
      <c r="BB58" s="252" t="str">
        <f t="shared" si="142"/>
        <v>0</v>
      </c>
      <c r="BC58" s="253" t="str">
        <f t="shared" si="142"/>
        <v>0</v>
      </c>
      <c r="BD58" s="168" t="str">
        <f t="shared" si="143"/>
        <v>1</v>
      </c>
      <c r="BE58" s="168" t="str">
        <f t="shared" si="143"/>
        <v>1</v>
      </c>
      <c r="BF58" s="168" t="str">
        <f t="shared" si="143"/>
        <v>1</v>
      </c>
      <c r="BG58" s="169" t="str">
        <f t="shared" si="143"/>
        <v>1</v>
      </c>
      <c r="BH58" s="168" t="str">
        <f t="shared" si="143"/>
        <v>0</v>
      </c>
      <c r="BI58" s="168" t="str">
        <f t="shared" si="143"/>
        <v>0</v>
      </c>
      <c r="BJ58" s="168" t="str">
        <f t="shared" si="143"/>
        <v>1</v>
      </c>
      <c r="BK58" s="169" t="str">
        <f t="shared" si="143"/>
        <v>1</v>
      </c>
      <c r="BL58" s="168" t="str">
        <f t="shared" si="144"/>
        <v>0</v>
      </c>
      <c r="BM58" s="168" t="str">
        <f t="shared" si="144"/>
        <v>0</v>
      </c>
      <c r="BN58" s="168" t="str">
        <f t="shared" si="144"/>
        <v>0</v>
      </c>
      <c r="BO58" s="169" t="str">
        <f t="shared" si="144"/>
        <v>0</v>
      </c>
      <c r="BP58" s="168" t="str">
        <f t="shared" si="144"/>
        <v>0</v>
      </c>
      <c r="BQ58" s="168" t="str">
        <f t="shared" si="144"/>
        <v>1</v>
      </c>
      <c r="BR58" s="168" t="str">
        <f t="shared" si="144"/>
        <v>0</v>
      </c>
      <c r="BS58" s="169" t="str">
        <f t="shared" si="144"/>
        <v>1</v>
      </c>
      <c r="BT58" s="312" t="str">
        <f t="shared" si="145"/>
        <v>1</v>
      </c>
      <c r="BU58" s="312" t="str">
        <f t="shared" si="145"/>
        <v>0</v>
      </c>
      <c r="BV58" s="312" t="str">
        <f t="shared" si="145"/>
        <v>1</v>
      </c>
      <c r="BW58" s="313" t="str">
        <f t="shared" si="145"/>
        <v>1</v>
      </c>
      <c r="BX58" s="312" t="str">
        <f t="shared" si="145"/>
        <v>0</v>
      </c>
      <c r="BY58" s="312" t="str">
        <f t="shared" si="145"/>
        <v>1</v>
      </c>
      <c r="BZ58" s="312" t="str">
        <f t="shared" si="145"/>
        <v>1</v>
      </c>
      <c r="CA58" s="313" t="str">
        <f t="shared" si="145"/>
        <v>1</v>
      </c>
      <c r="CB58" s="184" t="str">
        <f t="shared" si="146"/>
        <v>0</v>
      </c>
      <c r="CC58" s="295" t="str">
        <f t="shared" si="146"/>
        <v>1</v>
      </c>
      <c r="CD58" s="350" t="str">
        <f t="shared" si="146"/>
        <v>0</v>
      </c>
      <c r="CE58" s="351" t="str">
        <f t="shared" si="146"/>
        <v>0</v>
      </c>
      <c r="CF58" s="350" t="str">
        <f t="shared" si="146"/>
        <v>0</v>
      </c>
      <c r="CG58" s="350" t="str">
        <f t="shared" si="146"/>
        <v>0</v>
      </c>
      <c r="CH58" s="350" t="str">
        <f t="shared" si="146"/>
        <v>0</v>
      </c>
      <c r="CI58" s="351" t="str">
        <f t="shared" si="146"/>
        <v>0</v>
      </c>
      <c r="CJ58" s="180" t="s">
        <v>176</v>
      </c>
      <c r="CK58" s="180">
        <f>MID(CJ58,1,4)-MID(CJ56,1,4)</f>
        <v>-0.39999999999999858</v>
      </c>
      <c r="CL58" s="32" t="str">
        <f t="shared" si="108"/>
        <v>9C1B</v>
      </c>
      <c r="CM58" s="285">
        <f t="shared" si="65"/>
        <v>0</v>
      </c>
      <c r="CN58" s="285">
        <f t="shared" si="67"/>
        <v>10</v>
      </c>
      <c r="CO58" s="142">
        <f t="shared" si="109"/>
        <v>62.3</v>
      </c>
      <c r="CP58" s="142">
        <f t="shared" si="110"/>
        <v>16.833333333333332</v>
      </c>
      <c r="CQ58" s="186">
        <f t="shared" ref="CQ58:CQ89" si="147">CP58-CP57</f>
        <v>-0.27777777777777857</v>
      </c>
      <c r="CR58" s="180"/>
      <c r="CS58" s="170">
        <f t="shared" si="111"/>
        <v>9</v>
      </c>
      <c r="CT58" s="23">
        <f t="shared" si="112"/>
        <v>12</v>
      </c>
      <c r="CU58" s="171">
        <f t="shared" si="113"/>
        <v>1</v>
      </c>
      <c r="CV58" s="23">
        <f t="shared" si="114"/>
        <v>11</v>
      </c>
      <c r="CW58" s="187">
        <f t="shared" si="115"/>
        <v>0</v>
      </c>
      <c r="CX58" s="188">
        <f t="shared" si="116"/>
        <v>8</v>
      </c>
      <c r="CY58" s="269">
        <f t="shared" si="117"/>
        <v>0</v>
      </c>
      <c r="CZ58" s="270">
        <f t="shared" si="118"/>
        <v>0</v>
      </c>
      <c r="DA58" s="269">
        <f t="shared" si="119"/>
        <v>0</v>
      </c>
      <c r="DB58" s="270">
        <f t="shared" si="120"/>
        <v>0</v>
      </c>
      <c r="DC58" s="173">
        <f t="shared" si="121"/>
        <v>15</v>
      </c>
      <c r="DD58" s="26">
        <f t="shared" si="122"/>
        <v>3</v>
      </c>
      <c r="DE58" s="173">
        <f t="shared" si="123"/>
        <v>0</v>
      </c>
      <c r="DF58" s="26">
        <f t="shared" si="124"/>
        <v>5</v>
      </c>
      <c r="DG58" s="328">
        <f t="shared" si="125"/>
        <v>11</v>
      </c>
      <c r="DH58" s="329">
        <f t="shared" si="126"/>
        <v>7</v>
      </c>
      <c r="DI58" s="187">
        <f t="shared" si="127"/>
        <v>4</v>
      </c>
      <c r="DJ58" s="188">
        <f t="shared" si="128"/>
        <v>0</v>
      </c>
      <c r="DK58" s="187"/>
      <c r="DL58" s="19">
        <f t="shared" si="129"/>
        <v>156</v>
      </c>
      <c r="DM58" s="19">
        <f t="shared" si="130"/>
        <v>27</v>
      </c>
      <c r="DN58" s="189">
        <f t="shared" si="131"/>
        <v>8</v>
      </c>
      <c r="DO58" s="279">
        <f t="shared" si="132"/>
        <v>0</v>
      </c>
      <c r="DP58" s="279">
        <f t="shared" si="133"/>
        <v>0</v>
      </c>
      <c r="DQ58" s="20">
        <f t="shared" si="134"/>
        <v>243</v>
      </c>
      <c r="DR58" s="20">
        <f t="shared" si="135"/>
        <v>5</v>
      </c>
      <c r="DS58" s="338">
        <f t="shared" si="136"/>
        <v>183</v>
      </c>
      <c r="DT58" s="189">
        <f t="shared" si="137"/>
        <v>64</v>
      </c>
      <c r="DU58" s="1">
        <f t="shared" si="66"/>
        <v>183</v>
      </c>
    </row>
    <row r="59" spans="1:125">
      <c r="A59" s="123" t="s">
        <v>177</v>
      </c>
      <c r="B59" s="124" t="s">
        <v>178</v>
      </c>
      <c r="C59" s="154">
        <f t="shared" si="95"/>
        <v>17</v>
      </c>
      <c r="D59" s="4">
        <f t="shared" si="96"/>
        <v>68</v>
      </c>
      <c r="E59" s="16" t="str">
        <f t="shared" si="97"/>
        <v>9C</v>
      </c>
      <c r="F59" s="11" t="str">
        <f t="shared" si="98"/>
        <v>1B</v>
      </c>
      <c r="G59" s="155" t="str">
        <f t="shared" si="99"/>
        <v>0A</v>
      </c>
      <c r="H59" s="155" t="str">
        <f t="shared" si="100"/>
        <v>00</v>
      </c>
      <c r="I59" s="155" t="str">
        <f t="shared" si="101"/>
        <v>00</v>
      </c>
      <c r="J59" s="155" t="str">
        <f t="shared" si="102"/>
        <v>F2</v>
      </c>
      <c r="K59" s="155" t="str">
        <f t="shared" si="103"/>
        <v>05</v>
      </c>
      <c r="L59" s="155" t="str">
        <f t="shared" si="104"/>
        <v>B8</v>
      </c>
      <c r="M59" s="155" t="str">
        <f t="shared" si="105"/>
        <v>4</v>
      </c>
      <c r="N59" s="155" t="str">
        <f t="shared" si="106"/>
        <v/>
      </c>
      <c r="O59" s="156" t="str">
        <f t="shared" si="107"/>
        <v/>
      </c>
      <c r="P59" s="157" t="str">
        <f t="shared" si="138"/>
        <v>1</v>
      </c>
      <c r="Q59" s="158" t="str">
        <f t="shared" si="138"/>
        <v>0</v>
      </c>
      <c r="R59" s="158" t="str">
        <f t="shared" si="138"/>
        <v>0</v>
      </c>
      <c r="S59" s="159" t="str">
        <f t="shared" si="138"/>
        <v>1</v>
      </c>
      <c r="T59" s="158" t="str">
        <f t="shared" si="138"/>
        <v>1</v>
      </c>
      <c r="U59" s="158" t="str">
        <f t="shared" si="138"/>
        <v>1</v>
      </c>
      <c r="V59" s="158" t="str">
        <f t="shared" si="138"/>
        <v>0</v>
      </c>
      <c r="W59" s="158" t="str">
        <f t="shared" si="138"/>
        <v>0</v>
      </c>
      <c r="X59" s="157" t="str">
        <f t="shared" si="139"/>
        <v>0</v>
      </c>
      <c r="Y59" s="158" t="str">
        <f t="shared" si="139"/>
        <v>0</v>
      </c>
      <c r="Z59" s="158" t="str">
        <f t="shared" si="139"/>
        <v>0</v>
      </c>
      <c r="AA59" s="159" t="str">
        <f t="shared" si="139"/>
        <v>1</v>
      </c>
      <c r="AB59" s="160" t="str">
        <f t="shared" si="139"/>
        <v>1</v>
      </c>
      <c r="AC59" s="161" t="str">
        <f t="shared" si="139"/>
        <v>0</v>
      </c>
      <c r="AD59" s="158" t="str">
        <f t="shared" si="139"/>
        <v>1</v>
      </c>
      <c r="AE59" s="159" t="str">
        <f t="shared" si="139"/>
        <v>1</v>
      </c>
      <c r="AF59" s="155" t="str">
        <f t="shared" si="140"/>
        <v>0</v>
      </c>
      <c r="AG59" s="162" t="str">
        <f t="shared" si="140"/>
        <v>0</v>
      </c>
      <c r="AH59" s="163" t="str">
        <f t="shared" si="140"/>
        <v>0</v>
      </c>
      <c r="AI59" s="165" t="str">
        <f t="shared" si="140"/>
        <v>0</v>
      </c>
      <c r="AJ59" s="164" t="str">
        <f t="shared" si="140"/>
        <v>1</v>
      </c>
      <c r="AK59" s="164" t="str">
        <f t="shared" si="140"/>
        <v>0</v>
      </c>
      <c r="AL59" s="289" t="str">
        <f t="shared" si="140"/>
        <v>1</v>
      </c>
      <c r="AM59" s="165" t="str">
        <f t="shared" si="140"/>
        <v>0</v>
      </c>
      <c r="AN59" s="230" t="str">
        <f t="shared" si="141"/>
        <v>0</v>
      </c>
      <c r="AO59" s="230" t="str">
        <f t="shared" si="141"/>
        <v>0</v>
      </c>
      <c r="AP59" s="230" t="str">
        <f t="shared" si="141"/>
        <v>0</v>
      </c>
      <c r="AQ59" s="230" t="str">
        <f t="shared" si="141"/>
        <v>0</v>
      </c>
      <c r="AR59" s="229" t="str">
        <f t="shared" si="141"/>
        <v>0</v>
      </c>
      <c r="AS59" s="230" t="str">
        <f t="shared" si="141"/>
        <v>0</v>
      </c>
      <c r="AT59" s="230" t="str">
        <f t="shared" si="141"/>
        <v>0</v>
      </c>
      <c r="AU59" s="231" t="str">
        <f t="shared" si="141"/>
        <v>0</v>
      </c>
      <c r="AV59" s="230" t="str">
        <f t="shared" si="142"/>
        <v>0</v>
      </c>
      <c r="AW59" s="232" t="str">
        <f t="shared" si="142"/>
        <v>0</v>
      </c>
      <c r="AX59" s="232" t="str">
        <f t="shared" si="142"/>
        <v>0</v>
      </c>
      <c r="AY59" s="233" t="str">
        <f t="shared" si="142"/>
        <v>0</v>
      </c>
      <c r="AZ59" s="232" t="str">
        <f t="shared" si="142"/>
        <v>0</v>
      </c>
      <c r="BA59" s="232" t="str">
        <f t="shared" si="142"/>
        <v>0</v>
      </c>
      <c r="BB59" s="232" t="str">
        <f t="shared" si="142"/>
        <v>0</v>
      </c>
      <c r="BC59" s="233" t="str">
        <f t="shared" si="142"/>
        <v>0</v>
      </c>
      <c r="BD59" s="168" t="str">
        <f t="shared" si="143"/>
        <v>1</v>
      </c>
      <c r="BE59" s="168" t="str">
        <f t="shared" si="143"/>
        <v>1</v>
      </c>
      <c r="BF59" s="168" t="str">
        <f t="shared" si="143"/>
        <v>1</v>
      </c>
      <c r="BG59" s="169" t="str">
        <f t="shared" si="143"/>
        <v>1</v>
      </c>
      <c r="BH59" s="168" t="str">
        <f t="shared" si="143"/>
        <v>0</v>
      </c>
      <c r="BI59" s="168" t="str">
        <f t="shared" si="143"/>
        <v>0</v>
      </c>
      <c r="BJ59" s="168" t="str">
        <f t="shared" si="143"/>
        <v>1</v>
      </c>
      <c r="BK59" s="169" t="str">
        <f t="shared" si="143"/>
        <v>0</v>
      </c>
      <c r="BL59" s="168" t="str">
        <f t="shared" si="144"/>
        <v>0</v>
      </c>
      <c r="BM59" s="168" t="str">
        <f t="shared" si="144"/>
        <v>0</v>
      </c>
      <c r="BN59" s="168" t="str">
        <f t="shared" si="144"/>
        <v>0</v>
      </c>
      <c r="BO59" s="169" t="str">
        <f t="shared" si="144"/>
        <v>0</v>
      </c>
      <c r="BP59" s="168" t="str">
        <f t="shared" si="144"/>
        <v>0</v>
      </c>
      <c r="BQ59" s="168" t="str">
        <f t="shared" si="144"/>
        <v>1</v>
      </c>
      <c r="BR59" s="168" t="str">
        <f t="shared" si="144"/>
        <v>0</v>
      </c>
      <c r="BS59" s="169" t="str">
        <f t="shared" si="144"/>
        <v>1</v>
      </c>
      <c r="BT59" s="302" t="str">
        <f t="shared" si="145"/>
        <v>1</v>
      </c>
      <c r="BU59" s="302" t="str">
        <f t="shared" si="145"/>
        <v>0</v>
      </c>
      <c r="BV59" s="302" t="str">
        <f t="shared" si="145"/>
        <v>1</v>
      </c>
      <c r="BW59" s="303" t="str">
        <f t="shared" si="145"/>
        <v>1</v>
      </c>
      <c r="BX59" s="302" t="str">
        <f t="shared" si="145"/>
        <v>1</v>
      </c>
      <c r="BY59" s="302" t="str">
        <f t="shared" si="145"/>
        <v>0</v>
      </c>
      <c r="BZ59" s="302" t="str">
        <f t="shared" si="145"/>
        <v>0</v>
      </c>
      <c r="CA59" s="303" t="str">
        <f t="shared" si="145"/>
        <v>0</v>
      </c>
      <c r="CB59" s="164" t="str">
        <f t="shared" si="146"/>
        <v>0</v>
      </c>
      <c r="CC59" s="289" t="str">
        <f t="shared" si="146"/>
        <v>1</v>
      </c>
      <c r="CD59" s="340" t="str">
        <f t="shared" si="146"/>
        <v>0</v>
      </c>
      <c r="CE59" s="341" t="str">
        <f t="shared" si="146"/>
        <v>0</v>
      </c>
      <c r="CF59" s="340" t="str">
        <f t="shared" si="146"/>
        <v>0</v>
      </c>
      <c r="CG59" s="340" t="str">
        <f t="shared" si="146"/>
        <v>0</v>
      </c>
      <c r="CH59" s="340" t="str">
        <f t="shared" si="146"/>
        <v>0</v>
      </c>
      <c r="CI59" s="341" t="str">
        <f t="shared" si="146"/>
        <v>0</v>
      </c>
      <c r="CL59" s="32" t="str">
        <f t="shared" si="108"/>
        <v>9C1B</v>
      </c>
      <c r="CM59" s="285">
        <f t="shared" si="65"/>
        <v>0</v>
      </c>
      <c r="CN59" s="285">
        <f t="shared" si="67"/>
        <v>10</v>
      </c>
      <c r="CO59" s="142">
        <f t="shared" si="109"/>
        <v>62.2</v>
      </c>
      <c r="CP59" s="142">
        <f t="shared" si="110"/>
        <v>16.777777777777779</v>
      </c>
      <c r="CQ59" s="143">
        <f t="shared" si="147"/>
        <v>-5.5555555555553582E-2</v>
      </c>
      <c r="CS59" s="170">
        <f t="shared" si="111"/>
        <v>9</v>
      </c>
      <c r="CT59" s="23">
        <f t="shared" si="112"/>
        <v>12</v>
      </c>
      <c r="CU59" s="171">
        <f t="shared" si="113"/>
        <v>1</v>
      </c>
      <c r="CV59" s="23">
        <f t="shared" si="114"/>
        <v>11</v>
      </c>
      <c r="CW59" s="172">
        <f t="shared" si="115"/>
        <v>0</v>
      </c>
      <c r="CX59" s="24">
        <f t="shared" si="116"/>
        <v>10</v>
      </c>
      <c r="CY59" s="267">
        <f t="shared" si="117"/>
        <v>0</v>
      </c>
      <c r="CZ59" s="268">
        <f t="shared" si="118"/>
        <v>0</v>
      </c>
      <c r="DA59" s="267">
        <f t="shared" si="119"/>
        <v>0</v>
      </c>
      <c r="DB59" s="268">
        <f t="shared" si="120"/>
        <v>0</v>
      </c>
      <c r="DC59" s="173">
        <f t="shared" si="121"/>
        <v>15</v>
      </c>
      <c r="DD59" s="26">
        <f t="shared" si="122"/>
        <v>2</v>
      </c>
      <c r="DE59" s="173">
        <f t="shared" si="123"/>
        <v>0</v>
      </c>
      <c r="DF59" s="26">
        <f t="shared" si="124"/>
        <v>5</v>
      </c>
      <c r="DG59" s="326">
        <f t="shared" si="125"/>
        <v>11</v>
      </c>
      <c r="DH59" s="327">
        <f t="shared" si="126"/>
        <v>8</v>
      </c>
      <c r="DI59" s="172">
        <f t="shared" si="127"/>
        <v>4</v>
      </c>
      <c r="DJ59" s="24">
        <f t="shared" si="128"/>
        <v>0</v>
      </c>
      <c r="DK59" s="172"/>
      <c r="DL59" s="19">
        <f t="shared" si="129"/>
        <v>156</v>
      </c>
      <c r="DM59" s="19">
        <f t="shared" si="130"/>
        <v>27</v>
      </c>
      <c r="DN59" s="174">
        <f t="shared" si="131"/>
        <v>10</v>
      </c>
      <c r="DO59" s="278">
        <f t="shared" si="132"/>
        <v>0</v>
      </c>
      <c r="DP59" s="278">
        <f t="shared" si="133"/>
        <v>0</v>
      </c>
      <c r="DQ59" s="20">
        <f t="shared" si="134"/>
        <v>242</v>
      </c>
      <c r="DR59" s="20">
        <f t="shared" si="135"/>
        <v>5</v>
      </c>
      <c r="DS59" s="337">
        <f t="shared" si="136"/>
        <v>184</v>
      </c>
      <c r="DT59" s="174">
        <f t="shared" si="137"/>
        <v>64</v>
      </c>
      <c r="DU59" s="1">
        <f t="shared" si="66"/>
        <v>184</v>
      </c>
    </row>
    <row r="60" spans="1:125">
      <c r="A60" s="123" t="s">
        <v>179</v>
      </c>
      <c r="B60" s="124" t="s">
        <v>180</v>
      </c>
      <c r="C60" s="154">
        <f t="shared" si="95"/>
        <v>17</v>
      </c>
      <c r="D60" s="4">
        <f t="shared" si="96"/>
        <v>68</v>
      </c>
      <c r="E60" s="16" t="str">
        <f t="shared" si="97"/>
        <v>9C</v>
      </c>
      <c r="F60" s="11" t="str">
        <f t="shared" si="98"/>
        <v>1B</v>
      </c>
      <c r="G60" s="155" t="str">
        <f t="shared" si="99"/>
        <v>0C</v>
      </c>
      <c r="H60" s="155" t="str">
        <f t="shared" si="100"/>
        <v>00</v>
      </c>
      <c r="I60" s="155" t="str">
        <f t="shared" si="101"/>
        <v>00</v>
      </c>
      <c r="J60" s="155" t="str">
        <f t="shared" si="102"/>
        <v>EF</v>
      </c>
      <c r="K60" s="155" t="str">
        <f t="shared" si="103"/>
        <v>05</v>
      </c>
      <c r="L60" s="155" t="str">
        <f t="shared" si="104"/>
        <v>B7</v>
      </c>
      <c r="M60" s="155" t="str">
        <f t="shared" si="105"/>
        <v>4</v>
      </c>
      <c r="N60" s="155" t="str">
        <f t="shared" si="106"/>
        <v/>
      </c>
      <c r="O60" s="156" t="str">
        <f t="shared" si="107"/>
        <v/>
      </c>
      <c r="P60" s="157" t="str">
        <f t="shared" si="138"/>
        <v>1</v>
      </c>
      <c r="Q60" s="158" t="str">
        <f t="shared" si="138"/>
        <v>0</v>
      </c>
      <c r="R60" s="158" t="str">
        <f t="shared" si="138"/>
        <v>0</v>
      </c>
      <c r="S60" s="159" t="str">
        <f t="shared" si="138"/>
        <v>1</v>
      </c>
      <c r="T60" s="158" t="str">
        <f t="shared" si="138"/>
        <v>1</v>
      </c>
      <c r="U60" s="158" t="str">
        <f t="shared" si="138"/>
        <v>1</v>
      </c>
      <c r="V60" s="158" t="str">
        <f t="shared" si="138"/>
        <v>0</v>
      </c>
      <c r="W60" s="158" t="str">
        <f t="shared" si="138"/>
        <v>0</v>
      </c>
      <c r="X60" s="157" t="str">
        <f t="shared" si="139"/>
        <v>0</v>
      </c>
      <c r="Y60" s="158" t="str">
        <f t="shared" si="139"/>
        <v>0</v>
      </c>
      <c r="Z60" s="158" t="str">
        <f t="shared" si="139"/>
        <v>0</v>
      </c>
      <c r="AA60" s="159" t="str">
        <f t="shared" si="139"/>
        <v>1</v>
      </c>
      <c r="AB60" s="160" t="str">
        <f t="shared" si="139"/>
        <v>1</v>
      </c>
      <c r="AC60" s="161" t="str">
        <f t="shared" si="139"/>
        <v>0</v>
      </c>
      <c r="AD60" s="158" t="str">
        <f t="shared" si="139"/>
        <v>1</v>
      </c>
      <c r="AE60" s="159" t="str">
        <f t="shared" si="139"/>
        <v>1</v>
      </c>
      <c r="AF60" s="155" t="str">
        <f t="shared" si="140"/>
        <v>0</v>
      </c>
      <c r="AG60" s="162" t="str">
        <f t="shared" si="140"/>
        <v>0</v>
      </c>
      <c r="AH60" s="163" t="str">
        <f t="shared" si="140"/>
        <v>0</v>
      </c>
      <c r="AI60" s="165" t="str">
        <f t="shared" si="140"/>
        <v>0</v>
      </c>
      <c r="AJ60" s="164" t="str">
        <f t="shared" si="140"/>
        <v>1</v>
      </c>
      <c r="AK60" s="164" t="str">
        <f t="shared" si="140"/>
        <v>1</v>
      </c>
      <c r="AL60" s="289" t="str">
        <f t="shared" si="140"/>
        <v>0</v>
      </c>
      <c r="AM60" s="165" t="str">
        <f t="shared" si="140"/>
        <v>0</v>
      </c>
      <c r="AN60" s="230" t="str">
        <f t="shared" si="141"/>
        <v>0</v>
      </c>
      <c r="AO60" s="230" t="str">
        <f t="shared" si="141"/>
        <v>0</v>
      </c>
      <c r="AP60" s="230" t="str">
        <f t="shared" si="141"/>
        <v>0</v>
      </c>
      <c r="AQ60" s="230" t="str">
        <f t="shared" si="141"/>
        <v>0</v>
      </c>
      <c r="AR60" s="229" t="str">
        <f t="shared" si="141"/>
        <v>0</v>
      </c>
      <c r="AS60" s="230" t="str">
        <f t="shared" si="141"/>
        <v>0</v>
      </c>
      <c r="AT60" s="230" t="str">
        <f t="shared" si="141"/>
        <v>0</v>
      </c>
      <c r="AU60" s="231" t="str">
        <f t="shared" si="141"/>
        <v>0</v>
      </c>
      <c r="AV60" s="230" t="str">
        <f t="shared" si="142"/>
        <v>0</v>
      </c>
      <c r="AW60" s="232" t="str">
        <f t="shared" si="142"/>
        <v>0</v>
      </c>
      <c r="AX60" s="232" t="str">
        <f t="shared" si="142"/>
        <v>0</v>
      </c>
      <c r="AY60" s="233" t="str">
        <f t="shared" si="142"/>
        <v>0</v>
      </c>
      <c r="AZ60" s="232" t="str">
        <f t="shared" si="142"/>
        <v>0</v>
      </c>
      <c r="BA60" s="232" t="str">
        <f t="shared" si="142"/>
        <v>0</v>
      </c>
      <c r="BB60" s="232" t="str">
        <f t="shared" si="142"/>
        <v>0</v>
      </c>
      <c r="BC60" s="233" t="str">
        <f t="shared" si="142"/>
        <v>0</v>
      </c>
      <c r="BD60" s="168" t="str">
        <f t="shared" si="143"/>
        <v>1</v>
      </c>
      <c r="BE60" s="168" t="str">
        <f t="shared" si="143"/>
        <v>1</v>
      </c>
      <c r="BF60" s="168" t="str">
        <f t="shared" si="143"/>
        <v>1</v>
      </c>
      <c r="BG60" s="169" t="str">
        <f t="shared" si="143"/>
        <v>0</v>
      </c>
      <c r="BH60" s="168" t="str">
        <f t="shared" si="143"/>
        <v>1</v>
      </c>
      <c r="BI60" s="168" t="str">
        <f t="shared" si="143"/>
        <v>1</v>
      </c>
      <c r="BJ60" s="168" t="str">
        <f t="shared" si="143"/>
        <v>1</v>
      </c>
      <c r="BK60" s="169" t="str">
        <f t="shared" si="143"/>
        <v>1</v>
      </c>
      <c r="BL60" s="168" t="str">
        <f t="shared" si="144"/>
        <v>0</v>
      </c>
      <c r="BM60" s="168" t="str">
        <f t="shared" si="144"/>
        <v>0</v>
      </c>
      <c r="BN60" s="168" t="str">
        <f t="shared" si="144"/>
        <v>0</v>
      </c>
      <c r="BO60" s="169" t="str">
        <f t="shared" si="144"/>
        <v>0</v>
      </c>
      <c r="BP60" s="168" t="str">
        <f t="shared" si="144"/>
        <v>0</v>
      </c>
      <c r="BQ60" s="168" t="str">
        <f t="shared" si="144"/>
        <v>1</v>
      </c>
      <c r="BR60" s="168" t="str">
        <f t="shared" si="144"/>
        <v>0</v>
      </c>
      <c r="BS60" s="169" t="str">
        <f t="shared" si="144"/>
        <v>1</v>
      </c>
      <c r="BT60" s="302" t="str">
        <f t="shared" si="145"/>
        <v>1</v>
      </c>
      <c r="BU60" s="302" t="str">
        <f t="shared" si="145"/>
        <v>0</v>
      </c>
      <c r="BV60" s="302" t="str">
        <f t="shared" si="145"/>
        <v>1</v>
      </c>
      <c r="BW60" s="303" t="str">
        <f t="shared" si="145"/>
        <v>1</v>
      </c>
      <c r="BX60" s="302" t="str">
        <f t="shared" si="145"/>
        <v>0</v>
      </c>
      <c r="BY60" s="302" t="str">
        <f t="shared" si="145"/>
        <v>1</v>
      </c>
      <c r="BZ60" s="302" t="str">
        <f t="shared" si="145"/>
        <v>1</v>
      </c>
      <c r="CA60" s="303" t="str">
        <f t="shared" si="145"/>
        <v>1</v>
      </c>
      <c r="CB60" s="164" t="str">
        <f t="shared" si="146"/>
        <v>0</v>
      </c>
      <c r="CC60" s="289" t="str">
        <f t="shared" si="146"/>
        <v>1</v>
      </c>
      <c r="CD60" s="340" t="str">
        <f t="shared" si="146"/>
        <v>0</v>
      </c>
      <c r="CE60" s="341" t="str">
        <f t="shared" si="146"/>
        <v>0</v>
      </c>
      <c r="CF60" s="340" t="str">
        <f t="shared" si="146"/>
        <v>0</v>
      </c>
      <c r="CG60" s="340" t="str">
        <f t="shared" si="146"/>
        <v>0</v>
      </c>
      <c r="CH60" s="340" t="str">
        <f t="shared" si="146"/>
        <v>0</v>
      </c>
      <c r="CI60" s="341" t="str">
        <f t="shared" si="146"/>
        <v>0</v>
      </c>
      <c r="CL60" s="32" t="str">
        <f t="shared" si="108"/>
        <v>9C1B</v>
      </c>
      <c r="CM60" s="285">
        <f t="shared" si="65"/>
        <v>0</v>
      </c>
      <c r="CN60" s="285">
        <f t="shared" si="67"/>
        <v>10</v>
      </c>
      <c r="CO60" s="142">
        <f t="shared" si="109"/>
        <v>61.9</v>
      </c>
      <c r="CP60" s="142">
        <f t="shared" si="110"/>
        <v>16.611111111111111</v>
      </c>
      <c r="CQ60" s="143">
        <f t="shared" si="147"/>
        <v>-0.16666666666666785</v>
      </c>
      <c r="CS60" s="170">
        <f t="shared" si="111"/>
        <v>9</v>
      </c>
      <c r="CT60" s="23">
        <f t="shared" si="112"/>
        <v>12</v>
      </c>
      <c r="CU60" s="171">
        <f t="shared" si="113"/>
        <v>1</v>
      </c>
      <c r="CV60" s="23">
        <f t="shared" si="114"/>
        <v>11</v>
      </c>
      <c r="CW60" s="172">
        <f t="shared" si="115"/>
        <v>0</v>
      </c>
      <c r="CX60" s="24">
        <f t="shared" si="116"/>
        <v>12</v>
      </c>
      <c r="CY60" s="267">
        <f t="shared" si="117"/>
        <v>0</v>
      </c>
      <c r="CZ60" s="268">
        <f t="shared" si="118"/>
        <v>0</v>
      </c>
      <c r="DA60" s="267">
        <f t="shared" si="119"/>
        <v>0</v>
      </c>
      <c r="DB60" s="268">
        <f t="shared" si="120"/>
        <v>0</v>
      </c>
      <c r="DC60" s="173">
        <f t="shared" si="121"/>
        <v>14</v>
      </c>
      <c r="DD60" s="26">
        <f t="shared" si="122"/>
        <v>15</v>
      </c>
      <c r="DE60" s="173">
        <f t="shared" si="123"/>
        <v>0</v>
      </c>
      <c r="DF60" s="26">
        <f t="shared" si="124"/>
        <v>5</v>
      </c>
      <c r="DG60" s="326">
        <f t="shared" si="125"/>
        <v>11</v>
      </c>
      <c r="DH60" s="327">
        <f t="shared" si="126"/>
        <v>7</v>
      </c>
      <c r="DI60" s="172">
        <f t="shared" si="127"/>
        <v>4</v>
      </c>
      <c r="DJ60" s="24">
        <f t="shared" si="128"/>
        <v>0</v>
      </c>
      <c r="DK60" s="172"/>
      <c r="DL60" s="19">
        <f t="shared" si="129"/>
        <v>156</v>
      </c>
      <c r="DM60" s="19">
        <f t="shared" si="130"/>
        <v>27</v>
      </c>
      <c r="DN60" s="174">
        <f t="shared" si="131"/>
        <v>12</v>
      </c>
      <c r="DO60" s="278">
        <f t="shared" si="132"/>
        <v>0</v>
      </c>
      <c r="DP60" s="278">
        <f t="shared" si="133"/>
        <v>0</v>
      </c>
      <c r="DQ60" s="20">
        <f t="shared" si="134"/>
        <v>239</v>
      </c>
      <c r="DR60" s="20">
        <f t="shared" si="135"/>
        <v>5</v>
      </c>
      <c r="DS60" s="337">
        <f t="shared" si="136"/>
        <v>183</v>
      </c>
      <c r="DT60" s="174">
        <f t="shared" si="137"/>
        <v>64</v>
      </c>
      <c r="DU60" s="1">
        <f t="shared" si="66"/>
        <v>183</v>
      </c>
    </row>
    <row r="61" spans="1:125">
      <c r="A61" s="123" t="s">
        <v>181</v>
      </c>
      <c r="B61" s="124" t="s">
        <v>182</v>
      </c>
      <c r="C61" s="154">
        <f t="shared" si="95"/>
        <v>17</v>
      </c>
      <c r="D61" s="4">
        <f t="shared" si="96"/>
        <v>68</v>
      </c>
      <c r="E61" s="16" t="str">
        <f t="shared" si="97"/>
        <v>9C</v>
      </c>
      <c r="F61" s="11" t="str">
        <f t="shared" si="98"/>
        <v>1B</v>
      </c>
      <c r="G61" s="155" t="str">
        <f t="shared" si="99"/>
        <v>0E</v>
      </c>
      <c r="H61" s="155" t="str">
        <f t="shared" si="100"/>
        <v>00</v>
      </c>
      <c r="I61" s="155" t="str">
        <f t="shared" si="101"/>
        <v>00</v>
      </c>
      <c r="J61" s="155" t="str">
        <f t="shared" si="102"/>
        <v>EE</v>
      </c>
      <c r="K61" s="155" t="str">
        <f t="shared" si="103"/>
        <v>05</v>
      </c>
      <c r="L61" s="155" t="str">
        <f t="shared" si="104"/>
        <v>B8</v>
      </c>
      <c r="M61" s="155" t="str">
        <f t="shared" si="105"/>
        <v>4</v>
      </c>
      <c r="N61" s="155" t="str">
        <f t="shared" si="106"/>
        <v/>
      </c>
      <c r="O61" s="156" t="str">
        <f t="shared" si="107"/>
        <v/>
      </c>
      <c r="P61" s="157" t="str">
        <f t="shared" ref="P61:W70" si="148">MID(HEX2BIN($E61,8),P$2,1)</f>
        <v>1</v>
      </c>
      <c r="Q61" s="158" t="str">
        <f t="shared" si="148"/>
        <v>0</v>
      </c>
      <c r="R61" s="158" t="str">
        <f t="shared" si="148"/>
        <v>0</v>
      </c>
      <c r="S61" s="159" t="str">
        <f t="shared" si="148"/>
        <v>1</v>
      </c>
      <c r="T61" s="158" t="str">
        <f t="shared" si="148"/>
        <v>1</v>
      </c>
      <c r="U61" s="158" t="str">
        <f t="shared" si="148"/>
        <v>1</v>
      </c>
      <c r="V61" s="158" t="str">
        <f t="shared" si="148"/>
        <v>0</v>
      </c>
      <c r="W61" s="158" t="str">
        <f t="shared" si="148"/>
        <v>0</v>
      </c>
      <c r="X61" s="157" t="str">
        <f t="shared" ref="X61:AE70" si="149">MID(HEX2BIN($F61,8),X$2,1)</f>
        <v>0</v>
      </c>
      <c r="Y61" s="158" t="str">
        <f t="shared" si="149"/>
        <v>0</v>
      </c>
      <c r="Z61" s="158" t="str">
        <f t="shared" si="149"/>
        <v>0</v>
      </c>
      <c r="AA61" s="159" t="str">
        <f t="shared" si="149"/>
        <v>1</v>
      </c>
      <c r="AB61" s="160" t="str">
        <f t="shared" si="149"/>
        <v>1</v>
      </c>
      <c r="AC61" s="161" t="str">
        <f t="shared" si="149"/>
        <v>0</v>
      </c>
      <c r="AD61" s="158" t="str">
        <f t="shared" si="149"/>
        <v>1</v>
      </c>
      <c r="AE61" s="159" t="str">
        <f t="shared" si="149"/>
        <v>1</v>
      </c>
      <c r="AF61" s="155" t="str">
        <f t="shared" ref="AF61:AM70" si="150">MID(HEX2BIN($G61,8),AF$2,1)</f>
        <v>0</v>
      </c>
      <c r="AG61" s="162" t="str">
        <f t="shared" si="150"/>
        <v>0</v>
      </c>
      <c r="AH61" s="163" t="str">
        <f t="shared" si="150"/>
        <v>0</v>
      </c>
      <c r="AI61" s="165" t="str">
        <f t="shared" si="150"/>
        <v>0</v>
      </c>
      <c r="AJ61" s="164" t="str">
        <f t="shared" si="150"/>
        <v>1</v>
      </c>
      <c r="AK61" s="164" t="str">
        <f t="shared" si="150"/>
        <v>1</v>
      </c>
      <c r="AL61" s="289" t="str">
        <f t="shared" si="150"/>
        <v>1</v>
      </c>
      <c r="AM61" s="165" t="str">
        <f t="shared" si="150"/>
        <v>0</v>
      </c>
      <c r="AN61" s="230" t="str">
        <f t="shared" ref="AN61:AU70" si="151">MID(HEX2BIN($H61,8),AN$2,1)</f>
        <v>0</v>
      </c>
      <c r="AO61" s="230" t="str">
        <f t="shared" si="151"/>
        <v>0</v>
      </c>
      <c r="AP61" s="230" t="str">
        <f t="shared" si="151"/>
        <v>0</v>
      </c>
      <c r="AQ61" s="230" t="str">
        <f t="shared" si="151"/>
        <v>0</v>
      </c>
      <c r="AR61" s="229" t="str">
        <f t="shared" si="151"/>
        <v>0</v>
      </c>
      <c r="AS61" s="230" t="str">
        <f t="shared" si="151"/>
        <v>0</v>
      </c>
      <c r="AT61" s="230" t="str">
        <f t="shared" si="151"/>
        <v>0</v>
      </c>
      <c r="AU61" s="231" t="str">
        <f t="shared" si="151"/>
        <v>0</v>
      </c>
      <c r="AV61" s="230" t="str">
        <f t="shared" ref="AV61:BC70" si="152">MID(HEX2BIN($I61,8),AV$2,1)</f>
        <v>0</v>
      </c>
      <c r="AW61" s="232" t="str">
        <f t="shared" si="152"/>
        <v>0</v>
      </c>
      <c r="AX61" s="232" t="str">
        <f t="shared" si="152"/>
        <v>0</v>
      </c>
      <c r="AY61" s="233" t="str">
        <f t="shared" si="152"/>
        <v>0</v>
      </c>
      <c r="AZ61" s="232" t="str">
        <f t="shared" si="152"/>
        <v>0</v>
      </c>
      <c r="BA61" s="232" t="str">
        <f t="shared" si="152"/>
        <v>0</v>
      </c>
      <c r="BB61" s="232" t="str">
        <f t="shared" si="152"/>
        <v>0</v>
      </c>
      <c r="BC61" s="233" t="str">
        <f t="shared" si="152"/>
        <v>0</v>
      </c>
      <c r="BD61" s="168" t="str">
        <f t="shared" ref="BD61:BK70" si="153">MID(HEX2BIN($J61,8),BD$2,1)</f>
        <v>1</v>
      </c>
      <c r="BE61" s="168" t="str">
        <f t="shared" si="153"/>
        <v>1</v>
      </c>
      <c r="BF61" s="168" t="str">
        <f t="shared" si="153"/>
        <v>1</v>
      </c>
      <c r="BG61" s="169" t="str">
        <f t="shared" si="153"/>
        <v>0</v>
      </c>
      <c r="BH61" s="168" t="str">
        <f t="shared" si="153"/>
        <v>1</v>
      </c>
      <c r="BI61" s="168" t="str">
        <f t="shared" si="153"/>
        <v>1</v>
      </c>
      <c r="BJ61" s="168" t="str">
        <f t="shared" si="153"/>
        <v>1</v>
      </c>
      <c r="BK61" s="169" t="str">
        <f t="shared" si="153"/>
        <v>0</v>
      </c>
      <c r="BL61" s="168" t="str">
        <f t="shared" ref="BL61:BS70" si="154">MID(HEX2BIN($K61,8),BL$2,1)</f>
        <v>0</v>
      </c>
      <c r="BM61" s="168" t="str">
        <f t="shared" si="154"/>
        <v>0</v>
      </c>
      <c r="BN61" s="168" t="str">
        <f t="shared" si="154"/>
        <v>0</v>
      </c>
      <c r="BO61" s="169" t="str">
        <f t="shared" si="154"/>
        <v>0</v>
      </c>
      <c r="BP61" s="168" t="str">
        <f t="shared" si="154"/>
        <v>0</v>
      </c>
      <c r="BQ61" s="168" t="str">
        <f t="shared" si="154"/>
        <v>1</v>
      </c>
      <c r="BR61" s="168" t="str">
        <f t="shared" si="154"/>
        <v>0</v>
      </c>
      <c r="BS61" s="169" t="str">
        <f t="shared" si="154"/>
        <v>1</v>
      </c>
      <c r="BT61" s="302" t="str">
        <f t="shared" ref="BT61:CA70" si="155">MID(HEX2BIN($L61,8),BT$2,1)</f>
        <v>1</v>
      </c>
      <c r="BU61" s="302" t="str">
        <f t="shared" si="155"/>
        <v>0</v>
      </c>
      <c r="BV61" s="302" t="str">
        <f t="shared" si="155"/>
        <v>1</v>
      </c>
      <c r="BW61" s="303" t="str">
        <f t="shared" si="155"/>
        <v>1</v>
      </c>
      <c r="BX61" s="302" t="str">
        <f t="shared" si="155"/>
        <v>1</v>
      </c>
      <c r="BY61" s="302" t="str">
        <f t="shared" si="155"/>
        <v>0</v>
      </c>
      <c r="BZ61" s="302" t="str">
        <f t="shared" si="155"/>
        <v>0</v>
      </c>
      <c r="CA61" s="303" t="str">
        <f t="shared" si="155"/>
        <v>0</v>
      </c>
      <c r="CB61" s="164" t="str">
        <f t="shared" ref="CB61:CI70" si="156">MID(HEX2BIN($M61,8),CB$2,1)</f>
        <v>0</v>
      </c>
      <c r="CC61" s="289" t="str">
        <f t="shared" si="156"/>
        <v>1</v>
      </c>
      <c r="CD61" s="340" t="str">
        <f t="shared" si="156"/>
        <v>0</v>
      </c>
      <c r="CE61" s="341" t="str">
        <f t="shared" si="156"/>
        <v>0</v>
      </c>
      <c r="CF61" s="340" t="str">
        <f t="shared" si="156"/>
        <v>0</v>
      </c>
      <c r="CG61" s="340" t="str">
        <f t="shared" si="156"/>
        <v>0</v>
      </c>
      <c r="CH61" s="340" t="str">
        <f t="shared" si="156"/>
        <v>0</v>
      </c>
      <c r="CI61" s="341" t="str">
        <f t="shared" si="156"/>
        <v>0</v>
      </c>
      <c r="CL61" s="32" t="str">
        <f t="shared" si="108"/>
        <v>9C1B</v>
      </c>
      <c r="CM61" s="285">
        <f t="shared" si="65"/>
        <v>0</v>
      </c>
      <c r="CN61" s="285">
        <f t="shared" si="67"/>
        <v>10</v>
      </c>
      <c r="CO61" s="142">
        <f t="shared" si="109"/>
        <v>61.8</v>
      </c>
      <c r="CP61" s="142">
        <f t="shared" si="110"/>
        <v>16.555555555555557</v>
      </c>
      <c r="CQ61" s="143">
        <f t="shared" si="147"/>
        <v>-5.5555555555553582E-2</v>
      </c>
      <c r="CS61" s="170">
        <f t="shared" si="111"/>
        <v>9</v>
      </c>
      <c r="CT61" s="23">
        <f t="shared" si="112"/>
        <v>12</v>
      </c>
      <c r="CU61" s="171">
        <f t="shared" si="113"/>
        <v>1</v>
      </c>
      <c r="CV61" s="23">
        <f t="shared" si="114"/>
        <v>11</v>
      </c>
      <c r="CW61" s="172">
        <f t="shared" si="115"/>
        <v>0</v>
      </c>
      <c r="CX61" s="24">
        <f t="shared" si="116"/>
        <v>14</v>
      </c>
      <c r="CY61" s="267">
        <f t="shared" si="117"/>
        <v>0</v>
      </c>
      <c r="CZ61" s="268">
        <f t="shared" si="118"/>
        <v>0</v>
      </c>
      <c r="DA61" s="267">
        <f t="shared" si="119"/>
        <v>0</v>
      </c>
      <c r="DB61" s="268">
        <f t="shared" si="120"/>
        <v>0</v>
      </c>
      <c r="DC61" s="173">
        <f t="shared" si="121"/>
        <v>14</v>
      </c>
      <c r="DD61" s="26">
        <f t="shared" si="122"/>
        <v>14</v>
      </c>
      <c r="DE61" s="173">
        <f t="shared" si="123"/>
        <v>0</v>
      </c>
      <c r="DF61" s="26">
        <f t="shared" si="124"/>
        <v>5</v>
      </c>
      <c r="DG61" s="326">
        <f t="shared" si="125"/>
        <v>11</v>
      </c>
      <c r="DH61" s="327">
        <f t="shared" si="126"/>
        <v>8</v>
      </c>
      <c r="DI61" s="172">
        <f t="shared" si="127"/>
        <v>4</v>
      </c>
      <c r="DJ61" s="24">
        <f t="shared" si="128"/>
        <v>0</v>
      </c>
      <c r="DK61" s="172"/>
      <c r="DL61" s="19">
        <f t="shared" si="129"/>
        <v>156</v>
      </c>
      <c r="DM61" s="19">
        <f t="shared" si="130"/>
        <v>27</v>
      </c>
      <c r="DN61" s="174">
        <f t="shared" si="131"/>
        <v>14</v>
      </c>
      <c r="DO61" s="278">
        <f t="shared" si="132"/>
        <v>0</v>
      </c>
      <c r="DP61" s="278">
        <f t="shared" si="133"/>
        <v>0</v>
      </c>
      <c r="DQ61" s="20">
        <f t="shared" si="134"/>
        <v>238</v>
      </c>
      <c r="DR61" s="20">
        <f t="shared" si="135"/>
        <v>5</v>
      </c>
      <c r="DS61" s="337">
        <f t="shared" si="136"/>
        <v>184</v>
      </c>
      <c r="DT61" s="174">
        <f t="shared" si="137"/>
        <v>64</v>
      </c>
      <c r="DU61" s="1">
        <f t="shared" si="66"/>
        <v>184</v>
      </c>
    </row>
    <row r="62" spans="1:125" s="215" customFormat="1">
      <c r="A62" s="191" t="s">
        <v>183</v>
      </c>
      <c r="B62" s="192" t="s">
        <v>184</v>
      </c>
      <c r="C62" s="193">
        <f t="shared" si="95"/>
        <v>17</v>
      </c>
      <c r="D62" s="194">
        <f t="shared" si="96"/>
        <v>68</v>
      </c>
      <c r="E62" s="195" t="str">
        <f t="shared" si="97"/>
        <v>9C</v>
      </c>
      <c r="F62" s="196" t="str">
        <f t="shared" si="98"/>
        <v>1B</v>
      </c>
      <c r="G62" s="196" t="str">
        <f t="shared" si="99"/>
        <v>00</v>
      </c>
      <c r="H62" s="196" t="str">
        <f t="shared" si="100"/>
        <v>00</v>
      </c>
      <c r="I62" s="196" t="str">
        <f t="shared" si="101"/>
        <v>00</v>
      </c>
      <c r="J62" s="196" t="str">
        <f t="shared" si="102"/>
        <v>EC</v>
      </c>
      <c r="K62" s="196" t="str">
        <f t="shared" si="103"/>
        <v>05</v>
      </c>
      <c r="L62" s="196" t="str">
        <f t="shared" si="104"/>
        <v>A8</v>
      </c>
      <c r="M62" s="196" t="str">
        <f t="shared" si="105"/>
        <v>4</v>
      </c>
      <c r="N62" s="196" t="str">
        <f t="shared" si="106"/>
        <v/>
      </c>
      <c r="O62" s="197" t="str">
        <f t="shared" si="107"/>
        <v/>
      </c>
      <c r="P62" s="198" t="str">
        <f t="shared" si="148"/>
        <v>1</v>
      </c>
      <c r="Q62" s="199" t="str">
        <f t="shared" si="148"/>
        <v>0</v>
      </c>
      <c r="R62" s="199" t="str">
        <f t="shared" si="148"/>
        <v>0</v>
      </c>
      <c r="S62" s="200" t="str">
        <f t="shared" si="148"/>
        <v>1</v>
      </c>
      <c r="T62" s="199" t="str">
        <f t="shared" si="148"/>
        <v>1</v>
      </c>
      <c r="U62" s="199" t="str">
        <f t="shared" si="148"/>
        <v>1</v>
      </c>
      <c r="V62" s="199" t="str">
        <f t="shared" si="148"/>
        <v>0</v>
      </c>
      <c r="W62" s="199" t="str">
        <f t="shared" si="148"/>
        <v>0</v>
      </c>
      <c r="X62" s="198" t="str">
        <f t="shared" si="149"/>
        <v>0</v>
      </c>
      <c r="Y62" s="199" t="str">
        <f t="shared" si="149"/>
        <v>0</v>
      </c>
      <c r="Z62" s="199" t="str">
        <f t="shared" si="149"/>
        <v>0</v>
      </c>
      <c r="AA62" s="200" t="str">
        <f t="shared" si="149"/>
        <v>1</v>
      </c>
      <c r="AB62" s="201" t="str">
        <f t="shared" si="149"/>
        <v>1</v>
      </c>
      <c r="AC62" s="202" t="str">
        <f t="shared" si="149"/>
        <v>0</v>
      </c>
      <c r="AD62" s="199" t="str">
        <f t="shared" si="149"/>
        <v>1</v>
      </c>
      <c r="AE62" s="200" t="str">
        <f t="shared" si="149"/>
        <v>1</v>
      </c>
      <c r="AF62" s="196" t="str">
        <f t="shared" si="150"/>
        <v>0</v>
      </c>
      <c r="AG62" s="203" t="str">
        <f t="shared" si="150"/>
        <v>0</v>
      </c>
      <c r="AH62" s="204" t="str">
        <f t="shared" si="150"/>
        <v>0</v>
      </c>
      <c r="AI62" s="206" t="str">
        <f t="shared" si="150"/>
        <v>0</v>
      </c>
      <c r="AJ62" s="205" t="str">
        <f t="shared" si="150"/>
        <v>0</v>
      </c>
      <c r="AK62" s="205" t="str">
        <f t="shared" si="150"/>
        <v>0</v>
      </c>
      <c r="AL62" s="296" t="str">
        <f t="shared" si="150"/>
        <v>0</v>
      </c>
      <c r="AM62" s="206" t="str">
        <f t="shared" si="150"/>
        <v>0</v>
      </c>
      <c r="AN62" s="254" t="str">
        <f t="shared" si="151"/>
        <v>0</v>
      </c>
      <c r="AO62" s="254" t="str">
        <f t="shared" si="151"/>
        <v>0</v>
      </c>
      <c r="AP62" s="254" t="str">
        <f t="shared" si="151"/>
        <v>0</v>
      </c>
      <c r="AQ62" s="254" t="str">
        <f t="shared" si="151"/>
        <v>0</v>
      </c>
      <c r="AR62" s="255" t="str">
        <f t="shared" si="151"/>
        <v>0</v>
      </c>
      <c r="AS62" s="254" t="str">
        <f t="shared" si="151"/>
        <v>0</v>
      </c>
      <c r="AT62" s="254" t="str">
        <f t="shared" si="151"/>
        <v>0</v>
      </c>
      <c r="AU62" s="256" t="str">
        <f t="shared" si="151"/>
        <v>0</v>
      </c>
      <c r="AV62" s="254" t="str">
        <f t="shared" si="152"/>
        <v>0</v>
      </c>
      <c r="AW62" s="257" t="str">
        <f t="shared" si="152"/>
        <v>0</v>
      </c>
      <c r="AX62" s="257" t="str">
        <f t="shared" si="152"/>
        <v>0</v>
      </c>
      <c r="AY62" s="258" t="str">
        <f t="shared" si="152"/>
        <v>0</v>
      </c>
      <c r="AZ62" s="257" t="str">
        <f t="shared" si="152"/>
        <v>0</v>
      </c>
      <c r="BA62" s="257" t="str">
        <f t="shared" si="152"/>
        <v>0</v>
      </c>
      <c r="BB62" s="257" t="str">
        <f t="shared" si="152"/>
        <v>0</v>
      </c>
      <c r="BC62" s="258" t="str">
        <f t="shared" si="152"/>
        <v>0</v>
      </c>
      <c r="BD62" s="207" t="str">
        <f t="shared" si="153"/>
        <v>1</v>
      </c>
      <c r="BE62" s="207" t="str">
        <f t="shared" si="153"/>
        <v>1</v>
      </c>
      <c r="BF62" s="207" t="str">
        <f t="shared" si="153"/>
        <v>1</v>
      </c>
      <c r="BG62" s="208" t="str">
        <f t="shared" si="153"/>
        <v>0</v>
      </c>
      <c r="BH62" s="207" t="str">
        <f t="shared" si="153"/>
        <v>1</v>
      </c>
      <c r="BI62" s="207" t="str">
        <f t="shared" si="153"/>
        <v>1</v>
      </c>
      <c r="BJ62" s="207" t="str">
        <f t="shared" si="153"/>
        <v>0</v>
      </c>
      <c r="BK62" s="208" t="str">
        <f t="shared" si="153"/>
        <v>0</v>
      </c>
      <c r="BL62" s="207" t="str">
        <f t="shared" si="154"/>
        <v>0</v>
      </c>
      <c r="BM62" s="207" t="str">
        <f t="shared" si="154"/>
        <v>0</v>
      </c>
      <c r="BN62" s="207" t="str">
        <f t="shared" si="154"/>
        <v>0</v>
      </c>
      <c r="BO62" s="208" t="str">
        <f t="shared" si="154"/>
        <v>0</v>
      </c>
      <c r="BP62" s="207" t="str">
        <f t="shared" si="154"/>
        <v>0</v>
      </c>
      <c r="BQ62" s="207" t="str">
        <f t="shared" si="154"/>
        <v>1</v>
      </c>
      <c r="BR62" s="207" t="str">
        <f t="shared" si="154"/>
        <v>0</v>
      </c>
      <c r="BS62" s="208" t="str">
        <f t="shared" si="154"/>
        <v>1</v>
      </c>
      <c r="BT62" s="314" t="str">
        <f t="shared" si="155"/>
        <v>1</v>
      </c>
      <c r="BU62" s="314" t="str">
        <f t="shared" si="155"/>
        <v>0</v>
      </c>
      <c r="BV62" s="314" t="str">
        <f t="shared" si="155"/>
        <v>1</v>
      </c>
      <c r="BW62" s="315" t="str">
        <f t="shared" si="155"/>
        <v>0</v>
      </c>
      <c r="BX62" s="314" t="str">
        <f t="shared" si="155"/>
        <v>1</v>
      </c>
      <c r="BY62" s="314" t="str">
        <f t="shared" si="155"/>
        <v>0</v>
      </c>
      <c r="BZ62" s="314" t="str">
        <f t="shared" si="155"/>
        <v>0</v>
      </c>
      <c r="CA62" s="315" t="str">
        <f t="shared" si="155"/>
        <v>0</v>
      </c>
      <c r="CB62" s="205" t="str">
        <f t="shared" si="156"/>
        <v>0</v>
      </c>
      <c r="CC62" s="296" t="str">
        <f t="shared" si="156"/>
        <v>1</v>
      </c>
      <c r="CD62" s="352" t="str">
        <f t="shared" si="156"/>
        <v>0</v>
      </c>
      <c r="CE62" s="353" t="str">
        <f t="shared" si="156"/>
        <v>0</v>
      </c>
      <c r="CF62" s="352" t="str">
        <f t="shared" si="156"/>
        <v>0</v>
      </c>
      <c r="CG62" s="352" t="str">
        <f t="shared" si="156"/>
        <v>0</v>
      </c>
      <c r="CH62" s="352" t="str">
        <f t="shared" si="156"/>
        <v>0</v>
      </c>
      <c r="CI62" s="353" t="str">
        <f t="shared" si="156"/>
        <v>0</v>
      </c>
      <c r="CJ62" s="196"/>
      <c r="CK62" s="196"/>
      <c r="CL62" s="209" t="str">
        <f t="shared" si="108"/>
        <v>9C1B</v>
      </c>
      <c r="CM62" s="286">
        <f t="shared" si="65"/>
        <v>0</v>
      </c>
      <c r="CN62" s="286">
        <f t="shared" si="67"/>
        <v>10</v>
      </c>
      <c r="CO62" s="210">
        <f t="shared" si="109"/>
        <v>61.6</v>
      </c>
      <c r="CP62" s="210">
        <f t="shared" si="110"/>
        <v>16.444444444444443</v>
      </c>
      <c r="CQ62" s="211">
        <f t="shared" si="147"/>
        <v>-0.11111111111111427</v>
      </c>
      <c r="CR62" s="196"/>
      <c r="CS62" s="212">
        <f t="shared" si="111"/>
        <v>9</v>
      </c>
      <c r="CT62" s="213">
        <f t="shared" si="112"/>
        <v>12</v>
      </c>
      <c r="CU62" s="214">
        <f t="shared" si="113"/>
        <v>1</v>
      </c>
      <c r="CV62" s="213">
        <f t="shared" si="114"/>
        <v>11</v>
      </c>
      <c r="CW62" s="215">
        <f t="shared" si="115"/>
        <v>0</v>
      </c>
      <c r="CX62" s="216">
        <f t="shared" si="116"/>
        <v>0</v>
      </c>
      <c r="CY62" s="271">
        <f t="shared" si="117"/>
        <v>0</v>
      </c>
      <c r="CZ62" s="272">
        <f t="shared" si="118"/>
        <v>0</v>
      </c>
      <c r="DA62" s="271">
        <f t="shared" si="119"/>
        <v>0</v>
      </c>
      <c r="DB62" s="272">
        <f t="shared" si="120"/>
        <v>0</v>
      </c>
      <c r="DC62" s="217">
        <f t="shared" si="121"/>
        <v>14</v>
      </c>
      <c r="DD62" s="218">
        <f t="shared" si="122"/>
        <v>12</v>
      </c>
      <c r="DE62" s="217">
        <f t="shared" si="123"/>
        <v>0</v>
      </c>
      <c r="DF62" s="218">
        <f t="shared" si="124"/>
        <v>5</v>
      </c>
      <c r="DG62" s="330">
        <f t="shared" si="125"/>
        <v>10</v>
      </c>
      <c r="DH62" s="331">
        <f t="shared" si="126"/>
        <v>8</v>
      </c>
      <c r="DI62" s="215">
        <f t="shared" si="127"/>
        <v>4</v>
      </c>
      <c r="DJ62" s="216">
        <f t="shared" si="128"/>
        <v>0</v>
      </c>
      <c r="DL62" s="219">
        <f t="shared" si="129"/>
        <v>156</v>
      </c>
      <c r="DM62" s="219">
        <f t="shared" si="130"/>
        <v>27</v>
      </c>
      <c r="DN62" s="220">
        <f t="shared" si="131"/>
        <v>0</v>
      </c>
      <c r="DO62" s="280">
        <f t="shared" si="132"/>
        <v>0</v>
      </c>
      <c r="DP62" s="280">
        <f t="shared" si="133"/>
        <v>0</v>
      </c>
      <c r="DQ62" s="221">
        <f t="shared" si="134"/>
        <v>236</v>
      </c>
      <c r="DR62" s="221">
        <f t="shared" si="135"/>
        <v>5</v>
      </c>
      <c r="DS62" s="339">
        <f t="shared" si="136"/>
        <v>168</v>
      </c>
      <c r="DT62" s="220">
        <f t="shared" si="137"/>
        <v>64</v>
      </c>
      <c r="DU62" s="215">
        <f t="shared" si="66"/>
        <v>168</v>
      </c>
    </row>
    <row r="63" spans="1:125">
      <c r="B63" s="225" t="s">
        <v>185</v>
      </c>
      <c r="C63" s="154">
        <f t="shared" si="95"/>
        <v>17</v>
      </c>
      <c r="D63" s="4">
        <f t="shared" si="96"/>
        <v>68</v>
      </c>
      <c r="E63" s="16" t="str">
        <f t="shared" si="97"/>
        <v>3E</v>
      </c>
      <c r="F63" s="11" t="str">
        <f t="shared" si="98"/>
        <v>21</v>
      </c>
      <c r="G63" s="155" t="str">
        <f t="shared" si="99"/>
        <v>0E</v>
      </c>
      <c r="H63" s="155" t="str">
        <f t="shared" si="100"/>
        <v>D2</v>
      </c>
      <c r="I63" s="155" t="str">
        <f t="shared" si="101"/>
        <v>00</v>
      </c>
      <c r="J63" s="155" t="str">
        <f t="shared" si="102"/>
        <v>FD</v>
      </c>
      <c r="K63" s="155" t="str">
        <f t="shared" si="103"/>
        <v>05</v>
      </c>
      <c r="L63" s="155" t="str">
        <f t="shared" si="104"/>
        <v>41</v>
      </c>
      <c r="M63" s="155" t="str">
        <f t="shared" si="105"/>
        <v>0</v>
      </c>
      <c r="N63" s="155" t="str">
        <f t="shared" si="106"/>
        <v/>
      </c>
      <c r="O63" s="156" t="str">
        <f t="shared" si="107"/>
        <v/>
      </c>
      <c r="P63" s="157" t="str">
        <f t="shared" si="148"/>
        <v>0</v>
      </c>
      <c r="Q63" s="158" t="str">
        <f t="shared" si="148"/>
        <v>0</v>
      </c>
      <c r="R63" s="158" t="str">
        <f t="shared" si="148"/>
        <v>1</v>
      </c>
      <c r="S63" s="159" t="str">
        <f t="shared" si="148"/>
        <v>1</v>
      </c>
      <c r="T63" s="158" t="str">
        <f t="shared" si="148"/>
        <v>1</v>
      </c>
      <c r="U63" s="158" t="str">
        <f t="shared" si="148"/>
        <v>1</v>
      </c>
      <c r="V63" s="158" t="str">
        <f t="shared" si="148"/>
        <v>1</v>
      </c>
      <c r="W63" s="158" t="str">
        <f t="shared" si="148"/>
        <v>0</v>
      </c>
      <c r="X63" s="157" t="str">
        <f t="shared" si="149"/>
        <v>0</v>
      </c>
      <c r="Y63" s="158" t="str">
        <f t="shared" si="149"/>
        <v>0</v>
      </c>
      <c r="Z63" s="158" t="str">
        <f t="shared" si="149"/>
        <v>1</v>
      </c>
      <c r="AA63" s="159" t="str">
        <f t="shared" si="149"/>
        <v>0</v>
      </c>
      <c r="AB63" s="160" t="str">
        <f t="shared" si="149"/>
        <v>0</v>
      </c>
      <c r="AC63" s="161" t="str">
        <f t="shared" si="149"/>
        <v>0</v>
      </c>
      <c r="AD63" s="158" t="str">
        <f t="shared" si="149"/>
        <v>0</v>
      </c>
      <c r="AE63" s="159" t="str">
        <f t="shared" si="149"/>
        <v>1</v>
      </c>
      <c r="AF63" s="155" t="str">
        <f t="shared" si="150"/>
        <v>0</v>
      </c>
      <c r="AG63" s="162" t="str">
        <f t="shared" si="150"/>
        <v>0</v>
      </c>
      <c r="AH63" s="163" t="str">
        <f t="shared" si="150"/>
        <v>0</v>
      </c>
      <c r="AI63" s="165" t="str">
        <f t="shared" si="150"/>
        <v>0</v>
      </c>
      <c r="AJ63" s="164" t="str">
        <f t="shared" si="150"/>
        <v>1</v>
      </c>
      <c r="AK63" s="164" t="str">
        <f t="shared" si="150"/>
        <v>1</v>
      </c>
      <c r="AL63" s="289" t="str">
        <f t="shared" si="150"/>
        <v>1</v>
      </c>
      <c r="AM63" s="165" t="str">
        <f t="shared" si="150"/>
        <v>0</v>
      </c>
      <c r="AN63" s="230" t="str">
        <f t="shared" si="151"/>
        <v>1</v>
      </c>
      <c r="AO63" s="230" t="str">
        <f t="shared" si="151"/>
        <v>1</v>
      </c>
      <c r="AP63" s="230" t="str">
        <f t="shared" si="151"/>
        <v>0</v>
      </c>
      <c r="AQ63" s="230" t="str">
        <f t="shared" si="151"/>
        <v>1</v>
      </c>
      <c r="AR63" s="229" t="str">
        <f t="shared" si="151"/>
        <v>0</v>
      </c>
      <c r="AS63" s="230" t="str">
        <f t="shared" si="151"/>
        <v>0</v>
      </c>
      <c r="AT63" s="230" t="str">
        <f t="shared" si="151"/>
        <v>1</v>
      </c>
      <c r="AU63" s="231" t="str">
        <f t="shared" si="151"/>
        <v>0</v>
      </c>
      <c r="AV63" s="230" t="str">
        <f t="shared" si="152"/>
        <v>0</v>
      </c>
      <c r="AW63" s="232" t="str">
        <f t="shared" si="152"/>
        <v>0</v>
      </c>
      <c r="AX63" s="232" t="str">
        <f t="shared" si="152"/>
        <v>0</v>
      </c>
      <c r="AY63" s="233" t="str">
        <f t="shared" si="152"/>
        <v>0</v>
      </c>
      <c r="AZ63" s="232" t="str">
        <f t="shared" si="152"/>
        <v>0</v>
      </c>
      <c r="BA63" s="232" t="str">
        <f t="shared" si="152"/>
        <v>0</v>
      </c>
      <c r="BB63" s="232" t="str">
        <f t="shared" si="152"/>
        <v>0</v>
      </c>
      <c r="BC63" s="233" t="str">
        <f t="shared" si="152"/>
        <v>0</v>
      </c>
      <c r="BD63" s="168" t="str">
        <f t="shared" si="153"/>
        <v>1</v>
      </c>
      <c r="BE63" s="168" t="str">
        <f t="shared" si="153"/>
        <v>1</v>
      </c>
      <c r="BF63" s="168" t="str">
        <f t="shared" si="153"/>
        <v>1</v>
      </c>
      <c r="BG63" s="169" t="str">
        <f t="shared" si="153"/>
        <v>1</v>
      </c>
      <c r="BH63" s="168" t="str">
        <f t="shared" si="153"/>
        <v>1</v>
      </c>
      <c r="BI63" s="168" t="str">
        <f t="shared" si="153"/>
        <v>1</v>
      </c>
      <c r="BJ63" s="168" t="str">
        <f t="shared" si="153"/>
        <v>0</v>
      </c>
      <c r="BK63" s="169" t="str">
        <f t="shared" si="153"/>
        <v>1</v>
      </c>
      <c r="BL63" s="168" t="str">
        <f t="shared" si="154"/>
        <v>0</v>
      </c>
      <c r="BM63" s="168" t="str">
        <f t="shared" si="154"/>
        <v>0</v>
      </c>
      <c r="BN63" s="168" t="str">
        <f t="shared" si="154"/>
        <v>0</v>
      </c>
      <c r="BO63" s="169" t="str">
        <f t="shared" si="154"/>
        <v>0</v>
      </c>
      <c r="BP63" s="168" t="str">
        <f t="shared" si="154"/>
        <v>0</v>
      </c>
      <c r="BQ63" s="168" t="str">
        <f t="shared" si="154"/>
        <v>1</v>
      </c>
      <c r="BR63" s="168" t="str">
        <f t="shared" si="154"/>
        <v>0</v>
      </c>
      <c r="BS63" s="169" t="str">
        <f t="shared" si="154"/>
        <v>1</v>
      </c>
      <c r="BT63" s="302" t="str">
        <f t="shared" si="155"/>
        <v>0</v>
      </c>
      <c r="BU63" s="302" t="str">
        <f t="shared" si="155"/>
        <v>1</v>
      </c>
      <c r="BV63" s="302" t="str">
        <f t="shared" si="155"/>
        <v>0</v>
      </c>
      <c r="BW63" s="303" t="str">
        <f t="shared" si="155"/>
        <v>0</v>
      </c>
      <c r="BX63" s="302" t="str">
        <f t="shared" si="155"/>
        <v>0</v>
      </c>
      <c r="BY63" s="302" t="str">
        <f t="shared" si="155"/>
        <v>0</v>
      </c>
      <c r="BZ63" s="302" t="str">
        <f t="shared" si="155"/>
        <v>0</v>
      </c>
      <c r="CA63" s="303" t="str">
        <f t="shared" si="155"/>
        <v>1</v>
      </c>
      <c r="CB63" s="164" t="str">
        <f t="shared" si="156"/>
        <v>0</v>
      </c>
      <c r="CC63" s="289" t="str">
        <f t="shared" si="156"/>
        <v>0</v>
      </c>
      <c r="CD63" s="340" t="str">
        <f t="shared" si="156"/>
        <v>0</v>
      </c>
      <c r="CE63" s="341" t="str">
        <f t="shared" si="156"/>
        <v>0</v>
      </c>
      <c r="CF63" s="340" t="str">
        <f t="shared" si="156"/>
        <v>0</v>
      </c>
      <c r="CG63" s="340" t="str">
        <f t="shared" si="156"/>
        <v>0</v>
      </c>
      <c r="CH63" s="340" t="str">
        <f t="shared" si="156"/>
        <v>0</v>
      </c>
      <c r="CI63" s="341" t="str">
        <f t="shared" si="156"/>
        <v>0</v>
      </c>
      <c r="CL63" s="32" t="str">
        <f t="shared" si="108"/>
        <v>3E21</v>
      </c>
      <c r="CM63" s="285">
        <f t="shared" si="65"/>
        <v>210</v>
      </c>
      <c r="CN63" s="285">
        <f t="shared" si="67"/>
        <v>220</v>
      </c>
      <c r="CO63" s="142">
        <f t="shared" si="109"/>
        <v>63.3</v>
      </c>
      <c r="CP63" s="142">
        <f t="shared" si="110"/>
        <v>17.388888888888889</v>
      </c>
      <c r="CQ63" s="143">
        <f t="shared" si="147"/>
        <v>0.94444444444444642</v>
      </c>
      <c r="CS63" s="170">
        <f t="shared" si="111"/>
        <v>3</v>
      </c>
      <c r="CT63" s="23">
        <f t="shared" si="112"/>
        <v>14</v>
      </c>
      <c r="CU63" s="171">
        <f t="shared" si="113"/>
        <v>2</v>
      </c>
      <c r="CV63" s="23">
        <f t="shared" si="114"/>
        <v>1</v>
      </c>
      <c r="CW63" s="172">
        <f t="shared" si="115"/>
        <v>0</v>
      </c>
      <c r="CX63" s="24">
        <f t="shared" si="116"/>
        <v>14</v>
      </c>
      <c r="CY63" s="267">
        <f t="shared" si="117"/>
        <v>13</v>
      </c>
      <c r="CZ63" s="268">
        <f t="shared" si="118"/>
        <v>2</v>
      </c>
      <c r="DA63" s="267">
        <f t="shared" si="119"/>
        <v>0</v>
      </c>
      <c r="DB63" s="268">
        <f t="shared" si="120"/>
        <v>0</v>
      </c>
      <c r="DC63" s="173">
        <f t="shared" si="121"/>
        <v>15</v>
      </c>
      <c r="DD63" s="26">
        <f t="shared" si="122"/>
        <v>13</v>
      </c>
      <c r="DE63" s="173">
        <f t="shared" si="123"/>
        <v>0</v>
      </c>
      <c r="DF63" s="26">
        <f t="shared" si="124"/>
        <v>5</v>
      </c>
      <c r="DG63" s="326">
        <f t="shared" si="125"/>
        <v>4</v>
      </c>
      <c r="DH63" s="327">
        <f t="shared" si="126"/>
        <v>1</v>
      </c>
      <c r="DI63" s="172">
        <f t="shared" si="127"/>
        <v>0</v>
      </c>
      <c r="DJ63" s="24">
        <f t="shared" si="128"/>
        <v>0</v>
      </c>
      <c r="DK63" s="172"/>
      <c r="DL63" s="19">
        <f t="shared" si="129"/>
        <v>62</v>
      </c>
      <c r="DM63" s="19">
        <f t="shared" si="130"/>
        <v>33</v>
      </c>
      <c r="DN63" s="174">
        <f t="shared" si="131"/>
        <v>14</v>
      </c>
      <c r="DO63" s="278">
        <f t="shared" si="132"/>
        <v>210</v>
      </c>
      <c r="DP63" s="278">
        <f t="shared" si="133"/>
        <v>0</v>
      </c>
      <c r="DQ63" s="20">
        <f t="shared" si="134"/>
        <v>253</v>
      </c>
      <c r="DR63" s="20">
        <f t="shared" si="135"/>
        <v>5</v>
      </c>
      <c r="DS63" s="337">
        <f t="shared" si="136"/>
        <v>65</v>
      </c>
      <c r="DT63" s="174">
        <f t="shared" si="137"/>
        <v>0</v>
      </c>
      <c r="DU63" s="1">
        <f t="shared" si="66"/>
        <v>65</v>
      </c>
    </row>
    <row r="64" spans="1:125">
      <c r="B64" s="225" t="s">
        <v>186</v>
      </c>
      <c r="C64" s="154">
        <f t="shared" si="95"/>
        <v>17</v>
      </c>
      <c r="D64" s="4">
        <f t="shared" si="96"/>
        <v>68</v>
      </c>
      <c r="E64" s="16" t="str">
        <f t="shared" si="97"/>
        <v>3E</v>
      </c>
      <c r="F64" s="11" t="str">
        <f t="shared" si="98"/>
        <v>21</v>
      </c>
      <c r="G64" s="155" t="str">
        <f t="shared" si="99"/>
        <v>00</v>
      </c>
      <c r="H64" s="155" t="str">
        <f t="shared" si="100"/>
        <v>D2</v>
      </c>
      <c r="I64" s="155" t="str">
        <f t="shared" si="101"/>
        <v>00</v>
      </c>
      <c r="J64" s="155" t="str">
        <f t="shared" si="102"/>
        <v>02</v>
      </c>
      <c r="K64" s="155" t="str">
        <f t="shared" si="103"/>
        <v>06</v>
      </c>
      <c r="L64" s="155" t="str">
        <f t="shared" si="104"/>
        <v>39</v>
      </c>
      <c r="M64" s="155" t="str">
        <f t="shared" si="105"/>
        <v>4</v>
      </c>
      <c r="N64" s="155" t="str">
        <f t="shared" si="106"/>
        <v/>
      </c>
      <c r="O64" s="156" t="str">
        <f t="shared" si="107"/>
        <v/>
      </c>
      <c r="P64" s="157" t="str">
        <f t="shared" si="148"/>
        <v>0</v>
      </c>
      <c r="Q64" s="158" t="str">
        <f t="shared" si="148"/>
        <v>0</v>
      </c>
      <c r="R64" s="158" t="str">
        <f t="shared" si="148"/>
        <v>1</v>
      </c>
      <c r="S64" s="159" t="str">
        <f t="shared" si="148"/>
        <v>1</v>
      </c>
      <c r="T64" s="158" t="str">
        <f t="shared" si="148"/>
        <v>1</v>
      </c>
      <c r="U64" s="158" t="str">
        <f t="shared" si="148"/>
        <v>1</v>
      </c>
      <c r="V64" s="158" t="str">
        <f t="shared" si="148"/>
        <v>1</v>
      </c>
      <c r="W64" s="158" t="str">
        <f t="shared" si="148"/>
        <v>0</v>
      </c>
      <c r="X64" s="157" t="str">
        <f t="shared" si="149"/>
        <v>0</v>
      </c>
      <c r="Y64" s="158" t="str">
        <f t="shared" si="149"/>
        <v>0</v>
      </c>
      <c r="Z64" s="158" t="str">
        <f t="shared" si="149"/>
        <v>1</v>
      </c>
      <c r="AA64" s="159" t="str">
        <f t="shared" si="149"/>
        <v>0</v>
      </c>
      <c r="AB64" s="160" t="str">
        <f t="shared" si="149"/>
        <v>0</v>
      </c>
      <c r="AC64" s="161" t="str">
        <f t="shared" si="149"/>
        <v>0</v>
      </c>
      <c r="AD64" s="158" t="str">
        <f t="shared" si="149"/>
        <v>0</v>
      </c>
      <c r="AE64" s="159" t="str">
        <f t="shared" si="149"/>
        <v>1</v>
      </c>
      <c r="AF64" s="155" t="str">
        <f t="shared" si="150"/>
        <v>0</v>
      </c>
      <c r="AG64" s="162" t="str">
        <f t="shared" si="150"/>
        <v>0</v>
      </c>
      <c r="AH64" s="163" t="str">
        <f t="shared" si="150"/>
        <v>0</v>
      </c>
      <c r="AI64" s="165" t="str">
        <f t="shared" si="150"/>
        <v>0</v>
      </c>
      <c r="AJ64" s="164" t="str">
        <f t="shared" si="150"/>
        <v>0</v>
      </c>
      <c r="AK64" s="164" t="str">
        <f t="shared" si="150"/>
        <v>0</v>
      </c>
      <c r="AL64" s="289" t="str">
        <f t="shared" si="150"/>
        <v>0</v>
      </c>
      <c r="AM64" s="165" t="str">
        <f t="shared" si="150"/>
        <v>0</v>
      </c>
      <c r="AN64" s="230" t="str">
        <f t="shared" si="151"/>
        <v>1</v>
      </c>
      <c r="AO64" s="230" t="str">
        <f t="shared" si="151"/>
        <v>1</v>
      </c>
      <c r="AP64" s="230" t="str">
        <f t="shared" si="151"/>
        <v>0</v>
      </c>
      <c r="AQ64" s="230" t="str">
        <f t="shared" si="151"/>
        <v>1</v>
      </c>
      <c r="AR64" s="229" t="str">
        <f t="shared" si="151"/>
        <v>0</v>
      </c>
      <c r="AS64" s="230" t="str">
        <f t="shared" si="151"/>
        <v>0</v>
      </c>
      <c r="AT64" s="230" t="str">
        <f t="shared" si="151"/>
        <v>1</v>
      </c>
      <c r="AU64" s="231" t="str">
        <f t="shared" si="151"/>
        <v>0</v>
      </c>
      <c r="AV64" s="230" t="str">
        <f t="shared" si="152"/>
        <v>0</v>
      </c>
      <c r="AW64" s="232" t="str">
        <f t="shared" si="152"/>
        <v>0</v>
      </c>
      <c r="AX64" s="232" t="str">
        <f t="shared" si="152"/>
        <v>0</v>
      </c>
      <c r="AY64" s="233" t="str">
        <f t="shared" si="152"/>
        <v>0</v>
      </c>
      <c r="AZ64" s="232" t="str">
        <f t="shared" si="152"/>
        <v>0</v>
      </c>
      <c r="BA64" s="232" t="str">
        <f t="shared" si="152"/>
        <v>0</v>
      </c>
      <c r="BB64" s="232" t="str">
        <f t="shared" si="152"/>
        <v>0</v>
      </c>
      <c r="BC64" s="233" t="str">
        <f t="shared" si="152"/>
        <v>0</v>
      </c>
      <c r="BD64" s="168" t="str">
        <f t="shared" si="153"/>
        <v>0</v>
      </c>
      <c r="BE64" s="168" t="str">
        <f t="shared" si="153"/>
        <v>0</v>
      </c>
      <c r="BF64" s="168" t="str">
        <f t="shared" si="153"/>
        <v>0</v>
      </c>
      <c r="BG64" s="169" t="str">
        <f t="shared" si="153"/>
        <v>0</v>
      </c>
      <c r="BH64" s="168" t="str">
        <f t="shared" si="153"/>
        <v>0</v>
      </c>
      <c r="BI64" s="168" t="str">
        <f t="shared" si="153"/>
        <v>0</v>
      </c>
      <c r="BJ64" s="168" t="str">
        <f t="shared" si="153"/>
        <v>1</v>
      </c>
      <c r="BK64" s="169" t="str">
        <f t="shared" si="153"/>
        <v>0</v>
      </c>
      <c r="BL64" s="168" t="str">
        <f t="shared" si="154"/>
        <v>0</v>
      </c>
      <c r="BM64" s="168" t="str">
        <f t="shared" si="154"/>
        <v>0</v>
      </c>
      <c r="BN64" s="168" t="str">
        <f t="shared" si="154"/>
        <v>0</v>
      </c>
      <c r="BO64" s="169" t="str">
        <f t="shared" si="154"/>
        <v>0</v>
      </c>
      <c r="BP64" s="168" t="str">
        <f t="shared" si="154"/>
        <v>0</v>
      </c>
      <c r="BQ64" s="168" t="str">
        <f t="shared" si="154"/>
        <v>1</v>
      </c>
      <c r="BR64" s="168" t="str">
        <f t="shared" si="154"/>
        <v>1</v>
      </c>
      <c r="BS64" s="169" t="str">
        <f t="shared" si="154"/>
        <v>0</v>
      </c>
      <c r="BT64" s="302" t="str">
        <f t="shared" si="155"/>
        <v>0</v>
      </c>
      <c r="BU64" s="302" t="str">
        <f t="shared" si="155"/>
        <v>0</v>
      </c>
      <c r="BV64" s="302" t="str">
        <f t="shared" si="155"/>
        <v>1</v>
      </c>
      <c r="BW64" s="303" t="str">
        <f t="shared" si="155"/>
        <v>1</v>
      </c>
      <c r="BX64" s="302" t="str">
        <f t="shared" si="155"/>
        <v>1</v>
      </c>
      <c r="BY64" s="302" t="str">
        <f t="shared" si="155"/>
        <v>0</v>
      </c>
      <c r="BZ64" s="302" t="str">
        <f t="shared" si="155"/>
        <v>0</v>
      </c>
      <c r="CA64" s="303" t="str">
        <f t="shared" si="155"/>
        <v>1</v>
      </c>
      <c r="CB64" s="164" t="str">
        <f t="shared" si="156"/>
        <v>0</v>
      </c>
      <c r="CC64" s="289" t="str">
        <f t="shared" si="156"/>
        <v>1</v>
      </c>
      <c r="CD64" s="340" t="str">
        <f t="shared" si="156"/>
        <v>0</v>
      </c>
      <c r="CE64" s="341" t="str">
        <f t="shared" si="156"/>
        <v>0</v>
      </c>
      <c r="CF64" s="340" t="str">
        <f t="shared" si="156"/>
        <v>0</v>
      </c>
      <c r="CG64" s="340" t="str">
        <f t="shared" si="156"/>
        <v>0</v>
      </c>
      <c r="CH64" s="340" t="str">
        <f t="shared" si="156"/>
        <v>0</v>
      </c>
      <c r="CI64" s="341" t="str">
        <f t="shared" si="156"/>
        <v>0</v>
      </c>
      <c r="CL64" s="32" t="str">
        <f t="shared" si="108"/>
        <v>3E21</v>
      </c>
      <c r="CM64" s="285">
        <f t="shared" si="65"/>
        <v>210</v>
      </c>
      <c r="CN64" s="285">
        <f t="shared" si="67"/>
        <v>220</v>
      </c>
      <c r="CO64" s="142">
        <f t="shared" si="109"/>
        <v>63.8</v>
      </c>
      <c r="CP64" s="142">
        <f t="shared" si="110"/>
        <v>17.666666666666668</v>
      </c>
      <c r="CQ64" s="143">
        <f t="shared" si="147"/>
        <v>0.27777777777777857</v>
      </c>
      <c r="CS64" s="170">
        <f t="shared" si="111"/>
        <v>3</v>
      </c>
      <c r="CT64" s="23">
        <f t="shared" si="112"/>
        <v>14</v>
      </c>
      <c r="CU64" s="171">
        <f t="shared" si="113"/>
        <v>2</v>
      </c>
      <c r="CV64" s="23">
        <f t="shared" si="114"/>
        <v>1</v>
      </c>
      <c r="CW64" s="172">
        <f t="shared" si="115"/>
        <v>0</v>
      </c>
      <c r="CX64" s="24">
        <f t="shared" si="116"/>
        <v>0</v>
      </c>
      <c r="CY64" s="267">
        <f t="shared" si="117"/>
        <v>13</v>
      </c>
      <c r="CZ64" s="268">
        <f t="shared" si="118"/>
        <v>2</v>
      </c>
      <c r="DA64" s="267">
        <f t="shared" si="119"/>
        <v>0</v>
      </c>
      <c r="DB64" s="268">
        <f t="shared" si="120"/>
        <v>0</v>
      </c>
      <c r="DC64" s="173">
        <f t="shared" si="121"/>
        <v>0</v>
      </c>
      <c r="DD64" s="26">
        <f t="shared" si="122"/>
        <v>2</v>
      </c>
      <c r="DE64" s="173">
        <f t="shared" si="123"/>
        <v>0</v>
      </c>
      <c r="DF64" s="26">
        <f t="shared" si="124"/>
        <v>6</v>
      </c>
      <c r="DG64" s="326">
        <f t="shared" si="125"/>
        <v>3</v>
      </c>
      <c r="DH64" s="327">
        <f t="shared" si="126"/>
        <v>9</v>
      </c>
      <c r="DI64" s="172">
        <f t="shared" si="127"/>
        <v>4</v>
      </c>
      <c r="DJ64" s="24">
        <f t="shared" si="128"/>
        <v>0</v>
      </c>
      <c r="DK64" s="172"/>
      <c r="DL64" s="19">
        <f t="shared" si="129"/>
        <v>62</v>
      </c>
      <c r="DM64" s="19">
        <f t="shared" si="130"/>
        <v>33</v>
      </c>
      <c r="DN64" s="174">
        <f t="shared" si="131"/>
        <v>0</v>
      </c>
      <c r="DO64" s="278">
        <f t="shared" si="132"/>
        <v>210</v>
      </c>
      <c r="DP64" s="278">
        <f t="shared" si="133"/>
        <v>0</v>
      </c>
      <c r="DQ64" s="20">
        <f t="shared" si="134"/>
        <v>2</v>
      </c>
      <c r="DR64" s="20">
        <f t="shared" si="135"/>
        <v>6</v>
      </c>
      <c r="DS64" s="337">
        <f t="shared" si="136"/>
        <v>57</v>
      </c>
      <c r="DT64" s="174">
        <f t="shared" si="137"/>
        <v>64</v>
      </c>
      <c r="DU64" s="1">
        <f t="shared" si="66"/>
        <v>57</v>
      </c>
    </row>
    <row r="65" spans="1:1026" s="215" customFormat="1">
      <c r="A65" s="222">
        <v>44329.713252314803</v>
      </c>
      <c r="B65" s="226" t="s">
        <v>187</v>
      </c>
      <c r="C65" s="193">
        <f t="shared" si="95"/>
        <v>17</v>
      </c>
      <c r="D65" s="194">
        <f t="shared" si="96"/>
        <v>68</v>
      </c>
      <c r="E65" s="195" t="str">
        <f t="shared" si="97"/>
        <v>3E</v>
      </c>
      <c r="F65" s="196" t="str">
        <f t="shared" si="98"/>
        <v>21</v>
      </c>
      <c r="G65" s="196" t="str">
        <f t="shared" si="99"/>
        <v>0C</v>
      </c>
      <c r="H65" s="196" t="str">
        <f t="shared" si="100"/>
        <v>DE</v>
      </c>
      <c r="I65" s="196" t="str">
        <f t="shared" si="101"/>
        <v>00</v>
      </c>
      <c r="J65" s="196" t="str">
        <f t="shared" si="102"/>
        <v>20</v>
      </c>
      <c r="K65" s="196" t="str">
        <f t="shared" si="103"/>
        <v>06</v>
      </c>
      <c r="L65" s="196" t="str">
        <f t="shared" si="104"/>
        <v>6F</v>
      </c>
      <c r="M65" s="196" t="str">
        <f t="shared" si="105"/>
        <v>4</v>
      </c>
      <c r="N65" s="196" t="str">
        <f t="shared" si="106"/>
        <v/>
      </c>
      <c r="O65" s="197" t="str">
        <f t="shared" si="107"/>
        <v/>
      </c>
      <c r="P65" s="198" t="str">
        <f t="shared" si="148"/>
        <v>0</v>
      </c>
      <c r="Q65" s="199" t="str">
        <f t="shared" si="148"/>
        <v>0</v>
      </c>
      <c r="R65" s="199" t="str">
        <f t="shared" si="148"/>
        <v>1</v>
      </c>
      <c r="S65" s="200" t="str">
        <f t="shared" si="148"/>
        <v>1</v>
      </c>
      <c r="T65" s="199" t="str">
        <f t="shared" si="148"/>
        <v>1</v>
      </c>
      <c r="U65" s="199" t="str">
        <f t="shared" si="148"/>
        <v>1</v>
      </c>
      <c r="V65" s="199" t="str">
        <f t="shared" si="148"/>
        <v>1</v>
      </c>
      <c r="W65" s="199" t="str">
        <f t="shared" si="148"/>
        <v>0</v>
      </c>
      <c r="X65" s="198" t="str">
        <f t="shared" si="149"/>
        <v>0</v>
      </c>
      <c r="Y65" s="199" t="str">
        <f t="shared" si="149"/>
        <v>0</v>
      </c>
      <c r="Z65" s="199" t="str">
        <f t="shared" si="149"/>
        <v>1</v>
      </c>
      <c r="AA65" s="200" t="str">
        <f t="shared" si="149"/>
        <v>0</v>
      </c>
      <c r="AB65" s="201" t="str">
        <f t="shared" si="149"/>
        <v>0</v>
      </c>
      <c r="AC65" s="202" t="str">
        <f t="shared" si="149"/>
        <v>0</v>
      </c>
      <c r="AD65" s="199" t="str">
        <f t="shared" si="149"/>
        <v>0</v>
      </c>
      <c r="AE65" s="200" t="str">
        <f t="shared" si="149"/>
        <v>1</v>
      </c>
      <c r="AF65" s="196" t="str">
        <f t="shared" si="150"/>
        <v>0</v>
      </c>
      <c r="AG65" s="203" t="str">
        <f t="shared" si="150"/>
        <v>0</v>
      </c>
      <c r="AH65" s="204" t="str">
        <f t="shared" si="150"/>
        <v>0</v>
      </c>
      <c r="AI65" s="206" t="str">
        <f t="shared" si="150"/>
        <v>0</v>
      </c>
      <c r="AJ65" s="205" t="str">
        <f t="shared" si="150"/>
        <v>1</v>
      </c>
      <c r="AK65" s="205" t="str">
        <f t="shared" si="150"/>
        <v>1</v>
      </c>
      <c r="AL65" s="296" t="str">
        <f t="shared" si="150"/>
        <v>0</v>
      </c>
      <c r="AM65" s="206" t="str">
        <f t="shared" si="150"/>
        <v>0</v>
      </c>
      <c r="AN65" s="254" t="str">
        <f t="shared" si="151"/>
        <v>1</v>
      </c>
      <c r="AO65" s="254" t="str">
        <f t="shared" si="151"/>
        <v>1</v>
      </c>
      <c r="AP65" s="254" t="str">
        <f t="shared" si="151"/>
        <v>0</v>
      </c>
      <c r="AQ65" s="254" t="str">
        <f t="shared" si="151"/>
        <v>1</v>
      </c>
      <c r="AR65" s="255" t="str">
        <f t="shared" si="151"/>
        <v>1</v>
      </c>
      <c r="AS65" s="254" t="str">
        <f t="shared" si="151"/>
        <v>1</v>
      </c>
      <c r="AT65" s="254" t="str">
        <f t="shared" si="151"/>
        <v>1</v>
      </c>
      <c r="AU65" s="256" t="str">
        <f t="shared" si="151"/>
        <v>0</v>
      </c>
      <c r="AV65" s="254" t="str">
        <f t="shared" si="152"/>
        <v>0</v>
      </c>
      <c r="AW65" s="257" t="str">
        <f t="shared" si="152"/>
        <v>0</v>
      </c>
      <c r="AX65" s="257" t="str">
        <f t="shared" si="152"/>
        <v>0</v>
      </c>
      <c r="AY65" s="258" t="str">
        <f t="shared" si="152"/>
        <v>0</v>
      </c>
      <c r="AZ65" s="257" t="str">
        <f t="shared" si="152"/>
        <v>0</v>
      </c>
      <c r="BA65" s="257" t="str">
        <f t="shared" si="152"/>
        <v>0</v>
      </c>
      <c r="BB65" s="257" t="str">
        <f t="shared" si="152"/>
        <v>0</v>
      </c>
      <c r="BC65" s="258" t="str">
        <f t="shared" si="152"/>
        <v>0</v>
      </c>
      <c r="BD65" s="207" t="str">
        <f t="shared" si="153"/>
        <v>0</v>
      </c>
      <c r="BE65" s="207" t="str">
        <f t="shared" si="153"/>
        <v>0</v>
      </c>
      <c r="BF65" s="207" t="str">
        <f t="shared" si="153"/>
        <v>1</v>
      </c>
      <c r="BG65" s="208" t="str">
        <f t="shared" si="153"/>
        <v>0</v>
      </c>
      <c r="BH65" s="207" t="str">
        <f t="shared" si="153"/>
        <v>0</v>
      </c>
      <c r="BI65" s="207" t="str">
        <f t="shared" si="153"/>
        <v>0</v>
      </c>
      <c r="BJ65" s="207" t="str">
        <f t="shared" si="153"/>
        <v>0</v>
      </c>
      <c r="BK65" s="208" t="str">
        <f t="shared" si="153"/>
        <v>0</v>
      </c>
      <c r="BL65" s="207" t="str">
        <f t="shared" si="154"/>
        <v>0</v>
      </c>
      <c r="BM65" s="207" t="str">
        <f t="shared" si="154"/>
        <v>0</v>
      </c>
      <c r="BN65" s="207" t="str">
        <f t="shared" si="154"/>
        <v>0</v>
      </c>
      <c r="BO65" s="208" t="str">
        <f t="shared" si="154"/>
        <v>0</v>
      </c>
      <c r="BP65" s="207" t="str">
        <f t="shared" si="154"/>
        <v>0</v>
      </c>
      <c r="BQ65" s="207" t="str">
        <f t="shared" si="154"/>
        <v>1</v>
      </c>
      <c r="BR65" s="207" t="str">
        <f t="shared" si="154"/>
        <v>1</v>
      </c>
      <c r="BS65" s="208" t="str">
        <f t="shared" si="154"/>
        <v>0</v>
      </c>
      <c r="BT65" s="314" t="str">
        <f t="shared" si="155"/>
        <v>0</v>
      </c>
      <c r="BU65" s="314" t="str">
        <f t="shared" si="155"/>
        <v>1</v>
      </c>
      <c r="BV65" s="314" t="str">
        <f t="shared" si="155"/>
        <v>1</v>
      </c>
      <c r="BW65" s="315" t="str">
        <f t="shared" si="155"/>
        <v>0</v>
      </c>
      <c r="BX65" s="314" t="str">
        <f t="shared" si="155"/>
        <v>1</v>
      </c>
      <c r="BY65" s="314" t="str">
        <f t="shared" si="155"/>
        <v>1</v>
      </c>
      <c r="BZ65" s="314" t="str">
        <f t="shared" si="155"/>
        <v>1</v>
      </c>
      <c r="CA65" s="315" t="str">
        <f t="shared" si="155"/>
        <v>1</v>
      </c>
      <c r="CB65" s="205" t="str">
        <f t="shared" si="156"/>
        <v>0</v>
      </c>
      <c r="CC65" s="296" t="str">
        <f t="shared" si="156"/>
        <v>1</v>
      </c>
      <c r="CD65" s="352" t="str">
        <f t="shared" si="156"/>
        <v>0</v>
      </c>
      <c r="CE65" s="353" t="str">
        <f t="shared" si="156"/>
        <v>0</v>
      </c>
      <c r="CF65" s="352" t="str">
        <f t="shared" si="156"/>
        <v>0</v>
      </c>
      <c r="CG65" s="352" t="str">
        <f t="shared" si="156"/>
        <v>0</v>
      </c>
      <c r="CH65" s="352" t="str">
        <f t="shared" si="156"/>
        <v>0</v>
      </c>
      <c r="CI65" s="353" t="str">
        <f t="shared" si="156"/>
        <v>0</v>
      </c>
      <c r="CJ65" s="196" t="s">
        <v>188</v>
      </c>
      <c r="CK65" s="196"/>
      <c r="CL65" s="209" t="str">
        <f t="shared" si="108"/>
        <v>3E21</v>
      </c>
      <c r="CM65" s="286">
        <f t="shared" si="65"/>
        <v>222</v>
      </c>
      <c r="CN65" s="286">
        <f t="shared" si="67"/>
        <v>232</v>
      </c>
      <c r="CO65" s="210">
        <f t="shared" si="109"/>
        <v>66.8</v>
      </c>
      <c r="CP65" s="210">
        <f t="shared" si="110"/>
        <v>19.333333333333332</v>
      </c>
      <c r="CQ65" s="211">
        <f t="shared" si="147"/>
        <v>1.6666666666666643</v>
      </c>
      <c r="CR65" s="196"/>
      <c r="CS65" s="212">
        <f t="shared" si="111"/>
        <v>3</v>
      </c>
      <c r="CT65" s="213">
        <f t="shared" si="112"/>
        <v>14</v>
      </c>
      <c r="CU65" s="214">
        <f t="shared" si="113"/>
        <v>2</v>
      </c>
      <c r="CV65" s="213">
        <f t="shared" si="114"/>
        <v>1</v>
      </c>
      <c r="CW65" s="215">
        <f t="shared" si="115"/>
        <v>0</v>
      </c>
      <c r="CX65" s="216">
        <f t="shared" si="116"/>
        <v>12</v>
      </c>
      <c r="CY65" s="271">
        <f t="shared" si="117"/>
        <v>13</v>
      </c>
      <c r="CZ65" s="272">
        <f t="shared" si="118"/>
        <v>14</v>
      </c>
      <c r="DA65" s="271">
        <f t="shared" si="119"/>
        <v>0</v>
      </c>
      <c r="DB65" s="272">
        <f t="shared" si="120"/>
        <v>0</v>
      </c>
      <c r="DC65" s="217">
        <f t="shared" si="121"/>
        <v>2</v>
      </c>
      <c r="DD65" s="218">
        <f t="shared" si="122"/>
        <v>0</v>
      </c>
      <c r="DE65" s="217">
        <f t="shared" si="123"/>
        <v>0</v>
      </c>
      <c r="DF65" s="218">
        <f t="shared" si="124"/>
        <v>6</v>
      </c>
      <c r="DG65" s="330">
        <f t="shared" si="125"/>
        <v>6</v>
      </c>
      <c r="DH65" s="331">
        <f t="shared" si="126"/>
        <v>15</v>
      </c>
      <c r="DI65" s="215">
        <f t="shared" si="127"/>
        <v>4</v>
      </c>
      <c r="DJ65" s="216">
        <f t="shared" si="128"/>
        <v>0</v>
      </c>
      <c r="DL65" s="219">
        <f t="shared" si="129"/>
        <v>62</v>
      </c>
      <c r="DM65" s="219">
        <f t="shared" si="130"/>
        <v>33</v>
      </c>
      <c r="DN65" s="220">
        <f t="shared" si="131"/>
        <v>12</v>
      </c>
      <c r="DO65" s="280">
        <f t="shared" si="132"/>
        <v>222</v>
      </c>
      <c r="DP65" s="280">
        <f t="shared" si="133"/>
        <v>0</v>
      </c>
      <c r="DQ65" s="221">
        <f t="shared" si="134"/>
        <v>32</v>
      </c>
      <c r="DR65" s="221">
        <f t="shared" si="135"/>
        <v>6</v>
      </c>
      <c r="DS65" s="339">
        <f t="shared" si="136"/>
        <v>111</v>
      </c>
      <c r="DT65" s="220">
        <f t="shared" si="137"/>
        <v>64</v>
      </c>
      <c r="DU65" s="215">
        <f t="shared" si="66"/>
        <v>111</v>
      </c>
    </row>
    <row r="66" spans="1:1026">
      <c r="B66" s="225" t="s">
        <v>189</v>
      </c>
      <c r="C66" s="154">
        <f t="shared" si="95"/>
        <v>17</v>
      </c>
      <c r="D66" s="4">
        <f t="shared" si="96"/>
        <v>68</v>
      </c>
      <c r="E66" s="16" t="str">
        <f t="shared" si="97"/>
        <v>09</v>
      </c>
      <c r="F66" s="11" t="str">
        <f t="shared" si="98"/>
        <v>1A</v>
      </c>
      <c r="G66" s="155" t="str">
        <f t="shared" si="99"/>
        <v>00</v>
      </c>
      <c r="H66" s="155" t="str">
        <f t="shared" si="100"/>
        <v>F6</v>
      </c>
      <c r="I66" s="155" t="str">
        <f t="shared" si="101"/>
        <v>FF</v>
      </c>
      <c r="J66" s="155" t="str">
        <f t="shared" si="102"/>
        <v>60</v>
      </c>
      <c r="K66" s="155" t="str">
        <f t="shared" si="103"/>
        <v>06</v>
      </c>
      <c r="L66" s="155" t="str">
        <f t="shared" si="104"/>
        <v>7E</v>
      </c>
      <c r="M66" s="155" t="str">
        <f t="shared" si="105"/>
        <v>4</v>
      </c>
      <c r="N66" s="155" t="str">
        <f t="shared" si="106"/>
        <v/>
      </c>
      <c r="O66" s="156" t="str">
        <f t="shared" si="107"/>
        <v/>
      </c>
      <c r="P66" s="157" t="str">
        <f t="shared" si="148"/>
        <v>0</v>
      </c>
      <c r="Q66" s="158" t="str">
        <f t="shared" si="148"/>
        <v>0</v>
      </c>
      <c r="R66" s="158" t="str">
        <f t="shared" si="148"/>
        <v>0</v>
      </c>
      <c r="S66" s="159" t="str">
        <f t="shared" si="148"/>
        <v>0</v>
      </c>
      <c r="T66" s="158" t="str">
        <f t="shared" si="148"/>
        <v>1</v>
      </c>
      <c r="U66" s="158" t="str">
        <f t="shared" si="148"/>
        <v>0</v>
      </c>
      <c r="V66" s="158" t="str">
        <f t="shared" si="148"/>
        <v>0</v>
      </c>
      <c r="W66" s="158" t="str">
        <f t="shared" si="148"/>
        <v>1</v>
      </c>
      <c r="X66" s="157" t="str">
        <f t="shared" si="149"/>
        <v>0</v>
      </c>
      <c r="Y66" s="158" t="str">
        <f t="shared" si="149"/>
        <v>0</v>
      </c>
      <c r="Z66" s="158" t="str">
        <f t="shared" si="149"/>
        <v>0</v>
      </c>
      <c r="AA66" s="159" t="str">
        <f t="shared" si="149"/>
        <v>1</v>
      </c>
      <c r="AB66" s="160" t="str">
        <f t="shared" si="149"/>
        <v>1</v>
      </c>
      <c r="AC66" s="161" t="str">
        <f t="shared" si="149"/>
        <v>0</v>
      </c>
      <c r="AD66" s="158" t="str">
        <f t="shared" si="149"/>
        <v>1</v>
      </c>
      <c r="AE66" s="159" t="str">
        <f t="shared" si="149"/>
        <v>0</v>
      </c>
      <c r="AF66" s="155" t="str">
        <f t="shared" si="150"/>
        <v>0</v>
      </c>
      <c r="AG66" s="162" t="str">
        <f t="shared" si="150"/>
        <v>0</v>
      </c>
      <c r="AH66" s="163" t="str">
        <f t="shared" si="150"/>
        <v>0</v>
      </c>
      <c r="AI66" s="165" t="str">
        <f t="shared" si="150"/>
        <v>0</v>
      </c>
      <c r="AJ66" s="164" t="str">
        <f t="shared" si="150"/>
        <v>0</v>
      </c>
      <c r="AK66" s="164" t="str">
        <f t="shared" si="150"/>
        <v>0</v>
      </c>
      <c r="AL66" s="289" t="str">
        <f t="shared" si="150"/>
        <v>0</v>
      </c>
      <c r="AM66" s="165" t="str">
        <f t="shared" si="150"/>
        <v>0</v>
      </c>
      <c r="AN66" s="230" t="str">
        <f t="shared" si="151"/>
        <v>1</v>
      </c>
      <c r="AO66" s="230" t="str">
        <f t="shared" si="151"/>
        <v>1</v>
      </c>
      <c r="AP66" s="230" t="str">
        <f t="shared" si="151"/>
        <v>1</v>
      </c>
      <c r="AQ66" s="230" t="str">
        <f t="shared" si="151"/>
        <v>1</v>
      </c>
      <c r="AR66" s="229" t="str">
        <f t="shared" si="151"/>
        <v>0</v>
      </c>
      <c r="AS66" s="230" t="str">
        <f t="shared" si="151"/>
        <v>1</v>
      </c>
      <c r="AT66" s="230" t="str">
        <f t="shared" si="151"/>
        <v>1</v>
      </c>
      <c r="AU66" s="231" t="str">
        <f t="shared" si="151"/>
        <v>0</v>
      </c>
      <c r="AV66" s="230" t="str">
        <f t="shared" si="152"/>
        <v>1</v>
      </c>
      <c r="AW66" s="232" t="str">
        <f t="shared" si="152"/>
        <v>1</v>
      </c>
      <c r="AX66" s="232" t="str">
        <f t="shared" si="152"/>
        <v>1</v>
      </c>
      <c r="AY66" s="233" t="str">
        <f t="shared" si="152"/>
        <v>1</v>
      </c>
      <c r="AZ66" s="232" t="str">
        <f t="shared" si="152"/>
        <v>1</v>
      </c>
      <c r="BA66" s="232" t="str">
        <f t="shared" si="152"/>
        <v>1</v>
      </c>
      <c r="BB66" s="232" t="str">
        <f t="shared" si="152"/>
        <v>1</v>
      </c>
      <c r="BC66" s="233" t="str">
        <f t="shared" si="152"/>
        <v>1</v>
      </c>
      <c r="BD66" s="168" t="str">
        <f t="shared" si="153"/>
        <v>0</v>
      </c>
      <c r="BE66" s="168" t="str">
        <f t="shared" si="153"/>
        <v>1</v>
      </c>
      <c r="BF66" s="168" t="str">
        <f t="shared" si="153"/>
        <v>1</v>
      </c>
      <c r="BG66" s="169" t="str">
        <f t="shared" si="153"/>
        <v>0</v>
      </c>
      <c r="BH66" s="168" t="str">
        <f t="shared" si="153"/>
        <v>0</v>
      </c>
      <c r="BI66" s="168" t="str">
        <f t="shared" si="153"/>
        <v>0</v>
      </c>
      <c r="BJ66" s="168" t="str">
        <f t="shared" si="153"/>
        <v>0</v>
      </c>
      <c r="BK66" s="169" t="str">
        <f t="shared" si="153"/>
        <v>0</v>
      </c>
      <c r="BL66" s="168" t="str">
        <f t="shared" si="154"/>
        <v>0</v>
      </c>
      <c r="BM66" s="168" t="str">
        <f t="shared" si="154"/>
        <v>0</v>
      </c>
      <c r="BN66" s="168" t="str">
        <f t="shared" si="154"/>
        <v>0</v>
      </c>
      <c r="BO66" s="169" t="str">
        <f t="shared" si="154"/>
        <v>0</v>
      </c>
      <c r="BP66" s="168" t="str">
        <f t="shared" si="154"/>
        <v>0</v>
      </c>
      <c r="BQ66" s="168" t="str">
        <f t="shared" si="154"/>
        <v>1</v>
      </c>
      <c r="BR66" s="168" t="str">
        <f t="shared" si="154"/>
        <v>1</v>
      </c>
      <c r="BS66" s="169" t="str">
        <f t="shared" si="154"/>
        <v>0</v>
      </c>
      <c r="BT66" s="302" t="str">
        <f t="shared" si="155"/>
        <v>0</v>
      </c>
      <c r="BU66" s="302" t="str">
        <f t="shared" si="155"/>
        <v>1</v>
      </c>
      <c r="BV66" s="302" t="str">
        <f t="shared" si="155"/>
        <v>1</v>
      </c>
      <c r="BW66" s="303" t="str">
        <f t="shared" si="155"/>
        <v>1</v>
      </c>
      <c r="BX66" s="302" t="str">
        <f t="shared" si="155"/>
        <v>1</v>
      </c>
      <c r="BY66" s="302" t="str">
        <f t="shared" si="155"/>
        <v>1</v>
      </c>
      <c r="BZ66" s="302" t="str">
        <f t="shared" si="155"/>
        <v>1</v>
      </c>
      <c r="CA66" s="303" t="str">
        <f t="shared" si="155"/>
        <v>0</v>
      </c>
      <c r="CB66" s="164" t="str">
        <f t="shared" si="156"/>
        <v>0</v>
      </c>
      <c r="CC66" s="289" t="str">
        <f t="shared" si="156"/>
        <v>1</v>
      </c>
      <c r="CD66" s="340" t="str">
        <f t="shared" si="156"/>
        <v>0</v>
      </c>
      <c r="CE66" s="341" t="str">
        <f t="shared" si="156"/>
        <v>0</v>
      </c>
      <c r="CF66" s="340" t="str">
        <f t="shared" si="156"/>
        <v>0</v>
      </c>
      <c r="CG66" s="340" t="str">
        <f t="shared" si="156"/>
        <v>0</v>
      </c>
      <c r="CH66" s="340" t="str">
        <f t="shared" si="156"/>
        <v>0</v>
      </c>
      <c r="CI66" s="341" t="str">
        <f t="shared" si="156"/>
        <v>0</v>
      </c>
      <c r="CJ66" s="287" t="s">
        <v>190</v>
      </c>
      <c r="CL66" s="32" t="str">
        <f t="shared" si="108"/>
        <v>091A</v>
      </c>
      <c r="CM66" s="285">
        <f t="shared" si="65"/>
        <v>65526</v>
      </c>
      <c r="CN66" s="285">
        <f t="shared" si="67"/>
        <v>0</v>
      </c>
      <c r="CO66" s="142">
        <f t="shared" si="109"/>
        <v>73.2</v>
      </c>
      <c r="CP66" s="142">
        <f t="shared" si="110"/>
        <v>22.888888888888889</v>
      </c>
      <c r="CQ66" s="143">
        <f t="shared" si="147"/>
        <v>3.5555555555555571</v>
      </c>
      <c r="CS66" s="170">
        <f t="shared" si="111"/>
        <v>0</v>
      </c>
      <c r="CT66" s="23">
        <f t="shared" si="112"/>
        <v>9</v>
      </c>
      <c r="CU66" s="171">
        <f t="shared" si="113"/>
        <v>1</v>
      </c>
      <c r="CV66" s="23">
        <f t="shared" si="114"/>
        <v>10</v>
      </c>
      <c r="CW66" s="172">
        <f t="shared" si="115"/>
        <v>0</v>
      </c>
      <c r="CX66" s="24">
        <f t="shared" si="116"/>
        <v>0</v>
      </c>
      <c r="CY66" s="267">
        <f t="shared" si="117"/>
        <v>15</v>
      </c>
      <c r="CZ66" s="268">
        <f t="shared" si="118"/>
        <v>6</v>
      </c>
      <c r="DA66" s="267">
        <f t="shared" si="119"/>
        <v>15</v>
      </c>
      <c r="DB66" s="268">
        <f t="shared" si="120"/>
        <v>15</v>
      </c>
      <c r="DC66" s="173">
        <f t="shared" si="121"/>
        <v>6</v>
      </c>
      <c r="DD66" s="26">
        <f t="shared" si="122"/>
        <v>0</v>
      </c>
      <c r="DE66" s="173">
        <f t="shared" si="123"/>
        <v>0</v>
      </c>
      <c r="DF66" s="26">
        <f t="shared" si="124"/>
        <v>6</v>
      </c>
      <c r="DG66" s="326">
        <f t="shared" si="125"/>
        <v>7</v>
      </c>
      <c r="DH66" s="327">
        <f t="shared" si="126"/>
        <v>14</v>
      </c>
      <c r="DI66" s="172">
        <f t="shared" si="127"/>
        <v>4</v>
      </c>
      <c r="DJ66" s="24">
        <f t="shared" si="128"/>
        <v>0</v>
      </c>
      <c r="DK66" s="172"/>
      <c r="DL66" s="19">
        <f t="shared" si="129"/>
        <v>9</v>
      </c>
      <c r="DM66" s="19">
        <f t="shared" si="130"/>
        <v>26</v>
      </c>
      <c r="DN66" s="174">
        <f t="shared" si="131"/>
        <v>0</v>
      </c>
      <c r="DO66" s="278">
        <f t="shared" si="132"/>
        <v>246</v>
      </c>
      <c r="DP66" s="278">
        <f t="shared" si="133"/>
        <v>255</v>
      </c>
      <c r="DQ66" s="20">
        <f t="shared" si="134"/>
        <v>96</v>
      </c>
      <c r="DR66" s="20">
        <f t="shared" si="135"/>
        <v>6</v>
      </c>
      <c r="DS66" s="337">
        <f t="shared" si="136"/>
        <v>126</v>
      </c>
      <c r="DT66" s="174">
        <f t="shared" si="137"/>
        <v>64</v>
      </c>
      <c r="DU66" s="1">
        <f t="shared" si="66"/>
        <v>126</v>
      </c>
    </row>
    <row r="67" spans="1:1026" s="215" customFormat="1">
      <c r="A67" s="223"/>
      <c r="B67" s="226" t="s">
        <v>191</v>
      </c>
      <c r="C67" s="193">
        <f t="shared" si="95"/>
        <v>17</v>
      </c>
      <c r="D67" s="194">
        <f t="shared" si="96"/>
        <v>68</v>
      </c>
      <c r="E67" s="195" t="str">
        <f t="shared" si="97"/>
        <v>09</v>
      </c>
      <c r="F67" s="196" t="str">
        <f t="shared" si="98"/>
        <v>1A</v>
      </c>
      <c r="G67" s="196" t="str">
        <f t="shared" si="99"/>
        <v>40</v>
      </c>
      <c r="H67" s="196" t="str">
        <f t="shared" si="100"/>
        <v>F6</v>
      </c>
      <c r="I67" s="196" t="str">
        <f t="shared" si="101"/>
        <v>FF</v>
      </c>
      <c r="J67" s="196" t="str">
        <f t="shared" si="102"/>
        <v>60</v>
      </c>
      <c r="K67" s="196" t="str">
        <f t="shared" si="103"/>
        <v>06</v>
      </c>
      <c r="L67" s="196" t="str">
        <f t="shared" si="104"/>
        <v>BE</v>
      </c>
      <c r="M67" s="196" t="str">
        <f t="shared" si="105"/>
        <v>4</v>
      </c>
      <c r="N67" s="196" t="str">
        <f t="shared" si="106"/>
        <v/>
      </c>
      <c r="O67" s="197" t="str">
        <f t="shared" si="107"/>
        <v/>
      </c>
      <c r="P67" s="198" t="str">
        <f t="shared" si="148"/>
        <v>0</v>
      </c>
      <c r="Q67" s="199" t="str">
        <f t="shared" si="148"/>
        <v>0</v>
      </c>
      <c r="R67" s="199" t="str">
        <f t="shared" si="148"/>
        <v>0</v>
      </c>
      <c r="S67" s="200" t="str">
        <f t="shared" si="148"/>
        <v>0</v>
      </c>
      <c r="T67" s="199" t="str">
        <f t="shared" si="148"/>
        <v>1</v>
      </c>
      <c r="U67" s="199" t="str">
        <f t="shared" si="148"/>
        <v>0</v>
      </c>
      <c r="V67" s="199" t="str">
        <f t="shared" si="148"/>
        <v>0</v>
      </c>
      <c r="W67" s="199" t="str">
        <f t="shared" si="148"/>
        <v>1</v>
      </c>
      <c r="X67" s="198" t="str">
        <f t="shared" si="149"/>
        <v>0</v>
      </c>
      <c r="Y67" s="199" t="str">
        <f t="shared" si="149"/>
        <v>0</v>
      </c>
      <c r="Z67" s="199" t="str">
        <f t="shared" si="149"/>
        <v>0</v>
      </c>
      <c r="AA67" s="200" t="str">
        <f t="shared" si="149"/>
        <v>1</v>
      </c>
      <c r="AB67" s="201" t="str">
        <f t="shared" si="149"/>
        <v>1</v>
      </c>
      <c r="AC67" s="202" t="str">
        <f t="shared" si="149"/>
        <v>0</v>
      </c>
      <c r="AD67" s="199" t="str">
        <f t="shared" si="149"/>
        <v>1</v>
      </c>
      <c r="AE67" s="200" t="str">
        <f t="shared" si="149"/>
        <v>0</v>
      </c>
      <c r="AF67" s="196" t="str">
        <f t="shared" si="150"/>
        <v>0</v>
      </c>
      <c r="AG67" s="203" t="str">
        <f t="shared" si="150"/>
        <v>1</v>
      </c>
      <c r="AH67" s="204" t="str">
        <f t="shared" si="150"/>
        <v>0</v>
      </c>
      <c r="AI67" s="206" t="str">
        <f t="shared" si="150"/>
        <v>0</v>
      </c>
      <c r="AJ67" s="205" t="str">
        <f t="shared" si="150"/>
        <v>0</v>
      </c>
      <c r="AK67" s="205" t="str">
        <f t="shared" si="150"/>
        <v>0</v>
      </c>
      <c r="AL67" s="296" t="str">
        <f t="shared" si="150"/>
        <v>0</v>
      </c>
      <c r="AM67" s="206" t="str">
        <f t="shared" si="150"/>
        <v>0</v>
      </c>
      <c r="AN67" s="254" t="str">
        <f t="shared" si="151"/>
        <v>1</v>
      </c>
      <c r="AO67" s="254" t="str">
        <f t="shared" si="151"/>
        <v>1</v>
      </c>
      <c r="AP67" s="254" t="str">
        <f t="shared" si="151"/>
        <v>1</v>
      </c>
      <c r="AQ67" s="254" t="str">
        <f t="shared" si="151"/>
        <v>1</v>
      </c>
      <c r="AR67" s="255" t="str">
        <f t="shared" si="151"/>
        <v>0</v>
      </c>
      <c r="AS67" s="254" t="str">
        <f t="shared" si="151"/>
        <v>1</v>
      </c>
      <c r="AT67" s="254" t="str">
        <f t="shared" si="151"/>
        <v>1</v>
      </c>
      <c r="AU67" s="256" t="str">
        <f t="shared" si="151"/>
        <v>0</v>
      </c>
      <c r="AV67" s="254" t="str">
        <f t="shared" si="152"/>
        <v>1</v>
      </c>
      <c r="AW67" s="257" t="str">
        <f t="shared" si="152"/>
        <v>1</v>
      </c>
      <c r="AX67" s="257" t="str">
        <f t="shared" si="152"/>
        <v>1</v>
      </c>
      <c r="AY67" s="258" t="str">
        <f t="shared" si="152"/>
        <v>1</v>
      </c>
      <c r="AZ67" s="257" t="str">
        <f t="shared" si="152"/>
        <v>1</v>
      </c>
      <c r="BA67" s="257" t="str">
        <f t="shared" si="152"/>
        <v>1</v>
      </c>
      <c r="BB67" s="257" t="str">
        <f t="shared" si="152"/>
        <v>1</v>
      </c>
      <c r="BC67" s="258" t="str">
        <f t="shared" si="152"/>
        <v>1</v>
      </c>
      <c r="BD67" s="207" t="str">
        <f t="shared" si="153"/>
        <v>0</v>
      </c>
      <c r="BE67" s="207" t="str">
        <f t="shared" si="153"/>
        <v>1</v>
      </c>
      <c r="BF67" s="207" t="str">
        <f t="shared" si="153"/>
        <v>1</v>
      </c>
      <c r="BG67" s="208" t="str">
        <f t="shared" si="153"/>
        <v>0</v>
      </c>
      <c r="BH67" s="207" t="str">
        <f t="shared" si="153"/>
        <v>0</v>
      </c>
      <c r="BI67" s="207" t="str">
        <f t="shared" si="153"/>
        <v>0</v>
      </c>
      <c r="BJ67" s="207" t="str">
        <f t="shared" si="153"/>
        <v>0</v>
      </c>
      <c r="BK67" s="208" t="str">
        <f t="shared" si="153"/>
        <v>0</v>
      </c>
      <c r="BL67" s="207" t="str">
        <f t="shared" si="154"/>
        <v>0</v>
      </c>
      <c r="BM67" s="207" t="str">
        <f t="shared" si="154"/>
        <v>0</v>
      </c>
      <c r="BN67" s="207" t="str">
        <f t="shared" si="154"/>
        <v>0</v>
      </c>
      <c r="BO67" s="208" t="str">
        <f t="shared" si="154"/>
        <v>0</v>
      </c>
      <c r="BP67" s="207" t="str">
        <f t="shared" si="154"/>
        <v>0</v>
      </c>
      <c r="BQ67" s="207" t="str">
        <f t="shared" si="154"/>
        <v>1</v>
      </c>
      <c r="BR67" s="207" t="str">
        <f t="shared" si="154"/>
        <v>1</v>
      </c>
      <c r="BS67" s="208" t="str">
        <f t="shared" si="154"/>
        <v>0</v>
      </c>
      <c r="BT67" s="314" t="str">
        <f t="shared" si="155"/>
        <v>1</v>
      </c>
      <c r="BU67" s="314" t="str">
        <f t="shared" si="155"/>
        <v>0</v>
      </c>
      <c r="BV67" s="314" t="str">
        <f t="shared" si="155"/>
        <v>1</v>
      </c>
      <c r="BW67" s="315" t="str">
        <f t="shared" si="155"/>
        <v>1</v>
      </c>
      <c r="BX67" s="314" t="str">
        <f t="shared" si="155"/>
        <v>1</v>
      </c>
      <c r="BY67" s="314" t="str">
        <f t="shared" si="155"/>
        <v>1</v>
      </c>
      <c r="BZ67" s="314" t="str">
        <f t="shared" si="155"/>
        <v>1</v>
      </c>
      <c r="CA67" s="315" t="str">
        <f t="shared" si="155"/>
        <v>0</v>
      </c>
      <c r="CB67" s="205" t="str">
        <f t="shared" si="156"/>
        <v>0</v>
      </c>
      <c r="CC67" s="296" t="str">
        <f t="shared" si="156"/>
        <v>1</v>
      </c>
      <c r="CD67" s="352" t="str">
        <f t="shared" si="156"/>
        <v>0</v>
      </c>
      <c r="CE67" s="353" t="str">
        <f t="shared" si="156"/>
        <v>0</v>
      </c>
      <c r="CF67" s="352" t="str">
        <f t="shared" si="156"/>
        <v>0</v>
      </c>
      <c r="CG67" s="352" t="str">
        <f t="shared" si="156"/>
        <v>0</v>
      </c>
      <c r="CH67" s="352" t="str">
        <f t="shared" si="156"/>
        <v>0</v>
      </c>
      <c r="CI67" s="353" t="str">
        <f t="shared" si="156"/>
        <v>0</v>
      </c>
      <c r="CJ67" s="196"/>
      <c r="CK67" s="196"/>
      <c r="CL67" s="209" t="str">
        <f t="shared" si="108"/>
        <v>091A</v>
      </c>
      <c r="CM67" s="286">
        <f t="shared" si="65"/>
        <v>65526</v>
      </c>
      <c r="CN67" s="286">
        <f t="shared" si="67"/>
        <v>0</v>
      </c>
      <c r="CO67" s="210">
        <f t="shared" si="109"/>
        <v>73.2</v>
      </c>
      <c r="CP67" s="210">
        <f t="shared" si="110"/>
        <v>22.888888888888889</v>
      </c>
      <c r="CQ67" s="211">
        <f t="shared" si="147"/>
        <v>0</v>
      </c>
      <c r="CR67" s="196"/>
      <c r="CS67" s="212">
        <f t="shared" si="111"/>
        <v>0</v>
      </c>
      <c r="CT67" s="213">
        <f t="shared" si="112"/>
        <v>9</v>
      </c>
      <c r="CU67" s="214">
        <f t="shared" si="113"/>
        <v>1</v>
      </c>
      <c r="CV67" s="213">
        <f t="shared" si="114"/>
        <v>10</v>
      </c>
      <c r="CW67" s="215">
        <f t="shared" si="115"/>
        <v>4</v>
      </c>
      <c r="CX67" s="216">
        <f t="shared" si="116"/>
        <v>0</v>
      </c>
      <c r="CY67" s="271">
        <f t="shared" si="117"/>
        <v>15</v>
      </c>
      <c r="CZ67" s="272">
        <f t="shared" si="118"/>
        <v>6</v>
      </c>
      <c r="DA67" s="271">
        <f t="shared" si="119"/>
        <v>15</v>
      </c>
      <c r="DB67" s="272">
        <f t="shared" si="120"/>
        <v>15</v>
      </c>
      <c r="DC67" s="217">
        <f t="shared" si="121"/>
        <v>6</v>
      </c>
      <c r="DD67" s="218">
        <f t="shared" si="122"/>
        <v>0</v>
      </c>
      <c r="DE67" s="217">
        <f t="shared" si="123"/>
        <v>0</v>
      </c>
      <c r="DF67" s="218">
        <f t="shared" si="124"/>
        <v>6</v>
      </c>
      <c r="DG67" s="330">
        <f t="shared" si="125"/>
        <v>11</v>
      </c>
      <c r="DH67" s="331">
        <f t="shared" si="126"/>
        <v>14</v>
      </c>
      <c r="DI67" s="215">
        <f t="shared" si="127"/>
        <v>4</v>
      </c>
      <c r="DJ67" s="216">
        <f t="shared" si="128"/>
        <v>0</v>
      </c>
      <c r="DL67" s="219">
        <f t="shared" si="129"/>
        <v>9</v>
      </c>
      <c r="DM67" s="219">
        <f t="shared" si="130"/>
        <v>26</v>
      </c>
      <c r="DN67" s="220">
        <f t="shared" si="131"/>
        <v>64</v>
      </c>
      <c r="DO67" s="280">
        <f t="shared" si="132"/>
        <v>246</v>
      </c>
      <c r="DP67" s="280">
        <f t="shared" si="133"/>
        <v>255</v>
      </c>
      <c r="DQ67" s="221">
        <f t="shared" si="134"/>
        <v>96</v>
      </c>
      <c r="DR67" s="221">
        <f t="shared" si="135"/>
        <v>6</v>
      </c>
      <c r="DS67" s="339">
        <f t="shared" si="136"/>
        <v>190</v>
      </c>
      <c r="DT67" s="220">
        <f t="shared" si="137"/>
        <v>64</v>
      </c>
      <c r="DU67" s="215">
        <f t="shared" si="66"/>
        <v>190</v>
      </c>
    </row>
    <row r="68" spans="1:1026" s="282" customFormat="1">
      <c r="A68" s="172"/>
      <c r="B68" s="225" t="s">
        <v>192</v>
      </c>
      <c r="C68" s="154">
        <f t="shared" si="95"/>
        <v>17</v>
      </c>
      <c r="D68" s="167">
        <f t="shared" si="96"/>
        <v>68</v>
      </c>
      <c r="E68" s="166" t="str">
        <f t="shared" si="97"/>
        <v>9C</v>
      </c>
      <c r="F68" s="155" t="str">
        <f t="shared" si="98"/>
        <v>1B</v>
      </c>
      <c r="G68" s="155" t="str">
        <f t="shared" si="99"/>
        <v>0A</v>
      </c>
      <c r="H68" s="155" t="str">
        <f t="shared" si="100"/>
        <v>02</v>
      </c>
      <c r="I68" s="155" t="str">
        <f t="shared" si="101"/>
        <v>00</v>
      </c>
      <c r="J68" s="155" t="str">
        <f t="shared" si="102"/>
        <v>D8</v>
      </c>
      <c r="K68" s="155" t="str">
        <f t="shared" si="103"/>
        <v>05</v>
      </c>
      <c r="L68" s="155" t="str">
        <f t="shared" si="104"/>
        <v>A0</v>
      </c>
      <c r="M68" s="155" t="str">
        <f t="shared" si="105"/>
        <v>0</v>
      </c>
      <c r="N68" s="155" t="str">
        <f t="shared" si="106"/>
        <v/>
      </c>
      <c r="O68" s="156" t="str">
        <f t="shared" si="107"/>
        <v/>
      </c>
      <c r="P68" s="157" t="str">
        <f t="shared" si="148"/>
        <v>1</v>
      </c>
      <c r="Q68" s="158" t="str">
        <f t="shared" si="148"/>
        <v>0</v>
      </c>
      <c r="R68" s="158" t="str">
        <f t="shared" si="148"/>
        <v>0</v>
      </c>
      <c r="S68" s="159" t="str">
        <f t="shared" si="148"/>
        <v>1</v>
      </c>
      <c r="T68" s="158" t="str">
        <f t="shared" si="148"/>
        <v>1</v>
      </c>
      <c r="U68" s="158" t="str">
        <f t="shared" si="148"/>
        <v>1</v>
      </c>
      <c r="V68" s="158" t="str">
        <f t="shared" si="148"/>
        <v>0</v>
      </c>
      <c r="W68" s="158" t="str">
        <f t="shared" si="148"/>
        <v>0</v>
      </c>
      <c r="X68" s="157" t="str">
        <f t="shared" si="149"/>
        <v>0</v>
      </c>
      <c r="Y68" s="158" t="str">
        <f t="shared" si="149"/>
        <v>0</v>
      </c>
      <c r="Z68" s="158" t="str">
        <f t="shared" si="149"/>
        <v>0</v>
      </c>
      <c r="AA68" s="159" t="str">
        <f t="shared" si="149"/>
        <v>1</v>
      </c>
      <c r="AB68" s="160" t="str">
        <f t="shared" si="149"/>
        <v>1</v>
      </c>
      <c r="AC68" s="161" t="str">
        <f t="shared" si="149"/>
        <v>0</v>
      </c>
      <c r="AD68" s="158" t="str">
        <f t="shared" si="149"/>
        <v>1</v>
      </c>
      <c r="AE68" s="159" t="str">
        <f t="shared" si="149"/>
        <v>1</v>
      </c>
      <c r="AF68" s="155" t="str">
        <f t="shared" si="150"/>
        <v>0</v>
      </c>
      <c r="AG68" s="162" t="str">
        <f t="shared" si="150"/>
        <v>0</v>
      </c>
      <c r="AH68" s="163" t="str">
        <f t="shared" si="150"/>
        <v>0</v>
      </c>
      <c r="AI68" s="165" t="str">
        <f t="shared" si="150"/>
        <v>0</v>
      </c>
      <c r="AJ68" s="164" t="str">
        <f t="shared" si="150"/>
        <v>1</v>
      </c>
      <c r="AK68" s="164" t="str">
        <f t="shared" si="150"/>
        <v>0</v>
      </c>
      <c r="AL68" s="289" t="str">
        <f t="shared" si="150"/>
        <v>1</v>
      </c>
      <c r="AM68" s="165" t="str">
        <f t="shared" si="150"/>
        <v>0</v>
      </c>
      <c r="AN68" s="230" t="str">
        <f t="shared" si="151"/>
        <v>0</v>
      </c>
      <c r="AO68" s="230" t="str">
        <f t="shared" si="151"/>
        <v>0</v>
      </c>
      <c r="AP68" s="230" t="str">
        <f t="shared" si="151"/>
        <v>0</v>
      </c>
      <c r="AQ68" s="230" t="str">
        <f t="shared" si="151"/>
        <v>0</v>
      </c>
      <c r="AR68" s="229" t="str">
        <f t="shared" si="151"/>
        <v>0</v>
      </c>
      <c r="AS68" s="230" t="str">
        <f t="shared" si="151"/>
        <v>0</v>
      </c>
      <c r="AT68" s="230" t="str">
        <f t="shared" si="151"/>
        <v>1</v>
      </c>
      <c r="AU68" s="231" t="str">
        <f t="shared" si="151"/>
        <v>0</v>
      </c>
      <c r="AV68" s="230" t="str">
        <f t="shared" si="152"/>
        <v>0</v>
      </c>
      <c r="AW68" s="232" t="str">
        <f t="shared" si="152"/>
        <v>0</v>
      </c>
      <c r="AX68" s="232" t="str">
        <f t="shared" si="152"/>
        <v>0</v>
      </c>
      <c r="AY68" s="233" t="str">
        <f t="shared" si="152"/>
        <v>0</v>
      </c>
      <c r="AZ68" s="232" t="str">
        <f t="shared" si="152"/>
        <v>0</v>
      </c>
      <c r="BA68" s="232" t="str">
        <f t="shared" si="152"/>
        <v>0</v>
      </c>
      <c r="BB68" s="232" t="str">
        <f t="shared" si="152"/>
        <v>0</v>
      </c>
      <c r="BC68" s="233" t="str">
        <f t="shared" si="152"/>
        <v>0</v>
      </c>
      <c r="BD68" s="168" t="str">
        <f t="shared" si="153"/>
        <v>1</v>
      </c>
      <c r="BE68" s="168" t="str">
        <f t="shared" si="153"/>
        <v>1</v>
      </c>
      <c r="BF68" s="168" t="str">
        <f t="shared" si="153"/>
        <v>0</v>
      </c>
      <c r="BG68" s="169" t="str">
        <f t="shared" si="153"/>
        <v>1</v>
      </c>
      <c r="BH68" s="168" t="str">
        <f t="shared" si="153"/>
        <v>1</v>
      </c>
      <c r="BI68" s="168" t="str">
        <f t="shared" si="153"/>
        <v>0</v>
      </c>
      <c r="BJ68" s="168" t="str">
        <f t="shared" si="153"/>
        <v>0</v>
      </c>
      <c r="BK68" s="169" t="str">
        <f t="shared" si="153"/>
        <v>0</v>
      </c>
      <c r="BL68" s="168" t="str">
        <f t="shared" si="154"/>
        <v>0</v>
      </c>
      <c r="BM68" s="168" t="str">
        <f t="shared" si="154"/>
        <v>0</v>
      </c>
      <c r="BN68" s="168" t="str">
        <f t="shared" si="154"/>
        <v>0</v>
      </c>
      <c r="BO68" s="169" t="str">
        <f t="shared" si="154"/>
        <v>0</v>
      </c>
      <c r="BP68" s="168" t="str">
        <f t="shared" si="154"/>
        <v>0</v>
      </c>
      <c r="BQ68" s="168" t="str">
        <f t="shared" si="154"/>
        <v>1</v>
      </c>
      <c r="BR68" s="168" t="str">
        <f t="shared" si="154"/>
        <v>0</v>
      </c>
      <c r="BS68" s="169" t="str">
        <f t="shared" si="154"/>
        <v>1</v>
      </c>
      <c r="BT68" s="302" t="str">
        <f t="shared" si="155"/>
        <v>1</v>
      </c>
      <c r="BU68" s="302" t="str">
        <f t="shared" si="155"/>
        <v>0</v>
      </c>
      <c r="BV68" s="302" t="str">
        <f t="shared" si="155"/>
        <v>1</v>
      </c>
      <c r="BW68" s="303" t="str">
        <f t="shared" si="155"/>
        <v>0</v>
      </c>
      <c r="BX68" s="302" t="str">
        <f t="shared" si="155"/>
        <v>0</v>
      </c>
      <c r="BY68" s="302" t="str">
        <f t="shared" si="155"/>
        <v>0</v>
      </c>
      <c r="BZ68" s="302" t="str">
        <f t="shared" si="155"/>
        <v>0</v>
      </c>
      <c r="CA68" s="303" t="str">
        <f t="shared" si="155"/>
        <v>0</v>
      </c>
      <c r="CB68" s="164" t="str">
        <f t="shared" si="156"/>
        <v>0</v>
      </c>
      <c r="CC68" s="289" t="str">
        <f t="shared" si="156"/>
        <v>0</v>
      </c>
      <c r="CD68" s="340" t="str">
        <f t="shared" si="156"/>
        <v>0</v>
      </c>
      <c r="CE68" s="341" t="str">
        <f t="shared" si="156"/>
        <v>0</v>
      </c>
      <c r="CF68" s="340" t="str">
        <f t="shared" si="156"/>
        <v>0</v>
      </c>
      <c r="CG68" s="340" t="str">
        <f t="shared" si="156"/>
        <v>0</v>
      </c>
      <c r="CH68" s="340" t="str">
        <f t="shared" si="156"/>
        <v>0</v>
      </c>
      <c r="CI68" s="341" t="str">
        <f t="shared" si="156"/>
        <v>0</v>
      </c>
      <c r="CJ68" s="155" t="s">
        <v>193</v>
      </c>
      <c r="CK68" s="155"/>
      <c r="CL68" s="32" t="str">
        <f t="shared" si="108"/>
        <v>9C1B</v>
      </c>
      <c r="CM68" s="285">
        <f t="shared" si="65"/>
        <v>2</v>
      </c>
      <c r="CN68" s="285">
        <f t="shared" si="67"/>
        <v>12</v>
      </c>
      <c r="CO68" s="142">
        <f t="shared" si="109"/>
        <v>59.6</v>
      </c>
      <c r="CP68" s="142">
        <f t="shared" si="110"/>
        <v>15.333333333333334</v>
      </c>
      <c r="CQ68" s="143">
        <f t="shared" si="147"/>
        <v>-7.5555555555555554</v>
      </c>
      <c r="CR68" s="155"/>
      <c r="CS68" s="170">
        <f t="shared" si="111"/>
        <v>9</v>
      </c>
      <c r="CT68" s="23">
        <f t="shared" si="112"/>
        <v>12</v>
      </c>
      <c r="CU68" s="171">
        <f t="shared" si="113"/>
        <v>1</v>
      </c>
      <c r="CV68" s="23">
        <f t="shared" si="114"/>
        <v>11</v>
      </c>
      <c r="CW68" s="172">
        <f t="shared" si="115"/>
        <v>0</v>
      </c>
      <c r="CX68" s="24">
        <f t="shared" si="116"/>
        <v>10</v>
      </c>
      <c r="CY68" s="267">
        <f t="shared" si="117"/>
        <v>0</v>
      </c>
      <c r="CZ68" s="268">
        <f t="shared" si="118"/>
        <v>2</v>
      </c>
      <c r="DA68" s="267">
        <f t="shared" si="119"/>
        <v>0</v>
      </c>
      <c r="DB68" s="268">
        <f t="shared" si="120"/>
        <v>0</v>
      </c>
      <c r="DC68" s="173">
        <f t="shared" si="121"/>
        <v>13</v>
      </c>
      <c r="DD68" s="26">
        <f t="shared" si="122"/>
        <v>8</v>
      </c>
      <c r="DE68" s="173">
        <f t="shared" si="123"/>
        <v>0</v>
      </c>
      <c r="DF68" s="26">
        <f t="shared" si="124"/>
        <v>5</v>
      </c>
      <c r="DG68" s="326">
        <f t="shared" si="125"/>
        <v>10</v>
      </c>
      <c r="DH68" s="327">
        <f t="shared" si="126"/>
        <v>0</v>
      </c>
      <c r="DI68" s="172">
        <f t="shared" si="127"/>
        <v>0</v>
      </c>
      <c r="DJ68" s="24">
        <f t="shared" si="128"/>
        <v>0</v>
      </c>
      <c r="DK68" s="172"/>
      <c r="DL68" s="19">
        <f t="shared" si="129"/>
        <v>156</v>
      </c>
      <c r="DM68" s="19">
        <f t="shared" si="130"/>
        <v>27</v>
      </c>
      <c r="DN68" s="174">
        <f t="shared" si="131"/>
        <v>10</v>
      </c>
      <c r="DO68" s="278">
        <f t="shared" si="132"/>
        <v>2</v>
      </c>
      <c r="DP68" s="278">
        <f t="shared" si="133"/>
        <v>0</v>
      </c>
      <c r="DQ68" s="20">
        <f t="shared" si="134"/>
        <v>216</v>
      </c>
      <c r="DR68" s="20">
        <f t="shared" si="135"/>
        <v>5</v>
      </c>
      <c r="DS68" s="337">
        <f t="shared" si="136"/>
        <v>160</v>
      </c>
      <c r="DT68" s="174">
        <f t="shared" si="137"/>
        <v>0</v>
      </c>
      <c r="DU68" s="1">
        <f t="shared" si="66"/>
        <v>160</v>
      </c>
      <c r="DV68" s="172"/>
      <c r="DW68" s="172"/>
      <c r="DX68" s="172"/>
      <c r="DY68" s="172"/>
      <c r="DZ68" s="172"/>
      <c r="EA68" s="172"/>
      <c r="EB68" s="172"/>
      <c r="EC68" s="172"/>
      <c r="ED68" s="172"/>
      <c r="EE68" s="172"/>
      <c r="EF68" s="172"/>
      <c r="EG68" s="172"/>
      <c r="EH68" s="172"/>
      <c r="EI68" s="172"/>
      <c r="EJ68" s="172"/>
      <c r="EK68" s="172"/>
      <c r="EL68" s="172"/>
      <c r="EM68" s="172"/>
      <c r="EN68" s="172"/>
      <c r="EO68" s="172"/>
      <c r="EP68" s="172"/>
      <c r="EQ68" s="172"/>
      <c r="ER68" s="172"/>
      <c r="ES68" s="172"/>
      <c r="ET68" s="172"/>
      <c r="EU68" s="172"/>
      <c r="EV68" s="172"/>
      <c r="EW68" s="172"/>
      <c r="EX68" s="172"/>
      <c r="EY68" s="172"/>
      <c r="EZ68" s="172"/>
      <c r="FA68" s="172"/>
      <c r="FB68" s="172"/>
      <c r="FC68" s="172"/>
      <c r="FD68" s="172"/>
      <c r="FE68" s="172"/>
      <c r="FF68" s="172"/>
      <c r="FG68" s="172"/>
      <c r="FH68" s="172"/>
      <c r="FI68" s="172"/>
      <c r="FJ68" s="172"/>
      <c r="FK68" s="172"/>
      <c r="FL68" s="172"/>
      <c r="FM68" s="172"/>
      <c r="FN68" s="172"/>
      <c r="FO68" s="172"/>
      <c r="FP68" s="172"/>
      <c r="FQ68" s="172"/>
      <c r="FR68" s="172"/>
      <c r="FS68" s="172"/>
      <c r="FT68" s="172"/>
      <c r="FU68" s="172"/>
      <c r="FV68" s="172"/>
      <c r="FW68" s="172"/>
      <c r="FX68" s="172"/>
      <c r="FY68" s="172"/>
      <c r="FZ68" s="172"/>
      <c r="GA68" s="172"/>
      <c r="GB68" s="172"/>
      <c r="GC68" s="172"/>
      <c r="GD68" s="172"/>
      <c r="GE68" s="172"/>
      <c r="GF68" s="172"/>
      <c r="GG68" s="172"/>
      <c r="GH68" s="172"/>
      <c r="GI68" s="172"/>
      <c r="GJ68" s="172"/>
      <c r="GK68" s="172"/>
      <c r="GL68" s="172"/>
      <c r="GM68" s="172"/>
      <c r="GN68" s="172"/>
      <c r="GO68" s="172"/>
      <c r="GP68" s="172"/>
      <c r="GQ68" s="172"/>
      <c r="GR68" s="172"/>
      <c r="GS68" s="172"/>
      <c r="GT68" s="172"/>
      <c r="GU68" s="172"/>
      <c r="GV68" s="172"/>
      <c r="GW68" s="172"/>
      <c r="GX68" s="172"/>
      <c r="GY68" s="172"/>
      <c r="GZ68" s="172"/>
      <c r="HA68" s="172"/>
      <c r="HB68" s="172"/>
      <c r="HC68" s="172"/>
      <c r="HD68" s="172"/>
      <c r="HE68" s="172"/>
      <c r="HF68" s="172"/>
      <c r="HG68" s="172"/>
      <c r="HH68" s="172"/>
      <c r="HI68" s="172"/>
      <c r="HJ68" s="172"/>
      <c r="HK68" s="172"/>
      <c r="HL68" s="172"/>
      <c r="HM68" s="172"/>
      <c r="HN68" s="172"/>
      <c r="HO68" s="172"/>
      <c r="HP68" s="172"/>
      <c r="HQ68" s="172"/>
      <c r="HR68" s="172"/>
      <c r="HS68" s="172"/>
      <c r="HT68" s="172"/>
      <c r="HU68" s="172"/>
      <c r="HV68" s="172"/>
      <c r="HW68" s="172"/>
      <c r="HX68" s="172"/>
      <c r="HY68" s="172"/>
      <c r="HZ68" s="172"/>
      <c r="IA68" s="172"/>
      <c r="IB68" s="172"/>
      <c r="IC68" s="172"/>
      <c r="ID68" s="172"/>
      <c r="IE68" s="172"/>
      <c r="IF68" s="172"/>
      <c r="IG68" s="172"/>
      <c r="IH68" s="172"/>
      <c r="II68" s="172"/>
      <c r="IJ68" s="172"/>
      <c r="IK68" s="172"/>
      <c r="IL68" s="172"/>
      <c r="IM68" s="172"/>
      <c r="IN68" s="172"/>
      <c r="IO68" s="172"/>
      <c r="IP68" s="172"/>
      <c r="IQ68" s="172"/>
      <c r="IR68" s="172"/>
      <c r="IS68" s="172"/>
      <c r="IT68" s="172"/>
      <c r="IU68" s="172"/>
      <c r="IV68" s="172"/>
      <c r="IW68" s="172"/>
      <c r="IX68" s="172"/>
      <c r="IY68" s="172"/>
      <c r="IZ68" s="172"/>
      <c r="JA68" s="172"/>
      <c r="JB68" s="172"/>
      <c r="JC68" s="172"/>
      <c r="JD68" s="172"/>
      <c r="JE68" s="172"/>
      <c r="JF68" s="172"/>
      <c r="JG68" s="172"/>
      <c r="JH68" s="172"/>
      <c r="JI68" s="172"/>
      <c r="JJ68" s="172"/>
      <c r="JK68" s="172"/>
      <c r="JL68" s="172"/>
      <c r="JM68" s="172"/>
      <c r="JN68" s="172"/>
      <c r="JO68" s="172"/>
      <c r="JP68" s="172"/>
      <c r="JQ68" s="172"/>
      <c r="JR68" s="172"/>
      <c r="JS68" s="172"/>
      <c r="JT68" s="172"/>
      <c r="JU68" s="172"/>
      <c r="JV68" s="172"/>
      <c r="JW68" s="172"/>
      <c r="JX68" s="172"/>
      <c r="JY68" s="172"/>
      <c r="JZ68" s="172"/>
      <c r="KA68" s="172"/>
      <c r="KB68" s="172"/>
      <c r="KC68" s="172"/>
      <c r="KD68" s="172"/>
      <c r="KE68" s="172"/>
      <c r="KF68" s="172"/>
      <c r="KG68" s="172"/>
      <c r="KH68" s="172"/>
      <c r="KI68" s="172"/>
      <c r="KJ68" s="172"/>
      <c r="KK68" s="172"/>
      <c r="KL68" s="172"/>
      <c r="KM68" s="172"/>
      <c r="KN68" s="172"/>
      <c r="KO68" s="172"/>
      <c r="KP68" s="172"/>
      <c r="KQ68" s="172"/>
      <c r="KR68" s="172"/>
      <c r="KS68" s="172"/>
      <c r="KT68" s="172"/>
      <c r="KU68" s="172"/>
      <c r="KV68" s="172"/>
      <c r="KW68" s="172"/>
      <c r="KX68" s="172"/>
      <c r="KY68" s="172"/>
      <c r="KZ68" s="172"/>
      <c r="LA68" s="172"/>
      <c r="LB68" s="172"/>
      <c r="LC68" s="172"/>
      <c r="LD68" s="172"/>
      <c r="LE68" s="172"/>
      <c r="LF68" s="172"/>
      <c r="LG68" s="172"/>
      <c r="LH68" s="172"/>
      <c r="LI68" s="172"/>
      <c r="LJ68" s="172"/>
      <c r="LK68" s="172"/>
      <c r="LL68" s="172"/>
      <c r="LM68" s="172"/>
      <c r="LN68" s="172"/>
      <c r="LO68" s="172"/>
      <c r="LP68" s="172"/>
      <c r="LQ68" s="172"/>
      <c r="LR68" s="172"/>
      <c r="LS68" s="172"/>
      <c r="LT68" s="172"/>
      <c r="LU68" s="172"/>
      <c r="LV68" s="172"/>
      <c r="LW68" s="172"/>
      <c r="LX68" s="172"/>
      <c r="LY68" s="172"/>
      <c r="LZ68" s="172"/>
      <c r="MA68" s="172"/>
      <c r="MB68" s="172"/>
      <c r="MC68" s="172"/>
      <c r="MD68" s="172"/>
      <c r="ME68" s="172"/>
      <c r="MF68" s="172"/>
      <c r="MG68" s="172"/>
      <c r="MH68" s="172"/>
      <c r="MI68" s="172"/>
      <c r="MJ68" s="172"/>
      <c r="MK68" s="172"/>
      <c r="ML68" s="172"/>
      <c r="MM68" s="172"/>
      <c r="MN68" s="172"/>
      <c r="MO68" s="172"/>
      <c r="MP68" s="172"/>
      <c r="MQ68" s="172"/>
      <c r="MR68" s="172"/>
      <c r="MS68" s="172"/>
      <c r="MT68" s="172"/>
      <c r="MU68" s="172"/>
      <c r="MV68" s="172"/>
      <c r="MW68" s="172"/>
      <c r="MX68" s="172"/>
      <c r="MY68" s="172"/>
      <c r="MZ68" s="172"/>
      <c r="NA68" s="172"/>
      <c r="NB68" s="172"/>
      <c r="NC68" s="172"/>
      <c r="ND68" s="172"/>
      <c r="NE68" s="172"/>
      <c r="NF68" s="172"/>
      <c r="NG68" s="172"/>
      <c r="NH68" s="172"/>
      <c r="NI68" s="172"/>
      <c r="NJ68" s="172"/>
      <c r="NK68" s="172"/>
      <c r="NL68" s="172"/>
      <c r="NM68" s="172"/>
      <c r="NN68" s="172"/>
      <c r="NO68" s="172"/>
      <c r="NP68" s="172"/>
      <c r="NQ68" s="172"/>
      <c r="NR68" s="172"/>
      <c r="NS68" s="172"/>
      <c r="NT68" s="172"/>
      <c r="NU68" s="172"/>
      <c r="NV68" s="172"/>
      <c r="NW68" s="172"/>
      <c r="NX68" s="172"/>
      <c r="NY68" s="172"/>
      <c r="NZ68" s="172"/>
      <c r="OA68" s="172"/>
      <c r="OB68" s="172"/>
      <c r="OC68" s="172"/>
      <c r="OD68" s="172"/>
      <c r="OE68" s="172"/>
      <c r="OF68" s="172"/>
      <c r="OG68" s="172"/>
      <c r="OH68" s="172"/>
      <c r="OI68" s="172"/>
      <c r="OJ68" s="172"/>
      <c r="OK68" s="172"/>
      <c r="OL68" s="172"/>
      <c r="OM68" s="172"/>
      <c r="ON68" s="172"/>
      <c r="OO68" s="172"/>
      <c r="OP68" s="172"/>
      <c r="OQ68" s="172"/>
      <c r="OR68" s="172"/>
      <c r="OS68" s="172"/>
      <c r="OT68" s="172"/>
      <c r="OU68" s="172"/>
      <c r="OV68" s="172"/>
      <c r="OW68" s="172"/>
      <c r="OX68" s="172"/>
      <c r="OY68" s="172"/>
      <c r="OZ68" s="172"/>
      <c r="PA68" s="172"/>
      <c r="PB68" s="172"/>
      <c r="PC68" s="172"/>
      <c r="PD68" s="172"/>
      <c r="PE68" s="172"/>
      <c r="PF68" s="172"/>
      <c r="PG68" s="172"/>
      <c r="PH68" s="172"/>
      <c r="PI68" s="172"/>
      <c r="PJ68" s="172"/>
      <c r="PK68" s="172"/>
      <c r="PL68" s="172"/>
      <c r="PM68" s="172"/>
      <c r="PN68" s="172"/>
      <c r="PO68" s="172"/>
      <c r="PP68" s="172"/>
      <c r="PQ68" s="172"/>
      <c r="PR68" s="172"/>
      <c r="PS68" s="172"/>
      <c r="PT68" s="172"/>
      <c r="PU68" s="172"/>
      <c r="PV68" s="172"/>
      <c r="PW68" s="172"/>
      <c r="PX68" s="172"/>
      <c r="PY68" s="172"/>
      <c r="PZ68" s="172"/>
      <c r="QA68" s="172"/>
      <c r="QB68" s="172"/>
      <c r="QC68" s="172"/>
      <c r="QD68" s="172"/>
      <c r="QE68" s="172"/>
      <c r="QF68" s="172"/>
      <c r="QG68" s="172"/>
      <c r="QH68" s="172"/>
      <c r="QI68" s="172"/>
      <c r="QJ68" s="172"/>
      <c r="QK68" s="172"/>
      <c r="QL68" s="172"/>
      <c r="QM68" s="172"/>
      <c r="QN68" s="172"/>
      <c r="QO68" s="172"/>
      <c r="QP68" s="172"/>
      <c r="QQ68" s="172"/>
      <c r="QR68" s="172"/>
      <c r="QS68" s="172"/>
      <c r="QT68" s="172"/>
      <c r="QU68" s="172"/>
      <c r="QV68" s="172"/>
      <c r="QW68" s="172"/>
      <c r="QX68" s="172"/>
      <c r="QY68" s="172"/>
      <c r="QZ68" s="172"/>
      <c r="RA68" s="172"/>
      <c r="RB68" s="172"/>
      <c r="RC68" s="172"/>
      <c r="RD68" s="172"/>
      <c r="RE68" s="172"/>
      <c r="RF68" s="172"/>
      <c r="RG68" s="172"/>
      <c r="RH68" s="172"/>
      <c r="RI68" s="172"/>
      <c r="RJ68" s="172"/>
      <c r="RK68" s="172"/>
      <c r="RL68" s="172"/>
      <c r="RM68" s="172"/>
      <c r="RN68" s="172"/>
      <c r="RO68" s="172"/>
      <c r="RP68" s="172"/>
      <c r="RQ68" s="172"/>
      <c r="RR68" s="172"/>
      <c r="RS68" s="172"/>
      <c r="RT68" s="172"/>
      <c r="RU68" s="172"/>
      <c r="RV68" s="172"/>
      <c r="RW68" s="172"/>
      <c r="RX68" s="172"/>
      <c r="RY68" s="172"/>
      <c r="RZ68" s="172"/>
      <c r="SA68" s="172"/>
      <c r="SB68" s="172"/>
      <c r="SC68" s="172"/>
      <c r="SD68" s="172"/>
      <c r="SE68" s="172"/>
      <c r="SF68" s="172"/>
      <c r="SG68" s="172"/>
      <c r="SH68" s="172"/>
      <c r="SI68" s="172"/>
      <c r="SJ68" s="172"/>
      <c r="SK68" s="172"/>
      <c r="SL68" s="172"/>
      <c r="SM68" s="172"/>
      <c r="SN68" s="172"/>
      <c r="SO68" s="172"/>
      <c r="SP68" s="172"/>
      <c r="SQ68" s="172"/>
      <c r="SR68" s="172"/>
      <c r="SS68" s="172"/>
      <c r="ST68" s="172"/>
      <c r="SU68" s="172"/>
      <c r="SV68" s="172"/>
      <c r="SW68" s="172"/>
      <c r="SX68" s="172"/>
      <c r="SY68" s="172"/>
      <c r="SZ68" s="172"/>
      <c r="TA68" s="172"/>
      <c r="TB68" s="172"/>
      <c r="TC68" s="172"/>
      <c r="TD68" s="172"/>
      <c r="TE68" s="172"/>
      <c r="TF68" s="172"/>
      <c r="TG68" s="172"/>
      <c r="TH68" s="172"/>
      <c r="TI68" s="172"/>
      <c r="TJ68" s="172"/>
      <c r="TK68" s="172"/>
      <c r="TL68" s="172"/>
      <c r="TM68" s="172"/>
      <c r="TN68" s="172"/>
      <c r="TO68" s="172"/>
      <c r="TP68" s="172"/>
      <c r="TQ68" s="172"/>
      <c r="TR68" s="172"/>
      <c r="TS68" s="172"/>
      <c r="TT68" s="172"/>
      <c r="TU68" s="172"/>
      <c r="TV68" s="172"/>
      <c r="TW68" s="172"/>
      <c r="TX68" s="172"/>
      <c r="TY68" s="172"/>
      <c r="TZ68" s="172"/>
      <c r="UA68" s="172"/>
      <c r="UB68" s="172"/>
      <c r="UC68" s="172"/>
      <c r="UD68" s="172"/>
      <c r="UE68" s="172"/>
      <c r="UF68" s="172"/>
      <c r="UG68" s="172"/>
      <c r="UH68" s="172"/>
      <c r="UI68" s="172"/>
      <c r="UJ68" s="172"/>
      <c r="UK68" s="172"/>
      <c r="UL68" s="172"/>
      <c r="UM68" s="172"/>
      <c r="UN68" s="172"/>
      <c r="UO68" s="172"/>
      <c r="UP68" s="172"/>
      <c r="UQ68" s="172"/>
      <c r="UR68" s="172"/>
      <c r="US68" s="172"/>
      <c r="UT68" s="172"/>
      <c r="UU68" s="172"/>
      <c r="UV68" s="172"/>
      <c r="UW68" s="172"/>
      <c r="UX68" s="172"/>
      <c r="UY68" s="172"/>
      <c r="UZ68" s="172"/>
      <c r="VA68" s="172"/>
      <c r="VB68" s="172"/>
      <c r="VC68" s="172"/>
      <c r="VD68" s="172"/>
      <c r="VE68" s="172"/>
      <c r="VF68" s="172"/>
      <c r="VG68" s="172"/>
      <c r="VH68" s="172"/>
      <c r="VI68" s="172"/>
      <c r="VJ68" s="172"/>
      <c r="VK68" s="172"/>
      <c r="VL68" s="172"/>
      <c r="VM68" s="172"/>
      <c r="VN68" s="172"/>
      <c r="VO68" s="172"/>
      <c r="VP68" s="172"/>
      <c r="VQ68" s="172"/>
      <c r="VR68" s="172"/>
      <c r="VS68" s="172"/>
      <c r="VT68" s="172"/>
      <c r="VU68" s="172"/>
      <c r="VV68" s="172"/>
      <c r="VW68" s="172"/>
      <c r="VX68" s="172"/>
      <c r="VY68" s="172"/>
      <c r="VZ68" s="172"/>
      <c r="WA68" s="172"/>
      <c r="WB68" s="172"/>
      <c r="WC68" s="172"/>
      <c r="WD68" s="172"/>
      <c r="WE68" s="172"/>
      <c r="WF68" s="172"/>
      <c r="WG68" s="172"/>
      <c r="WH68" s="172"/>
      <c r="WI68" s="172"/>
      <c r="WJ68" s="172"/>
      <c r="WK68" s="172"/>
      <c r="WL68" s="172"/>
      <c r="WM68" s="172"/>
      <c r="WN68" s="172"/>
      <c r="WO68" s="172"/>
      <c r="WP68" s="172"/>
      <c r="WQ68" s="172"/>
      <c r="WR68" s="172"/>
      <c r="WS68" s="172"/>
      <c r="WT68" s="172"/>
      <c r="WU68" s="172"/>
      <c r="WV68" s="172"/>
      <c r="WW68" s="172"/>
      <c r="WX68" s="172"/>
      <c r="WY68" s="172"/>
      <c r="WZ68" s="172"/>
      <c r="XA68" s="172"/>
      <c r="XB68" s="172"/>
      <c r="XC68" s="172"/>
      <c r="XD68" s="172"/>
      <c r="XE68" s="172"/>
      <c r="XF68" s="172"/>
      <c r="XG68" s="172"/>
      <c r="XH68" s="172"/>
      <c r="XI68" s="172"/>
      <c r="XJ68" s="172"/>
      <c r="XK68" s="172"/>
      <c r="XL68" s="172"/>
      <c r="XM68" s="172"/>
      <c r="XN68" s="172"/>
      <c r="XO68" s="172"/>
      <c r="XP68" s="172"/>
      <c r="XQ68" s="172"/>
      <c r="XR68" s="172"/>
      <c r="XS68" s="172"/>
      <c r="XT68" s="172"/>
      <c r="XU68" s="172"/>
      <c r="XV68" s="172"/>
      <c r="XW68" s="172"/>
      <c r="XX68" s="172"/>
      <c r="XY68" s="172"/>
      <c r="XZ68" s="172"/>
      <c r="YA68" s="172"/>
      <c r="YB68" s="172"/>
      <c r="YC68" s="172"/>
      <c r="YD68" s="172"/>
      <c r="YE68" s="172"/>
      <c r="YF68" s="172"/>
      <c r="YG68" s="172"/>
      <c r="YH68" s="172"/>
      <c r="YI68" s="172"/>
      <c r="YJ68" s="172"/>
      <c r="YK68" s="172"/>
      <c r="YL68" s="172"/>
      <c r="YM68" s="172"/>
      <c r="YN68" s="172"/>
      <c r="YO68" s="172"/>
      <c r="YP68" s="172"/>
      <c r="YQ68" s="172"/>
      <c r="YR68" s="172"/>
      <c r="YS68" s="172"/>
      <c r="YT68" s="172"/>
      <c r="YU68" s="172"/>
      <c r="YV68" s="172"/>
      <c r="YW68" s="172"/>
      <c r="YX68" s="172"/>
      <c r="YY68" s="172"/>
      <c r="YZ68" s="172"/>
      <c r="ZA68" s="172"/>
      <c r="ZB68" s="172"/>
      <c r="ZC68" s="172"/>
      <c r="ZD68" s="172"/>
      <c r="ZE68" s="172"/>
      <c r="ZF68" s="172"/>
      <c r="ZG68" s="172"/>
      <c r="ZH68" s="172"/>
      <c r="ZI68" s="172"/>
      <c r="ZJ68" s="172"/>
      <c r="ZK68" s="172"/>
      <c r="ZL68" s="172"/>
      <c r="ZM68" s="172"/>
      <c r="ZN68" s="172"/>
      <c r="ZO68" s="172"/>
      <c r="ZP68" s="172"/>
      <c r="ZQ68" s="172"/>
      <c r="ZR68" s="172"/>
      <c r="ZS68" s="172"/>
      <c r="ZT68" s="172"/>
      <c r="ZU68" s="172"/>
      <c r="ZV68" s="172"/>
      <c r="ZW68" s="172"/>
      <c r="ZX68" s="172"/>
      <c r="ZY68" s="172"/>
      <c r="ZZ68" s="172"/>
      <c r="AAA68" s="172"/>
      <c r="AAB68" s="172"/>
      <c r="AAC68" s="172"/>
      <c r="AAD68" s="172"/>
      <c r="AAE68" s="172"/>
      <c r="AAF68" s="172"/>
      <c r="AAG68" s="172"/>
      <c r="AAH68" s="172"/>
      <c r="AAI68" s="172"/>
      <c r="AAJ68" s="172"/>
      <c r="AAK68" s="172"/>
      <c r="AAL68" s="172"/>
      <c r="AAM68" s="172"/>
      <c r="AAN68" s="172"/>
      <c r="AAO68" s="172"/>
      <c r="AAP68" s="172"/>
      <c r="AAQ68" s="172"/>
      <c r="AAR68" s="172"/>
      <c r="AAS68" s="172"/>
      <c r="AAT68" s="172"/>
      <c r="AAU68" s="172"/>
      <c r="AAV68" s="172"/>
      <c r="AAW68" s="172"/>
      <c r="AAX68" s="172"/>
      <c r="AAY68" s="172"/>
      <c r="AAZ68" s="172"/>
      <c r="ABA68" s="172"/>
      <c r="ABB68" s="172"/>
      <c r="ABC68" s="172"/>
      <c r="ABD68" s="172"/>
      <c r="ABE68" s="172"/>
      <c r="ABF68" s="172"/>
      <c r="ABG68" s="172"/>
      <c r="ABH68" s="172"/>
      <c r="ABI68" s="172"/>
      <c r="ABJ68" s="172"/>
      <c r="ABK68" s="172"/>
      <c r="ABL68" s="172"/>
      <c r="ABM68" s="172"/>
      <c r="ABN68" s="172"/>
      <c r="ABO68" s="172"/>
      <c r="ABP68" s="172"/>
      <c r="ABQ68" s="172"/>
      <c r="ABR68" s="172"/>
      <c r="ABS68" s="172"/>
      <c r="ABT68" s="172"/>
      <c r="ABU68" s="172"/>
      <c r="ABV68" s="172"/>
      <c r="ABW68" s="172"/>
      <c r="ABX68" s="172"/>
      <c r="ABY68" s="172"/>
      <c r="ABZ68" s="172"/>
      <c r="ACA68" s="172"/>
      <c r="ACB68" s="172"/>
      <c r="ACC68" s="172"/>
      <c r="ACD68" s="172"/>
      <c r="ACE68" s="172"/>
      <c r="ACF68" s="172"/>
      <c r="ACG68" s="172"/>
      <c r="ACH68" s="172"/>
      <c r="ACI68" s="172"/>
      <c r="ACJ68" s="172"/>
      <c r="ACK68" s="172"/>
      <c r="ACL68" s="172"/>
      <c r="ACM68" s="172"/>
      <c r="ACN68" s="172"/>
      <c r="ACO68" s="172"/>
      <c r="ACP68" s="172"/>
      <c r="ACQ68" s="172"/>
      <c r="ACR68" s="172"/>
      <c r="ACS68" s="172"/>
      <c r="ACT68" s="172"/>
      <c r="ACU68" s="172"/>
      <c r="ACV68" s="172"/>
      <c r="ACW68" s="172"/>
      <c r="ACX68" s="172"/>
      <c r="ACY68" s="172"/>
      <c r="ACZ68" s="172"/>
      <c r="ADA68" s="172"/>
      <c r="ADB68" s="172"/>
      <c r="ADC68" s="172"/>
      <c r="ADD68" s="172"/>
      <c r="ADE68" s="172"/>
      <c r="ADF68" s="172"/>
      <c r="ADG68" s="172"/>
      <c r="ADH68" s="172"/>
      <c r="ADI68" s="172"/>
      <c r="ADJ68" s="172"/>
      <c r="ADK68" s="172"/>
      <c r="ADL68" s="172"/>
      <c r="ADM68" s="172"/>
      <c r="ADN68" s="172"/>
      <c r="ADO68" s="172"/>
      <c r="ADP68" s="172"/>
      <c r="ADQ68" s="172"/>
      <c r="ADR68" s="172"/>
      <c r="ADS68" s="172"/>
      <c r="ADT68" s="172"/>
      <c r="ADU68" s="172"/>
      <c r="ADV68" s="172"/>
      <c r="ADW68" s="172"/>
      <c r="ADX68" s="172"/>
      <c r="ADY68" s="172"/>
      <c r="ADZ68" s="172"/>
      <c r="AEA68" s="172"/>
      <c r="AEB68" s="172"/>
      <c r="AEC68" s="172"/>
      <c r="AED68" s="172"/>
      <c r="AEE68" s="172"/>
      <c r="AEF68" s="172"/>
      <c r="AEG68" s="172"/>
      <c r="AEH68" s="172"/>
      <c r="AEI68" s="172"/>
      <c r="AEJ68" s="172"/>
      <c r="AEK68" s="172"/>
      <c r="AEL68" s="172"/>
      <c r="AEM68" s="172"/>
      <c r="AEN68" s="172"/>
      <c r="AEO68" s="172"/>
      <c r="AEP68" s="172"/>
      <c r="AEQ68" s="172"/>
      <c r="AER68" s="172"/>
      <c r="AES68" s="172"/>
      <c r="AET68" s="172"/>
      <c r="AEU68" s="172"/>
      <c r="AEV68" s="172"/>
      <c r="AEW68" s="172"/>
      <c r="AEX68" s="172"/>
      <c r="AEY68" s="172"/>
      <c r="AEZ68" s="172"/>
      <c r="AFA68" s="172"/>
      <c r="AFB68" s="172"/>
      <c r="AFC68" s="172"/>
      <c r="AFD68" s="172"/>
      <c r="AFE68" s="172"/>
      <c r="AFF68" s="172"/>
      <c r="AFG68" s="172"/>
      <c r="AFH68" s="172"/>
      <c r="AFI68" s="172"/>
      <c r="AFJ68" s="172"/>
      <c r="AFK68" s="172"/>
      <c r="AFL68" s="172"/>
      <c r="AFM68" s="172"/>
      <c r="AFN68" s="172"/>
      <c r="AFO68" s="172"/>
      <c r="AFP68" s="172"/>
      <c r="AFQ68" s="172"/>
      <c r="AFR68" s="172"/>
      <c r="AFS68" s="172"/>
      <c r="AFT68" s="172"/>
      <c r="AFU68" s="172"/>
      <c r="AFV68" s="172"/>
      <c r="AFW68" s="172"/>
      <c r="AFX68" s="172"/>
      <c r="AFY68" s="172"/>
      <c r="AFZ68" s="172"/>
      <c r="AGA68" s="172"/>
      <c r="AGB68" s="172"/>
      <c r="AGC68" s="172"/>
      <c r="AGD68" s="172"/>
      <c r="AGE68" s="172"/>
      <c r="AGF68" s="172"/>
      <c r="AGG68" s="172"/>
      <c r="AGH68" s="172"/>
      <c r="AGI68" s="172"/>
      <c r="AGJ68" s="172"/>
      <c r="AGK68" s="172"/>
      <c r="AGL68" s="172"/>
      <c r="AGM68" s="172"/>
      <c r="AGN68" s="172"/>
      <c r="AGO68" s="172"/>
      <c r="AGP68" s="172"/>
      <c r="AGQ68" s="172"/>
      <c r="AGR68" s="172"/>
      <c r="AGS68" s="172"/>
      <c r="AGT68" s="172"/>
      <c r="AGU68" s="172"/>
      <c r="AGV68" s="172"/>
      <c r="AGW68" s="172"/>
      <c r="AGX68" s="172"/>
      <c r="AGY68" s="172"/>
      <c r="AGZ68" s="172"/>
      <c r="AHA68" s="172"/>
      <c r="AHB68" s="172"/>
      <c r="AHC68" s="172"/>
      <c r="AHD68" s="172"/>
      <c r="AHE68" s="172"/>
      <c r="AHF68" s="172"/>
      <c r="AHG68" s="172"/>
      <c r="AHH68" s="172"/>
      <c r="AHI68" s="172"/>
      <c r="AHJ68" s="172"/>
      <c r="AHK68" s="172"/>
      <c r="AHL68" s="172"/>
      <c r="AHM68" s="172"/>
      <c r="AHN68" s="172"/>
      <c r="AHO68" s="172"/>
      <c r="AHP68" s="172"/>
      <c r="AHQ68" s="172"/>
      <c r="AHR68" s="172"/>
      <c r="AHS68" s="172"/>
      <c r="AHT68" s="172"/>
      <c r="AHU68" s="172"/>
      <c r="AHV68" s="172"/>
      <c r="AHW68" s="172"/>
      <c r="AHX68" s="172"/>
      <c r="AHY68" s="172"/>
      <c r="AHZ68" s="172"/>
      <c r="AIA68" s="172"/>
      <c r="AIB68" s="172"/>
      <c r="AIC68" s="172"/>
      <c r="AID68" s="172"/>
      <c r="AIE68" s="172"/>
      <c r="AIF68" s="172"/>
      <c r="AIG68" s="172"/>
      <c r="AIH68" s="172"/>
      <c r="AII68" s="172"/>
      <c r="AIJ68" s="172"/>
      <c r="AIK68" s="172"/>
      <c r="AIL68" s="172"/>
      <c r="AIM68" s="172"/>
      <c r="AIN68" s="172"/>
      <c r="AIO68" s="172"/>
      <c r="AIP68" s="172"/>
      <c r="AIQ68" s="172"/>
      <c r="AIR68" s="172"/>
      <c r="AIS68" s="172"/>
      <c r="AIT68" s="172"/>
      <c r="AIU68" s="172"/>
      <c r="AIV68" s="172"/>
      <c r="AIW68" s="172"/>
      <c r="AIX68" s="172"/>
      <c r="AIY68" s="172"/>
      <c r="AIZ68" s="172"/>
      <c r="AJA68" s="172"/>
      <c r="AJB68" s="172"/>
      <c r="AJC68" s="172"/>
      <c r="AJD68" s="172"/>
      <c r="AJE68" s="172"/>
      <c r="AJF68" s="172"/>
      <c r="AJG68" s="172"/>
      <c r="AJH68" s="172"/>
      <c r="AJI68" s="172"/>
      <c r="AJJ68" s="172"/>
      <c r="AJK68" s="172"/>
      <c r="AJL68" s="172"/>
      <c r="AJM68" s="172"/>
      <c r="AJN68" s="172"/>
      <c r="AJO68" s="172"/>
      <c r="AJP68" s="172"/>
      <c r="AJQ68" s="172"/>
      <c r="AJR68" s="172"/>
      <c r="AJS68" s="172"/>
      <c r="AJT68" s="172"/>
      <c r="AJU68" s="172"/>
      <c r="AJV68" s="172"/>
      <c r="AJW68" s="172"/>
      <c r="AJX68" s="172"/>
      <c r="AJY68" s="172"/>
      <c r="AJZ68" s="172"/>
      <c r="AKA68" s="172"/>
      <c r="AKB68" s="172"/>
      <c r="AKC68" s="172"/>
      <c r="AKD68" s="172"/>
      <c r="AKE68" s="172"/>
      <c r="AKF68" s="172"/>
      <c r="AKG68" s="172"/>
      <c r="AKH68" s="172"/>
      <c r="AKI68" s="172"/>
      <c r="AKJ68" s="172"/>
      <c r="AKK68" s="172"/>
      <c r="AKL68" s="172"/>
      <c r="AKM68" s="172"/>
      <c r="AKN68" s="172"/>
      <c r="AKO68" s="172"/>
      <c r="AKP68" s="172"/>
      <c r="AKQ68" s="172"/>
      <c r="AKR68" s="172"/>
      <c r="AKS68" s="172"/>
      <c r="AKT68" s="172"/>
      <c r="AKU68" s="172"/>
      <c r="AKV68" s="172"/>
      <c r="AKW68" s="172"/>
      <c r="AKX68" s="172"/>
      <c r="AKY68" s="172"/>
      <c r="AKZ68" s="172"/>
      <c r="ALA68" s="172"/>
      <c r="ALB68" s="172"/>
      <c r="ALC68" s="172"/>
      <c r="ALD68" s="172"/>
      <c r="ALE68" s="172"/>
      <c r="ALF68" s="172"/>
      <c r="ALG68" s="172"/>
      <c r="ALH68" s="172"/>
      <c r="ALI68" s="172"/>
      <c r="ALJ68" s="172"/>
      <c r="ALK68" s="172"/>
      <c r="ALL68" s="172"/>
      <c r="ALM68" s="172"/>
      <c r="ALN68" s="172"/>
      <c r="ALO68" s="172"/>
      <c r="ALP68" s="172"/>
      <c r="ALQ68" s="172"/>
      <c r="ALR68" s="172"/>
      <c r="ALS68" s="172"/>
      <c r="ALT68" s="172"/>
      <c r="ALU68" s="172"/>
      <c r="ALV68" s="172"/>
      <c r="ALW68" s="172"/>
      <c r="ALX68" s="172"/>
      <c r="ALY68" s="172"/>
      <c r="ALZ68" s="172"/>
      <c r="AMA68" s="172"/>
      <c r="AMB68" s="172"/>
      <c r="AMC68" s="172"/>
      <c r="AMD68" s="172"/>
      <c r="AME68" s="172"/>
      <c r="AMF68" s="172"/>
      <c r="AMG68" s="172"/>
      <c r="AMH68" s="172"/>
      <c r="AMI68" s="172"/>
      <c r="AMJ68" s="172"/>
      <c r="AMK68" s="172"/>
      <c r="AML68" s="172"/>
    </row>
    <row r="69" spans="1:1026" s="282" customFormat="1">
      <c r="A69" s="172"/>
      <c r="B69" s="225" t="s">
        <v>194</v>
      </c>
      <c r="C69" s="154">
        <f t="shared" si="95"/>
        <v>17</v>
      </c>
      <c r="D69" s="167">
        <f t="shared" si="96"/>
        <v>68</v>
      </c>
      <c r="E69" s="166" t="str">
        <f t="shared" si="97"/>
        <v>9C</v>
      </c>
      <c r="F69" s="155" t="str">
        <f t="shared" si="98"/>
        <v>1B</v>
      </c>
      <c r="G69" s="155" t="str">
        <f t="shared" si="99"/>
        <v>0E</v>
      </c>
      <c r="H69" s="155" t="str">
        <f t="shared" si="100"/>
        <v>04</v>
      </c>
      <c r="I69" s="155" t="str">
        <f t="shared" si="101"/>
        <v>00</v>
      </c>
      <c r="J69" s="155" t="str">
        <f t="shared" si="102"/>
        <v>DD</v>
      </c>
      <c r="K69" s="155" t="str">
        <f t="shared" si="103"/>
        <v>05</v>
      </c>
      <c r="L69" s="155" t="str">
        <f t="shared" si="104"/>
        <v>AB</v>
      </c>
      <c r="M69" s="155" t="str">
        <f t="shared" si="105"/>
        <v>4</v>
      </c>
      <c r="N69" s="155" t="str">
        <f t="shared" si="106"/>
        <v/>
      </c>
      <c r="O69" s="156" t="str">
        <f t="shared" si="107"/>
        <v/>
      </c>
      <c r="P69" s="157" t="str">
        <f t="shared" si="148"/>
        <v>1</v>
      </c>
      <c r="Q69" s="158" t="str">
        <f t="shared" si="148"/>
        <v>0</v>
      </c>
      <c r="R69" s="158" t="str">
        <f t="shared" si="148"/>
        <v>0</v>
      </c>
      <c r="S69" s="159" t="str">
        <f t="shared" si="148"/>
        <v>1</v>
      </c>
      <c r="T69" s="158" t="str">
        <f t="shared" si="148"/>
        <v>1</v>
      </c>
      <c r="U69" s="158" t="str">
        <f t="shared" si="148"/>
        <v>1</v>
      </c>
      <c r="V69" s="158" t="str">
        <f t="shared" si="148"/>
        <v>0</v>
      </c>
      <c r="W69" s="158" t="str">
        <f t="shared" si="148"/>
        <v>0</v>
      </c>
      <c r="X69" s="157" t="str">
        <f t="shared" si="149"/>
        <v>0</v>
      </c>
      <c r="Y69" s="158" t="str">
        <f t="shared" si="149"/>
        <v>0</v>
      </c>
      <c r="Z69" s="158" t="str">
        <f t="shared" si="149"/>
        <v>0</v>
      </c>
      <c r="AA69" s="159" t="str">
        <f t="shared" si="149"/>
        <v>1</v>
      </c>
      <c r="AB69" s="160" t="str">
        <f t="shared" si="149"/>
        <v>1</v>
      </c>
      <c r="AC69" s="161" t="str">
        <f t="shared" si="149"/>
        <v>0</v>
      </c>
      <c r="AD69" s="158" t="str">
        <f t="shared" si="149"/>
        <v>1</v>
      </c>
      <c r="AE69" s="159" t="str">
        <f t="shared" si="149"/>
        <v>1</v>
      </c>
      <c r="AF69" s="155" t="str">
        <f t="shared" si="150"/>
        <v>0</v>
      </c>
      <c r="AG69" s="162" t="str">
        <f t="shared" si="150"/>
        <v>0</v>
      </c>
      <c r="AH69" s="163" t="str">
        <f t="shared" si="150"/>
        <v>0</v>
      </c>
      <c r="AI69" s="165" t="str">
        <f t="shared" si="150"/>
        <v>0</v>
      </c>
      <c r="AJ69" s="164" t="str">
        <f t="shared" si="150"/>
        <v>1</v>
      </c>
      <c r="AK69" s="164" t="str">
        <f t="shared" si="150"/>
        <v>1</v>
      </c>
      <c r="AL69" s="289" t="str">
        <f t="shared" si="150"/>
        <v>1</v>
      </c>
      <c r="AM69" s="165" t="str">
        <f t="shared" si="150"/>
        <v>0</v>
      </c>
      <c r="AN69" s="230" t="str">
        <f t="shared" si="151"/>
        <v>0</v>
      </c>
      <c r="AO69" s="230" t="str">
        <f t="shared" si="151"/>
        <v>0</v>
      </c>
      <c r="AP69" s="230" t="str">
        <f t="shared" si="151"/>
        <v>0</v>
      </c>
      <c r="AQ69" s="230" t="str">
        <f t="shared" si="151"/>
        <v>0</v>
      </c>
      <c r="AR69" s="229" t="str">
        <f t="shared" si="151"/>
        <v>0</v>
      </c>
      <c r="AS69" s="230" t="str">
        <f t="shared" si="151"/>
        <v>1</v>
      </c>
      <c r="AT69" s="230" t="str">
        <f t="shared" si="151"/>
        <v>0</v>
      </c>
      <c r="AU69" s="231" t="str">
        <f t="shared" si="151"/>
        <v>0</v>
      </c>
      <c r="AV69" s="230" t="str">
        <f t="shared" si="152"/>
        <v>0</v>
      </c>
      <c r="AW69" s="232" t="str">
        <f t="shared" si="152"/>
        <v>0</v>
      </c>
      <c r="AX69" s="232" t="str">
        <f t="shared" si="152"/>
        <v>0</v>
      </c>
      <c r="AY69" s="233" t="str">
        <f t="shared" si="152"/>
        <v>0</v>
      </c>
      <c r="AZ69" s="232" t="str">
        <f t="shared" si="152"/>
        <v>0</v>
      </c>
      <c r="BA69" s="232" t="str">
        <f t="shared" si="152"/>
        <v>0</v>
      </c>
      <c r="BB69" s="232" t="str">
        <f t="shared" si="152"/>
        <v>0</v>
      </c>
      <c r="BC69" s="233" t="str">
        <f t="shared" si="152"/>
        <v>0</v>
      </c>
      <c r="BD69" s="168" t="str">
        <f t="shared" si="153"/>
        <v>1</v>
      </c>
      <c r="BE69" s="168" t="str">
        <f t="shared" si="153"/>
        <v>1</v>
      </c>
      <c r="BF69" s="168" t="str">
        <f t="shared" si="153"/>
        <v>0</v>
      </c>
      <c r="BG69" s="169" t="str">
        <f t="shared" si="153"/>
        <v>1</v>
      </c>
      <c r="BH69" s="168" t="str">
        <f t="shared" si="153"/>
        <v>1</v>
      </c>
      <c r="BI69" s="168" t="str">
        <f t="shared" si="153"/>
        <v>1</v>
      </c>
      <c r="BJ69" s="168" t="str">
        <f t="shared" si="153"/>
        <v>0</v>
      </c>
      <c r="BK69" s="169" t="str">
        <f t="shared" si="153"/>
        <v>1</v>
      </c>
      <c r="BL69" s="168" t="str">
        <f t="shared" si="154"/>
        <v>0</v>
      </c>
      <c r="BM69" s="168" t="str">
        <f t="shared" si="154"/>
        <v>0</v>
      </c>
      <c r="BN69" s="168" t="str">
        <f t="shared" si="154"/>
        <v>0</v>
      </c>
      <c r="BO69" s="169" t="str">
        <f t="shared" si="154"/>
        <v>0</v>
      </c>
      <c r="BP69" s="168" t="str">
        <f t="shared" si="154"/>
        <v>0</v>
      </c>
      <c r="BQ69" s="168" t="str">
        <f t="shared" si="154"/>
        <v>1</v>
      </c>
      <c r="BR69" s="168" t="str">
        <f t="shared" si="154"/>
        <v>0</v>
      </c>
      <c r="BS69" s="169" t="str">
        <f t="shared" si="154"/>
        <v>1</v>
      </c>
      <c r="BT69" s="302" t="str">
        <f t="shared" si="155"/>
        <v>1</v>
      </c>
      <c r="BU69" s="302" t="str">
        <f t="shared" si="155"/>
        <v>0</v>
      </c>
      <c r="BV69" s="302" t="str">
        <f t="shared" si="155"/>
        <v>1</v>
      </c>
      <c r="BW69" s="303" t="str">
        <f t="shared" si="155"/>
        <v>0</v>
      </c>
      <c r="BX69" s="302" t="str">
        <f t="shared" si="155"/>
        <v>1</v>
      </c>
      <c r="BY69" s="302" t="str">
        <f t="shared" si="155"/>
        <v>0</v>
      </c>
      <c r="BZ69" s="302" t="str">
        <f t="shared" si="155"/>
        <v>1</v>
      </c>
      <c r="CA69" s="303" t="str">
        <f t="shared" si="155"/>
        <v>1</v>
      </c>
      <c r="CB69" s="164" t="str">
        <f t="shared" si="156"/>
        <v>0</v>
      </c>
      <c r="CC69" s="289" t="str">
        <f t="shared" si="156"/>
        <v>1</v>
      </c>
      <c r="CD69" s="340" t="str">
        <f t="shared" si="156"/>
        <v>0</v>
      </c>
      <c r="CE69" s="341" t="str">
        <f t="shared" si="156"/>
        <v>0</v>
      </c>
      <c r="CF69" s="340" t="str">
        <f t="shared" si="156"/>
        <v>0</v>
      </c>
      <c r="CG69" s="340" t="str">
        <f t="shared" si="156"/>
        <v>0</v>
      </c>
      <c r="CH69" s="340" t="str">
        <f t="shared" si="156"/>
        <v>0</v>
      </c>
      <c r="CI69" s="341" t="str">
        <f t="shared" si="156"/>
        <v>0</v>
      </c>
      <c r="CJ69" s="155" t="s">
        <v>195</v>
      </c>
      <c r="CK69" s="155"/>
      <c r="CL69" s="32" t="str">
        <f t="shared" si="108"/>
        <v>9C1B</v>
      </c>
      <c r="CM69" s="285">
        <f t="shared" si="65"/>
        <v>4</v>
      </c>
      <c r="CN69" s="285">
        <f t="shared" si="67"/>
        <v>14</v>
      </c>
      <c r="CO69" s="142">
        <f t="shared" si="109"/>
        <v>60.1</v>
      </c>
      <c r="CP69" s="142">
        <f t="shared" si="110"/>
        <v>15.611111111111111</v>
      </c>
      <c r="CQ69" s="143">
        <f t="shared" si="147"/>
        <v>0.27777777777777679</v>
      </c>
      <c r="CR69" s="155"/>
      <c r="CS69" s="170">
        <f t="shared" si="111"/>
        <v>9</v>
      </c>
      <c r="CT69" s="23">
        <f t="shared" si="112"/>
        <v>12</v>
      </c>
      <c r="CU69" s="171">
        <f t="shared" si="113"/>
        <v>1</v>
      </c>
      <c r="CV69" s="23">
        <f t="shared" si="114"/>
        <v>11</v>
      </c>
      <c r="CW69" s="172">
        <f t="shared" si="115"/>
        <v>0</v>
      </c>
      <c r="CX69" s="24">
        <f t="shared" si="116"/>
        <v>14</v>
      </c>
      <c r="CY69" s="267">
        <f t="shared" si="117"/>
        <v>0</v>
      </c>
      <c r="CZ69" s="268">
        <f t="shared" si="118"/>
        <v>4</v>
      </c>
      <c r="DA69" s="267">
        <f t="shared" si="119"/>
        <v>0</v>
      </c>
      <c r="DB69" s="268">
        <f t="shared" si="120"/>
        <v>0</v>
      </c>
      <c r="DC69" s="173">
        <f t="shared" si="121"/>
        <v>13</v>
      </c>
      <c r="DD69" s="26">
        <f t="shared" si="122"/>
        <v>13</v>
      </c>
      <c r="DE69" s="173">
        <f t="shared" si="123"/>
        <v>0</v>
      </c>
      <c r="DF69" s="26">
        <f t="shared" si="124"/>
        <v>5</v>
      </c>
      <c r="DG69" s="326">
        <f t="shared" si="125"/>
        <v>10</v>
      </c>
      <c r="DH69" s="327">
        <f t="shared" si="126"/>
        <v>11</v>
      </c>
      <c r="DI69" s="172">
        <f t="shared" si="127"/>
        <v>4</v>
      </c>
      <c r="DJ69" s="24">
        <f t="shared" si="128"/>
        <v>0</v>
      </c>
      <c r="DK69" s="172"/>
      <c r="DL69" s="19">
        <f t="shared" si="129"/>
        <v>156</v>
      </c>
      <c r="DM69" s="19">
        <f t="shared" si="130"/>
        <v>27</v>
      </c>
      <c r="DN69" s="174">
        <f t="shared" si="131"/>
        <v>14</v>
      </c>
      <c r="DO69" s="278">
        <f t="shared" si="132"/>
        <v>4</v>
      </c>
      <c r="DP69" s="278">
        <f t="shared" si="133"/>
        <v>0</v>
      </c>
      <c r="DQ69" s="20">
        <f t="shared" si="134"/>
        <v>221</v>
      </c>
      <c r="DR69" s="20">
        <f t="shared" si="135"/>
        <v>5</v>
      </c>
      <c r="DS69" s="337">
        <f t="shared" si="136"/>
        <v>171</v>
      </c>
      <c r="DT69" s="174">
        <f t="shared" si="137"/>
        <v>64</v>
      </c>
      <c r="DU69" s="1">
        <f t="shared" si="66"/>
        <v>171</v>
      </c>
      <c r="DV69" s="172"/>
      <c r="DW69" s="172"/>
      <c r="DX69" s="172"/>
      <c r="DY69" s="172"/>
      <c r="DZ69" s="172"/>
      <c r="EA69" s="172"/>
      <c r="EB69" s="172"/>
      <c r="EC69" s="172"/>
      <c r="ED69" s="172"/>
      <c r="EE69" s="172"/>
      <c r="EF69" s="172"/>
      <c r="EG69" s="172"/>
      <c r="EH69" s="172"/>
      <c r="EI69" s="172"/>
      <c r="EJ69" s="172"/>
      <c r="EK69" s="172"/>
      <c r="EL69" s="172"/>
      <c r="EM69" s="172"/>
      <c r="EN69" s="172"/>
      <c r="EO69" s="172"/>
      <c r="EP69" s="172"/>
      <c r="EQ69" s="172"/>
      <c r="ER69" s="172"/>
      <c r="ES69" s="172"/>
      <c r="ET69" s="172"/>
      <c r="EU69" s="172"/>
      <c r="EV69" s="172"/>
      <c r="EW69" s="172"/>
      <c r="EX69" s="172"/>
      <c r="EY69" s="172"/>
      <c r="EZ69" s="172"/>
      <c r="FA69" s="172"/>
      <c r="FB69" s="172"/>
      <c r="FC69" s="172"/>
      <c r="FD69" s="172"/>
      <c r="FE69" s="172"/>
      <c r="FF69" s="172"/>
      <c r="FG69" s="172"/>
      <c r="FH69" s="172"/>
      <c r="FI69" s="172"/>
      <c r="FJ69" s="172"/>
      <c r="FK69" s="172"/>
      <c r="FL69" s="172"/>
      <c r="FM69" s="172"/>
      <c r="FN69" s="172"/>
      <c r="FO69" s="172"/>
      <c r="FP69" s="172"/>
      <c r="FQ69" s="172"/>
      <c r="FR69" s="172"/>
      <c r="FS69" s="172"/>
      <c r="FT69" s="172"/>
      <c r="FU69" s="172"/>
      <c r="FV69" s="172"/>
      <c r="FW69" s="172"/>
      <c r="FX69" s="172"/>
      <c r="FY69" s="172"/>
      <c r="FZ69" s="172"/>
      <c r="GA69" s="172"/>
      <c r="GB69" s="172"/>
      <c r="GC69" s="172"/>
      <c r="GD69" s="172"/>
      <c r="GE69" s="172"/>
      <c r="GF69" s="172"/>
      <c r="GG69" s="172"/>
      <c r="GH69" s="172"/>
      <c r="GI69" s="172"/>
      <c r="GJ69" s="172"/>
      <c r="GK69" s="172"/>
      <c r="GL69" s="172"/>
      <c r="GM69" s="172"/>
      <c r="GN69" s="172"/>
      <c r="GO69" s="172"/>
      <c r="GP69" s="172"/>
      <c r="GQ69" s="172"/>
      <c r="GR69" s="172"/>
      <c r="GS69" s="172"/>
      <c r="GT69" s="172"/>
      <c r="GU69" s="172"/>
      <c r="GV69" s="172"/>
      <c r="GW69" s="172"/>
      <c r="GX69" s="172"/>
      <c r="GY69" s="172"/>
      <c r="GZ69" s="172"/>
      <c r="HA69" s="172"/>
      <c r="HB69" s="172"/>
      <c r="HC69" s="172"/>
      <c r="HD69" s="172"/>
      <c r="HE69" s="172"/>
      <c r="HF69" s="172"/>
      <c r="HG69" s="172"/>
      <c r="HH69" s="172"/>
      <c r="HI69" s="172"/>
      <c r="HJ69" s="172"/>
      <c r="HK69" s="172"/>
      <c r="HL69" s="172"/>
      <c r="HM69" s="172"/>
      <c r="HN69" s="172"/>
      <c r="HO69" s="172"/>
      <c r="HP69" s="172"/>
      <c r="HQ69" s="172"/>
      <c r="HR69" s="172"/>
      <c r="HS69" s="172"/>
      <c r="HT69" s="172"/>
      <c r="HU69" s="172"/>
      <c r="HV69" s="172"/>
      <c r="HW69" s="172"/>
      <c r="HX69" s="172"/>
      <c r="HY69" s="172"/>
      <c r="HZ69" s="172"/>
      <c r="IA69" s="172"/>
      <c r="IB69" s="172"/>
      <c r="IC69" s="172"/>
      <c r="ID69" s="172"/>
      <c r="IE69" s="172"/>
      <c r="IF69" s="172"/>
      <c r="IG69" s="172"/>
      <c r="IH69" s="172"/>
      <c r="II69" s="172"/>
      <c r="IJ69" s="172"/>
      <c r="IK69" s="172"/>
      <c r="IL69" s="172"/>
      <c r="IM69" s="172"/>
      <c r="IN69" s="172"/>
      <c r="IO69" s="172"/>
      <c r="IP69" s="172"/>
      <c r="IQ69" s="172"/>
      <c r="IR69" s="172"/>
      <c r="IS69" s="172"/>
      <c r="IT69" s="172"/>
      <c r="IU69" s="172"/>
      <c r="IV69" s="172"/>
      <c r="IW69" s="172"/>
      <c r="IX69" s="172"/>
      <c r="IY69" s="172"/>
      <c r="IZ69" s="172"/>
      <c r="JA69" s="172"/>
      <c r="JB69" s="172"/>
      <c r="JC69" s="172"/>
      <c r="JD69" s="172"/>
      <c r="JE69" s="172"/>
      <c r="JF69" s="172"/>
      <c r="JG69" s="172"/>
      <c r="JH69" s="172"/>
      <c r="JI69" s="172"/>
      <c r="JJ69" s="172"/>
      <c r="JK69" s="172"/>
      <c r="JL69" s="172"/>
      <c r="JM69" s="172"/>
      <c r="JN69" s="172"/>
      <c r="JO69" s="172"/>
      <c r="JP69" s="172"/>
      <c r="JQ69" s="172"/>
      <c r="JR69" s="172"/>
      <c r="JS69" s="172"/>
      <c r="JT69" s="172"/>
      <c r="JU69" s="172"/>
      <c r="JV69" s="172"/>
      <c r="JW69" s="172"/>
      <c r="JX69" s="172"/>
      <c r="JY69" s="172"/>
      <c r="JZ69" s="172"/>
      <c r="KA69" s="172"/>
      <c r="KB69" s="172"/>
      <c r="KC69" s="172"/>
      <c r="KD69" s="172"/>
      <c r="KE69" s="172"/>
      <c r="KF69" s="172"/>
      <c r="KG69" s="172"/>
      <c r="KH69" s="172"/>
      <c r="KI69" s="172"/>
      <c r="KJ69" s="172"/>
      <c r="KK69" s="172"/>
      <c r="KL69" s="172"/>
      <c r="KM69" s="172"/>
      <c r="KN69" s="172"/>
      <c r="KO69" s="172"/>
      <c r="KP69" s="172"/>
      <c r="KQ69" s="172"/>
      <c r="KR69" s="172"/>
      <c r="KS69" s="172"/>
      <c r="KT69" s="172"/>
      <c r="KU69" s="172"/>
      <c r="KV69" s="172"/>
      <c r="KW69" s="172"/>
      <c r="KX69" s="172"/>
      <c r="KY69" s="172"/>
      <c r="KZ69" s="172"/>
      <c r="LA69" s="172"/>
      <c r="LB69" s="172"/>
      <c r="LC69" s="172"/>
      <c r="LD69" s="172"/>
      <c r="LE69" s="172"/>
      <c r="LF69" s="172"/>
      <c r="LG69" s="172"/>
      <c r="LH69" s="172"/>
      <c r="LI69" s="172"/>
      <c r="LJ69" s="172"/>
      <c r="LK69" s="172"/>
      <c r="LL69" s="172"/>
      <c r="LM69" s="172"/>
      <c r="LN69" s="172"/>
      <c r="LO69" s="172"/>
      <c r="LP69" s="172"/>
      <c r="LQ69" s="172"/>
      <c r="LR69" s="172"/>
      <c r="LS69" s="172"/>
      <c r="LT69" s="172"/>
      <c r="LU69" s="172"/>
      <c r="LV69" s="172"/>
      <c r="LW69" s="172"/>
      <c r="LX69" s="172"/>
      <c r="LY69" s="172"/>
      <c r="LZ69" s="172"/>
      <c r="MA69" s="172"/>
      <c r="MB69" s="172"/>
      <c r="MC69" s="172"/>
      <c r="MD69" s="172"/>
      <c r="ME69" s="172"/>
      <c r="MF69" s="172"/>
      <c r="MG69" s="172"/>
      <c r="MH69" s="172"/>
      <c r="MI69" s="172"/>
      <c r="MJ69" s="172"/>
      <c r="MK69" s="172"/>
      <c r="ML69" s="172"/>
      <c r="MM69" s="172"/>
      <c r="MN69" s="172"/>
      <c r="MO69" s="172"/>
      <c r="MP69" s="172"/>
      <c r="MQ69" s="172"/>
      <c r="MR69" s="172"/>
      <c r="MS69" s="172"/>
      <c r="MT69" s="172"/>
      <c r="MU69" s="172"/>
      <c r="MV69" s="172"/>
      <c r="MW69" s="172"/>
      <c r="MX69" s="172"/>
      <c r="MY69" s="172"/>
      <c r="MZ69" s="172"/>
      <c r="NA69" s="172"/>
      <c r="NB69" s="172"/>
      <c r="NC69" s="172"/>
      <c r="ND69" s="172"/>
      <c r="NE69" s="172"/>
      <c r="NF69" s="172"/>
      <c r="NG69" s="172"/>
      <c r="NH69" s="172"/>
      <c r="NI69" s="172"/>
      <c r="NJ69" s="172"/>
      <c r="NK69" s="172"/>
      <c r="NL69" s="172"/>
      <c r="NM69" s="172"/>
      <c r="NN69" s="172"/>
      <c r="NO69" s="172"/>
      <c r="NP69" s="172"/>
      <c r="NQ69" s="172"/>
      <c r="NR69" s="172"/>
      <c r="NS69" s="172"/>
      <c r="NT69" s="172"/>
      <c r="NU69" s="172"/>
      <c r="NV69" s="172"/>
      <c r="NW69" s="172"/>
      <c r="NX69" s="172"/>
      <c r="NY69" s="172"/>
      <c r="NZ69" s="172"/>
      <c r="OA69" s="172"/>
      <c r="OB69" s="172"/>
      <c r="OC69" s="172"/>
      <c r="OD69" s="172"/>
      <c r="OE69" s="172"/>
      <c r="OF69" s="172"/>
      <c r="OG69" s="172"/>
      <c r="OH69" s="172"/>
      <c r="OI69" s="172"/>
      <c r="OJ69" s="172"/>
      <c r="OK69" s="172"/>
      <c r="OL69" s="172"/>
      <c r="OM69" s="172"/>
      <c r="ON69" s="172"/>
      <c r="OO69" s="172"/>
      <c r="OP69" s="172"/>
      <c r="OQ69" s="172"/>
      <c r="OR69" s="172"/>
      <c r="OS69" s="172"/>
      <c r="OT69" s="172"/>
      <c r="OU69" s="172"/>
      <c r="OV69" s="172"/>
      <c r="OW69" s="172"/>
      <c r="OX69" s="172"/>
      <c r="OY69" s="172"/>
      <c r="OZ69" s="172"/>
      <c r="PA69" s="172"/>
      <c r="PB69" s="172"/>
      <c r="PC69" s="172"/>
      <c r="PD69" s="172"/>
      <c r="PE69" s="172"/>
      <c r="PF69" s="172"/>
      <c r="PG69" s="172"/>
      <c r="PH69" s="172"/>
      <c r="PI69" s="172"/>
      <c r="PJ69" s="172"/>
      <c r="PK69" s="172"/>
      <c r="PL69" s="172"/>
      <c r="PM69" s="172"/>
      <c r="PN69" s="172"/>
      <c r="PO69" s="172"/>
      <c r="PP69" s="172"/>
      <c r="PQ69" s="172"/>
      <c r="PR69" s="172"/>
      <c r="PS69" s="172"/>
      <c r="PT69" s="172"/>
      <c r="PU69" s="172"/>
      <c r="PV69" s="172"/>
      <c r="PW69" s="172"/>
      <c r="PX69" s="172"/>
      <c r="PY69" s="172"/>
      <c r="PZ69" s="172"/>
      <c r="QA69" s="172"/>
      <c r="QB69" s="172"/>
      <c r="QC69" s="172"/>
      <c r="QD69" s="172"/>
      <c r="QE69" s="172"/>
      <c r="QF69" s="172"/>
      <c r="QG69" s="172"/>
      <c r="QH69" s="172"/>
      <c r="QI69" s="172"/>
      <c r="QJ69" s="172"/>
      <c r="QK69" s="172"/>
      <c r="QL69" s="172"/>
      <c r="QM69" s="172"/>
      <c r="QN69" s="172"/>
      <c r="QO69" s="172"/>
      <c r="QP69" s="172"/>
      <c r="QQ69" s="172"/>
      <c r="QR69" s="172"/>
      <c r="QS69" s="172"/>
      <c r="QT69" s="172"/>
      <c r="QU69" s="172"/>
      <c r="QV69" s="172"/>
      <c r="QW69" s="172"/>
      <c r="QX69" s="172"/>
      <c r="QY69" s="172"/>
      <c r="QZ69" s="172"/>
      <c r="RA69" s="172"/>
      <c r="RB69" s="172"/>
      <c r="RC69" s="172"/>
      <c r="RD69" s="172"/>
      <c r="RE69" s="172"/>
      <c r="RF69" s="172"/>
      <c r="RG69" s="172"/>
      <c r="RH69" s="172"/>
      <c r="RI69" s="172"/>
      <c r="RJ69" s="172"/>
      <c r="RK69" s="172"/>
      <c r="RL69" s="172"/>
      <c r="RM69" s="172"/>
      <c r="RN69" s="172"/>
      <c r="RO69" s="172"/>
      <c r="RP69" s="172"/>
      <c r="RQ69" s="172"/>
      <c r="RR69" s="172"/>
      <c r="RS69" s="172"/>
      <c r="RT69" s="172"/>
      <c r="RU69" s="172"/>
      <c r="RV69" s="172"/>
      <c r="RW69" s="172"/>
      <c r="RX69" s="172"/>
      <c r="RY69" s="172"/>
      <c r="RZ69" s="172"/>
      <c r="SA69" s="172"/>
      <c r="SB69" s="172"/>
      <c r="SC69" s="172"/>
      <c r="SD69" s="172"/>
      <c r="SE69" s="172"/>
      <c r="SF69" s="172"/>
      <c r="SG69" s="172"/>
      <c r="SH69" s="172"/>
      <c r="SI69" s="172"/>
      <c r="SJ69" s="172"/>
      <c r="SK69" s="172"/>
      <c r="SL69" s="172"/>
      <c r="SM69" s="172"/>
      <c r="SN69" s="172"/>
      <c r="SO69" s="172"/>
      <c r="SP69" s="172"/>
      <c r="SQ69" s="172"/>
      <c r="SR69" s="172"/>
      <c r="SS69" s="172"/>
      <c r="ST69" s="172"/>
      <c r="SU69" s="172"/>
      <c r="SV69" s="172"/>
      <c r="SW69" s="172"/>
      <c r="SX69" s="172"/>
      <c r="SY69" s="172"/>
      <c r="SZ69" s="172"/>
      <c r="TA69" s="172"/>
      <c r="TB69" s="172"/>
      <c r="TC69" s="172"/>
      <c r="TD69" s="172"/>
      <c r="TE69" s="172"/>
      <c r="TF69" s="172"/>
      <c r="TG69" s="172"/>
      <c r="TH69" s="172"/>
      <c r="TI69" s="172"/>
      <c r="TJ69" s="172"/>
      <c r="TK69" s="172"/>
      <c r="TL69" s="172"/>
      <c r="TM69" s="172"/>
      <c r="TN69" s="172"/>
      <c r="TO69" s="172"/>
      <c r="TP69" s="172"/>
      <c r="TQ69" s="172"/>
      <c r="TR69" s="172"/>
      <c r="TS69" s="172"/>
      <c r="TT69" s="172"/>
      <c r="TU69" s="172"/>
      <c r="TV69" s="172"/>
      <c r="TW69" s="172"/>
      <c r="TX69" s="172"/>
      <c r="TY69" s="172"/>
      <c r="TZ69" s="172"/>
      <c r="UA69" s="172"/>
      <c r="UB69" s="172"/>
      <c r="UC69" s="172"/>
      <c r="UD69" s="172"/>
      <c r="UE69" s="172"/>
      <c r="UF69" s="172"/>
      <c r="UG69" s="172"/>
      <c r="UH69" s="172"/>
      <c r="UI69" s="172"/>
      <c r="UJ69" s="172"/>
      <c r="UK69" s="172"/>
      <c r="UL69" s="172"/>
      <c r="UM69" s="172"/>
      <c r="UN69" s="172"/>
      <c r="UO69" s="172"/>
      <c r="UP69" s="172"/>
      <c r="UQ69" s="172"/>
      <c r="UR69" s="172"/>
      <c r="US69" s="172"/>
      <c r="UT69" s="172"/>
      <c r="UU69" s="172"/>
      <c r="UV69" s="172"/>
      <c r="UW69" s="172"/>
      <c r="UX69" s="172"/>
      <c r="UY69" s="172"/>
      <c r="UZ69" s="172"/>
      <c r="VA69" s="172"/>
      <c r="VB69" s="172"/>
      <c r="VC69" s="172"/>
      <c r="VD69" s="172"/>
      <c r="VE69" s="172"/>
      <c r="VF69" s="172"/>
      <c r="VG69" s="172"/>
      <c r="VH69" s="172"/>
      <c r="VI69" s="172"/>
      <c r="VJ69" s="172"/>
      <c r="VK69" s="172"/>
      <c r="VL69" s="172"/>
      <c r="VM69" s="172"/>
      <c r="VN69" s="172"/>
      <c r="VO69" s="172"/>
      <c r="VP69" s="172"/>
      <c r="VQ69" s="172"/>
      <c r="VR69" s="172"/>
      <c r="VS69" s="172"/>
      <c r="VT69" s="172"/>
      <c r="VU69" s="172"/>
      <c r="VV69" s="172"/>
      <c r="VW69" s="172"/>
      <c r="VX69" s="172"/>
      <c r="VY69" s="172"/>
      <c r="VZ69" s="172"/>
      <c r="WA69" s="172"/>
      <c r="WB69" s="172"/>
      <c r="WC69" s="172"/>
      <c r="WD69" s="172"/>
      <c r="WE69" s="172"/>
      <c r="WF69" s="172"/>
      <c r="WG69" s="172"/>
      <c r="WH69" s="172"/>
      <c r="WI69" s="172"/>
      <c r="WJ69" s="172"/>
      <c r="WK69" s="172"/>
      <c r="WL69" s="172"/>
      <c r="WM69" s="172"/>
      <c r="WN69" s="172"/>
      <c r="WO69" s="172"/>
      <c r="WP69" s="172"/>
      <c r="WQ69" s="172"/>
      <c r="WR69" s="172"/>
      <c r="WS69" s="172"/>
      <c r="WT69" s="172"/>
      <c r="WU69" s="172"/>
      <c r="WV69" s="172"/>
      <c r="WW69" s="172"/>
      <c r="WX69" s="172"/>
      <c r="WY69" s="172"/>
      <c r="WZ69" s="172"/>
      <c r="XA69" s="172"/>
      <c r="XB69" s="172"/>
      <c r="XC69" s="172"/>
      <c r="XD69" s="172"/>
      <c r="XE69" s="172"/>
      <c r="XF69" s="172"/>
      <c r="XG69" s="172"/>
      <c r="XH69" s="172"/>
      <c r="XI69" s="172"/>
      <c r="XJ69" s="172"/>
      <c r="XK69" s="172"/>
      <c r="XL69" s="172"/>
      <c r="XM69" s="172"/>
      <c r="XN69" s="172"/>
      <c r="XO69" s="172"/>
      <c r="XP69" s="172"/>
      <c r="XQ69" s="172"/>
      <c r="XR69" s="172"/>
      <c r="XS69" s="172"/>
      <c r="XT69" s="172"/>
      <c r="XU69" s="172"/>
      <c r="XV69" s="172"/>
      <c r="XW69" s="172"/>
      <c r="XX69" s="172"/>
      <c r="XY69" s="172"/>
      <c r="XZ69" s="172"/>
      <c r="YA69" s="172"/>
      <c r="YB69" s="172"/>
      <c r="YC69" s="172"/>
      <c r="YD69" s="172"/>
      <c r="YE69" s="172"/>
      <c r="YF69" s="172"/>
      <c r="YG69" s="172"/>
      <c r="YH69" s="172"/>
      <c r="YI69" s="172"/>
      <c r="YJ69" s="172"/>
      <c r="YK69" s="172"/>
      <c r="YL69" s="172"/>
      <c r="YM69" s="172"/>
      <c r="YN69" s="172"/>
      <c r="YO69" s="172"/>
      <c r="YP69" s="172"/>
      <c r="YQ69" s="172"/>
      <c r="YR69" s="172"/>
      <c r="YS69" s="172"/>
      <c r="YT69" s="172"/>
      <c r="YU69" s="172"/>
      <c r="YV69" s="172"/>
      <c r="YW69" s="172"/>
      <c r="YX69" s="172"/>
      <c r="YY69" s="172"/>
      <c r="YZ69" s="172"/>
      <c r="ZA69" s="172"/>
      <c r="ZB69" s="172"/>
      <c r="ZC69" s="172"/>
      <c r="ZD69" s="172"/>
      <c r="ZE69" s="172"/>
      <c r="ZF69" s="172"/>
      <c r="ZG69" s="172"/>
      <c r="ZH69" s="172"/>
      <c r="ZI69" s="172"/>
      <c r="ZJ69" s="172"/>
      <c r="ZK69" s="172"/>
      <c r="ZL69" s="172"/>
      <c r="ZM69" s="172"/>
      <c r="ZN69" s="172"/>
      <c r="ZO69" s="172"/>
      <c r="ZP69" s="172"/>
      <c r="ZQ69" s="172"/>
      <c r="ZR69" s="172"/>
      <c r="ZS69" s="172"/>
      <c r="ZT69" s="172"/>
      <c r="ZU69" s="172"/>
      <c r="ZV69" s="172"/>
      <c r="ZW69" s="172"/>
      <c r="ZX69" s="172"/>
      <c r="ZY69" s="172"/>
      <c r="ZZ69" s="172"/>
      <c r="AAA69" s="172"/>
      <c r="AAB69" s="172"/>
      <c r="AAC69" s="172"/>
      <c r="AAD69" s="172"/>
      <c r="AAE69" s="172"/>
      <c r="AAF69" s="172"/>
      <c r="AAG69" s="172"/>
      <c r="AAH69" s="172"/>
      <c r="AAI69" s="172"/>
      <c r="AAJ69" s="172"/>
      <c r="AAK69" s="172"/>
      <c r="AAL69" s="172"/>
      <c r="AAM69" s="172"/>
      <c r="AAN69" s="172"/>
      <c r="AAO69" s="172"/>
      <c r="AAP69" s="172"/>
      <c r="AAQ69" s="172"/>
      <c r="AAR69" s="172"/>
      <c r="AAS69" s="172"/>
      <c r="AAT69" s="172"/>
      <c r="AAU69" s="172"/>
      <c r="AAV69" s="172"/>
      <c r="AAW69" s="172"/>
      <c r="AAX69" s="172"/>
      <c r="AAY69" s="172"/>
      <c r="AAZ69" s="172"/>
      <c r="ABA69" s="172"/>
      <c r="ABB69" s="172"/>
      <c r="ABC69" s="172"/>
      <c r="ABD69" s="172"/>
      <c r="ABE69" s="172"/>
      <c r="ABF69" s="172"/>
      <c r="ABG69" s="172"/>
      <c r="ABH69" s="172"/>
      <c r="ABI69" s="172"/>
      <c r="ABJ69" s="172"/>
      <c r="ABK69" s="172"/>
      <c r="ABL69" s="172"/>
      <c r="ABM69" s="172"/>
      <c r="ABN69" s="172"/>
      <c r="ABO69" s="172"/>
      <c r="ABP69" s="172"/>
      <c r="ABQ69" s="172"/>
      <c r="ABR69" s="172"/>
      <c r="ABS69" s="172"/>
      <c r="ABT69" s="172"/>
      <c r="ABU69" s="172"/>
      <c r="ABV69" s="172"/>
      <c r="ABW69" s="172"/>
      <c r="ABX69" s="172"/>
      <c r="ABY69" s="172"/>
      <c r="ABZ69" s="172"/>
      <c r="ACA69" s="172"/>
      <c r="ACB69" s="172"/>
      <c r="ACC69" s="172"/>
      <c r="ACD69" s="172"/>
      <c r="ACE69" s="172"/>
      <c r="ACF69" s="172"/>
      <c r="ACG69" s="172"/>
      <c r="ACH69" s="172"/>
      <c r="ACI69" s="172"/>
      <c r="ACJ69" s="172"/>
      <c r="ACK69" s="172"/>
      <c r="ACL69" s="172"/>
      <c r="ACM69" s="172"/>
      <c r="ACN69" s="172"/>
      <c r="ACO69" s="172"/>
      <c r="ACP69" s="172"/>
      <c r="ACQ69" s="172"/>
      <c r="ACR69" s="172"/>
      <c r="ACS69" s="172"/>
      <c r="ACT69" s="172"/>
      <c r="ACU69" s="172"/>
      <c r="ACV69" s="172"/>
      <c r="ACW69" s="172"/>
      <c r="ACX69" s="172"/>
      <c r="ACY69" s="172"/>
      <c r="ACZ69" s="172"/>
      <c r="ADA69" s="172"/>
      <c r="ADB69" s="172"/>
      <c r="ADC69" s="172"/>
      <c r="ADD69" s="172"/>
      <c r="ADE69" s="172"/>
      <c r="ADF69" s="172"/>
      <c r="ADG69" s="172"/>
      <c r="ADH69" s="172"/>
      <c r="ADI69" s="172"/>
      <c r="ADJ69" s="172"/>
      <c r="ADK69" s="172"/>
      <c r="ADL69" s="172"/>
      <c r="ADM69" s="172"/>
      <c r="ADN69" s="172"/>
      <c r="ADO69" s="172"/>
      <c r="ADP69" s="172"/>
      <c r="ADQ69" s="172"/>
      <c r="ADR69" s="172"/>
      <c r="ADS69" s="172"/>
      <c r="ADT69" s="172"/>
      <c r="ADU69" s="172"/>
      <c r="ADV69" s="172"/>
      <c r="ADW69" s="172"/>
      <c r="ADX69" s="172"/>
      <c r="ADY69" s="172"/>
      <c r="ADZ69" s="172"/>
      <c r="AEA69" s="172"/>
      <c r="AEB69" s="172"/>
      <c r="AEC69" s="172"/>
      <c r="AED69" s="172"/>
      <c r="AEE69" s="172"/>
      <c r="AEF69" s="172"/>
      <c r="AEG69" s="172"/>
      <c r="AEH69" s="172"/>
      <c r="AEI69" s="172"/>
      <c r="AEJ69" s="172"/>
      <c r="AEK69" s="172"/>
      <c r="AEL69" s="172"/>
      <c r="AEM69" s="172"/>
      <c r="AEN69" s="172"/>
      <c r="AEO69" s="172"/>
      <c r="AEP69" s="172"/>
      <c r="AEQ69" s="172"/>
      <c r="AER69" s="172"/>
      <c r="AES69" s="172"/>
      <c r="AET69" s="172"/>
      <c r="AEU69" s="172"/>
      <c r="AEV69" s="172"/>
      <c r="AEW69" s="172"/>
      <c r="AEX69" s="172"/>
      <c r="AEY69" s="172"/>
      <c r="AEZ69" s="172"/>
      <c r="AFA69" s="172"/>
      <c r="AFB69" s="172"/>
      <c r="AFC69" s="172"/>
      <c r="AFD69" s="172"/>
      <c r="AFE69" s="172"/>
      <c r="AFF69" s="172"/>
      <c r="AFG69" s="172"/>
      <c r="AFH69" s="172"/>
      <c r="AFI69" s="172"/>
      <c r="AFJ69" s="172"/>
      <c r="AFK69" s="172"/>
      <c r="AFL69" s="172"/>
      <c r="AFM69" s="172"/>
      <c r="AFN69" s="172"/>
      <c r="AFO69" s="172"/>
      <c r="AFP69" s="172"/>
      <c r="AFQ69" s="172"/>
      <c r="AFR69" s="172"/>
      <c r="AFS69" s="172"/>
      <c r="AFT69" s="172"/>
      <c r="AFU69" s="172"/>
      <c r="AFV69" s="172"/>
      <c r="AFW69" s="172"/>
      <c r="AFX69" s="172"/>
      <c r="AFY69" s="172"/>
      <c r="AFZ69" s="172"/>
      <c r="AGA69" s="172"/>
      <c r="AGB69" s="172"/>
      <c r="AGC69" s="172"/>
      <c r="AGD69" s="172"/>
      <c r="AGE69" s="172"/>
      <c r="AGF69" s="172"/>
      <c r="AGG69" s="172"/>
      <c r="AGH69" s="172"/>
      <c r="AGI69" s="172"/>
      <c r="AGJ69" s="172"/>
      <c r="AGK69" s="172"/>
      <c r="AGL69" s="172"/>
      <c r="AGM69" s="172"/>
      <c r="AGN69" s="172"/>
      <c r="AGO69" s="172"/>
      <c r="AGP69" s="172"/>
      <c r="AGQ69" s="172"/>
      <c r="AGR69" s="172"/>
      <c r="AGS69" s="172"/>
      <c r="AGT69" s="172"/>
      <c r="AGU69" s="172"/>
      <c r="AGV69" s="172"/>
      <c r="AGW69" s="172"/>
      <c r="AGX69" s="172"/>
      <c r="AGY69" s="172"/>
      <c r="AGZ69" s="172"/>
      <c r="AHA69" s="172"/>
      <c r="AHB69" s="172"/>
      <c r="AHC69" s="172"/>
      <c r="AHD69" s="172"/>
      <c r="AHE69" s="172"/>
      <c r="AHF69" s="172"/>
      <c r="AHG69" s="172"/>
      <c r="AHH69" s="172"/>
      <c r="AHI69" s="172"/>
      <c r="AHJ69" s="172"/>
      <c r="AHK69" s="172"/>
      <c r="AHL69" s="172"/>
      <c r="AHM69" s="172"/>
      <c r="AHN69" s="172"/>
      <c r="AHO69" s="172"/>
      <c r="AHP69" s="172"/>
      <c r="AHQ69" s="172"/>
      <c r="AHR69" s="172"/>
      <c r="AHS69" s="172"/>
      <c r="AHT69" s="172"/>
      <c r="AHU69" s="172"/>
      <c r="AHV69" s="172"/>
      <c r="AHW69" s="172"/>
      <c r="AHX69" s="172"/>
      <c r="AHY69" s="172"/>
      <c r="AHZ69" s="172"/>
      <c r="AIA69" s="172"/>
      <c r="AIB69" s="172"/>
      <c r="AIC69" s="172"/>
      <c r="AID69" s="172"/>
      <c r="AIE69" s="172"/>
      <c r="AIF69" s="172"/>
      <c r="AIG69" s="172"/>
      <c r="AIH69" s="172"/>
      <c r="AII69" s="172"/>
      <c r="AIJ69" s="172"/>
      <c r="AIK69" s="172"/>
      <c r="AIL69" s="172"/>
      <c r="AIM69" s="172"/>
      <c r="AIN69" s="172"/>
      <c r="AIO69" s="172"/>
      <c r="AIP69" s="172"/>
      <c r="AIQ69" s="172"/>
      <c r="AIR69" s="172"/>
      <c r="AIS69" s="172"/>
      <c r="AIT69" s="172"/>
      <c r="AIU69" s="172"/>
      <c r="AIV69" s="172"/>
      <c r="AIW69" s="172"/>
      <c r="AIX69" s="172"/>
      <c r="AIY69" s="172"/>
      <c r="AIZ69" s="172"/>
      <c r="AJA69" s="172"/>
      <c r="AJB69" s="172"/>
      <c r="AJC69" s="172"/>
      <c r="AJD69" s="172"/>
      <c r="AJE69" s="172"/>
      <c r="AJF69" s="172"/>
      <c r="AJG69" s="172"/>
      <c r="AJH69" s="172"/>
      <c r="AJI69" s="172"/>
      <c r="AJJ69" s="172"/>
      <c r="AJK69" s="172"/>
      <c r="AJL69" s="172"/>
      <c r="AJM69" s="172"/>
      <c r="AJN69" s="172"/>
      <c r="AJO69" s="172"/>
      <c r="AJP69" s="172"/>
      <c r="AJQ69" s="172"/>
      <c r="AJR69" s="172"/>
      <c r="AJS69" s="172"/>
      <c r="AJT69" s="172"/>
      <c r="AJU69" s="172"/>
      <c r="AJV69" s="172"/>
      <c r="AJW69" s="172"/>
      <c r="AJX69" s="172"/>
      <c r="AJY69" s="172"/>
      <c r="AJZ69" s="172"/>
      <c r="AKA69" s="172"/>
      <c r="AKB69" s="172"/>
      <c r="AKC69" s="172"/>
      <c r="AKD69" s="172"/>
      <c r="AKE69" s="172"/>
      <c r="AKF69" s="172"/>
      <c r="AKG69" s="172"/>
      <c r="AKH69" s="172"/>
      <c r="AKI69" s="172"/>
      <c r="AKJ69" s="172"/>
      <c r="AKK69" s="172"/>
      <c r="AKL69" s="172"/>
      <c r="AKM69" s="172"/>
      <c r="AKN69" s="172"/>
      <c r="AKO69" s="172"/>
      <c r="AKP69" s="172"/>
      <c r="AKQ69" s="172"/>
      <c r="AKR69" s="172"/>
      <c r="AKS69" s="172"/>
      <c r="AKT69" s="172"/>
      <c r="AKU69" s="172"/>
      <c r="AKV69" s="172"/>
      <c r="AKW69" s="172"/>
      <c r="AKX69" s="172"/>
      <c r="AKY69" s="172"/>
      <c r="AKZ69" s="172"/>
      <c r="ALA69" s="172"/>
      <c r="ALB69" s="172"/>
      <c r="ALC69" s="172"/>
      <c r="ALD69" s="172"/>
      <c r="ALE69" s="172"/>
      <c r="ALF69" s="172"/>
      <c r="ALG69" s="172"/>
      <c r="ALH69" s="172"/>
      <c r="ALI69" s="172"/>
      <c r="ALJ69" s="172"/>
      <c r="ALK69" s="172"/>
      <c r="ALL69" s="172"/>
      <c r="ALM69" s="172"/>
      <c r="ALN69" s="172"/>
      <c r="ALO69" s="172"/>
      <c r="ALP69" s="172"/>
      <c r="ALQ69" s="172"/>
      <c r="ALR69" s="172"/>
      <c r="ALS69" s="172"/>
      <c r="ALT69" s="172"/>
      <c r="ALU69" s="172"/>
      <c r="ALV69" s="172"/>
      <c r="ALW69" s="172"/>
      <c r="ALX69" s="172"/>
      <c r="ALY69" s="172"/>
      <c r="ALZ69" s="172"/>
      <c r="AMA69" s="172"/>
      <c r="AMB69" s="172"/>
      <c r="AMC69" s="172"/>
      <c r="AMD69" s="172"/>
      <c r="AME69" s="172"/>
      <c r="AMF69" s="172"/>
      <c r="AMG69" s="172"/>
      <c r="AMH69" s="172"/>
      <c r="AMI69" s="172"/>
      <c r="AMJ69" s="172"/>
      <c r="AMK69" s="172"/>
      <c r="AML69" s="172"/>
    </row>
    <row r="70" spans="1:1026" s="282" customFormat="1">
      <c r="A70" s="172"/>
      <c r="B70" s="225" t="s">
        <v>196</v>
      </c>
      <c r="C70" s="154">
        <f t="shared" si="95"/>
        <v>17</v>
      </c>
      <c r="D70" s="167">
        <f t="shared" si="96"/>
        <v>68</v>
      </c>
      <c r="E70" s="166" t="str">
        <f t="shared" si="97"/>
        <v>9C</v>
      </c>
      <c r="F70" s="155" t="str">
        <f t="shared" si="98"/>
        <v>1B</v>
      </c>
      <c r="G70" s="155" t="str">
        <f t="shared" si="99"/>
        <v>00</v>
      </c>
      <c r="H70" s="155" t="str">
        <f t="shared" si="100"/>
        <v>05</v>
      </c>
      <c r="I70" s="155" t="str">
        <f t="shared" si="101"/>
        <v>00</v>
      </c>
      <c r="J70" s="155" t="str">
        <f t="shared" si="102"/>
        <v>E2</v>
      </c>
      <c r="K70" s="155" t="str">
        <f t="shared" si="103"/>
        <v>05</v>
      </c>
      <c r="L70" s="155" t="str">
        <f t="shared" si="104"/>
        <v>A3</v>
      </c>
      <c r="M70" s="155" t="str">
        <f t="shared" si="105"/>
        <v>4</v>
      </c>
      <c r="N70" s="155" t="str">
        <f t="shared" si="106"/>
        <v/>
      </c>
      <c r="O70" s="156" t="str">
        <f t="shared" si="107"/>
        <v/>
      </c>
      <c r="P70" s="157" t="str">
        <f t="shared" si="148"/>
        <v>1</v>
      </c>
      <c r="Q70" s="158" t="str">
        <f t="shared" si="148"/>
        <v>0</v>
      </c>
      <c r="R70" s="158" t="str">
        <f t="shared" si="148"/>
        <v>0</v>
      </c>
      <c r="S70" s="159" t="str">
        <f t="shared" si="148"/>
        <v>1</v>
      </c>
      <c r="T70" s="158" t="str">
        <f t="shared" si="148"/>
        <v>1</v>
      </c>
      <c r="U70" s="158" t="str">
        <f t="shared" si="148"/>
        <v>1</v>
      </c>
      <c r="V70" s="158" t="str">
        <f t="shared" si="148"/>
        <v>0</v>
      </c>
      <c r="W70" s="158" t="str">
        <f t="shared" si="148"/>
        <v>0</v>
      </c>
      <c r="X70" s="157" t="str">
        <f t="shared" si="149"/>
        <v>0</v>
      </c>
      <c r="Y70" s="158" t="str">
        <f t="shared" si="149"/>
        <v>0</v>
      </c>
      <c r="Z70" s="158" t="str">
        <f t="shared" si="149"/>
        <v>0</v>
      </c>
      <c r="AA70" s="159" t="str">
        <f t="shared" si="149"/>
        <v>1</v>
      </c>
      <c r="AB70" s="160" t="str">
        <f t="shared" si="149"/>
        <v>1</v>
      </c>
      <c r="AC70" s="161" t="str">
        <f t="shared" si="149"/>
        <v>0</v>
      </c>
      <c r="AD70" s="158" t="str">
        <f t="shared" si="149"/>
        <v>1</v>
      </c>
      <c r="AE70" s="159" t="str">
        <f t="shared" si="149"/>
        <v>1</v>
      </c>
      <c r="AF70" s="155" t="str">
        <f t="shared" si="150"/>
        <v>0</v>
      </c>
      <c r="AG70" s="162" t="str">
        <f t="shared" si="150"/>
        <v>0</v>
      </c>
      <c r="AH70" s="163" t="str">
        <f t="shared" si="150"/>
        <v>0</v>
      </c>
      <c r="AI70" s="165" t="str">
        <f t="shared" si="150"/>
        <v>0</v>
      </c>
      <c r="AJ70" s="164" t="str">
        <f t="shared" si="150"/>
        <v>0</v>
      </c>
      <c r="AK70" s="164" t="str">
        <f t="shared" si="150"/>
        <v>0</v>
      </c>
      <c r="AL70" s="289" t="str">
        <f t="shared" si="150"/>
        <v>0</v>
      </c>
      <c r="AM70" s="165" t="str">
        <f t="shared" si="150"/>
        <v>0</v>
      </c>
      <c r="AN70" s="230" t="str">
        <f t="shared" si="151"/>
        <v>0</v>
      </c>
      <c r="AO70" s="230" t="str">
        <f t="shared" si="151"/>
        <v>0</v>
      </c>
      <c r="AP70" s="230" t="str">
        <f t="shared" si="151"/>
        <v>0</v>
      </c>
      <c r="AQ70" s="230" t="str">
        <f t="shared" si="151"/>
        <v>0</v>
      </c>
      <c r="AR70" s="229" t="str">
        <f t="shared" si="151"/>
        <v>0</v>
      </c>
      <c r="AS70" s="230" t="str">
        <f t="shared" si="151"/>
        <v>1</v>
      </c>
      <c r="AT70" s="230" t="str">
        <f t="shared" si="151"/>
        <v>0</v>
      </c>
      <c r="AU70" s="231" t="str">
        <f t="shared" si="151"/>
        <v>1</v>
      </c>
      <c r="AV70" s="230" t="str">
        <f t="shared" si="152"/>
        <v>0</v>
      </c>
      <c r="AW70" s="232" t="str">
        <f t="shared" si="152"/>
        <v>0</v>
      </c>
      <c r="AX70" s="232" t="str">
        <f t="shared" si="152"/>
        <v>0</v>
      </c>
      <c r="AY70" s="233" t="str">
        <f t="shared" si="152"/>
        <v>0</v>
      </c>
      <c r="AZ70" s="232" t="str">
        <f t="shared" si="152"/>
        <v>0</v>
      </c>
      <c r="BA70" s="232" t="str">
        <f t="shared" si="152"/>
        <v>0</v>
      </c>
      <c r="BB70" s="232" t="str">
        <f t="shared" si="152"/>
        <v>0</v>
      </c>
      <c r="BC70" s="233" t="str">
        <f t="shared" si="152"/>
        <v>0</v>
      </c>
      <c r="BD70" s="168" t="str">
        <f t="shared" si="153"/>
        <v>1</v>
      </c>
      <c r="BE70" s="168" t="str">
        <f t="shared" si="153"/>
        <v>1</v>
      </c>
      <c r="BF70" s="168" t="str">
        <f t="shared" si="153"/>
        <v>1</v>
      </c>
      <c r="BG70" s="169" t="str">
        <f t="shared" si="153"/>
        <v>0</v>
      </c>
      <c r="BH70" s="168" t="str">
        <f t="shared" si="153"/>
        <v>0</v>
      </c>
      <c r="BI70" s="168" t="str">
        <f t="shared" si="153"/>
        <v>0</v>
      </c>
      <c r="BJ70" s="168" t="str">
        <f t="shared" si="153"/>
        <v>1</v>
      </c>
      <c r="BK70" s="169" t="str">
        <f t="shared" si="153"/>
        <v>0</v>
      </c>
      <c r="BL70" s="168" t="str">
        <f t="shared" si="154"/>
        <v>0</v>
      </c>
      <c r="BM70" s="168" t="str">
        <f t="shared" si="154"/>
        <v>0</v>
      </c>
      <c r="BN70" s="168" t="str">
        <f t="shared" si="154"/>
        <v>0</v>
      </c>
      <c r="BO70" s="169" t="str">
        <f t="shared" si="154"/>
        <v>0</v>
      </c>
      <c r="BP70" s="168" t="str">
        <f t="shared" si="154"/>
        <v>0</v>
      </c>
      <c r="BQ70" s="168" t="str">
        <f t="shared" si="154"/>
        <v>1</v>
      </c>
      <c r="BR70" s="168" t="str">
        <f t="shared" si="154"/>
        <v>0</v>
      </c>
      <c r="BS70" s="169" t="str">
        <f t="shared" si="154"/>
        <v>1</v>
      </c>
      <c r="BT70" s="302" t="str">
        <f t="shared" si="155"/>
        <v>1</v>
      </c>
      <c r="BU70" s="302" t="str">
        <f t="shared" si="155"/>
        <v>0</v>
      </c>
      <c r="BV70" s="302" t="str">
        <f t="shared" si="155"/>
        <v>1</v>
      </c>
      <c r="BW70" s="303" t="str">
        <f t="shared" si="155"/>
        <v>0</v>
      </c>
      <c r="BX70" s="302" t="str">
        <f t="shared" si="155"/>
        <v>0</v>
      </c>
      <c r="BY70" s="302" t="str">
        <f t="shared" si="155"/>
        <v>0</v>
      </c>
      <c r="BZ70" s="302" t="str">
        <f t="shared" si="155"/>
        <v>1</v>
      </c>
      <c r="CA70" s="303" t="str">
        <f t="shared" si="155"/>
        <v>1</v>
      </c>
      <c r="CB70" s="164" t="str">
        <f t="shared" si="156"/>
        <v>0</v>
      </c>
      <c r="CC70" s="289" t="str">
        <f t="shared" si="156"/>
        <v>1</v>
      </c>
      <c r="CD70" s="340" t="str">
        <f t="shared" si="156"/>
        <v>0</v>
      </c>
      <c r="CE70" s="341" t="str">
        <f t="shared" si="156"/>
        <v>0</v>
      </c>
      <c r="CF70" s="340" t="str">
        <f t="shared" si="156"/>
        <v>0</v>
      </c>
      <c r="CG70" s="340" t="str">
        <f t="shared" si="156"/>
        <v>0</v>
      </c>
      <c r="CH70" s="340" t="str">
        <f t="shared" si="156"/>
        <v>0</v>
      </c>
      <c r="CI70" s="341" t="str">
        <f t="shared" si="156"/>
        <v>0</v>
      </c>
      <c r="CJ70" s="155" t="s">
        <v>197</v>
      </c>
      <c r="CK70" s="155"/>
      <c r="CL70" s="32" t="str">
        <f t="shared" si="108"/>
        <v>9C1B</v>
      </c>
      <c r="CM70" s="285">
        <f t="shared" si="65"/>
        <v>5</v>
      </c>
      <c r="CN70" s="285">
        <f t="shared" si="67"/>
        <v>15</v>
      </c>
      <c r="CO70" s="142">
        <f t="shared" si="109"/>
        <v>60.6</v>
      </c>
      <c r="CP70" s="142">
        <f t="shared" si="110"/>
        <v>15.888888888888889</v>
      </c>
      <c r="CQ70" s="143">
        <f t="shared" si="147"/>
        <v>0.27777777777777857</v>
      </c>
      <c r="CR70" s="155"/>
      <c r="CS70" s="170">
        <f t="shared" si="111"/>
        <v>9</v>
      </c>
      <c r="CT70" s="23">
        <f t="shared" si="112"/>
        <v>12</v>
      </c>
      <c r="CU70" s="171">
        <f t="shared" si="113"/>
        <v>1</v>
      </c>
      <c r="CV70" s="23">
        <f t="shared" si="114"/>
        <v>11</v>
      </c>
      <c r="CW70" s="172">
        <f t="shared" si="115"/>
        <v>0</v>
      </c>
      <c r="CX70" s="24">
        <f t="shared" si="116"/>
        <v>0</v>
      </c>
      <c r="CY70" s="267">
        <f t="shared" si="117"/>
        <v>0</v>
      </c>
      <c r="CZ70" s="268">
        <f t="shared" si="118"/>
        <v>5</v>
      </c>
      <c r="DA70" s="267">
        <f t="shared" si="119"/>
        <v>0</v>
      </c>
      <c r="DB70" s="268">
        <f t="shared" si="120"/>
        <v>0</v>
      </c>
      <c r="DC70" s="173">
        <f t="shared" si="121"/>
        <v>14</v>
      </c>
      <c r="DD70" s="26">
        <f t="shared" si="122"/>
        <v>2</v>
      </c>
      <c r="DE70" s="173">
        <f t="shared" si="123"/>
        <v>0</v>
      </c>
      <c r="DF70" s="26">
        <f t="shared" si="124"/>
        <v>5</v>
      </c>
      <c r="DG70" s="326">
        <f t="shared" si="125"/>
        <v>10</v>
      </c>
      <c r="DH70" s="327">
        <f t="shared" si="126"/>
        <v>3</v>
      </c>
      <c r="DI70" s="172">
        <f t="shared" si="127"/>
        <v>4</v>
      </c>
      <c r="DJ70" s="24">
        <f t="shared" si="128"/>
        <v>0</v>
      </c>
      <c r="DK70" s="172"/>
      <c r="DL70" s="19">
        <f t="shared" si="129"/>
        <v>156</v>
      </c>
      <c r="DM70" s="19">
        <f t="shared" si="130"/>
        <v>27</v>
      </c>
      <c r="DN70" s="174">
        <f t="shared" si="131"/>
        <v>0</v>
      </c>
      <c r="DO70" s="278">
        <f t="shared" si="132"/>
        <v>5</v>
      </c>
      <c r="DP70" s="278">
        <f t="shared" si="133"/>
        <v>0</v>
      </c>
      <c r="DQ70" s="20">
        <f t="shared" si="134"/>
        <v>226</v>
      </c>
      <c r="DR70" s="20">
        <f t="shared" si="135"/>
        <v>5</v>
      </c>
      <c r="DS70" s="337">
        <f t="shared" si="136"/>
        <v>163</v>
      </c>
      <c r="DT70" s="174">
        <f t="shared" si="137"/>
        <v>64</v>
      </c>
      <c r="DU70" s="1">
        <f t="shared" si="66"/>
        <v>163</v>
      </c>
      <c r="DV70" s="172"/>
      <c r="DW70" s="172"/>
      <c r="DX70" s="172"/>
      <c r="DY70" s="172"/>
      <c r="DZ70" s="172"/>
      <c r="EA70" s="172"/>
      <c r="EB70" s="172"/>
      <c r="EC70" s="172"/>
      <c r="ED70" s="172"/>
      <c r="EE70" s="172"/>
      <c r="EF70" s="172"/>
      <c r="EG70" s="172"/>
      <c r="EH70" s="172"/>
      <c r="EI70" s="172"/>
      <c r="EJ70" s="172"/>
      <c r="EK70" s="172"/>
      <c r="EL70" s="172"/>
      <c r="EM70" s="172"/>
      <c r="EN70" s="172"/>
      <c r="EO70" s="172"/>
      <c r="EP70" s="172"/>
      <c r="EQ70" s="172"/>
      <c r="ER70" s="172"/>
      <c r="ES70" s="172"/>
      <c r="ET70" s="172"/>
      <c r="EU70" s="172"/>
      <c r="EV70" s="172"/>
      <c r="EW70" s="172"/>
      <c r="EX70" s="172"/>
      <c r="EY70" s="172"/>
      <c r="EZ70" s="172"/>
      <c r="FA70" s="172"/>
      <c r="FB70" s="172"/>
      <c r="FC70" s="172"/>
      <c r="FD70" s="172"/>
      <c r="FE70" s="172"/>
      <c r="FF70" s="172"/>
      <c r="FG70" s="172"/>
      <c r="FH70" s="172"/>
      <c r="FI70" s="172"/>
      <c r="FJ70" s="172"/>
      <c r="FK70" s="172"/>
      <c r="FL70" s="172"/>
      <c r="FM70" s="172"/>
      <c r="FN70" s="172"/>
      <c r="FO70" s="172"/>
      <c r="FP70" s="172"/>
      <c r="FQ70" s="172"/>
      <c r="FR70" s="172"/>
      <c r="FS70" s="172"/>
      <c r="FT70" s="172"/>
      <c r="FU70" s="172"/>
      <c r="FV70" s="172"/>
      <c r="FW70" s="172"/>
      <c r="FX70" s="172"/>
      <c r="FY70" s="172"/>
      <c r="FZ70" s="172"/>
      <c r="GA70" s="172"/>
      <c r="GB70" s="172"/>
      <c r="GC70" s="172"/>
      <c r="GD70" s="172"/>
      <c r="GE70" s="172"/>
      <c r="GF70" s="172"/>
      <c r="GG70" s="172"/>
      <c r="GH70" s="172"/>
      <c r="GI70" s="172"/>
      <c r="GJ70" s="172"/>
      <c r="GK70" s="172"/>
      <c r="GL70" s="172"/>
      <c r="GM70" s="172"/>
      <c r="GN70" s="172"/>
      <c r="GO70" s="172"/>
      <c r="GP70" s="172"/>
      <c r="GQ70" s="172"/>
      <c r="GR70" s="172"/>
      <c r="GS70" s="172"/>
      <c r="GT70" s="172"/>
      <c r="GU70" s="172"/>
      <c r="GV70" s="172"/>
      <c r="GW70" s="172"/>
      <c r="GX70" s="172"/>
      <c r="GY70" s="172"/>
      <c r="GZ70" s="172"/>
      <c r="HA70" s="172"/>
      <c r="HB70" s="172"/>
      <c r="HC70" s="172"/>
      <c r="HD70" s="172"/>
      <c r="HE70" s="172"/>
      <c r="HF70" s="172"/>
      <c r="HG70" s="172"/>
      <c r="HH70" s="172"/>
      <c r="HI70" s="172"/>
      <c r="HJ70" s="172"/>
      <c r="HK70" s="172"/>
      <c r="HL70" s="172"/>
      <c r="HM70" s="172"/>
      <c r="HN70" s="172"/>
      <c r="HO70" s="172"/>
      <c r="HP70" s="172"/>
      <c r="HQ70" s="172"/>
      <c r="HR70" s="172"/>
      <c r="HS70" s="172"/>
      <c r="HT70" s="172"/>
      <c r="HU70" s="172"/>
      <c r="HV70" s="172"/>
      <c r="HW70" s="172"/>
      <c r="HX70" s="172"/>
      <c r="HY70" s="172"/>
      <c r="HZ70" s="172"/>
      <c r="IA70" s="172"/>
      <c r="IB70" s="172"/>
      <c r="IC70" s="172"/>
      <c r="ID70" s="172"/>
      <c r="IE70" s="172"/>
      <c r="IF70" s="172"/>
      <c r="IG70" s="172"/>
      <c r="IH70" s="172"/>
      <c r="II70" s="172"/>
      <c r="IJ70" s="172"/>
      <c r="IK70" s="172"/>
      <c r="IL70" s="172"/>
      <c r="IM70" s="172"/>
      <c r="IN70" s="172"/>
      <c r="IO70" s="172"/>
      <c r="IP70" s="172"/>
      <c r="IQ70" s="172"/>
      <c r="IR70" s="172"/>
      <c r="IS70" s="172"/>
      <c r="IT70" s="172"/>
      <c r="IU70" s="172"/>
      <c r="IV70" s="172"/>
      <c r="IW70" s="172"/>
      <c r="IX70" s="172"/>
      <c r="IY70" s="172"/>
      <c r="IZ70" s="172"/>
      <c r="JA70" s="172"/>
      <c r="JB70" s="172"/>
      <c r="JC70" s="172"/>
      <c r="JD70" s="172"/>
      <c r="JE70" s="172"/>
      <c r="JF70" s="172"/>
      <c r="JG70" s="172"/>
      <c r="JH70" s="172"/>
      <c r="JI70" s="172"/>
      <c r="JJ70" s="172"/>
      <c r="JK70" s="172"/>
      <c r="JL70" s="172"/>
      <c r="JM70" s="172"/>
      <c r="JN70" s="172"/>
      <c r="JO70" s="172"/>
      <c r="JP70" s="172"/>
      <c r="JQ70" s="172"/>
      <c r="JR70" s="172"/>
      <c r="JS70" s="172"/>
      <c r="JT70" s="172"/>
      <c r="JU70" s="172"/>
      <c r="JV70" s="172"/>
      <c r="JW70" s="172"/>
      <c r="JX70" s="172"/>
      <c r="JY70" s="172"/>
      <c r="JZ70" s="172"/>
      <c r="KA70" s="172"/>
      <c r="KB70" s="172"/>
      <c r="KC70" s="172"/>
      <c r="KD70" s="172"/>
      <c r="KE70" s="172"/>
      <c r="KF70" s="172"/>
      <c r="KG70" s="172"/>
      <c r="KH70" s="172"/>
      <c r="KI70" s="172"/>
      <c r="KJ70" s="172"/>
      <c r="KK70" s="172"/>
      <c r="KL70" s="172"/>
      <c r="KM70" s="172"/>
      <c r="KN70" s="172"/>
      <c r="KO70" s="172"/>
      <c r="KP70" s="172"/>
      <c r="KQ70" s="172"/>
      <c r="KR70" s="172"/>
      <c r="KS70" s="172"/>
      <c r="KT70" s="172"/>
      <c r="KU70" s="172"/>
      <c r="KV70" s="172"/>
      <c r="KW70" s="172"/>
      <c r="KX70" s="172"/>
      <c r="KY70" s="172"/>
      <c r="KZ70" s="172"/>
      <c r="LA70" s="172"/>
      <c r="LB70" s="172"/>
      <c r="LC70" s="172"/>
      <c r="LD70" s="172"/>
      <c r="LE70" s="172"/>
      <c r="LF70" s="172"/>
      <c r="LG70" s="172"/>
      <c r="LH70" s="172"/>
      <c r="LI70" s="172"/>
      <c r="LJ70" s="172"/>
      <c r="LK70" s="172"/>
      <c r="LL70" s="172"/>
      <c r="LM70" s="172"/>
      <c r="LN70" s="172"/>
      <c r="LO70" s="172"/>
      <c r="LP70" s="172"/>
      <c r="LQ70" s="172"/>
      <c r="LR70" s="172"/>
      <c r="LS70" s="172"/>
      <c r="LT70" s="172"/>
      <c r="LU70" s="172"/>
      <c r="LV70" s="172"/>
      <c r="LW70" s="172"/>
      <c r="LX70" s="172"/>
      <c r="LY70" s="172"/>
      <c r="LZ70" s="172"/>
      <c r="MA70" s="172"/>
      <c r="MB70" s="172"/>
      <c r="MC70" s="172"/>
      <c r="MD70" s="172"/>
      <c r="ME70" s="172"/>
      <c r="MF70" s="172"/>
      <c r="MG70" s="172"/>
      <c r="MH70" s="172"/>
      <c r="MI70" s="172"/>
      <c r="MJ70" s="172"/>
      <c r="MK70" s="172"/>
      <c r="ML70" s="172"/>
      <c r="MM70" s="172"/>
      <c r="MN70" s="172"/>
      <c r="MO70" s="172"/>
      <c r="MP70" s="172"/>
      <c r="MQ70" s="172"/>
      <c r="MR70" s="172"/>
      <c r="MS70" s="172"/>
      <c r="MT70" s="172"/>
      <c r="MU70" s="172"/>
      <c r="MV70" s="172"/>
      <c r="MW70" s="172"/>
      <c r="MX70" s="172"/>
      <c r="MY70" s="172"/>
      <c r="MZ70" s="172"/>
      <c r="NA70" s="172"/>
      <c r="NB70" s="172"/>
      <c r="NC70" s="172"/>
      <c r="ND70" s="172"/>
      <c r="NE70" s="172"/>
      <c r="NF70" s="172"/>
      <c r="NG70" s="172"/>
      <c r="NH70" s="172"/>
      <c r="NI70" s="172"/>
      <c r="NJ70" s="172"/>
      <c r="NK70" s="172"/>
      <c r="NL70" s="172"/>
      <c r="NM70" s="172"/>
      <c r="NN70" s="172"/>
      <c r="NO70" s="172"/>
      <c r="NP70" s="172"/>
      <c r="NQ70" s="172"/>
      <c r="NR70" s="172"/>
      <c r="NS70" s="172"/>
      <c r="NT70" s="172"/>
      <c r="NU70" s="172"/>
      <c r="NV70" s="172"/>
      <c r="NW70" s="172"/>
      <c r="NX70" s="172"/>
      <c r="NY70" s="172"/>
      <c r="NZ70" s="172"/>
      <c r="OA70" s="172"/>
      <c r="OB70" s="172"/>
      <c r="OC70" s="172"/>
      <c r="OD70" s="172"/>
      <c r="OE70" s="172"/>
      <c r="OF70" s="172"/>
      <c r="OG70" s="172"/>
      <c r="OH70" s="172"/>
      <c r="OI70" s="172"/>
      <c r="OJ70" s="172"/>
      <c r="OK70" s="172"/>
      <c r="OL70" s="172"/>
      <c r="OM70" s="172"/>
      <c r="ON70" s="172"/>
      <c r="OO70" s="172"/>
      <c r="OP70" s="172"/>
      <c r="OQ70" s="172"/>
      <c r="OR70" s="172"/>
      <c r="OS70" s="172"/>
      <c r="OT70" s="172"/>
      <c r="OU70" s="172"/>
      <c r="OV70" s="172"/>
      <c r="OW70" s="172"/>
      <c r="OX70" s="172"/>
      <c r="OY70" s="172"/>
      <c r="OZ70" s="172"/>
      <c r="PA70" s="172"/>
      <c r="PB70" s="172"/>
      <c r="PC70" s="172"/>
      <c r="PD70" s="172"/>
      <c r="PE70" s="172"/>
      <c r="PF70" s="172"/>
      <c r="PG70" s="172"/>
      <c r="PH70" s="172"/>
      <c r="PI70" s="172"/>
      <c r="PJ70" s="172"/>
      <c r="PK70" s="172"/>
      <c r="PL70" s="172"/>
      <c r="PM70" s="172"/>
      <c r="PN70" s="172"/>
      <c r="PO70" s="172"/>
      <c r="PP70" s="172"/>
      <c r="PQ70" s="172"/>
      <c r="PR70" s="172"/>
      <c r="PS70" s="172"/>
      <c r="PT70" s="172"/>
      <c r="PU70" s="172"/>
      <c r="PV70" s="172"/>
      <c r="PW70" s="172"/>
      <c r="PX70" s="172"/>
      <c r="PY70" s="172"/>
      <c r="PZ70" s="172"/>
      <c r="QA70" s="172"/>
      <c r="QB70" s="172"/>
      <c r="QC70" s="172"/>
      <c r="QD70" s="172"/>
      <c r="QE70" s="172"/>
      <c r="QF70" s="172"/>
      <c r="QG70" s="172"/>
      <c r="QH70" s="172"/>
      <c r="QI70" s="172"/>
      <c r="QJ70" s="172"/>
      <c r="QK70" s="172"/>
      <c r="QL70" s="172"/>
      <c r="QM70" s="172"/>
      <c r="QN70" s="172"/>
      <c r="QO70" s="172"/>
      <c r="QP70" s="172"/>
      <c r="QQ70" s="172"/>
      <c r="QR70" s="172"/>
      <c r="QS70" s="172"/>
      <c r="QT70" s="172"/>
      <c r="QU70" s="172"/>
      <c r="QV70" s="172"/>
      <c r="QW70" s="172"/>
      <c r="QX70" s="172"/>
      <c r="QY70" s="172"/>
      <c r="QZ70" s="172"/>
      <c r="RA70" s="172"/>
      <c r="RB70" s="172"/>
      <c r="RC70" s="172"/>
      <c r="RD70" s="172"/>
      <c r="RE70" s="172"/>
      <c r="RF70" s="172"/>
      <c r="RG70" s="172"/>
      <c r="RH70" s="172"/>
      <c r="RI70" s="172"/>
      <c r="RJ70" s="172"/>
      <c r="RK70" s="172"/>
      <c r="RL70" s="172"/>
      <c r="RM70" s="172"/>
      <c r="RN70" s="172"/>
      <c r="RO70" s="172"/>
      <c r="RP70" s="172"/>
      <c r="RQ70" s="172"/>
      <c r="RR70" s="172"/>
      <c r="RS70" s="172"/>
      <c r="RT70" s="172"/>
      <c r="RU70" s="172"/>
      <c r="RV70" s="172"/>
      <c r="RW70" s="172"/>
      <c r="RX70" s="172"/>
      <c r="RY70" s="172"/>
      <c r="RZ70" s="172"/>
      <c r="SA70" s="172"/>
      <c r="SB70" s="172"/>
      <c r="SC70" s="172"/>
      <c r="SD70" s="172"/>
      <c r="SE70" s="172"/>
      <c r="SF70" s="172"/>
      <c r="SG70" s="172"/>
      <c r="SH70" s="172"/>
      <c r="SI70" s="172"/>
      <c r="SJ70" s="172"/>
      <c r="SK70" s="172"/>
      <c r="SL70" s="172"/>
      <c r="SM70" s="172"/>
      <c r="SN70" s="172"/>
      <c r="SO70" s="172"/>
      <c r="SP70" s="172"/>
      <c r="SQ70" s="172"/>
      <c r="SR70" s="172"/>
      <c r="SS70" s="172"/>
      <c r="ST70" s="172"/>
      <c r="SU70" s="172"/>
      <c r="SV70" s="172"/>
      <c r="SW70" s="172"/>
      <c r="SX70" s="172"/>
      <c r="SY70" s="172"/>
      <c r="SZ70" s="172"/>
      <c r="TA70" s="172"/>
      <c r="TB70" s="172"/>
      <c r="TC70" s="172"/>
      <c r="TD70" s="172"/>
      <c r="TE70" s="172"/>
      <c r="TF70" s="172"/>
      <c r="TG70" s="172"/>
      <c r="TH70" s="172"/>
      <c r="TI70" s="172"/>
      <c r="TJ70" s="172"/>
      <c r="TK70" s="172"/>
      <c r="TL70" s="172"/>
      <c r="TM70" s="172"/>
      <c r="TN70" s="172"/>
      <c r="TO70" s="172"/>
      <c r="TP70" s="172"/>
      <c r="TQ70" s="172"/>
      <c r="TR70" s="172"/>
      <c r="TS70" s="172"/>
      <c r="TT70" s="172"/>
      <c r="TU70" s="172"/>
      <c r="TV70" s="172"/>
      <c r="TW70" s="172"/>
      <c r="TX70" s="172"/>
      <c r="TY70" s="172"/>
      <c r="TZ70" s="172"/>
      <c r="UA70" s="172"/>
      <c r="UB70" s="172"/>
      <c r="UC70" s="172"/>
      <c r="UD70" s="172"/>
      <c r="UE70" s="172"/>
      <c r="UF70" s="172"/>
      <c r="UG70" s="172"/>
      <c r="UH70" s="172"/>
      <c r="UI70" s="172"/>
      <c r="UJ70" s="172"/>
      <c r="UK70" s="172"/>
      <c r="UL70" s="172"/>
      <c r="UM70" s="172"/>
      <c r="UN70" s="172"/>
      <c r="UO70" s="172"/>
      <c r="UP70" s="172"/>
      <c r="UQ70" s="172"/>
      <c r="UR70" s="172"/>
      <c r="US70" s="172"/>
      <c r="UT70" s="172"/>
      <c r="UU70" s="172"/>
      <c r="UV70" s="172"/>
      <c r="UW70" s="172"/>
      <c r="UX70" s="172"/>
      <c r="UY70" s="172"/>
      <c r="UZ70" s="172"/>
      <c r="VA70" s="172"/>
      <c r="VB70" s="172"/>
      <c r="VC70" s="172"/>
      <c r="VD70" s="172"/>
      <c r="VE70" s="172"/>
      <c r="VF70" s="172"/>
      <c r="VG70" s="172"/>
      <c r="VH70" s="172"/>
      <c r="VI70" s="172"/>
      <c r="VJ70" s="172"/>
      <c r="VK70" s="172"/>
      <c r="VL70" s="172"/>
      <c r="VM70" s="172"/>
      <c r="VN70" s="172"/>
      <c r="VO70" s="172"/>
      <c r="VP70" s="172"/>
      <c r="VQ70" s="172"/>
      <c r="VR70" s="172"/>
      <c r="VS70" s="172"/>
      <c r="VT70" s="172"/>
      <c r="VU70" s="172"/>
      <c r="VV70" s="172"/>
      <c r="VW70" s="172"/>
      <c r="VX70" s="172"/>
      <c r="VY70" s="172"/>
      <c r="VZ70" s="172"/>
      <c r="WA70" s="172"/>
      <c r="WB70" s="172"/>
      <c r="WC70" s="172"/>
      <c r="WD70" s="172"/>
      <c r="WE70" s="172"/>
      <c r="WF70" s="172"/>
      <c r="WG70" s="172"/>
      <c r="WH70" s="172"/>
      <c r="WI70" s="172"/>
      <c r="WJ70" s="172"/>
      <c r="WK70" s="172"/>
      <c r="WL70" s="172"/>
      <c r="WM70" s="172"/>
      <c r="WN70" s="172"/>
      <c r="WO70" s="172"/>
      <c r="WP70" s="172"/>
      <c r="WQ70" s="172"/>
      <c r="WR70" s="172"/>
      <c r="WS70" s="172"/>
      <c r="WT70" s="172"/>
      <c r="WU70" s="172"/>
      <c r="WV70" s="172"/>
      <c r="WW70" s="172"/>
      <c r="WX70" s="172"/>
      <c r="WY70" s="172"/>
      <c r="WZ70" s="172"/>
      <c r="XA70" s="172"/>
      <c r="XB70" s="172"/>
      <c r="XC70" s="172"/>
      <c r="XD70" s="172"/>
      <c r="XE70" s="172"/>
      <c r="XF70" s="172"/>
      <c r="XG70" s="172"/>
      <c r="XH70" s="172"/>
      <c r="XI70" s="172"/>
      <c r="XJ70" s="172"/>
      <c r="XK70" s="172"/>
      <c r="XL70" s="172"/>
      <c r="XM70" s="172"/>
      <c r="XN70" s="172"/>
      <c r="XO70" s="172"/>
      <c r="XP70" s="172"/>
      <c r="XQ70" s="172"/>
      <c r="XR70" s="172"/>
      <c r="XS70" s="172"/>
      <c r="XT70" s="172"/>
      <c r="XU70" s="172"/>
      <c r="XV70" s="172"/>
      <c r="XW70" s="172"/>
      <c r="XX70" s="172"/>
      <c r="XY70" s="172"/>
      <c r="XZ70" s="172"/>
      <c r="YA70" s="172"/>
      <c r="YB70" s="172"/>
      <c r="YC70" s="172"/>
      <c r="YD70" s="172"/>
      <c r="YE70" s="172"/>
      <c r="YF70" s="172"/>
      <c r="YG70" s="172"/>
      <c r="YH70" s="172"/>
      <c r="YI70" s="172"/>
      <c r="YJ70" s="172"/>
      <c r="YK70" s="172"/>
      <c r="YL70" s="172"/>
      <c r="YM70" s="172"/>
      <c r="YN70" s="172"/>
      <c r="YO70" s="172"/>
      <c r="YP70" s="172"/>
      <c r="YQ70" s="172"/>
      <c r="YR70" s="172"/>
      <c r="YS70" s="172"/>
      <c r="YT70" s="172"/>
      <c r="YU70" s="172"/>
      <c r="YV70" s="172"/>
      <c r="YW70" s="172"/>
      <c r="YX70" s="172"/>
      <c r="YY70" s="172"/>
      <c r="YZ70" s="172"/>
      <c r="ZA70" s="172"/>
      <c r="ZB70" s="172"/>
      <c r="ZC70" s="172"/>
      <c r="ZD70" s="172"/>
      <c r="ZE70" s="172"/>
      <c r="ZF70" s="172"/>
      <c r="ZG70" s="172"/>
      <c r="ZH70" s="172"/>
      <c r="ZI70" s="172"/>
      <c r="ZJ70" s="172"/>
      <c r="ZK70" s="172"/>
      <c r="ZL70" s="172"/>
      <c r="ZM70" s="172"/>
      <c r="ZN70" s="172"/>
      <c r="ZO70" s="172"/>
      <c r="ZP70" s="172"/>
      <c r="ZQ70" s="172"/>
      <c r="ZR70" s="172"/>
      <c r="ZS70" s="172"/>
      <c r="ZT70" s="172"/>
      <c r="ZU70" s="172"/>
      <c r="ZV70" s="172"/>
      <c r="ZW70" s="172"/>
      <c r="ZX70" s="172"/>
      <c r="ZY70" s="172"/>
      <c r="ZZ70" s="172"/>
      <c r="AAA70" s="172"/>
      <c r="AAB70" s="172"/>
      <c r="AAC70" s="172"/>
      <c r="AAD70" s="172"/>
      <c r="AAE70" s="172"/>
      <c r="AAF70" s="172"/>
      <c r="AAG70" s="172"/>
      <c r="AAH70" s="172"/>
      <c r="AAI70" s="172"/>
      <c r="AAJ70" s="172"/>
      <c r="AAK70" s="172"/>
      <c r="AAL70" s="172"/>
      <c r="AAM70" s="172"/>
      <c r="AAN70" s="172"/>
      <c r="AAO70" s="172"/>
      <c r="AAP70" s="172"/>
      <c r="AAQ70" s="172"/>
      <c r="AAR70" s="172"/>
      <c r="AAS70" s="172"/>
      <c r="AAT70" s="172"/>
      <c r="AAU70" s="172"/>
      <c r="AAV70" s="172"/>
      <c r="AAW70" s="172"/>
      <c r="AAX70" s="172"/>
      <c r="AAY70" s="172"/>
      <c r="AAZ70" s="172"/>
      <c r="ABA70" s="172"/>
      <c r="ABB70" s="172"/>
      <c r="ABC70" s="172"/>
      <c r="ABD70" s="172"/>
      <c r="ABE70" s="172"/>
      <c r="ABF70" s="172"/>
      <c r="ABG70" s="172"/>
      <c r="ABH70" s="172"/>
      <c r="ABI70" s="172"/>
      <c r="ABJ70" s="172"/>
      <c r="ABK70" s="172"/>
      <c r="ABL70" s="172"/>
      <c r="ABM70" s="172"/>
      <c r="ABN70" s="172"/>
      <c r="ABO70" s="172"/>
      <c r="ABP70" s="172"/>
      <c r="ABQ70" s="172"/>
      <c r="ABR70" s="172"/>
      <c r="ABS70" s="172"/>
      <c r="ABT70" s="172"/>
      <c r="ABU70" s="172"/>
      <c r="ABV70" s="172"/>
      <c r="ABW70" s="172"/>
      <c r="ABX70" s="172"/>
      <c r="ABY70" s="172"/>
      <c r="ABZ70" s="172"/>
      <c r="ACA70" s="172"/>
      <c r="ACB70" s="172"/>
      <c r="ACC70" s="172"/>
      <c r="ACD70" s="172"/>
      <c r="ACE70" s="172"/>
      <c r="ACF70" s="172"/>
      <c r="ACG70" s="172"/>
      <c r="ACH70" s="172"/>
      <c r="ACI70" s="172"/>
      <c r="ACJ70" s="172"/>
      <c r="ACK70" s="172"/>
      <c r="ACL70" s="172"/>
      <c r="ACM70" s="172"/>
      <c r="ACN70" s="172"/>
      <c r="ACO70" s="172"/>
      <c r="ACP70" s="172"/>
      <c r="ACQ70" s="172"/>
      <c r="ACR70" s="172"/>
      <c r="ACS70" s="172"/>
      <c r="ACT70" s="172"/>
      <c r="ACU70" s="172"/>
      <c r="ACV70" s="172"/>
      <c r="ACW70" s="172"/>
      <c r="ACX70" s="172"/>
      <c r="ACY70" s="172"/>
      <c r="ACZ70" s="172"/>
      <c r="ADA70" s="172"/>
      <c r="ADB70" s="172"/>
      <c r="ADC70" s="172"/>
      <c r="ADD70" s="172"/>
      <c r="ADE70" s="172"/>
      <c r="ADF70" s="172"/>
      <c r="ADG70" s="172"/>
      <c r="ADH70" s="172"/>
      <c r="ADI70" s="172"/>
      <c r="ADJ70" s="172"/>
      <c r="ADK70" s="172"/>
      <c r="ADL70" s="172"/>
      <c r="ADM70" s="172"/>
      <c r="ADN70" s="172"/>
      <c r="ADO70" s="172"/>
      <c r="ADP70" s="172"/>
      <c r="ADQ70" s="172"/>
      <c r="ADR70" s="172"/>
      <c r="ADS70" s="172"/>
      <c r="ADT70" s="172"/>
      <c r="ADU70" s="172"/>
      <c r="ADV70" s="172"/>
      <c r="ADW70" s="172"/>
      <c r="ADX70" s="172"/>
      <c r="ADY70" s="172"/>
      <c r="ADZ70" s="172"/>
      <c r="AEA70" s="172"/>
      <c r="AEB70" s="172"/>
      <c r="AEC70" s="172"/>
      <c r="AED70" s="172"/>
      <c r="AEE70" s="172"/>
      <c r="AEF70" s="172"/>
      <c r="AEG70" s="172"/>
      <c r="AEH70" s="172"/>
      <c r="AEI70" s="172"/>
      <c r="AEJ70" s="172"/>
      <c r="AEK70" s="172"/>
      <c r="AEL70" s="172"/>
      <c r="AEM70" s="172"/>
      <c r="AEN70" s="172"/>
      <c r="AEO70" s="172"/>
      <c r="AEP70" s="172"/>
      <c r="AEQ70" s="172"/>
      <c r="AER70" s="172"/>
      <c r="AES70" s="172"/>
      <c r="AET70" s="172"/>
      <c r="AEU70" s="172"/>
      <c r="AEV70" s="172"/>
      <c r="AEW70" s="172"/>
      <c r="AEX70" s="172"/>
      <c r="AEY70" s="172"/>
      <c r="AEZ70" s="172"/>
      <c r="AFA70" s="172"/>
      <c r="AFB70" s="172"/>
      <c r="AFC70" s="172"/>
      <c r="AFD70" s="172"/>
      <c r="AFE70" s="172"/>
      <c r="AFF70" s="172"/>
      <c r="AFG70" s="172"/>
      <c r="AFH70" s="172"/>
      <c r="AFI70" s="172"/>
      <c r="AFJ70" s="172"/>
      <c r="AFK70" s="172"/>
      <c r="AFL70" s="172"/>
      <c r="AFM70" s="172"/>
      <c r="AFN70" s="172"/>
      <c r="AFO70" s="172"/>
      <c r="AFP70" s="172"/>
      <c r="AFQ70" s="172"/>
      <c r="AFR70" s="172"/>
      <c r="AFS70" s="172"/>
      <c r="AFT70" s="172"/>
      <c r="AFU70" s="172"/>
      <c r="AFV70" s="172"/>
      <c r="AFW70" s="172"/>
      <c r="AFX70" s="172"/>
      <c r="AFY70" s="172"/>
      <c r="AFZ70" s="172"/>
      <c r="AGA70" s="172"/>
      <c r="AGB70" s="172"/>
      <c r="AGC70" s="172"/>
      <c r="AGD70" s="172"/>
      <c r="AGE70" s="172"/>
      <c r="AGF70" s="172"/>
      <c r="AGG70" s="172"/>
      <c r="AGH70" s="172"/>
      <c r="AGI70" s="172"/>
      <c r="AGJ70" s="172"/>
      <c r="AGK70" s="172"/>
      <c r="AGL70" s="172"/>
      <c r="AGM70" s="172"/>
      <c r="AGN70" s="172"/>
      <c r="AGO70" s="172"/>
      <c r="AGP70" s="172"/>
      <c r="AGQ70" s="172"/>
      <c r="AGR70" s="172"/>
      <c r="AGS70" s="172"/>
      <c r="AGT70" s="172"/>
      <c r="AGU70" s="172"/>
      <c r="AGV70" s="172"/>
      <c r="AGW70" s="172"/>
      <c r="AGX70" s="172"/>
      <c r="AGY70" s="172"/>
      <c r="AGZ70" s="172"/>
      <c r="AHA70" s="172"/>
      <c r="AHB70" s="172"/>
      <c r="AHC70" s="172"/>
      <c r="AHD70" s="172"/>
      <c r="AHE70" s="172"/>
      <c r="AHF70" s="172"/>
      <c r="AHG70" s="172"/>
      <c r="AHH70" s="172"/>
      <c r="AHI70" s="172"/>
      <c r="AHJ70" s="172"/>
      <c r="AHK70" s="172"/>
      <c r="AHL70" s="172"/>
      <c r="AHM70" s="172"/>
      <c r="AHN70" s="172"/>
      <c r="AHO70" s="172"/>
      <c r="AHP70" s="172"/>
      <c r="AHQ70" s="172"/>
      <c r="AHR70" s="172"/>
      <c r="AHS70" s="172"/>
      <c r="AHT70" s="172"/>
      <c r="AHU70" s="172"/>
      <c r="AHV70" s="172"/>
      <c r="AHW70" s="172"/>
      <c r="AHX70" s="172"/>
      <c r="AHY70" s="172"/>
      <c r="AHZ70" s="172"/>
      <c r="AIA70" s="172"/>
      <c r="AIB70" s="172"/>
      <c r="AIC70" s="172"/>
      <c r="AID70" s="172"/>
      <c r="AIE70" s="172"/>
      <c r="AIF70" s="172"/>
      <c r="AIG70" s="172"/>
      <c r="AIH70" s="172"/>
      <c r="AII70" s="172"/>
      <c r="AIJ70" s="172"/>
      <c r="AIK70" s="172"/>
      <c r="AIL70" s="172"/>
      <c r="AIM70" s="172"/>
      <c r="AIN70" s="172"/>
      <c r="AIO70" s="172"/>
      <c r="AIP70" s="172"/>
      <c r="AIQ70" s="172"/>
      <c r="AIR70" s="172"/>
      <c r="AIS70" s="172"/>
      <c r="AIT70" s="172"/>
      <c r="AIU70" s="172"/>
      <c r="AIV70" s="172"/>
      <c r="AIW70" s="172"/>
      <c r="AIX70" s="172"/>
      <c r="AIY70" s="172"/>
      <c r="AIZ70" s="172"/>
      <c r="AJA70" s="172"/>
      <c r="AJB70" s="172"/>
      <c r="AJC70" s="172"/>
      <c r="AJD70" s="172"/>
      <c r="AJE70" s="172"/>
      <c r="AJF70" s="172"/>
      <c r="AJG70" s="172"/>
      <c r="AJH70" s="172"/>
      <c r="AJI70" s="172"/>
      <c r="AJJ70" s="172"/>
      <c r="AJK70" s="172"/>
      <c r="AJL70" s="172"/>
      <c r="AJM70" s="172"/>
      <c r="AJN70" s="172"/>
      <c r="AJO70" s="172"/>
      <c r="AJP70" s="172"/>
      <c r="AJQ70" s="172"/>
      <c r="AJR70" s="172"/>
      <c r="AJS70" s="172"/>
      <c r="AJT70" s="172"/>
      <c r="AJU70" s="172"/>
      <c r="AJV70" s="172"/>
      <c r="AJW70" s="172"/>
      <c r="AJX70" s="172"/>
      <c r="AJY70" s="172"/>
      <c r="AJZ70" s="172"/>
      <c r="AKA70" s="172"/>
      <c r="AKB70" s="172"/>
      <c r="AKC70" s="172"/>
      <c r="AKD70" s="172"/>
      <c r="AKE70" s="172"/>
      <c r="AKF70" s="172"/>
      <c r="AKG70" s="172"/>
      <c r="AKH70" s="172"/>
      <c r="AKI70" s="172"/>
      <c r="AKJ70" s="172"/>
      <c r="AKK70" s="172"/>
      <c r="AKL70" s="172"/>
      <c r="AKM70" s="172"/>
      <c r="AKN70" s="172"/>
      <c r="AKO70" s="172"/>
      <c r="AKP70" s="172"/>
      <c r="AKQ70" s="172"/>
      <c r="AKR70" s="172"/>
      <c r="AKS70" s="172"/>
      <c r="AKT70" s="172"/>
      <c r="AKU70" s="172"/>
      <c r="AKV70" s="172"/>
      <c r="AKW70" s="172"/>
      <c r="AKX70" s="172"/>
      <c r="AKY70" s="172"/>
      <c r="AKZ70" s="172"/>
      <c r="ALA70" s="172"/>
      <c r="ALB70" s="172"/>
      <c r="ALC70" s="172"/>
      <c r="ALD70" s="172"/>
      <c r="ALE70" s="172"/>
      <c r="ALF70" s="172"/>
      <c r="ALG70" s="172"/>
      <c r="ALH70" s="172"/>
      <c r="ALI70" s="172"/>
      <c r="ALJ70" s="172"/>
      <c r="ALK70" s="172"/>
      <c r="ALL70" s="172"/>
      <c r="ALM70" s="172"/>
      <c r="ALN70" s="172"/>
      <c r="ALO70" s="172"/>
      <c r="ALP70" s="172"/>
      <c r="ALQ70" s="172"/>
      <c r="ALR70" s="172"/>
      <c r="ALS70" s="172"/>
      <c r="ALT70" s="172"/>
      <c r="ALU70" s="172"/>
      <c r="ALV70" s="172"/>
      <c r="ALW70" s="172"/>
      <c r="ALX70" s="172"/>
      <c r="ALY70" s="172"/>
      <c r="ALZ70" s="172"/>
      <c r="AMA70" s="172"/>
      <c r="AMB70" s="172"/>
      <c r="AMC70" s="172"/>
      <c r="AMD70" s="172"/>
      <c r="AME70" s="172"/>
      <c r="AMF70" s="172"/>
      <c r="AMG70" s="172"/>
      <c r="AMH70" s="172"/>
      <c r="AMI70" s="172"/>
      <c r="AMJ70" s="172"/>
      <c r="AMK70" s="172"/>
      <c r="AML70" s="172"/>
    </row>
    <row r="71" spans="1:1026" s="282" customFormat="1">
      <c r="A71" s="172"/>
      <c r="B71" s="225" t="s">
        <v>198</v>
      </c>
      <c r="C71" s="154">
        <f t="shared" si="95"/>
        <v>17</v>
      </c>
      <c r="D71" s="167">
        <f t="shared" si="96"/>
        <v>68</v>
      </c>
      <c r="E71" s="166" t="str">
        <f t="shared" si="97"/>
        <v>9C</v>
      </c>
      <c r="F71" s="155" t="str">
        <f t="shared" si="98"/>
        <v>1B</v>
      </c>
      <c r="G71" s="155" t="str">
        <f t="shared" si="99"/>
        <v>04</v>
      </c>
      <c r="H71" s="155" t="str">
        <f t="shared" si="100"/>
        <v>07</v>
      </c>
      <c r="I71" s="155" t="str">
        <f t="shared" si="101"/>
        <v>00</v>
      </c>
      <c r="J71" s="155" t="str">
        <f t="shared" si="102"/>
        <v>E8</v>
      </c>
      <c r="K71" s="155" t="str">
        <f t="shared" si="103"/>
        <v>05</v>
      </c>
      <c r="L71" s="155" t="str">
        <f t="shared" si="104"/>
        <v>AF</v>
      </c>
      <c r="M71" s="155" t="str">
        <f t="shared" si="105"/>
        <v>4</v>
      </c>
      <c r="N71" s="155" t="str">
        <f t="shared" si="106"/>
        <v/>
      </c>
      <c r="O71" s="156" t="str">
        <f t="shared" si="107"/>
        <v/>
      </c>
      <c r="P71" s="157" t="str">
        <f t="shared" ref="P71:W80" si="157">MID(HEX2BIN($E71,8),P$2,1)</f>
        <v>1</v>
      </c>
      <c r="Q71" s="158" t="str">
        <f t="shared" si="157"/>
        <v>0</v>
      </c>
      <c r="R71" s="158" t="str">
        <f t="shared" si="157"/>
        <v>0</v>
      </c>
      <c r="S71" s="159" t="str">
        <f t="shared" si="157"/>
        <v>1</v>
      </c>
      <c r="T71" s="158" t="str">
        <f t="shared" si="157"/>
        <v>1</v>
      </c>
      <c r="U71" s="158" t="str">
        <f t="shared" si="157"/>
        <v>1</v>
      </c>
      <c r="V71" s="158" t="str">
        <f t="shared" si="157"/>
        <v>0</v>
      </c>
      <c r="W71" s="158" t="str">
        <f t="shared" si="157"/>
        <v>0</v>
      </c>
      <c r="X71" s="157" t="str">
        <f t="shared" ref="X71:AE80" si="158">MID(HEX2BIN($F71,8),X$2,1)</f>
        <v>0</v>
      </c>
      <c r="Y71" s="158" t="str">
        <f t="shared" si="158"/>
        <v>0</v>
      </c>
      <c r="Z71" s="158" t="str">
        <f t="shared" si="158"/>
        <v>0</v>
      </c>
      <c r="AA71" s="159" t="str">
        <f t="shared" si="158"/>
        <v>1</v>
      </c>
      <c r="AB71" s="160" t="str">
        <f t="shared" si="158"/>
        <v>1</v>
      </c>
      <c r="AC71" s="161" t="str">
        <f t="shared" si="158"/>
        <v>0</v>
      </c>
      <c r="AD71" s="158" t="str">
        <f t="shared" si="158"/>
        <v>1</v>
      </c>
      <c r="AE71" s="159" t="str">
        <f t="shared" si="158"/>
        <v>1</v>
      </c>
      <c r="AF71" s="155" t="str">
        <f t="shared" ref="AF71:AM80" si="159">MID(HEX2BIN($G71,8),AF$2,1)</f>
        <v>0</v>
      </c>
      <c r="AG71" s="162" t="str">
        <f t="shared" si="159"/>
        <v>0</v>
      </c>
      <c r="AH71" s="163" t="str">
        <f t="shared" si="159"/>
        <v>0</v>
      </c>
      <c r="AI71" s="165" t="str">
        <f t="shared" si="159"/>
        <v>0</v>
      </c>
      <c r="AJ71" s="164" t="str">
        <f t="shared" si="159"/>
        <v>0</v>
      </c>
      <c r="AK71" s="164" t="str">
        <f t="shared" si="159"/>
        <v>1</v>
      </c>
      <c r="AL71" s="289" t="str">
        <f t="shared" si="159"/>
        <v>0</v>
      </c>
      <c r="AM71" s="165" t="str">
        <f t="shared" si="159"/>
        <v>0</v>
      </c>
      <c r="AN71" s="230" t="str">
        <f t="shared" ref="AN71:AU80" si="160">MID(HEX2BIN($H71,8),AN$2,1)</f>
        <v>0</v>
      </c>
      <c r="AO71" s="230" t="str">
        <f t="shared" si="160"/>
        <v>0</v>
      </c>
      <c r="AP71" s="230" t="str">
        <f t="shared" si="160"/>
        <v>0</v>
      </c>
      <c r="AQ71" s="230" t="str">
        <f t="shared" si="160"/>
        <v>0</v>
      </c>
      <c r="AR71" s="229" t="str">
        <f t="shared" si="160"/>
        <v>0</v>
      </c>
      <c r="AS71" s="230" t="str">
        <f t="shared" si="160"/>
        <v>1</v>
      </c>
      <c r="AT71" s="230" t="str">
        <f t="shared" si="160"/>
        <v>1</v>
      </c>
      <c r="AU71" s="231" t="str">
        <f t="shared" si="160"/>
        <v>1</v>
      </c>
      <c r="AV71" s="230" t="str">
        <f t="shared" ref="AV71:BC80" si="161">MID(HEX2BIN($I71,8),AV$2,1)</f>
        <v>0</v>
      </c>
      <c r="AW71" s="232" t="str">
        <f t="shared" si="161"/>
        <v>0</v>
      </c>
      <c r="AX71" s="232" t="str">
        <f t="shared" si="161"/>
        <v>0</v>
      </c>
      <c r="AY71" s="233" t="str">
        <f t="shared" si="161"/>
        <v>0</v>
      </c>
      <c r="AZ71" s="232" t="str">
        <f t="shared" si="161"/>
        <v>0</v>
      </c>
      <c r="BA71" s="232" t="str">
        <f t="shared" si="161"/>
        <v>0</v>
      </c>
      <c r="BB71" s="232" t="str">
        <f t="shared" si="161"/>
        <v>0</v>
      </c>
      <c r="BC71" s="233" t="str">
        <f t="shared" si="161"/>
        <v>0</v>
      </c>
      <c r="BD71" s="168" t="str">
        <f t="shared" ref="BD71:BK80" si="162">MID(HEX2BIN($J71,8),BD$2,1)</f>
        <v>1</v>
      </c>
      <c r="BE71" s="168" t="str">
        <f t="shared" si="162"/>
        <v>1</v>
      </c>
      <c r="BF71" s="168" t="str">
        <f t="shared" si="162"/>
        <v>1</v>
      </c>
      <c r="BG71" s="169" t="str">
        <f t="shared" si="162"/>
        <v>0</v>
      </c>
      <c r="BH71" s="168" t="str">
        <f t="shared" si="162"/>
        <v>1</v>
      </c>
      <c r="BI71" s="168" t="str">
        <f t="shared" si="162"/>
        <v>0</v>
      </c>
      <c r="BJ71" s="168" t="str">
        <f t="shared" si="162"/>
        <v>0</v>
      </c>
      <c r="BK71" s="169" t="str">
        <f t="shared" si="162"/>
        <v>0</v>
      </c>
      <c r="BL71" s="168" t="str">
        <f t="shared" ref="BL71:BS80" si="163">MID(HEX2BIN($K71,8),BL$2,1)</f>
        <v>0</v>
      </c>
      <c r="BM71" s="168" t="str">
        <f t="shared" si="163"/>
        <v>0</v>
      </c>
      <c r="BN71" s="168" t="str">
        <f t="shared" si="163"/>
        <v>0</v>
      </c>
      <c r="BO71" s="169" t="str">
        <f t="shared" si="163"/>
        <v>0</v>
      </c>
      <c r="BP71" s="168" t="str">
        <f t="shared" si="163"/>
        <v>0</v>
      </c>
      <c r="BQ71" s="168" t="str">
        <f t="shared" si="163"/>
        <v>1</v>
      </c>
      <c r="BR71" s="168" t="str">
        <f t="shared" si="163"/>
        <v>0</v>
      </c>
      <c r="BS71" s="169" t="str">
        <f t="shared" si="163"/>
        <v>1</v>
      </c>
      <c r="BT71" s="302" t="str">
        <f t="shared" ref="BT71:CA80" si="164">MID(HEX2BIN($L71,8),BT$2,1)</f>
        <v>1</v>
      </c>
      <c r="BU71" s="302" t="str">
        <f t="shared" si="164"/>
        <v>0</v>
      </c>
      <c r="BV71" s="302" t="str">
        <f t="shared" si="164"/>
        <v>1</v>
      </c>
      <c r="BW71" s="303" t="str">
        <f t="shared" si="164"/>
        <v>0</v>
      </c>
      <c r="BX71" s="302" t="str">
        <f t="shared" si="164"/>
        <v>1</v>
      </c>
      <c r="BY71" s="302" t="str">
        <f t="shared" si="164"/>
        <v>1</v>
      </c>
      <c r="BZ71" s="302" t="str">
        <f t="shared" si="164"/>
        <v>1</v>
      </c>
      <c r="CA71" s="303" t="str">
        <f t="shared" si="164"/>
        <v>1</v>
      </c>
      <c r="CB71" s="164" t="str">
        <f t="shared" ref="CB71:CI80" si="165">MID(HEX2BIN($M71,8),CB$2,1)</f>
        <v>0</v>
      </c>
      <c r="CC71" s="289" t="str">
        <f t="shared" si="165"/>
        <v>1</v>
      </c>
      <c r="CD71" s="340" t="str">
        <f t="shared" si="165"/>
        <v>0</v>
      </c>
      <c r="CE71" s="341" t="str">
        <f t="shared" si="165"/>
        <v>0</v>
      </c>
      <c r="CF71" s="340" t="str">
        <f t="shared" si="165"/>
        <v>0</v>
      </c>
      <c r="CG71" s="340" t="str">
        <f t="shared" si="165"/>
        <v>0</v>
      </c>
      <c r="CH71" s="340" t="str">
        <f t="shared" si="165"/>
        <v>0</v>
      </c>
      <c r="CI71" s="341" t="str">
        <f t="shared" si="165"/>
        <v>0</v>
      </c>
      <c r="CJ71" s="155" t="s">
        <v>199</v>
      </c>
      <c r="CK71" s="155"/>
      <c r="CL71" s="32" t="str">
        <f t="shared" si="108"/>
        <v>9C1B</v>
      </c>
      <c r="CM71" s="285">
        <f t="shared" si="65"/>
        <v>7</v>
      </c>
      <c r="CN71" s="285">
        <f t="shared" si="67"/>
        <v>17</v>
      </c>
      <c r="CO71" s="142">
        <f t="shared" si="109"/>
        <v>61.2</v>
      </c>
      <c r="CP71" s="142">
        <f t="shared" si="110"/>
        <v>16.222222222222221</v>
      </c>
      <c r="CQ71" s="143">
        <f t="shared" si="147"/>
        <v>0.33333333333333215</v>
      </c>
      <c r="CR71" s="155"/>
      <c r="CS71" s="170">
        <f t="shared" si="111"/>
        <v>9</v>
      </c>
      <c r="CT71" s="23">
        <f t="shared" si="112"/>
        <v>12</v>
      </c>
      <c r="CU71" s="171">
        <f t="shared" si="113"/>
        <v>1</v>
      </c>
      <c r="CV71" s="23">
        <f t="shared" si="114"/>
        <v>11</v>
      </c>
      <c r="CW71" s="172">
        <f t="shared" si="115"/>
        <v>0</v>
      </c>
      <c r="CX71" s="24">
        <f t="shared" si="116"/>
        <v>4</v>
      </c>
      <c r="CY71" s="267">
        <f t="shared" si="117"/>
        <v>0</v>
      </c>
      <c r="CZ71" s="268">
        <f t="shared" si="118"/>
        <v>7</v>
      </c>
      <c r="DA71" s="267">
        <f t="shared" si="119"/>
        <v>0</v>
      </c>
      <c r="DB71" s="268">
        <f t="shared" si="120"/>
        <v>0</v>
      </c>
      <c r="DC71" s="173">
        <f t="shared" si="121"/>
        <v>14</v>
      </c>
      <c r="DD71" s="26">
        <f t="shared" si="122"/>
        <v>8</v>
      </c>
      <c r="DE71" s="173">
        <f t="shared" si="123"/>
        <v>0</v>
      </c>
      <c r="DF71" s="26">
        <f t="shared" si="124"/>
        <v>5</v>
      </c>
      <c r="DG71" s="326">
        <f t="shared" si="125"/>
        <v>10</v>
      </c>
      <c r="DH71" s="327">
        <f t="shared" si="126"/>
        <v>15</v>
      </c>
      <c r="DI71" s="172">
        <f t="shared" si="127"/>
        <v>4</v>
      </c>
      <c r="DJ71" s="24">
        <f t="shared" si="128"/>
        <v>0</v>
      </c>
      <c r="DK71" s="172"/>
      <c r="DL71" s="19">
        <f t="shared" si="129"/>
        <v>156</v>
      </c>
      <c r="DM71" s="19">
        <f t="shared" si="130"/>
        <v>27</v>
      </c>
      <c r="DN71" s="174">
        <f t="shared" si="131"/>
        <v>4</v>
      </c>
      <c r="DO71" s="278">
        <f t="shared" si="132"/>
        <v>7</v>
      </c>
      <c r="DP71" s="278">
        <f t="shared" si="133"/>
        <v>0</v>
      </c>
      <c r="DQ71" s="20">
        <f t="shared" si="134"/>
        <v>232</v>
      </c>
      <c r="DR71" s="20">
        <f t="shared" si="135"/>
        <v>5</v>
      </c>
      <c r="DS71" s="337">
        <f t="shared" si="136"/>
        <v>175</v>
      </c>
      <c r="DT71" s="174">
        <f t="shared" si="137"/>
        <v>64</v>
      </c>
      <c r="DU71" s="1">
        <f t="shared" si="66"/>
        <v>175</v>
      </c>
      <c r="DV71" s="172"/>
      <c r="DW71" s="172"/>
      <c r="DX71" s="172"/>
      <c r="DY71" s="172"/>
      <c r="DZ71" s="172"/>
      <c r="EA71" s="172"/>
      <c r="EB71" s="172"/>
      <c r="EC71" s="172"/>
      <c r="ED71" s="172"/>
      <c r="EE71" s="172"/>
      <c r="EF71" s="172"/>
      <c r="EG71" s="172"/>
      <c r="EH71" s="172"/>
      <c r="EI71" s="172"/>
      <c r="EJ71" s="172"/>
      <c r="EK71" s="172"/>
      <c r="EL71" s="172"/>
      <c r="EM71" s="172"/>
      <c r="EN71" s="172"/>
      <c r="EO71" s="172"/>
      <c r="EP71" s="172"/>
      <c r="EQ71" s="172"/>
      <c r="ER71" s="172"/>
      <c r="ES71" s="172"/>
      <c r="ET71" s="172"/>
      <c r="EU71" s="172"/>
      <c r="EV71" s="172"/>
      <c r="EW71" s="172"/>
      <c r="EX71" s="172"/>
      <c r="EY71" s="172"/>
      <c r="EZ71" s="172"/>
      <c r="FA71" s="172"/>
      <c r="FB71" s="172"/>
      <c r="FC71" s="172"/>
      <c r="FD71" s="172"/>
      <c r="FE71" s="172"/>
      <c r="FF71" s="172"/>
      <c r="FG71" s="172"/>
      <c r="FH71" s="172"/>
      <c r="FI71" s="172"/>
      <c r="FJ71" s="172"/>
      <c r="FK71" s="172"/>
      <c r="FL71" s="172"/>
      <c r="FM71" s="172"/>
      <c r="FN71" s="172"/>
      <c r="FO71" s="172"/>
      <c r="FP71" s="172"/>
      <c r="FQ71" s="172"/>
      <c r="FR71" s="172"/>
      <c r="FS71" s="172"/>
      <c r="FT71" s="172"/>
      <c r="FU71" s="172"/>
      <c r="FV71" s="172"/>
      <c r="FW71" s="172"/>
      <c r="FX71" s="172"/>
      <c r="FY71" s="172"/>
      <c r="FZ71" s="172"/>
      <c r="GA71" s="172"/>
      <c r="GB71" s="172"/>
      <c r="GC71" s="172"/>
      <c r="GD71" s="172"/>
      <c r="GE71" s="172"/>
      <c r="GF71" s="172"/>
      <c r="GG71" s="172"/>
      <c r="GH71" s="172"/>
      <c r="GI71" s="172"/>
      <c r="GJ71" s="172"/>
      <c r="GK71" s="172"/>
      <c r="GL71" s="172"/>
      <c r="GM71" s="172"/>
      <c r="GN71" s="172"/>
      <c r="GO71" s="172"/>
      <c r="GP71" s="172"/>
      <c r="GQ71" s="172"/>
      <c r="GR71" s="172"/>
      <c r="GS71" s="172"/>
      <c r="GT71" s="172"/>
      <c r="GU71" s="172"/>
      <c r="GV71" s="172"/>
      <c r="GW71" s="172"/>
      <c r="GX71" s="172"/>
      <c r="GY71" s="172"/>
      <c r="GZ71" s="172"/>
      <c r="HA71" s="172"/>
      <c r="HB71" s="172"/>
      <c r="HC71" s="172"/>
      <c r="HD71" s="172"/>
      <c r="HE71" s="172"/>
      <c r="HF71" s="172"/>
      <c r="HG71" s="172"/>
      <c r="HH71" s="172"/>
      <c r="HI71" s="172"/>
      <c r="HJ71" s="172"/>
      <c r="HK71" s="172"/>
      <c r="HL71" s="172"/>
      <c r="HM71" s="172"/>
      <c r="HN71" s="172"/>
      <c r="HO71" s="172"/>
      <c r="HP71" s="172"/>
      <c r="HQ71" s="172"/>
      <c r="HR71" s="172"/>
      <c r="HS71" s="172"/>
      <c r="HT71" s="172"/>
      <c r="HU71" s="172"/>
      <c r="HV71" s="172"/>
      <c r="HW71" s="172"/>
      <c r="HX71" s="172"/>
      <c r="HY71" s="172"/>
      <c r="HZ71" s="172"/>
      <c r="IA71" s="172"/>
      <c r="IB71" s="172"/>
      <c r="IC71" s="172"/>
      <c r="ID71" s="172"/>
      <c r="IE71" s="172"/>
      <c r="IF71" s="172"/>
      <c r="IG71" s="172"/>
      <c r="IH71" s="172"/>
      <c r="II71" s="172"/>
      <c r="IJ71" s="172"/>
      <c r="IK71" s="172"/>
      <c r="IL71" s="172"/>
      <c r="IM71" s="172"/>
      <c r="IN71" s="172"/>
      <c r="IO71" s="172"/>
      <c r="IP71" s="172"/>
      <c r="IQ71" s="172"/>
      <c r="IR71" s="172"/>
      <c r="IS71" s="172"/>
      <c r="IT71" s="172"/>
      <c r="IU71" s="172"/>
      <c r="IV71" s="172"/>
      <c r="IW71" s="172"/>
      <c r="IX71" s="172"/>
      <c r="IY71" s="172"/>
      <c r="IZ71" s="172"/>
      <c r="JA71" s="172"/>
      <c r="JB71" s="172"/>
      <c r="JC71" s="172"/>
      <c r="JD71" s="172"/>
      <c r="JE71" s="172"/>
      <c r="JF71" s="172"/>
      <c r="JG71" s="172"/>
      <c r="JH71" s="172"/>
      <c r="JI71" s="172"/>
      <c r="JJ71" s="172"/>
      <c r="JK71" s="172"/>
      <c r="JL71" s="172"/>
      <c r="JM71" s="172"/>
      <c r="JN71" s="172"/>
      <c r="JO71" s="172"/>
      <c r="JP71" s="172"/>
      <c r="JQ71" s="172"/>
      <c r="JR71" s="172"/>
      <c r="JS71" s="172"/>
      <c r="JT71" s="172"/>
      <c r="JU71" s="172"/>
      <c r="JV71" s="172"/>
      <c r="JW71" s="172"/>
      <c r="JX71" s="172"/>
      <c r="JY71" s="172"/>
      <c r="JZ71" s="172"/>
      <c r="KA71" s="172"/>
      <c r="KB71" s="172"/>
      <c r="KC71" s="172"/>
      <c r="KD71" s="172"/>
      <c r="KE71" s="172"/>
      <c r="KF71" s="172"/>
      <c r="KG71" s="172"/>
      <c r="KH71" s="172"/>
      <c r="KI71" s="172"/>
      <c r="KJ71" s="172"/>
      <c r="KK71" s="172"/>
      <c r="KL71" s="172"/>
      <c r="KM71" s="172"/>
      <c r="KN71" s="172"/>
      <c r="KO71" s="172"/>
      <c r="KP71" s="172"/>
      <c r="KQ71" s="172"/>
      <c r="KR71" s="172"/>
      <c r="KS71" s="172"/>
      <c r="KT71" s="172"/>
      <c r="KU71" s="172"/>
      <c r="KV71" s="172"/>
      <c r="KW71" s="172"/>
      <c r="KX71" s="172"/>
      <c r="KY71" s="172"/>
      <c r="KZ71" s="172"/>
      <c r="LA71" s="172"/>
      <c r="LB71" s="172"/>
      <c r="LC71" s="172"/>
      <c r="LD71" s="172"/>
      <c r="LE71" s="172"/>
      <c r="LF71" s="172"/>
      <c r="LG71" s="172"/>
      <c r="LH71" s="172"/>
      <c r="LI71" s="172"/>
      <c r="LJ71" s="172"/>
      <c r="LK71" s="172"/>
      <c r="LL71" s="172"/>
      <c r="LM71" s="172"/>
      <c r="LN71" s="172"/>
      <c r="LO71" s="172"/>
      <c r="LP71" s="172"/>
      <c r="LQ71" s="172"/>
      <c r="LR71" s="172"/>
      <c r="LS71" s="172"/>
      <c r="LT71" s="172"/>
      <c r="LU71" s="172"/>
      <c r="LV71" s="172"/>
      <c r="LW71" s="172"/>
      <c r="LX71" s="172"/>
      <c r="LY71" s="172"/>
      <c r="LZ71" s="172"/>
      <c r="MA71" s="172"/>
      <c r="MB71" s="172"/>
      <c r="MC71" s="172"/>
      <c r="MD71" s="172"/>
      <c r="ME71" s="172"/>
      <c r="MF71" s="172"/>
      <c r="MG71" s="172"/>
      <c r="MH71" s="172"/>
      <c r="MI71" s="172"/>
      <c r="MJ71" s="172"/>
      <c r="MK71" s="172"/>
      <c r="ML71" s="172"/>
      <c r="MM71" s="172"/>
      <c r="MN71" s="172"/>
      <c r="MO71" s="172"/>
      <c r="MP71" s="172"/>
      <c r="MQ71" s="172"/>
      <c r="MR71" s="172"/>
      <c r="MS71" s="172"/>
      <c r="MT71" s="172"/>
      <c r="MU71" s="172"/>
      <c r="MV71" s="172"/>
      <c r="MW71" s="172"/>
      <c r="MX71" s="172"/>
      <c r="MY71" s="172"/>
      <c r="MZ71" s="172"/>
      <c r="NA71" s="172"/>
      <c r="NB71" s="172"/>
      <c r="NC71" s="172"/>
      <c r="ND71" s="172"/>
      <c r="NE71" s="172"/>
      <c r="NF71" s="172"/>
      <c r="NG71" s="172"/>
      <c r="NH71" s="172"/>
      <c r="NI71" s="172"/>
      <c r="NJ71" s="172"/>
      <c r="NK71" s="172"/>
      <c r="NL71" s="172"/>
      <c r="NM71" s="172"/>
      <c r="NN71" s="172"/>
      <c r="NO71" s="172"/>
      <c r="NP71" s="172"/>
      <c r="NQ71" s="172"/>
      <c r="NR71" s="172"/>
      <c r="NS71" s="172"/>
      <c r="NT71" s="172"/>
      <c r="NU71" s="172"/>
      <c r="NV71" s="172"/>
      <c r="NW71" s="172"/>
      <c r="NX71" s="172"/>
      <c r="NY71" s="172"/>
      <c r="NZ71" s="172"/>
      <c r="OA71" s="172"/>
      <c r="OB71" s="172"/>
      <c r="OC71" s="172"/>
      <c r="OD71" s="172"/>
      <c r="OE71" s="172"/>
      <c r="OF71" s="172"/>
      <c r="OG71" s="172"/>
      <c r="OH71" s="172"/>
      <c r="OI71" s="172"/>
      <c r="OJ71" s="172"/>
      <c r="OK71" s="172"/>
      <c r="OL71" s="172"/>
      <c r="OM71" s="172"/>
      <c r="ON71" s="172"/>
      <c r="OO71" s="172"/>
      <c r="OP71" s="172"/>
      <c r="OQ71" s="172"/>
      <c r="OR71" s="172"/>
      <c r="OS71" s="172"/>
      <c r="OT71" s="172"/>
      <c r="OU71" s="172"/>
      <c r="OV71" s="172"/>
      <c r="OW71" s="172"/>
      <c r="OX71" s="172"/>
      <c r="OY71" s="172"/>
      <c r="OZ71" s="172"/>
      <c r="PA71" s="172"/>
      <c r="PB71" s="172"/>
      <c r="PC71" s="172"/>
      <c r="PD71" s="172"/>
      <c r="PE71" s="172"/>
      <c r="PF71" s="172"/>
      <c r="PG71" s="172"/>
      <c r="PH71" s="172"/>
      <c r="PI71" s="172"/>
      <c r="PJ71" s="172"/>
      <c r="PK71" s="172"/>
      <c r="PL71" s="172"/>
      <c r="PM71" s="172"/>
      <c r="PN71" s="172"/>
      <c r="PO71" s="172"/>
      <c r="PP71" s="172"/>
      <c r="PQ71" s="172"/>
      <c r="PR71" s="172"/>
      <c r="PS71" s="172"/>
      <c r="PT71" s="172"/>
      <c r="PU71" s="172"/>
      <c r="PV71" s="172"/>
      <c r="PW71" s="172"/>
      <c r="PX71" s="172"/>
      <c r="PY71" s="172"/>
      <c r="PZ71" s="172"/>
      <c r="QA71" s="172"/>
      <c r="QB71" s="172"/>
      <c r="QC71" s="172"/>
      <c r="QD71" s="172"/>
      <c r="QE71" s="172"/>
      <c r="QF71" s="172"/>
      <c r="QG71" s="172"/>
      <c r="QH71" s="172"/>
      <c r="QI71" s="172"/>
      <c r="QJ71" s="172"/>
      <c r="QK71" s="172"/>
      <c r="QL71" s="172"/>
      <c r="QM71" s="172"/>
      <c r="QN71" s="172"/>
      <c r="QO71" s="172"/>
      <c r="QP71" s="172"/>
      <c r="QQ71" s="172"/>
      <c r="QR71" s="172"/>
      <c r="QS71" s="172"/>
      <c r="QT71" s="172"/>
      <c r="QU71" s="172"/>
      <c r="QV71" s="172"/>
      <c r="QW71" s="172"/>
      <c r="QX71" s="172"/>
      <c r="QY71" s="172"/>
      <c r="QZ71" s="172"/>
      <c r="RA71" s="172"/>
      <c r="RB71" s="172"/>
      <c r="RC71" s="172"/>
      <c r="RD71" s="172"/>
      <c r="RE71" s="172"/>
      <c r="RF71" s="172"/>
      <c r="RG71" s="172"/>
      <c r="RH71" s="172"/>
      <c r="RI71" s="172"/>
      <c r="RJ71" s="172"/>
      <c r="RK71" s="172"/>
      <c r="RL71" s="172"/>
      <c r="RM71" s="172"/>
      <c r="RN71" s="172"/>
      <c r="RO71" s="172"/>
      <c r="RP71" s="172"/>
      <c r="RQ71" s="172"/>
      <c r="RR71" s="172"/>
      <c r="RS71" s="172"/>
      <c r="RT71" s="172"/>
      <c r="RU71" s="172"/>
      <c r="RV71" s="172"/>
      <c r="RW71" s="172"/>
      <c r="RX71" s="172"/>
      <c r="RY71" s="172"/>
      <c r="RZ71" s="172"/>
      <c r="SA71" s="172"/>
      <c r="SB71" s="172"/>
      <c r="SC71" s="172"/>
      <c r="SD71" s="172"/>
      <c r="SE71" s="172"/>
      <c r="SF71" s="172"/>
      <c r="SG71" s="172"/>
      <c r="SH71" s="172"/>
      <c r="SI71" s="172"/>
      <c r="SJ71" s="172"/>
      <c r="SK71" s="172"/>
      <c r="SL71" s="172"/>
      <c r="SM71" s="172"/>
      <c r="SN71" s="172"/>
      <c r="SO71" s="172"/>
      <c r="SP71" s="172"/>
      <c r="SQ71" s="172"/>
      <c r="SR71" s="172"/>
      <c r="SS71" s="172"/>
      <c r="ST71" s="172"/>
      <c r="SU71" s="172"/>
      <c r="SV71" s="172"/>
      <c r="SW71" s="172"/>
      <c r="SX71" s="172"/>
      <c r="SY71" s="172"/>
      <c r="SZ71" s="172"/>
      <c r="TA71" s="172"/>
      <c r="TB71" s="172"/>
      <c r="TC71" s="172"/>
      <c r="TD71" s="172"/>
      <c r="TE71" s="172"/>
      <c r="TF71" s="172"/>
      <c r="TG71" s="172"/>
      <c r="TH71" s="172"/>
      <c r="TI71" s="172"/>
      <c r="TJ71" s="172"/>
      <c r="TK71" s="172"/>
      <c r="TL71" s="172"/>
      <c r="TM71" s="172"/>
      <c r="TN71" s="172"/>
      <c r="TO71" s="172"/>
      <c r="TP71" s="172"/>
      <c r="TQ71" s="172"/>
      <c r="TR71" s="172"/>
      <c r="TS71" s="172"/>
      <c r="TT71" s="172"/>
      <c r="TU71" s="172"/>
      <c r="TV71" s="172"/>
      <c r="TW71" s="172"/>
      <c r="TX71" s="172"/>
      <c r="TY71" s="172"/>
      <c r="TZ71" s="172"/>
      <c r="UA71" s="172"/>
      <c r="UB71" s="172"/>
      <c r="UC71" s="172"/>
      <c r="UD71" s="172"/>
      <c r="UE71" s="172"/>
      <c r="UF71" s="172"/>
      <c r="UG71" s="172"/>
      <c r="UH71" s="172"/>
      <c r="UI71" s="172"/>
      <c r="UJ71" s="172"/>
      <c r="UK71" s="172"/>
      <c r="UL71" s="172"/>
      <c r="UM71" s="172"/>
      <c r="UN71" s="172"/>
      <c r="UO71" s="172"/>
      <c r="UP71" s="172"/>
      <c r="UQ71" s="172"/>
      <c r="UR71" s="172"/>
      <c r="US71" s="172"/>
      <c r="UT71" s="172"/>
      <c r="UU71" s="172"/>
      <c r="UV71" s="172"/>
      <c r="UW71" s="172"/>
      <c r="UX71" s="172"/>
      <c r="UY71" s="172"/>
      <c r="UZ71" s="172"/>
      <c r="VA71" s="172"/>
      <c r="VB71" s="172"/>
      <c r="VC71" s="172"/>
      <c r="VD71" s="172"/>
      <c r="VE71" s="172"/>
      <c r="VF71" s="172"/>
      <c r="VG71" s="172"/>
      <c r="VH71" s="172"/>
      <c r="VI71" s="172"/>
      <c r="VJ71" s="172"/>
      <c r="VK71" s="172"/>
      <c r="VL71" s="172"/>
      <c r="VM71" s="172"/>
      <c r="VN71" s="172"/>
      <c r="VO71" s="172"/>
      <c r="VP71" s="172"/>
      <c r="VQ71" s="172"/>
      <c r="VR71" s="172"/>
      <c r="VS71" s="172"/>
      <c r="VT71" s="172"/>
      <c r="VU71" s="172"/>
      <c r="VV71" s="172"/>
      <c r="VW71" s="172"/>
      <c r="VX71" s="172"/>
      <c r="VY71" s="172"/>
      <c r="VZ71" s="172"/>
      <c r="WA71" s="172"/>
      <c r="WB71" s="172"/>
      <c r="WC71" s="172"/>
      <c r="WD71" s="172"/>
      <c r="WE71" s="172"/>
      <c r="WF71" s="172"/>
      <c r="WG71" s="172"/>
      <c r="WH71" s="172"/>
      <c r="WI71" s="172"/>
      <c r="WJ71" s="172"/>
      <c r="WK71" s="172"/>
      <c r="WL71" s="172"/>
      <c r="WM71" s="172"/>
      <c r="WN71" s="172"/>
      <c r="WO71" s="172"/>
      <c r="WP71" s="172"/>
      <c r="WQ71" s="172"/>
      <c r="WR71" s="172"/>
      <c r="WS71" s="172"/>
      <c r="WT71" s="172"/>
      <c r="WU71" s="172"/>
      <c r="WV71" s="172"/>
      <c r="WW71" s="172"/>
      <c r="WX71" s="172"/>
      <c r="WY71" s="172"/>
      <c r="WZ71" s="172"/>
      <c r="XA71" s="172"/>
      <c r="XB71" s="172"/>
      <c r="XC71" s="172"/>
      <c r="XD71" s="172"/>
      <c r="XE71" s="172"/>
      <c r="XF71" s="172"/>
      <c r="XG71" s="172"/>
      <c r="XH71" s="172"/>
      <c r="XI71" s="172"/>
      <c r="XJ71" s="172"/>
      <c r="XK71" s="172"/>
      <c r="XL71" s="172"/>
      <c r="XM71" s="172"/>
      <c r="XN71" s="172"/>
      <c r="XO71" s="172"/>
      <c r="XP71" s="172"/>
      <c r="XQ71" s="172"/>
      <c r="XR71" s="172"/>
      <c r="XS71" s="172"/>
      <c r="XT71" s="172"/>
      <c r="XU71" s="172"/>
      <c r="XV71" s="172"/>
      <c r="XW71" s="172"/>
      <c r="XX71" s="172"/>
      <c r="XY71" s="172"/>
      <c r="XZ71" s="172"/>
      <c r="YA71" s="172"/>
      <c r="YB71" s="172"/>
      <c r="YC71" s="172"/>
      <c r="YD71" s="172"/>
      <c r="YE71" s="172"/>
      <c r="YF71" s="172"/>
      <c r="YG71" s="172"/>
      <c r="YH71" s="172"/>
      <c r="YI71" s="172"/>
      <c r="YJ71" s="172"/>
      <c r="YK71" s="172"/>
      <c r="YL71" s="172"/>
      <c r="YM71" s="172"/>
      <c r="YN71" s="172"/>
      <c r="YO71" s="172"/>
      <c r="YP71" s="172"/>
      <c r="YQ71" s="172"/>
      <c r="YR71" s="172"/>
      <c r="YS71" s="172"/>
      <c r="YT71" s="172"/>
      <c r="YU71" s="172"/>
      <c r="YV71" s="172"/>
      <c r="YW71" s="172"/>
      <c r="YX71" s="172"/>
      <c r="YY71" s="172"/>
      <c r="YZ71" s="172"/>
      <c r="ZA71" s="172"/>
      <c r="ZB71" s="172"/>
      <c r="ZC71" s="172"/>
      <c r="ZD71" s="172"/>
      <c r="ZE71" s="172"/>
      <c r="ZF71" s="172"/>
      <c r="ZG71" s="172"/>
      <c r="ZH71" s="172"/>
      <c r="ZI71" s="172"/>
      <c r="ZJ71" s="172"/>
      <c r="ZK71" s="172"/>
      <c r="ZL71" s="172"/>
      <c r="ZM71" s="172"/>
      <c r="ZN71" s="172"/>
      <c r="ZO71" s="172"/>
      <c r="ZP71" s="172"/>
      <c r="ZQ71" s="172"/>
      <c r="ZR71" s="172"/>
      <c r="ZS71" s="172"/>
      <c r="ZT71" s="172"/>
      <c r="ZU71" s="172"/>
      <c r="ZV71" s="172"/>
      <c r="ZW71" s="172"/>
      <c r="ZX71" s="172"/>
      <c r="ZY71" s="172"/>
      <c r="ZZ71" s="172"/>
      <c r="AAA71" s="172"/>
      <c r="AAB71" s="172"/>
      <c r="AAC71" s="172"/>
      <c r="AAD71" s="172"/>
      <c r="AAE71" s="172"/>
      <c r="AAF71" s="172"/>
      <c r="AAG71" s="172"/>
      <c r="AAH71" s="172"/>
      <c r="AAI71" s="172"/>
      <c r="AAJ71" s="172"/>
      <c r="AAK71" s="172"/>
      <c r="AAL71" s="172"/>
      <c r="AAM71" s="172"/>
      <c r="AAN71" s="172"/>
      <c r="AAO71" s="172"/>
      <c r="AAP71" s="172"/>
      <c r="AAQ71" s="172"/>
      <c r="AAR71" s="172"/>
      <c r="AAS71" s="172"/>
      <c r="AAT71" s="172"/>
      <c r="AAU71" s="172"/>
      <c r="AAV71" s="172"/>
      <c r="AAW71" s="172"/>
      <c r="AAX71" s="172"/>
      <c r="AAY71" s="172"/>
      <c r="AAZ71" s="172"/>
      <c r="ABA71" s="172"/>
      <c r="ABB71" s="172"/>
      <c r="ABC71" s="172"/>
      <c r="ABD71" s="172"/>
      <c r="ABE71" s="172"/>
      <c r="ABF71" s="172"/>
      <c r="ABG71" s="172"/>
      <c r="ABH71" s="172"/>
      <c r="ABI71" s="172"/>
      <c r="ABJ71" s="172"/>
      <c r="ABK71" s="172"/>
      <c r="ABL71" s="172"/>
      <c r="ABM71" s="172"/>
      <c r="ABN71" s="172"/>
      <c r="ABO71" s="172"/>
      <c r="ABP71" s="172"/>
      <c r="ABQ71" s="172"/>
      <c r="ABR71" s="172"/>
      <c r="ABS71" s="172"/>
      <c r="ABT71" s="172"/>
      <c r="ABU71" s="172"/>
      <c r="ABV71" s="172"/>
      <c r="ABW71" s="172"/>
      <c r="ABX71" s="172"/>
      <c r="ABY71" s="172"/>
      <c r="ABZ71" s="172"/>
      <c r="ACA71" s="172"/>
      <c r="ACB71" s="172"/>
      <c r="ACC71" s="172"/>
      <c r="ACD71" s="172"/>
      <c r="ACE71" s="172"/>
      <c r="ACF71" s="172"/>
      <c r="ACG71" s="172"/>
      <c r="ACH71" s="172"/>
      <c r="ACI71" s="172"/>
      <c r="ACJ71" s="172"/>
      <c r="ACK71" s="172"/>
      <c r="ACL71" s="172"/>
      <c r="ACM71" s="172"/>
      <c r="ACN71" s="172"/>
      <c r="ACO71" s="172"/>
      <c r="ACP71" s="172"/>
      <c r="ACQ71" s="172"/>
      <c r="ACR71" s="172"/>
      <c r="ACS71" s="172"/>
      <c r="ACT71" s="172"/>
      <c r="ACU71" s="172"/>
      <c r="ACV71" s="172"/>
      <c r="ACW71" s="172"/>
      <c r="ACX71" s="172"/>
      <c r="ACY71" s="172"/>
      <c r="ACZ71" s="172"/>
      <c r="ADA71" s="172"/>
      <c r="ADB71" s="172"/>
      <c r="ADC71" s="172"/>
      <c r="ADD71" s="172"/>
      <c r="ADE71" s="172"/>
      <c r="ADF71" s="172"/>
      <c r="ADG71" s="172"/>
      <c r="ADH71" s="172"/>
      <c r="ADI71" s="172"/>
      <c r="ADJ71" s="172"/>
      <c r="ADK71" s="172"/>
      <c r="ADL71" s="172"/>
      <c r="ADM71" s="172"/>
      <c r="ADN71" s="172"/>
      <c r="ADO71" s="172"/>
      <c r="ADP71" s="172"/>
      <c r="ADQ71" s="172"/>
      <c r="ADR71" s="172"/>
      <c r="ADS71" s="172"/>
      <c r="ADT71" s="172"/>
      <c r="ADU71" s="172"/>
      <c r="ADV71" s="172"/>
      <c r="ADW71" s="172"/>
      <c r="ADX71" s="172"/>
      <c r="ADY71" s="172"/>
      <c r="ADZ71" s="172"/>
      <c r="AEA71" s="172"/>
      <c r="AEB71" s="172"/>
      <c r="AEC71" s="172"/>
      <c r="AED71" s="172"/>
      <c r="AEE71" s="172"/>
      <c r="AEF71" s="172"/>
      <c r="AEG71" s="172"/>
      <c r="AEH71" s="172"/>
      <c r="AEI71" s="172"/>
      <c r="AEJ71" s="172"/>
      <c r="AEK71" s="172"/>
      <c r="AEL71" s="172"/>
      <c r="AEM71" s="172"/>
      <c r="AEN71" s="172"/>
      <c r="AEO71" s="172"/>
      <c r="AEP71" s="172"/>
      <c r="AEQ71" s="172"/>
      <c r="AER71" s="172"/>
      <c r="AES71" s="172"/>
      <c r="AET71" s="172"/>
      <c r="AEU71" s="172"/>
      <c r="AEV71" s="172"/>
      <c r="AEW71" s="172"/>
      <c r="AEX71" s="172"/>
      <c r="AEY71" s="172"/>
      <c r="AEZ71" s="172"/>
      <c r="AFA71" s="172"/>
      <c r="AFB71" s="172"/>
      <c r="AFC71" s="172"/>
      <c r="AFD71" s="172"/>
      <c r="AFE71" s="172"/>
      <c r="AFF71" s="172"/>
      <c r="AFG71" s="172"/>
      <c r="AFH71" s="172"/>
      <c r="AFI71" s="172"/>
      <c r="AFJ71" s="172"/>
      <c r="AFK71" s="172"/>
      <c r="AFL71" s="172"/>
      <c r="AFM71" s="172"/>
      <c r="AFN71" s="172"/>
      <c r="AFO71" s="172"/>
      <c r="AFP71" s="172"/>
      <c r="AFQ71" s="172"/>
      <c r="AFR71" s="172"/>
      <c r="AFS71" s="172"/>
      <c r="AFT71" s="172"/>
      <c r="AFU71" s="172"/>
      <c r="AFV71" s="172"/>
      <c r="AFW71" s="172"/>
      <c r="AFX71" s="172"/>
      <c r="AFY71" s="172"/>
      <c r="AFZ71" s="172"/>
      <c r="AGA71" s="172"/>
      <c r="AGB71" s="172"/>
      <c r="AGC71" s="172"/>
      <c r="AGD71" s="172"/>
      <c r="AGE71" s="172"/>
      <c r="AGF71" s="172"/>
      <c r="AGG71" s="172"/>
      <c r="AGH71" s="172"/>
      <c r="AGI71" s="172"/>
      <c r="AGJ71" s="172"/>
      <c r="AGK71" s="172"/>
      <c r="AGL71" s="172"/>
      <c r="AGM71" s="172"/>
      <c r="AGN71" s="172"/>
      <c r="AGO71" s="172"/>
      <c r="AGP71" s="172"/>
      <c r="AGQ71" s="172"/>
      <c r="AGR71" s="172"/>
      <c r="AGS71" s="172"/>
      <c r="AGT71" s="172"/>
      <c r="AGU71" s="172"/>
      <c r="AGV71" s="172"/>
      <c r="AGW71" s="172"/>
      <c r="AGX71" s="172"/>
      <c r="AGY71" s="172"/>
      <c r="AGZ71" s="172"/>
      <c r="AHA71" s="172"/>
      <c r="AHB71" s="172"/>
      <c r="AHC71" s="172"/>
      <c r="AHD71" s="172"/>
      <c r="AHE71" s="172"/>
      <c r="AHF71" s="172"/>
      <c r="AHG71" s="172"/>
      <c r="AHH71" s="172"/>
      <c r="AHI71" s="172"/>
      <c r="AHJ71" s="172"/>
      <c r="AHK71" s="172"/>
      <c r="AHL71" s="172"/>
      <c r="AHM71" s="172"/>
      <c r="AHN71" s="172"/>
      <c r="AHO71" s="172"/>
      <c r="AHP71" s="172"/>
      <c r="AHQ71" s="172"/>
      <c r="AHR71" s="172"/>
      <c r="AHS71" s="172"/>
      <c r="AHT71" s="172"/>
      <c r="AHU71" s="172"/>
      <c r="AHV71" s="172"/>
      <c r="AHW71" s="172"/>
      <c r="AHX71" s="172"/>
      <c r="AHY71" s="172"/>
      <c r="AHZ71" s="172"/>
      <c r="AIA71" s="172"/>
      <c r="AIB71" s="172"/>
      <c r="AIC71" s="172"/>
      <c r="AID71" s="172"/>
      <c r="AIE71" s="172"/>
      <c r="AIF71" s="172"/>
      <c r="AIG71" s="172"/>
      <c r="AIH71" s="172"/>
      <c r="AII71" s="172"/>
      <c r="AIJ71" s="172"/>
      <c r="AIK71" s="172"/>
      <c r="AIL71" s="172"/>
      <c r="AIM71" s="172"/>
      <c r="AIN71" s="172"/>
      <c r="AIO71" s="172"/>
      <c r="AIP71" s="172"/>
      <c r="AIQ71" s="172"/>
      <c r="AIR71" s="172"/>
      <c r="AIS71" s="172"/>
      <c r="AIT71" s="172"/>
      <c r="AIU71" s="172"/>
      <c r="AIV71" s="172"/>
      <c r="AIW71" s="172"/>
      <c r="AIX71" s="172"/>
      <c r="AIY71" s="172"/>
      <c r="AIZ71" s="172"/>
      <c r="AJA71" s="172"/>
      <c r="AJB71" s="172"/>
      <c r="AJC71" s="172"/>
      <c r="AJD71" s="172"/>
      <c r="AJE71" s="172"/>
      <c r="AJF71" s="172"/>
      <c r="AJG71" s="172"/>
      <c r="AJH71" s="172"/>
      <c r="AJI71" s="172"/>
      <c r="AJJ71" s="172"/>
      <c r="AJK71" s="172"/>
      <c r="AJL71" s="172"/>
      <c r="AJM71" s="172"/>
      <c r="AJN71" s="172"/>
      <c r="AJO71" s="172"/>
      <c r="AJP71" s="172"/>
      <c r="AJQ71" s="172"/>
      <c r="AJR71" s="172"/>
      <c r="AJS71" s="172"/>
      <c r="AJT71" s="172"/>
      <c r="AJU71" s="172"/>
      <c r="AJV71" s="172"/>
      <c r="AJW71" s="172"/>
      <c r="AJX71" s="172"/>
      <c r="AJY71" s="172"/>
      <c r="AJZ71" s="172"/>
      <c r="AKA71" s="172"/>
      <c r="AKB71" s="172"/>
      <c r="AKC71" s="172"/>
      <c r="AKD71" s="172"/>
      <c r="AKE71" s="172"/>
      <c r="AKF71" s="172"/>
      <c r="AKG71" s="172"/>
      <c r="AKH71" s="172"/>
      <c r="AKI71" s="172"/>
      <c r="AKJ71" s="172"/>
      <c r="AKK71" s="172"/>
      <c r="AKL71" s="172"/>
      <c r="AKM71" s="172"/>
      <c r="AKN71" s="172"/>
      <c r="AKO71" s="172"/>
      <c r="AKP71" s="172"/>
      <c r="AKQ71" s="172"/>
      <c r="AKR71" s="172"/>
      <c r="AKS71" s="172"/>
      <c r="AKT71" s="172"/>
      <c r="AKU71" s="172"/>
      <c r="AKV71" s="172"/>
      <c r="AKW71" s="172"/>
      <c r="AKX71" s="172"/>
      <c r="AKY71" s="172"/>
      <c r="AKZ71" s="172"/>
      <c r="ALA71" s="172"/>
      <c r="ALB71" s="172"/>
      <c r="ALC71" s="172"/>
      <c r="ALD71" s="172"/>
      <c r="ALE71" s="172"/>
      <c r="ALF71" s="172"/>
      <c r="ALG71" s="172"/>
      <c r="ALH71" s="172"/>
      <c r="ALI71" s="172"/>
      <c r="ALJ71" s="172"/>
      <c r="ALK71" s="172"/>
      <c r="ALL71" s="172"/>
      <c r="ALM71" s="172"/>
      <c r="ALN71" s="172"/>
      <c r="ALO71" s="172"/>
      <c r="ALP71" s="172"/>
      <c r="ALQ71" s="172"/>
      <c r="ALR71" s="172"/>
      <c r="ALS71" s="172"/>
      <c r="ALT71" s="172"/>
      <c r="ALU71" s="172"/>
      <c r="ALV71" s="172"/>
      <c r="ALW71" s="172"/>
      <c r="ALX71" s="172"/>
      <c r="ALY71" s="172"/>
      <c r="ALZ71" s="172"/>
      <c r="AMA71" s="172"/>
      <c r="AMB71" s="172"/>
      <c r="AMC71" s="172"/>
      <c r="AMD71" s="172"/>
      <c r="AME71" s="172"/>
      <c r="AMF71" s="172"/>
      <c r="AMG71" s="172"/>
      <c r="AMH71" s="172"/>
      <c r="AMI71" s="172"/>
      <c r="AMJ71" s="172"/>
      <c r="AMK71" s="172"/>
      <c r="AML71" s="172"/>
    </row>
    <row r="72" spans="1:1026" s="282" customFormat="1">
      <c r="A72" s="172"/>
      <c r="B72" s="225" t="s">
        <v>200</v>
      </c>
      <c r="C72" s="154">
        <f t="shared" si="95"/>
        <v>17</v>
      </c>
      <c r="D72" s="167">
        <f t="shared" si="96"/>
        <v>68</v>
      </c>
      <c r="E72" s="166" t="str">
        <f t="shared" si="97"/>
        <v>9C</v>
      </c>
      <c r="F72" s="155" t="str">
        <f t="shared" si="98"/>
        <v>1B</v>
      </c>
      <c r="G72" s="155" t="str">
        <f t="shared" si="99"/>
        <v>08</v>
      </c>
      <c r="H72" s="155" t="str">
        <f t="shared" si="100"/>
        <v>09</v>
      </c>
      <c r="I72" s="155" t="str">
        <f t="shared" si="101"/>
        <v>00</v>
      </c>
      <c r="J72" s="155" t="str">
        <f t="shared" si="102"/>
        <v>EE</v>
      </c>
      <c r="K72" s="155" t="str">
        <f t="shared" si="103"/>
        <v>05</v>
      </c>
      <c r="L72" s="155" t="str">
        <f t="shared" si="104"/>
        <v>BB</v>
      </c>
      <c r="M72" s="155" t="str">
        <f t="shared" si="105"/>
        <v>4</v>
      </c>
      <c r="N72" s="155" t="str">
        <f t="shared" si="106"/>
        <v/>
      </c>
      <c r="O72" s="156" t="str">
        <f t="shared" si="107"/>
        <v/>
      </c>
      <c r="P72" s="157" t="str">
        <f t="shared" si="157"/>
        <v>1</v>
      </c>
      <c r="Q72" s="158" t="str">
        <f t="shared" si="157"/>
        <v>0</v>
      </c>
      <c r="R72" s="158" t="str">
        <f t="shared" si="157"/>
        <v>0</v>
      </c>
      <c r="S72" s="159" t="str">
        <f t="shared" si="157"/>
        <v>1</v>
      </c>
      <c r="T72" s="158" t="str">
        <f t="shared" si="157"/>
        <v>1</v>
      </c>
      <c r="U72" s="158" t="str">
        <f t="shared" si="157"/>
        <v>1</v>
      </c>
      <c r="V72" s="158" t="str">
        <f t="shared" si="157"/>
        <v>0</v>
      </c>
      <c r="W72" s="158" t="str">
        <f t="shared" si="157"/>
        <v>0</v>
      </c>
      <c r="X72" s="157" t="str">
        <f t="shared" si="158"/>
        <v>0</v>
      </c>
      <c r="Y72" s="158" t="str">
        <f t="shared" si="158"/>
        <v>0</v>
      </c>
      <c r="Z72" s="158" t="str">
        <f t="shared" si="158"/>
        <v>0</v>
      </c>
      <c r="AA72" s="159" t="str">
        <f t="shared" si="158"/>
        <v>1</v>
      </c>
      <c r="AB72" s="160" t="str">
        <f t="shared" si="158"/>
        <v>1</v>
      </c>
      <c r="AC72" s="161" t="str">
        <f t="shared" si="158"/>
        <v>0</v>
      </c>
      <c r="AD72" s="158" t="str">
        <f t="shared" si="158"/>
        <v>1</v>
      </c>
      <c r="AE72" s="159" t="str">
        <f t="shared" si="158"/>
        <v>1</v>
      </c>
      <c r="AF72" s="155" t="str">
        <f t="shared" si="159"/>
        <v>0</v>
      </c>
      <c r="AG72" s="162" t="str">
        <f t="shared" si="159"/>
        <v>0</v>
      </c>
      <c r="AH72" s="163" t="str">
        <f t="shared" si="159"/>
        <v>0</v>
      </c>
      <c r="AI72" s="165" t="str">
        <f t="shared" si="159"/>
        <v>0</v>
      </c>
      <c r="AJ72" s="164" t="str">
        <f t="shared" si="159"/>
        <v>1</v>
      </c>
      <c r="AK72" s="164" t="str">
        <f t="shared" si="159"/>
        <v>0</v>
      </c>
      <c r="AL72" s="289" t="str">
        <f t="shared" si="159"/>
        <v>0</v>
      </c>
      <c r="AM72" s="165" t="str">
        <f t="shared" si="159"/>
        <v>0</v>
      </c>
      <c r="AN72" s="230" t="str">
        <f t="shared" si="160"/>
        <v>0</v>
      </c>
      <c r="AO72" s="230" t="str">
        <f t="shared" si="160"/>
        <v>0</v>
      </c>
      <c r="AP72" s="230" t="str">
        <f t="shared" si="160"/>
        <v>0</v>
      </c>
      <c r="AQ72" s="230" t="str">
        <f t="shared" si="160"/>
        <v>0</v>
      </c>
      <c r="AR72" s="229" t="str">
        <f t="shared" si="160"/>
        <v>1</v>
      </c>
      <c r="AS72" s="230" t="str">
        <f t="shared" si="160"/>
        <v>0</v>
      </c>
      <c r="AT72" s="230" t="str">
        <f t="shared" si="160"/>
        <v>0</v>
      </c>
      <c r="AU72" s="231" t="str">
        <f t="shared" si="160"/>
        <v>1</v>
      </c>
      <c r="AV72" s="230" t="str">
        <f t="shared" si="161"/>
        <v>0</v>
      </c>
      <c r="AW72" s="232" t="str">
        <f t="shared" si="161"/>
        <v>0</v>
      </c>
      <c r="AX72" s="232" t="str">
        <f t="shared" si="161"/>
        <v>0</v>
      </c>
      <c r="AY72" s="233" t="str">
        <f t="shared" si="161"/>
        <v>0</v>
      </c>
      <c r="AZ72" s="232" t="str">
        <f t="shared" si="161"/>
        <v>0</v>
      </c>
      <c r="BA72" s="232" t="str">
        <f t="shared" si="161"/>
        <v>0</v>
      </c>
      <c r="BB72" s="232" t="str">
        <f t="shared" si="161"/>
        <v>0</v>
      </c>
      <c r="BC72" s="233" t="str">
        <f t="shared" si="161"/>
        <v>0</v>
      </c>
      <c r="BD72" s="168" t="str">
        <f t="shared" si="162"/>
        <v>1</v>
      </c>
      <c r="BE72" s="168" t="str">
        <f t="shared" si="162"/>
        <v>1</v>
      </c>
      <c r="BF72" s="168" t="str">
        <f t="shared" si="162"/>
        <v>1</v>
      </c>
      <c r="BG72" s="169" t="str">
        <f t="shared" si="162"/>
        <v>0</v>
      </c>
      <c r="BH72" s="168" t="str">
        <f t="shared" si="162"/>
        <v>1</v>
      </c>
      <c r="BI72" s="168" t="str">
        <f t="shared" si="162"/>
        <v>1</v>
      </c>
      <c r="BJ72" s="168" t="str">
        <f t="shared" si="162"/>
        <v>1</v>
      </c>
      <c r="BK72" s="169" t="str">
        <f t="shared" si="162"/>
        <v>0</v>
      </c>
      <c r="BL72" s="168" t="str">
        <f t="shared" si="163"/>
        <v>0</v>
      </c>
      <c r="BM72" s="168" t="str">
        <f t="shared" si="163"/>
        <v>0</v>
      </c>
      <c r="BN72" s="168" t="str">
        <f t="shared" si="163"/>
        <v>0</v>
      </c>
      <c r="BO72" s="169" t="str">
        <f t="shared" si="163"/>
        <v>0</v>
      </c>
      <c r="BP72" s="168" t="str">
        <f t="shared" si="163"/>
        <v>0</v>
      </c>
      <c r="BQ72" s="168" t="str">
        <f t="shared" si="163"/>
        <v>1</v>
      </c>
      <c r="BR72" s="168" t="str">
        <f t="shared" si="163"/>
        <v>0</v>
      </c>
      <c r="BS72" s="169" t="str">
        <f t="shared" si="163"/>
        <v>1</v>
      </c>
      <c r="BT72" s="302" t="str">
        <f t="shared" si="164"/>
        <v>1</v>
      </c>
      <c r="BU72" s="302" t="str">
        <f t="shared" si="164"/>
        <v>0</v>
      </c>
      <c r="BV72" s="302" t="str">
        <f t="shared" si="164"/>
        <v>1</v>
      </c>
      <c r="BW72" s="303" t="str">
        <f t="shared" si="164"/>
        <v>1</v>
      </c>
      <c r="BX72" s="302" t="str">
        <f t="shared" si="164"/>
        <v>1</v>
      </c>
      <c r="BY72" s="302" t="str">
        <f t="shared" si="164"/>
        <v>0</v>
      </c>
      <c r="BZ72" s="302" t="str">
        <f t="shared" si="164"/>
        <v>1</v>
      </c>
      <c r="CA72" s="303" t="str">
        <f t="shared" si="164"/>
        <v>1</v>
      </c>
      <c r="CB72" s="164" t="str">
        <f t="shared" si="165"/>
        <v>0</v>
      </c>
      <c r="CC72" s="289" t="str">
        <f t="shared" si="165"/>
        <v>1</v>
      </c>
      <c r="CD72" s="340" t="str">
        <f t="shared" si="165"/>
        <v>0</v>
      </c>
      <c r="CE72" s="341" t="str">
        <f t="shared" si="165"/>
        <v>0</v>
      </c>
      <c r="CF72" s="340" t="str">
        <f t="shared" si="165"/>
        <v>0</v>
      </c>
      <c r="CG72" s="340" t="str">
        <f t="shared" si="165"/>
        <v>0</v>
      </c>
      <c r="CH72" s="340" t="str">
        <f t="shared" si="165"/>
        <v>0</v>
      </c>
      <c r="CI72" s="341" t="str">
        <f t="shared" si="165"/>
        <v>0</v>
      </c>
      <c r="CJ72" s="155" t="s">
        <v>201</v>
      </c>
      <c r="CK72" s="155"/>
      <c r="CL72" s="32" t="str">
        <f t="shared" si="108"/>
        <v>9C1B</v>
      </c>
      <c r="CM72" s="285">
        <f t="shared" si="65"/>
        <v>9</v>
      </c>
      <c r="CN72" s="285">
        <f t="shared" si="67"/>
        <v>19</v>
      </c>
      <c r="CO72" s="142">
        <f t="shared" si="109"/>
        <v>61.8</v>
      </c>
      <c r="CP72" s="142">
        <f t="shared" si="110"/>
        <v>16.555555555555557</v>
      </c>
      <c r="CQ72" s="143">
        <f t="shared" si="147"/>
        <v>0.3333333333333357</v>
      </c>
      <c r="CR72" s="155"/>
      <c r="CS72" s="170">
        <f t="shared" si="111"/>
        <v>9</v>
      </c>
      <c r="CT72" s="23">
        <f t="shared" si="112"/>
        <v>12</v>
      </c>
      <c r="CU72" s="171">
        <f t="shared" si="113"/>
        <v>1</v>
      </c>
      <c r="CV72" s="23">
        <f t="shared" si="114"/>
        <v>11</v>
      </c>
      <c r="CW72" s="172">
        <f t="shared" si="115"/>
        <v>0</v>
      </c>
      <c r="CX72" s="24">
        <f t="shared" si="116"/>
        <v>8</v>
      </c>
      <c r="CY72" s="267">
        <f t="shared" si="117"/>
        <v>0</v>
      </c>
      <c r="CZ72" s="268">
        <f t="shared" si="118"/>
        <v>9</v>
      </c>
      <c r="DA72" s="267">
        <f t="shared" si="119"/>
        <v>0</v>
      </c>
      <c r="DB72" s="268">
        <f t="shared" si="120"/>
        <v>0</v>
      </c>
      <c r="DC72" s="173">
        <f t="shared" si="121"/>
        <v>14</v>
      </c>
      <c r="DD72" s="26">
        <f t="shared" si="122"/>
        <v>14</v>
      </c>
      <c r="DE72" s="173">
        <f t="shared" si="123"/>
        <v>0</v>
      </c>
      <c r="DF72" s="26">
        <f t="shared" si="124"/>
        <v>5</v>
      </c>
      <c r="DG72" s="326">
        <f t="shared" si="125"/>
        <v>11</v>
      </c>
      <c r="DH72" s="327">
        <f t="shared" si="126"/>
        <v>11</v>
      </c>
      <c r="DI72" s="172">
        <f t="shared" si="127"/>
        <v>4</v>
      </c>
      <c r="DJ72" s="24">
        <f t="shared" si="128"/>
        <v>0</v>
      </c>
      <c r="DK72" s="172"/>
      <c r="DL72" s="19">
        <f t="shared" si="129"/>
        <v>156</v>
      </c>
      <c r="DM72" s="19">
        <f t="shared" si="130"/>
        <v>27</v>
      </c>
      <c r="DN72" s="174">
        <f t="shared" si="131"/>
        <v>8</v>
      </c>
      <c r="DO72" s="278">
        <f t="shared" si="132"/>
        <v>9</v>
      </c>
      <c r="DP72" s="278">
        <f t="shared" si="133"/>
        <v>0</v>
      </c>
      <c r="DQ72" s="20">
        <f t="shared" si="134"/>
        <v>238</v>
      </c>
      <c r="DR72" s="20">
        <f t="shared" si="135"/>
        <v>5</v>
      </c>
      <c r="DS72" s="337">
        <f t="shared" si="136"/>
        <v>187</v>
      </c>
      <c r="DT72" s="174">
        <f t="shared" si="137"/>
        <v>64</v>
      </c>
      <c r="DU72" s="1">
        <f t="shared" si="66"/>
        <v>187</v>
      </c>
      <c r="DV72" s="172"/>
      <c r="DW72" s="172"/>
      <c r="DX72" s="172"/>
      <c r="DY72" s="172"/>
      <c r="DZ72" s="172"/>
      <c r="EA72" s="172"/>
      <c r="EB72" s="172"/>
      <c r="EC72" s="172"/>
      <c r="ED72" s="172"/>
      <c r="EE72" s="172"/>
      <c r="EF72" s="172"/>
      <c r="EG72" s="172"/>
      <c r="EH72" s="172"/>
      <c r="EI72" s="172"/>
      <c r="EJ72" s="172"/>
      <c r="EK72" s="172"/>
      <c r="EL72" s="172"/>
      <c r="EM72" s="172"/>
      <c r="EN72" s="172"/>
      <c r="EO72" s="172"/>
      <c r="EP72" s="172"/>
      <c r="EQ72" s="172"/>
      <c r="ER72" s="172"/>
      <c r="ES72" s="172"/>
      <c r="ET72" s="172"/>
      <c r="EU72" s="172"/>
      <c r="EV72" s="172"/>
      <c r="EW72" s="172"/>
      <c r="EX72" s="172"/>
      <c r="EY72" s="172"/>
      <c r="EZ72" s="172"/>
      <c r="FA72" s="172"/>
      <c r="FB72" s="172"/>
      <c r="FC72" s="172"/>
      <c r="FD72" s="172"/>
      <c r="FE72" s="172"/>
      <c r="FF72" s="172"/>
      <c r="FG72" s="172"/>
      <c r="FH72" s="172"/>
      <c r="FI72" s="172"/>
      <c r="FJ72" s="172"/>
      <c r="FK72" s="172"/>
      <c r="FL72" s="172"/>
      <c r="FM72" s="172"/>
      <c r="FN72" s="172"/>
      <c r="FO72" s="172"/>
      <c r="FP72" s="172"/>
      <c r="FQ72" s="172"/>
      <c r="FR72" s="172"/>
      <c r="FS72" s="172"/>
      <c r="FT72" s="172"/>
      <c r="FU72" s="172"/>
      <c r="FV72" s="172"/>
      <c r="FW72" s="172"/>
      <c r="FX72" s="172"/>
      <c r="FY72" s="172"/>
      <c r="FZ72" s="172"/>
      <c r="GA72" s="172"/>
      <c r="GB72" s="172"/>
      <c r="GC72" s="172"/>
      <c r="GD72" s="172"/>
      <c r="GE72" s="172"/>
      <c r="GF72" s="172"/>
      <c r="GG72" s="172"/>
      <c r="GH72" s="172"/>
      <c r="GI72" s="172"/>
      <c r="GJ72" s="172"/>
      <c r="GK72" s="172"/>
      <c r="GL72" s="172"/>
      <c r="GM72" s="172"/>
      <c r="GN72" s="172"/>
      <c r="GO72" s="172"/>
      <c r="GP72" s="172"/>
      <c r="GQ72" s="172"/>
      <c r="GR72" s="172"/>
      <c r="GS72" s="172"/>
      <c r="GT72" s="172"/>
      <c r="GU72" s="172"/>
      <c r="GV72" s="172"/>
      <c r="GW72" s="172"/>
      <c r="GX72" s="172"/>
      <c r="GY72" s="172"/>
      <c r="GZ72" s="172"/>
      <c r="HA72" s="172"/>
      <c r="HB72" s="172"/>
      <c r="HC72" s="172"/>
      <c r="HD72" s="172"/>
      <c r="HE72" s="172"/>
      <c r="HF72" s="172"/>
      <c r="HG72" s="172"/>
      <c r="HH72" s="172"/>
      <c r="HI72" s="172"/>
      <c r="HJ72" s="172"/>
      <c r="HK72" s="172"/>
      <c r="HL72" s="172"/>
      <c r="HM72" s="172"/>
      <c r="HN72" s="172"/>
      <c r="HO72" s="172"/>
      <c r="HP72" s="172"/>
      <c r="HQ72" s="172"/>
      <c r="HR72" s="172"/>
      <c r="HS72" s="172"/>
      <c r="HT72" s="172"/>
      <c r="HU72" s="172"/>
      <c r="HV72" s="172"/>
      <c r="HW72" s="172"/>
      <c r="HX72" s="172"/>
      <c r="HY72" s="172"/>
      <c r="HZ72" s="172"/>
      <c r="IA72" s="172"/>
      <c r="IB72" s="172"/>
      <c r="IC72" s="172"/>
      <c r="ID72" s="172"/>
      <c r="IE72" s="172"/>
      <c r="IF72" s="172"/>
      <c r="IG72" s="172"/>
      <c r="IH72" s="172"/>
      <c r="II72" s="172"/>
      <c r="IJ72" s="172"/>
      <c r="IK72" s="172"/>
      <c r="IL72" s="172"/>
      <c r="IM72" s="172"/>
      <c r="IN72" s="172"/>
      <c r="IO72" s="172"/>
      <c r="IP72" s="172"/>
      <c r="IQ72" s="172"/>
      <c r="IR72" s="172"/>
      <c r="IS72" s="172"/>
      <c r="IT72" s="172"/>
      <c r="IU72" s="172"/>
      <c r="IV72" s="172"/>
      <c r="IW72" s="172"/>
      <c r="IX72" s="172"/>
      <c r="IY72" s="172"/>
      <c r="IZ72" s="172"/>
      <c r="JA72" s="172"/>
      <c r="JB72" s="172"/>
      <c r="JC72" s="172"/>
      <c r="JD72" s="172"/>
      <c r="JE72" s="172"/>
      <c r="JF72" s="172"/>
      <c r="JG72" s="172"/>
      <c r="JH72" s="172"/>
      <c r="JI72" s="172"/>
      <c r="JJ72" s="172"/>
      <c r="JK72" s="172"/>
      <c r="JL72" s="172"/>
      <c r="JM72" s="172"/>
      <c r="JN72" s="172"/>
      <c r="JO72" s="172"/>
      <c r="JP72" s="172"/>
      <c r="JQ72" s="172"/>
      <c r="JR72" s="172"/>
      <c r="JS72" s="172"/>
      <c r="JT72" s="172"/>
      <c r="JU72" s="172"/>
      <c r="JV72" s="172"/>
      <c r="JW72" s="172"/>
      <c r="JX72" s="172"/>
      <c r="JY72" s="172"/>
      <c r="JZ72" s="172"/>
      <c r="KA72" s="172"/>
      <c r="KB72" s="172"/>
      <c r="KC72" s="172"/>
      <c r="KD72" s="172"/>
      <c r="KE72" s="172"/>
      <c r="KF72" s="172"/>
      <c r="KG72" s="172"/>
      <c r="KH72" s="172"/>
      <c r="KI72" s="172"/>
      <c r="KJ72" s="172"/>
      <c r="KK72" s="172"/>
      <c r="KL72" s="172"/>
      <c r="KM72" s="172"/>
      <c r="KN72" s="172"/>
      <c r="KO72" s="172"/>
      <c r="KP72" s="172"/>
      <c r="KQ72" s="172"/>
      <c r="KR72" s="172"/>
      <c r="KS72" s="172"/>
      <c r="KT72" s="172"/>
      <c r="KU72" s="172"/>
      <c r="KV72" s="172"/>
      <c r="KW72" s="172"/>
      <c r="KX72" s="172"/>
      <c r="KY72" s="172"/>
      <c r="KZ72" s="172"/>
      <c r="LA72" s="172"/>
      <c r="LB72" s="172"/>
      <c r="LC72" s="172"/>
      <c r="LD72" s="172"/>
      <c r="LE72" s="172"/>
      <c r="LF72" s="172"/>
      <c r="LG72" s="172"/>
      <c r="LH72" s="172"/>
      <c r="LI72" s="172"/>
      <c r="LJ72" s="172"/>
      <c r="LK72" s="172"/>
      <c r="LL72" s="172"/>
      <c r="LM72" s="172"/>
      <c r="LN72" s="172"/>
      <c r="LO72" s="172"/>
      <c r="LP72" s="172"/>
      <c r="LQ72" s="172"/>
      <c r="LR72" s="172"/>
      <c r="LS72" s="172"/>
      <c r="LT72" s="172"/>
      <c r="LU72" s="172"/>
      <c r="LV72" s="172"/>
      <c r="LW72" s="172"/>
      <c r="LX72" s="172"/>
      <c r="LY72" s="172"/>
      <c r="LZ72" s="172"/>
      <c r="MA72" s="172"/>
      <c r="MB72" s="172"/>
      <c r="MC72" s="172"/>
      <c r="MD72" s="172"/>
      <c r="ME72" s="172"/>
      <c r="MF72" s="172"/>
      <c r="MG72" s="172"/>
      <c r="MH72" s="172"/>
      <c r="MI72" s="172"/>
      <c r="MJ72" s="172"/>
      <c r="MK72" s="172"/>
      <c r="ML72" s="172"/>
      <c r="MM72" s="172"/>
      <c r="MN72" s="172"/>
      <c r="MO72" s="172"/>
      <c r="MP72" s="172"/>
      <c r="MQ72" s="172"/>
      <c r="MR72" s="172"/>
      <c r="MS72" s="172"/>
      <c r="MT72" s="172"/>
      <c r="MU72" s="172"/>
      <c r="MV72" s="172"/>
      <c r="MW72" s="172"/>
      <c r="MX72" s="172"/>
      <c r="MY72" s="172"/>
      <c r="MZ72" s="172"/>
      <c r="NA72" s="172"/>
      <c r="NB72" s="172"/>
      <c r="NC72" s="172"/>
      <c r="ND72" s="172"/>
      <c r="NE72" s="172"/>
      <c r="NF72" s="172"/>
      <c r="NG72" s="172"/>
      <c r="NH72" s="172"/>
      <c r="NI72" s="172"/>
      <c r="NJ72" s="172"/>
      <c r="NK72" s="172"/>
      <c r="NL72" s="172"/>
      <c r="NM72" s="172"/>
      <c r="NN72" s="172"/>
      <c r="NO72" s="172"/>
      <c r="NP72" s="172"/>
      <c r="NQ72" s="172"/>
      <c r="NR72" s="172"/>
      <c r="NS72" s="172"/>
      <c r="NT72" s="172"/>
      <c r="NU72" s="172"/>
      <c r="NV72" s="172"/>
      <c r="NW72" s="172"/>
      <c r="NX72" s="172"/>
      <c r="NY72" s="172"/>
      <c r="NZ72" s="172"/>
      <c r="OA72" s="172"/>
      <c r="OB72" s="172"/>
      <c r="OC72" s="172"/>
      <c r="OD72" s="172"/>
      <c r="OE72" s="172"/>
      <c r="OF72" s="172"/>
      <c r="OG72" s="172"/>
      <c r="OH72" s="172"/>
      <c r="OI72" s="172"/>
      <c r="OJ72" s="172"/>
      <c r="OK72" s="172"/>
      <c r="OL72" s="172"/>
      <c r="OM72" s="172"/>
      <c r="ON72" s="172"/>
      <c r="OO72" s="172"/>
      <c r="OP72" s="172"/>
      <c r="OQ72" s="172"/>
      <c r="OR72" s="172"/>
      <c r="OS72" s="172"/>
      <c r="OT72" s="172"/>
      <c r="OU72" s="172"/>
      <c r="OV72" s="172"/>
      <c r="OW72" s="172"/>
      <c r="OX72" s="172"/>
      <c r="OY72" s="172"/>
      <c r="OZ72" s="172"/>
      <c r="PA72" s="172"/>
      <c r="PB72" s="172"/>
      <c r="PC72" s="172"/>
      <c r="PD72" s="172"/>
      <c r="PE72" s="172"/>
      <c r="PF72" s="172"/>
      <c r="PG72" s="172"/>
      <c r="PH72" s="172"/>
      <c r="PI72" s="172"/>
      <c r="PJ72" s="172"/>
      <c r="PK72" s="172"/>
      <c r="PL72" s="172"/>
      <c r="PM72" s="172"/>
      <c r="PN72" s="172"/>
      <c r="PO72" s="172"/>
      <c r="PP72" s="172"/>
      <c r="PQ72" s="172"/>
      <c r="PR72" s="172"/>
      <c r="PS72" s="172"/>
      <c r="PT72" s="172"/>
      <c r="PU72" s="172"/>
      <c r="PV72" s="172"/>
      <c r="PW72" s="172"/>
      <c r="PX72" s="172"/>
      <c r="PY72" s="172"/>
      <c r="PZ72" s="172"/>
      <c r="QA72" s="172"/>
      <c r="QB72" s="172"/>
      <c r="QC72" s="172"/>
      <c r="QD72" s="172"/>
      <c r="QE72" s="172"/>
      <c r="QF72" s="172"/>
      <c r="QG72" s="172"/>
      <c r="QH72" s="172"/>
      <c r="QI72" s="172"/>
      <c r="QJ72" s="172"/>
      <c r="QK72" s="172"/>
      <c r="QL72" s="172"/>
      <c r="QM72" s="172"/>
      <c r="QN72" s="172"/>
      <c r="QO72" s="172"/>
      <c r="QP72" s="172"/>
      <c r="QQ72" s="172"/>
      <c r="QR72" s="172"/>
      <c r="QS72" s="172"/>
      <c r="QT72" s="172"/>
      <c r="QU72" s="172"/>
      <c r="QV72" s="172"/>
      <c r="QW72" s="172"/>
      <c r="QX72" s="172"/>
      <c r="QY72" s="172"/>
      <c r="QZ72" s="172"/>
      <c r="RA72" s="172"/>
      <c r="RB72" s="172"/>
      <c r="RC72" s="172"/>
      <c r="RD72" s="172"/>
      <c r="RE72" s="172"/>
      <c r="RF72" s="172"/>
      <c r="RG72" s="172"/>
      <c r="RH72" s="172"/>
      <c r="RI72" s="172"/>
      <c r="RJ72" s="172"/>
      <c r="RK72" s="172"/>
      <c r="RL72" s="172"/>
      <c r="RM72" s="172"/>
      <c r="RN72" s="172"/>
      <c r="RO72" s="172"/>
      <c r="RP72" s="172"/>
      <c r="RQ72" s="172"/>
      <c r="RR72" s="172"/>
      <c r="RS72" s="172"/>
      <c r="RT72" s="172"/>
      <c r="RU72" s="172"/>
      <c r="RV72" s="172"/>
      <c r="RW72" s="172"/>
      <c r="RX72" s="172"/>
      <c r="RY72" s="172"/>
      <c r="RZ72" s="172"/>
      <c r="SA72" s="172"/>
      <c r="SB72" s="172"/>
      <c r="SC72" s="172"/>
      <c r="SD72" s="172"/>
      <c r="SE72" s="172"/>
      <c r="SF72" s="172"/>
      <c r="SG72" s="172"/>
      <c r="SH72" s="172"/>
      <c r="SI72" s="172"/>
      <c r="SJ72" s="172"/>
      <c r="SK72" s="172"/>
      <c r="SL72" s="172"/>
      <c r="SM72" s="172"/>
      <c r="SN72" s="172"/>
      <c r="SO72" s="172"/>
      <c r="SP72" s="172"/>
      <c r="SQ72" s="172"/>
      <c r="SR72" s="172"/>
      <c r="SS72" s="172"/>
      <c r="ST72" s="172"/>
      <c r="SU72" s="172"/>
      <c r="SV72" s="172"/>
      <c r="SW72" s="172"/>
      <c r="SX72" s="172"/>
      <c r="SY72" s="172"/>
      <c r="SZ72" s="172"/>
      <c r="TA72" s="172"/>
      <c r="TB72" s="172"/>
      <c r="TC72" s="172"/>
      <c r="TD72" s="172"/>
      <c r="TE72" s="172"/>
      <c r="TF72" s="172"/>
      <c r="TG72" s="172"/>
      <c r="TH72" s="172"/>
      <c r="TI72" s="172"/>
      <c r="TJ72" s="172"/>
      <c r="TK72" s="172"/>
      <c r="TL72" s="172"/>
      <c r="TM72" s="172"/>
      <c r="TN72" s="172"/>
      <c r="TO72" s="172"/>
      <c r="TP72" s="172"/>
      <c r="TQ72" s="172"/>
      <c r="TR72" s="172"/>
      <c r="TS72" s="172"/>
      <c r="TT72" s="172"/>
      <c r="TU72" s="172"/>
      <c r="TV72" s="172"/>
      <c r="TW72" s="172"/>
      <c r="TX72" s="172"/>
      <c r="TY72" s="172"/>
      <c r="TZ72" s="172"/>
      <c r="UA72" s="172"/>
      <c r="UB72" s="172"/>
      <c r="UC72" s="172"/>
      <c r="UD72" s="172"/>
      <c r="UE72" s="172"/>
      <c r="UF72" s="172"/>
      <c r="UG72" s="172"/>
      <c r="UH72" s="172"/>
      <c r="UI72" s="172"/>
      <c r="UJ72" s="172"/>
      <c r="UK72" s="172"/>
      <c r="UL72" s="172"/>
      <c r="UM72" s="172"/>
      <c r="UN72" s="172"/>
      <c r="UO72" s="172"/>
      <c r="UP72" s="172"/>
      <c r="UQ72" s="172"/>
      <c r="UR72" s="172"/>
      <c r="US72" s="172"/>
      <c r="UT72" s="172"/>
      <c r="UU72" s="172"/>
      <c r="UV72" s="172"/>
      <c r="UW72" s="172"/>
      <c r="UX72" s="172"/>
      <c r="UY72" s="172"/>
      <c r="UZ72" s="172"/>
      <c r="VA72" s="172"/>
      <c r="VB72" s="172"/>
      <c r="VC72" s="172"/>
      <c r="VD72" s="172"/>
      <c r="VE72" s="172"/>
      <c r="VF72" s="172"/>
      <c r="VG72" s="172"/>
      <c r="VH72" s="172"/>
      <c r="VI72" s="172"/>
      <c r="VJ72" s="172"/>
      <c r="VK72" s="172"/>
      <c r="VL72" s="172"/>
      <c r="VM72" s="172"/>
      <c r="VN72" s="172"/>
      <c r="VO72" s="172"/>
      <c r="VP72" s="172"/>
      <c r="VQ72" s="172"/>
      <c r="VR72" s="172"/>
      <c r="VS72" s="172"/>
      <c r="VT72" s="172"/>
      <c r="VU72" s="172"/>
      <c r="VV72" s="172"/>
      <c r="VW72" s="172"/>
      <c r="VX72" s="172"/>
      <c r="VY72" s="172"/>
      <c r="VZ72" s="172"/>
      <c r="WA72" s="172"/>
      <c r="WB72" s="172"/>
      <c r="WC72" s="172"/>
      <c r="WD72" s="172"/>
      <c r="WE72" s="172"/>
      <c r="WF72" s="172"/>
      <c r="WG72" s="172"/>
      <c r="WH72" s="172"/>
      <c r="WI72" s="172"/>
      <c r="WJ72" s="172"/>
      <c r="WK72" s="172"/>
      <c r="WL72" s="172"/>
      <c r="WM72" s="172"/>
      <c r="WN72" s="172"/>
      <c r="WO72" s="172"/>
      <c r="WP72" s="172"/>
      <c r="WQ72" s="172"/>
      <c r="WR72" s="172"/>
      <c r="WS72" s="172"/>
      <c r="WT72" s="172"/>
      <c r="WU72" s="172"/>
      <c r="WV72" s="172"/>
      <c r="WW72" s="172"/>
      <c r="WX72" s="172"/>
      <c r="WY72" s="172"/>
      <c r="WZ72" s="172"/>
      <c r="XA72" s="172"/>
      <c r="XB72" s="172"/>
      <c r="XC72" s="172"/>
      <c r="XD72" s="172"/>
      <c r="XE72" s="172"/>
      <c r="XF72" s="172"/>
      <c r="XG72" s="172"/>
      <c r="XH72" s="172"/>
      <c r="XI72" s="172"/>
      <c r="XJ72" s="172"/>
      <c r="XK72" s="172"/>
      <c r="XL72" s="172"/>
      <c r="XM72" s="172"/>
      <c r="XN72" s="172"/>
      <c r="XO72" s="172"/>
      <c r="XP72" s="172"/>
      <c r="XQ72" s="172"/>
      <c r="XR72" s="172"/>
      <c r="XS72" s="172"/>
      <c r="XT72" s="172"/>
      <c r="XU72" s="172"/>
      <c r="XV72" s="172"/>
      <c r="XW72" s="172"/>
      <c r="XX72" s="172"/>
      <c r="XY72" s="172"/>
      <c r="XZ72" s="172"/>
      <c r="YA72" s="172"/>
      <c r="YB72" s="172"/>
      <c r="YC72" s="172"/>
      <c r="YD72" s="172"/>
      <c r="YE72" s="172"/>
      <c r="YF72" s="172"/>
      <c r="YG72" s="172"/>
      <c r="YH72" s="172"/>
      <c r="YI72" s="172"/>
      <c r="YJ72" s="172"/>
      <c r="YK72" s="172"/>
      <c r="YL72" s="172"/>
      <c r="YM72" s="172"/>
      <c r="YN72" s="172"/>
      <c r="YO72" s="172"/>
      <c r="YP72" s="172"/>
      <c r="YQ72" s="172"/>
      <c r="YR72" s="172"/>
      <c r="YS72" s="172"/>
      <c r="YT72" s="172"/>
      <c r="YU72" s="172"/>
      <c r="YV72" s="172"/>
      <c r="YW72" s="172"/>
      <c r="YX72" s="172"/>
      <c r="YY72" s="172"/>
      <c r="YZ72" s="172"/>
      <c r="ZA72" s="172"/>
      <c r="ZB72" s="172"/>
      <c r="ZC72" s="172"/>
      <c r="ZD72" s="172"/>
      <c r="ZE72" s="172"/>
      <c r="ZF72" s="172"/>
      <c r="ZG72" s="172"/>
      <c r="ZH72" s="172"/>
      <c r="ZI72" s="172"/>
      <c r="ZJ72" s="172"/>
      <c r="ZK72" s="172"/>
      <c r="ZL72" s="172"/>
      <c r="ZM72" s="172"/>
      <c r="ZN72" s="172"/>
      <c r="ZO72" s="172"/>
      <c r="ZP72" s="172"/>
      <c r="ZQ72" s="172"/>
      <c r="ZR72" s="172"/>
      <c r="ZS72" s="172"/>
      <c r="ZT72" s="172"/>
      <c r="ZU72" s="172"/>
      <c r="ZV72" s="172"/>
      <c r="ZW72" s="172"/>
      <c r="ZX72" s="172"/>
      <c r="ZY72" s="172"/>
      <c r="ZZ72" s="172"/>
      <c r="AAA72" s="172"/>
      <c r="AAB72" s="172"/>
      <c r="AAC72" s="172"/>
      <c r="AAD72" s="172"/>
      <c r="AAE72" s="172"/>
      <c r="AAF72" s="172"/>
      <c r="AAG72" s="172"/>
      <c r="AAH72" s="172"/>
      <c r="AAI72" s="172"/>
      <c r="AAJ72" s="172"/>
      <c r="AAK72" s="172"/>
      <c r="AAL72" s="172"/>
      <c r="AAM72" s="172"/>
      <c r="AAN72" s="172"/>
      <c r="AAO72" s="172"/>
      <c r="AAP72" s="172"/>
      <c r="AAQ72" s="172"/>
      <c r="AAR72" s="172"/>
      <c r="AAS72" s="172"/>
      <c r="AAT72" s="172"/>
      <c r="AAU72" s="172"/>
      <c r="AAV72" s="172"/>
      <c r="AAW72" s="172"/>
      <c r="AAX72" s="172"/>
      <c r="AAY72" s="172"/>
      <c r="AAZ72" s="172"/>
      <c r="ABA72" s="172"/>
      <c r="ABB72" s="172"/>
      <c r="ABC72" s="172"/>
      <c r="ABD72" s="172"/>
      <c r="ABE72" s="172"/>
      <c r="ABF72" s="172"/>
      <c r="ABG72" s="172"/>
      <c r="ABH72" s="172"/>
      <c r="ABI72" s="172"/>
      <c r="ABJ72" s="172"/>
      <c r="ABK72" s="172"/>
      <c r="ABL72" s="172"/>
      <c r="ABM72" s="172"/>
      <c r="ABN72" s="172"/>
      <c r="ABO72" s="172"/>
      <c r="ABP72" s="172"/>
      <c r="ABQ72" s="172"/>
      <c r="ABR72" s="172"/>
      <c r="ABS72" s="172"/>
      <c r="ABT72" s="172"/>
      <c r="ABU72" s="172"/>
      <c r="ABV72" s="172"/>
      <c r="ABW72" s="172"/>
      <c r="ABX72" s="172"/>
      <c r="ABY72" s="172"/>
      <c r="ABZ72" s="172"/>
      <c r="ACA72" s="172"/>
      <c r="ACB72" s="172"/>
      <c r="ACC72" s="172"/>
      <c r="ACD72" s="172"/>
      <c r="ACE72" s="172"/>
      <c r="ACF72" s="172"/>
      <c r="ACG72" s="172"/>
      <c r="ACH72" s="172"/>
      <c r="ACI72" s="172"/>
      <c r="ACJ72" s="172"/>
      <c r="ACK72" s="172"/>
      <c r="ACL72" s="172"/>
      <c r="ACM72" s="172"/>
      <c r="ACN72" s="172"/>
      <c r="ACO72" s="172"/>
      <c r="ACP72" s="172"/>
      <c r="ACQ72" s="172"/>
      <c r="ACR72" s="172"/>
      <c r="ACS72" s="172"/>
      <c r="ACT72" s="172"/>
      <c r="ACU72" s="172"/>
      <c r="ACV72" s="172"/>
      <c r="ACW72" s="172"/>
      <c r="ACX72" s="172"/>
      <c r="ACY72" s="172"/>
      <c r="ACZ72" s="172"/>
      <c r="ADA72" s="172"/>
      <c r="ADB72" s="172"/>
      <c r="ADC72" s="172"/>
      <c r="ADD72" s="172"/>
      <c r="ADE72" s="172"/>
      <c r="ADF72" s="172"/>
      <c r="ADG72" s="172"/>
      <c r="ADH72" s="172"/>
      <c r="ADI72" s="172"/>
      <c r="ADJ72" s="172"/>
      <c r="ADK72" s="172"/>
      <c r="ADL72" s="172"/>
      <c r="ADM72" s="172"/>
      <c r="ADN72" s="172"/>
      <c r="ADO72" s="172"/>
      <c r="ADP72" s="172"/>
      <c r="ADQ72" s="172"/>
      <c r="ADR72" s="172"/>
      <c r="ADS72" s="172"/>
      <c r="ADT72" s="172"/>
      <c r="ADU72" s="172"/>
      <c r="ADV72" s="172"/>
      <c r="ADW72" s="172"/>
      <c r="ADX72" s="172"/>
      <c r="ADY72" s="172"/>
      <c r="ADZ72" s="172"/>
      <c r="AEA72" s="172"/>
      <c r="AEB72" s="172"/>
      <c r="AEC72" s="172"/>
      <c r="AED72" s="172"/>
      <c r="AEE72" s="172"/>
      <c r="AEF72" s="172"/>
      <c r="AEG72" s="172"/>
      <c r="AEH72" s="172"/>
      <c r="AEI72" s="172"/>
      <c r="AEJ72" s="172"/>
      <c r="AEK72" s="172"/>
      <c r="AEL72" s="172"/>
      <c r="AEM72" s="172"/>
      <c r="AEN72" s="172"/>
      <c r="AEO72" s="172"/>
      <c r="AEP72" s="172"/>
      <c r="AEQ72" s="172"/>
      <c r="AER72" s="172"/>
      <c r="AES72" s="172"/>
      <c r="AET72" s="172"/>
      <c r="AEU72" s="172"/>
      <c r="AEV72" s="172"/>
      <c r="AEW72" s="172"/>
      <c r="AEX72" s="172"/>
      <c r="AEY72" s="172"/>
      <c r="AEZ72" s="172"/>
      <c r="AFA72" s="172"/>
      <c r="AFB72" s="172"/>
      <c r="AFC72" s="172"/>
      <c r="AFD72" s="172"/>
      <c r="AFE72" s="172"/>
      <c r="AFF72" s="172"/>
      <c r="AFG72" s="172"/>
      <c r="AFH72" s="172"/>
      <c r="AFI72" s="172"/>
      <c r="AFJ72" s="172"/>
      <c r="AFK72" s="172"/>
      <c r="AFL72" s="172"/>
      <c r="AFM72" s="172"/>
      <c r="AFN72" s="172"/>
      <c r="AFO72" s="172"/>
      <c r="AFP72" s="172"/>
      <c r="AFQ72" s="172"/>
      <c r="AFR72" s="172"/>
      <c r="AFS72" s="172"/>
      <c r="AFT72" s="172"/>
      <c r="AFU72" s="172"/>
      <c r="AFV72" s="172"/>
      <c r="AFW72" s="172"/>
      <c r="AFX72" s="172"/>
      <c r="AFY72" s="172"/>
      <c r="AFZ72" s="172"/>
      <c r="AGA72" s="172"/>
      <c r="AGB72" s="172"/>
      <c r="AGC72" s="172"/>
      <c r="AGD72" s="172"/>
      <c r="AGE72" s="172"/>
      <c r="AGF72" s="172"/>
      <c r="AGG72" s="172"/>
      <c r="AGH72" s="172"/>
      <c r="AGI72" s="172"/>
      <c r="AGJ72" s="172"/>
      <c r="AGK72" s="172"/>
      <c r="AGL72" s="172"/>
      <c r="AGM72" s="172"/>
      <c r="AGN72" s="172"/>
      <c r="AGO72" s="172"/>
      <c r="AGP72" s="172"/>
      <c r="AGQ72" s="172"/>
      <c r="AGR72" s="172"/>
      <c r="AGS72" s="172"/>
      <c r="AGT72" s="172"/>
      <c r="AGU72" s="172"/>
      <c r="AGV72" s="172"/>
      <c r="AGW72" s="172"/>
      <c r="AGX72" s="172"/>
      <c r="AGY72" s="172"/>
      <c r="AGZ72" s="172"/>
      <c r="AHA72" s="172"/>
      <c r="AHB72" s="172"/>
      <c r="AHC72" s="172"/>
      <c r="AHD72" s="172"/>
      <c r="AHE72" s="172"/>
      <c r="AHF72" s="172"/>
      <c r="AHG72" s="172"/>
      <c r="AHH72" s="172"/>
      <c r="AHI72" s="172"/>
      <c r="AHJ72" s="172"/>
      <c r="AHK72" s="172"/>
      <c r="AHL72" s="172"/>
      <c r="AHM72" s="172"/>
      <c r="AHN72" s="172"/>
      <c r="AHO72" s="172"/>
      <c r="AHP72" s="172"/>
      <c r="AHQ72" s="172"/>
      <c r="AHR72" s="172"/>
      <c r="AHS72" s="172"/>
      <c r="AHT72" s="172"/>
      <c r="AHU72" s="172"/>
      <c r="AHV72" s="172"/>
      <c r="AHW72" s="172"/>
      <c r="AHX72" s="172"/>
      <c r="AHY72" s="172"/>
      <c r="AHZ72" s="172"/>
      <c r="AIA72" s="172"/>
      <c r="AIB72" s="172"/>
      <c r="AIC72" s="172"/>
      <c r="AID72" s="172"/>
      <c r="AIE72" s="172"/>
      <c r="AIF72" s="172"/>
      <c r="AIG72" s="172"/>
      <c r="AIH72" s="172"/>
      <c r="AII72" s="172"/>
      <c r="AIJ72" s="172"/>
      <c r="AIK72" s="172"/>
      <c r="AIL72" s="172"/>
      <c r="AIM72" s="172"/>
      <c r="AIN72" s="172"/>
      <c r="AIO72" s="172"/>
      <c r="AIP72" s="172"/>
      <c r="AIQ72" s="172"/>
      <c r="AIR72" s="172"/>
      <c r="AIS72" s="172"/>
      <c r="AIT72" s="172"/>
      <c r="AIU72" s="172"/>
      <c r="AIV72" s="172"/>
      <c r="AIW72" s="172"/>
      <c r="AIX72" s="172"/>
      <c r="AIY72" s="172"/>
      <c r="AIZ72" s="172"/>
      <c r="AJA72" s="172"/>
      <c r="AJB72" s="172"/>
      <c r="AJC72" s="172"/>
      <c r="AJD72" s="172"/>
      <c r="AJE72" s="172"/>
      <c r="AJF72" s="172"/>
      <c r="AJG72" s="172"/>
      <c r="AJH72" s="172"/>
      <c r="AJI72" s="172"/>
      <c r="AJJ72" s="172"/>
      <c r="AJK72" s="172"/>
      <c r="AJL72" s="172"/>
      <c r="AJM72" s="172"/>
      <c r="AJN72" s="172"/>
      <c r="AJO72" s="172"/>
      <c r="AJP72" s="172"/>
      <c r="AJQ72" s="172"/>
      <c r="AJR72" s="172"/>
      <c r="AJS72" s="172"/>
      <c r="AJT72" s="172"/>
      <c r="AJU72" s="172"/>
      <c r="AJV72" s="172"/>
      <c r="AJW72" s="172"/>
      <c r="AJX72" s="172"/>
      <c r="AJY72" s="172"/>
      <c r="AJZ72" s="172"/>
      <c r="AKA72" s="172"/>
      <c r="AKB72" s="172"/>
      <c r="AKC72" s="172"/>
      <c r="AKD72" s="172"/>
      <c r="AKE72" s="172"/>
      <c r="AKF72" s="172"/>
      <c r="AKG72" s="172"/>
      <c r="AKH72" s="172"/>
      <c r="AKI72" s="172"/>
      <c r="AKJ72" s="172"/>
      <c r="AKK72" s="172"/>
      <c r="AKL72" s="172"/>
      <c r="AKM72" s="172"/>
      <c r="AKN72" s="172"/>
      <c r="AKO72" s="172"/>
      <c r="AKP72" s="172"/>
      <c r="AKQ72" s="172"/>
      <c r="AKR72" s="172"/>
      <c r="AKS72" s="172"/>
      <c r="AKT72" s="172"/>
      <c r="AKU72" s="172"/>
      <c r="AKV72" s="172"/>
      <c r="AKW72" s="172"/>
      <c r="AKX72" s="172"/>
      <c r="AKY72" s="172"/>
      <c r="AKZ72" s="172"/>
      <c r="ALA72" s="172"/>
      <c r="ALB72" s="172"/>
      <c r="ALC72" s="172"/>
      <c r="ALD72" s="172"/>
      <c r="ALE72" s="172"/>
      <c r="ALF72" s="172"/>
      <c r="ALG72" s="172"/>
      <c r="ALH72" s="172"/>
      <c r="ALI72" s="172"/>
      <c r="ALJ72" s="172"/>
      <c r="ALK72" s="172"/>
      <c r="ALL72" s="172"/>
      <c r="ALM72" s="172"/>
      <c r="ALN72" s="172"/>
      <c r="ALO72" s="172"/>
      <c r="ALP72" s="172"/>
      <c r="ALQ72" s="172"/>
      <c r="ALR72" s="172"/>
      <c r="ALS72" s="172"/>
      <c r="ALT72" s="172"/>
      <c r="ALU72" s="172"/>
      <c r="ALV72" s="172"/>
      <c r="ALW72" s="172"/>
      <c r="ALX72" s="172"/>
      <c r="ALY72" s="172"/>
      <c r="ALZ72" s="172"/>
      <c r="AMA72" s="172"/>
      <c r="AMB72" s="172"/>
      <c r="AMC72" s="172"/>
      <c r="AMD72" s="172"/>
      <c r="AME72" s="172"/>
      <c r="AMF72" s="172"/>
      <c r="AMG72" s="172"/>
      <c r="AMH72" s="172"/>
      <c r="AMI72" s="172"/>
      <c r="AMJ72" s="172"/>
      <c r="AMK72" s="172"/>
      <c r="AML72" s="172"/>
    </row>
    <row r="73" spans="1:1026" s="282" customFormat="1">
      <c r="A73" s="172"/>
      <c r="B73" s="225" t="s">
        <v>202</v>
      </c>
      <c r="C73" s="154">
        <f t="shared" si="95"/>
        <v>17</v>
      </c>
      <c r="D73" s="167">
        <f t="shared" si="96"/>
        <v>68</v>
      </c>
      <c r="E73" s="166" t="str">
        <f t="shared" si="97"/>
        <v>9C</v>
      </c>
      <c r="F73" s="155" t="str">
        <f t="shared" si="98"/>
        <v>1B</v>
      </c>
      <c r="G73" s="155" t="str">
        <f t="shared" si="99"/>
        <v>0A</v>
      </c>
      <c r="H73" s="155" t="str">
        <f t="shared" si="100"/>
        <v>0A</v>
      </c>
      <c r="I73" s="155" t="str">
        <f t="shared" si="101"/>
        <v>00</v>
      </c>
      <c r="J73" s="155" t="str">
        <f t="shared" si="102"/>
        <v>F0</v>
      </c>
      <c r="K73" s="155" t="str">
        <f t="shared" si="103"/>
        <v>05</v>
      </c>
      <c r="L73" s="155" t="str">
        <f t="shared" si="104"/>
        <v>C0</v>
      </c>
      <c r="M73" s="155" t="str">
        <f t="shared" si="105"/>
        <v>4</v>
      </c>
      <c r="N73" s="155" t="str">
        <f t="shared" si="106"/>
        <v/>
      </c>
      <c r="O73" s="156" t="str">
        <f t="shared" si="107"/>
        <v/>
      </c>
      <c r="P73" s="157" t="str">
        <f t="shared" si="157"/>
        <v>1</v>
      </c>
      <c r="Q73" s="158" t="str">
        <f t="shared" si="157"/>
        <v>0</v>
      </c>
      <c r="R73" s="158" t="str">
        <f t="shared" si="157"/>
        <v>0</v>
      </c>
      <c r="S73" s="159" t="str">
        <f t="shared" si="157"/>
        <v>1</v>
      </c>
      <c r="T73" s="158" t="str">
        <f t="shared" si="157"/>
        <v>1</v>
      </c>
      <c r="U73" s="158" t="str">
        <f t="shared" si="157"/>
        <v>1</v>
      </c>
      <c r="V73" s="158" t="str">
        <f t="shared" si="157"/>
        <v>0</v>
      </c>
      <c r="W73" s="158" t="str">
        <f t="shared" si="157"/>
        <v>0</v>
      </c>
      <c r="X73" s="157" t="str">
        <f t="shared" si="158"/>
        <v>0</v>
      </c>
      <c r="Y73" s="158" t="str">
        <f t="shared" si="158"/>
        <v>0</v>
      </c>
      <c r="Z73" s="158" t="str">
        <f t="shared" si="158"/>
        <v>0</v>
      </c>
      <c r="AA73" s="159" t="str">
        <f t="shared" si="158"/>
        <v>1</v>
      </c>
      <c r="AB73" s="160" t="str">
        <f t="shared" si="158"/>
        <v>1</v>
      </c>
      <c r="AC73" s="161" t="str">
        <f t="shared" si="158"/>
        <v>0</v>
      </c>
      <c r="AD73" s="158" t="str">
        <f t="shared" si="158"/>
        <v>1</v>
      </c>
      <c r="AE73" s="159" t="str">
        <f t="shared" si="158"/>
        <v>1</v>
      </c>
      <c r="AF73" s="155" t="str">
        <f t="shared" si="159"/>
        <v>0</v>
      </c>
      <c r="AG73" s="162" t="str">
        <f t="shared" si="159"/>
        <v>0</v>
      </c>
      <c r="AH73" s="163" t="str">
        <f t="shared" si="159"/>
        <v>0</v>
      </c>
      <c r="AI73" s="165" t="str">
        <f t="shared" si="159"/>
        <v>0</v>
      </c>
      <c r="AJ73" s="164" t="str">
        <f t="shared" si="159"/>
        <v>1</v>
      </c>
      <c r="AK73" s="164" t="str">
        <f t="shared" si="159"/>
        <v>0</v>
      </c>
      <c r="AL73" s="289" t="str">
        <f t="shared" si="159"/>
        <v>1</v>
      </c>
      <c r="AM73" s="165" t="str">
        <f t="shared" si="159"/>
        <v>0</v>
      </c>
      <c r="AN73" s="230" t="str">
        <f t="shared" si="160"/>
        <v>0</v>
      </c>
      <c r="AO73" s="230" t="str">
        <f t="shared" si="160"/>
        <v>0</v>
      </c>
      <c r="AP73" s="230" t="str">
        <f t="shared" si="160"/>
        <v>0</v>
      </c>
      <c r="AQ73" s="230" t="str">
        <f t="shared" si="160"/>
        <v>0</v>
      </c>
      <c r="AR73" s="229" t="str">
        <f t="shared" si="160"/>
        <v>1</v>
      </c>
      <c r="AS73" s="230" t="str">
        <f t="shared" si="160"/>
        <v>0</v>
      </c>
      <c r="AT73" s="230" t="str">
        <f t="shared" si="160"/>
        <v>1</v>
      </c>
      <c r="AU73" s="231" t="str">
        <f t="shared" si="160"/>
        <v>0</v>
      </c>
      <c r="AV73" s="230" t="str">
        <f t="shared" si="161"/>
        <v>0</v>
      </c>
      <c r="AW73" s="232" t="str">
        <f t="shared" si="161"/>
        <v>0</v>
      </c>
      <c r="AX73" s="232" t="str">
        <f t="shared" si="161"/>
        <v>0</v>
      </c>
      <c r="AY73" s="233" t="str">
        <f t="shared" si="161"/>
        <v>0</v>
      </c>
      <c r="AZ73" s="232" t="str">
        <f t="shared" si="161"/>
        <v>0</v>
      </c>
      <c r="BA73" s="232" t="str">
        <f t="shared" si="161"/>
        <v>0</v>
      </c>
      <c r="BB73" s="232" t="str">
        <f t="shared" si="161"/>
        <v>0</v>
      </c>
      <c r="BC73" s="233" t="str">
        <f t="shared" si="161"/>
        <v>0</v>
      </c>
      <c r="BD73" s="168" t="str">
        <f t="shared" si="162"/>
        <v>1</v>
      </c>
      <c r="BE73" s="168" t="str">
        <f t="shared" si="162"/>
        <v>1</v>
      </c>
      <c r="BF73" s="168" t="str">
        <f t="shared" si="162"/>
        <v>1</v>
      </c>
      <c r="BG73" s="169" t="str">
        <f t="shared" si="162"/>
        <v>1</v>
      </c>
      <c r="BH73" s="168" t="str">
        <f t="shared" si="162"/>
        <v>0</v>
      </c>
      <c r="BI73" s="168" t="str">
        <f t="shared" si="162"/>
        <v>0</v>
      </c>
      <c r="BJ73" s="168" t="str">
        <f t="shared" si="162"/>
        <v>0</v>
      </c>
      <c r="BK73" s="169" t="str">
        <f t="shared" si="162"/>
        <v>0</v>
      </c>
      <c r="BL73" s="168" t="str">
        <f t="shared" si="163"/>
        <v>0</v>
      </c>
      <c r="BM73" s="168" t="str">
        <f t="shared" si="163"/>
        <v>0</v>
      </c>
      <c r="BN73" s="168" t="str">
        <f t="shared" si="163"/>
        <v>0</v>
      </c>
      <c r="BO73" s="169" t="str">
        <f t="shared" si="163"/>
        <v>0</v>
      </c>
      <c r="BP73" s="168" t="str">
        <f t="shared" si="163"/>
        <v>0</v>
      </c>
      <c r="BQ73" s="168" t="str">
        <f t="shared" si="163"/>
        <v>1</v>
      </c>
      <c r="BR73" s="168" t="str">
        <f t="shared" si="163"/>
        <v>0</v>
      </c>
      <c r="BS73" s="169" t="str">
        <f t="shared" si="163"/>
        <v>1</v>
      </c>
      <c r="BT73" s="302" t="str">
        <f t="shared" si="164"/>
        <v>1</v>
      </c>
      <c r="BU73" s="302" t="str">
        <f t="shared" si="164"/>
        <v>1</v>
      </c>
      <c r="BV73" s="302" t="str">
        <f t="shared" si="164"/>
        <v>0</v>
      </c>
      <c r="BW73" s="303" t="str">
        <f t="shared" si="164"/>
        <v>0</v>
      </c>
      <c r="BX73" s="302" t="str">
        <f t="shared" si="164"/>
        <v>0</v>
      </c>
      <c r="BY73" s="302" t="str">
        <f t="shared" si="164"/>
        <v>0</v>
      </c>
      <c r="BZ73" s="302" t="str">
        <f t="shared" si="164"/>
        <v>0</v>
      </c>
      <c r="CA73" s="303" t="str">
        <f t="shared" si="164"/>
        <v>0</v>
      </c>
      <c r="CB73" s="164" t="str">
        <f t="shared" si="165"/>
        <v>0</v>
      </c>
      <c r="CC73" s="289" t="str">
        <f t="shared" si="165"/>
        <v>1</v>
      </c>
      <c r="CD73" s="340" t="str">
        <f t="shared" si="165"/>
        <v>0</v>
      </c>
      <c r="CE73" s="341" t="str">
        <f t="shared" si="165"/>
        <v>0</v>
      </c>
      <c r="CF73" s="340" t="str">
        <f t="shared" si="165"/>
        <v>0</v>
      </c>
      <c r="CG73" s="340" t="str">
        <f t="shared" si="165"/>
        <v>0</v>
      </c>
      <c r="CH73" s="340" t="str">
        <f t="shared" si="165"/>
        <v>0</v>
      </c>
      <c r="CI73" s="341" t="str">
        <f t="shared" si="165"/>
        <v>0</v>
      </c>
      <c r="CJ73" s="155" t="s">
        <v>203</v>
      </c>
      <c r="CK73" s="155"/>
      <c r="CL73" s="32" t="str">
        <f t="shared" si="108"/>
        <v>9C1B</v>
      </c>
      <c r="CM73" s="285">
        <f t="shared" si="65"/>
        <v>10</v>
      </c>
      <c r="CN73" s="285">
        <f t="shared" si="67"/>
        <v>20</v>
      </c>
      <c r="CO73" s="142">
        <f t="shared" si="109"/>
        <v>62</v>
      </c>
      <c r="CP73" s="142">
        <f t="shared" si="110"/>
        <v>16.666666666666668</v>
      </c>
      <c r="CQ73" s="143">
        <f t="shared" si="147"/>
        <v>0.11111111111111072</v>
      </c>
      <c r="CR73" s="155"/>
      <c r="CS73" s="170">
        <f t="shared" si="111"/>
        <v>9</v>
      </c>
      <c r="CT73" s="23">
        <f t="shared" si="112"/>
        <v>12</v>
      </c>
      <c r="CU73" s="171">
        <f t="shared" si="113"/>
        <v>1</v>
      </c>
      <c r="CV73" s="23">
        <f t="shared" si="114"/>
        <v>11</v>
      </c>
      <c r="CW73" s="172">
        <f t="shared" si="115"/>
        <v>0</v>
      </c>
      <c r="CX73" s="24">
        <f t="shared" si="116"/>
        <v>10</v>
      </c>
      <c r="CY73" s="267">
        <f t="shared" si="117"/>
        <v>0</v>
      </c>
      <c r="CZ73" s="268">
        <f t="shared" si="118"/>
        <v>10</v>
      </c>
      <c r="DA73" s="267">
        <f t="shared" si="119"/>
        <v>0</v>
      </c>
      <c r="DB73" s="268">
        <f t="shared" si="120"/>
        <v>0</v>
      </c>
      <c r="DC73" s="173">
        <f t="shared" si="121"/>
        <v>15</v>
      </c>
      <c r="DD73" s="26">
        <f t="shared" si="122"/>
        <v>0</v>
      </c>
      <c r="DE73" s="173">
        <f t="shared" si="123"/>
        <v>0</v>
      </c>
      <c r="DF73" s="26">
        <f t="shared" si="124"/>
        <v>5</v>
      </c>
      <c r="DG73" s="326">
        <f t="shared" si="125"/>
        <v>12</v>
      </c>
      <c r="DH73" s="327">
        <f t="shared" si="126"/>
        <v>0</v>
      </c>
      <c r="DI73" s="172">
        <f t="shared" si="127"/>
        <v>4</v>
      </c>
      <c r="DJ73" s="24">
        <f t="shared" si="128"/>
        <v>0</v>
      </c>
      <c r="DK73" s="172"/>
      <c r="DL73" s="19">
        <f t="shared" si="129"/>
        <v>156</v>
      </c>
      <c r="DM73" s="19">
        <f t="shared" si="130"/>
        <v>27</v>
      </c>
      <c r="DN73" s="174">
        <f t="shared" si="131"/>
        <v>10</v>
      </c>
      <c r="DO73" s="278">
        <f t="shared" si="132"/>
        <v>10</v>
      </c>
      <c r="DP73" s="278">
        <f t="shared" si="133"/>
        <v>0</v>
      </c>
      <c r="DQ73" s="20">
        <f t="shared" si="134"/>
        <v>240</v>
      </c>
      <c r="DR73" s="20">
        <f t="shared" si="135"/>
        <v>5</v>
      </c>
      <c r="DS73" s="337">
        <f t="shared" si="136"/>
        <v>192</v>
      </c>
      <c r="DT73" s="174">
        <f t="shared" si="137"/>
        <v>64</v>
      </c>
      <c r="DU73" s="1">
        <f t="shared" si="66"/>
        <v>192</v>
      </c>
      <c r="DV73" s="172"/>
      <c r="DW73" s="172"/>
      <c r="DX73" s="172"/>
      <c r="DY73" s="172"/>
      <c r="DZ73" s="172"/>
      <c r="EA73" s="172"/>
      <c r="EB73" s="172"/>
      <c r="EC73" s="172"/>
      <c r="ED73" s="172"/>
      <c r="EE73" s="172"/>
      <c r="EF73" s="172"/>
      <c r="EG73" s="172"/>
      <c r="EH73" s="172"/>
      <c r="EI73" s="172"/>
      <c r="EJ73" s="172"/>
      <c r="EK73" s="172"/>
      <c r="EL73" s="172"/>
      <c r="EM73" s="172"/>
      <c r="EN73" s="172"/>
      <c r="EO73" s="172"/>
      <c r="EP73" s="172"/>
      <c r="EQ73" s="172"/>
      <c r="ER73" s="172"/>
      <c r="ES73" s="172"/>
      <c r="ET73" s="172"/>
      <c r="EU73" s="172"/>
      <c r="EV73" s="172"/>
      <c r="EW73" s="172"/>
      <c r="EX73" s="172"/>
      <c r="EY73" s="172"/>
      <c r="EZ73" s="172"/>
      <c r="FA73" s="172"/>
      <c r="FB73" s="172"/>
      <c r="FC73" s="172"/>
      <c r="FD73" s="172"/>
      <c r="FE73" s="172"/>
      <c r="FF73" s="172"/>
      <c r="FG73" s="172"/>
      <c r="FH73" s="172"/>
      <c r="FI73" s="172"/>
      <c r="FJ73" s="172"/>
      <c r="FK73" s="172"/>
      <c r="FL73" s="172"/>
      <c r="FM73" s="172"/>
      <c r="FN73" s="172"/>
      <c r="FO73" s="172"/>
      <c r="FP73" s="172"/>
      <c r="FQ73" s="172"/>
      <c r="FR73" s="172"/>
      <c r="FS73" s="172"/>
      <c r="FT73" s="172"/>
      <c r="FU73" s="172"/>
      <c r="FV73" s="172"/>
      <c r="FW73" s="172"/>
      <c r="FX73" s="172"/>
      <c r="FY73" s="172"/>
      <c r="FZ73" s="172"/>
      <c r="GA73" s="172"/>
      <c r="GB73" s="172"/>
      <c r="GC73" s="172"/>
      <c r="GD73" s="172"/>
      <c r="GE73" s="172"/>
      <c r="GF73" s="172"/>
      <c r="GG73" s="172"/>
      <c r="GH73" s="172"/>
      <c r="GI73" s="172"/>
      <c r="GJ73" s="172"/>
      <c r="GK73" s="172"/>
      <c r="GL73" s="172"/>
      <c r="GM73" s="172"/>
      <c r="GN73" s="172"/>
      <c r="GO73" s="172"/>
      <c r="GP73" s="172"/>
      <c r="GQ73" s="172"/>
      <c r="GR73" s="172"/>
      <c r="GS73" s="172"/>
      <c r="GT73" s="172"/>
      <c r="GU73" s="172"/>
      <c r="GV73" s="172"/>
      <c r="GW73" s="172"/>
      <c r="GX73" s="172"/>
      <c r="GY73" s="172"/>
      <c r="GZ73" s="172"/>
      <c r="HA73" s="172"/>
      <c r="HB73" s="172"/>
      <c r="HC73" s="172"/>
      <c r="HD73" s="172"/>
      <c r="HE73" s="172"/>
      <c r="HF73" s="172"/>
      <c r="HG73" s="172"/>
      <c r="HH73" s="172"/>
      <c r="HI73" s="172"/>
      <c r="HJ73" s="172"/>
      <c r="HK73" s="172"/>
      <c r="HL73" s="172"/>
      <c r="HM73" s="172"/>
      <c r="HN73" s="172"/>
      <c r="HO73" s="172"/>
      <c r="HP73" s="172"/>
      <c r="HQ73" s="172"/>
      <c r="HR73" s="172"/>
      <c r="HS73" s="172"/>
      <c r="HT73" s="172"/>
      <c r="HU73" s="172"/>
      <c r="HV73" s="172"/>
      <c r="HW73" s="172"/>
      <c r="HX73" s="172"/>
      <c r="HY73" s="172"/>
      <c r="HZ73" s="172"/>
      <c r="IA73" s="172"/>
      <c r="IB73" s="172"/>
      <c r="IC73" s="172"/>
      <c r="ID73" s="172"/>
      <c r="IE73" s="172"/>
      <c r="IF73" s="172"/>
      <c r="IG73" s="172"/>
      <c r="IH73" s="172"/>
      <c r="II73" s="172"/>
      <c r="IJ73" s="172"/>
      <c r="IK73" s="172"/>
      <c r="IL73" s="172"/>
      <c r="IM73" s="172"/>
      <c r="IN73" s="172"/>
      <c r="IO73" s="172"/>
      <c r="IP73" s="172"/>
      <c r="IQ73" s="172"/>
      <c r="IR73" s="172"/>
      <c r="IS73" s="172"/>
      <c r="IT73" s="172"/>
      <c r="IU73" s="172"/>
      <c r="IV73" s="172"/>
      <c r="IW73" s="172"/>
      <c r="IX73" s="172"/>
      <c r="IY73" s="172"/>
      <c r="IZ73" s="172"/>
      <c r="JA73" s="172"/>
      <c r="JB73" s="172"/>
      <c r="JC73" s="172"/>
      <c r="JD73" s="172"/>
      <c r="JE73" s="172"/>
      <c r="JF73" s="172"/>
      <c r="JG73" s="172"/>
      <c r="JH73" s="172"/>
      <c r="JI73" s="172"/>
      <c r="JJ73" s="172"/>
      <c r="JK73" s="172"/>
      <c r="JL73" s="172"/>
      <c r="JM73" s="172"/>
      <c r="JN73" s="172"/>
      <c r="JO73" s="172"/>
      <c r="JP73" s="172"/>
      <c r="JQ73" s="172"/>
      <c r="JR73" s="172"/>
      <c r="JS73" s="172"/>
      <c r="JT73" s="172"/>
      <c r="JU73" s="172"/>
      <c r="JV73" s="172"/>
      <c r="JW73" s="172"/>
      <c r="JX73" s="172"/>
      <c r="JY73" s="172"/>
      <c r="JZ73" s="172"/>
      <c r="KA73" s="172"/>
      <c r="KB73" s="172"/>
      <c r="KC73" s="172"/>
      <c r="KD73" s="172"/>
      <c r="KE73" s="172"/>
      <c r="KF73" s="172"/>
      <c r="KG73" s="172"/>
      <c r="KH73" s="172"/>
      <c r="KI73" s="172"/>
      <c r="KJ73" s="172"/>
      <c r="KK73" s="172"/>
      <c r="KL73" s="172"/>
      <c r="KM73" s="172"/>
      <c r="KN73" s="172"/>
      <c r="KO73" s="172"/>
      <c r="KP73" s="172"/>
      <c r="KQ73" s="172"/>
      <c r="KR73" s="172"/>
      <c r="KS73" s="172"/>
      <c r="KT73" s="172"/>
      <c r="KU73" s="172"/>
      <c r="KV73" s="172"/>
      <c r="KW73" s="172"/>
      <c r="KX73" s="172"/>
      <c r="KY73" s="172"/>
      <c r="KZ73" s="172"/>
      <c r="LA73" s="172"/>
      <c r="LB73" s="172"/>
      <c r="LC73" s="172"/>
      <c r="LD73" s="172"/>
      <c r="LE73" s="172"/>
      <c r="LF73" s="172"/>
      <c r="LG73" s="172"/>
      <c r="LH73" s="172"/>
      <c r="LI73" s="172"/>
      <c r="LJ73" s="172"/>
      <c r="LK73" s="172"/>
      <c r="LL73" s="172"/>
      <c r="LM73" s="172"/>
      <c r="LN73" s="172"/>
      <c r="LO73" s="172"/>
      <c r="LP73" s="172"/>
      <c r="LQ73" s="172"/>
      <c r="LR73" s="172"/>
      <c r="LS73" s="172"/>
      <c r="LT73" s="172"/>
      <c r="LU73" s="172"/>
      <c r="LV73" s="172"/>
      <c r="LW73" s="172"/>
      <c r="LX73" s="172"/>
      <c r="LY73" s="172"/>
      <c r="LZ73" s="172"/>
      <c r="MA73" s="172"/>
      <c r="MB73" s="172"/>
      <c r="MC73" s="172"/>
      <c r="MD73" s="172"/>
      <c r="ME73" s="172"/>
      <c r="MF73" s="172"/>
      <c r="MG73" s="172"/>
      <c r="MH73" s="172"/>
      <c r="MI73" s="172"/>
      <c r="MJ73" s="172"/>
      <c r="MK73" s="172"/>
      <c r="ML73" s="172"/>
      <c r="MM73" s="172"/>
      <c r="MN73" s="172"/>
      <c r="MO73" s="172"/>
      <c r="MP73" s="172"/>
      <c r="MQ73" s="172"/>
      <c r="MR73" s="172"/>
      <c r="MS73" s="172"/>
      <c r="MT73" s="172"/>
      <c r="MU73" s="172"/>
      <c r="MV73" s="172"/>
      <c r="MW73" s="172"/>
      <c r="MX73" s="172"/>
      <c r="MY73" s="172"/>
      <c r="MZ73" s="172"/>
      <c r="NA73" s="172"/>
      <c r="NB73" s="172"/>
      <c r="NC73" s="172"/>
      <c r="ND73" s="172"/>
      <c r="NE73" s="172"/>
      <c r="NF73" s="172"/>
      <c r="NG73" s="172"/>
      <c r="NH73" s="172"/>
      <c r="NI73" s="172"/>
      <c r="NJ73" s="172"/>
      <c r="NK73" s="172"/>
      <c r="NL73" s="172"/>
      <c r="NM73" s="172"/>
      <c r="NN73" s="172"/>
      <c r="NO73" s="172"/>
      <c r="NP73" s="172"/>
      <c r="NQ73" s="172"/>
      <c r="NR73" s="172"/>
      <c r="NS73" s="172"/>
      <c r="NT73" s="172"/>
      <c r="NU73" s="172"/>
      <c r="NV73" s="172"/>
      <c r="NW73" s="172"/>
      <c r="NX73" s="172"/>
      <c r="NY73" s="172"/>
      <c r="NZ73" s="172"/>
      <c r="OA73" s="172"/>
      <c r="OB73" s="172"/>
      <c r="OC73" s="172"/>
      <c r="OD73" s="172"/>
      <c r="OE73" s="172"/>
      <c r="OF73" s="172"/>
      <c r="OG73" s="172"/>
      <c r="OH73" s="172"/>
      <c r="OI73" s="172"/>
      <c r="OJ73" s="172"/>
      <c r="OK73" s="172"/>
      <c r="OL73" s="172"/>
      <c r="OM73" s="172"/>
      <c r="ON73" s="172"/>
      <c r="OO73" s="172"/>
      <c r="OP73" s="172"/>
      <c r="OQ73" s="172"/>
      <c r="OR73" s="172"/>
      <c r="OS73" s="172"/>
      <c r="OT73" s="172"/>
      <c r="OU73" s="172"/>
      <c r="OV73" s="172"/>
      <c r="OW73" s="172"/>
      <c r="OX73" s="172"/>
      <c r="OY73" s="172"/>
      <c r="OZ73" s="172"/>
      <c r="PA73" s="172"/>
      <c r="PB73" s="172"/>
      <c r="PC73" s="172"/>
      <c r="PD73" s="172"/>
      <c r="PE73" s="172"/>
      <c r="PF73" s="172"/>
      <c r="PG73" s="172"/>
      <c r="PH73" s="172"/>
      <c r="PI73" s="172"/>
      <c r="PJ73" s="172"/>
      <c r="PK73" s="172"/>
      <c r="PL73" s="172"/>
      <c r="PM73" s="172"/>
      <c r="PN73" s="172"/>
      <c r="PO73" s="172"/>
      <c r="PP73" s="172"/>
      <c r="PQ73" s="172"/>
      <c r="PR73" s="172"/>
      <c r="PS73" s="172"/>
      <c r="PT73" s="172"/>
      <c r="PU73" s="172"/>
      <c r="PV73" s="172"/>
      <c r="PW73" s="172"/>
      <c r="PX73" s="172"/>
      <c r="PY73" s="172"/>
      <c r="PZ73" s="172"/>
      <c r="QA73" s="172"/>
      <c r="QB73" s="172"/>
      <c r="QC73" s="172"/>
      <c r="QD73" s="172"/>
      <c r="QE73" s="172"/>
      <c r="QF73" s="172"/>
      <c r="QG73" s="172"/>
      <c r="QH73" s="172"/>
      <c r="QI73" s="172"/>
      <c r="QJ73" s="172"/>
      <c r="QK73" s="172"/>
      <c r="QL73" s="172"/>
      <c r="QM73" s="172"/>
      <c r="QN73" s="172"/>
      <c r="QO73" s="172"/>
      <c r="QP73" s="172"/>
      <c r="QQ73" s="172"/>
      <c r="QR73" s="172"/>
      <c r="QS73" s="172"/>
      <c r="QT73" s="172"/>
      <c r="QU73" s="172"/>
      <c r="QV73" s="172"/>
      <c r="QW73" s="172"/>
      <c r="QX73" s="172"/>
      <c r="QY73" s="172"/>
      <c r="QZ73" s="172"/>
      <c r="RA73" s="172"/>
      <c r="RB73" s="172"/>
      <c r="RC73" s="172"/>
      <c r="RD73" s="172"/>
      <c r="RE73" s="172"/>
      <c r="RF73" s="172"/>
      <c r="RG73" s="172"/>
      <c r="RH73" s="172"/>
      <c r="RI73" s="172"/>
      <c r="RJ73" s="172"/>
      <c r="RK73" s="172"/>
      <c r="RL73" s="172"/>
      <c r="RM73" s="172"/>
      <c r="RN73" s="172"/>
      <c r="RO73" s="172"/>
      <c r="RP73" s="172"/>
      <c r="RQ73" s="172"/>
      <c r="RR73" s="172"/>
      <c r="RS73" s="172"/>
      <c r="RT73" s="172"/>
      <c r="RU73" s="172"/>
      <c r="RV73" s="172"/>
      <c r="RW73" s="172"/>
      <c r="RX73" s="172"/>
      <c r="RY73" s="172"/>
      <c r="RZ73" s="172"/>
      <c r="SA73" s="172"/>
      <c r="SB73" s="172"/>
      <c r="SC73" s="172"/>
      <c r="SD73" s="172"/>
      <c r="SE73" s="172"/>
      <c r="SF73" s="172"/>
      <c r="SG73" s="172"/>
      <c r="SH73" s="172"/>
      <c r="SI73" s="172"/>
      <c r="SJ73" s="172"/>
      <c r="SK73" s="172"/>
      <c r="SL73" s="172"/>
      <c r="SM73" s="172"/>
      <c r="SN73" s="172"/>
      <c r="SO73" s="172"/>
      <c r="SP73" s="172"/>
      <c r="SQ73" s="172"/>
      <c r="SR73" s="172"/>
      <c r="SS73" s="172"/>
      <c r="ST73" s="172"/>
      <c r="SU73" s="172"/>
      <c r="SV73" s="172"/>
      <c r="SW73" s="172"/>
      <c r="SX73" s="172"/>
      <c r="SY73" s="172"/>
      <c r="SZ73" s="172"/>
      <c r="TA73" s="172"/>
      <c r="TB73" s="172"/>
      <c r="TC73" s="172"/>
      <c r="TD73" s="172"/>
      <c r="TE73" s="172"/>
      <c r="TF73" s="172"/>
      <c r="TG73" s="172"/>
      <c r="TH73" s="172"/>
      <c r="TI73" s="172"/>
      <c r="TJ73" s="172"/>
      <c r="TK73" s="172"/>
      <c r="TL73" s="172"/>
      <c r="TM73" s="172"/>
      <c r="TN73" s="172"/>
      <c r="TO73" s="172"/>
      <c r="TP73" s="172"/>
      <c r="TQ73" s="172"/>
      <c r="TR73" s="172"/>
      <c r="TS73" s="172"/>
      <c r="TT73" s="172"/>
      <c r="TU73" s="172"/>
      <c r="TV73" s="172"/>
      <c r="TW73" s="172"/>
      <c r="TX73" s="172"/>
      <c r="TY73" s="172"/>
      <c r="TZ73" s="172"/>
      <c r="UA73" s="172"/>
      <c r="UB73" s="172"/>
      <c r="UC73" s="172"/>
      <c r="UD73" s="172"/>
      <c r="UE73" s="172"/>
      <c r="UF73" s="172"/>
      <c r="UG73" s="172"/>
      <c r="UH73" s="172"/>
      <c r="UI73" s="172"/>
      <c r="UJ73" s="172"/>
      <c r="UK73" s="172"/>
      <c r="UL73" s="172"/>
      <c r="UM73" s="172"/>
      <c r="UN73" s="172"/>
      <c r="UO73" s="172"/>
      <c r="UP73" s="172"/>
      <c r="UQ73" s="172"/>
      <c r="UR73" s="172"/>
      <c r="US73" s="172"/>
      <c r="UT73" s="172"/>
      <c r="UU73" s="172"/>
      <c r="UV73" s="172"/>
      <c r="UW73" s="172"/>
      <c r="UX73" s="172"/>
      <c r="UY73" s="172"/>
      <c r="UZ73" s="172"/>
      <c r="VA73" s="172"/>
      <c r="VB73" s="172"/>
      <c r="VC73" s="172"/>
      <c r="VD73" s="172"/>
      <c r="VE73" s="172"/>
      <c r="VF73" s="172"/>
      <c r="VG73" s="172"/>
      <c r="VH73" s="172"/>
      <c r="VI73" s="172"/>
      <c r="VJ73" s="172"/>
      <c r="VK73" s="172"/>
      <c r="VL73" s="172"/>
      <c r="VM73" s="172"/>
      <c r="VN73" s="172"/>
      <c r="VO73" s="172"/>
      <c r="VP73" s="172"/>
      <c r="VQ73" s="172"/>
      <c r="VR73" s="172"/>
      <c r="VS73" s="172"/>
      <c r="VT73" s="172"/>
      <c r="VU73" s="172"/>
      <c r="VV73" s="172"/>
      <c r="VW73" s="172"/>
      <c r="VX73" s="172"/>
      <c r="VY73" s="172"/>
      <c r="VZ73" s="172"/>
      <c r="WA73" s="172"/>
      <c r="WB73" s="172"/>
      <c r="WC73" s="172"/>
      <c r="WD73" s="172"/>
      <c r="WE73" s="172"/>
      <c r="WF73" s="172"/>
      <c r="WG73" s="172"/>
      <c r="WH73" s="172"/>
      <c r="WI73" s="172"/>
      <c r="WJ73" s="172"/>
      <c r="WK73" s="172"/>
      <c r="WL73" s="172"/>
      <c r="WM73" s="172"/>
      <c r="WN73" s="172"/>
      <c r="WO73" s="172"/>
      <c r="WP73" s="172"/>
      <c r="WQ73" s="172"/>
      <c r="WR73" s="172"/>
      <c r="WS73" s="172"/>
      <c r="WT73" s="172"/>
      <c r="WU73" s="172"/>
      <c r="WV73" s="172"/>
      <c r="WW73" s="172"/>
      <c r="WX73" s="172"/>
      <c r="WY73" s="172"/>
      <c r="WZ73" s="172"/>
      <c r="XA73" s="172"/>
      <c r="XB73" s="172"/>
      <c r="XC73" s="172"/>
      <c r="XD73" s="172"/>
      <c r="XE73" s="172"/>
      <c r="XF73" s="172"/>
      <c r="XG73" s="172"/>
      <c r="XH73" s="172"/>
      <c r="XI73" s="172"/>
      <c r="XJ73" s="172"/>
      <c r="XK73" s="172"/>
      <c r="XL73" s="172"/>
      <c r="XM73" s="172"/>
      <c r="XN73" s="172"/>
      <c r="XO73" s="172"/>
      <c r="XP73" s="172"/>
      <c r="XQ73" s="172"/>
      <c r="XR73" s="172"/>
      <c r="XS73" s="172"/>
      <c r="XT73" s="172"/>
      <c r="XU73" s="172"/>
      <c r="XV73" s="172"/>
      <c r="XW73" s="172"/>
      <c r="XX73" s="172"/>
      <c r="XY73" s="172"/>
      <c r="XZ73" s="172"/>
      <c r="YA73" s="172"/>
      <c r="YB73" s="172"/>
      <c r="YC73" s="172"/>
      <c r="YD73" s="172"/>
      <c r="YE73" s="172"/>
      <c r="YF73" s="172"/>
      <c r="YG73" s="172"/>
      <c r="YH73" s="172"/>
      <c r="YI73" s="172"/>
      <c r="YJ73" s="172"/>
      <c r="YK73" s="172"/>
      <c r="YL73" s="172"/>
      <c r="YM73" s="172"/>
      <c r="YN73" s="172"/>
      <c r="YO73" s="172"/>
      <c r="YP73" s="172"/>
      <c r="YQ73" s="172"/>
      <c r="YR73" s="172"/>
      <c r="YS73" s="172"/>
      <c r="YT73" s="172"/>
      <c r="YU73" s="172"/>
      <c r="YV73" s="172"/>
      <c r="YW73" s="172"/>
      <c r="YX73" s="172"/>
      <c r="YY73" s="172"/>
      <c r="YZ73" s="172"/>
      <c r="ZA73" s="172"/>
      <c r="ZB73" s="172"/>
      <c r="ZC73" s="172"/>
      <c r="ZD73" s="172"/>
      <c r="ZE73" s="172"/>
      <c r="ZF73" s="172"/>
      <c r="ZG73" s="172"/>
      <c r="ZH73" s="172"/>
      <c r="ZI73" s="172"/>
      <c r="ZJ73" s="172"/>
      <c r="ZK73" s="172"/>
      <c r="ZL73" s="172"/>
      <c r="ZM73" s="172"/>
      <c r="ZN73" s="172"/>
      <c r="ZO73" s="172"/>
      <c r="ZP73" s="172"/>
      <c r="ZQ73" s="172"/>
      <c r="ZR73" s="172"/>
      <c r="ZS73" s="172"/>
      <c r="ZT73" s="172"/>
      <c r="ZU73" s="172"/>
      <c r="ZV73" s="172"/>
      <c r="ZW73" s="172"/>
      <c r="ZX73" s="172"/>
      <c r="ZY73" s="172"/>
      <c r="ZZ73" s="172"/>
      <c r="AAA73" s="172"/>
      <c r="AAB73" s="172"/>
      <c r="AAC73" s="172"/>
      <c r="AAD73" s="172"/>
      <c r="AAE73" s="172"/>
      <c r="AAF73" s="172"/>
      <c r="AAG73" s="172"/>
      <c r="AAH73" s="172"/>
      <c r="AAI73" s="172"/>
      <c r="AAJ73" s="172"/>
      <c r="AAK73" s="172"/>
      <c r="AAL73" s="172"/>
      <c r="AAM73" s="172"/>
      <c r="AAN73" s="172"/>
      <c r="AAO73" s="172"/>
      <c r="AAP73" s="172"/>
      <c r="AAQ73" s="172"/>
      <c r="AAR73" s="172"/>
      <c r="AAS73" s="172"/>
      <c r="AAT73" s="172"/>
      <c r="AAU73" s="172"/>
      <c r="AAV73" s="172"/>
      <c r="AAW73" s="172"/>
      <c r="AAX73" s="172"/>
      <c r="AAY73" s="172"/>
      <c r="AAZ73" s="172"/>
      <c r="ABA73" s="172"/>
      <c r="ABB73" s="172"/>
      <c r="ABC73" s="172"/>
      <c r="ABD73" s="172"/>
      <c r="ABE73" s="172"/>
      <c r="ABF73" s="172"/>
      <c r="ABG73" s="172"/>
      <c r="ABH73" s="172"/>
      <c r="ABI73" s="172"/>
      <c r="ABJ73" s="172"/>
      <c r="ABK73" s="172"/>
      <c r="ABL73" s="172"/>
      <c r="ABM73" s="172"/>
      <c r="ABN73" s="172"/>
      <c r="ABO73" s="172"/>
      <c r="ABP73" s="172"/>
      <c r="ABQ73" s="172"/>
      <c r="ABR73" s="172"/>
      <c r="ABS73" s="172"/>
      <c r="ABT73" s="172"/>
      <c r="ABU73" s="172"/>
      <c r="ABV73" s="172"/>
      <c r="ABW73" s="172"/>
      <c r="ABX73" s="172"/>
      <c r="ABY73" s="172"/>
      <c r="ABZ73" s="172"/>
      <c r="ACA73" s="172"/>
      <c r="ACB73" s="172"/>
      <c r="ACC73" s="172"/>
      <c r="ACD73" s="172"/>
      <c r="ACE73" s="172"/>
      <c r="ACF73" s="172"/>
      <c r="ACG73" s="172"/>
      <c r="ACH73" s="172"/>
      <c r="ACI73" s="172"/>
      <c r="ACJ73" s="172"/>
      <c r="ACK73" s="172"/>
      <c r="ACL73" s="172"/>
      <c r="ACM73" s="172"/>
      <c r="ACN73" s="172"/>
      <c r="ACO73" s="172"/>
      <c r="ACP73" s="172"/>
      <c r="ACQ73" s="172"/>
      <c r="ACR73" s="172"/>
      <c r="ACS73" s="172"/>
      <c r="ACT73" s="172"/>
      <c r="ACU73" s="172"/>
      <c r="ACV73" s="172"/>
      <c r="ACW73" s="172"/>
      <c r="ACX73" s="172"/>
      <c r="ACY73" s="172"/>
      <c r="ACZ73" s="172"/>
      <c r="ADA73" s="172"/>
      <c r="ADB73" s="172"/>
      <c r="ADC73" s="172"/>
      <c r="ADD73" s="172"/>
      <c r="ADE73" s="172"/>
      <c r="ADF73" s="172"/>
      <c r="ADG73" s="172"/>
      <c r="ADH73" s="172"/>
      <c r="ADI73" s="172"/>
      <c r="ADJ73" s="172"/>
      <c r="ADK73" s="172"/>
      <c r="ADL73" s="172"/>
      <c r="ADM73" s="172"/>
      <c r="ADN73" s="172"/>
      <c r="ADO73" s="172"/>
      <c r="ADP73" s="172"/>
      <c r="ADQ73" s="172"/>
      <c r="ADR73" s="172"/>
      <c r="ADS73" s="172"/>
      <c r="ADT73" s="172"/>
      <c r="ADU73" s="172"/>
      <c r="ADV73" s="172"/>
      <c r="ADW73" s="172"/>
      <c r="ADX73" s="172"/>
      <c r="ADY73" s="172"/>
      <c r="ADZ73" s="172"/>
      <c r="AEA73" s="172"/>
      <c r="AEB73" s="172"/>
      <c r="AEC73" s="172"/>
      <c r="AED73" s="172"/>
      <c r="AEE73" s="172"/>
      <c r="AEF73" s="172"/>
      <c r="AEG73" s="172"/>
      <c r="AEH73" s="172"/>
      <c r="AEI73" s="172"/>
      <c r="AEJ73" s="172"/>
      <c r="AEK73" s="172"/>
      <c r="AEL73" s="172"/>
      <c r="AEM73" s="172"/>
      <c r="AEN73" s="172"/>
      <c r="AEO73" s="172"/>
      <c r="AEP73" s="172"/>
      <c r="AEQ73" s="172"/>
      <c r="AER73" s="172"/>
      <c r="AES73" s="172"/>
      <c r="AET73" s="172"/>
      <c r="AEU73" s="172"/>
      <c r="AEV73" s="172"/>
      <c r="AEW73" s="172"/>
      <c r="AEX73" s="172"/>
      <c r="AEY73" s="172"/>
      <c r="AEZ73" s="172"/>
      <c r="AFA73" s="172"/>
      <c r="AFB73" s="172"/>
      <c r="AFC73" s="172"/>
      <c r="AFD73" s="172"/>
      <c r="AFE73" s="172"/>
      <c r="AFF73" s="172"/>
      <c r="AFG73" s="172"/>
      <c r="AFH73" s="172"/>
      <c r="AFI73" s="172"/>
      <c r="AFJ73" s="172"/>
      <c r="AFK73" s="172"/>
      <c r="AFL73" s="172"/>
      <c r="AFM73" s="172"/>
      <c r="AFN73" s="172"/>
      <c r="AFO73" s="172"/>
      <c r="AFP73" s="172"/>
      <c r="AFQ73" s="172"/>
      <c r="AFR73" s="172"/>
      <c r="AFS73" s="172"/>
      <c r="AFT73" s="172"/>
      <c r="AFU73" s="172"/>
      <c r="AFV73" s="172"/>
      <c r="AFW73" s="172"/>
      <c r="AFX73" s="172"/>
      <c r="AFY73" s="172"/>
      <c r="AFZ73" s="172"/>
      <c r="AGA73" s="172"/>
      <c r="AGB73" s="172"/>
      <c r="AGC73" s="172"/>
      <c r="AGD73" s="172"/>
      <c r="AGE73" s="172"/>
      <c r="AGF73" s="172"/>
      <c r="AGG73" s="172"/>
      <c r="AGH73" s="172"/>
      <c r="AGI73" s="172"/>
      <c r="AGJ73" s="172"/>
      <c r="AGK73" s="172"/>
      <c r="AGL73" s="172"/>
      <c r="AGM73" s="172"/>
      <c r="AGN73" s="172"/>
      <c r="AGO73" s="172"/>
      <c r="AGP73" s="172"/>
      <c r="AGQ73" s="172"/>
      <c r="AGR73" s="172"/>
      <c r="AGS73" s="172"/>
      <c r="AGT73" s="172"/>
      <c r="AGU73" s="172"/>
      <c r="AGV73" s="172"/>
      <c r="AGW73" s="172"/>
      <c r="AGX73" s="172"/>
      <c r="AGY73" s="172"/>
      <c r="AGZ73" s="172"/>
      <c r="AHA73" s="172"/>
      <c r="AHB73" s="172"/>
      <c r="AHC73" s="172"/>
      <c r="AHD73" s="172"/>
      <c r="AHE73" s="172"/>
      <c r="AHF73" s="172"/>
      <c r="AHG73" s="172"/>
      <c r="AHH73" s="172"/>
      <c r="AHI73" s="172"/>
      <c r="AHJ73" s="172"/>
      <c r="AHK73" s="172"/>
      <c r="AHL73" s="172"/>
      <c r="AHM73" s="172"/>
      <c r="AHN73" s="172"/>
      <c r="AHO73" s="172"/>
      <c r="AHP73" s="172"/>
      <c r="AHQ73" s="172"/>
      <c r="AHR73" s="172"/>
      <c r="AHS73" s="172"/>
      <c r="AHT73" s="172"/>
      <c r="AHU73" s="172"/>
      <c r="AHV73" s="172"/>
      <c r="AHW73" s="172"/>
      <c r="AHX73" s="172"/>
      <c r="AHY73" s="172"/>
      <c r="AHZ73" s="172"/>
      <c r="AIA73" s="172"/>
      <c r="AIB73" s="172"/>
      <c r="AIC73" s="172"/>
      <c r="AID73" s="172"/>
      <c r="AIE73" s="172"/>
      <c r="AIF73" s="172"/>
      <c r="AIG73" s="172"/>
      <c r="AIH73" s="172"/>
      <c r="AII73" s="172"/>
      <c r="AIJ73" s="172"/>
      <c r="AIK73" s="172"/>
      <c r="AIL73" s="172"/>
      <c r="AIM73" s="172"/>
      <c r="AIN73" s="172"/>
      <c r="AIO73" s="172"/>
      <c r="AIP73" s="172"/>
      <c r="AIQ73" s="172"/>
      <c r="AIR73" s="172"/>
      <c r="AIS73" s="172"/>
      <c r="AIT73" s="172"/>
      <c r="AIU73" s="172"/>
      <c r="AIV73" s="172"/>
      <c r="AIW73" s="172"/>
      <c r="AIX73" s="172"/>
      <c r="AIY73" s="172"/>
      <c r="AIZ73" s="172"/>
      <c r="AJA73" s="172"/>
      <c r="AJB73" s="172"/>
      <c r="AJC73" s="172"/>
      <c r="AJD73" s="172"/>
      <c r="AJE73" s="172"/>
      <c r="AJF73" s="172"/>
      <c r="AJG73" s="172"/>
      <c r="AJH73" s="172"/>
      <c r="AJI73" s="172"/>
      <c r="AJJ73" s="172"/>
      <c r="AJK73" s="172"/>
      <c r="AJL73" s="172"/>
      <c r="AJM73" s="172"/>
      <c r="AJN73" s="172"/>
      <c r="AJO73" s="172"/>
      <c r="AJP73" s="172"/>
      <c r="AJQ73" s="172"/>
      <c r="AJR73" s="172"/>
      <c r="AJS73" s="172"/>
      <c r="AJT73" s="172"/>
      <c r="AJU73" s="172"/>
      <c r="AJV73" s="172"/>
      <c r="AJW73" s="172"/>
      <c r="AJX73" s="172"/>
      <c r="AJY73" s="172"/>
      <c r="AJZ73" s="172"/>
      <c r="AKA73" s="172"/>
      <c r="AKB73" s="172"/>
      <c r="AKC73" s="172"/>
      <c r="AKD73" s="172"/>
      <c r="AKE73" s="172"/>
      <c r="AKF73" s="172"/>
      <c r="AKG73" s="172"/>
      <c r="AKH73" s="172"/>
      <c r="AKI73" s="172"/>
      <c r="AKJ73" s="172"/>
      <c r="AKK73" s="172"/>
      <c r="AKL73" s="172"/>
      <c r="AKM73" s="172"/>
      <c r="AKN73" s="172"/>
      <c r="AKO73" s="172"/>
      <c r="AKP73" s="172"/>
      <c r="AKQ73" s="172"/>
      <c r="AKR73" s="172"/>
      <c r="AKS73" s="172"/>
      <c r="AKT73" s="172"/>
      <c r="AKU73" s="172"/>
      <c r="AKV73" s="172"/>
      <c r="AKW73" s="172"/>
      <c r="AKX73" s="172"/>
      <c r="AKY73" s="172"/>
      <c r="AKZ73" s="172"/>
      <c r="ALA73" s="172"/>
      <c r="ALB73" s="172"/>
      <c r="ALC73" s="172"/>
      <c r="ALD73" s="172"/>
      <c r="ALE73" s="172"/>
      <c r="ALF73" s="172"/>
      <c r="ALG73" s="172"/>
      <c r="ALH73" s="172"/>
      <c r="ALI73" s="172"/>
      <c r="ALJ73" s="172"/>
      <c r="ALK73" s="172"/>
      <c r="ALL73" s="172"/>
      <c r="ALM73" s="172"/>
      <c r="ALN73" s="172"/>
      <c r="ALO73" s="172"/>
      <c r="ALP73" s="172"/>
      <c r="ALQ73" s="172"/>
      <c r="ALR73" s="172"/>
      <c r="ALS73" s="172"/>
      <c r="ALT73" s="172"/>
      <c r="ALU73" s="172"/>
      <c r="ALV73" s="172"/>
      <c r="ALW73" s="172"/>
      <c r="ALX73" s="172"/>
      <c r="ALY73" s="172"/>
      <c r="ALZ73" s="172"/>
      <c r="AMA73" s="172"/>
      <c r="AMB73" s="172"/>
      <c r="AMC73" s="172"/>
      <c r="AMD73" s="172"/>
      <c r="AME73" s="172"/>
      <c r="AMF73" s="172"/>
      <c r="AMG73" s="172"/>
      <c r="AMH73" s="172"/>
      <c r="AMI73" s="172"/>
      <c r="AMJ73" s="172"/>
      <c r="AMK73" s="172"/>
      <c r="AML73" s="172"/>
    </row>
    <row r="74" spans="1:1026" s="282" customFormat="1">
      <c r="A74" s="172"/>
      <c r="B74" s="225" t="s">
        <v>204</v>
      </c>
      <c r="C74" s="154">
        <f t="shared" si="95"/>
        <v>17</v>
      </c>
      <c r="D74" s="167">
        <f t="shared" si="96"/>
        <v>68</v>
      </c>
      <c r="E74" s="166" t="str">
        <f t="shared" si="97"/>
        <v>9C</v>
      </c>
      <c r="F74" s="155" t="str">
        <f t="shared" si="98"/>
        <v>1B</v>
      </c>
      <c r="G74" s="155" t="str">
        <f t="shared" si="99"/>
        <v>0C</v>
      </c>
      <c r="H74" s="155" t="str">
        <f t="shared" si="100"/>
        <v>0B</v>
      </c>
      <c r="I74" s="155" t="str">
        <f t="shared" si="101"/>
        <v>00</v>
      </c>
      <c r="J74" s="155" t="str">
        <f t="shared" si="102"/>
        <v>F4</v>
      </c>
      <c r="K74" s="155" t="str">
        <f t="shared" si="103"/>
        <v>05</v>
      </c>
      <c r="L74" s="155" t="str">
        <f t="shared" si="104"/>
        <v>C7</v>
      </c>
      <c r="M74" s="155" t="str">
        <f t="shared" si="105"/>
        <v>4</v>
      </c>
      <c r="N74" s="155" t="str">
        <f t="shared" si="106"/>
        <v/>
      </c>
      <c r="O74" s="156" t="str">
        <f t="shared" si="107"/>
        <v/>
      </c>
      <c r="P74" s="157" t="str">
        <f t="shared" si="157"/>
        <v>1</v>
      </c>
      <c r="Q74" s="158" t="str">
        <f t="shared" si="157"/>
        <v>0</v>
      </c>
      <c r="R74" s="158" t="str">
        <f t="shared" si="157"/>
        <v>0</v>
      </c>
      <c r="S74" s="159" t="str">
        <f t="shared" si="157"/>
        <v>1</v>
      </c>
      <c r="T74" s="158" t="str">
        <f t="shared" si="157"/>
        <v>1</v>
      </c>
      <c r="U74" s="158" t="str">
        <f t="shared" si="157"/>
        <v>1</v>
      </c>
      <c r="V74" s="158" t="str">
        <f t="shared" si="157"/>
        <v>0</v>
      </c>
      <c r="W74" s="158" t="str">
        <f t="shared" si="157"/>
        <v>0</v>
      </c>
      <c r="X74" s="157" t="str">
        <f t="shared" si="158"/>
        <v>0</v>
      </c>
      <c r="Y74" s="158" t="str">
        <f t="shared" si="158"/>
        <v>0</v>
      </c>
      <c r="Z74" s="158" t="str">
        <f t="shared" si="158"/>
        <v>0</v>
      </c>
      <c r="AA74" s="159" t="str">
        <f t="shared" si="158"/>
        <v>1</v>
      </c>
      <c r="AB74" s="160" t="str">
        <f t="shared" si="158"/>
        <v>1</v>
      </c>
      <c r="AC74" s="161" t="str">
        <f t="shared" si="158"/>
        <v>0</v>
      </c>
      <c r="AD74" s="158" t="str">
        <f t="shared" si="158"/>
        <v>1</v>
      </c>
      <c r="AE74" s="159" t="str">
        <f t="shared" si="158"/>
        <v>1</v>
      </c>
      <c r="AF74" s="155" t="str">
        <f t="shared" si="159"/>
        <v>0</v>
      </c>
      <c r="AG74" s="162" t="str">
        <f t="shared" si="159"/>
        <v>0</v>
      </c>
      <c r="AH74" s="163" t="str">
        <f t="shared" si="159"/>
        <v>0</v>
      </c>
      <c r="AI74" s="165" t="str">
        <f t="shared" si="159"/>
        <v>0</v>
      </c>
      <c r="AJ74" s="164" t="str">
        <f t="shared" si="159"/>
        <v>1</v>
      </c>
      <c r="AK74" s="164" t="str">
        <f t="shared" si="159"/>
        <v>1</v>
      </c>
      <c r="AL74" s="289" t="str">
        <f t="shared" si="159"/>
        <v>0</v>
      </c>
      <c r="AM74" s="165" t="str">
        <f t="shared" si="159"/>
        <v>0</v>
      </c>
      <c r="AN74" s="230" t="str">
        <f t="shared" si="160"/>
        <v>0</v>
      </c>
      <c r="AO74" s="230" t="str">
        <f t="shared" si="160"/>
        <v>0</v>
      </c>
      <c r="AP74" s="230" t="str">
        <f t="shared" si="160"/>
        <v>0</v>
      </c>
      <c r="AQ74" s="230" t="str">
        <f t="shared" si="160"/>
        <v>0</v>
      </c>
      <c r="AR74" s="229" t="str">
        <f t="shared" si="160"/>
        <v>1</v>
      </c>
      <c r="AS74" s="230" t="str">
        <f t="shared" si="160"/>
        <v>0</v>
      </c>
      <c r="AT74" s="230" t="str">
        <f t="shared" si="160"/>
        <v>1</v>
      </c>
      <c r="AU74" s="231" t="str">
        <f t="shared" si="160"/>
        <v>1</v>
      </c>
      <c r="AV74" s="230" t="str">
        <f t="shared" si="161"/>
        <v>0</v>
      </c>
      <c r="AW74" s="232" t="str">
        <f t="shared" si="161"/>
        <v>0</v>
      </c>
      <c r="AX74" s="232" t="str">
        <f t="shared" si="161"/>
        <v>0</v>
      </c>
      <c r="AY74" s="233" t="str">
        <f t="shared" si="161"/>
        <v>0</v>
      </c>
      <c r="AZ74" s="232" t="str">
        <f t="shared" si="161"/>
        <v>0</v>
      </c>
      <c r="BA74" s="232" t="str">
        <f t="shared" si="161"/>
        <v>0</v>
      </c>
      <c r="BB74" s="232" t="str">
        <f t="shared" si="161"/>
        <v>0</v>
      </c>
      <c r="BC74" s="233" t="str">
        <f t="shared" si="161"/>
        <v>0</v>
      </c>
      <c r="BD74" s="168" t="str">
        <f t="shared" si="162"/>
        <v>1</v>
      </c>
      <c r="BE74" s="168" t="str">
        <f t="shared" si="162"/>
        <v>1</v>
      </c>
      <c r="BF74" s="168" t="str">
        <f t="shared" si="162"/>
        <v>1</v>
      </c>
      <c r="BG74" s="169" t="str">
        <f t="shared" si="162"/>
        <v>1</v>
      </c>
      <c r="BH74" s="168" t="str">
        <f t="shared" si="162"/>
        <v>0</v>
      </c>
      <c r="BI74" s="168" t="str">
        <f t="shared" si="162"/>
        <v>1</v>
      </c>
      <c r="BJ74" s="168" t="str">
        <f t="shared" si="162"/>
        <v>0</v>
      </c>
      <c r="BK74" s="169" t="str">
        <f t="shared" si="162"/>
        <v>0</v>
      </c>
      <c r="BL74" s="168" t="str">
        <f t="shared" si="163"/>
        <v>0</v>
      </c>
      <c r="BM74" s="168" t="str">
        <f t="shared" si="163"/>
        <v>0</v>
      </c>
      <c r="BN74" s="168" t="str">
        <f t="shared" si="163"/>
        <v>0</v>
      </c>
      <c r="BO74" s="169" t="str">
        <f t="shared" si="163"/>
        <v>0</v>
      </c>
      <c r="BP74" s="168" t="str">
        <f t="shared" si="163"/>
        <v>0</v>
      </c>
      <c r="BQ74" s="168" t="str">
        <f t="shared" si="163"/>
        <v>1</v>
      </c>
      <c r="BR74" s="168" t="str">
        <f t="shared" si="163"/>
        <v>0</v>
      </c>
      <c r="BS74" s="169" t="str">
        <f t="shared" si="163"/>
        <v>1</v>
      </c>
      <c r="BT74" s="302" t="str">
        <f t="shared" si="164"/>
        <v>1</v>
      </c>
      <c r="BU74" s="302" t="str">
        <f t="shared" si="164"/>
        <v>1</v>
      </c>
      <c r="BV74" s="302" t="str">
        <f t="shared" si="164"/>
        <v>0</v>
      </c>
      <c r="BW74" s="303" t="str">
        <f t="shared" si="164"/>
        <v>0</v>
      </c>
      <c r="BX74" s="302" t="str">
        <f t="shared" si="164"/>
        <v>0</v>
      </c>
      <c r="BY74" s="302" t="str">
        <f t="shared" si="164"/>
        <v>1</v>
      </c>
      <c r="BZ74" s="302" t="str">
        <f t="shared" si="164"/>
        <v>1</v>
      </c>
      <c r="CA74" s="303" t="str">
        <f t="shared" si="164"/>
        <v>1</v>
      </c>
      <c r="CB74" s="164" t="str">
        <f t="shared" si="165"/>
        <v>0</v>
      </c>
      <c r="CC74" s="289" t="str">
        <f t="shared" si="165"/>
        <v>1</v>
      </c>
      <c r="CD74" s="340" t="str">
        <f t="shared" si="165"/>
        <v>0</v>
      </c>
      <c r="CE74" s="341" t="str">
        <f t="shared" si="165"/>
        <v>0</v>
      </c>
      <c r="CF74" s="340" t="str">
        <f t="shared" si="165"/>
        <v>0</v>
      </c>
      <c r="CG74" s="340" t="str">
        <f t="shared" si="165"/>
        <v>0</v>
      </c>
      <c r="CH74" s="340" t="str">
        <f t="shared" si="165"/>
        <v>0</v>
      </c>
      <c r="CI74" s="341" t="str">
        <f t="shared" si="165"/>
        <v>0</v>
      </c>
      <c r="CJ74" s="155" t="s">
        <v>205</v>
      </c>
      <c r="CK74" s="155"/>
      <c r="CL74" s="32" t="str">
        <f t="shared" si="108"/>
        <v>9C1B</v>
      </c>
      <c r="CM74" s="285">
        <f t="shared" si="65"/>
        <v>11</v>
      </c>
      <c r="CN74" s="285">
        <f t="shared" si="67"/>
        <v>21</v>
      </c>
      <c r="CO74" s="142">
        <f t="shared" si="109"/>
        <v>62.4</v>
      </c>
      <c r="CP74" s="142">
        <f t="shared" si="110"/>
        <v>16.888888888888889</v>
      </c>
      <c r="CQ74" s="143">
        <f t="shared" si="147"/>
        <v>0.22222222222222143</v>
      </c>
      <c r="CR74" s="155"/>
      <c r="CS74" s="170">
        <f t="shared" si="111"/>
        <v>9</v>
      </c>
      <c r="CT74" s="23">
        <f t="shared" si="112"/>
        <v>12</v>
      </c>
      <c r="CU74" s="171">
        <f t="shared" si="113"/>
        <v>1</v>
      </c>
      <c r="CV74" s="23">
        <f t="shared" si="114"/>
        <v>11</v>
      </c>
      <c r="CW74" s="172">
        <f t="shared" si="115"/>
        <v>0</v>
      </c>
      <c r="CX74" s="24">
        <f t="shared" si="116"/>
        <v>12</v>
      </c>
      <c r="CY74" s="267">
        <f t="shared" si="117"/>
        <v>0</v>
      </c>
      <c r="CZ74" s="268">
        <f t="shared" si="118"/>
        <v>11</v>
      </c>
      <c r="DA74" s="267">
        <f t="shared" si="119"/>
        <v>0</v>
      </c>
      <c r="DB74" s="268">
        <f t="shared" si="120"/>
        <v>0</v>
      </c>
      <c r="DC74" s="173">
        <f t="shared" si="121"/>
        <v>15</v>
      </c>
      <c r="DD74" s="26">
        <f t="shared" si="122"/>
        <v>4</v>
      </c>
      <c r="DE74" s="173">
        <f t="shared" si="123"/>
        <v>0</v>
      </c>
      <c r="DF74" s="26">
        <f t="shared" si="124"/>
        <v>5</v>
      </c>
      <c r="DG74" s="326">
        <f t="shared" si="125"/>
        <v>12</v>
      </c>
      <c r="DH74" s="327">
        <f t="shared" si="126"/>
        <v>7</v>
      </c>
      <c r="DI74" s="172">
        <f t="shared" si="127"/>
        <v>4</v>
      </c>
      <c r="DJ74" s="24">
        <f t="shared" si="128"/>
        <v>0</v>
      </c>
      <c r="DK74" s="172"/>
      <c r="DL74" s="19">
        <f t="shared" si="129"/>
        <v>156</v>
      </c>
      <c r="DM74" s="19">
        <f t="shared" si="130"/>
        <v>27</v>
      </c>
      <c r="DN74" s="174">
        <f t="shared" si="131"/>
        <v>12</v>
      </c>
      <c r="DO74" s="278">
        <f t="shared" si="132"/>
        <v>11</v>
      </c>
      <c r="DP74" s="278">
        <f t="shared" si="133"/>
        <v>0</v>
      </c>
      <c r="DQ74" s="20">
        <f t="shared" si="134"/>
        <v>244</v>
      </c>
      <c r="DR74" s="20">
        <f t="shared" si="135"/>
        <v>5</v>
      </c>
      <c r="DS74" s="337">
        <f t="shared" si="136"/>
        <v>199</v>
      </c>
      <c r="DT74" s="174">
        <f t="shared" si="137"/>
        <v>64</v>
      </c>
      <c r="DU74" s="1">
        <f t="shared" si="66"/>
        <v>199</v>
      </c>
      <c r="DV74" s="172"/>
      <c r="DW74" s="172"/>
      <c r="DX74" s="172"/>
      <c r="DY74" s="172"/>
      <c r="DZ74" s="172"/>
      <c r="EA74" s="172"/>
      <c r="EB74" s="172"/>
      <c r="EC74" s="172"/>
      <c r="ED74" s="172"/>
      <c r="EE74" s="172"/>
      <c r="EF74" s="172"/>
      <c r="EG74" s="172"/>
      <c r="EH74" s="172"/>
      <c r="EI74" s="172"/>
      <c r="EJ74" s="172"/>
      <c r="EK74" s="172"/>
      <c r="EL74" s="172"/>
      <c r="EM74" s="172"/>
      <c r="EN74" s="172"/>
      <c r="EO74" s="172"/>
      <c r="EP74" s="172"/>
      <c r="EQ74" s="172"/>
      <c r="ER74" s="172"/>
      <c r="ES74" s="172"/>
      <c r="ET74" s="172"/>
      <c r="EU74" s="172"/>
      <c r="EV74" s="172"/>
      <c r="EW74" s="172"/>
      <c r="EX74" s="172"/>
      <c r="EY74" s="172"/>
      <c r="EZ74" s="172"/>
      <c r="FA74" s="172"/>
      <c r="FB74" s="172"/>
      <c r="FC74" s="172"/>
      <c r="FD74" s="172"/>
      <c r="FE74" s="172"/>
      <c r="FF74" s="172"/>
      <c r="FG74" s="172"/>
      <c r="FH74" s="172"/>
      <c r="FI74" s="172"/>
      <c r="FJ74" s="172"/>
      <c r="FK74" s="172"/>
      <c r="FL74" s="172"/>
      <c r="FM74" s="172"/>
      <c r="FN74" s="172"/>
      <c r="FO74" s="172"/>
      <c r="FP74" s="172"/>
      <c r="FQ74" s="172"/>
      <c r="FR74" s="172"/>
      <c r="FS74" s="172"/>
      <c r="FT74" s="172"/>
      <c r="FU74" s="172"/>
      <c r="FV74" s="172"/>
      <c r="FW74" s="172"/>
      <c r="FX74" s="172"/>
      <c r="FY74" s="172"/>
      <c r="FZ74" s="172"/>
      <c r="GA74" s="172"/>
      <c r="GB74" s="172"/>
      <c r="GC74" s="172"/>
      <c r="GD74" s="172"/>
      <c r="GE74" s="172"/>
      <c r="GF74" s="172"/>
      <c r="GG74" s="172"/>
      <c r="GH74" s="172"/>
      <c r="GI74" s="172"/>
      <c r="GJ74" s="172"/>
      <c r="GK74" s="172"/>
      <c r="GL74" s="172"/>
      <c r="GM74" s="172"/>
      <c r="GN74" s="172"/>
      <c r="GO74" s="172"/>
      <c r="GP74" s="172"/>
      <c r="GQ74" s="172"/>
      <c r="GR74" s="172"/>
      <c r="GS74" s="172"/>
      <c r="GT74" s="172"/>
      <c r="GU74" s="172"/>
      <c r="GV74" s="172"/>
      <c r="GW74" s="172"/>
      <c r="GX74" s="172"/>
      <c r="GY74" s="172"/>
      <c r="GZ74" s="172"/>
      <c r="HA74" s="172"/>
      <c r="HB74" s="172"/>
      <c r="HC74" s="172"/>
      <c r="HD74" s="172"/>
      <c r="HE74" s="172"/>
      <c r="HF74" s="172"/>
      <c r="HG74" s="172"/>
      <c r="HH74" s="172"/>
      <c r="HI74" s="172"/>
      <c r="HJ74" s="172"/>
      <c r="HK74" s="172"/>
      <c r="HL74" s="172"/>
      <c r="HM74" s="172"/>
      <c r="HN74" s="172"/>
      <c r="HO74" s="172"/>
      <c r="HP74" s="172"/>
      <c r="HQ74" s="172"/>
      <c r="HR74" s="172"/>
      <c r="HS74" s="172"/>
      <c r="HT74" s="172"/>
      <c r="HU74" s="172"/>
      <c r="HV74" s="172"/>
      <c r="HW74" s="172"/>
      <c r="HX74" s="172"/>
      <c r="HY74" s="172"/>
      <c r="HZ74" s="172"/>
      <c r="IA74" s="172"/>
      <c r="IB74" s="172"/>
      <c r="IC74" s="172"/>
      <c r="ID74" s="172"/>
      <c r="IE74" s="172"/>
      <c r="IF74" s="172"/>
      <c r="IG74" s="172"/>
      <c r="IH74" s="172"/>
      <c r="II74" s="172"/>
      <c r="IJ74" s="172"/>
      <c r="IK74" s="172"/>
      <c r="IL74" s="172"/>
      <c r="IM74" s="172"/>
      <c r="IN74" s="172"/>
      <c r="IO74" s="172"/>
      <c r="IP74" s="172"/>
      <c r="IQ74" s="172"/>
      <c r="IR74" s="172"/>
      <c r="IS74" s="172"/>
      <c r="IT74" s="172"/>
      <c r="IU74" s="172"/>
      <c r="IV74" s="172"/>
      <c r="IW74" s="172"/>
      <c r="IX74" s="172"/>
      <c r="IY74" s="172"/>
      <c r="IZ74" s="172"/>
      <c r="JA74" s="172"/>
      <c r="JB74" s="172"/>
      <c r="JC74" s="172"/>
      <c r="JD74" s="172"/>
      <c r="JE74" s="172"/>
      <c r="JF74" s="172"/>
      <c r="JG74" s="172"/>
      <c r="JH74" s="172"/>
      <c r="JI74" s="172"/>
      <c r="JJ74" s="172"/>
      <c r="JK74" s="172"/>
      <c r="JL74" s="172"/>
      <c r="JM74" s="172"/>
      <c r="JN74" s="172"/>
      <c r="JO74" s="172"/>
      <c r="JP74" s="172"/>
      <c r="JQ74" s="172"/>
      <c r="JR74" s="172"/>
      <c r="JS74" s="172"/>
      <c r="JT74" s="172"/>
      <c r="JU74" s="172"/>
      <c r="JV74" s="172"/>
      <c r="JW74" s="172"/>
      <c r="JX74" s="172"/>
      <c r="JY74" s="172"/>
      <c r="JZ74" s="172"/>
      <c r="KA74" s="172"/>
      <c r="KB74" s="172"/>
      <c r="KC74" s="172"/>
      <c r="KD74" s="172"/>
      <c r="KE74" s="172"/>
      <c r="KF74" s="172"/>
      <c r="KG74" s="172"/>
      <c r="KH74" s="172"/>
      <c r="KI74" s="172"/>
      <c r="KJ74" s="172"/>
      <c r="KK74" s="172"/>
      <c r="KL74" s="172"/>
      <c r="KM74" s="172"/>
      <c r="KN74" s="172"/>
      <c r="KO74" s="172"/>
      <c r="KP74" s="172"/>
      <c r="KQ74" s="172"/>
      <c r="KR74" s="172"/>
      <c r="KS74" s="172"/>
      <c r="KT74" s="172"/>
      <c r="KU74" s="172"/>
      <c r="KV74" s="172"/>
      <c r="KW74" s="172"/>
      <c r="KX74" s="172"/>
      <c r="KY74" s="172"/>
      <c r="KZ74" s="172"/>
      <c r="LA74" s="172"/>
      <c r="LB74" s="172"/>
      <c r="LC74" s="172"/>
      <c r="LD74" s="172"/>
      <c r="LE74" s="172"/>
      <c r="LF74" s="172"/>
      <c r="LG74" s="172"/>
      <c r="LH74" s="172"/>
      <c r="LI74" s="172"/>
      <c r="LJ74" s="172"/>
      <c r="LK74" s="172"/>
      <c r="LL74" s="172"/>
      <c r="LM74" s="172"/>
      <c r="LN74" s="172"/>
      <c r="LO74" s="172"/>
      <c r="LP74" s="172"/>
      <c r="LQ74" s="172"/>
      <c r="LR74" s="172"/>
      <c r="LS74" s="172"/>
      <c r="LT74" s="172"/>
      <c r="LU74" s="172"/>
      <c r="LV74" s="172"/>
      <c r="LW74" s="172"/>
      <c r="LX74" s="172"/>
      <c r="LY74" s="172"/>
      <c r="LZ74" s="172"/>
      <c r="MA74" s="172"/>
      <c r="MB74" s="172"/>
      <c r="MC74" s="172"/>
      <c r="MD74" s="172"/>
      <c r="ME74" s="172"/>
      <c r="MF74" s="172"/>
      <c r="MG74" s="172"/>
      <c r="MH74" s="172"/>
      <c r="MI74" s="172"/>
      <c r="MJ74" s="172"/>
      <c r="MK74" s="172"/>
      <c r="ML74" s="172"/>
      <c r="MM74" s="172"/>
      <c r="MN74" s="172"/>
      <c r="MO74" s="172"/>
      <c r="MP74" s="172"/>
      <c r="MQ74" s="172"/>
      <c r="MR74" s="172"/>
      <c r="MS74" s="172"/>
      <c r="MT74" s="172"/>
      <c r="MU74" s="172"/>
      <c r="MV74" s="172"/>
      <c r="MW74" s="172"/>
      <c r="MX74" s="172"/>
      <c r="MY74" s="172"/>
      <c r="MZ74" s="172"/>
      <c r="NA74" s="172"/>
      <c r="NB74" s="172"/>
      <c r="NC74" s="172"/>
      <c r="ND74" s="172"/>
      <c r="NE74" s="172"/>
      <c r="NF74" s="172"/>
      <c r="NG74" s="172"/>
      <c r="NH74" s="172"/>
      <c r="NI74" s="172"/>
      <c r="NJ74" s="172"/>
      <c r="NK74" s="172"/>
      <c r="NL74" s="172"/>
      <c r="NM74" s="172"/>
      <c r="NN74" s="172"/>
      <c r="NO74" s="172"/>
      <c r="NP74" s="172"/>
      <c r="NQ74" s="172"/>
      <c r="NR74" s="172"/>
      <c r="NS74" s="172"/>
      <c r="NT74" s="172"/>
      <c r="NU74" s="172"/>
      <c r="NV74" s="172"/>
      <c r="NW74" s="172"/>
      <c r="NX74" s="172"/>
      <c r="NY74" s="172"/>
      <c r="NZ74" s="172"/>
      <c r="OA74" s="172"/>
      <c r="OB74" s="172"/>
      <c r="OC74" s="172"/>
      <c r="OD74" s="172"/>
      <c r="OE74" s="172"/>
      <c r="OF74" s="172"/>
      <c r="OG74" s="172"/>
      <c r="OH74" s="172"/>
      <c r="OI74" s="172"/>
      <c r="OJ74" s="172"/>
      <c r="OK74" s="172"/>
      <c r="OL74" s="172"/>
      <c r="OM74" s="172"/>
      <c r="ON74" s="172"/>
      <c r="OO74" s="172"/>
      <c r="OP74" s="172"/>
      <c r="OQ74" s="172"/>
      <c r="OR74" s="172"/>
      <c r="OS74" s="172"/>
      <c r="OT74" s="172"/>
      <c r="OU74" s="172"/>
      <c r="OV74" s="172"/>
      <c r="OW74" s="172"/>
      <c r="OX74" s="172"/>
      <c r="OY74" s="172"/>
      <c r="OZ74" s="172"/>
      <c r="PA74" s="172"/>
      <c r="PB74" s="172"/>
      <c r="PC74" s="172"/>
      <c r="PD74" s="172"/>
      <c r="PE74" s="172"/>
      <c r="PF74" s="172"/>
      <c r="PG74" s="172"/>
      <c r="PH74" s="172"/>
      <c r="PI74" s="172"/>
      <c r="PJ74" s="172"/>
      <c r="PK74" s="172"/>
      <c r="PL74" s="172"/>
      <c r="PM74" s="172"/>
      <c r="PN74" s="172"/>
      <c r="PO74" s="172"/>
      <c r="PP74" s="172"/>
      <c r="PQ74" s="172"/>
      <c r="PR74" s="172"/>
      <c r="PS74" s="172"/>
      <c r="PT74" s="172"/>
      <c r="PU74" s="172"/>
      <c r="PV74" s="172"/>
      <c r="PW74" s="172"/>
      <c r="PX74" s="172"/>
      <c r="PY74" s="172"/>
      <c r="PZ74" s="172"/>
      <c r="QA74" s="172"/>
      <c r="QB74" s="172"/>
      <c r="QC74" s="172"/>
      <c r="QD74" s="172"/>
      <c r="QE74" s="172"/>
      <c r="QF74" s="172"/>
      <c r="QG74" s="172"/>
      <c r="QH74" s="172"/>
      <c r="QI74" s="172"/>
      <c r="QJ74" s="172"/>
      <c r="QK74" s="172"/>
      <c r="QL74" s="172"/>
      <c r="QM74" s="172"/>
      <c r="QN74" s="172"/>
      <c r="QO74" s="172"/>
      <c r="QP74" s="172"/>
      <c r="QQ74" s="172"/>
      <c r="QR74" s="172"/>
      <c r="QS74" s="172"/>
      <c r="QT74" s="172"/>
      <c r="QU74" s="172"/>
      <c r="QV74" s="172"/>
      <c r="QW74" s="172"/>
      <c r="QX74" s="172"/>
      <c r="QY74" s="172"/>
      <c r="QZ74" s="172"/>
      <c r="RA74" s="172"/>
      <c r="RB74" s="172"/>
      <c r="RC74" s="172"/>
      <c r="RD74" s="172"/>
      <c r="RE74" s="172"/>
      <c r="RF74" s="172"/>
      <c r="RG74" s="172"/>
      <c r="RH74" s="172"/>
      <c r="RI74" s="172"/>
      <c r="RJ74" s="172"/>
      <c r="RK74" s="172"/>
      <c r="RL74" s="172"/>
      <c r="RM74" s="172"/>
      <c r="RN74" s="172"/>
      <c r="RO74" s="172"/>
      <c r="RP74" s="172"/>
      <c r="RQ74" s="172"/>
      <c r="RR74" s="172"/>
      <c r="RS74" s="172"/>
      <c r="RT74" s="172"/>
      <c r="RU74" s="172"/>
      <c r="RV74" s="172"/>
      <c r="RW74" s="172"/>
      <c r="RX74" s="172"/>
      <c r="RY74" s="172"/>
      <c r="RZ74" s="172"/>
      <c r="SA74" s="172"/>
      <c r="SB74" s="172"/>
      <c r="SC74" s="172"/>
      <c r="SD74" s="172"/>
      <c r="SE74" s="172"/>
      <c r="SF74" s="172"/>
      <c r="SG74" s="172"/>
      <c r="SH74" s="172"/>
      <c r="SI74" s="172"/>
      <c r="SJ74" s="172"/>
      <c r="SK74" s="172"/>
      <c r="SL74" s="172"/>
      <c r="SM74" s="172"/>
      <c r="SN74" s="172"/>
      <c r="SO74" s="172"/>
      <c r="SP74" s="172"/>
      <c r="SQ74" s="172"/>
      <c r="SR74" s="172"/>
      <c r="SS74" s="172"/>
      <c r="ST74" s="172"/>
      <c r="SU74" s="172"/>
      <c r="SV74" s="172"/>
      <c r="SW74" s="172"/>
      <c r="SX74" s="172"/>
      <c r="SY74" s="172"/>
      <c r="SZ74" s="172"/>
      <c r="TA74" s="172"/>
      <c r="TB74" s="172"/>
      <c r="TC74" s="172"/>
      <c r="TD74" s="172"/>
      <c r="TE74" s="172"/>
      <c r="TF74" s="172"/>
      <c r="TG74" s="172"/>
      <c r="TH74" s="172"/>
      <c r="TI74" s="172"/>
      <c r="TJ74" s="172"/>
      <c r="TK74" s="172"/>
      <c r="TL74" s="172"/>
      <c r="TM74" s="172"/>
      <c r="TN74" s="172"/>
      <c r="TO74" s="172"/>
      <c r="TP74" s="172"/>
      <c r="TQ74" s="172"/>
      <c r="TR74" s="172"/>
      <c r="TS74" s="172"/>
      <c r="TT74" s="172"/>
      <c r="TU74" s="172"/>
      <c r="TV74" s="172"/>
      <c r="TW74" s="172"/>
      <c r="TX74" s="172"/>
      <c r="TY74" s="172"/>
      <c r="TZ74" s="172"/>
      <c r="UA74" s="172"/>
      <c r="UB74" s="172"/>
      <c r="UC74" s="172"/>
      <c r="UD74" s="172"/>
      <c r="UE74" s="172"/>
      <c r="UF74" s="172"/>
      <c r="UG74" s="172"/>
      <c r="UH74" s="172"/>
      <c r="UI74" s="172"/>
      <c r="UJ74" s="172"/>
      <c r="UK74" s="172"/>
      <c r="UL74" s="172"/>
      <c r="UM74" s="172"/>
      <c r="UN74" s="172"/>
      <c r="UO74" s="172"/>
      <c r="UP74" s="172"/>
      <c r="UQ74" s="172"/>
      <c r="UR74" s="172"/>
      <c r="US74" s="172"/>
      <c r="UT74" s="172"/>
      <c r="UU74" s="172"/>
      <c r="UV74" s="172"/>
      <c r="UW74" s="172"/>
      <c r="UX74" s="172"/>
      <c r="UY74" s="172"/>
      <c r="UZ74" s="172"/>
      <c r="VA74" s="172"/>
      <c r="VB74" s="172"/>
      <c r="VC74" s="172"/>
      <c r="VD74" s="172"/>
      <c r="VE74" s="172"/>
      <c r="VF74" s="172"/>
      <c r="VG74" s="172"/>
      <c r="VH74" s="172"/>
      <c r="VI74" s="172"/>
      <c r="VJ74" s="172"/>
      <c r="VK74" s="172"/>
      <c r="VL74" s="172"/>
      <c r="VM74" s="172"/>
      <c r="VN74" s="172"/>
      <c r="VO74" s="172"/>
      <c r="VP74" s="172"/>
      <c r="VQ74" s="172"/>
      <c r="VR74" s="172"/>
      <c r="VS74" s="172"/>
      <c r="VT74" s="172"/>
      <c r="VU74" s="172"/>
      <c r="VV74" s="172"/>
      <c r="VW74" s="172"/>
      <c r="VX74" s="172"/>
      <c r="VY74" s="172"/>
      <c r="VZ74" s="172"/>
      <c r="WA74" s="172"/>
      <c r="WB74" s="172"/>
      <c r="WC74" s="172"/>
      <c r="WD74" s="172"/>
      <c r="WE74" s="172"/>
      <c r="WF74" s="172"/>
      <c r="WG74" s="172"/>
      <c r="WH74" s="172"/>
      <c r="WI74" s="172"/>
      <c r="WJ74" s="172"/>
      <c r="WK74" s="172"/>
      <c r="WL74" s="172"/>
      <c r="WM74" s="172"/>
      <c r="WN74" s="172"/>
      <c r="WO74" s="172"/>
      <c r="WP74" s="172"/>
      <c r="WQ74" s="172"/>
      <c r="WR74" s="172"/>
      <c r="WS74" s="172"/>
      <c r="WT74" s="172"/>
      <c r="WU74" s="172"/>
      <c r="WV74" s="172"/>
      <c r="WW74" s="172"/>
      <c r="WX74" s="172"/>
      <c r="WY74" s="172"/>
      <c r="WZ74" s="172"/>
      <c r="XA74" s="172"/>
      <c r="XB74" s="172"/>
      <c r="XC74" s="172"/>
      <c r="XD74" s="172"/>
      <c r="XE74" s="172"/>
      <c r="XF74" s="172"/>
      <c r="XG74" s="172"/>
      <c r="XH74" s="172"/>
      <c r="XI74" s="172"/>
      <c r="XJ74" s="172"/>
      <c r="XK74" s="172"/>
      <c r="XL74" s="172"/>
      <c r="XM74" s="172"/>
      <c r="XN74" s="172"/>
      <c r="XO74" s="172"/>
      <c r="XP74" s="172"/>
      <c r="XQ74" s="172"/>
      <c r="XR74" s="172"/>
      <c r="XS74" s="172"/>
      <c r="XT74" s="172"/>
      <c r="XU74" s="172"/>
      <c r="XV74" s="172"/>
      <c r="XW74" s="172"/>
      <c r="XX74" s="172"/>
      <c r="XY74" s="172"/>
      <c r="XZ74" s="172"/>
      <c r="YA74" s="172"/>
      <c r="YB74" s="172"/>
      <c r="YC74" s="172"/>
      <c r="YD74" s="172"/>
      <c r="YE74" s="172"/>
      <c r="YF74" s="172"/>
      <c r="YG74" s="172"/>
      <c r="YH74" s="172"/>
      <c r="YI74" s="172"/>
      <c r="YJ74" s="172"/>
      <c r="YK74" s="172"/>
      <c r="YL74" s="172"/>
      <c r="YM74" s="172"/>
      <c r="YN74" s="172"/>
      <c r="YO74" s="172"/>
      <c r="YP74" s="172"/>
      <c r="YQ74" s="172"/>
      <c r="YR74" s="172"/>
      <c r="YS74" s="172"/>
      <c r="YT74" s="172"/>
      <c r="YU74" s="172"/>
      <c r="YV74" s="172"/>
      <c r="YW74" s="172"/>
      <c r="YX74" s="172"/>
      <c r="YY74" s="172"/>
      <c r="YZ74" s="172"/>
      <c r="ZA74" s="172"/>
      <c r="ZB74" s="172"/>
      <c r="ZC74" s="172"/>
      <c r="ZD74" s="172"/>
      <c r="ZE74" s="172"/>
      <c r="ZF74" s="172"/>
      <c r="ZG74" s="172"/>
      <c r="ZH74" s="172"/>
      <c r="ZI74" s="172"/>
      <c r="ZJ74" s="172"/>
      <c r="ZK74" s="172"/>
      <c r="ZL74" s="172"/>
      <c r="ZM74" s="172"/>
      <c r="ZN74" s="172"/>
      <c r="ZO74" s="172"/>
      <c r="ZP74" s="172"/>
      <c r="ZQ74" s="172"/>
      <c r="ZR74" s="172"/>
      <c r="ZS74" s="172"/>
      <c r="ZT74" s="172"/>
      <c r="ZU74" s="172"/>
      <c r="ZV74" s="172"/>
      <c r="ZW74" s="172"/>
      <c r="ZX74" s="172"/>
      <c r="ZY74" s="172"/>
      <c r="ZZ74" s="172"/>
      <c r="AAA74" s="172"/>
      <c r="AAB74" s="172"/>
      <c r="AAC74" s="172"/>
      <c r="AAD74" s="172"/>
      <c r="AAE74" s="172"/>
      <c r="AAF74" s="172"/>
      <c r="AAG74" s="172"/>
      <c r="AAH74" s="172"/>
      <c r="AAI74" s="172"/>
      <c r="AAJ74" s="172"/>
      <c r="AAK74" s="172"/>
      <c r="AAL74" s="172"/>
      <c r="AAM74" s="172"/>
      <c r="AAN74" s="172"/>
      <c r="AAO74" s="172"/>
      <c r="AAP74" s="172"/>
      <c r="AAQ74" s="172"/>
      <c r="AAR74" s="172"/>
      <c r="AAS74" s="172"/>
      <c r="AAT74" s="172"/>
      <c r="AAU74" s="172"/>
      <c r="AAV74" s="172"/>
      <c r="AAW74" s="172"/>
      <c r="AAX74" s="172"/>
      <c r="AAY74" s="172"/>
      <c r="AAZ74" s="172"/>
      <c r="ABA74" s="172"/>
      <c r="ABB74" s="172"/>
      <c r="ABC74" s="172"/>
      <c r="ABD74" s="172"/>
      <c r="ABE74" s="172"/>
      <c r="ABF74" s="172"/>
      <c r="ABG74" s="172"/>
      <c r="ABH74" s="172"/>
      <c r="ABI74" s="172"/>
      <c r="ABJ74" s="172"/>
      <c r="ABK74" s="172"/>
      <c r="ABL74" s="172"/>
      <c r="ABM74" s="172"/>
      <c r="ABN74" s="172"/>
      <c r="ABO74" s="172"/>
      <c r="ABP74" s="172"/>
      <c r="ABQ74" s="172"/>
      <c r="ABR74" s="172"/>
      <c r="ABS74" s="172"/>
      <c r="ABT74" s="172"/>
      <c r="ABU74" s="172"/>
      <c r="ABV74" s="172"/>
      <c r="ABW74" s="172"/>
      <c r="ABX74" s="172"/>
      <c r="ABY74" s="172"/>
      <c r="ABZ74" s="172"/>
      <c r="ACA74" s="172"/>
      <c r="ACB74" s="172"/>
      <c r="ACC74" s="172"/>
      <c r="ACD74" s="172"/>
      <c r="ACE74" s="172"/>
      <c r="ACF74" s="172"/>
      <c r="ACG74" s="172"/>
      <c r="ACH74" s="172"/>
      <c r="ACI74" s="172"/>
      <c r="ACJ74" s="172"/>
      <c r="ACK74" s="172"/>
      <c r="ACL74" s="172"/>
      <c r="ACM74" s="172"/>
      <c r="ACN74" s="172"/>
      <c r="ACO74" s="172"/>
      <c r="ACP74" s="172"/>
      <c r="ACQ74" s="172"/>
      <c r="ACR74" s="172"/>
      <c r="ACS74" s="172"/>
      <c r="ACT74" s="172"/>
      <c r="ACU74" s="172"/>
      <c r="ACV74" s="172"/>
      <c r="ACW74" s="172"/>
      <c r="ACX74" s="172"/>
      <c r="ACY74" s="172"/>
      <c r="ACZ74" s="172"/>
      <c r="ADA74" s="172"/>
      <c r="ADB74" s="172"/>
      <c r="ADC74" s="172"/>
      <c r="ADD74" s="172"/>
      <c r="ADE74" s="172"/>
      <c r="ADF74" s="172"/>
      <c r="ADG74" s="172"/>
      <c r="ADH74" s="172"/>
      <c r="ADI74" s="172"/>
      <c r="ADJ74" s="172"/>
      <c r="ADK74" s="172"/>
      <c r="ADL74" s="172"/>
      <c r="ADM74" s="172"/>
      <c r="ADN74" s="172"/>
      <c r="ADO74" s="172"/>
      <c r="ADP74" s="172"/>
      <c r="ADQ74" s="172"/>
      <c r="ADR74" s="172"/>
      <c r="ADS74" s="172"/>
      <c r="ADT74" s="172"/>
      <c r="ADU74" s="172"/>
      <c r="ADV74" s="172"/>
      <c r="ADW74" s="172"/>
      <c r="ADX74" s="172"/>
      <c r="ADY74" s="172"/>
      <c r="ADZ74" s="172"/>
      <c r="AEA74" s="172"/>
      <c r="AEB74" s="172"/>
      <c r="AEC74" s="172"/>
      <c r="AED74" s="172"/>
      <c r="AEE74" s="172"/>
      <c r="AEF74" s="172"/>
      <c r="AEG74" s="172"/>
      <c r="AEH74" s="172"/>
      <c r="AEI74" s="172"/>
      <c r="AEJ74" s="172"/>
      <c r="AEK74" s="172"/>
      <c r="AEL74" s="172"/>
      <c r="AEM74" s="172"/>
      <c r="AEN74" s="172"/>
      <c r="AEO74" s="172"/>
      <c r="AEP74" s="172"/>
      <c r="AEQ74" s="172"/>
      <c r="AER74" s="172"/>
      <c r="AES74" s="172"/>
      <c r="AET74" s="172"/>
      <c r="AEU74" s="172"/>
      <c r="AEV74" s="172"/>
      <c r="AEW74" s="172"/>
      <c r="AEX74" s="172"/>
      <c r="AEY74" s="172"/>
      <c r="AEZ74" s="172"/>
      <c r="AFA74" s="172"/>
      <c r="AFB74" s="172"/>
      <c r="AFC74" s="172"/>
      <c r="AFD74" s="172"/>
      <c r="AFE74" s="172"/>
      <c r="AFF74" s="172"/>
      <c r="AFG74" s="172"/>
      <c r="AFH74" s="172"/>
      <c r="AFI74" s="172"/>
      <c r="AFJ74" s="172"/>
      <c r="AFK74" s="172"/>
      <c r="AFL74" s="172"/>
      <c r="AFM74" s="172"/>
      <c r="AFN74" s="172"/>
      <c r="AFO74" s="172"/>
      <c r="AFP74" s="172"/>
      <c r="AFQ74" s="172"/>
      <c r="AFR74" s="172"/>
      <c r="AFS74" s="172"/>
      <c r="AFT74" s="172"/>
      <c r="AFU74" s="172"/>
      <c r="AFV74" s="172"/>
      <c r="AFW74" s="172"/>
      <c r="AFX74" s="172"/>
      <c r="AFY74" s="172"/>
      <c r="AFZ74" s="172"/>
      <c r="AGA74" s="172"/>
      <c r="AGB74" s="172"/>
      <c r="AGC74" s="172"/>
      <c r="AGD74" s="172"/>
      <c r="AGE74" s="172"/>
      <c r="AGF74" s="172"/>
      <c r="AGG74" s="172"/>
      <c r="AGH74" s="172"/>
      <c r="AGI74" s="172"/>
      <c r="AGJ74" s="172"/>
      <c r="AGK74" s="172"/>
      <c r="AGL74" s="172"/>
      <c r="AGM74" s="172"/>
      <c r="AGN74" s="172"/>
      <c r="AGO74" s="172"/>
      <c r="AGP74" s="172"/>
      <c r="AGQ74" s="172"/>
      <c r="AGR74" s="172"/>
      <c r="AGS74" s="172"/>
      <c r="AGT74" s="172"/>
      <c r="AGU74" s="172"/>
      <c r="AGV74" s="172"/>
      <c r="AGW74" s="172"/>
      <c r="AGX74" s="172"/>
      <c r="AGY74" s="172"/>
      <c r="AGZ74" s="172"/>
      <c r="AHA74" s="172"/>
      <c r="AHB74" s="172"/>
      <c r="AHC74" s="172"/>
      <c r="AHD74" s="172"/>
      <c r="AHE74" s="172"/>
      <c r="AHF74" s="172"/>
      <c r="AHG74" s="172"/>
      <c r="AHH74" s="172"/>
      <c r="AHI74" s="172"/>
      <c r="AHJ74" s="172"/>
      <c r="AHK74" s="172"/>
      <c r="AHL74" s="172"/>
      <c r="AHM74" s="172"/>
      <c r="AHN74" s="172"/>
      <c r="AHO74" s="172"/>
      <c r="AHP74" s="172"/>
      <c r="AHQ74" s="172"/>
      <c r="AHR74" s="172"/>
      <c r="AHS74" s="172"/>
      <c r="AHT74" s="172"/>
      <c r="AHU74" s="172"/>
      <c r="AHV74" s="172"/>
      <c r="AHW74" s="172"/>
      <c r="AHX74" s="172"/>
      <c r="AHY74" s="172"/>
      <c r="AHZ74" s="172"/>
      <c r="AIA74" s="172"/>
      <c r="AIB74" s="172"/>
      <c r="AIC74" s="172"/>
      <c r="AID74" s="172"/>
      <c r="AIE74" s="172"/>
      <c r="AIF74" s="172"/>
      <c r="AIG74" s="172"/>
      <c r="AIH74" s="172"/>
      <c r="AII74" s="172"/>
      <c r="AIJ74" s="172"/>
      <c r="AIK74" s="172"/>
      <c r="AIL74" s="172"/>
      <c r="AIM74" s="172"/>
      <c r="AIN74" s="172"/>
      <c r="AIO74" s="172"/>
      <c r="AIP74" s="172"/>
      <c r="AIQ74" s="172"/>
      <c r="AIR74" s="172"/>
      <c r="AIS74" s="172"/>
      <c r="AIT74" s="172"/>
      <c r="AIU74" s="172"/>
      <c r="AIV74" s="172"/>
      <c r="AIW74" s="172"/>
      <c r="AIX74" s="172"/>
      <c r="AIY74" s="172"/>
      <c r="AIZ74" s="172"/>
      <c r="AJA74" s="172"/>
      <c r="AJB74" s="172"/>
      <c r="AJC74" s="172"/>
      <c r="AJD74" s="172"/>
      <c r="AJE74" s="172"/>
      <c r="AJF74" s="172"/>
      <c r="AJG74" s="172"/>
      <c r="AJH74" s="172"/>
      <c r="AJI74" s="172"/>
      <c r="AJJ74" s="172"/>
      <c r="AJK74" s="172"/>
      <c r="AJL74" s="172"/>
      <c r="AJM74" s="172"/>
      <c r="AJN74" s="172"/>
      <c r="AJO74" s="172"/>
      <c r="AJP74" s="172"/>
      <c r="AJQ74" s="172"/>
      <c r="AJR74" s="172"/>
      <c r="AJS74" s="172"/>
      <c r="AJT74" s="172"/>
      <c r="AJU74" s="172"/>
      <c r="AJV74" s="172"/>
      <c r="AJW74" s="172"/>
      <c r="AJX74" s="172"/>
      <c r="AJY74" s="172"/>
      <c r="AJZ74" s="172"/>
      <c r="AKA74" s="172"/>
      <c r="AKB74" s="172"/>
      <c r="AKC74" s="172"/>
      <c r="AKD74" s="172"/>
      <c r="AKE74" s="172"/>
      <c r="AKF74" s="172"/>
      <c r="AKG74" s="172"/>
      <c r="AKH74" s="172"/>
      <c r="AKI74" s="172"/>
      <c r="AKJ74" s="172"/>
      <c r="AKK74" s="172"/>
      <c r="AKL74" s="172"/>
      <c r="AKM74" s="172"/>
      <c r="AKN74" s="172"/>
      <c r="AKO74" s="172"/>
      <c r="AKP74" s="172"/>
      <c r="AKQ74" s="172"/>
      <c r="AKR74" s="172"/>
      <c r="AKS74" s="172"/>
      <c r="AKT74" s="172"/>
      <c r="AKU74" s="172"/>
      <c r="AKV74" s="172"/>
      <c r="AKW74" s="172"/>
      <c r="AKX74" s="172"/>
      <c r="AKY74" s="172"/>
      <c r="AKZ74" s="172"/>
      <c r="ALA74" s="172"/>
      <c r="ALB74" s="172"/>
      <c r="ALC74" s="172"/>
      <c r="ALD74" s="172"/>
      <c r="ALE74" s="172"/>
      <c r="ALF74" s="172"/>
      <c r="ALG74" s="172"/>
      <c r="ALH74" s="172"/>
      <c r="ALI74" s="172"/>
      <c r="ALJ74" s="172"/>
      <c r="ALK74" s="172"/>
      <c r="ALL74" s="172"/>
      <c r="ALM74" s="172"/>
      <c r="ALN74" s="172"/>
      <c r="ALO74" s="172"/>
      <c r="ALP74" s="172"/>
      <c r="ALQ74" s="172"/>
      <c r="ALR74" s="172"/>
      <c r="ALS74" s="172"/>
      <c r="ALT74" s="172"/>
      <c r="ALU74" s="172"/>
      <c r="ALV74" s="172"/>
      <c r="ALW74" s="172"/>
      <c r="ALX74" s="172"/>
      <c r="ALY74" s="172"/>
      <c r="ALZ74" s="172"/>
      <c r="AMA74" s="172"/>
      <c r="AMB74" s="172"/>
      <c r="AMC74" s="172"/>
      <c r="AMD74" s="172"/>
      <c r="AME74" s="172"/>
      <c r="AMF74" s="172"/>
      <c r="AMG74" s="172"/>
      <c r="AMH74" s="172"/>
      <c r="AMI74" s="172"/>
      <c r="AMJ74" s="172"/>
      <c r="AMK74" s="172"/>
      <c r="AML74" s="172"/>
    </row>
    <row r="75" spans="1:1026" s="282" customFormat="1">
      <c r="A75" s="172"/>
      <c r="B75" s="225" t="s">
        <v>206</v>
      </c>
      <c r="C75" s="154">
        <f t="shared" ref="C75:C106" si="166">LEN(B75)-$C$7+1</f>
        <v>17</v>
      </c>
      <c r="D75" s="167">
        <f t="shared" ref="D75:D106" si="167">C75*4</f>
        <v>68</v>
      </c>
      <c r="E75" s="166" t="str">
        <f t="shared" ref="E75:E106" si="168">MID(B75,$C$7,2)</f>
        <v>9C</v>
      </c>
      <c r="F75" s="155" t="str">
        <f t="shared" ref="F75:F106" si="169">MID(B75,$C$7+2,2)</f>
        <v>1B</v>
      </c>
      <c r="G75" s="155" t="str">
        <f t="shared" ref="G75:G106" si="170">MID(B75,$C$7+4,2)</f>
        <v>0E</v>
      </c>
      <c r="H75" s="155" t="str">
        <f t="shared" ref="H75:H106" si="171">MID(B75,$C$7+6,2)</f>
        <v>0D</v>
      </c>
      <c r="I75" s="155" t="str">
        <f t="shared" ref="I75:I106" si="172">MID(B75,$C$7+8,2)</f>
        <v>00</v>
      </c>
      <c r="J75" s="155" t="str">
        <f t="shared" ref="J75:J106" si="173">MID(B75,$C$7+10,2)</f>
        <v>F6</v>
      </c>
      <c r="K75" s="155" t="str">
        <f t="shared" ref="K75:K106" si="174">MID(B75,$C$7+12,2)</f>
        <v>05</v>
      </c>
      <c r="L75" s="155" t="str">
        <f t="shared" ref="L75:L106" si="175">MID(B75,$C$7+14,2)</f>
        <v>CD</v>
      </c>
      <c r="M75" s="155" t="str">
        <f t="shared" ref="M75:M106" si="176">MID(B75,$C$7+16,2)</f>
        <v>4</v>
      </c>
      <c r="N75" s="155" t="str">
        <f t="shared" ref="N75:N106" si="177">MID(B75,$C$7+18,2)</f>
        <v/>
      </c>
      <c r="O75" s="156" t="str">
        <f t="shared" ref="O75:O106" si="178">MID(B75,$C$7+20,2)</f>
        <v/>
      </c>
      <c r="P75" s="157" t="str">
        <f t="shared" si="157"/>
        <v>1</v>
      </c>
      <c r="Q75" s="158" t="str">
        <f t="shared" si="157"/>
        <v>0</v>
      </c>
      <c r="R75" s="158" t="str">
        <f t="shared" si="157"/>
        <v>0</v>
      </c>
      <c r="S75" s="159" t="str">
        <f t="shared" si="157"/>
        <v>1</v>
      </c>
      <c r="T75" s="158" t="str">
        <f t="shared" si="157"/>
        <v>1</v>
      </c>
      <c r="U75" s="158" t="str">
        <f t="shared" si="157"/>
        <v>1</v>
      </c>
      <c r="V75" s="158" t="str">
        <f t="shared" si="157"/>
        <v>0</v>
      </c>
      <c r="W75" s="158" t="str">
        <f t="shared" si="157"/>
        <v>0</v>
      </c>
      <c r="X75" s="157" t="str">
        <f t="shared" si="158"/>
        <v>0</v>
      </c>
      <c r="Y75" s="158" t="str">
        <f t="shared" si="158"/>
        <v>0</v>
      </c>
      <c r="Z75" s="158" t="str">
        <f t="shared" si="158"/>
        <v>0</v>
      </c>
      <c r="AA75" s="159" t="str">
        <f t="shared" si="158"/>
        <v>1</v>
      </c>
      <c r="AB75" s="160" t="str">
        <f t="shared" si="158"/>
        <v>1</v>
      </c>
      <c r="AC75" s="161" t="str">
        <f t="shared" si="158"/>
        <v>0</v>
      </c>
      <c r="AD75" s="158" t="str">
        <f t="shared" si="158"/>
        <v>1</v>
      </c>
      <c r="AE75" s="159" t="str">
        <f t="shared" si="158"/>
        <v>1</v>
      </c>
      <c r="AF75" s="155" t="str">
        <f t="shared" si="159"/>
        <v>0</v>
      </c>
      <c r="AG75" s="162" t="str">
        <f t="shared" si="159"/>
        <v>0</v>
      </c>
      <c r="AH75" s="163" t="str">
        <f t="shared" si="159"/>
        <v>0</v>
      </c>
      <c r="AI75" s="165" t="str">
        <f t="shared" si="159"/>
        <v>0</v>
      </c>
      <c r="AJ75" s="164" t="str">
        <f t="shared" si="159"/>
        <v>1</v>
      </c>
      <c r="AK75" s="164" t="str">
        <f t="shared" si="159"/>
        <v>1</v>
      </c>
      <c r="AL75" s="289" t="str">
        <f t="shared" si="159"/>
        <v>1</v>
      </c>
      <c r="AM75" s="165" t="str">
        <f t="shared" si="159"/>
        <v>0</v>
      </c>
      <c r="AN75" s="230" t="str">
        <f t="shared" si="160"/>
        <v>0</v>
      </c>
      <c r="AO75" s="230" t="str">
        <f t="shared" si="160"/>
        <v>0</v>
      </c>
      <c r="AP75" s="230" t="str">
        <f t="shared" si="160"/>
        <v>0</v>
      </c>
      <c r="AQ75" s="230" t="str">
        <f t="shared" si="160"/>
        <v>0</v>
      </c>
      <c r="AR75" s="229" t="str">
        <f t="shared" si="160"/>
        <v>1</v>
      </c>
      <c r="AS75" s="230" t="str">
        <f t="shared" si="160"/>
        <v>1</v>
      </c>
      <c r="AT75" s="230" t="str">
        <f t="shared" si="160"/>
        <v>0</v>
      </c>
      <c r="AU75" s="231" t="str">
        <f t="shared" si="160"/>
        <v>1</v>
      </c>
      <c r="AV75" s="230" t="str">
        <f t="shared" si="161"/>
        <v>0</v>
      </c>
      <c r="AW75" s="232" t="str">
        <f t="shared" si="161"/>
        <v>0</v>
      </c>
      <c r="AX75" s="232" t="str">
        <f t="shared" si="161"/>
        <v>0</v>
      </c>
      <c r="AY75" s="233" t="str">
        <f t="shared" si="161"/>
        <v>0</v>
      </c>
      <c r="AZ75" s="232" t="str">
        <f t="shared" si="161"/>
        <v>0</v>
      </c>
      <c r="BA75" s="232" t="str">
        <f t="shared" si="161"/>
        <v>0</v>
      </c>
      <c r="BB75" s="232" t="str">
        <f t="shared" si="161"/>
        <v>0</v>
      </c>
      <c r="BC75" s="233" t="str">
        <f t="shared" si="161"/>
        <v>0</v>
      </c>
      <c r="BD75" s="168" t="str">
        <f t="shared" si="162"/>
        <v>1</v>
      </c>
      <c r="BE75" s="168" t="str">
        <f t="shared" si="162"/>
        <v>1</v>
      </c>
      <c r="BF75" s="168" t="str">
        <f t="shared" si="162"/>
        <v>1</v>
      </c>
      <c r="BG75" s="169" t="str">
        <f t="shared" si="162"/>
        <v>1</v>
      </c>
      <c r="BH75" s="168" t="str">
        <f t="shared" si="162"/>
        <v>0</v>
      </c>
      <c r="BI75" s="168" t="str">
        <f t="shared" si="162"/>
        <v>1</v>
      </c>
      <c r="BJ75" s="168" t="str">
        <f t="shared" si="162"/>
        <v>1</v>
      </c>
      <c r="BK75" s="169" t="str">
        <f t="shared" si="162"/>
        <v>0</v>
      </c>
      <c r="BL75" s="168" t="str">
        <f t="shared" si="163"/>
        <v>0</v>
      </c>
      <c r="BM75" s="168" t="str">
        <f t="shared" si="163"/>
        <v>0</v>
      </c>
      <c r="BN75" s="168" t="str">
        <f t="shared" si="163"/>
        <v>0</v>
      </c>
      <c r="BO75" s="169" t="str">
        <f t="shared" si="163"/>
        <v>0</v>
      </c>
      <c r="BP75" s="168" t="str">
        <f t="shared" si="163"/>
        <v>0</v>
      </c>
      <c r="BQ75" s="168" t="str">
        <f t="shared" si="163"/>
        <v>1</v>
      </c>
      <c r="BR75" s="168" t="str">
        <f t="shared" si="163"/>
        <v>0</v>
      </c>
      <c r="BS75" s="169" t="str">
        <f t="shared" si="163"/>
        <v>1</v>
      </c>
      <c r="BT75" s="302" t="str">
        <f t="shared" si="164"/>
        <v>1</v>
      </c>
      <c r="BU75" s="302" t="str">
        <f t="shared" si="164"/>
        <v>1</v>
      </c>
      <c r="BV75" s="302" t="str">
        <f t="shared" si="164"/>
        <v>0</v>
      </c>
      <c r="BW75" s="303" t="str">
        <f t="shared" si="164"/>
        <v>0</v>
      </c>
      <c r="BX75" s="302" t="str">
        <f t="shared" si="164"/>
        <v>1</v>
      </c>
      <c r="BY75" s="302" t="str">
        <f t="shared" si="164"/>
        <v>1</v>
      </c>
      <c r="BZ75" s="302" t="str">
        <f t="shared" si="164"/>
        <v>0</v>
      </c>
      <c r="CA75" s="303" t="str">
        <f t="shared" si="164"/>
        <v>1</v>
      </c>
      <c r="CB75" s="164" t="str">
        <f t="shared" si="165"/>
        <v>0</v>
      </c>
      <c r="CC75" s="289" t="str">
        <f t="shared" si="165"/>
        <v>1</v>
      </c>
      <c r="CD75" s="340" t="str">
        <f t="shared" si="165"/>
        <v>0</v>
      </c>
      <c r="CE75" s="341" t="str">
        <f t="shared" si="165"/>
        <v>0</v>
      </c>
      <c r="CF75" s="340" t="str">
        <f t="shared" si="165"/>
        <v>0</v>
      </c>
      <c r="CG75" s="340" t="str">
        <f t="shared" si="165"/>
        <v>0</v>
      </c>
      <c r="CH75" s="340" t="str">
        <f t="shared" si="165"/>
        <v>0</v>
      </c>
      <c r="CI75" s="341" t="str">
        <f t="shared" si="165"/>
        <v>0</v>
      </c>
      <c r="CJ75" s="155" t="s">
        <v>207</v>
      </c>
      <c r="CK75" s="155"/>
      <c r="CL75" s="32" t="str">
        <f t="shared" ref="CL75:CL106" si="179">MID(B75,1,4)</f>
        <v>9C1B</v>
      </c>
      <c r="CM75" s="285">
        <f t="shared" si="65"/>
        <v>13</v>
      </c>
      <c r="CN75" s="285">
        <f t="shared" si="67"/>
        <v>23</v>
      </c>
      <c r="CO75" s="142">
        <f t="shared" ref="CO75:CO106" si="180">(DR75*256+DQ75-900)/10</f>
        <v>62.6</v>
      </c>
      <c r="CP75" s="142">
        <f t="shared" ref="CP75:CP106" si="181">(CO75-32)*5/9</f>
        <v>17</v>
      </c>
      <c r="CQ75" s="143">
        <f t="shared" si="147"/>
        <v>0.11111111111111072</v>
      </c>
      <c r="CR75" s="155"/>
      <c r="CS75" s="170">
        <f t="shared" ref="CS75:CS106" si="182">P75*P$6+Q75*Q$6+R75*R$6+S75*S$6</f>
        <v>9</v>
      </c>
      <c r="CT75" s="23">
        <f t="shared" ref="CT75:CT106" si="183">T75*T$6+U75*U$6+V75*V$6+W75*W$6</f>
        <v>12</v>
      </c>
      <c r="CU75" s="171">
        <f t="shared" ref="CU75:CU106" si="184">X75*X$6+Y75*Y$6+Z75*Z$6+AA75*AA$6</f>
        <v>1</v>
      </c>
      <c r="CV75" s="23">
        <f t="shared" ref="CV75:CV106" si="185">AB75*AB$6+AC75*AC$6+AD75*AD$6+AE75*AE$6</f>
        <v>11</v>
      </c>
      <c r="CW75" s="172">
        <f t="shared" ref="CW75:CW106" si="186">AF75*AF$6+AG75*AG$6+AH75*AH$6+AI75*AI$6</f>
        <v>0</v>
      </c>
      <c r="CX75" s="24">
        <f t="shared" ref="CX75:CX106" si="187">AJ75*AJ$6+AK75*AK$6+AL75*AL$6+AM75*AM$6</f>
        <v>14</v>
      </c>
      <c r="CY75" s="267">
        <f t="shared" ref="CY75:CY106" si="188">AN75*AN$6+AO75*AO$6+AP75*AP$6+AQ75*AQ$6</f>
        <v>0</v>
      </c>
      <c r="CZ75" s="268">
        <f t="shared" ref="CZ75:CZ106" si="189">AR75*AR$6+AS75*AS$6+AT75*AT$6+AU75*AU$6</f>
        <v>13</v>
      </c>
      <c r="DA75" s="267">
        <f t="shared" ref="DA75:DA106" si="190">AV75*AV$6+AW75*AW$6+AX75*AX$6+AY75*AY$6</f>
        <v>0</v>
      </c>
      <c r="DB75" s="268">
        <f t="shared" ref="DB75:DB106" si="191">AZ75*AZ$6+BA75*BA$6+BB75*BB$6+BC75*BC$6</f>
        <v>0</v>
      </c>
      <c r="DC75" s="173">
        <f t="shared" ref="DC75:DC106" si="192">BD75*BD$6+BE75*BE$6+BF75*BF$6+BG75*BG$6</f>
        <v>15</v>
      </c>
      <c r="DD75" s="26">
        <f t="shared" ref="DD75:DD106" si="193">BH75*BH$6+BI75*BI$6+BJ75*BJ$6+BK75*BK$6</f>
        <v>6</v>
      </c>
      <c r="DE75" s="173">
        <f t="shared" ref="DE75:DE106" si="194">BL75*BL$6+BM75*BM$6+BN75*BN$6+BO75*BO$6</f>
        <v>0</v>
      </c>
      <c r="DF75" s="26">
        <f t="shared" ref="DF75:DF106" si="195">BP75*BP$6+BQ75*BQ$6+BR75*BR$6+BS75*BS$6</f>
        <v>5</v>
      </c>
      <c r="DG75" s="326">
        <f t="shared" ref="DG75:DG106" si="196">BT75*BT$6+BU75*BU$6+BV75*BV$6+BW75*BW$6</f>
        <v>12</v>
      </c>
      <c r="DH75" s="327">
        <f t="shared" ref="DH75:DH106" si="197">BX75*BX$6+BY75*BY$6+BZ75*BZ$6+CA75*CA$6</f>
        <v>13</v>
      </c>
      <c r="DI75" s="172">
        <f t="shared" ref="DI75:DI106" si="198">CB75*CB$6+CC75*CC$6+CD75*CD$6+CE75*CE$6</f>
        <v>4</v>
      </c>
      <c r="DJ75" s="24">
        <f t="shared" ref="DJ75:DJ106" si="199">CF75*CF$6+CG75*CG$6+CH75*CH$6+CI75*CI$6</f>
        <v>0</v>
      </c>
      <c r="DK75" s="172"/>
      <c r="DL75" s="19">
        <f t="shared" ref="DL75:DL106" si="200">P75*P$8+Q75*Q$8+R75*R$8+S75*S$8+T75*T$8+U75*U$8+V75*V$8+W75*W$8</f>
        <v>156</v>
      </c>
      <c r="DM75" s="19">
        <f t="shared" ref="DM75:DM106" si="201">X75*X$8+Y75*Y$8+Z75*Z$8+AA75*AA$8+AB75*AB$8+AC75*AC$8+AD75*AD$8+AE75*AE$8</f>
        <v>27</v>
      </c>
      <c r="DN75" s="174">
        <f t="shared" ref="DN75:DN106" si="202">AF75*AF$8+AG75*AG$8+AH75*AH$8+AI75*AI$8+AJ75*AJ$8+AK75*AK$8+AL75*AL$8+AM75*AM$8</f>
        <v>14</v>
      </c>
      <c r="DO75" s="278">
        <f t="shared" ref="DO75:DO106" si="203">AN75*AN$8+AO75*AO$8+AP75*AP$8+AQ75*AQ$8+AR75*AR$8+AS75*AS$8+AT75*AT$8+AU75*AU$8</f>
        <v>13</v>
      </c>
      <c r="DP75" s="278">
        <f t="shared" ref="DP75:DP106" si="204">AV75*AV$8+AW75*AW$8+AX75*AX$8+AY75*AY$8+AZ75*AZ$8+BA75*BA$8+BB75*BB$8+BC75*BC$8</f>
        <v>0</v>
      </c>
      <c r="DQ75" s="20">
        <f t="shared" ref="DQ75:DQ106" si="205">BD75*BD$8+BE75*BE$8+BF75*BF$8+BG75*BG$8+BH75*BH$8+BI75*BI$8+BJ75*BJ$8+BK75*BK$8</f>
        <v>246</v>
      </c>
      <c r="DR75" s="20">
        <f t="shared" ref="DR75:DR106" si="206">BL75*BL$8+BM75*BM$8+BN75*BN$8+BO75*BO$8+BP75*BP$8+BQ75*BQ$8+BR75*BR$8+BS75*BS$8</f>
        <v>5</v>
      </c>
      <c r="DS75" s="337">
        <f t="shared" ref="DS75:DS106" si="207">BT75*BT$8+BU75*BU$8+BV75*BV$8+BW75*BW$8+BX75*BX$8+BY75*BY$8+BZ75*BZ$8+CA75*CA$8</f>
        <v>205</v>
      </c>
      <c r="DT75" s="174">
        <f t="shared" ref="DT75:DT106" si="208">CB75*CB$8+CC75*CC$8+CD75*CD$8+CE75*CE$8+CF75*CF$8+CG75*CG$8+CH75*CH$8+CI75*CI$8</f>
        <v>64</v>
      </c>
      <c r="DU75" s="1">
        <f t="shared" si="66"/>
        <v>205</v>
      </c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  <c r="FK75" s="172"/>
      <c r="FL75" s="172"/>
      <c r="FM75" s="172"/>
      <c r="FN75" s="172"/>
      <c r="FO75" s="172"/>
      <c r="FP75" s="172"/>
      <c r="FQ75" s="172"/>
      <c r="FR75" s="172"/>
      <c r="FS75" s="172"/>
      <c r="FT75" s="172"/>
      <c r="FU75" s="172"/>
      <c r="FV75" s="172"/>
      <c r="FW75" s="172"/>
      <c r="FX75" s="172"/>
      <c r="FY75" s="172"/>
      <c r="FZ75" s="172"/>
      <c r="GA75" s="172"/>
      <c r="GB75" s="172"/>
      <c r="GC75" s="172"/>
      <c r="GD75" s="172"/>
      <c r="GE75" s="172"/>
      <c r="GF75" s="172"/>
      <c r="GG75" s="172"/>
      <c r="GH75" s="172"/>
      <c r="GI75" s="172"/>
      <c r="GJ75" s="172"/>
      <c r="GK75" s="172"/>
      <c r="GL75" s="172"/>
      <c r="GM75" s="172"/>
      <c r="GN75" s="172"/>
      <c r="GO75" s="172"/>
      <c r="GP75" s="172"/>
      <c r="GQ75" s="172"/>
      <c r="GR75" s="172"/>
      <c r="GS75" s="172"/>
      <c r="GT75" s="172"/>
      <c r="GU75" s="172"/>
      <c r="GV75" s="172"/>
      <c r="GW75" s="172"/>
      <c r="GX75" s="172"/>
      <c r="GY75" s="172"/>
      <c r="GZ75" s="172"/>
      <c r="HA75" s="172"/>
      <c r="HB75" s="172"/>
      <c r="HC75" s="172"/>
      <c r="HD75" s="172"/>
      <c r="HE75" s="172"/>
      <c r="HF75" s="172"/>
      <c r="HG75" s="172"/>
      <c r="HH75" s="172"/>
      <c r="HI75" s="172"/>
      <c r="HJ75" s="172"/>
      <c r="HK75" s="172"/>
      <c r="HL75" s="172"/>
      <c r="HM75" s="172"/>
      <c r="HN75" s="172"/>
      <c r="HO75" s="172"/>
      <c r="HP75" s="172"/>
      <c r="HQ75" s="172"/>
      <c r="HR75" s="172"/>
      <c r="HS75" s="172"/>
      <c r="HT75" s="172"/>
      <c r="HU75" s="172"/>
      <c r="HV75" s="172"/>
      <c r="HW75" s="172"/>
      <c r="HX75" s="172"/>
      <c r="HY75" s="172"/>
      <c r="HZ75" s="172"/>
      <c r="IA75" s="172"/>
      <c r="IB75" s="172"/>
      <c r="IC75" s="172"/>
      <c r="ID75" s="172"/>
      <c r="IE75" s="172"/>
      <c r="IF75" s="172"/>
      <c r="IG75" s="172"/>
      <c r="IH75" s="172"/>
      <c r="II75" s="172"/>
      <c r="IJ75" s="172"/>
      <c r="IK75" s="172"/>
      <c r="IL75" s="172"/>
      <c r="IM75" s="172"/>
      <c r="IN75" s="172"/>
      <c r="IO75" s="172"/>
      <c r="IP75" s="172"/>
      <c r="IQ75" s="172"/>
      <c r="IR75" s="172"/>
      <c r="IS75" s="172"/>
      <c r="IT75" s="172"/>
      <c r="IU75" s="172"/>
      <c r="IV75" s="172"/>
      <c r="IW75" s="172"/>
      <c r="IX75" s="172"/>
      <c r="IY75" s="172"/>
      <c r="IZ75" s="172"/>
      <c r="JA75" s="172"/>
      <c r="JB75" s="172"/>
      <c r="JC75" s="172"/>
      <c r="JD75" s="172"/>
      <c r="JE75" s="172"/>
      <c r="JF75" s="172"/>
      <c r="JG75" s="172"/>
      <c r="JH75" s="172"/>
      <c r="JI75" s="172"/>
      <c r="JJ75" s="172"/>
      <c r="JK75" s="172"/>
      <c r="JL75" s="172"/>
      <c r="JM75" s="172"/>
      <c r="JN75" s="172"/>
      <c r="JO75" s="172"/>
      <c r="JP75" s="172"/>
      <c r="JQ75" s="172"/>
      <c r="JR75" s="172"/>
      <c r="JS75" s="172"/>
      <c r="JT75" s="172"/>
      <c r="JU75" s="172"/>
      <c r="JV75" s="172"/>
      <c r="JW75" s="172"/>
      <c r="JX75" s="172"/>
      <c r="JY75" s="172"/>
      <c r="JZ75" s="172"/>
      <c r="KA75" s="172"/>
      <c r="KB75" s="172"/>
      <c r="KC75" s="172"/>
      <c r="KD75" s="172"/>
      <c r="KE75" s="172"/>
      <c r="KF75" s="172"/>
      <c r="KG75" s="172"/>
      <c r="KH75" s="172"/>
      <c r="KI75" s="172"/>
      <c r="KJ75" s="172"/>
      <c r="KK75" s="172"/>
      <c r="KL75" s="172"/>
      <c r="KM75" s="172"/>
      <c r="KN75" s="172"/>
      <c r="KO75" s="172"/>
      <c r="KP75" s="172"/>
      <c r="KQ75" s="172"/>
      <c r="KR75" s="172"/>
      <c r="KS75" s="172"/>
      <c r="KT75" s="172"/>
      <c r="KU75" s="172"/>
      <c r="KV75" s="172"/>
      <c r="KW75" s="172"/>
      <c r="KX75" s="172"/>
      <c r="KY75" s="172"/>
      <c r="KZ75" s="172"/>
      <c r="LA75" s="172"/>
      <c r="LB75" s="172"/>
      <c r="LC75" s="172"/>
      <c r="LD75" s="172"/>
      <c r="LE75" s="172"/>
      <c r="LF75" s="172"/>
      <c r="LG75" s="172"/>
      <c r="LH75" s="172"/>
      <c r="LI75" s="172"/>
      <c r="LJ75" s="172"/>
      <c r="LK75" s="172"/>
      <c r="LL75" s="172"/>
      <c r="LM75" s="172"/>
      <c r="LN75" s="172"/>
      <c r="LO75" s="172"/>
      <c r="LP75" s="172"/>
      <c r="LQ75" s="172"/>
      <c r="LR75" s="172"/>
      <c r="LS75" s="172"/>
      <c r="LT75" s="172"/>
      <c r="LU75" s="172"/>
      <c r="LV75" s="172"/>
      <c r="LW75" s="172"/>
      <c r="LX75" s="172"/>
      <c r="LY75" s="172"/>
      <c r="LZ75" s="172"/>
      <c r="MA75" s="172"/>
      <c r="MB75" s="172"/>
      <c r="MC75" s="172"/>
      <c r="MD75" s="172"/>
      <c r="ME75" s="172"/>
      <c r="MF75" s="172"/>
      <c r="MG75" s="172"/>
      <c r="MH75" s="172"/>
      <c r="MI75" s="172"/>
      <c r="MJ75" s="172"/>
      <c r="MK75" s="172"/>
      <c r="ML75" s="172"/>
      <c r="MM75" s="172"/>
      <c r="MN75" s="172"/>
      <c r="MO75" s="172"/>
      <c r="MP75" s="172"/>
      <c r="MQ75" s="172"/>
      <c r="MR75" s="172"/>
      <c r="MS75" s="172"/>
      <c r="MT75" s="172"/>
      <c r="MU75" s="172"/>
      <c r="MV75" s="172"/>
      <c r="MW75" s="172"/>
      <c r="MX75" s="172"/>
      <c r="MY75" s="172"/>
      <c r="MZ75" s="172"/>
      <c r="NA75" s="172"/>
      <c r="NB75" s="172"/>
      <c r="NC75" s="172"/>
      <c r="ND75" s="172"/>
      <c r="NE75" s="172"/>
      <c r="NF75" s="172"/>
      <c r="NG75" s="172"/>
      <c r="NH75" s="172"/>
      <c r="NI75" s="172"/>
      <c r="NJ75" s="172"/>
      <c r="NK75" s="172"/>
      <c r="NL75" s="172"/>
      <c r="NM75" s="172"/>
      <c r="NN75" s="172"/>
      <c r="NO75" s="172"/>
      <c r="NP75" s="172"/>
      <c r="NQ75" s="172"/>
      <c r="NR75" s="172"/>
      <c r="NS75" s="172"/>
      <c r="NT75" s="172"/>
      <c r="NU75" s="172"/>
      <c r="NV75" s="172"/>
      <c r="NW75" s="172"/>
      <c r="NX75" s="172"/>
      <c r="NY75" s="172"/>
      <c r="NZ75" s="172"/>
      <c r="OA75" s="172"/>
      <c r="OB75" s="172"/>
      <c r="OC75" s="172"/>
      <c r="OD75" s="172"/>
      <c r="OE75" s="172"/>
      <c r="OF75" s="172"/>
      <c r="OG75" s="172"/>
      <c r="OH75" s="172"/>
      <c r="OI75" s="172"/>
      <c r="OJ75" s="172"/>
      <c r="OK75" s="172"/>
      <c r="OL75" s="172"/>
      <c r="OM75" s="172"/>
      <c r="ON75" s="172"/>
      <c r="OO75" s="172"/>
      <c r="OP75" s="172"/>
      <c r="OQ75" s="172"/>
      <c r="OR75" s="172"/>
      <c r="OS75" s="172"/>
      <c r="OT75" s="172"/>
      <c r="OU75" s="172"/>
      <c r="OV75" s="172"/>
      <c r="OW75" s="172"/>
      <c r="OX75" s="172"/>
      <c r="OY75" s="172"/>
      <c r="OZ75" s="172"/>
      <c r="PA75" s="172"/>
      <c r="PB75" s="172"/>
      <c r="PC75" s="172"/>
      <c r="PD75" s="172"/>
      <c r="PE75" s="172"/>
      <c r="PF75" s="172"/>
      <c r="PG75" s="172"/>
      <c r="PH75" s="172"/>
      <c r="PI75" s="172"/>
      <c r="PJ75" s="172"/>
      <c r="PK75" s="172"/>
      <c r="PL75" s="172"/>
      <c r="PM75" s="172"/>
      <c r="PN75" s="172"/>
      <c r="PO75" s="172"/>
      <c r="PP75" s="172"/>
      <c r="PQ75" s="172"/>
      <c r="PR75" s="172"/>
      <c r="PS75" s="172"/>
      <c r="PT75" s="172"/>
      <c r="PU75" s="172"/>
      <c r="PV75" s="172"/>
      <c r="PW75" s="172"/>
      <c r="PX75" s="172"/>
      <c r="PY75" s="172"/>
      <c r="PZ75" s="172"/>
      <c r="QA75" s="172"/>
      <c r="QB75" s="172"/>
      <c r="QC75" s="172"/>
      <c r="QD75" s="172"/>
      <c r="QE75" s="172"/>
      <c r="QF75" s="172"/>
      <c r="QG75" s="172"/>
      <c r="QH75" s="172"/>
      <c r="QI75" s="172"/>
      <c r="QJ75" s="172"/>
      <c r="QK75" s="172"/>
      <c r="QL75" s="172"/>
      <c r="QM75" s="172"/>
      <c r="QN75" s="172"/>
      <c r="QO75" s="172"/>
      <c r="QP75" s="172"/>
      <c r="QQ75" s="172"/>
      <c r="QR75" s="172"/>
      <c r="QS75" s="172"/>
      <c r="QT75" s="172"/>
      <c r="QU75" s="172"/>
      <c r="QV75" s="172"/>
      <c r="QW75" s="172"/>
      <c r="QX75" s="172"/>
      <c r="QY75" s="172"/>
      <c r="QZ75" s="172"/>
      <c r="RA75" s="172"/>
      <c r="RB75" s="172"/>
      <c r="RC75" s="172"/>
      <c r="RD75" s="172"/>
      <c r="RE75" s="172"/>
      <c r="RF75" s="172"/>
      <c r="RG75" s="172"/>
      <c r="RH75" s="172"/>
      <c r="RI75" s="172"/>
      <c r="RJ75" s="172"/>
      <c r="RK75" s="172"/>
      <c r="RL75" s="172"/>
      <c r="RM75" s="172"/>
      <c r="RN75" s="172"/>
      <c r="RO75" s="172"/>
      <c r="RP75" s="172"/>
      <c r="RQ75" s="172"/>
      <c r="RR75" s="172"/>
      <c r="RS75" s="172"/>
      <c r="RT75" s="172"/>
      <c r="RU75" s="172"/>
      <c r="RV75" s="172"/>
      <c r="RW75" s="172"/>
      <c r="RX75" s="172"/>
      <c r="RY75" s="172"/>
      <c r="RZ75" s="172"/>
      <c r="SA75" s="172"/>
      <c r="SB75" s="172"/>
      <c r="SC75" s="172"/>
      <c r="SD75" s="172"/>
      <c r="SE75" s="172"/>
      <c r="SF75" s="172"/>
      <c r="SG75" s="172"/>
      <c r="SH75" s="172"/>
      <c r="SI75" s="172"/>
      <c r="SJ75" s="172"/>
      <c r="SK75" s="172"/>
      <c r="SL75" s="172"/>
      <c r="SM75" s="172"/>
      <c r="SN75" s="172"/>
      <c r="SO75" s="172"/>
      <c r="SP75" s="172"/>
      <c r="SQ75" s="172"/>
      <c r="SR75" s="172"/>
      <c r="SS75" s="172"/>
      <c r="ST75" s="172"/>
      <c r="SU75" s="172"/>
      <c r="SV75" s="172"/>
      <c r="SW75" s="172"/>
      <c r="SX75" s="172"/>
      <c r="SY75" s="172"/>
      <c r="SZ75" s="172"/>
      <c r="TA75" s="172"/>
      <c r="TB75" s="172"/>
      <c r="TC75" s="172"/>
      <c r="TD75" s="172"/>
      <c r="TE75" s="172"/>
      <c r="TF75" s="172"/>
      <c r="TG75" s="172"/>
      <c r="TH75" s="172"/>
      <c r="TI75" s="172"/>
      <c r="TJ75" s="172"/>
      <c r="TK75" s="172"/>
      <c r="TL75" s="172"/>
      <c r="TM75" s="172"/>
      <c r="TN75" s="172"/>
      <c r="TO75" s="172"/>
      <c r="TP75" s="172"/>
      <c r="TQ75" s="172"/>
      <c r="TR75" s="172"/>
      <c r="TS75" s="172"/>
      <c r="TT75" s="172"/>
      <c r="TU75" s="172"/>
      <c r="TV75" s="172"/>
      <c r="TW75" s="172"/>
      <c r="TX75" s="172"/>
      <c r="TY75" s="172"/>
      <c r="TZ75" s="172"/>
      <c r="UA75" s="172"/>
      <c r="UB75" s="172"/>
      <c r="UC75" s="172"/>
      <c r="UD75" s="172"/>
      <c r="UE75" s="172"/>
      <c r="UF75" s="172"/>
      <c r="UG75" s="172"/>
      <c r="UH75" s="172"/>
      <c r="UI75" s="172"/>
      <c r="UJ75" s="172"/>
      <c r="UK75" s="172"/>
      <c r="UL75" s="172"/>
      <c r="UM75" s="172"/>
      <c r="UN75" s="172"/>
      <c r="UO75" s="172"/>
      <c r="UP75" s="172"/>
      <c r="UQ75" s="172"/>
      <c r="UR75" s="172"/>
      <c r="US75" s="172"/>
      <c r="UT75" s="172"/>
      <c r="UU75" s="172"/>
      <c r="UV75" s="172"/>
      <c r="UW75" s="172"/>
      <c r="UX75" s="172"/>
      <c r="UY75" s="172"/>
      <c r="UZ75" s="172"/>
      <c r="VA75" s="172"/>
      <c r="VB75" s="172"/>
      <c r="VC75" s="172"/>
      <c r="VD75" s="172"/>
      <c r="VE75" s="172"/>
      <c r="VF75" s="172"/>
      <c r="VG75" s="172"/>
      <c r="VH75" s="172"/>
      <c r="VI75" s="172"/>
      <c r="VJ75" s="172"/>
      <c r="VK75" s="172"/>
      <c r="VL75" s="172"/>
      <c r="VM75" s="172"/>
      <c r="VN75" s="172"/>
      <c r="VO75" s="172"/>
      <c r="VP75" s="172"/>
      <c r="VQ75" s="172"/>
      <c r="VR75" s="172"/>
      <c r="VS75" s="172"/>
      <c r="VT75" s="172"/>
      <c r="VU75" s="172"/>
      <c r="VV75" s="172"/>
      <c r="VW75" s="172"/>
      <c r="VX75" s="172"/>
      <c r="VY75" s="172"/>
      <c r="VZ75" s="172"/>
      <c r="WA75" s="172"/>
      <c r="WB75" s="172"/>
      <c r="WC75" s="172"/>
      <c r="WD75" s="172"/>
      <c r="WE75" s="172"/>
      <c r="WF75" s="172"/>
      <c r="WG75" s="172"/>
      <c r="WH75" s="172"/>
      <c r="WI75" s="172"/>
      <c r="WJ75" s="172"/>
      <c r="WK75" s="172"/>
      <c r="WL75" s="172"/>
      <c r="WM75" s="172"/>
      <c r="WN75" s="172"/>
      <c r="WO75" s="172"/>
      <c r="WP75" s="172"/>
      <c r="WQ75" s="172"/>
      <c r="WR75" s="172"/>
      <c r="WS75" s="172"/>
      <c r="WT75" s="172"/>
      <c r="WU75" s="172"/>
      <c r="WV75" s="172"/>
      <c r="WW75" s="172"/>
      <c r="WX75" s="172"/>
      <c r="WY75" s="172"/>
      <c r="WZ75" s="172"/>
      <c r="XA75" s="172"/>
      <c r="XB75" s="172"/>
      <c r="XC75" s="172"/>
      <c r="XD75" s="172"/>
      <c r="XE75" s="172"/>
      <c r="XF75" s="172"/>
      <c r="XG75" s="172"/>
      <c r="XH75" s="172"/>
      <c r="XI75" s="172"/>
      <c r="XJ75" s="172"/>
      <c r="XK75" s="172"/>
      <c r="XL75" s="172"/>
      <c r="XM75" s="172"/>
      <c r="XN75" s="172"/>
      <c r="XO75" s="172"/>
      <c r="XP75" s="172"/>
      <c r="XQ75" s="172"/>
      <c r="XR75" s="172"/>
      <c r="XS75" s="172"/>
      <c r="XT75" s="172"/>
      <c r="XU75" s="172"/>
      <c r="XV75" s="172"/>
      <c r="XW75" s="172"/>
      <c r="XX75" s="172"/>
      <c r="XY75" s="172"/>
      <c r="XZ75" s="172"/>
      <c r="YA75" s="172"/>
      <c r="YB75" s="172"/>
      <c r="YC75" s="172"/>
      <c r="YD75" s="172"/>
      <c r="YE75" s="172"/>
      <c r="YF75" s="172"/>
      <c r="YG75" s="172"/>
      <c r="YH75" s="172"/>
      <c r="YI75" s="172"/>
      <c r="YJ75" s="172"/>
      <c r="YK75" s="172"/>
      <c r="YL75" s="172"/>
      <c r="YM75" s="172"/>
      <c r="YN75" s="172"/>
      <c r="YO75" s="172"/>
      <c r="YP75" s="172"/>
      <c r="YQ75" s="172"/>
      <c r="YR75" s="172"/>
      <c r="YS75" s="172"/>
      <c r="YT75" s="172"/>
      <c r="YU75" s="172"/>
      <c r="YV75" s="172"/>
      <c r="YW75" s="172"/>
      <c r="YX75" s="172"/>
      <c r="YY75" s="172"/>
      <c r="YZ75" s="172"/>
      <c r="ZA75" s="172"/>
      <c r="ZB75" s="172"/>
      <c r="ZC75" s="172"/>
      <c r="ZD75" s="172"/>
      <c r="ZE75" s="172"/>
      <c r="ZF75" s="172"/>
      <c r="ZG75" s="172"/>
      <c r="ZH75" s="172"/>
      <c r="ZI75" s="172"/>
      <c r="ZJ75" s="172"/>
      <c r="ZK75" s="172"/>
      <c r="ZL75" s="172"/>
      <c r="ZM75" s="172"/>
      <c r="ZN75" s="172"/>
      <c r="ZO75" s="172"/>
      <c r="ZP75" s="172"/>
      <c r="ZQ75" s="172"/>
      <c r="ZR75" s="172"/>
      <c r="ZS75" s="172"/>
      <c r="ZT75" s="172"/>
      <c r="ZU75" s="172"/>
      <c r="ZV75" s="172"/>
      <c r="ZW75" s="172"/>
      <c r="ZX75" s="172"/>
      <c r="ZY75" s="172"/>
      <c r="ZZ75" s="172"/>
      <c r="AAA75" s="172"/>
      <c r="AAB75" s="172"/>
      <c r="AAC75" s="172"/>
      <c r="AAD75" s="172"/>
      <c r="AAE75" s="172"/>
      <c r="AAF75" s="172"/>
      <c r="AAG75" s="172"/>
      <c r="AAH75" s="172"/>
      <c r="AAI75" s="172"/>
      <c r="AAJ75" s="172"/>
      <c r="AAK75" s="172"/>
      <c r="AAL75" s="172"/>
      <c r="AAM75" s="172"/>
      <c r="AAN75" s="172"/>
      <c r="AAO75" s="172"/>
      <c r="AAP75" s="172"/>
      <c r="AAQ75" s="172"/>
      <c r="AAR75" s="172"/>
      <c r="AAS75" s="172"/>
      <c r="AAT75" s="172"/>
      <c r="AAU75" s="172"/>
      <c r="AAV75" s="172"/>
      <c r="AAW75" s="172"/>
      <c r="AAX75" s="172"/>
      <c r="AAY75" s="172"/>
      <c r="AAZ75" s="172"/>
      <c r="ABA75" s="172"/>
      <c r="ABB75" s="172"/>
      <c r="ABC75" s="172"/>
      <c r="ABD75" s="172"/>
      <c r="ABE75" s="172"/>
      <c r="ABF75" s="172"/>
      <c r="ABG75" s="172"/>
      <c r="ABH75" s="172"/>
      <c r="ABI75" s="172"/>
      <c r="ABJ75" s="172"/>
      <c r="ABK75" s="172"/>
      <c r="ABL75" s="172"/>
      <c r="ABM75" s="172"/>
      <c r="ABN75" s="172"/>
      <c r="ABO75" s="172"/>
      <c r="ABP75" s="172"/>
      <c r="ABQ75" s="172"/>
      <c r="ABR75" s="172"/>
      <c r="ABS75" s="172"/>
      <c r="ABT75" s="172"/>
      <c r="ABU75" s="172"/>
      <c r="ABV75" s="172"/>
      <c r="ABW75" s="172"/>
      <c r="ABX75" s="172"/>
      <c r="ABY75" s="172"/>
      <c r="ABZ75" s="172"/>
      <c r="ACA75" s="172"/>
      <c r="ACB75" s="172"/>
      <c r="ACC75" s="172"/>
      <c r="ACD75" s="172"/>
      <c r="ACE75" s="172"/>
      <c r="ACF75" s="172"/>
      <c r="ACG75" s="172"/>
      <c r="ACH75" s="172"/>
      <c r="ACI75" s="172"/>
      <c r="ACJ75" s="172"/>
      <c r="ACK75" s="172"/>
      <c r="ACL75" s="172"/>
      <c r="ACM75" s="172"/>
      <c r="ACN75" s="172"/>
      <c r="ACO75" s="172"/>
      <c r="ACP75" s="172"/>
      <c r="ACQ75" s="172"/>
      <c r="ACR75" s="172"/>
      <c r="ACS75" s="172"/>
      <c r="ACT75" s="172"/>
      <c r="ACU75" s="172"/>
      <c r="ACV75" s="172"/>
      <c r="ACW75" s="172"/>
      <c r="ACX75" s="172"/>
      <c r="ACY75" s="172"/>
      <c r="ACZ75" s="172"/>
      <c r="ADA75" s="172"/>
      <c r="ADB75" s="172"/>
      <c r="ADC75" s="172"/>
      <c r="ADD75" s="172"/>
      <c r="ADE75" s="172"/>
      <c r="ADF75" s="172"/>
      <c r="ADG75" s="172"/>
      <c r="ADH75" s="172"/>
      <c r="ADI75" s="172"/>
      <c r="ADJ75" s="172"/>
      <c r="ADK75" s="172"/>
      <c r="ADL75" s="172"/>
      <c r="ADM75" s="172"/>
      <c r="ADN75" s="172"/>
      <c r="ADO75" s="172"/>
      <c r="ADP75" s="172"/>
      <c r="ADQ75" s="172"/>
      <c r="ADR75" s="172"/>
      <c r="ADS75" s="172"/>
      <c r="ADT75" s="172"/>
      <c r="ADU75" s="172"/>
      <c r="ADV75" s="172"/>
      <c r="ADW75" s="172"/>
      <c r="ADX75" s="172"/>
      <c r="ADY75" s="172"/>
      <c r="ADZ75" s="172"/>
      <c r="AEA75" s="172"/>
      <c r="AEB75" s="172"/>
      <c r="AEC75" s="172"/>
      <c r="AED75" s="172"/>
      <c r="AEE75" s="172"/>
      <c r="AEF75" s="172"/>
      <c r="AEG75" s="172"/>
      <c r="AEH75" s="172"/>
      <c r="AEI75" s="172"/>
      <c r="AEJ75" s="172"/>
      <c r="AEK75" s="172"/>
      <c r="AEL75" s="172"/>
      <c r="AEM75" s="172"/>
      <c r="AEN75" s="172"/>
      <c r="AEO75" s="172"/>
      <c r="AEP75" s="172"/>
      <c r="AEQ75" s="172"/>
      <c r="AER75" s="172"/>
      <c r="AES75" s="172"/>
      <c r="AET75" s="172"/>
      <c r="AEU75" s="172"/>
      <c r="AEV75" s="172"/>
      <c r="AEW75" s="172"/>
      <c r="AEX75" s="172"/>
      <c r="AEY75" s="172"/>
      <c r="AEZ75" s="172"/>
      <c r="AFA75" s="172"/>
      <c r="AFB75" s="172"/>
      <c r="AFC75" s="172"/>
      <c r="AFD75" s="172"/>
      <c r="AFE75" s="172"/>
      <c r="AFF75" s="172"/>
      <c r="AFG75" s="172"/>
      <c r="AFH75" s="172"/>
      <c r="AFI75" s="172"/>
      <c r="AFJ75" s="172"/>
      <c r="AFK75" s="172"/>
      <c r="AFL75" s="172"/>
      <c r="AFM75" s="172"/>
      <c r="AFN75" s="172"/>
      <c r="AFO75" s="172"/>
      <c r="AFP75" s="172"/>
      <c r="AFQ75" s="172"/>
      <c r="AFR75" s="172"/>
      <c r="AFS75" s="172"/>
      <c r="AFT75" s="172"/>
      <c r="AFU75" s="172"/>
      <c r="AFV75" s="172"/>
      <c r="AFW75" s="172"/>
      <c r="AFX75" s="172"/>
      <c r="AFY75" s="172"/>
      <c r="AFZ75" s="172"/>
      <c r="AGA75" s="172"/>
      <c r="AGB75" s="172"/>
      <c r="AGC75" s="172"/>
      <c r="AGD75" s="172"/>
      <c r="AGE75" s="172"/>
      <c r="AGF75" s="172"/>
      <c r="AGG75" s="172"/>
      <c r="AGH75" s="172"/>
      <c r="AGI75" s="172"/>
      <c r="AGJ75" s="172"/>
      <c r="AGK75" s="172"/>
      <c r="AGL75" s="172"/>
      <c r="AGM75" s="172"/>
      <c r="AGN75" s="172"/>
      <c r="AGO75" s="172"/>
      <c r="AGP75" s="172"/>
      <c r="AGQ75" s="172"/>
      <c r="AGR75" s="172"/>
      <c r="AGS75" s="172"/>
      <c r="AGT75" s="172"/>
      <c r="AGU75" s="172"/>
      <c r="AGV75" s="172"/>
      <c r="AGW75" s="172"/>
      <c r="AGX75" s="172"/>
      <c r="AGY75" s="172"/>
      <c r="AGZ75" s="172"/>
      <c r="AHA75" s="172"/>
      <c r="AHB75" s="172"/>
      <c r="AHC75" s="172"/>
      <c r="AHD75" s="172"/>
      <c r="AHE75" s="172"/>
      <c r="AHF75" s="172"/>
      <c r="AHG75" s="172"/>
      <c r="AHH75" s="172"/>
      <c r="AHI75" s="172"/>
      <c r="AHJ75" s="172"/>
      <c r="AHK75" s="172"/>
      <c r="AHL75" s="172"/>
      <c r="AHM75" s="172"/>
      <c r="AHN75" s="172"/>
      <c r="AHO75" s="172"/>
      <c r="AHP75" s="172"/>
      <c r="AHQ75" s="172"/>
      <c r="AHR75" s="172"/>
      <c r="AHS75" s="172"/>
      <c r="AHT75" s="172"/>
      <c r="AHU75" s="172"/>
      <c r="AHV75" s="172"/>
      <c r="AHW75" s="172"/>
      <c r="AHX75" s="172"/>
      <c r="AHY75" s="172"/>
      <c r="AHZ75" s="172"/>
      <c r="AIA75" s="172"/>
      <c r="AIB75" s="172"/>
      <c r="AIC75" s="172"/>
      <c r="AID75" s="172"/>
      <c r="AIE75" s="172"/>
      <c r="AIF75" s="172"/>
      <c r="AIG75" s="172"/>
      <c r="AIH75" s="172"/>
      <c r="AII75" s="172"/>
      <c r="AIJ75" s="172"/>
      <c r="AIK75" s="172"/>
      <c r="AIL75" s="172"/>
      <c r="AIM75" s="172"/>
      <c r="AIN75" s="172"/>
      <c r="AIO75" s="172"/>
      <c r="AIP75" s="172"/>
      <c r="AIQ75" s="172"/>
      <c r="AIR75" s="172"/>
      <c r="AIS75" s="172"/>
      <c r="AIT75" s="172"/>
      <c r="AIU75" s="172"/>
      <c r="AIV75" s="172"/>
      <c r="AIW75" s="172"/>
      <c r="AIX75" s="172"/>
      <c r="AIY75" s="172"/>
      <c r="AIZ75" s="172"/>
      <c r="AJA75" s="172"/>
      <c r="AJB75" s="172"/>
      <c r="AJC75" s="172"/>
      <c r="AJD75" s="172"/>
      <c r="AJE75" s="172"/>
      <c r="AJF75" s="172"/>
      <c r="AJG75" s="172"/>
      <c r="AJH75" s="172"/>
      <c r="AJI75" s="172"/>
      <c r="AJJ75" s="172"/>
      <c r="AJK75" s="172"/>
      <c r="AJL75" s="172"/>
      <c r="AJM75" s="172"/>
      <c r="AJN75" s="172"/>
      <c r="AJO75" s="172"/>
      <c r="AJP75" s="172"/>
      <c r="AJQ75" s="172"/>
      <c r="AJR75" s="172"/>
      <c r="AJS75" s="172"/>
      <c r="AJT75" s="172"/>
      <c r="AJU75" s="172"/>
      <c r="AJV75" s="172"/>
      <c r="AJW75" s="172"/>
      <c r="AJX75" s="172"/>
      <c r="AJY75" s="172"/>
      <c r="AJZ75" s="172"/>
      <c r="AKA75" s="172"/>
      <c r="AKB75" s="172"/>
      <c r="AKC75" s="172"/>
      <c r="AKD75" s="172"/>
      <c r="AKE75" s="172"/>
      <c r="AKF75" s="172"/>
      <c r="AKG75" s="172"/>
      <c r="AKH75" s="172"/>
      <c r="AKI75" s="172"/>
      <c r="AKJ75" s="172"/>
      <c r="AKK75" s="172"/>
      <c r="AKL75" s="172"/>
      <c r="AKM75" s="172"/>
      <c r="AKN75" s="172"/>
      <c r="AKO75" s="172"/>
      <c r="AKP75" s="172"/>
      <c r="AKQ75" s="172"/>
      <c r="AKR75" s="172"/>
      <c r="AKS75" s="172"/>
      <c r="AKT75" s="172"/>
      <c r="AKU75" s="172"/>
      <c r="AKV75" s="172"/>
      <c r="AKW75" s="172"/>
      <c r="AKX75" s="172"/>
      <c r="AKY75" s="172"/>
      <c r="AKZ75" s="172"/>
      <c r="ALA75" s="172"/>
      <c r="ALB75" s="172"/>
      <c r="ALC75" s="172"/>
      <c r="ALD75" s="172"/>
      <c r="ALE75" s="172"/>
      <c r="ALF75" s="172"/>
      <c r="ALG75" s="172"/>
      <c r="ALH75" s="172"/>
      <c r="ALI75" s="172"/>
      <c r="ALJ75" s="172"/>
      <c r="ALK75" s="172"/>
      <c r="ALL75" s="172"/>
      <c r="ALM75" s="172"/>
      <c r="ALN75" s="172"/>
      <c r="ALO75" s="172"/>
      <c r="ALP75" s="172"/>
      <c r="ALQ75" s="172"/>
      <c r="ALR75" s="172"/>
      <c r="ALS75" s="172"/>
      <c r="ALT75" s="172"/>
      <c r="ALU75" s="172"/>
      <c r="ALV75" s="172"/>
      <c r="ALW75" s="172"/>
      <c r="ALX75" s="172"/>
      <c r="ALY75" s="172"/>
      <c r="ALZ75" s="172"/>
      <c r="AMA75" s="172"/>
      <c r="AMB75" s="172"/>
      <c r="AMC75" s="172"/>
      <c r="AMD75" s="172"/>
      <c r="AME75" s="172"/>
      <c r="AMF75" s="172"/>
      <c r="AMG75" s="172"/>
      <c r="AMH75" s="172"/>
      <c r="AMI75" s="172"/>
      <c r="AMJ75" s="172"/>
      <c r="AMK75" s="172"/>
      <c r="AML75" s="172"/>
    </row>
    <row r="76" spans="1:1026" s="282" customFormat="1">
      <c r="A76" s="172"/>
      <c r="B76" s="225" t="s">
        <v>208</v>
      </c>
      <c r="C76" s="154">
        <f t="shared" si="166"/>
        <v>17</v>
      </c>
      <c r="D76" s="167">
        <f t="shared" si="167"/>
        <v>68</v>
      </c>
      <c r="E76" s="166" t="str">
        <f t="shared" si="168"/>
        <v>9C</v>
      </c>
      <c r="F76" s="155" t="str">
        <f t="shared" si="169"/>
        <v>1B</v>
      </c>
      <c r="G76" s="155" t="str">
        <f t="shared" si="170"/>
        <v>00</v>
      </c>
      <c r="H76" s="155" t="str">
        <f t="shared" si="171"/>
        <v>0F</v>
      </c>
      <c r="I76" s="155" t="str">
        <f t="shared" si="172"/>
        <v>00</v>
      </c>
      <c r="J76" s="155" t="str">
        <f t="shared" si="173"/>
        <v>F9</v>
      </c>
      <c r="K76" s="155" t="str">
        <f t="shared" si="174"/>
        <v>05</v>
      </c>
      <c r="L76" s="155" t="str">
        <f t="shared" si="175"/>
        <v>C4</v>
      </c>
      <c r="M76" s="155" t="str">
        <f t="shared" si="176"/>
        <v>0</v>
      </c>
      <c r="N76" s="155" t="str">
        <f t="shared" si="177"/>
        <v/>
      </c>
      <c r="O76" s="156" t="str">
        <f t="shared" si="178"/>
        <v/>
      </c>
      <c r="P76" s="157" t="str">
        <f t="shared" si="157"/>
        <v>1</v>
      </c>
      <c r="Q76" s="158" t="str">
        <f t="shared" si="157"/>
        <v>0</v>
      </c>
      <c r="R76" s="158" t="str">
        <f t="shared" si="157"/>
        <v>0</v>
      </c>
      <c r="S76" s="159" t="str">
        <f t="shared" si="157"/>
        <v>1</v>
      </c>
      <c r="T76" s="158" t="str">
        <f t="shared" si="157"/>
        <v>1</v>
      </c>
      <c r="U76" s="158" t="str">
        <f t="shared" si="157"/>
        <v>1</v>
      </c>
      <c r="V76" s="158" t="str">
        <f t="shared" si="157"/>
        <v>0</v>
      </c>
      <c r="W76" s="158" t="str">
        <f t="shared" si="157"/>
        <v>0</v>
      </c>
      <c r="X76" s="157" t="str">
        <f t="shared" si="158"/>
        <v>0</v>
      </c>
      <c r="Y76" s="158" t="str">
        <f t="shared" si="158"/>
        <v>0</v>
      </c>
      <c r="Z76" s="158" t="str">
        <f t="shared" si="158"/>
        <v>0</v>
      </c>
      <c r="AA76" s="159" t="str">
        <f t="shared" si="158"/>
        <v>1</v>
      </c>
      <c r="AB76" s="160" t="str">
        <f t="shared" si="158"/>
        <v>1</v>
      </c>
      <c r="AC76" s="161" t="str">
        <f t="shared" si="158"/>
        <v>0</v>
      </c>
      <c r="AD76" s="158" t="str">
        <f t="shared" si="158"/>
        <v>1</v>
      </c>
      <c r="AE76" s="159" t="str">
        <f t="shared" si="158"/>
        <v>1</v>
      </c>
      <c r="AF76" s="155" t="str">
        <f t="shared" si="159"/>
        <v>0</v>
      </c>
      <c r="AG76" s="162" t="str">
        <f t="shared" si="159"/>
        <v>0</v>
      </c>
      <c r="AH76" s="163" t="str">
        <f t="shared" si="159"/>
        <v>0</v>
      </c>
      <c r="AI76" s="165" t="str">
        <f t="shared" si="159"/>
        <v>0</v>
      </c>
      <c r="AJ76" s="164" t="str">
        <f t="shared" si="159"/>
        <v>0</v>
      </c>
      <c r="AK76" s="164" t="str">
        <f t="shared" si="159"/>
        <v>0</v>
      </c>
      <c r="AL76" s="289" t="str">
        <f t="shared" si="159"/>
        <v>0</v>
      </c>
      <c r="AM76" s="165" t="str">
        <f t="shared" si="159"/>
        <v>0</v>
      </c>
      <c r="AN76" s="230" t="str">
        <f t="shared" si="160"/>
        <v>0</v>
      </c>
      <c r="AO76" s="230" t="str">
        <f t="shared" si="160"/>
        <v>0</v>
      </c>
      <c r="AP76" s="230" t="str">
        <f t="shared" si="160"/>
        <v>0</v>
      </c>
      <c r="AQ76" s="230" t="str">
        <f t="shared" si="160"/>
        <v>0</v>
      </c>
      <c r="AR76" s="229" t="str">
        <f t="shared" si="160"/>
        <v>1</v>
      </c>
      <c r="AS76" s="230" t="str">
        <f t="shared" si="160"/>
        <v>1</v>
      </c>
      <c r="AT76" s="230" t="str">
        <f t="shared" si="160"/>
        <v>1</v>
      </c>
      <c r="AU76" s="231" t="str">
        <f t="shared" si="160"/>
        <v>1</v>
      </c>
      <c r="AV76" s="230" t="str">
        <f t="shared" si="161"/>
        <v>0</v>
      </c>
      <c r="AW76" s="232" t="str">
        <f t="shared" si="161"/>
        <v>0</v>
      </c>
      <c r="AX76" s="232" t="str">
        <f t="shared" si="161"/>
        <v>0</v>
      </c>
      <c r="AY76" s="233" t="str">
        <f t="shared" si="161"/>
        <v>0</v>
      </c>
      <c r="AZ76" s="232" t="str">
        <f t="shared" si="161"/>
        <v>0</v>
      </c>
      <c r="BA76" s="232" t="str">
        <f t="shared" si="161"/>
        <v>0</v>
      </c>
      <c r="BB76" s="232" t="str">
        <f t="shared" si="161"/>
        <v>0</v>
      </c>
      <c r="BC76" s="233" t="str">
        <f t="shared" si="161"/>
        <v>0</v>
      </c>
      <c r="BD76" s="168" t="str">
        <f t="shared" si="162"/>
        <v>1</v>
      </c>
      <c r="BE76" s="168" t="str">
        <f t="shared" si="162"/>
        <v>1</v>
      </c>
      <c r="BF76" s="168" t="str">
        <f t="shared" si="162"/>
        <v>1</v>
      </c>
      <c r="BG76" s="169" t="str">
        <f t="shared" si="162"/>
        <v>1</v>
      </c>
      <c r="BH76" s="168" t="str">
        <f t="shared" si="162"/>
        <v>1</v>
      </c>
      <c r="BI76" s="168" t="str">
        <f t="shared" si="162"/>
        <v>0</v>
      </c>
      <c r="BJ76" s="168" t="str">
        <f t="shared" si="162"/>
        <v>0</v>
      </c>
      <c r="BK76" s="169" t="str">
        <f t="shared" si="162"/>
        <v>1</v>
      </c>
      <c r="BL76" s="168" t="str">
        <f t="shared" si="163"/>
        <v>0</v>
      </c>
      <c r="BM76" s="168" t="str">
        <f t="shared" si="163"/>
        <v>0</v>
      </c>
      <c r="BN76" s="168" t="str">
        <f t="shared" si="163"/>
        <v>0</v>
      </c>
      <c r="BO76" s="169" t="str">
        <f t="shared" si="163"/>
        <v>0</v>
      </c>
      <c r="BP76" s="168" t="str">
        <f t="shared" si="163"/>
        <v>0</v>
      </c>
      <c r="BQ76" s="168" t="str">
        <f t="shared" si="163"/>
        <v>1</v>
      </c>
      <c r="BR76" s="168" t="str">
        <f t="shared" si="163"/>
        <v>0</v>
      </c>
      <c r="BS76" s="169" t="str">
        <f t="shared" si="163"/>
        <v>1</v>
      </c>
      <c r="BT76" s="302" t="str">
        <f t="shared" si="164"/>
        <v>1</v>
      </c>
      <c r="BU76" s="302" t="str">
        <f t="shared" si="164"/>
        <v>1</v>
      </c>
      <c r="BV76" s="302" t="str">
        <f t="shared" si="164"/>
        <v>0</v>
      </c>
      <c r="BW76" s="303" t="str">
        <f t="shared" si="164"/>
        <v>0</v>
      </c>
      <c r="BX76" s="302" t="str">
        <f t="shared" si="164"/>
        <v>0</v>
      </c>
      <c r="BY76" s="302" t="str">
        <f t="shared" si="164"/>
        <v>1</v>
      </c>
      <c r="BZ76" s="302" t="str">
        <f t="shared" si="164"/>
        <v>0</v>
      </c>
      <c r="CA76" s="303" t="str">
        <f t="shared" si="164"/>
        <v>0</v>
      </c>
      <c r="CB76" s="164" t="str">
        <f t="shared" si="165"/>
        <v>0</v>
      </c>
      <c r="CC76" s="289" t="str">
        <f t="shared" si="165"/>
        <v>0</v>
      </c>
      <c r="CD76" s="340" t="str">
        <f t="shared" si="165"/>
        <v>0</v>
      </c>
      <c r="CE76" s="341" t="str">
        <f t="shared" si="165"/>
        <v>0</v>
      </c>
      <c r="CF76" s="340" t="str">
        <f t="shared" si="165"/>
        <v>0</v>
      </c>
      <c r="CG76" s="340" t="str">
        <f t="shared" si="165"/>
        <v>0</v>
      </c>
      <c r="CH76" s="340" t="str">
        <f t="shared" si="165"/>
        <v>0</v>
      </c>
      <c r="CI76" s="341" t="str">
        <f t="shared" si="165"/>
        <v>0</v>
      </c>
      <c r="CJ76" s="155" t="s">
        <v>209</v>
      </c>
      <c r="CK76" s="155"/>
      <c r="CL76" s="32" t="str">
        <f t="shared" si="179"/>
        <v>9C1B</v>
      </c>
      <c r="CM76" s="285">
        <f t="shared" ref="CM76:CM121" si="209">DP76*256+DO76</f>
        <v>15</v>
      </c>
      <c r="CN76" s="285">
        <f t="shared" si="67"/>
        <v>25</v>
      </c>
      <c r="CO76" s="142">
        <f t="shared" si="180"/>
        <v>62.9</v>
      </c>
      <c r="CP76" s="142">
        <f t="shared" si="181"/>
        <v>17.166666666666668</v>
      </c>
      <c r="CQ76" s="143">
        <f t="shared" si="147"/>
        <v>0.16666666666666785</v>
      </c>
      <c r="CR76" s="155"/>
      <c r="CS76" s="170">
        <f t="shared" si="182"/>
        <v>9</v>
      </c>
      <c r="CT76" s="23">
        <f t="shared" si="183"/>
        <v>12</v>
      </c>
      <c r="CU76" s="171">
        <f t="shared" si="184"/>
        <v>1</v>
      </c>
      <c r="CV76" s="23">
        <f t="shared" si="185"/>
        <v>11</v>
      </c>
      <c r="CW76" s="172">
        <f t="shared" si="186"/>
        <v>0</v>
      </c>
      <c r="CX76" s="24">
        <f t="shared" si="187"/>
        <v>0</v>
      </c>
      <c r="CY76" s="267">
        <f t="shared" si="188"/>
        <v>0</v>
      </c>
      <c r="CZ76" s="268">
        <f t="shared" si="189"/>
        <v>15</v>
      </c>
      <c r="DA76" s="267">
        <f t="shared" si="190"/>
        <v>0</v>
      </c>
      <c r="DB76" s="268">
        <f t="shared" si="191"/>
        <v>0</v>
      </c>
      <c r="DC76" s="173">
        <f t="shared" si="192"/>
        <v>15</v>
      </c>
      <c r="DD76" s="26">
        <f t="shared" si="193"/>
        <v>9</v>
      </c>
      <c r="DE76" s="173">
        <f t="shared" si="194"/>
        <v>0</v>
      </c>
      <c r="DF76" s="26">
        <f t="shared" si="195"/>
        <v>5</v>
      </c>
      <c r="DG76" s="326">
        <f t="shared" si="196"/>
        <v>12</v>
      </c>
      <c r="DH76" s="327">
        <f t="shared" si="197"/>
        <v>4</v>
      </c>
      <c r="DI76" s="172">
        <f t="shared" si="198"/>
        <v>0</v>
      </c>
      <c r="DJ76" s="24">
        <f t="shared" si="199"/>
        <v>0</v>
      </c>
      <c r="DK76" s="172"/>
      <c r="DL76" s="19">
        <f t="shared" si="200"/>
        <v>156</v>
      </c>
      <c r="DM76" s="19">
        <f t="shared" si="201"/>
        <v>27</v>
      </c>
      <c r="DN76" s="174">
        <f t="shared" si="202"/>
        <v>0</v>
      </c>
      <c r="DO76" s="278">
        <f t="shared" si="203"/>
        <v>15</v>
      </c>
      <c r="DP76" s="278">
        <f t="shared" si="204"/>
        <v>0</v>
      </c>
      <c r="DQ76" s="20">
        <f t="shared" si="205"/>
        <v>249</v>
      </c>
      <c r="DR76" s="20">
        <f t="shared" si="206"/>
        <v>5</v>
      </c>
      <c r="DS76" s="337">
        <f t="shared" si="207"/>
        <v>196</v>
      </c>
      <c r="DT76" s="174">
        <f t="shared" si="208"/>
        <v>0</v>
      </c>
      <c r="DU76" s="1">
        <f t="shared" ref="DU76:DU121" si="210">MOD(DL76+DM76+DN76+DO76+DP76+DQ76+DR76,256)</f>
        <v>196</v>
      </c>
      <c r="DV76" s="172"/>
      <c r="DW76" s="172"/>
      <c r="DX76" s="172"/>
      <c r="DY76" s="172"/>
      <c r="DZ76" s="172"/>
      <c r="EA76" s="172"/>
      <c r="EB76" s="172"/>
      <c r="EC76" s="172"/>
      <c r="ED76" s="172"/>
      <c r="EE76" s="172"/>
      <c r="EF76" s="172"/>
      <c r="EG76" s="172"/>
      <c r="EH76" s="172"/>
      <c r="EI76" s="172"/>
      <c r="EJ76" s="172"/>
      <c r="EK76" s="172"/>
      <c r="EL76" s="172"/>
      <c r="EM76" s="172"/>
      <c r="EN76" s="172"/>
      <c r="EO76" s="172"/>
      <c r="EP76" s="172"/>
      <c r="EQ76" s="172"/>
      <c r="ER76" s="172"/>
      <c r="ES76" s="172"/>
      <c r="ET76" s="172"/>
      <c r="EU76" s="172"/>
      <c r="EV76" s="172"/>
      <c r="EW76" s="172"/>
      <c r="EX76" s="172"/>
      <c r="EY76" s="172"/>
      <c r="EZ76" s="172"/>
      <c r="FA76" s="172"/>
      <c r="FB76" s="172"/>
      <c r="FC76" s="172"/>
      <c r="FD76" s="172"/>
      <c r="FE76" s="172"/>
      <c r="FF76" s="172"/>
      <c r="FG76" s="172"/>
      <c r="FH76" s="172"/>
      <c r="FI76" s="172"/>
      <c r="FJ76" s="172"/>
      <c r="FK76" s="172"/>
      <c r="FL76" s="172"/>
      <c r="FM76" s="172"/>
      <c r="FN76" s="172"/>
      <c r="FO76" s="172"/>
      <c r="FP76" s="172"/>
      <c r="FQ76" s="172"/>
      <c r="FR76" s="172"/>
      <c r="FS76" s="172"/>
      <c r="FT76" s="172"/>
      <c r="FU76" s="172"/>
      <c r="FV76" s="172"/>
      <c r="FW76" s="172"/>
      <c r="FX76" s="172"/>
      <c r="FY76" s="172"/>
      <c r="FZ76" s="172"/>
      <c r="GA76" s="172"/>
      <c r="GB76" s="172"/>
      <c r="GC76" s="172"/>
      <c r="GD76" s="172"/>
      <c r="GE76" s="172"/>
      <c r="GF76" s="172"/>
      <c r="GG76" s="172"/>
      <c r="GH76" s="172"/>
      <c r="GI76" s="172"/>
      <c r="GJ76" s="172"/>
      <c r="GK76" s="172"/>
      <c r="GL76" s="172"/>
      <c r="GM76" s="172"/>
      <c r="GN76" s="172"/>
      <c r="GO76" s="172"/>
      <c r="GP76" s="172"/>
      <c r="GQ76" s="172"/>
      <c r="GR76" s="172"/>
      <c r="GS76" s="172"/>
      <c r="GT76" s="172"/>
      <c r="GU76" s="172"/>
      <c r="GV76" s="172"/>
      <c r="GW76" s="172"/>
      <c r="GX76" s="172"/>
      <c r="GY76" s="172"/>
      <c r="GZ76" s="172"/>
      <c r="HA76" s="172"/>
      <c r="HB76" s="172"/>
      <c r="HC76" s="172"/>
      <c r="HD76" s="172"/>
      <c r="HE76" s="172"/>
      <c r="HF76" s="172"/>
      <c r="HG76" s="172"/>
      <c r="HH76" s="172"/>
      <c r="HI76" s="172"/>
      <c r="HJ76" s="172"/>
      <c r="HK76" s="172"/>
      <c r="HL76" s="172"/>
      <c r="HM76" s="172"/>
      <c r="HN76" s="172"/>
      <c r="HO76" s="172"/>
      <c r="HP76" s="172"/>
      <c r="HQ76" s="172"/>
      <c r="HR76" s="172"/>
      <c r="HS76" s="172"/>
      <c r="HT76" s="172"/>
      <c r="HU76" s="172"/>
      <c r="HV76" s="172"/>
      <c r="HW76" s="172"/>
      <c r="HX76" s="172"/>
      <c r="HY76" s="172"/>
      <c r="HZ76" s="172"/>
      <c r="IA76" s="172"/>
      <c r="IB76" s="172"/>
      <c r="IC76" s="172"/>
      <c r="ID76" s="172"/>
      <c r="IE76" s="172"/>
      <c r="IF76" s="172"/>
      <c r="IG76" s="172"/>
      <c r="IH76" s="172"/>
      <c r="II76" s="172"/>
      <c r="IJ76" s="172"/>
      <c r="IK76" s="172"/>
      <c r="IL76" s="172"/>
      <c r="IM76" s="172"/>
      <c r="IN76" s="172"/>
      <c r="IO76" s="172"/>
      <c r="IP76" s="172"/>
      <c r="IQ76" s="172"/>
      <c r="IR76" s="172"/>
      <c r="IS76" s="172"/>
      <c r="IT76" s="172"/>
      <c r="IU76" s="172"/>
      <c r="IV76" s="172"/>
      <c r="IW76" s="172"/>
      <c r="IX76" s="172"/>
      <c r="IY76" s="172"/>
      <c r="IZ76" s="172"/>
      <c r="JA76" s="172"/>
      <c r="JB76" s="172"/>
      <c r="JC76" s="172"/>
      <c r="JD76" s="172"/>
      <c r="JE76" s="172"/>
      <c r="JF76" s="172"/>
      <c r="JG76" s="172"/>
      <c r="JH76" s="172"/>
      <c r="JI76" s="172"/>
      <c r="JJ76" s="172"/>
      <c r="JK76" s="172"/>
      <c r="JL76" s="172"/>
      <c r="JM76" s="172"/>
      <c r="JN76" s="172"/>
      <c r="JO76" s="172"/>
      <c r="JP76" s="172"/>
      <c r="JQ76" s="172"/>
      <c r="JR76" s="172"/>
      <c r="JS76" s="172"/>
      <c r="JT76" s="172"/>
      <c r="JU76" s="172"/>
      <c r="JV76" s="172"/>
      <c r="JW76" s="172"/>
      <c r="JX76" s="172"/>
      <c r="JY76" s="172"/>
      <c r="JZ76" s="172"/>
      <c r="KA76" s="172"/>
      <c r="KB76" s="172"/>
      <c r="KC76" s="172"/>
      <c r="KD76" s="172"/>
      <c r="KE76" s="172"/>
      <c r="KF76" s="172"/>
      <c r="KG76" s="172"/>
      <c r="KH76" s="172"/>
      <c r="KI76" s="172"/>
      <c r="KJ76" s="172"/>
      <c r="KK76" s="172"/>
      <c r="KL76" s="172"/>
      <c r="KM76" s="172"/>
      <c r="KN76" s="172"/>
      <c r="KO76" s="172"/>
      <c r="KP76" s="172"/>
      <c r="KQ76" s="172"/>
      <c r="KR76" s="172"/>
      <c r="KS76" s="172"/>
      <c r="KT76" s="172"/>
      <c r="KU76" s="172"/>
      <c r="KV76" s="172"/>
      <c r="KW76" s="172"/>
      <c r="KX76" s="172"/>
      <c r="KY76" s="172"/>
      <c r="KZ76" s="172"/>
      <c r="LA76" s="172"/>
      <c r="LB76" s="172"/>
      <c r="LC76" s="172"/>
      <c r="LD76" s="172"/>
      <c r="LE76" s="172"/>
      <c r="LF76" s="172"/>
      <c r="LG76" s="172"/>
      <c r="LH76" s="172"/>
      <c r="LI76" s="172"/>
      <c r="LJ76" s="172"/>
      <c r="LK76" s="172"/>
      <c r="LL76" s="172"/>
      <c r="LM76" s="172"/>
      <c r="LN76" s="172"/>
      <c r="LO76" s="172"/>
      <c r="LP76" s="172"/>
      <c r="LQ76" s="172"/>
      <c r="LR76" s="172"/>
      <c r="LS76" s="172"/>
      <c r="LT76" s="172"/>
      <c r="LU76" s="172"/>
      <c r="LV76" s="172"/>
      <c r="LW76" s="172"/>
      <c r="LX76" s="172"/>
      <c r="LY76" s="172"/>
      <c r="LZ76" s="172"/>
      <c r="MA76" s="172"/>
      <c r="MB76" s="172"/>
      <c r="MC76" s="172"/>
      <c r="MD76" s="172"/>
      <c r="ME76" s="172"/>
      <c r="MF76" s="172"/>
      <c r="MG76" s="172"/>
      <c r="MH76" s="172"/>
      <c r="MI76" s="172"/>
      <c r="MJ76" s="172"/>
      <c r="MK76" s="172"/>
      <c r="ML76" s="172"/>
      <c r="MM76" s="172"/>
      <c r="MN76" s="172"/>
      <c r="MO76" s="172"/>
      <c r="MP76" s="172"/>
      <c r="MQ76" s="172"/>
      <c r="MR76" s="172"/>
      <c r="MS76" s="172"/>
      <c r="MT76" s="172"/>
      <c r="MU76" s="172"/>
      <c r="MV76" s="172"/>
      <c r="MW76" s="172"/>
      <c r="MX76" s="172"/>
      <c r="MY76" s="172"/>
      <c r="MZ76" s="172"/>
      <c r="NA76" s="172"/>
      <c r="NB76" s="172"/>
      <c r="NC76" s="172"/>
      <c r="ND76" s="172"/>
      <c r="NE76" s="172"/>
      <c r="NF76" s="172"/>
      <c r="NG76" s="172"/>
      <c r="NH76" s="172"/>
      <c r="NI76" s="172"/>
      <c r="NJ76" s="172"/>
      <c r="NK76" s="172"/>
      <c r="NL76" s="172"/>
      <c r="NM76" s="172"/>
      <c r="NN76" s="172"/>
      <c r="NO76" s="172"/>
      <c r="NP76" s="172"/>
      <c r="NQ76" s="172"/>
      <c r="NR76" s="172"/>
      <c r="NS76" s="172"/>
      <c r="NT76" s="172"/>
      <c r="NU76" s="172"/>
      <c r="NV76" s="172"/>
      <c r="NW76" s="172"/>
      <c r="NX76" s="172"/>
      <c r="NY76" s="172"/>
      <c r="NZ76" s="172"/>
      <c r="OA76" s="172"/>
      <c r="OB76" s="172"/>
      <c r="OC76" s="172"/>
      <c r="OD76" s="172"/>
      <c r="OE76" s="172"/>
      <c r="OF76" s="172"/>
      <c r="OG76" s="172"/>
      <c r="OH76" s="172"/>
      <c r="OI76" s="172"/>
      <c r="OJ76" s="172"/>
      <c r="OK76" s="172"/>
      <c r="OL76" s="172"/>
      <c r="OM76" s="172"/>
      <c r="ON76" s="172"/>
      <c r="OO76" s="172"/>
      <c r="OP76" s="172"/>
      <c r="OQ76" s="172"/>
      <c r="OR76" s="172"/>
      <c r="OS76" s="172"/>
      <c r="OT76" s="172"/>
      <c r="OU76" s="172"/>
      <c r="OV76" s="172"/>
      <c r="OW76" s="172"/>
      <c r="OX76" s="172"/>
      <c r="OY76" s="172"/>
      <c r="OZ76" s="172"/>
      <c r="PA76" s="172"/>
      <c r="PB76" s="172"/>
      <c r="PC76" s="172"/>
      <c r="PD76" s="172"/>
      <c r="PE76" s="172"/>
      <c r="PF76" s="172"/>
      <c r="PG76" s="172"/>
      <c r="PH76" s="172"/>
      <c r="PI76" s="172"/>
      <c r="PJ76" s="172"/>
      <c r="PK76" s="172"/>
      <c r="PL76" s="172"/>
      <c r="PM76" s="172"/>
      <c r="PN76" s="172"/>
      <c r="PO76" s="172"/>
      <c r="PP76" s="172"/>
      <c r="PQ76" s="172"/>
      <c r="PR76" s="172"/>
      <c r="PS76" s="172"/>
      <c r="PT76" s="172"/>
      <c r="PU76" s="172"/>
      <c r="PV76" s="172"/>
      <c r="PW76" s="172"/>
      <c r="PX76" s="172"/>
      <c r="PY76" s="172"/>
      <c r="PZ76" s="172"/>
      <c r="QA76" s="172"/>
      <c r="QB76" s="172"/>
      <c r="QC76" s="172"/>
      <c r="QD76" s="172"/>
      <c r="QE76" s="172"/>
      <c r="QF76" s="172"/>
      <c r="QG76" s="172"/>
      <c r="QH76" s="172"/>
      <c r="QI76" s="172"/>
      <c r="QJ76" s="172"/>
      <c r="QK76" s="172"/>
      <c r="QL76" s="172"/>
      <c r="QM76" s="172"/>
      <c r="QN76" s="172"/>
      <c r="QO76" s="172"/>
      <c r="QP76" s="172"/>
      <c r="QQ76" s="172"/>
      <c r="QR76" s="172"/>
      <c r="QS76" s="172"/>
      <c r="QT76" s="172"/>
      <c r="QU76" s="172"/>
      <c r="QV76" s="172"/>
      <c r="QW76" s="172"/>
      <c r="QX76" s="172"/>
      <c r="QY76" s="172"/>
      <c r="QZ76" s="172"/>
      <c r="RA76" s="172"/>
      <c r="RB76" s="172"/>
      <c r="RC76" s="172"/>
      <c r="RD76" s="172"/>
      <c r="RE76" s="172"/>
      <c r="RF76" s="172"/>
      <c r="RG76" s="172"/>
      <c r="RH76" s="172"/>
      <c r="RI76" s="172"/>
      <c r="RJ76" s="172"/>
      <c r="RK76" s="172"/>
      <c r="RL76" s="172"/>
      <c r="RM76" s="172"/>
      <c r="RN76" s="172"/>
      <c r="RO76" s="172"/>
      <c r="RP76" s="172"/>
      <c r="RQ76" s="172"/>
      <c r="RR76" s="172"/>
      <c r="RS76" s="172"/>
      <c r="RT76" s="172"/>
      <c r="RU76" s="172"/>
      <c r="RV76" s="172"/>
      <c r="RW76" s="172"/>
      <c r="RX76" s="172"/>
      <c r="RY76" s="172"/>
      <c r="RZ76" s="172"/>
      <c r="SA76" s="172"/>
      <c r="SB76" s="172"/>
      <c r="SC76" s="172"/>
      <c r="SD76" s="172"/>
      <c r="SE76" s="172"/>
      <c r="SF76" s="172"/>
      <c r="SG76" s="172"/>
      <c r="SH76" s="172"/>
      <c r="SI76" s="172"/>
      <c r="SJ76" s="172"/>
      <c r="SK76" s="172"/>
      <c r="SL76" s="172"/>
      <c r="SM76" s="172"/>
      <c r="SN76" s="172"/>
      <c r="SO76" s="172"/>
      <c r="SP76" s="172"/>
      <c r="SQ76" s="172"/>
      <c r="SR76" s="172"/>
      <c r="SS76" s="172"/>
      <c r="ST76" s="172"/>
      <c r="SU76" s="172"/>
      <c r="SV76" s="172"/>
      <c r="SW76" s="172"/>
      <c r="SX76" s="172"/>
      <c r="SY76" s="172"/>
      <c r="SZ76" s="172"/>
      <c r="TA76" s="172"/>
      <c r="TB76" s="172"/>
      <c r="TC76" s="172"/>
      <c r="TD76" s="172"/>
      <c r="TE76" s="172"/>
      <c r="TF76" s="172"/>
      <c r="TG76" s="172"/>
      <c r="TH76" s="172"/>
      <c r="TI76" s="172"/>
      <c r="TJ76" s="172"/>
      <c r="TK76" s="172"/>
      <c r="TL76" s="172"/>
      <c r="TM76" s="172"/>
      <c r="TN76" s="172"/>
      <c r="TO76" s="172"/>
      <c r="TP76" s="172"/>
      <c r="TQ76" s="172"/>
      <c r="TR76" s="172"/>
      <c r="TS76" s="172"/>
      <c r="TT76" s="172"/>
      <c r="TU76" s="172"/>
      <c r="TV76" s="172"/>
      <c r="TW76" s="172"/>
      <c r="TX76" s="172"/>
      <c r="TY76" s="172"/>
      <c r="TZ76" s="172"/>
      <c r="UA76" s="172"/>
      <c r="UB76" s="172"/>
      <c r="UC76" s="172"/>
      <c r="UD76" s="172"/>
      <c r="UE76" s="172"/>
      <c r="UF76" s="172"/>
      <c r="UG76" s="172"/>
      <c r="UH76" s="172"/>
      <c r="UI76" s="172"/>
      <c r="UJ76" s="172"/>
      <c r="UK76" s="172"/>
      <c r="UL76" s="172"/>
      <c r="UM76" s="172"/>
      <c r="UN76" s="172"/>
      <c r="UO76" s="172"/>
      <c r="UP76" s="172"/>
      <c r="UQ76" s="172"/>
      <c r="UR76" s="172"/>
      <c r="US76" s="172"/>
      <c r="UT76" s="172"/>
      <c r="UU76" s="172"/>
      <c r="UV76" s="172"/>
      <c r="UW76" s="172"/>
      <c r="UX76" s="172"/>
      <c r="UY76" s="172"/>
      <c r="UZ76" s="172"/>
      <c r="VA76" s="172"/>
      <c r="VB76" s="172"/>
      <c r="VC76" s="172"/>
      <c r="VD76" s="172"/>
      <c r="VE76" s="172"/>
      <c r="VF76" s="172"/>
      <c r="VG76" s="172"/>
      <c r="VH76" s="172"/>
      <c r="VI76" s="172"/>
      <c r="VJ76" s="172"/>
      <c r="VK76" s="172"/>
      <c r="VL76" s="172"/>
      <c r="VM76" s="172"/>
      <c r="VN76" s="172"/>
      <c r="VO76" s="172"/>
      <c r="VP76" s="172"/>
      <c r="VQ76" s="172"/>
      <c r="VR76" s="172"/>
      <c r="VS76" s="172"/>
      <c r="VT76" s="172"/>
      <c r="VU76" s="172"/>
      <c r="VV76" s="172"/>
      <c r="VW76" s="172"/>
      <c r="VX76" s="172"/>
      <c r="VY76" s="172"/>
      <c r="VZ76" s="172"/>
      <c r="WA76" s="172"/>
      <c r="WB76" s="172"/>
      <c r="WC76" s="172"/>
      <c r="WD76" s="172"/>
      <c r="WE76" s="172"/>
      <c r="WF76" s="172"/>
      <c r="WG76" s="172"/>
      <c r="WH76" s="172"/>
      <c r="WI76" s="172"/>
      <c r="WJ76" s="172"/>
      <c r="WK76" s="172"/>
      <c r="WL76" s="172"/>
      <c r="WM76" s="172"/>
      <c r="WN76" s="172"/>
      <c r="WO76" s="172"/>
      <c r="WP76" s="172"/>
      <c r="WQ76" s="172"/>
      <c r="WR76" s="172"/>
      <c r="WS76" s="172"/>
      <c r="WT76" s="172"/>
      <c r="WU76" s="172"/>
      <c r="WV76" s="172"/>
      <c r="WW76" s="172"/>
      <c r="WX76" s="172"/>
      <c r="WY76" s="172"/>
      <c r="WZ76" s="172"/>
      <c r="XA76" s="172"/>
      <c r="XB76" s="172"/>
      <c r="XC76" s="172"/>
      <c r="XD76" s="172"/>
      <c r="XE76" s="172"/>
      <c r="XF76" s="172"/>
      <c r="XG76" s="172"/>
      <c r="XH76" s="172"/>
      <c r="XI76" s="172"/>
      <c r="XJ76" s="172"/>
      <c r="XK76" s="172"/>
      <c r="XL76" s="172"/>
      <c r="XM76" s="172"/>
      <c r="XN76" s="172"/>
      <c r="XO76" s="172"/>
      <c r="XP76" s="172"/>
      <c r="XQ76" s="172"/>
      <c r="XR76" s="172"/>
      <c r="XS76" s="172"/>
      <c r="XT76" s="172"/>
      <c r="XU76" s="172"/>
      <c r="XV76" s="172"/>
      <c r="XW76" s="172"/>
      <c r="XX76" s="172"/>
      <c r="XY76" s="172"/>
      <c r="XZ76" s="172"/>
      <c r="YA76" s="172"/>
      <c r="YB76" s="172"/>
      <c r="YC76" s="172"/>
      <c r="YD76" s="172"/>
      <c r="YE76" s="172"/>
      <c r="YF76" s="172"/>
      <c r="YG76" s="172"/>
      <c r="YH76" s="172"/>
      <c r="YI76" s="172"/>
      <c r="YJ76" s="172"/>
      <c r="YK76" s="172"/>
      <c r="YL76" s="172"/>
      <c r="YM76" s="172"/>
      <c r="YN76" s="172"/>
      <c r="YO76" s="172"/>
      <c r="YP76" s="172"/>
      <c r="YQ76" s="172"/>
      <c r="YR76" s="172"/>
      <c r="YS76" s="172"/>
      <c r="YT76" s="172"/>
      <c r="YU76" s="172"/>
      <c r="YV76" s="172"/>
      <c r="YW76" s="172"/>
      <c r="YX76" s="172"/>
      <c r="YY76" s="172"/>
      <c r="YZ76" s="172"/>
      <c r="ZA76" s="172"/>
      <c r="ZB76" s="172"/>
      <c r="ZC76" s="172"/>
      <c r="ZD76" s="172"/>
      <c r="ZE76" s="172"/>
      <c r="ZF76" s="172"/>
      <c r="ZG76" s="172"/>
      <c r="ZH76" s="172"/>
      <c r="ZI76" s="172"/>
      <c r="ZJ76" s="172"/>
      <c r="ZK76" s="172"/>
      <c r="ZL76" s="172"/>
      <c r="ZM76" s="172"/>
      <c r="ZN76" s="172"/>
      <c r="ZO76" s="172"/>
      <c r="ZP76" s="172"/>
      <c r="ZQ76" s="172"/>
      <c r="ZR76" s="172"/>
      <c r="ZS76" s="172"/>
      <c r="ZT76" s="172"/>
      <c r="ZU76" s="172"/>
      <c r="ZV76" s="172"/>
      <c r="ZW76" s="172"/>
      <c r="ZX76" s="172"/>
      <c r="ZY76" s="172"/>
      <c r="ZZ76" s="172"/>
      <c r="AAA76" s="172"/>
      <c r="AAB76" s="172"/>
      <c r="AAC76" s="172"/>
      <c r="AAD76" s="172"/>
      <c r="AAE76" s="172"/>
      <c r="AAF76" s="172"/>
      <c r="AAG76" s="172"/>
      <c r="AAH76" s="172"/>
      <c r="AAI76" s="172"/>
      <c r="AAJ76" s="172"/>
      <c r="AAK76" s="172"/>
      <c r="AAL76" s="172"/>
      <c r="AAM76" s="172"/>
      <c r="AAN76" s="172"/>
      <c r="AAO76" s="172"/>
      <c r="AAP76" s="172"/>
      <c r="AAQ76" s="172"/>
      <c r="AAR76" s="172"/>
      <c r="AAS76" s="172"/>
      <c r="AAT76" s="172"/>
      <c r="AAU76" s="172"/>
      <c r="AAV76" s="172"/>
      <c r="AAW76" s="172"/>
      <c r="AAX76" s="172"/>
      <c r="AAY76" s="172"/>
      <c r="AAZ76" s="172"/>
      <c r="ABA76" s="172"/>
      <c r="ABB76" s="172"/>
      <c r="ABC76" s="172"/>
      <c r="ABD76" s="172"/>
      <c r="ABE76" s="172"/>
      <c r="ABF76" s="172"/>
      <c r="ABG76" s="172"/>
      <c r="ABH76" s="172"/>
      <c r="ABI76" s="172"/>
      <c r="ABJ76" s="172"/>
      <c r="ABK76" s="172"/>
      <c r="ABL76" s="172"/>
      <c r="ABM76" s="172"/>
      <c r="ABN76" s="172"/>
      <c r="ABO76" s="172"/>
      <c r="ABP76" s="172"/>
      <c r="ABQ76" s="172"/>
      <c r="ABR76" s="172"/>
      <c r="ABS76" s="172"/>
      <c r="ABT76" s="172"/>
      <c r="ABU76" s="172"/>
      <c r="ABV76" s="172"/>
      <c r="ABW76" s="172"/>
      <c r="ABX76" s="172"/>
      <c r="ABY76" s="172"/>
      <c r="ABZ76" s="172"/>
      <c r="ACA76" s="172"/>
      <c r="ACB76" s="172"/>
      <c r="ACC76" s="172"/>
      <c r="ACD76" s="172"/>
      <c r="ACE76" s="172"/>
      <c r="ACF76" s="172"/>
      <c r="ACG76" s="172"/>
      <c r="ACH76" s="172"/>
      <c r="ACI76" s="172"/>
      <c r="ACJ76" s="172"/>
      <c r="ACK76" s="172"/>
      <c r="ACL76" s="172"/>
      <c r="ACM76" s="172"/>
      <c r="ACN76" s="172"/>
      <c r="ACO76" s="172"/>
      <c r="ACP76" s="172"/>
      <c r="ACQ76" s="172"/>
      <c r="ACR76" s="172"/>
      <c r="ACS76" s="172"/>
      <c r="ACT76" s="172"/>
      <c r="ACU76" s="172"/>
      <c r="ACV76" s="172"/>
      <c r="ACW76" s="172"/>
      <c r="ACX76" s="172"/>
      <c r="ACY76" s="172"/>
      <c r="ACZ76" s="172"/>
      <c r="ADA76" s="172"/>
      <c r="ADB76" s="172"/>
      <c r="ADC76" s="172"/>
      <c r="ADD76" s="172"/>
      <c r="ADE76" s="172"/>
      <c r="ADF76" s="172"/>
      <c r="ADG76" s="172"/>
      <c r="ADH76" s="172"/>
      <c r="ADI76" s="172"/>
      <c r="ADJ76" s="172"/>
      <c r="ADK76" s="172"/>
      <c r="ADL76" s="172"/>
      <c r="ADM76" s="172"/>
      <c r="ADN76" s="172"/>
      <c r="ADO76" s="172"/>
      <c r="ADP76" s="172"/>
      <c r="ADQ76" s="172"/>
      <c r="ADR76" s="172"/>
      <c r="ADS76" s="172"/>
      <c r="ADT76" s="172"/>
      <c r="ADU76" s="172"/>
      <c r="ADV76" s="172"/>
      <c r="ADW76" s="172"/>
      <c r="ADX76" s="172"/>
      <c r="ADY76" s="172"/>
      <c r="ADZ76" s="172"/>
      <c r="AEA76" s="172"/>
      <c r="AEB76" s="172"/>
      <c r="AEC76" s="172"/>
      <c r="AED76" s="172"/>
      <c r="AEE76" s="172"/>
      <c r="AEF76" s="172"/>
      <c r="AEG76" s="172"/>
      <c r="AEH76" s="172"/>
      <c r="AEI76" s="172"/>
      <c r="AEJ76" s="172"/>
      <c r="AEK76" s="172"/>
      <c r="AEL76" s="172"/>
      <c r="AEM76" s="172"/>
      <c r="AEN76" s="172"/>
      <c r="AEO76" s="172"/>
      <c r="AEP76" s="172"/>
      <c r="AEQ76" s="172"/>
      <c r="AER76" s="172"/>
      <c r="AES76" s="172"/>
      <c r="AET76" s="172"/>
      <c r="AEU76" s="172"/>
      <c r="AEV76" s="172"/>
      <c r="AEW76" s="172"/>
      <c r="AEX76" s="172"/>
      <c r="AEY76" s="172"/>
      <c r="AEZ76" s="172"/>
      <c r="AFA76" s="172"/>
      <c r="AFB76" s="172"/>
      <c r="AFC76" s="172"/>
      <c r="AFD76" s="172"/>
      <c r="AFE76" s="172"/>
      <c r="AFF76" s="172"/>
      <c r="AFG76" s="172"/>
      <c r="AFH76" s="172"/>
      <c r="AFI76" s="172"/>
      <c r="AFJ76" s="172"/>
      <c r="AFK76" s="172"/>
      <c r="AFL76" s="172"/>
      <c r="AFM76" s="172"/>
      <c r="AFN76" s="172"/>
      <c r="AFO76" s="172"/>
      <c r="AFP76" s="172"/>
      <c r="AFQ76" s="172"/>
      <c r="AFR76" s="172"/>
      <c r="AFS76" s="172"/>
      <c r="AFT76" s="172"/>
      <c r="AFU76" s="172"/>
      <c r="AFV76" s="172"/>
      <c r="AFW76" s="172"/>
      <c r="AFX76" s="172"/>
      <c r="AFY76" s="172"/>
      <c r="AFZ76" s="172"/>
      <c r="AGA76" s="172"/>
      <c r="AGB76" s="172"/>
      <c r="AGC76" s="172"/>
      <c r="AGD76" s="172"/>
      <c r="AGE76" s="172"/>
      <c r="AGF76" s="172"/>
      <c r="AGG76" s="172"/>
      <c r="AGH76" s="172"/>
      <c r="AGI76" s="172"/>
      <c r="AGJ76" s="172"/>
      <c r="AGK76" s="172"/>
      <c r="AGL76" s="172"/>
      <c r="AGM76" s="172"/>
      <c r="AGN76" s="172"/>
      <c r="AGO76" s="172"/>
      <c r="AGP76" s="172"/>
      <c r="AGQ76" s="172"/>
      <c r="AGR76" s="172"/>
      <c r="AGS76" s="172"/>
      <c r="AGT76" s="172"/>
      <c r="AGU76" s="172"/>
      <c r="AGV76" s="172"/>
      <c r="AGW76" s="172"/>
      <c r="AGX76" s="172"/>
      <c r="AGY76" s="172"/>
      <c r="AGZ76" s="172"/>
      <c r="AHA76" s="172"/>
      <c r="AHB76" s="172"/>
      <c r="AHC76" s="172"/>
      <c r="AHD76" s="172"/>
      <c r="AHE76" s="172"/>
      <c r="AHF76" s="172"/>
      <c r="AHG76" s="172"/>
      <c r="AHH76" s="172"/>
      <c r="AHI76" s="172"/>
      <c r="AHJ76" s="172"/>
      <c r="AHK76" s="172"/>
      <c r="AHL76" s="172"/>
      <c r="AHM76" s="172"/>
      <c r="AHN76" s="172"/>
      <c r="AHO76" s="172"/>
      <c r="AHP76" s="172"/>
      <c r="AHQ76" s="172"/>
      <c r="AHR76" s="172"/>
      <c r="AHS76" s="172"/>
      <c r="AHT76" s="172"/>
      <c r="AHU76" s="172"/>
      <c r="AHV76" s="172"/>
      <c r="AHW76" s="172"/>
      <c r="AHX76" s="172"/>
      <c r="AHY76" s="172"/>
      <c r="AHZ76" s="172"/>
      <c r="AIA76" s="172"/>
      <c r="AIB76" s="172"/>
      <c r="AIC76" s="172"/>
      <c r="AID76" s="172"/>
      <c r="AIE76" s="172"/>
      <c r="AIF76" s="172"/>
      <c r="AIG76" s="172"/>
      <c r="AIH76" s="172"/>
      <c r="AII76" s="172"/>
      <c r="AIJ76" s="172"/>
      <c r="AIK76" s="172"/>
      <c r="AIL76" s="172"/>
      <c r="AIM76" s="172"/>
      <c r="AIN76" s="172"/>
      <c r="AIO76" s="172"/>
      <c r="AIP76" s="172"/>
      <c r="AIQ76" s="172"/>
      <c r="AIR76" s="172"/>
      <c r="AIS76" s="172"/>
      <c r="AIT76" s="172"/>
      <c r="AIU76" s="172"/>
      <c r="AIV76" s="172"/>
      <c r="AIW76" s="172"/>
      <c r="AIX76" s="172"/>
      <c r="AIY76" s="172"/>
      <c r="AIZ76" s="172"/>
      <c r="AJA76" s="172"/>
      <c r="AJB76" s="172"/>
      <c r="AJC76" s="172"/>
      <c r="AJD76" s="172"/>
      <c r="AJE76" s="172"/>
      <c r="AJF76" s="172"/>
      <c r="AJG76" s="172"/>
      <c r="AJH76" s="172"/>
      <c r="AJI76" s="172"/>
      <c r="AJJ76" s="172"/>
      <c r="AJK76" s="172"/>
      <c r="AJL76" s="172"/>
      <c r="AJM76" s="172"/>
      <c r="AJN76" s="172"/>
      <c r="AJO76" s="172"/>
      <c r="AJP76" s="172"/>
      <c r="AJQ76" s="172"/>
      <c r="AJR76" s="172"/>
      <c r="AJS76" s="172"/>
      <c r="AJT76" s="172"/>
      <c r="AJU76" s="172"/>
      <c r="AJV76" s="172"/>
      <c r="AJW76" s="172"/>
      <c r="AJX76" s="172"/>
      <c r="AJY76" s="172"/>
      <c r="AJZ76" s="172"/>
      <c r="AKA76" s="172"/>
      <c r="AKB76" s="172"/>
      <c r="AKC76" s="172"/>
      <c r="AKD76" s="172"/>
      <c r="AKE76" s="172"/>
      <c r="AKF76" s="172"/>
      <c r="AKG76" s="172"/>
      <c r="AKH76" s="172"/>
      <c r="AKI76" s="172"/>
      <c r="AKJ76" s="172"/>
      <c r="AKK76" s="172"/>
      <c r="AKL76" s="172"/>
      <c r="AKM76" s="172"/>
      <c r="AKN76" s="172"/>
      <c r="AKO76" s="172"/>
      <c r="AKP76" s="172"/>
      <c r="AKQ76" s="172"/>
      <c r="AKR76" s="172"/>
      <c r="AKS76" s="172"/>
      <c r="AKT76" s="172"/>
      <c r="AKU76" s="172"/>
      <c r="AKV76" s="172"/>
      <c r="AKW76" s="172"/>
      <c r="AKX76" s="172"/>
      <c r="AKY76" s="172"/>
      <c r="AKZ76" s="172"/>
      <c r="ALA76" s="172"/>
      <c r="ALB76" s="172"/>
      <c r="ALC76" s="172"/>
      <c r="ALD76" s="172"/>
      <c r="ALE76" s="172"/>
      <c r="ALF76" s="172"/>
      <c r="ALG76" s="172"/>
      <c r="ALH76" s="172"/>
      <c r="ALI76" s="172"/>
      <c r="ALJ76" s="172"/>
      <c r="ALK76" s="172"/>
      <c r="ALL76" s="172"/>
      <c r="ALM76" s="172"/>
      <c r="ALN76" s="172"/>
      <c r="ALO76" s="172"/>
      <c r="ALP76" s="172"/>
      <c r="ALQ76" s="172"/>
      <c r="ALR76" s="172"/>
      <c r="ALS76" s="172"/>
      <c r="ALT76" s="172"/>
      <c r="ALU76" s="172"/>
      <c r="ALV76" s="172"/>
      <c r="ALW76" s="172"/>
      <c r="ALX76" s="172"/>
      <c r="ALY76" s="172"/>
      <c r="ALZ76" s="172"/>
      <c r="AMA76" s="172"/>
      <c r="AMB76" s="172"/>
      <c r="AMC76" s="172"/>
      <c r="AMD76" s="172"/>
      <c r="AME76" s="172"/>
      <c r="AMF76" s="172"/>
      <c r="AMG76" s="172"/>
      <c r="AMH76" s="172"/>
      <c r="AMI76" s="172"/>
      <c r="AMJ76" s="172"/>
      <c r="AMK76" s="172"/>
      <c r="AML76" s="172"/>
    </row>
    <row r="77" spans="1:1026" s="282" customFormat="1">
      <c r="A77" s="172"/>
      <c r="B77" s="225" t="s">
        <v>210</v>
      </c>
      <c r="C77" s="154">
        <f t="shared" si="166"/>
        <v>17</v>
      </c>
      <c r="D77" s="167">
        <f t="shared" si="167"/>
        <v>68</v>
      </c>
      <c r="E77" s="166" t="str">
        <f t="shared" si="168"/>
        <v>9C</v>
      </c>
      <c r="F77" s="155" t="str">
        <f t="shared" si="169"/>
        <v>1B</v>
      </c>
      <c r="G77" s="155" t="str">
        <f t="shared" si="170"/>
        <v>06</v>
      </c>
      <c r="H77" s="155" t="str">
        <f t="shared" si="171"/>
        <v>17</v>
      </c>
      <c r="I77" s="155" t="str">
        <f t="shared" si="172"/>
        <v>00</v>
      </c>
      <c r="J77" s="155" t="str">
        <f t="shared" si="173"/>
        <v>FF</v>
      </c>
      <c r="K77" s="155" t="str">
        <f t="shared" si="174"/>
        <v>05</v>
      </c>
      <c r="L77" s="155" t="str">
        <f t="shared" si="175"/>
        <v>D8</v>
      </c>
      <c r="M77" s="155" t="str">
        <f t="shared" si="176"/>
        <v>4</v>
      </c>
      <c r="N77" s="155" t="str">
        <f t="shared" si="177"/>
        <v/>
      </c>
      <c r="O77" s="156" t="str">
        <f t="shared" si="178"/>
        <v/>
      </c>
      <c r="P77" s="157" t="str">
        <f t="shared" si="157"/>
        <v>1</v>
      </c>
      <c r="Q77" s="158" t="str">
        <f t="shared" si="157"/>
        <v>0</v>
      </c>
      <c r="R77" s="158" t="str">
        <f t="shared" si="157"/>
        <v>0</v>
      </c>
      <c r="S77" s="159" t="str">
        <f t="shared" si="157"/>
        <v>1</v>
      </c>
      <c r="T77" s="158" t="str">
        <f t="shared" si="157"/>
        <v>1</v>
      </c>
      <c r="U77" s="158" t="str">
        <f t="shared" si="157"/>
        <v>1</v>
      </c>
      <c r="V77" s="158" t="str">
        <f t="shared" si="157"/>
        <v>0</v>
      </c>
      <c r="W77" s="158" t="str">
        <f t="shared" si="157"/>
        <v>0</v>
      </c>
      <c r="X77" s="157" t="str">
        <f t="shared" si="158"/>
        <v>0</v>
      </c>
      <c r="Y77" s="158" t="str">
        <f t="shared" si="158"/>
        <v>0</v>
      </c>
      <c r="Z77" s="158" t="str">
        <f t="shared" si="158"/>
        <v>0</v>
      </c>
      <c r="AA77" s="159" t="str">
        <f t="shared" si="158"/>
        <v>1</v>
      </c>
      <c r="AB77" s="160" t="str">
        <f t="shared" si="158"/>
        <v>1</v>
      </c>
      <c r="AC77" s="161" t="str">
        <f t="shared" si="158"/>
        <v>0</v>
      </c>
      <c r="AD77" s="158" t="str">
        <f t="shared" si="158"/>
        <v>1</v>
      </c>
      <c r="AE77" s="159" t="str">
        <f t="shared" si="158"/>
        <v>1</v>
      </c>
      <c r="AF77" s="155" t="str">
        <f t="shared" si="159"/>
        <v>0</v>
      </c>
      <c r="AG77" s="162" t="str">
        <f t="shared" si="159"/>
        <v>0</v>
      </c>
      <c r="AH77" s="163" t="str">
        <f t="shared" si="159"/>
        <v>0</v>
      </c>
      <c r="AI77" s="165" t="str">
        <f t="shared" si="159"/>
        <v>0</v>
      </c>
      <c r="AJ77" s="164" t="str">
        <f t="shared" si="159"/>
        <v>0</v>
      </c>
      <c r="AK77" s="164" t="str">
        <f t="shared" si="159"/>
        <v>1</v>
      </c>
      <c r="AL77" s="289" t="str">
        <f t="shared" si="159"/>
        <v>1</v>
      </c>
      <c r="AM77" s="165" t="str">
        <f t="shared" si="159"/>
        <v>0</v>
      </c>
      <c r="AN77" s="230" t="str">
        <f t="shared" si="160"/>
        <v>0</v>
      </c>
      <c r="AO77" s="230" t="str">
        <f t="shared" si="160"/>
        <v>0</v>
      </c>
      <c r="AP77" s="230" t="str">
        <f t="shared" si="160"/>
        <v>0</v>
      </c>
      <c r="AQ77" s="230" t="str">
        <f t="shared" si="160"/>
        <v>1</v>
      </c>
      <c r="AR77" s="229" t="str">
        <f t="shared" si="160"/>
        <v>0</v>
      </c>
      <c r="AS77" s="230" t="str">
        <f t="shared" si="160"/>
        <v>1</v>
      </c>
      <c r="AT77" s="230" t="str">
        <f t="shared" si="160"/>
        <v>1</v>
      </c>
      <c r="AU77" s="231" t="str">
        <f t="shared" si="160"/>
        <v>1</v>
      </c>
      <c r="AV77" s="230" t="str">
        <f t="shared" si="161"/>
        <v>0</v>
      </c>
      <c r="AW77" s="232" t="str">
        <f t="shared" si="161"/>
        <v>0</v>
      </c>
      <c r="AX77" s="232" t="str">
        <f t="shared" si="161"/>
        <v>0</v>
      </c>
      <c r="AY77" s="233" t="str">
        <f t="shared" si="161"/>
        <v>0</v>
      </c>
      <c r="AZ77" s="232" t="str">
        <f t="shared" si="161"/>
        <v>0</v>
      </c>
      <c r="BA77" s="232" t="str">
        <f t="shared" si="161"/>
        <v>0</v>
      </c>
      <c r="BB77" s="232" t="str">
        <f t="shared" si="161"/>
        <v>0</v>
      </c>
      <c r="BC77" s="233" t="str">
        <f t="shared" si="161"/>
        <v>0</v>
      </c>
      <c r="BD77" s="168" t="str">
        <f t="shared" si="162"/>
        <v>1</v>
      </c>
      <c r="BE77" s="168" t="str">
        <f t="shared" si="162"/>
        <v>1</v>
      </c>
      <c r="BF77" s="168" t="str">
        <f t="shared" si="162"/>
        <v>1</v>
      </c>
      <c r="BG77" s="169" t="str">
        <f t="shared" si="162"/>
        <v>1</v>
      </c>
      <c r="BH77" s="168" t="str">
        <f t="shared" si="162"/>
        <v>1</v>
      </c>
      <c r="BI77" s="168" t="str">
        <f t="shared" si="162"/>
        <v>1</v>
      </c>
      <c r="BJ77" s="168" t="str">
        <f t="shared" si="162"/>
        <v>1</v>
      </c>
      <c r="BK77" s="169" t="str">
        <f t="shared" si="162"/>
        <v>1</v>
      </c>
      <c r="BL77" s="168" t="str">
        <f t="shared" si="163"/>
        <v>0</v>
      </c>
      <c r="BM77" s="168" t="str">
        <f t="shared" si="163"/>
        <v>0</v>
      </c>
      <c r="BN77" s="168" t="str">
        <f t="shared" si="163"/>
        <v>0</v>
      </c>
      <c r="BO77" s="169" t="str">
        <f t="shared" si="163"/>
        <v>0</v>
      </c>
      <c r="BP77" s="168" t="str">
        <f t="shared" si="163"/>
        <v>0</v>
      </c>
      <c r="BQ77" s="168" t="str">
        <f t="shared" si="163"/>
        <v>1</v>
      </c>
      <c r="BR77" s="168" t="str">
        <f t="shared" si="163"/>
        <v>0</v>
      </c>
      <c r="BS77" s="169" t="str">
        <f t="shared" si="163"/>
        <v>1</v>
      </c>
      <c r="BT77" s="302" t="str">
        <f t="shared" si="164"/>
        <v>1</v>
      </c>
      <c r="BU77" s="302" t="str">
        <f t="shared" si="164"/>
        <v>1</v>
      </c>
      <c r="BV77" s="302" t="str">
        <f t="shared" si="164"/>
        <v>0</v>
      </c>
      <c r="BW77" s="303" t="str">
        <f t="shared" si="164"/>
        <v>1</v>
      </c>
      <c r="BX77" s="302" t="str">
        <f t="shared" si="164"/>
        <v>1</v>
      </c>
      <c r="BY77" s="302" t="str">
        <f t="shared" si="164"/>
        <v>0</v>
      </c>
      <c r="BZ77" s="302" t="str">
        <f t="shared" si="164"/>
        <v>0</v>
      </c>
      <c r="CA77" s="303" t="str">
        <f t="shared" si="164"/>
        <v>0</v>
      </c>
      <c r="CB77" s="164" t="str">
        <f t="shared" si="165"/>
        <v>0</v>
      </c>
      <c r="CC77" s="289" t="str">
        <f t="shared" si="165"/>
        <v>1</v>
      </c>
      <c r="CD77" s="340" t="str">
        <f t="shared" si="165"/>
        <v>0</v>
      </c>
      <c r="CE77" s="341" t="str">
        <f t="shared" si="165"/>
        <v>0</v>
      </c>
      <c r="CF77" s="340" t="str">
        <f t="shared" si="165"/>
        <v>0</v>
      </c>
      <c r="CG77" s="340" t="str">
        <f t="shared" si="165"/>
        <v>0</v>
      </c>
      <c r="CH77" s="340" t="str">
        <f t="shared" si="165"/>
        <v>0</v>
      </c>
      <c r="CI77" s="341" t="str">
        <f t="shared" si="165"/>
        <v>0</v>
      </c>
      <c r="CJ77" s="155" t="s">
        <v>211</v>
      </c>
      <c r="CK77" s="155"/>
      <c r="CL77" s="32" t="str">
        <f t="shared" si="179"/>
        <v>9C1B</v>
      </c>
      <c r="CM77" s="285">
        <f t="shared" si="209"/>
        <v>23</v>
      </c>
      <c r="CN77" s="285">
        <f t="shared" si="67"/>
        <v>33</v>
      </c>
      <c r="CO77" s="142">
        <f t="shared" si="180"/>
        <v>63.5</v>
      </c>
      <c r="CP77" s="142">
        <f t="shared" si="181"/>
        <v>17.5</v>
      </c>
      <c r="CQ77" s="143">
        <f t="shared" si="147"/>
        <v>0.33333333333333215</v>
      </c>
      <c r="CR77" s="155"/>
      <c r="CS77" s="170">
        <f t="shared" si="182"/>
        <v>9</v>
      </c>
      <c r="CT77" s="23">
        <f t="shared" si="183"/>
        <v>12</v>
      </c>
      <c r="CU77" s="171">
        <f t="shared" si="184"/>
        <v>1</v>
      </c>
      <c r="CV77" s="23">
        <f t="shared" si="185"/>
        <v>11</v>
      </c>
      <c r="CW77" s="172">
        <f t="shared" si="186"/>
        <v>0</v>
      </c>
      <c r="CX77" s="24">
        <f t="shared" si="187"/>
        <v>6</v>
      </c>
      <c r="CY77" s="267">
        <f t="shared" si="188"/>
        <v>1</v>
      </c>
      <c r="CZ77" s="268">
        <f t="shared" si="189"/>
        <v>7</v>
      </c>
      <c r="DA77" s="267">
        <f t="shared" si="190"/>
        <v>0</v>
      </c>
      <c r="DB77" s="268">
        <f t="shared" si="191"/>
        <v>0</v>
      </c>
      <c r="DC77" s="173">
        <f t="shared" si="192"/>
        <v>15</v>
      </c>
      <c r="DD77" s="26">
        <f t="shared" si="193"/>
        <v>15</v>
      </c>
      <c r="DE77" s="173">
        <f t="shared" si="194"/>
        <v>0</v>
      </c>
      <c r="DF77" s="26">
        <f t="shared" si="195"/>
        <v>5</v>
      </c>
      <c r="DG77" s="326">
        <f t="shared" si="196"/>
        <v>13</v>
      </c>
      <c r="DH77" s="327">
        <f t="shared" si="197"/>
        <v>8</v>
      </c>
      <c r="DI77" s="172">
        <f t="shared" si="198"/>
        <v>4</v>
      </c>
      <c r="DJ77" s="24">
        <f t="shared" si="199"/>
        <v>0</v>
      </c>
      <c r="DK77" s="172"/>
      <c r="DL77" s="19">
        <f t="shared" si="200"/>
        <v>156</v>
      </c>
      <c r="DM77" s="19">
        <f t="shared" si="201"/>
        <v>27</v>
      </c>
      <c r="DN77" s="174">
        <f t="shared" si="202"/>
        <v>6</v>
      </c>
      <c r="DO77" s="278">
        <f t="shared" si="203"/>
        <v>23</v>
      </c>
      <c r="DP77" s="278">
        <f t="shared" si="204"/>
        <v>0</v>
      </c>
      <c r="DQ77" s="20">
        <f t="shared" si="205"/>
        <v>255</v>
      </c>
      <c r="DR77" s="20">
        <f t="shared" si="206"/>
        <v>5</v>
      </c>
      <c r="DS77" s="337">
        <f t="shared" si="207"/>
        <v>216</v>
      </c>
      <c r="DT77" s="174">
        <f t="shared" si="208"/>
        <v>64</v>
      </c>
      <c r="DU77" s="1">
        <f t="shared" si="210"/>
        <v>216</v>
      </c>
      <c r="DV77" s="172"/>
      <c r="DW77" s="172"/>
      <c r="DX77" s="172"/>
      <c r="DY77" s="172"/>
      <c r="DZ77" s="172"/>
      <c r="EA77" s="172"/>
      <c r="EB77" s="172"/>
      <c r="EC77" s="172"/>
      <c r="ED77" s="172"/>
      <c r="EE77" s="172"/>
      <c r="EF77" s="172"/>
      <c r="EG77" s="172"/>
      <c r="EH77" s="172"/>
      <c r="EI77" s="172"/>
      <c r="EJ77" s="172"/>
      <c r="EK77" s="172"/>
      <c r="EL77" s="172"/>
      <c r="EM77" s="172"/>
      <c r="EN77" s="172"/>
      <c r="EO77" s="172"/>
      <c r="EP77" s="172"/>
      <c r="EQ77" s="172"/>
      <c r="ER77" s="172"/>
      <c r="ES77" s="172"/>
      <c r="ET77" s="172"/>
      <c r="EU77" s="172"/>
      <c r="EV77" s="172"/>
      <c r="EW77" s="172"/>
      <c r="EX77" s="172"/>
      <c r="EY77" s="172"/>
      <c r="EZ77" s="172"/>
      <c r="FA77" s="172"/>
      <c r="FB77" s="172"/>
      <c r="FC77" s="172"/>
      <c r="FD77" s="172"/>
      <c r="FE77" s="172"/>
      <c r="FF77" s="172"/>
      <c r="FG77" s="172"/>
      <c r="FH77" s="172"/>
      <c r="FI77" s="172"/>
      <c r="FJ77" s="172"/>
      <c r="FK77" s="172"/>
      <c r="FL77" s="172"/>
      <c r="FM77" s="172"/>
      <c r="FN77" s="172"/>
      <c r="FO77" s="172"/>
      <c r="FP77" s="172"/>
      <c r="FQ77" s="172"/>
      <c r="FR77" s="172"/>
      <c r="FS77" s="172"/>
      <c r="FT77" s="172"/>
      <c r="FU77" s="172"/>
      <c r="FV77" s="172"/>
      <c r="FW77" s="172"/>
      <c r="FX77" s="172"/>
      <c r="FY77" s="172"/>
      <c r="FZ77" s="172"/>
      <c r="GA77" s="172"/>
      <c r="GB77" s="172"/>
      <c r="GC77" s="172"/>
      <c r="GD77" s="172"/>
      <c r="GE77" s="172"/>
      <c r="GF77" s="172"/>
      <c r="GG77" s="172"/>
      <c r="GH77" s="172"/>
      <c r="GI77" s="172"/>
      <c r="GJ77" s="172"/>
      <c r="GK77" s="172"/>
      <c r="GL77" s="172"/>
      <c r="GM77" s="172"/>
      <c r="GN77" s="172"/>
      <c r="GO77" s="172"/>
      <c r="GP77" s="172"/>
      <c r="GQ77" s="172"/>
      <c r="GR77" s="172"/>
      <c r="GS77" s="172"/>
      <c r="GT77" s="172"/>
      <c r="GU77" s="172"/>
      <c r="GV77" s="172"/>
      <c r="GW77" s="172"/>
      <c r="GX77" s="172"/>
      <c r="GY77" s="172"/>
      <c r="GZ77" s="172"/>
      <c r="HA77" s="172"/>
      <c r="HB77" s="172"/>
      <c r="HC77" s="172"/>
      <c r="HD77" s="172"/>
      <c r="HE77" s="172"/>
      <c r="HF77" s="172"/>
      <c r="HG77" s="172"/>
      <c r="HH77" s="172"/>
      <c r="HI77" s="172"/>
      <c r="HJ77" s="172"/>
      <c r="HK77" s="172"/>
      <c r="HL77" s="172"/>
      <c r="HM77" s="172"/>
      <c r="HN77" s="172"/>
      <c r="HO77" s="172"/>
      <c r="HP77" s="172"/>
      <c r="HQ77" s="172"/>
      <c r="HR77" s="172"/>
      <c r="HS77" s="172"/>
      <c r="HT77" s="172"/>
      <c r="HU77" s="172"/>
      <c r="HV77" s="172"/>
      <c r="HW77" s="172"/>
      <c r="HX77" s="172"/>
      <c r="HY77" s="172"/>
      <c r="HZ77" s="172"/>
      <c r="IA77" s="172"/>
      <c r="IB77" s="172"/>
      <c r="IC77" s="172"/>
      <c r="ID77" s="172"/>
      <c r="IE77" s="172"/>
      <c r="IF77" s="172"/>
      <c r="IG77" s="172"/>
      <c r="IH77" s="172"/>
      <c r="II77" s="172"/>
      <c r="IJ77" s="172"/>
      <c r="IK77" s="172"/>
      <c r="IL77" s="172"/>
      <c r="IM77" s="172"/>
      <c r="IN77" s="172"/>
      <c r="IO77" s="172"/>
      <c r="IP77" s="172"/>
      <c r="IQ77" s="172"/>
      <c r="IR77" s="172"/>
      <c r="IS77" s="172"/>
      <c r="IT77" s="172"/>
      <c r="IU77" s="172"/>
      <c r="IV77" s="172"/>
      <c r="IW77" s="172"/>
      <c r="IX77" s="172"/>
      <c r="IY77" s="172"/>
      <c r="IZ77" s="172"/>
      <c r="JA77" s="172"/>
      <c r="JB77" s="172"/>
      <c r="JC77" s="172"/>
      <c r="JD77" s="172"/>
      <c r="JE77" s="172"/>
      <c r="JF77" s="172"/>
      <c r="JG77" s="172"/>
      <c r="JH77" s="172"/>
      <c r="JI77" s="172"/>
      <c r="JJ77" s="172"/>
      <c r="JK77" s="172"/>
      <c r="JL77" s="172"/>
      <c r="JM77" s="172"/>
      <c r="JN77" s="172"/>
      <c r="JO77" s="172"/>
      <c r="JP77" s="172"/>
      <c r="JQ77" s="172"/>
      <c r="JR77" s="172"/>
      <c r="JS77" s="172"/>
      <c r="JT77" s="172"/>
      <c r="JU77" s="172"/>
      <c r="JV77" s="172"/>
      <c r="JW77" s="172"/>
      <c r="JX77" s="172"/>
      <c r="JY77" s="172"/>
      <c r="JZ77" s="172"/>
      <c r="KA77" s="172"/>
      <c r="KB77" s="172"/>
      <c r="KC77" s="172"/>
      <c r="KD77" s="172"/>
      <c r="KE77" s="172"/>
      <c r="KF77" s="172"/>
      <c r="KG77" s="172"/>
      <c r="KH77" s="172"/>
      <c r="KI77" s="172"/>
      <c r="KJ77" s="172"/>
      <c r="KK77" s="172"/>
      <c r="KL77" s="172"/>
      <c r="KM77" s="172"/>
      <c r="KN77" s="172"/>
      <c r="KO77" s="172"/>
      <c r="KP77" s="172"/>
      <c r="KQ77" s="172"/>
      <c r="KR77" s="172"/>
      <c r="KS77" s="172"/>
      <c r="KT77" s="172"/>
      <c r="KU77" s="172"/>
      <c r="KV77" s="172"/>
      <c r="KW77" s="172"/>
      <c r="KX77" s="172"/>
      <c r="KY77" s="172"/>
      <c r="KZ77" s="172"/>
      <c r="LA77" s="172"/>
      <c r="LB77" s="172"/>
      <c r="LC77" s="172"/>
      <c r="LD77" s="172"/>
      <c r="LE77" s="172"/>
      <c r="LF77" s="172"/>
      <c r="LG77" s="172"/>
      <c r="LH77" s="172"/>
      <c r="LI77" s="172"/>
      <c r="LJ77" s="172"/>
      <c r="LK77" s="172"/>
      <c r="LL77" s="172"/>
      <c r="LM77" s="172"/>
      <c r="LN77" s="172"/>
      <c r="LO77" s="172"/>
      <c r="LP77" s="172"/>
      <c r="LQ77" s="172"/>
      <c r="LR77" s="172"/>
      <c r="LS77" s="172"/>
      <c r="LT77" s="172"/>
      <c r="LU77" s="172"/>
      <c r="LV77" s="172"/>
      <c r="LW77" s="172"/>
      <c r="LX77" s="172"/>
      <c r="LY77" s="172"/>
      <c r="LZ77" s="172"/>
      <c r="MA77" s="172"/>
      <c r="MB77" s="172"/>
      <c r="MC77" s="172"/>
      <c r="MD77" s="172"/>
      <c r="ME77" s="172"/>
      <c r="MF77" s="172"/>
      <c r="MG77" s="172"/>
      <c r="MH77" s="172"/>
      <c r="MI77" s="172"/>
      <c r="MJ77" s="172"/>
      <c r="MK77" s="172"/>
      <c r="ML77" s="172"/>
      <c r="MM77" s="172"/>
      <c r="MN77" s="172"/>
      <c r="MO77" s="172"/>
      <c r="MP77" s="172"/>
      <c r="MQ77" s="172"/>
      <c r="MR77" s="172"/>
      <c r="MS77" s="172"/>
      <c r="MT77" s="172"/>
      <c r="MU77" s="172"/>
      <c r="MV77" s="172"/>
      <c r="MW77" s="172"/>
      <c r="MX77" s="172"/>
      <c r="MY77" s="172"/>
      <c r="MZ77" s="172"/>
      <c r="NA77" s="172"/>
      <c r="NB77" s="172"/>
      <c r="NC77" s="172"/>
      <c r="ND77" s="172"/>
      <c r="NE77" s="172"/>
      <c r="NF77" s="172"/>
      <c r="NG77" s="172"/>
      <c r="NH77" s="172"/>
      <c r="NI77" s="172"/>
      <c r="NJ77" s="172"/>
      <c r="NK77" s="172"/>
      <c r="NL77" s="172"/>
      <c r="NM77" s="172"/>
      <c r="NN77" s="172"/>
      <c r="NO77" s="172"/>
      <c r="NP77" s="172"/>
      <c r="NQ77" s="172"/>
      <c r="NR77" s="172"/>
      <c r="NS77" s="172"/>
      <c r="NT77" s="172"/>
      <c r="NU77" s="172"/>
      <c r="NV77" s="172"/>
      <c r="NW77" s="172"/>
      <c r="NX77" s="172"/>
      <c r="NY77" s="172"/>
      <c r="NZ77" s="172"/>
      <c r="OA77" s="172"/>
      <c r="OB77" s="172"/>
      <c r="OC77" s="172"/>
      <c r="OD77" s="172"/>
      <c r="OE77" s="172"/>
      <c r="OF77" s="172"/>
      <c r="OG77" s="172"/>
      <c r="OH77" s="172"/>
      <c r="OI77" s="172"/>
      <c r="OJ77" s="172"/>
      <c r="OK77" s="172"/>
      <c r="OL77" s="172"/>
      <c r="OM77" s="172"/>
      <c r="ON77" s="172"/>
      <c r="OO77" s="172"/>
      <c r="OP77" s="172"/>
      <c r="OQ77" s="172"/>
      <c r="OR77" s="172"/>
      <c r="OS77" s="172"/>
      <c r="OT77" s="172"/>
      <c r="OU77" s="172"/>
      <c r="OV77" s="172"/>
      <c r="OW77" s="172"/>
      <c r="OX77" s="172"/>
      <c r="OY77" s="172"/>
      <c r="OZ77" s="172"/>
      <c r="PA77" s="172"/>
      <c r="PB77" s="172"/>
      <c r="PC77" s="172"/>
      <c r="PD77" s="172"/>
      <c r="PE77" s="172"/>
      <c r="PF77" s="172"/>
      <c r="PG77" s="172"/>
      <c r="PH77" s="172"/>
      <c r="PI77" s="172"/>
      <c r="PJ77" s="172"/>
      <c r="PK77" s="172"/>
      <c r="PL77" s="172"/>
      <c r="PM77" s="172"/>
      <c r="PN77" s="172"/>
      <c r="PO77" s="172"/>
      <c r="PP77" s="172"/>
      <c r="PQ77" s="172"/>
      <c r="PR77" s="172"/>
      <c r="PS77" s="172"/>
      <c r="PT77" s="172"/>
      <c r="PU77" s="172"/>
      <c r="PV77" s="172"/>
      <c r="PW77" s="172"/>
      <c r="PX77" s="172"/>
      <c r="PY77" s="172"/>
      <c r="PZ77" s="172"/>
      <c r="QA77" s="172"/>
      <c r="QB77" s="172"/>
      <c r="QC77" s="172"/>
      <c r="QD77" s="172"/>
      <c r="QE77" s="172"/>
      <c r="QF77" s="172"/>
      <c r="QG77" s="172"/>
      <c r="QH77" s="172"/>
      <c r="QI77" s="172"/>
      <c r="QJ77" s="172"/>
      <c r="QK77" s="172"/>
      <c r="QL77" s="172"/>
      <c r="QM77" s="172"/>
      <c r="QN77" s="172"/>
      <c r="QO77" s="172"/>
      <c r="QP77" s="172"/>
      <c r="QQ77" s="172"/>
      <c r="QR77" s="172"/>
      <c r="QS77" s="172"/>
      <c r="QT77" s="172"/>
      <c r="QU77" s="172"/>
      <c r="QV77" s="172"/>
      <c r="QW77" s="172"/>
      <c r="QX77" s="172"/>
      <c r="QY77" s="172"/>
      <c r="QZ77" s="172"/>
      <c r="RA77" s="172"/>
      <c r="RB77" s="172"/>
      <c r="RC77" s="172"/>
      <c r="RD77" s="172"/>
      <c r="RE77" s="172"/>
      <c r="RF77" s="172"/>
      <c r="RG77" s="172"/>
      <c r="RH77" s="172"/>
      <c r="RI77" s="172"/>
      <c r="RJ77" s="172"/>
      <c r="RK77" s="172"/>
      <c r="RL77" s="172"/>
      <c r="RM77" s="172"/>
      <c r="RN77" s="172"/>
      <c r="RO77" s="172"/>
      <c r="RP77" s="172"/>
      <c r="RQ77" s="172"/>
      <c r="RR77" s="172"/>
      <c r="RS77" s="172"/>
      <c r="RT77" s="172"/>
      <c r="RU77" s="172"/>
      <c r="RV77" s="172"/>
      <c r="RW77" s="172"/>
      <c r="RX77" s="172"/>
      <c r="RY77" s="172"/>
      <c r="RZ77" s="172"/>
      <c r="SA77" s="172"/>
      <c r="SB77" s="172"/>
      <c r="SC77" s="172"/>
      <c r="SD77" s="172"/>
      <c r="SE77" s="172"/>
      <c r="SF77" s="172"/>
      <c r="SG77" s="172"/>
      <c r="SH77" s="172"/>
      <c r="SI77" s="172"/>
      <c r="SJ77" s="172"/>
      <c r="SK77" s="172"/>
      <c r="SL77" s="172"/>
      <c r="SM77" s="172"/>
      <c r="SN77" s="172"/>
      <c r="SO77" s="172"/>
      <c r="SP77" s="172"/>
      <c r="SQ77" s="172"/>
      <c r="SR77" s="172"/>
      <c r="SS77" s="172"/>
      <c r="ST77" s="172"/>
      <c r="SU77" s="172"/>
      <c r="SV77" s="172"/>
      <c r="SW77" s="172"/>
      <c r="SX77" s="172"/>
      <c r="SY77" s="172"/>
      <c r="SZ77" s="172"/>
      <c r="TA77" s="172"/>
      <c r="TB77" s="172"/>
      <c r="TC77" s="172"/>
      <c r="TD77" s="172"/>
      <c r="TE77" s="172"/>
      <c r="TF77" s="172"/>
      <c r="TG77" s="172"/>
      <c r="TH77" s="172"/>
      <c r="TI77" s="172"/>
      <c r="TJ77" s="172"/>
      <c r="TK77" s="172"/>
      <c r="TL77" s="172"/>
      <c r="TM77" s="172"/>
      <c r="TN77" s="172"/>
      <c r="TO77" s="172"/>
      <c r="TP77" s="172"/>
      <c r="TQ77" s="172"/>
      <c r="TR77" s="172"/>
      <c r="TS77" s="172"/>
      <c r="TT77" s="172"/>
      <c r="TU77" s="172"/>
      <c r="TV77" s="172"/>
      <c r="TW77" s="172"/>
      <c r="TX77" s="172"/>
      <c r="TY77" s="172"/>
      <c r="TZ77" s="172"/>
      <c r="UA77" s="172"/>
      <c r="UB77" s="172"/>
      <c r="UC77" s="172"/>
      <c r="UD77" s="172"/>
      <c r="UE77" s="172"/>
      <c r="UF77" s="172"/>
      <c r="UG77" s="172"/>
      <c r="UH77" s="172"/>
      <c r="UI77" s="172"/>
      <c r="UJ77" s="172"/>
      <c r="UK77" s="172"/>
      <c r="UL77" s="172"/>
      <c r="UM77" s="172"/>
      <c r="UN77" s="172"/>
      <c r="UO77" s="172"/>
      <c r="UP77" s="172"/>
      <c r="UQ77" s="172"/>
      <c r="UR77" s="172"/>
      <c r="US77" s="172"/>
      <c r="UT77" s="172"/>
      <c r="UU77" s="172"/>
      <c r="UV77" s="172"/>
      <c r="UW77" s="172"/>
      <c r="UX77" s="172"/>
      <c r="UY77" s="172"/>
      <c r="UZ77" s="172"/>
      <c r="VA77" s="172"/>
      <c r="VB77" s="172"/>
      <c r="VC77" s="172"/>
      <c r="VD77" s="172"/>
      <c r="VE77" s="172"/>
      <c r="VF77" s="172"/>
      <c r="VG77" s="172"/>
      <c r="VH77" s="172"/>
      <c r="VI77" s="172"/>
      <c r="VJ77" s="172"/>
      <c r="VK77" s="172"/>
      <c r="VL77" s="172"/>
      <c r="VM77" s="172"/>
      <c r="VN77" s="172"/>
      <c r="VO77" s="172"/>
      <c r="VP77" s="172"/>
      <c r="VQ77" s="172"/>
      <c r="VR77" s="172"/>
      <c r="VS77" s="172"/>
      <c r="VT77" s="172"/>
      <c r="VU77" s="172"/>
      <c r="VV77" s="172"/>
      <c r="VW77" s="172"/>
      <c r="VX77" s="172"/>
      <c r="VY77" s="172"/>
      <c r="VZ77" s="172"/>
      <c r="WA77" s="172"/>
      <c r="WB77" s="172"/>
      <c r="WC77" s="172"/>
      <c r="WD77" s="172"/>
      <c r="WE77" s="172"/>
      <c r="WF77" s="172"/>
      <c r="WG77" s="172"/>
      <c r="WH77" s="172"/>
      <c r="WI77" s="172"/>
      <c r="WJ77" s="172"/>
      <c r="WK77" s="172"/>
      <c r="WL77" s="172"/>
      <c r="WM77" s="172"/>
      <c r="WN77" s="172"/>
      <c r="WO77" s="172"/>
      <c r="WP77" s="172"/>
      <c r="WQ77" s="172"/>
      <c r="WR77" s="172"/>
      <c r="WS77" s="172"/>
      <c r="WT77" s="172"/>
      <c r="WU77" s="172"/>
      <c r="WV77" s="172"/>
      <c r="WW77" s="172"/>
      <c r="WX77" s="172"/>
      <c r="WY77" s="172"/>
      <c r="WZ77" s="172"/>
      <c r="XA77" s="172"/>
      <c r="XB77" s="172"/>
      <c r="XC77" s="172"/>
      <c r="XD77" s="172"/>
      <c r="XE77" s="172"/>
      <c r="XF77" s="172"/>
      <c r="XG77" s="172"/>
      <c r="XH77" s="172"/>
      <c r="XI77" s="172"/>
      <c r="XJ77" s="172"/>
      <c r="XK77" s="172"/>
      <c r="XL77" s="172"/>
      <c r="XM77" s="172"/>
      <c r="XN77" s="172"/>
      <c r="XO77" s="172"/>
      <c r="XP77" s="172"/>
      <c r="XQ77" s="172"/>
      <c r="XR77" s="172"/>
      <c r="XS77" s="172"/>
      <c r="XT77" s="172"/>
      <c r="XU77" s="172"/>
      <c r="XV77" s="172"/>
      <c r="XW77" s="172"/>
      <c r="XX77" s="172"/>
      <c r="XY77" s="172"/>
      <c r="XZ77" s="172"/>
      <c r="YA77" s="172"/>
      <c r="YB77" s="172"/>
      <c r="YC77" s="172"/>
      <c r="YD77" s="172"/>
      <c r="YE77" s="172"/>
      <c r="YF77" s="172"/>
      <c r="YG77" s="172"/>
      <c r="YH77" s="172"/>
      <c r="YI77" s="172"/>
      <c r="YJ77" s="172"/>
      <c r="YK77" s="172"/>
      <c r="YL77" s="172"/>
      <c r="YM77" s="172"/>
      <c r="YN77" s="172"/>
      <c r="YO77" s="172"/>
      <c r="YP77" s="172"/>
      <c r="YQ77" s="172"/>
      <c r="YR77" s="172"/>
      <c r="YS77" s="172"/>
      <c r="YT77" s="172"/>
      <c r="YU77" s="172"/>
      <c r="YV77" s="172"/>
      <c r="YW77" s="172"/>
      <c r="YX77" s="172"/>
      <c r="YY77" s="172"/>
      <c r="YZ77" s="172"/>
      <c r="ZA77" s="172"/>
      <c r="ZB77" s="172"/>
      <c r="ZC77" s="172"/>
      <c r="ZD77" s="172"/>
      <c r="ZE77" s="172"/>
      <c r="ZF77" s="172"/>
      <c r="ZG77" s="172"/>
      <c r="ZH77" s="172"/>
      <c r="ZI77" s="172"/>
      <c r="ZJ77" s="172"/>
      <c r="ZK77" s="172"/>
      <c r="ZL77" s="172"/>
      <c r="ZM77" s="172"/>
      <c r="ZN77" s="172"/>
      <c r="ZO77" s="172"/>
      <c r="ZP77" s="172"/>
      <c r="ZQ77" s="172"/>
      <c r="ZR77" s="172"/>
      <c r="ZS77" s="172"/>
      <c r="ZT77" s="172"/>
      <c r="ZU77" s="172"/>
      <c r="ZV77" s="172"/>
      <c r="ZW77" s="172"/>
      <c r="ZX77" s="172"/>
      <c r="ZY77" s="172"/>
      <c r="ZZ77" s="172"/>
      <c r="AAA77" s="172"/>
      <c r="AAB77" s="172"/>
      <c r="AAC77" s="172"/>
      <c r="AAD77" s="172"/>
      <c r="AAE77" s="172"/>
      <c r="AAF77" s="172"/>
      <c r="AAG77" s="172"/>
      <c r="AAH77" s="172"/>
      <c r="AAI77" s="172"/>
      <c r="AAJ77" s="172"/>
      <c r="AAK77" s="172"/>
      <c r="AAL77" s="172"/>
      <c r="AAM77" s="172"/>
      <c r="AAN77" s="172"/>
      <c r="AAO77" s="172"/>
      <c r="AAP77" s="172"/>
      <c r="AAQ77" s="172"/>
      <c r="AAR77" s="172"/>
      <c r="AAS77" s="172"/>
      <c r="AAT77" s="172"/>
      <c r="AAU77" s="172"/>
      <c r="AAV77" s="172"/>
      <c r="AAW77" s="172"/>
      <c r="AAX77" s="172"/>
      <c r="AAY77" s="172"/>
      <c r="AAZ77" s="172"/>
      <c r="ABA77" s="172"/>
      <c r="ABB77" s="172"/>
      <c r="ABC77" s="172"/>
      <c r="ABD77" s="172"/>
      <c r="ABE77" s="172"/>
      <c r="ABF77" s="172"/>
      <c r="ABG77" s="172"/>
      <c r="ABH77" s="172"/>
      <c r="ABI77" s="172"/>
      <c r="ABJ77" s="172"/>
      <c r="ABK77" s="172"/>
      <c r="ABL77" s="172"/>
      <c r="ABM77" s="172"/>
      <c r="ABN77" s="172"/>
      <c r="ABO77" s="172"/>
      <c r="ABP77" s="172"/>
      <c r="ABQ77" s="172"/>
      <c r="ABR77" s="172"/>
      <c r="ABS77" s="172"/>
      <c r="ABT77" s="172"/>
      <c r="ABU77" s="172"/>
      <c r="ABV77" s="172"/>
      <c r="ABW77" s="172"/>
      <c r="ABX77" s="172"/>
      <c r="ABY77" s="172"/>
      <c r="ABZ77" s="172"/>
      <c r="ACA77" s="172"/>
      <c r="ACB77" s="172"/>
      <c r="ACC77" s="172"/>
      <c r="ACD77" s="172"/>
      <c r="ACE77" s="172"/>
      <c r="ACF77" s="172"/>
      <c r="ACG77" s="172"/>
      <c r="ACH77" s="172"/>
      <c r="ACI77" s="172"/>
      <c r="ACJ77" s="172"/>
      <c r="ACK77" s="172"/>
      <c r="ACL77" s="172"/>
      <c r="ACM77" s="172"/>
      <c r="ACN77" s="172"/>
      <c r="ACO77" s="172"/>
      <c r="ACP77" s="172"/>
      <c r="ACQ77" s="172"/>
      <c r="ACR77" s="172"/>
      <c r="ACS77" s="172"/>
      <c r="ACT77" s="172"/>
      <c r="ACU77" s="172"/>
      <c r="ACV77" s="172"/>
      <c r="ACW77" s="172"/>
      <c r="ACX77" s="172"/>
      <c r="ACY77" s="172"/>
      <c r="ACZ77" s="172"/>
      <c r="ADA77" s="172"/>
      <c r="ADB77" s="172"/>
      <c r="ADC77" s="172"/>
      <c r="ADD77" s="172"/>
      <c r="ADE77" s="172"/>
      <c r="ADF77" s="172"/>
      <c r="ADG77" s="172"/>
      <c r="ADH77" s="172"/>
      <c r="ADI77" s="172"/>
      <c r="ADJ77" s="172"/>
      <c r="ADK77" s="172"/>
      <c r="ADL77" s="172"/>
      <c r="ADM77" s="172"/>
      <c r="ADN77" s="172"/>
      <c r="ADO77" s="172"/>
      <c r="ADP77" s="172"/>
      <c r="ADQ77" s="172"/>
      <c r="ADR77" s="172"/>
      <c r="ADS77" s="172"/>
      <c r="ADT77" s="172"/>
      <c r="ADU77" s="172"/>
      <c r="ADV77" s="172"/>
      <c r="ADW77" s="172"/>
      <c r="ADX77" s="172"/>
      <c r="ADY77" s="172"/>
      <c r="ADZ77" s="172"/>
      <c r="AEA77" s="172"/>
      <c r="AEB77" s="172"/>
      <c r="AEC77" s="172"/>
      <c r="AED77" s="172"/>
      <c r="AEE77" s="172"/>
      <c r="AEF77" s="172"/>
      <c r="AEG77" s="172"/>
      <c r="AEH77" s="172"/>
      <c r="AEI77" s="172"/>
      <c r="AEJ77" s="172"/>
      <c r="AEK77" s="172"/>
      <c r="AEL77" s="172"/>
      <c r="AEM77" s="172"/>
      <c r="AEN77" s="172"/>
      <c r="AEO77" s="172"/>
      <c r="AEP77" s="172"/>
      <c r="AEQ77" s="172"/>
      <c r="AER77" s="172"/>
      <c r="AES77" s="172"/>
      <c r="AET77" s="172"/>
      <c r="AEU77" s="172"/>
      <c r="AEV77" s="172"/>
      <c r="AEW77" s="172"/>
      <c r="AEX77" s="172"/>
      <c r="AEY77" s="172"/>
      <c r="AEZ77" s="172"/>
      <c r="AFA77" s="172"/>
      <c r="AFB77" s="172"/>
      <c r="AFC77" s="172"/>
      <c r="AFD77" s="172"/>
      <c r="AFE77" s="172"/>
      <c r="AFF77" s="172"/>
      <c r="AFG77" s="172"/>
      <c r="AFH77" s="172"/>
      <c r="AFI77" s="172"/>
      <c r="AFJ77" s="172"/>
      <c r="AFK77" s="172"/>
      <c r="AFL77" s="172"/>
      <c r="AFM77" s="172"/>
      <c r="AFN77" s="172"/>
      <c r="AFO77" s="172"/>
      <c r="AFP77" s="172"/>
      <c r="AFQ77" s="172"/>
      <c r="AFR77" s="172"/>
      <c r="AFS77" s="172"/>
      <c r="AFT77" s="172"/>
      <c r="AFU77" s="172"/>
      <c r="AFV77" s="172"/>
      <c r="AFW77" s="172"/>
      <c r="AFX77" s="172"/>
      <c r="AFY77" s="172"/>
      <c r="AFZ77" s="172"/>
      <c r="AGA77" s="172"/>
      <c r="AGB77" s="172"/>
      <c r="AGC77" s="172"/>
      <c r="AGD77" s="172"/>
      <c r="AGE77" s="172"/>
      <c r="AGF77" s="172"/>
      <c r="AGG77" s="172"/>
      <c r="AGH77" s="172"/>
      <c r="AGI77" s="172"/>
      <c r="AGJ77" s="172"/>
      <c r="AGK77" s="172"/>
      <c r="AGL77" s="172"/>
      <c r="AGM77" s="172"/>
      <c r="AGN77" s="172"/>
      <c r="AGO77" s="172"/>
      <c r="AGP77" s="172"/>
      <c r="AGQ77" s="172"/>
      <c r="AGR77" s="172"/>
      <c r="AGS77" s="172"/>
      <c r="AGT77" s="172"/>
      <c r="AGU77" s="172"/>
      <c r="AGV77" s="172"/>
      <c r="AGW77" s="172"/>
      <c r="AGX77" s="172"/>
      <c r="AGY77" s="172"/>
      <c r="AGZ77" s="172"/>
      <c r="AHA77" s="172"/>
      <c r="AHB77" s="172"/>
      <c r="AHC77" s="172"/>
      <c r="AHD77" s="172"/>
      <c r="AHE77" s="172"/>
      <c r="AHF77" s="172"/>
      <c r="AHG77" s="172"/>
      <c r="AHH77" s="172"/>
      <c r="AHI77" s="172"/>
      <c r="AHJ77" s="172"/>
      <c r="AHK77" s="172"/>
      <c r="AHL77" s="172"/>
      <c r="AHM77" s="172"/>
      <c r="AHN77" s="172"/>
      <c r="AHO77" s="172"/>
      <c r="AHP77" s="172"/>
      <c r="AHQ77" s="172"/>
      <c r="AHR77" s="172"/>
      <c r="AHS77" s="172"/>
      <c r="AHT77" s="172"/>
      <c r="AHU77" s="172"/>
      <c r="AHV77" s="172"/>
      <c r="AHW77" s="172"/>
      <c r="AHX77" s="172"/>
      <c r="AHY77" s="172"/>
      <c r="AHZ77" s="172"/>
      <c r="AIA77" s="172"/>
      <c r="AIB77" s="172"/>
      <c r="AIC77" s="172"/>
      <c r="AID77" s="172"/>
      <c r="AIE77" s="172"/>
      <c r="AIF77" s="172"/>
      <c r="AIG77" s="172"/>
      <c r="AIH77" s="172"/>
      <c r="AII77" s="172"/>
      <c r="AIJ77" s="172"/>
      <c r="AIK77" s="172"/>
      <c r="AIL77" s="172"/>
      <c r="AIM77" s="172"/>
      <c r="AIN77" s="172"/>
      <c r="AIO77" s="172"/>
      <c r="AIP77" s="172"/>
      <c r="AIQ77" s="172"/>
      <c r="AIR77" s="172"/>
      <c r="AIS77" s="172"/>
      <c r="AIT77" s="172"/>
      <c r="AIU77" s="172"/>
      <c r="AIV77" s="172"/>
      <c r="AIW77" s="172"/>
      <c r="AIX77" s="172"/>
      <c r="AIY77" s="172"/>
      <c r="AIZ77" s="172"/>
      <c r="AJA77" s="172"/>
      <c r="AJB77" s="172"/>
      <c r="AJC77" s="172"/>
      <c r="AJD77" s="172"/>
      <c r="AJE77" s="172"/>
      <c r="AJF77" s="172"/>
      <c r="AJG77" s="172"/>
      <c r="AJH77" s="172"/>
      <c r="AJI77" s="172"/>
      <c r="AJJ77" s="172"/>
      <c r="AJK77" s="172"/>
      <c r="AJL77" s="172"/>
      <c r="AJM77" s="172"/>
      <c r="AJN77" s="172"/>
      <c r="AJO77" s="172"/>
      <c r="AJP77" s="172"/>
      <c r="AJQ77" s="172"/>
      <c r="AJR77" s="172"/>
      <c r="AJS77" s="172"/>
      <c r="AJT77" s="172"/>
      <c r="AJU77" s="172"/>
      <c r="AJV77" s="172"/>
      <c r="AJW77" s="172"/>
      <c r="AJX77" s="172"/>
      <c r="AJY77" s="172"/>
      <c r="AJZ77" s="172"/>
      <c r="AKA77" s="172"/>
      <c r="AKB77" s="172"/>
      <c r="AKC77" s="172"/>
      <c r="AKD77" s="172"/>
      <c r="AKE77" s="172"/>
      <c r="AKF77" s="172"/>
      <c r="AKG77" s="172"/>
      <c r="AKH77" s="172"/>
      <c r="AKI77" s="172"/>
      <c r="AKJ77" s="172"/>
      <c r="AKK77" s="172"/>
      <c r="AKL77" s="172"/>
      <c r="AKM77" s="172"/>
      <c r="AKN77" s="172"/>
      <c r="AKO77" s="172"/>
      <c r="AKP77" s="172"/>
      <c r="AKQ77" s="172"/>
      <c r="AKR77" s="172"/>
      <c r="AKS77" s="172"/>
      <c r="AKT77" s="172"/>
      <c r="AKU77" s="172"/>
      <c r="AKV77" s="172"/>
      <c r="AKW77" s="172"/>
      <c r="AKX77" s="172"/>
      <c r="AKY77" s="172"/>
      <c r="AKZ77" s="172"/>
      <c r="ALA77" s="172"/>
      <c r="ALB77" s="172"/>
      <c r="ALC77" s="172"/>
      <c r="ALD77" s="172"/>
      <c r="ALE77" s="172"/>
      <c r="ALF77" s="172"/>
      <c r="ALG77" s="172"/>
      <c r="ALH77" s="172"/>
      <c r="ALI77" s="172"/>
      <c r="ALJ77" s="172"/>
      <c r="ALK77" s="172"/>
      <c r="ALL77" s="172"/>
      <c r="ALM77" s="172"/>
      <c r="ALN77" s="172"/>
      <c r="ALO77" s="172"/>
      <c r="ALP77" s="172"/>
      <c r="ALQ77" s="172"/>
      <c r="ALR77" s="172"/>
      <c r="ALS77" s="172"/>
      <c r="ALT77" s="172"/>
      <c r="ALU77" s="172"/>
      <c r="ALV77" s="172"/>
      <c r="ALW77" s="172"/>
      <c r="ALX77" s="172"/>
      <c r="ALY77" s="172"/>
      <c r="ALZ77" s="172"/>
      <c r="AMA77" s="172"/>
      <c r="AMB77" s="172"/>
      <c r="AMC77" s="172"/>
      <c r="AMD77" s="172"/>
      <c r="AME77" s="172"/>
      <c r="AMF77" s="172"/>
      <c r="AMG77" s="172"/>
      <c r="AMH77" s="172"/>
      <c r="AMI77" s="172"/>
      <c r="AMJ77" s="172"/>
      <c r="AMK77" s="172"/>
      <c r="AML77" s="172"/>
    </row>
    <row r="78" spans="1:1026" s="223" customFormat="1">
      <c r="A78" s="215"/>
      <c r="B78" s="226" t="s">
        <v>212</v>
      </c>
      <c r="C78" s="193">
        <f t="shared" si="166"/>
        <v>17</v>
      </c>
      <c r="D78" s="194">
        <f t="shared" si="167"/>
        <v>68</v>
      </c>
      <c r="E78" s="195" t="str">
        <f t="shared" si="168"/>
        <v>9C</v>
      </c>
      <c r="F78" s="196" t="str">
        <f t="shared" si="169"/>
        <v>1B</v>
      </c>
      <c r="G78" s="196" t="str">
        <f t="shared" si="170"/>
        <v>08</v>
      </c>
      <c r="H78" s="196" t="str">
        <f t="shared" si="171"/>
        <v>21</v>
      </c>
      <c r="I78" s="196" t="str">
        <f t="shared" si="172"/>
        <v>00</v>
      </c>
      <c r="J78" s="196" t="str">
        <f t="shared" si="173"/>
        <v>10</v>
      </c>
      <c r="K78" s="196" t="str">
        <f t="shared" si="174"/>
        <v>06</v>
      </c>
      <c r="L78" s="196" t="str">
        <f t="shared" si="175"/>
        <v>F6</v>
      </c>
      <c r="M78" s="196" t="str">
        <f t="shared" si="176"/>
        <v>4</v>
      </c>
      <c r="N78" s="196" t="str">
        <f t="shared" si="177"/>
        <v/>
      </c>
      <c r="O78" s="197" t="str">
        <f t="shared" si="178"/>
        <v/>
      </c>
      <c r="P78" s="198" t="str">
        <f t="shared" si="157"/>
        <v>1</v>
      </c>
      <c r="Q78" s="199" t="str">
        <f t="shared" si="157"/>
        <v>0</v>
      </c>
      <c r="R78" s="199" t="str">
        <f t="shared" si="157"/>
        <v>0</v>
      </c>
      <c r="S78" s="200" t="str">
        <f t="shared" si="157"/>
        <v>1</v>
      </c>
      <c r="T78" s="199" t="str">
        <f t="shared" si="157"/>
        <v>1</v>
      </c>
      <c r="U78" s="199" t="str">
        <f t="shared" si="157"/>
        <v>1</v>
      </c>
      <c r="V78" s="199" t="str">
        <f t="shared" si="157"/>
        <v>0</v>
      </c>
      <c r="W78" s="199" t="str">
        <f t="shared" si="157"/>
        <v>0</v>
      </c>
      <c r="X78" s="198" t="str">
        <f t="shared" si="158"/>
        <v>0</v>
      </c>
      <c r="Y78" s="199" t="str">
        <f t="shared" si="158"/>
        <v>0</v>
      </c>
      <c r="Z78" s="199" t="str">
        <f t="shared" si="158"/>
        <v>0</v>
      </c>
      <c r="AA78" s="200" t="str">
        <f t="shared" si="158"/>
        <v>1</v>
      </c>
      <c r="AB78" s="201" t="str">
        <f t="shared" si="158"/>
        <v>1</v>
      </c>
      <c r="AC78" s="202" t="str">
        <f t="shared" si="158"/>
        <v>0</v>
      </c>
      <c r="AD78" s="199" t="str">
        <f t="shared" si="158"/>
        <v>1</v>
      </c>
      <c r="AE78" s="200" t="str">
        <f t="shared" si="158"/>
        <v>1</v>
      </c>
      <c r="AF78" s="196" t="str">
        <f t="shared" si="159"/>
        <v>0</v>
      </c>
      <c r="AG78" s="203" t="str">
        <f t="shared" si="159"/>
        <v>0</v>
      </c>
      <c r="AH78" s="204" t="str">
        <f t="shared" si="159"/>
        <v>0</v>
      </c>
      <c r="AI78" s="206" t="str">
        <f t="shared" si="159"/>
        <v>0</v>
      </c>
      <c r="AJ78" s="205" t="str">
        <f t="shared" si="159"/>
        <v>1</v>
      </c>
      <c r="AK78" s="205" t="str">
        <f t="shared" si="159"/>
        <v>0</v>
      </c>
      <c r="AL78" s="296" t="str">
        <f t="shared" si="159"/>
        <v>0</v>
      </c>
      <c r="AM78" s="206" t="str">
        <f t="shared" si="159"/>
        <v>0</v>
      </c>
      <c r="AN78" s="254" t="str">
        <f t="shared" si="160"/>
        <v>0</v>
      </c>
      <c r="AO78" s="254" t="str">
        <f t="shared" si="160"/>
        <v>0</v>
      </c>
      <c r="AP78" s="254" t="str">
        <f t="shared" si="160"/>
        <v>1</v>
      </c>
      <c r="AQ78" s="254" t="str">
        <f t="shared" si="160"/>
        <v>0</v>
      </c>
      <c r="AR78" s="255" t="str">
        <f t="shared" si="160"/>
        <v>0</v>
      </c>
      <c r="AS78" s="254" t="str">
        <f t="shared" si="160"/>
        <v>0</v>
      </c>
      <c r="AT78" s="254" t="str">
        <f t="shared" si="160"/>
        <v>0</v>
      </c>
      <c r="AU78" s="256" t="str">
        <f t="shared" si="160"/>
        <v>1</v>
      </c>
      <c r="AV78" s="254" t="str">
        <f t="shared" si="161"/>
        <v>0</v>
      </c>
      <c r="AW78" s="257" t="str">
        <f t="shared" si="161"/>
        <v>0</v>
      </c>
      <c r="AX78" s="257" t="str">
        <f t="shared" si="161"/>
        <v>0</v>
      </c>
      <c r="AY78" s="258" t="str">
        <f t="shared" si="161"/>
        <v>0</v>
      </c>
      <c r="AZ78" s="257" t="str">
        <f t="shared" si="161"/>
        <v>0</v>
      </c>
      <c r="BA78" s="257" t="str">
        <f t="shared" si="161"/>
        <v>0</v>
      </c>
      <c r="BB78" s="257" t="str">
        <f t="shared" si="161"/>
        <v>0</v>
      </c>
      <c r="BC78" s="258" t="str">
        <f t="shared" si="161"/>
        <v>0</v>
      </c>
      <c r="BD78" s="207" t="str">
        <f t="shared" si="162"/>
        <v>0</v>
      </c>
      <c r="BE78" s="207" t="str">
        <f t="shared" si="162"/>
        <v>0</v>
      </c>
      <c r="BF78" s="207" t="str">
        <f t="shared" si="162"/>
        <v>0</v>
      </c>
      <c r="BG78" s="208" t="str">
        <f t="shared" si="162"/>
        <v>1</v>
      </c>
      <c r="BH78" s="207" t="str">
        <f t="shared" si="162"/>
        <v>0</v>
      </c>
      <c r="BI78" s="207" t="str">
        <f t="shared" si="162"/>
        <v>0</v>
      </c>
      <c r="BJ78" s="207" t="str">
        <f t="shared" si="162"/>
        <v>0</v>
      </c>
      <c r="BK78" s="208" t="str">
        <f t="shared" si="162"/>
        <v>0</v>
      </c>
      <c r="BL78" s="207" t="str">
        <f t="shared" si="163"/>
        <v>0</v>
      </c>
      <c r="BM78" s="207" t="str">
        <f t="shared" si="163"/>
        <v>0</v>
      </c>
      <c r="BN78" s="207" t="str">
        <f t="shared" si="163"/>
        <v>0</v>
      </c>
      <c r="BO78" s="208" t="str">
        <f t="shared" si="163"/>
        <v>0</v>
      </c>
      <c r="BP78" s="207" t="str">
        <f t="shared" si="163"/>
        <v>0</v>
      </c>
      <c r="BQ78" s="207" t="str">
        <f t="shared" si="163"/>
        <v>1</v>
      </c>
      <c r="BR78" s="207" t="str">
        <f t="shared" si="163"/>
        <v>1</v>
      </c>
      <c r="BS78" s="208" t="str">
        <f t="shared" si="163"/>
        <v>0</v>
      </c>
      <c r="BT78" s="314" t="str">
        <f t="shared" si="164"/>
        <v>1</v>
      </c>
      <c r="BU78" s="314" t="str">
        <f t="shared" si="164"/>
        <v>1</v>
      </c>
      <c r="BV78" s="314" t="str">
        <f t="shared" si="164"/>
        <v>1</v>
      </c>
      <c r="BW78" s="315" t="str">
        <f t="shared" si="164"/>
        <v>1</v>
      </c>
      <c r="BX78" s="314" t="str">
        <f t="shared" si="164"/>
        <v>0</v>
      </c>
      <c r="BY78" s="314" t="str">
        <f t="shared" si="164"/>
        <v>1</v>
      </c>
      <c r="BZ78" s="314" t="str">
        <f t="shared" si="164"/>
        <v>1</v>
      </c>
      <c r="CA78" s="315" t="str">
        <f t="shared" si="164"/>
        <v>0</v>
      </c>
      <c r="CB78" s="205" t="str">
        <f t="shared" si="165"/>
        <v>0</v>
      </c>
      <c r="CC78" s="296" t="str">
        <f t="shared" si="165"/>
        <v>1</v>
      </c>
      <c r="CD78" s="352" t="str">
        <f t="shared" si="165"/>
        <v>0</v>
      </c>
      <c r="CE78" s="353" t="str">
        <f t="shared" si="165"/>
        <v>0</v>
      </c>
      <c r="CF78" s="352" t="str">
        <f t="shared" si="165"/>
        <v>0</v>
      </c>
      <c r="CG78" s="352" t="str">
        <f t="shared" si="165"/>
        <v>0</v>
      </c>
      <c r="CH78" s="352" t="str">
        <f t="shared" si="165"/>
        <v>0</v>
      </c>
      <c r="CI78" s="353" t="str">
        <f t="shared" si="165"/>
        <v>0</v>
      </c>
      <c r="CJ78" s="196" t="s">
        <v>213</v>
      </c>
      <c r="CK78" s="196"/>
      <c r="CL78" s="209" t="str">
        <f t="shared" si="179"/>
        <v>9C1B</v>
      </c>
      <c r="CM78" s="286">
        <f t="shared" si="209"/>
        <v>33</v>
      </c>
      <c r="CN78" s="286">
        <f t="shared" ref="CN78:CN121" si="211">IF(CM78&gt;65525,CM78-65526,CM78+10)</f>
        <v>43</v>
      </c>
      <c r="CO78" s="210">
        <f t="shared" si="180"/>
        <v>65.2</v>
      </c>
      <c r="CP78" s="210">
        <f t="shared" si="181"/>
        <v>18.444444444444443</v>
      </c>
      <c r="CQ78" s="211">
        <f t="shared" si="147"/>
        <v>0.94444444444444287</v>
      </c>
      <c r="CR78" s="196"/>
      <c r="CS78" s="212">
        <f t="shared" si="182"/>
        <v>9</v>
      </c>
      <c r="CT78" s="213">
        <f t="shared" si="183"/>
        <v>12</v>
      </c>
      <c r="CU78" s="214">
        <f t="shared" si="184"/>
        <v>1</v>
      </c>
      <c r="CV78" s="213">
        <f t="shared" si="185"/>
        <v>11</v>
      </c>
      <c r="CW78" s="215">
        <f t="shared" si="186"/>
        <v>0</v>
      </c>
      <c r="CX78" s="216">
        <f t="shared" si="187"/>
        <v>8</v>
      </c>
      <c r="CY78" s="271">
        <f t="shared" si="188"/>
        <v>2</v>
      </c>
      <c r="CZ78" s="272">
        <f t="shared" si="189"/>
        <v>1</v>
      </c>
      <c r="DA78" s="271">
        <f t="shared" si="190"/>
        <v>0</v>
      </c>
      <c r="DB78" s="272">
        <f t="shared" si="191"/>
        <v>0</v>
      </c>
      <c r="DC78" s="217">
        <f t="shared" si="192"/>
        <v>1</v>
      </c>
      <c r="DD78" s="218">
        <f t="shared" si="193"/>
        <v>0</v>
      </c>
      <c r="DE78" s="217">
        <f t="shared" si="194"/>
        <v>0</v>
      </c>
      <c r="DF78" s="218">
        <f t="shared" si="195"/>
        <v>6</v>
      </c>
      <c r="DG78" s="330">
        <f t="shared" si="196"/>
        <v>15</v>
      </c>
      <c r="DH78" s="331">
        <f t="shared" si="197"/>
        <v>6</v>
      </c>
      <c r="DI78" s="215">
        <f t="shared" si="198"/>
        <v>4</v>
      </c>
      <c r="DJ78" s="216">
        <f t="shared" si="199"/>
        <v>0</v>
      </c>
      <c r="DK78" s="215"/>
      <c r="DL78" s="219">
        <f t="shared" si="200"/>
        <v>156</v>
      </c>
      <c r="DM78" s="219">
        <f t="shared" si="201"/>
        <v>27</v>
      </c>
      <c r="DN78" s="220">
        <f t="shared" si="202"/>
        <v>8</v>
      </c>
      <c r="DO78" s="280">
        <f t="shared" si="203"/>
        <v>33</v>
      </c>
      <c r="DP78" s="280">
        <f t="shared" si="204"/>
        <v>0</v>
      </c>
      <c r="DQ78" s="221">
        <f t="shared" si="205"/>
        <v>16</v>
      </c>
      <c r="DR78" s="221">
        <f t="shared" si="206"/>
        <v>6</v>
      </c>
      <c r="DS78" s="339">
        <f t="shared" si="207"/>
        <v>246</v>
      </c>
      <c r="DT78" s="220">
        <f t="shared" si="208"/>
        <v>64</v>
      </c>
      <c r="DU78" s="215">
        <f t="shared" si="210"/>
        <v>246</v>
      </c>
      <c r="DV78" s="215"/>
      <c r="DW78" s="215"/>
      <c r="DX78" s="215"/>
      <c r="DY78" s="215"/>
      <c r="DZ78" s="215"/>
      <c r="EA78" s="215"/>
      <c r="EB78" s="215"/>
      <c r="EC78" s="215"/>
      <c r="ED78" s="215"/>
      <c r="EE78" s="215"/>
      <c r="EF78" s="215"/>
      <c r="EG78" s="215"/>
      <c r="EH78" s="215"/>
      <c r="EI78" s="215"/>
      <c r="EJ78" s="215"/>
      <c r="EK78" s="215"/>
      <c r="EL78" s="215"/>
      <c r="EM78" s="215"/>
      <c r="EN78" s="215"/>
      <c r="EO78" s="215"/>
      <c r="EP78" s="215"/>
      <c r="EQ78" s="215"/>
      <c r="ER78" s="215"/>
      <c r="ES78" s="215"/>
      <c r="ET78" s="215"/>
      <c r="EU78" s="215"/>
      <c r="EV78" s="215"/>
      <c r="EW78" s="215"/>
      <c r="EX78" s="215"/>
      <c r="EY78" s="215"/>
      <c r="EZ78" s="215"/>
      <c r="FA78" s="215"/>
      <c r="FB78" s="215"/>
      <c r="FC78" s="215"/>
      <c r="FD78" s="215"/>
      <c r="FE78" s="215"/>
      <c r="FF78" s="215"/>
      <c r="FG78" s="215"/>
      <c r="FH78" s="215"/>
      <c r="FI78" s="215"/>
      <c r="FJ78" s="215"/>
      <c r="FK78" s="215"/>
      <c r="FL78" s="215"/>
      <c r="FM78" s="215"/>
      <c r="FN78" s="215"/>
      <c r="FO78" s="215"/>
      <c r="FP78" s="215"/>
      <c r="FQ78" s="215"/>
      <c r="FR78" s="215"/>
      <c r="FS78" s="215"/>
      <c r="FT78" s="215"/>
      <c r="FU78" s="215"/>
      <c r="FV78" s="215"/>
      <c r="FW78" s="215"/>
      <c r="FX78" s="215"/>
      <c r="FY78" s="215"/>
      <c r="FZ78" s="215"/>
      <c r="GA78" s="215"/>
      <c r="GB78" s="215"/>
      <c r="GC78" s="215"/>
      <c r="GD78" s="215"/>
      <c r="GE78" s="215"/>
      <c r="GF78" s="215"/>
      <c r="GG78" s="215"/>
      <c r="GH78" s="215"/>
      <c r="GI78" s="215"/>
      <c r="GJ78" s="215"/>
      <c r="GK78" s="215"/>
      <c r="GL78" s="215"/>
      <c r="GM78" s="215"/>
      <c r="GN78" s="215"/>
      <c r="GO78" s="215"/>
      <c r="GP78" s="215"/>
      <c r="GQ78" s="215"/>
      <c r="GR78" s="215"/>
      <c r="GS78" s="215"/>
      <c r="GT78" s="215"/>
      <c r="GU78" s="215"/>
      <c r="GV78" s="215"/>
      <c r="GW78" s="215"/>
      <c r="GX78" s="215"/>
      <c r="GY78" s="215"/>
      <c r="GZ78" s="215"/>
      <c r="HA78" s="215"/>
      <c r="HB78" s="215"/>
      <c r="HC78" s="215"/>
      <c r="HD78" s="215"/>
      <c r="HE78" s="215"/>
      <c r="HF78" s="215"/>
      <c r="HG78" s="215"/>
      <c r="HH78" s="215"/>
      <c r="HI78" s="215"/>
      <c r="HJ78" s="215"/>
      <c r="HK78" s="215"/>
      <c r="HL78" s="215"/>
      <c r="HM78" s="215"/>
      <c r="HN78" s="215"/>
      <c r="HO78" s="215"/>
      <c r="HP78" s="215"/>
      <c r="HQ78" s="215"/>
      <c r="HR78" s="215"/>
      <c r="HS78" s="215"/>
      <c r="HT78" s="215"/>
      <c r="HU78" s="215"/>
      <c r="HV78" s="215"/>
      <c r="HW78" s="215"/>
      <c r="HX78" s="215"/>
      <c r="HY78" s="215"/>
      <c r="HZ78" s="215"/>
      <c r="IA78" s="215"/>
      <c r="IB78" s="215"/>
      <c r="IC78" s="215"/>
      <c r="ID78" s="215"/>
      <c r="IE78" s="215"/>
      <c r="IF78" s="215"/>
      <c r="IG78" s="215"/>
      <c r="IH78" s="215"/>
      <c r="II78" s="215"/>
      <c r="IJ78" s="215"/>
      <c r="IK78" s="215"/>
      <c r="IL78" s="215"/>
      <c r="IM78" s="215"/>
      <c r="IN78" s="215"/>
      <c r="IO78" s="215"/>
      <c r="IP78" s="215"/>
      <c r="IQ78" s="215"/>
      <c r="IR78" s="215"/>
      <c r="IS78" s="215"/>
      <c r="IT78" s="215"/>
      <c r="IU78" s="215"/>
      <c r="IV78" s="215"/>
      <c r="IW78" s="215"/>
      <c r="IX78" s="215"/>
      <c r="IY78" s="215"/>
      <c r="IZ78" s="215"/>
      <c r="JA78" s="215"/>
      <c r="JB78" s="215"/>
      <c r="JC78" s="215"/>
      <c r="JD78" s="215"/>
      <c r="JE78" s="215"/>
      <c r="JF78" s="215"/>
      <c r="JG78" s="215"/>
      <c r="JH78" s="215"/>
      <c r="JI78" s="215"/>
      <c r="JJ78" s="215"/>
      <c r="JK78" s="215"/>
      <c r="JL78" s="215"/>
      <c r="JM78" s="215"/>
      <c r="JN78" s="215"/>
      <c r="JO78" s="215"/>
      <c r="JP78" s="215"/>
      <c r="JQ78" s="215"/>
      <c r="JR78" s="215"/>
      <c r="JS78" s="215"/>
      <c r="JT78" s="215"/>
      <c r="JU78" s="215"/>
      <c r="JV78" s="215"/>
      <c r="JW78" s="215"/>
      <c r="JX78" s="215"/>
      <c r="JY78" s="215"/>
      <c r="JZ78" s="215"/>
      <c r="KA78" s="215"/>
      <c r="KB78" s="215"/>
      <c r="KC78" s="215"/>
      <c r="KD78" s="215"/>
      <c r="KE78" s="215"/>
      <c r="KF78" s="215"/>
      <c r="KG78" s="215"/>
      <c r="KH78" s="215"/>
      <c r="KI78" s="215"/>
      <c r="KJ78" s="215"/>
      <c r="KK78" s="215"/>
      <c r="KL78" s="215"/>
      <c r="KM78" s="215"/>
      <c r="KN78" s="215"/>
      <c r="KO78" s="215"/>
      <c r="KP78" s="215"/>
      <c r="KQ78" s="215"/>
      <c r="KR78" s="215"/>
      <c r="KS78" s="215"/>
      <c r="KT78" s="215"/>
      <c r="KU78" s="215"/>
      <c r="KV78" s="215"/>
      <c r="KW78" s="215"/>
      <c r="KX78" s="215"/>
      <c r="KY78" s="215"/>
      <c r="KZ78" s="215"/>
      <c r="LA78" s="215"/>
      <c r="LB78" s="215"/>
      <c r="LC78" s="215"/>
      <c r="LD78" s="215"/>
      <c r="LE78" s="215"/>
      <c r="LF78" s="215"/>
      <c r="LG78" s="215"/>
      <c r="LH78" s="215"/>
      <c r="LI78" s="215"/>
      <c r="LJ78" s="215"/>
      <c r="LK78" s="215"/>
      <c r="LL78" s="215"/>
      <c r="LM78" s="215"/>
      <c r="LN78" s="215"/>
      <c r="LO78" s="215"/>
      <c r="LP78" s="215"/>
      <c r="LQ78" s="215"/>
      <c r="LR78" s="215"/>
      <c r="LS78" s="215"/>
      <c r="LT78" s="215"/>
      <c r="LU78" s="215"/>
      <c r="LV78" s="215"/>
      <c r="LW78" s="215"/>
      <c r="LX78" s="215"/>
      <c r="LY78" s="215"/>
      <c r="LZ78" s="215"/>
      <c r="MA78" s="215"/>
      <c r="MB78" s="215"/>
      <c r="MC78" s="215"/>
      <c r="MD78" s="215"/>
      <c r="ME78" s="215"/>
      <c r="MF78" s="215"/>
      <c r="MG78" s="215"/>
      <c r="MH78" s="215"/>
      <c r="MI78" s="215"/>
      <c r="MJ78" s="215"/>
      <c r="MK78" s="215"/>
      <c r="ML78" s="215"/>
      <c r="MM78" s="215"/>
      <c r="MN78" s="215"/>
      <c r="MO78" s="215"/>
      <c r="MP78" s="215"/>
      <c r="MQ78" s="215"/>
      <c r="MR78" s="215"/>
      <c r="MS78" s="215"/>
      <c r="MT78" s="215"/>
      <c r="MU78" s="215"/>
      <c r="MV78" s="215"/>
      <c r="MW78" s="215"/>
      <c r="MX78" s="215"/>
      <c r="MY78" s="215"/>
      <c r="MZ78" s="215"/>
      <c r="NA78" s="215"/>
      <c r="NB78" s="215"/>
      <c r="NC78" s="215"/>
      <c r="ND78" s="215"/>
      <c r="NE78" s="215"/>
      <c r="NF78" s="215"/>
      <c r="NG78" s="215"/>
      <c r="NH78" s="215"/>
      <c r="NI78" s="215"/>
      <c r="NJ78" s="215"/>
      <c r="NK78" s="215"/>
      <c r="NL78" s="215"/>
      <c r="NM78" s="215"/>
      <c r="NN78" s="215"/>
      <c r="NO78" s="215"/>
      <c r="NP78" s="215"/>
      <c r="NQ78" s="215"/>
      <c r="NR78" s="215"/>
      <c r="NS78" s="215"/>
      <c r="NT78" s="215"/>
      <c r="NU78" s="215"/>
      <c r="NV78" s="215"/>
      <c r="NW78" s="215"/>
      <c r="NX78" s="215"/>
      <c r="NY78" s="215"/>
      <c r="NZ78" s="215"/>
      <c r="OA78" s="215"/>
      <c r="OB78" s="215"/>
      <c r="OC78" s="215"/>
      <c r="OD78" s="215"/>
      <c r="OE78" s="215"/>
      <c r="OF78" s="215"/>
      <c r="OG78" s="215"/>
      <c r="OH78" s="215"/>
      <c r="OI78" s="215"/>
      <c r="OJ78" s="215"/>
      <c r="OK78" s="215"/>
      <c r="OL78" s="215"/>
      <c r="OM78" s="215"/>
      <c r="ON78" s="215"/>
      <c r="OO78" s="215"/>
      <c r="OP78" s="215"/>
      <c r="OQ78" s="215"/>
      <c r="OR78" s="215"/>
      <c r="OS78" s="215"/>
      <c r="OT78" s="215"/>
      <c r="OU78" s="215"/>
      <c r="OV78" s="215"/>
      <c r="OW78" s="215"/>
      <c r="OX78" s="215"/>
      <c r="OY78" s="215"/>
      <c r="OZ78" s="215"/>
      <c r="PA78" s="215"/>
      <c r="PB78" s="215"/>
      <c r="PC78" s="215"/>
      <c r="PD78" s="215"/>
      <c r="PE78" s="215"/>
      <c r="PF78" s="215"/>
      <c r="PG78" s="215"/>
      <c r="PH78" s="215"/>
      <c r="PI78" s="215"/>
      <c r="PJ78" s="215"/>
      <c r="PK78" s="215"/>
      <c r="PL78" s="215"/>
      <c r="PM78" s="215"/>
      <c r="PN78" s="215"/>
      <c r="PO78" s="215"/>
      <c r="PP78" s="215"/>
      <c r="PQ78" s="215"/>
      <c r="PR78" s="215"/>
      <c r="PS78" s="215"/>
      <c r="PT78" s="215"/>
      <c r="PU78" s="215"/>
      <c r="PV78" s="215"/>
      <c r="PW78" s="215"/>
      <c r="PX78" s="215"/>
      <c r="PY78" s="215"/>
      <c r="PZ78" s="215"/>
      <c r="QA78" s="215"/>
      <c r="QB78" s="215"/>
      <c r="QC78" s="215"/>
      <c r="QD78" s="215"/>
      <c r="QE78" s="215"/>
      <c r="QF78" s="215"/>
      <c r="QG78" s="215"/>
      <c r="QH78" s="215"/>
      <c r="QI78" s="215"/>
      <c r="QJ78" s="215"/>
      <c r="QK78" s="215"/>
      <c r="QL78" s="215"/>
      <c r="QM78" s="215"/>
      <c r="QN78" s="215"/>
      <c r="QO78" s="215"/>
      <c r="QP78" s="215"/>
      <c r="QQ78" s="215"/>
      <c r="QR78" s="215"/>
      <c r="QS78" s="215"/>
      <c r="QT78" s="215"/>
      <c r="QU78" s="215"/>
      <c r="QV78" s="215"/>
      <c r="QW78" s="215"/>
      <c r="QX78" s="215"/>
      <c r="QY78" s="215"/>
      <c r="QZ78" s="215"/>
      <c r="RA78" s="215"/>
      <c r="RB78" s="215"/>
      <c r="RC78" s="215"/>
      <c r="RD78" s="215"/>
      <c r="RE78" s="215"/>
      <c r="RF78" s="215"/>
      <c r="RG78" s="215"/>
      <c r="RH78" s="215"/>
      <c r="RI78" s="215"/>
      <c r="RJ78" s="215"/>
      <c r="RK78" s="215"/>
      <c r="RL78" s="215"/>
      <c r="RM78" s="215"/>
      <c r="RN78" s="215"/>
      <c r="RO78" s="215"/>
      <c r="RP78" s="215"/>
      <c r="RQ78" s="215"/>
      <c r="RR78" s="215"/>
      <c r="RS78" s="215"/>
      <c r="RT78" s="215"/>
      <c r="RU78" s="215"/>
      <c r="RV78" s="215"/>
      <c r="RW78" s="215"/>
      <c r="RX78" s="215"/>
      <c r="RY78" s="215"/>
      <c r="RZ78" s="215"/>
      <c r="SA78" s="215"/>
      <c r="SB78" s="215"/>
      <c r="SC78" s="215"/>
      <c r="SD78" s="215"/>
      <c r="SE78" s="215"/>
      <c r="SF78" s="215"/>
      <c r="SG78" s="215"/>
      <c r="SH78" s="215"/>
      <c r="SI78" s="215"/>
      <c r="SJ78" s="215"/>
      <c r="SK78" s="215"/>
      <c r="SL78" s="215"/>
      <c r="SM78" s="215"/>
      <c r="SN78" s="215"/>
      <c r="SO78" s="215"/>
      <c r="SP78" s="215"/>
      <c r="SQ78" s="215"/>
      <c r="SR78" s="215"/>
      <c r="SS78" s="215"/>
      <c r="ST78" s="215"/>
      <c r="SU78" s="215"/>
      <c r="SV78" s="215"/>
      <c r="SW78" s="215"/>
      <c r="SX78" s="215"/>
      <c r="SY78" s="215"/>
      <c r="SZ78" s="215"/>
      <c r="TA78" s="215"/>
      <c r="TB78" s="215"/>
      <c r="TC78" s="215"/>
      <c r="TD78" s="215"/>
      <c r="TE78" s="215"/>
      <c r="TF78" s="215"/>
      <c r="TG78" s="215"/>
      <c r="TH78" s="215"/>
      <c r="TI78" s="215"/>
      <c r="TJ78" s="215"/>
      <c r="TK78" s="215"/>
      <c r="TL78" s="215"/>
      <c r="TM78" s="215"/>
      <c r="TN78" s="215"/>
      <c r="TO78" s="215"/>
      <c r="TP78" s="215"/>
      <c r="TQ78" s="215"/>
      <c r="TR78" s="215"/>
      <c r="TS78" s="215"/>
      <c r="TT78" s="215"/>
      <c r="TU78" s="215"/>
      <c r="TV78" s="215"/>
      <c r="TW78" s="215"/>
      <c r="TX78" s="215"/>
      <c r="TY78" s="215"/>
      <c r="TZ78" s="215"/>
      <c r="UA78" s="215"/>
      <c r="UB78" s="215"/>
      <c r="UC78" s="215"/>
      <c r="UD78" s="215"/>
      <c r="UE78" s="215"/>
      <c r="UF78" s="215"/>
      <c r="UG78" s="215"/>
      <c r="UH78" s="215"/>
      <c r="UI78" s="215"/>
      <c r="UJ78" s="215"/>
      <c r="UK78" s="215"/>
      <c r="UL78" s="215"/>
      <c r="UM78" s="215"/>
      <c r="UN78" s="215"/>
      <c r="UO78" s="215"/>
      <c r="UP78" s="215"/>
      <c r="UQ78" s="215"/>
      <c r="UR78" s="215"/>
      <c r="US78" s="215"/>
      <c r="UT78" s="215"/>
      <c r="UU78" s="215"/>
      <c r="UV78" s="215"/>
      <c r="UW78" s="215"/>
      <c r="UX78" s="215"/>
      <c r="UY78" s="215"/>
      <c r="UZ78" s="215"/>
      <c r="VA78" s="215"/>
      <c r="VB78" s="215"/>
      <c r="VC78" s="215"/>
      <c r="VD78" s="215"/>
      <c r="VE78" s="215"/>
      <c r="VF78" s="215"/>
      <c r="VG78" s="215"/>
      <c r="VH78" s="215"/>
      <c r="VI78" s="215"/>
      <c r="VJ78" s="215"/>
      <c r="VK78" s="215"/>
      <c r="VL78" s="215"/>
      <c r="VM78" s="215"/>
      <c r="VN78" s="215"/>
      <c r="VO78" s="215"/>
      <c r="VP78" s="215"/>
      <c r="VQ78" s="215"/>
      <c r="VR78" s="215"/>
      <c r="VS78" s="215"/>
      <c r="VT78" s="215"/>
      <c r="VU78" s="215"/>
      <c r="VV78" s="215"/>
      <c r="VW78" s="215"/>
      <c r="VX78" s="215"/>
      <c r="VY78" s="215"/>
      <c r="VZ78" s="215"/>
      <c r="WA78" s="215"/>
      <c r="WB78" s="215"/>
      <c r="WC78" s="215"/>
      <c r="WD78" s="215"/>
      <c r="WE78" s="215"/>
      <c r="WF78" s="215"/>
      <c r="WG78" s="215"/>
      <c r="WH78" s="215"/>
      <c r="WI78" s="215"/>
      <c r="WJ78" s="215"/>
      <c r="WK78" s="215"/>
      <c r="WL78" s="215"/>
      <c r="WM78" s="215"/>
      <c r="WN78" s="215"/>
      <c r="WO78" s="215"/>
      <c r="WP78" s="215"/>
      <c r="WQ78" s="215"/>
      <c r="WR78" s="215"/>
      <c r="WS78" s="215"/>
      <c r="WT78" s="215"/>
      <c r="WU78" s="215"/>
      <c r="WV78" s="215"/>
      <c r="WW78" s="215"/>
      <c r="WX78" s="215"/>
      <c r="WY78" s="215"/>
      <c r="WZ78" s="215"/>
      <c r="XA78" s="215"/>
      <c r="XB78" s="215"/>
      <c r="XC78" s="215"/>
      <c r="XD78" s="215"/>
      <c r="XE78" s="215"/>
      <c r="XF78" s="215"/>
      <c r="XG78" s="215"/>
      <c r="XH78" s="215"/>
      <c r="XI78" s="215"/>
      <c r="XJ78" s="215"/>
      <c r="XK78" s="215"/>
      <c r="XL78" s="215"/>
      <c r="XM78" s="215"/>
      <c r="XN78" s="215"/>
      <c r="XO78" s="215"/>
      <c r="XP78" s="215"/>
      <c r="XQ78" s="215"/>
      <c r="XR78" s="215"/>
      <c r="XS78" s="215"/>
      <c r="XT78" s="215"/>
      <c r="XU78" s="215"/>
      <c r="XV78" s="215"/>
      <c r="XW78" s="215"/>
      <c r="XX78" s="215"/>
      <c r="XY78" s="215"/>
      <c r="XZ78" s="215"/>
      <c r="YA78" s="215"/>
      <c r="YB78" s="215"/>
      <c r="YC78" s="215"/>
      <c r="YD78" s="215"/>
      <c r="YE78" s="215"/>
      <c r="YF78" s="215"/>
      <c r="YG78" s="215"/>
      <c r="YH78" s="215"/>
      <c r="YI78" s="215"/>
      <c r="YJ78" s="215"/>
      <c r="YK78" s="215"/>
      <c r="YL78" s="215"/>
      <c r="YM78" s="215"/>
      <c r="YN78" s="215"/>
      <c r="YO78" s="215"/>
      <c r="YP78" s="215"/>
      <c r="YQ78" s="215"/>
      <c r="YR78" s="215"/>
      <c r="YS78" s="215"/>
      <c r="YT78" s="215"/>
      <c r="YU78" s="215"/>
      <c r="YV78" s="215"/>
      <c r="YW78" s="215"/>
      <c r="YX78" s="215"/>
      <c r="YY78" s="215"/>
      <c r="YZ78" s="215"/>
      <c r="ZA78" s="215"/>
      <c r="ZB78" s="215"/>
      <c r="ZC78" s="215"/>
      <c r="ZD78" s="215"/>
      <c r="ZE78" s="215"/>
      <c r="ZF78" s="215"/>
      <c r="ZG78" s="215"/>
      <c r="ZH78" s="215"/>
      <c r="ZI78" s="215"/>
      <c r="ZJ78" s="215"/>
      <c r="ZK78" s="215"/>
      <c r="ZL78" s="215"/>
      <c r="ZM78" s="215"/>
      <c r="ZN78" s="215"/>
      <c r="ZO78" s="215"/>
      <c r="ZP78" s="215"/>
      <c r="ZQ78" s="215"/>
      <c r="ZR78" s="215"/>
      <c r="ZS78" s="215"/>
      <c r="ZT78" s="215"/>
      <c r="ZU78" s="215"/>
      <c r="ZV78" s="215"/>
      <c r="ZW78" s="215"/>
      <c r="ZX78" s="215"/>
      <c r="ZY78" s="215"/>
      <c r="ZZ78" s="215"/>
      <c r="AAA78" s="215"/>
      <c r="AAB78" s="215"/>
      <c r="AAC78" s="215"/>
      <c r="AAD78" s="215"/>
      <c r="AAE78" s="215"/>
      <c r="AAF78" s="215"/>
      <c r="AAG78" s="215"/>
      <c r="AAH78" s="215"/>
      <c r="AAI78" s="215"/>
      <c r="AAJ78" s="215"/>
      <c r="AAK78" s="215"/>
      <c r="AAL78" s="215"/>
      <c r="AAM78" s="215"/>
      <c r="AAN78" s="215"/>
      <c r="AAO78" s="215"/>
      <c r="AAP78" s="215"/>
      <c r="AAQ78" s="215"/>
      <c r="AAR78" s="215"/>
      <c r="AAS78" s="215"/>
      <c r="AAT78" s="215"/>
      <c r="AAU78" s="215"/>
      <c r="AAV78" s="215"/>
      <c r="AAW78" s="215"/>
      <c r="AAX78" s="215"/>
      <c r="AAY78" s="215"/>
      <c r="AAZ78" s="215"/>
      <c r="ABA78" s="215"/>
      <c r="ABB78" s="215"/>
      <c r="ABC78" s="215"/>
      <c r="ABD78" s="215"/>
      <c r="ABE78" s="215"/>
      <c r="ABF78" s="215"/>
      <c r="ABG78" s="215"/>
      <c r="ABH78" s="215"/>
      <c r="ABI78" s="215"/>
      <c r="ABJ78" s="215"/>
      <c r="ABK78" s="215"/>
      <c r="ABL78" s="215"/>
      <c r="ABM78" s="215"/>
      <c r="ABN78" s="215"/>
      <c r="ABO78" s="215"/>
      <c r="ABP78" s="215"/>
      <c r="ABQ78" s="215"/>
      <c r="ABR78" s="215"/>
      <c r="ABS78" s="215"/>
      <c r="ABT78" s="215"/>
      <c r="ABU78" s="215"/>
      <c r="ABV78" s="215"/>
      <c r="ABW78" s="215"/>
      <c r="ABX78" s="215"/>
      <c r="ABY78" s="215"/>
      <c r="ABZ78" s="215"/>
      <c r="ACA78" s="215"/>
      <c r="ACB78" s="215"/>
      <c r="ACC78" s="215"/>
      <c r="ACD78" s="215"/>
      <c r="ACE78" s="215"/>
      <c r="ACF78" s="215"/>
      <c r="ACG78" s="215"/>
      <c r="ACH78" s="215"/>
      <c r="ACI78" s="215"/>
      <c r="ACJ78" s="215"/>
      <c r="ACK78" s="215"/>
      <c r="ACL78" s="215"/>
      <c r="ACM78" s="215"/>
      <c r="ACN78" s="215"/>
      <c r="ACO78" s="215"/>
      <c r="ACP78" s="215"/>
      <c r="ACQ78" s="215"/>
      <c r="ACR78" s="215"/>
      <c r="ACS78" s="215"/>
      <c r="ACT78" s="215"/>
      <c r="ACU78" s="215"/>
      <c r="ACV78" s="215"/>
      <c r="ACW78" s="215"/>
      <c r="ACX78" s="215"/>
      <c r="ACY78" s="215"/>
      <c r="ACZ78" s="215"/>
      <c r="ADA78" s="215"/>
      <c r="ADB78" s="215"/>
      <c r="ADC78" s="215"/>
      <c r="ADD78" s="215"/>
      <c r="ADE78" s="215"/>
      <c r="ADF78" s="215"/>
      <c r="ADG78" s="215"/>
      <c r="ADH78" s="215"/>
      <c r="ADI78" s="215"/>
      <c r="ADJ78" s="215"/>
      <c r="ADK78" s="215"/>
      <c r="ADL78" s="215"/>
      <c r="ADM78" s="215"/>
      <c r="ADN78" s="215"/>
      <c r="ADO78" s="215"/>
      <c r="ADP78" s="215"/>
      <c r="ADQ78" s="215"/>
      <c r="ADR78" s="215"/>
      <c r="ADS78" s="215"/>
      <c r="ADT78" s="215"/>
      <c r="ADU78" s="215"/>
      <c r="ADV78" s="215"/>
      <c r="ADW78" s="215"/>
      <c r="ADX78" s="215"/>
      <c r="ADY78" s="215"/>
      <c r="ADZ78" s="215"/>
      <c r="AEA78" s="215"/>
      <c r="AEB78" s="215"/>
      <c r="AEC78" s="215"/>
      <c r="AED78" s="215"/>
      <c r="AEE78" s="215"/>
      <c r="AEF78" s="215"/>
      <c r="AEG78" s="215"/>
      <c r="AEH78" s="215"/>
      <c r="AEI78" s="215"/>
      <c r="AEJ78" s="215"/>
      <c r="AEK78" s="215"/>
      <c r="AEL78" s="215"/>
      <c r="AEM78" s="215"/>
      <c r="AEN78" s="215"/>
      <c r="AEO78" s="215"/>
      <c r="AEP78" s="215"/>
      <c r="AEQ78" s="215"/>
      <c r="AER78" s="215"/>
      <c r="AES78" s="215"/>
      <c r="AET78" s="215"/>
      <c r="AEU78" s="215"/>
      <c r="AEV78" s="215"/>
      <c r="AEW78" s="215"/>
      <c r="AEX78" s="215"/>
      <c r="AEY78" s="215"/>
      <c r="AEZ78" s="215"/>
      <c r="AFA78" s="215"/>
      <c r="AFB78" s="215"/>
      <c r="AFC78" s="215"/>
      <c r="AFD78" s="215"/>
      <c r="AFE78" s="215"/>
      <c r="AFF78" s="215"/>
      <c r="AFG78" s="215"/>
      <c r="AFH78" s="215"/>
      <c r="AFI78" s="215"/>
      <c r="AFJ78" s="215"/>
      <c r="AFK78" s="215"/>
      <c r="AFL78" s="215"/>
      <c r="AFM78" s="215"/>
      <c r="AFN78" s="215"/>
      <c r="AFO78" s="215"/>
      <c r="AFP78" s="215"/>
      <c r="AFQ78" s="215"/>
      <c r="AFR78" s="215"/>
      <c r="AFS78" s="215"/>
      <c r="AFT78" s="215"/>
      <c r="AFU78" s="215"/>
      <c r="AFV78" s="215"/>
      <c r="AFW78" s="215"/>
      <c r="AFX78" s="215"/>
      <c r="AFY78" s="215"/>
      <c r="AFZ78" s="215"/>
      <c r="AGA78" s="215"/>
      <c r="AGB78" s="215"/>
      <c r="AGC78" s="215"/>
      <c r="AGD78" s="215"/>
      <c r="AGE78" s="215"/>
      <c r="AGF78" s="215"/>
      <c r="AGG78" s="215"/>
      <c r="AGH78" s="215"/>
      <c r="AGI78" s="215"/>
      <c r="AGJ78" s="215"/>
      <c r="AGK78" s="215"/>
      <c r="AGL78" s="215"/>
      <c r="AGM78" s="215"/>
      <c r="AGN78" s="215"/>
      <c r="AGO78" s="215"/>
      <c r="AGP78" s="215"/>
      <c r="AGQ78" s="215"/>
      <c r="AGR78" s="215"/>
      <c r="AGS78" s="215"/>
      <c r="AGT78" s="215"/>
      <c r="AGU78" s="215"/>
      <c r="AGV78" s="215"/>
      <c r="AGW78" s="215"/>
      <c r="AGX78" s="215"/>
      <c r="AGY78" s="215"/>
      <c r="AGZ78" s="215"/>
      <c r="AHA78" s="215"/>
      <c r="AHB78" s="215"/>
      <c r="AHC78" s="215"/>
      <c r="AHD78" s="215"/>
      <c r="AHE78" s="215"/>
      <c r="AHF78" s="215"/>
      <c r="AHG78" s="215"/>
      <c r="AHH78" s="215"/>
      <c r="AHI78" s="215"/>
      <c r="AHJ78" s="215"/>
      <c r="AHK78" s="215"/>
      <c r="AHL78" s="215"/>
      <c r="AHM78" s="215"/>
      <c r="AHN78" s="215"/>
      <c r="AHO78" s="215"/>
      <c r="AHP78" s="215"/>
      <c r="AHQ78" s="215"/>
      <c r="AHR78" s="215"/>
      <c r="AHS78" s="215"/>
      <c r="AHT78" s="215"/>
      <c r="AHU78" s="215"/>
      <c r="AHV78" s="215"/>
      <c r="AHW78" s="215"/>
      <c r="AHX78" s="215"/>
      <c r="AHY78" s="215"/>
      <c r="AHZ78" s="215"/>
      <c r="AIA78" s="215"/>
      <c r="AIB78" s="215"/>
      <c r="AIC78" s="215"/>
      <c r="AID78" s="215"/>
      <c r="AIE78" s="215"/>
      <c r="AIF78" s="215"/>
      <c r="AIG78" s="215"/>
      <c r="AIH78" s="215"/>
      <c r="AII78" s="215"/>
      <c r="AIJ78" s="215"/>
      <c r="AIK78" s="215"/>
      <c r="AIL78" s="215"/>
      <c r="AIM78" s="215"/>
      <c r="AIN78" s="215"/>
      <c r="AIO78" s="215"/>
      <c r="AIP78" s="215"/>
      <c r="AIQ78" s="215"/>
      <c r="AIR78" s="215"/>
      <c r="AIS78" s="215"/>
      <c r="AIT78" s="215"/>
      <c r="AIU78" s="215"/>
      <c r="AIV78" s="215"/>
      <c r="AIW78" s="215"/>
      <c r="AIX78" s="215"/>
      <c r="AIY78" s="215"/>
      <c r="AIZ78" s="215"/>
      <c r="AJA78" s="215"/>
      <c r="AJB78" s="215"/>
      <c r="AJC78" s="215"/>
      <c r="AJD78" s="215"/>
      <c r="AJE78" s="215"/>
      <c r="AJF78" s="215"/>
      <c r="AJG78" s="215"/>
      <c r="AJH78" s="215"/>
      <c r="AJI78" s="215"/>
      <c r="AJJ78" s="215"/>
      <c r="AJK78" s="215"/>
      <c r="AJL78" s="215"/>
      <c r="AJM78" s="215"/>
      <c r="AJN78" s="215"/>
      <c r="AJO78" s="215"/>
      <c r="AJP78" s="215"/>
      <c r="AJQ78" s="215"/>
      <c r="AJR78" s="215"/>
      <c r="AJS78" s="215"/>
      <c r="AJT78" s="215"/>
      <c r="AJU78" s="215"/>
      <c r="AJV78" s="215"/>
      <c r="AJW78" s="215"/>
      <c r="AJX78" s="215"/>
      <c r="AJY78" s="215"/>
      <c r="AJZ78" s="215"/>
      <c r="AKA78" s="215"/>
      <c r="AKB78" s="215"/>
      <c r="AKC78" s="215"/>
      <c r="AKD78" s="215"/>
      <c r="AKE78" s="215"/>
      <c r="AKF78" s="215"/>
      <c r="AKG78" s="215"/>
      <c r="AKH78" s="215"/>
      <c r="AKI78" s="215"/>
      <c r="AKJ78" s="215"/>
      <c r="AKK78" s="215"/>
      <c r="AKL78" s="215"/>
      <c r="AKM78" s="215"/>
      <c r="AKN78" s="215"/>
      <c r="AKO78" s="215"/>
      <c r="AKP78" s="215"/>
      <c r="AKQ78" s="215"/>
      <c r="AKR78" s="215"/>
      <c r="AKS78" s="215"/>
      <c r="AKT78" s="215"/>
      <c r="AKU78" s="215"/>
      <c r="AKV78" s="215"/>
      <c r="AKW78" s="215"/>
      <c r="AKX78" s="215"/>
      <c r="AKY78" s="215"/>
      <c r="AKZ78" s="215"/>
      <c r="ALA78" s="215"/>
      <c r="ALB78" s="215"/>
      <c r="ALC78" s="215"/>
      <c r="ALD78" s="215"/>
      <c r="ALE78" s="215"/>
      <c r="ALF78" s="215"/>
      <c r="ALG78" s="215"/>
      <c r="ALH78" s="215"/>
      <c r="ALI78" s="215"/>
      <c r="ALJ78" s="215"/>
      <c r="ALK78" s="215"/>
      <c r="ALL78" s="215"/>
      <c r="ALM78" s="215"/>
      <c r="ALN78" s="215"/>
      <c r="ALO78" s="215"/>
      <c r="ALP78" s="215"/>
      <c r="ALQ78" s="215"/>
      <c r="ALR78" s="215"/>
      <c r="ALS78" s="215"/>
      <c r="ALT78" s="215"/>
      <c r="ALU78" s="215"/>
      <c r="ALV78" s="215"/>
      <c r="ALW78" s="215"/>
      <c r="ALX78" s="215"/>
      <c r="ALY78" s="215"/>
      <c r="ALZ78" s="215"/>
      <c r="AMA78" s="215"/>
      <c r="AMB78" s="215"/>
      <c r="AMC78" s="215"/>
      <c r="AMD78" s="215"/>
      <c r="AME78" s="215"/>
      <c r="AMF78" s="215"/>
      <c r="AMG78" s="215"/>
      <c r="AMH78" s="215"/>
      <c r="AMI78" s="215"/>
      <c r="AMJ78" s="215"/>
      <c r="AMK78" s="215"/>
      <c r="AML78" s="215"/>
    </row>
    <row r="79" spans="1:1026">
      <c r="B79" s="225" t="s">
        <v>214</v>
      </c>
      <c r="C79" s="154">
        <f t="shared" si="166"/>
        <v>17</v>
      </c>
      <c r="D79" s="4">
        <f t="shared" si="167"/>
        <v>68</v>
      </c>
      <c r="E79" s="16" t="str">
        <f t="shared" si="168"/>
        <v>9C</v>
      </c>
      <c r="F79" s="11" t="str">
        <f t="shared" si="169"/>
        <v>1B</v>
      </c>
      <c r="G79" s="155" t="str">
        <f t="shared" si="170"/>
        <v>04</v>
      </c>
      <c r="H79" s="155" t="str">
        <f t="shared" si="171"/>
        <v>21</v>
      </c>
      <c r="I79" s="155" t="str">
        <f t="shared" si="172"/>
        <v>00</v>
      </c>
      <c r="J79" s="155" t="str">
        <f t="shared" si="173"/>
        <v>18</v>
      </c>
      <c r="K79" s="155" t="str">
        <f t="shared" si="174"/>
        <v>06</v>
      </c>
      <c r="L79" s="155" t="str">
        <f t="shared" si="175"/>
        <v>FA</v>
      </c>
      <c r="M79" s="155" t="str">
        <f t="shared" si="176"/>
        <v>4</v>
      </c>
      <c r="N79" s="155" t="str">
        <f t="shared" si="177"/>
        <v/>
      </c>
      <c r="O79" s="156" t="str">
        <f t="shared" si="178"/>
        <v/>
      </c>
      <c r="P79" s="157" t="str">
        <f t="shared" si="157"/>
        <v>1</v>
      </c>
      <c r="Q79" s="158" t="str">
        <f t="shared" si="157"/>
        <v>0</v>
      </c>
      <c r="R79" s="158" t="str">
        <f t="shared" si="157"/>
        <v>0</v>
      </c>
      <c r="S79" s="159" t="str">
        <f t="shared" si="157"/>
        <v>1</v>
      </c>
      <c r="T79" s="158" t="str">
        <f t="shared" si="157"/>
        <v>1</v>
      </c>
      <c r="U79" s="158" t="str">
        <f t="shared" si="157"/>
        <v>1</v>
      </c>
      <c r="V79" s="158" t="str">
        <f t="shared" si="157"/>
        <v>0</v>
      </c>
      <c r="W79" s="158" t="str">
        <f t="shared" si="157"/>
        <v>0</v>
      </c>
      <c r="X79" s="157" t="str">
        <f t="shared" si="158"/>
        <v>0</v>
      </c>
      <c r="Y79" s="158" t="str">
        <f t="shared" si="158"/>
        <v>0</v>
      </c>
      <c r="Z79" s="158" t="str">
        <f t="shared" si="158"/>
        <v>0</v>
      </c>
      <c r="AA79" s="159" t="str">
        <f t="shared" si="158"/>
        <v>1</v>
      </c>
      <c r="AB79" s="160" t="str">
        <f t="shared" si="158"/>
        <v>1</v>
      </c>
      <c r="AC79" s="161" t="str">
        <f t="shared" si="158"/>
        <v>0</v>
      </c>
      <c r="AD79" s="158" t="str">
        <f t="shared" si="158"/>
        <v>1</v>
      </c>
      <c r="AE79" s="159" t="str">
        <f t="shared" si="158"/>
        <v>1</v>
      </c>
      <c r="AF79" s="155" t="str">
        <f t="shared" si="159"/>
        <v>0</v>
      </c>
      <c r="AG79" s="162" t="str">
        <f t="shared" si="159"/>
        <v>0</v>
      </c>
      <c r="AH79" s="163" t="str">
        <f t="shared" si="159"/>
        <v>0</v>
      </c>
      <c r="AI79" s="165" t="str">
        <f t="shared" si="159"/>
        <v>0</v>
      </c>
      <c r="AJ79" s="164" t="str">
        <f t="shared" si="159"/>
        <v>0</v>
      </c>
      <c r="AK79" s="164" t="str">
        <f t="shared" si="159"/>
        <v>1</v>
      </c>
      <c r="AL79" s="289" t="str">
        <f t="shared" si="159"/>
        <v>0</v>
      </c>
      <c r="AM79" s="165" t="str">
        <f t="shared" si="159"/>
        <v>0</v>
      </c>
      <c r="AN79" s="230" t="str">
        <f t="shared" si="160"/>
        <v>0</v>
      </c>
      <c r="AO79" s="230" t="str">
        <f t="shared" si="160"/>
        <v>0</v>
      </c>
      <c r="AP79" s="230" t="str">
        <f t="shared" si="160"/>
        <v>1</v>
      </c>
      <c r="AQ79" s="230" t="str">
        <f t="shared" si="160"/>
        <v>0</v>
      </c>
      <c r="AR79" s="229" t="str">
        <f t="shared" si="160"/>
        <v>0</v>
      </c>
      <c r="AS79" s="230" t="str">
        <f t="shared" si="160"/>
        <v>0</v>
      </c>
      <c r="AT79" s="230" t="str">
        <f t="shared" si="160"/>
        <v>0</v>
      </c>
      <c r="AU79" s="231" t="str">
        <f t="shared" si="160"/>
        <v>1</v>
      </c>
      <c r="AV79" s="230" t="str">
        <f t="shared" si="161"/>
        <v>0</v>
      </c>
      <c r="AW79" s="232" t="str">
        <f t="shared" si="161"/>
        <v>0</v>
      </c>
      <c r="AX79" s="232" t="str">
        <f t="shared" si="161"/>
        <v>0</v>
      </c>
      <c r="AY79" s="233" t="str">
        <f t="shared" si="161"/>
        <v>0</v>
      </c>
      <c r="AZ79" s="232" t="str">
        <f t="shared" si="161"/>
        <v>0</v>
      </c>
      <c r="BA79" s="232" t="str">
        <f t="shared" si="161"/>
        <v>0</v>
      </c>
      <c r="BB79" s="232" t="str">
        <f t="shared" si="161"/>
        <v>0</v>
      </c>
      <c r="BC79" s="233" t="str">
        <f t="shared" si="161"/>
        <v>0</v>
      </c>
      <c r="BD79" s="168" t="str">
        <f t="shared" si="162"/>
        <v>0</v>
      </c>
      <c r="BE79" s="168" t="str">
        <f t="shared" si="162"/>
        <v>0</v>
      </c>
      <c r="BF79" s="168" t="str">
        <f t="shared" si="162"/>
        <v>0</v>
      </c>
      <c r="BG79" s="169" t="str">
        <f t="shared" si="162"/>
        <v>1</v>
      </c>
      <c r="BH79" s="168" t="str">
        <f t="shared" si="162"/>
        <v>1</v>
      </c>
      <c r="BI79" s="168" t="str">
        <f t="shared" si="162"/>
        <v>0</v>
      </c>
      <c r="BJ79" s="168" t="str">
        <f t="shared" si="162"/>
        <v>0</v>
      </c>
      <c r="BK79" s="169" t="str">
        <f t="shared" si="162"/>
        <v>0</v>
      </c>
      <c r="BL79" s="168" t="str">
        <f t="shared" si="163"/>
        <v>0</v>
      </c>
      <c r="BM79" s="168" t="str">
        <f t="shared" si="163"/>
        <v>0</v>
      </c>
      <c r="BN79" s="168" t="str">
        <f t="shared" si="163"/>
        <v>0</v>
      </c>
      <c r="BO79" s="169" t="str">
        <f t="shared" si="163"/>
        <v>0</v>
      </c>
      <c r="BP79" s="168" t="str">
        <f t="shared" si="163"/>
        <v>0</v>
      </c>
      <c r="BQ79" s="168" t="str">
        <f t="shared" si="163"/>
        <v>1</v>
      </c>
      <c r="BR79" s="168" t="str">
        <f t="shared" si="163"/>
        <v>1</v>
      </c>
      <c r="BS79" s="169" t="str">
        <f t="shared" si="163"/>
        <v>0</v>
      </c>
      <c r="BT79" s="302" t="str">
        <f t="shared" si="164"/>
        <v>1</v>
      </c>
      <c r="BU79" s="302" t="str">
        <f t="shared" si="164"/>
        <v>1</v>
      </c>
      <c r="BV79" s="302" t="str">
        <f t="shared" si="164"/>
        <v>1</v>
      </c>
      <c r="BW79" s="303" t="str">
        <f t="shared" si="164"/>
        <v>1</v>
      </c>
      <c r="BX79" s="302" t="str">
        <f t="shared" si="164"/>
        <v>1</v>
      </c>
      <c r="BY79" s="302" t="str">
        <f t="shared" si="164"/>
        <v>0</v>
      </c>
      <c r="BZ79" s="302" t="str">
        <f t="shared" si="164"/>
        <v>1</v>
      </c>
      <c r="CA79" s="303" t="str">
        <f t="shared" si="164"/>
        <v>0</v>
      </c>
      <c r="CB79" s="164" t="str">
        <f t="shared" si="165"/>
        <v>0</v>
      </c>
      <c r="CC79" s="289" t="str">
        <f t="shared" si="165"/>
        <v>1</v>
      </c>
      <c r="CD79" s="340" t="str">
        <f t="shared" si="165"/>
        <v>0</v>
      </c>
      <c r="CE79" s="341" t="str">
        <f t="shared" si="165"/>
        <v>0</v>
      </c>
      <c r="CF79" s="340" t="str">
        <f t="shared" si="165"/>
        <v>0</v>
      </c>
      <c r="CG79" s="340" t="str">
        <f t="shared" si="165"/>
        <v>0</v>
      </c>
      <c r="CH79" s="340" t="str">
        <f t="shared" si="165"/>
        <v>0</v>
      </c>
      <c r="CI79" s="341" t="str">
        <f t="shared" si="165"/>
        <v>0</v>
      </c>
      <c r="CL79" s="32" t="str">
        <f t="shared" si="179"/>
        <v>9C1B</v>
      </c>
      <c r="CM79" s="285">
        <f t="shared" si="209"/>
        <v>33</v>
      </c>
      <c r="CN79" s="285">
        <f t="shared" si="211"/>
        <v>43</v>
      </c>
      <c r="CO79" s="142">
        <f t="shared" si="180"/>
        <v>66</v>
      </c>
      <c r="CP79" s="142">
        <f t="shared" si="181"/>
        <v>18.888888888888889</v>
      </c>
      <c r="CQ79" s="143">
        <f t="shared" si="147"/>
        <v>0.44444444444444642</v>
      </c>
      <c r="CS79" s="170">
        <f t="shared" si="182"/>
        <v>9</v>
      </c>
      <c r="CT79" s="23">
        <f t="shared" si="183"/>
        <v>12</v>
      </c>
      <c r="CU79" s="171">
        <f t="shared" si="184"/>
        <v>1</v>
      </c>
      <c r="CV79" s="23">
        <f t="shared" si="185"/>
        <v>11</v>
      </c>
      <c r="CW79" s="172">
        <f t="shared" si="186"/>
        <v>0</v>
      </c>
      <c r="CX79" s="24">
        <f t="shared" si="187"/>
        <v>4</v>
      </c>
      <c r="CY79" s="267">
        <f t="shared" si="188"/>
        <v>2</v>
      </c>
      <c r="CZ79" s="268">
        <f t="shared" si="189"/>
        <v>1</v>
      </c>
      <c r="DA79" s="267">
        <f t="shared" si="190"/>
        <v>0</v>
      </c>
      <c r="DB79" s="268">
        <f t="shared" si="191"/>
        <v>0</v>
      </c>
      <c r="DC79" s="173">
        <f t="shared" si="192"/>
        <v>1</v>
      </c>
      <c r="DD79" s="26">
        <f t="shared" si="193"/>
        <v>8</v>
      </c>
      <c r="DE79" s="173">
        <f t="shared" si="194"/>
        <v>0</v>
      </c>
      <c r="DF79" s="26">
        <f t="shared" si="195"/>
        <v>6</v>
      </c>
      <c r="DG79" s="326">
        <f t="shared" si="196"/>
        <v>15</v>
      </c>
      <c r="DH79" s="327">
        <f t="shared" si="197"/>
        <v>10</v>
      </c>
      <c r="DI79" s="172">
        <f t="shared" si="198"/>
        <v>4</v>
      </c>
      <c r="DJ79" s="24">
        <f t="shared" si="199"/>
        <v>0</v>
      </c>
      <c r="DK79" s="172"/>
      <c r="DL79" s="19">
        <f t="shared" si="200"/>
        <v>156</v>
      </c>
      <c r="DM79" s="19">
        <f t="shared" si="201"/>
        <v>27</v>
      </c>
      <c r="DN79" s="174">
        <f t="shared" si="202"/>
        <v>4</v>
      </c>
      <c r="DO79" s="278">
        <f t="shared" si="203"/>
        <v>33</v>
      </c>
      <c r="DP79" s="278">
        <f t="shared" si="204"/>
        <v>0</v>
      </c>
      <c r="DQ79" s="20">
        <f t="shared" si="205"/>
        <v>24</v>
      </c>
      <c r="DR79" s="20">
        <f t="shared" si="206"/>
        <v>6</v>
      </c>
      <c r="DS79" s="337">
        <f t="shared" si="207"/>
        <v>250</v>
      </c>
      <c r="DT79" s="174">
        <f t="shared" si="208"/>
        <v>64</v>
      </c>
      <c r="DU79" s="1">
        <f t="shared" si="210"/>
        <v>250</v>
      </c>
    </row>
    <row r="80" spans="1:1026">
      <c r="B80" s="225" t="s">
        <v>215</v>
      </c>
      <c r="C80" s="154">
        <f t="shared" si="166"/>
        <v>17</v>
      </c>
      <c r="D80" s="4">
        <f t="shared" si="167"/>
        <v>68</v>
      </c>
      <c r="E80" s="16" t="str">
        <f t="shared" si="168"/>
        <v>9C</v>
      </c>
      <c r="F80" s="11" t="str">
        <f t="shared" si="169"/>
        <v>1B</v>
      </c>
      <c r="G80" s="155" t="str">
        <f t="shared" si="170"/>
        <v>06</v>
      </c>
      <c r="H80" s="155" t="str">
        <f t="shared" si="171"/>
        <v>21</v>
      </c>
      <c r="I80" s="155" t="str">
        <f t="shared" si="172"/>
        <v>00</v>
      </c>
      <c r="J80" s="155" t="str">
        <f t="shared" si="173"/>
        <v>19</v>
      </c>
      <c r="K80" s="155" t="str">
        <f t="shared" si="174"/>
        <v>06</v>
      </c>
      <c r="L80" s="155" t="str">
        <f t="shared" si="175"/>
        <v>FD</v>
      </c>
      <c r="M80" s="155" t="str">
        <f t="shared" si="176"/>
        <v>4</v>
      </c>
      <c r="N80" s="155" t="str">
        <f t="shared" si="177"/>
        <v/>
      </c>
      <c r="O80" s="156" t="str">
        <f t="shared" si="178"/>
        <v/>
      </c>
      <c r="P80" s="157" t="str">
        <f t="shared" si="157"/>
        <v>1</v>
      </c>
      <c r="Q80" s="158" t="str">
        <f t="shared" si="157"/>
        <v>0</v>
      </c>
      <c r="R80" s="158" t="str">
        <f t="shared" si="157"/>
        <v>0</v>
      </c>
      <c r="S80" s="159" t="str">
        <f t="shared" si="157"/>
        <v>1</v>
      </c>
      <c r="T80" s="158" t="str">
        <f t="shared" si="157"/>
        <v>1</v>
      </c>
      <c r="U80" s="158" t="str">
        <f t="shared" si="157"/>
        <v>1</v>
      </c>
      <c r="V80" s="158" t="str">
        <f t="shared" si="157"/>
        <v>0</v>
      </c>
      <c r="W80" s="158" t="str">
        <f t="shared" si="157"/>
        <v>0</v>
      </c>
      <c r="X80" s="157" t="str">
        <f t="shared" si="158"/>
        <v>0</v>
      </c>
      <c r="Y80" s="158" t="str">
        <f t="shared" si="158"/>
        <v>0</v>
      </c>
      <c r="Z80" s="158" t="str">
        <f t="shared" si="158"/>
        <v>0</v>
      </c>
      <c r="AA80" s="159" t="str">
        <f t="shared" si="158"/>
        <v>1</v>
      </c>
      <c r="AB80" s="160" t="str">
        <f t="shared" si="158"/>
        <v>1</v>
      </c>
      <c r="AC80" s="161" t="str">
        <f t="shared" si="158"/>
        <v>0</v>
      </c>
      <c r="AD80" s="158" t="str">
        <f t="shared" si="158"/>
        <v>1</v>
      </c>
      <c r="AE80" s="159" t="str">
        <f t="shared" si="158"/>
        <v>1</v>
      </c>
      <c r="AF80" s="155" t="str">
        <f t="shared" si="159"/>
        <v>0</v>
      </c>
      <c r="AG80" s="162" t="str">
        <f t="shared" si="159"/>
        <v>0</v>
      </c>
      <c r="AH80" s="163" t="str">
        <f t="shared" si="159"/>
        <v>0</v>
      </c>
      <c r="AI80" s="165" t="str">
        <f t="shared" si="159"/>
        <v>0</v>
      </c>
      <c r="AJ80" s="164" t="str">
        <f t="shared" si="159"/>
        <v>0</v>
      </c>
      <c r="AK80" s="164" t="str">
        <f t="shared" si="159"/>
        <v>1</v>
      </c>
      <c r="AL80" s="289" t="str">
        <f t="shared" si="159"/>
        <v>1</v>
      </c>
      <c r="AM80" s="165" t="str">
        <f t="shared" si="159"/>
        <v>0</v>
      </c>
      <c r="AN80" s="230" t="str">
        <f t="shared" si="160"/>
        <v>0</v>
      </c>
      <c r="AO80" s="230" t="str">
        <f t="shared" si="160"/>
        <v>0</v>
      </c>
      <c r="AP80" s="230" t="str">
        <f t="shared" si="160"/>
        <v>1</v>
      </c>
      <c r="AQ80" s="230" t="str">
        <f t="shared" si="160"/>
        <v>0</v>
      </c>
      <c r="AR80" s="229" t="str">
        <f t="shared" si="160"/>
        <v>0</v>
      </c>
      <c r="AS80" s="230" t="str">
        <f t="shared" si="160"/>
        <v>0</v>
      </c>
      <c r="AT80" s="230" t="str">
        <f t="shared" si="160"/>
        <v>0</v>
      </c>
      <c r="AU80" s="231" t="str">
        <f t="shared" si="160"/>
        <v>1</v>
      </c>
      <c r="AV80" s="230" t="str">
        <f t="shared" si="161"/>
        <v>0</v>
      </c>
      <c r="AW80" s="232" t="str">
        <f t="shared" si="161"/>
        <v>0</v>
      </c>
      <c r="AX80" s="232" t="str">
        <f t="shared" si="161"/>
        <v>0</v>
      </c>
      <c r="AY80" s="233" t="str">
        <f t="shared" si="161"/>
        <v>0</v>
      </c>
      <c r="AZ80" s="232" t="str">
        <f t="shared" si="161"/>
        <v>0</v>
      </c>
      <c r="BA80" s="232" t="str">
        <f t="shared" si="161"/>
        <v>0</v>
      </c>
      <c r="BB80" s="232" t="str">
        <f t="shared" si="161"/>
        <v>0</v>
      </c>
      <c r="BC80" s="233" t="str">
        <f t="shared" si="161"/>
        <v>0</v>
      </c>
      <c r="BD80" s="168" t="str">
        <f t="shared" si="162"/>
        <v>0</v>
      </c>
      <c r="BE80" s="168" t="str">
        <f t="shared" si="162"/>
        <v>0</v>
      </c>
      <c r="BF80" s="168" t="str">
        <f t="shared" si="162"/>
        <v>0</v>
      </c>
      <c r="BG80" s="169" t="str">
        <f t="shared" si="162"/>
        <v>1</v>
      </c>
      <c r="BH80" s="168" t="str">
        <f t="shared" si="162"/>
        <v>1</v>
      </c>
      <c r="BI80" s="168" t="str">
        <f t="shared" si="162"/>
        <v>0</v>
      </c>
      <c r="BJ80" s="168" t="str">
        <f t="shared" si="162"/>
        <v>0</v>
      </c>
      <c r="BK80" s="169" t="str">
        <f t="shared" si="162"/>
        <v>1</v>
      </c>
      <c r="BL80" s="168" t="str">
        <f t="shared" si="163"/>
        <v>0</v>
      </c>
      <c r="BM80" s="168" t="str">
        <f t="shared" si="163"/>
        <v>0</v>
      </c>
      <c r="BN80" s="168" t="str">
        <f t="shared" si="163"/>
        <v>0</v>
      </c>
      <c r="BO80" s="169" t="str">
        <f t="shared" si="163"/>
        <v>0</v>
      </c>
      <c r="BP80" s="168" t="str">
        <f t="shared" si="163"/>
        <v>0</v>
      </c>
      <c r="BQ80" s="168" t="str">
        <f t="shared" si="163"/>
        <v>1</v>
      </c>
      <c r="BR80" s="168" t="str">
        <f t="shared" si="163"/>
        <v>1</v>
      </c>
      <c r="BS80" s="169" t="str">
        <f t="shared" si="163"/>
        <v>0</v>
      </c>
      <c r="BT80" s="302" t="str">
        <f t="shared" si="164"/>
        <v>1</v>
      </c>
      <c r="BU80" s="302" t="str">
        <f t="shared" si="164"/>
        <v>1</v>
      </c>
      <c r="BV80" s="302" t="str">
        <f t="shared" si="164"/>
        <v>1</v>
      </c>
      <c r="BW80" s="303" t="str">
        <f t="shared" si="164"/>
        <v>1</v>
      </c>
      <c r="BX80" s="302" t="str">
        <f t="shared" si="164"/>
        <v>1</v>
      </c>
      <c r="BY80" s="302" t="str">
        <f t="shared" si="164"/>
        <v>1</v>
      </c>
      <c r="BZ80" s="302" t="str">
        <f t="shared" si="164"/>
        <v>0</v>
      </c>
      <c r="CA80" s="303" t="str">
        <f t="shared" si="164"/>
        <v>1</v>
      </c>
      <c r="CB80" s="164" t="str">
        <f t="shared" si="165"/>
        <v>0</v>
      </c>
      <c r="CC80" s="289" t="str">
        <f t="shared" si="165"/>
        <v>1</v>
      </c>
      <c r="CD80" s="340" t="str">
        <f t="shared" si="165"/>
        <v>0</v>
      </c>
      <c r="CE80" s="341" t="str">
        <f t="shared" si="165"/>
        <v>0</v>
      </c>
      <c r="CF80" s="340" t="str">
        <f t="shared" si="165"/>
        <v>0</v>
      </c>
      <c r="CG80" s="340" t="str">
        <f t="shared" si="165"/>
        <v>0</v>
      </c>
      <c r="CH80" s="340" t="str">
        <f t="shared" si="165"/>
        <v>0</v>
      </c>
      <c r="CI80" s="341" t="str">
        <f t="shared" si="165"/>
        <v>0</v>
      </c>
      <c r="CL80" s="32" t="str">
        <f t="shared" si="179"/>
        <v>9C1B</v>
      </c>
      <c r="CM80" s="285">
        <f t="shared" si="209"/>
        <v>33</v>
      </c>
      <c r="CN80" s="285">
        <f t="shared" si="211"/>
        <v>43</v>
      </c>
      <c r="CO80" s="142">
        <f t="shared" si="180"/>
        <v>66.099999999999994</v>
      </c>
      <c r="CP80" s="142">
        <f t="shared" si="181"/>
        <v>18.944444444444443</v>
      </c>
      <c r="CQ80" s="143">
        <f t="shared" si="147"/>
        <v>5.5555555555553582E-2</v>
      </c>
      <c r="CS80" s="170">
        <f t="shared" si="182"/>
        <v>9</v>
      </c>
      <c r="CT80" s="23">
        <f t="shared" si="183"/>
        <v>12</v>
      </c>
      <c r="CU80" s="171">
        <f t="shared" si="184"/>
        <v>1</v>
      </c>
      <c r="CV80" s="23">
        <f t="shared" si="185"/>
        <v>11</v>
      </c>
      <c r="CW80" s="172">
        <f t="shared" si="186"/>
        <v>0</v>
      </c>
      <c r="CX80" s="24">
        <f t="shared" si="187"/>
        <v>6</v>
      </c>
      <c r="CY80" s="267">
        <f t="shared" si="188"/>
        <v>2</v>
      </c>
      <c r="CZ80" s="268">
        <f t="shared" si="189"/>
        <v>1</v>
      </c>
      <c r="DA80" s="267">
        <f t="shared" si="190"/>
        <v>0</v>
      </c>
      <c r="DB80" s="268">
        <f t="shared" si="191"/>
        <v>0</v>
      </c>
      <c r="DC80" s="173">
        <f t="shared" si="192"/>
        <v>1</v>
      </c>
      <c r="DD80" s="26">
        <f t="shared" si="193"/>
        <v>9</v>
      </c>
      <c r="DE80" s="173">
        <f t="shared" si="194"/>
        <v>0</v>
      </c>
      <c r="DF80" s="26">
        <f t="shared" si="195"/>
        <v>6</v>
      </c>
      <c r="DG80" s="326">
        <f t="shared" si="196"/>
        <v>15</v>
      </c>
      <c r="DH80" s="327">
        <f t="shared" si="197"/>
        <v>13</v>
      </c>
      <c r="DI80" s="172">
        <f t="shared" si="198"/>
        <v>4</v>
      </c>
      <c r="DJ80" s="24">
        <f t="shared" si="199"/>
        <v>0</v>
      </c>
      <c r="DK80" s="172"/>
      <c r="DL80" s="19">
        <f t="shared" si="200"/>
        <v>156</v>
      </c>
      <c r="DM80" s="19">
        <f t="shared" si="201"/>
        <v>27</v>
      </c>
      <c r="DN80" s="174">
        <f t="shared" si="202"/>
        <v>6</v>
      </c>
      <c r="DO80" s="278">
        <f t="shared" si="203"/>
        <v>33</v>
      </c>
      <c r="DP80" s="278">
        <f t="shared" si="204"/>
        <v>0</v>
      </c>
      <c r="DQ80" s="20">
        <f t="shared" si="205"/>
        <v>25</v>
      </c>
      <c r="DR80" s="20">
        <f t="shared" si="206"/>
        <v>6</v>
      </c>
      <c r="DS80" s="337">
        <f t="shared" si="207"/>
        <v>253</v>
      </c>
      <c r="DT80" s="174">
        <f t="shared" si="208"/>
        <v>64</v>
      </c>
      <c r="DU80" s="1">
        <f t="shared" si="210"/>
        <v>253</v>
      </c>
    </row>
    <row r="81" spans="1:1026">
      <c r="B81" s="225" t="s">
        <v>216</v>
      </c>
      <c r="C81" s="154">
        <f t="shared" si="166"/>
        <v>17</v>
      </c>
      <c r="D81" s="4">
        <f t="shared" si="167"/>
        <v>68</v>
      </c>
      <c r="E81" s="16" t="str">
        <f t="shared" si="168"/>
        <v>9C</v>
      </c>
      <c r="F81" s="11" t="str">
        <f t="shared" si="169"/>
        <v>1B</v>
      </c>
      <c r="G81" s="155" t="str">
        <f t="shared" si="170"/>
        <v>00</v>
      </c>
      <c r="H81" s="155" t="str">
        <f t="shared" si="171"/>
        <v>21</v>
      </c>
      <c r="I81" s="155" t="str">
        <f t="shared" si="172"/>
        <v>00</v>
      </c>
      <c r="J81" s="155" t="str">
        <f t="shared" si="173"/>
        <v>1E</v>
      </c>
      <c r="K81" s="155" t="str">
        <f t="shared" si="174"/>
        <v>06</v>
      </c>
      <c r="L81" s="155" t="str">
        <f t="shared" si="175"/>
        <v>FC</v>
      </c>
      <c r="M81" s="155" t="str">
        <f t="shared" si="176"/>
        <v>4</v>
      </c>
      <c r="N81" s="155" t="str">
        <f t="shared" si="177"/>
        <v/>
      </c>
      <c r="O81" s="156" t="str">
        <f t="shared" si="178"/>
        <v/>
      </c>
      <c r="P81" s="157" t="str">
        <f t="shared" ref="P81:W90" si="212">MID(HEX2BIN($E81,8),P$2,1)</f>
        <v>1</v>
      </c>
      <c r="Q81" s="158" t="str">
        <f t="shared" si="212"/>
        <v>0</v>
      </c>
      <c r="R81" s="158" t="str">
        <f t="shared" si="212"/>
        <v>0</v>
      </c>
      <c r="S81" s="159" t="str">
        <f t="shared" si="212"/>
        <v>1</v>
      </c>
      <c r="T81" s="158" t="str">
        <f t="shared" si="212"/>
        <v>1</v>
      </c>
      <c r="U81" s="158" t="str">
        <f t="shared" si="212"/>
        <v>1</v>
      </c>
      <c r="V81" s="158" t="str">
        <f t="shared" si="212"/>
        <v>0</v>
      </c>
      <c r="W81" s="158" t="str">
        <f t="shared" si="212"/>
        <v>0</v>
      </c>
      <c r="X81" s="157" t="str">
        <f t="shared" ref="X81:AE90" si="213">MID(HEX2BIN($F81,8),X$2,1)</f>
        <v>0</v>
      </c>
      <c r="Y81" s="158" t="str">
        <f t="shared" si="213"/>
        <v>0</v>
      </c>
      <c r="Z81" s="158" t="str">
        <f t="shared" si="213"/>
        <v>0</v>
      </c>
      <c r="AA81" s="159" t="str">
        <f t="shared" si="213"/>
        <v>1</v>
      </c>
      <c r="AB81" s="160" t="str">
        <f t="shared" si="213"/>
        <v>1</v>
      </c>
      <c r="AC81" s="161" t="str">
        <f t="shared" si="213"/>
        <v>0</v>
      </c>
      <c r="AD81" s="158" t="str">
        <f t="shared" si="213"/>
        <v>1</v>
      </c>
      <c r="AE81" s="159" t="str">
        <f t="shared" si="213"/>
        <v>1</v>
      </c>
      <c r="AF81" s="155" t="str">
        <f t="shared" ref="AF81:AM90" si="214">MID(HEX2BIN($G81,8),AF$2,1)</f>
        <v>0</v>
      </c>
      <c r="AG81" s="162" t="str">
        <f t="shared" si="214"/>
        <v>0</v>
      </c>
      <c r="AH81" s="163" t="str">
        <f t="shared" si="214"/>
        <v>0</v>
      </c>
      <c r="AI81" s="165" t="str">
        <f t="shared" si="214"/>
        <v>0</v>
      </c>
      <c r="AJ81" s="164" t="str">
        <f t="shared" si="214"/>
        <v>0</v>
      </c>
      <c r="AK81" s="164" t="str">
        <f t="shared" si="214"/>
        <v>0</v>
      </c>
      <c r="AL81" s="289" t="str">
        <f t="shared" si="214"/>
        <v>0</v>
      </c>
      <c r="AM81" s="165" t="str">
        <f t="shared" si="214"/>
        <v>0</v>
      </c>
      <c r="AN81" s="230" t="str">
        <f t="shared" ref="AN81:AU90" si="215">MID(HEX2BIN($H81,8),AN$2,1)</f>
        <v>0</v>
      </c>
      <c r="AO81" s="230" t="str">
        <f t="shared" si="215"/>
        <v>0</v>
      </c>
      <c r="AP81" s="230" t="str">
        <f t="shared" si="215"/>
        <v>1</v>
      </c>
      <c r="AQ81" s="230" t="str">
        <f t="shared" si="215"/>
        <v>0</v>
      </c>
      <c r="AR81" s="229" t="str">
        <f t="shared" si="215"/>
        <v>0</v>
      </c>
      <c r="AS81" s="230" t="str">
        <f t="shared" si="215"/>
        <v>0</v>
      </c>
      <c r="AT81" s="230" t="str">
        <f t="shared" si="215"/>
        <v>0</v>
      </c>
      <c r="AU81" s="231" t="str">
        <f t="shared" si="215"/>
        <v>1</v>
      </c>
      <c r="AV81" s="230" t="str">
        <f t="shared" ref="AV81:BC90" si="216">MID(HEX2BIN($I81,8),AV$2,1)</f>
        <v>0</v>
      </c>
      <c r="AW81" s="232" t="str">
        <f t="shared" si="216"/>
        <v>0</v>
      </c>
      <c r="AX81" s="232" t="str">
        <f t="shared" si="216"/>
        <v>0</v>
      </c>
      <c r="AY81" s="233" t="str">
        <f t="shared" si="216"/>
        <v>0</v>
      </c>
      <c r="AZ81" s="232" t="str">
        <f t="shared" si="216"/>
        <v>0</v>
      </c>
      <c r="BA81" s="232" t="str">
        <f t="shared" si="216"/>
        <v>0</v>
      </c>
      <c r="BB81" s="232" t="str">
        <f t="shared" si="216"/>
        <v>0</v>
      </c>
      <c r="BC81" s="233" t="str">
        <f t="shared" si="216"/>
        <v>0</v>
      </c>
      <c r="BD81" s="168" t="str">
        <f t="shared" ref="BD81:BK90" si="217">MID(HEX2BIN($J81,8),BD$2,1)</f>
        <v>0</v>
      </c>
      <c r="BE81" s="168" t="str">
        <f t="shared" si="217"/>
        <v>0</v>
      </c>
      <c r="BF81" s="168" t="str">
        <f t="shared" si="217"/>
        <v>0</v>
      </c>
      <c r="BG81" s="169" t="str">
        <f t="shared" si="217"/>
        <v>1</v>
      </c>
      <c r="BH81" s="168" t="str">
        <f t="shared" si="217"/>
        <v>1</v>
      </c>
      <c r="BI81" s="168" t="str">
        <f t="shared" si="217"/>
        <v>1</v>
      </c>
      <c r="BJ81" s="168" t="str">
        <f t="shared" si="217"/>
        <v>1</v>
      </c>
      <c r="BK81" s="169" t="str">
        <f t="shared" si="217"/>
        <v>0</v>
      </c>
      <c r="BL81" s="168" t="str">
        <f t="shared" ref="BL81:BS90" si="218">MID(HEX2BIN($K81,8),BL$2,1)</f>
        <v>0</v>
      </c>
      <c r="BM81" s="168" t="str">
        <f t="shared" si="218"/>
        <v>0</v>
      </c>
      <c r="BN81" s="168" t="str">
        <f t="shared" si="218"/>
        <v>0</v>
      </c>
      <c r="BO81" s="169" t="str">
        <f t="shared" si="218"/>
        <v>0</v>
      </c>
      <c r="BP81" s="168" t="str">
        <f t="shared" si="218"/>
        <v>0</v>
      </c>
      <c r="BQ81" s="168" t="str">
        <f t="shared" si="218"/>
        <v>1</v>
      </c>
      <c r="BR81" s="168" t="str">
        <f t="shared" si="218"/>
        <v>1</v>
      </c>
      <c r="BS81" s="169" t="str">
        <f t="shared" si="218"/>
        <v>0</v>
      </c>
      <c r="BT81" s="302" t="str">
        <f t="shared" ref="BT81:CA90" si="219">MID(HEX2BIN($L81,8),BT$2,1)</f>
        <v>1</v>
      </c>
      <c r="BU81" s="302" t="str">
        <f t="shared" si="219"/>
        <v>1</v>
      </c>
      <c r="BV81" s="302" t="str">
        <f t="shared" si="219"/>
        <v>1</v>
      </c>
      <c r="BW81" s="303" t="str">
        <f t="shared" si="219"/>
        <v>1</v>
      </c>
      <c r="BX81" s="302" t="str">
        <f t="shared" si="219"/>
        <v>1</v>
      </c>
      <c r="BY81" s="302" t="str">
        <f t="shared" si="219"/>
        <v>1</v>
      </c>
      <c r="BZ81" s="302" t="str">
        <f t="shared" si="219"/>
        <v>0</v>
      </c>
      <c r="CA81" s="303" t="str">
        <f t="shared" si="219"/>
        <v>0</v>
      </c>
      <c r="CB81" s="164" t="str">
        <f t="shared" ref="CB81:CI90" si="220">MID(HEX2BIN($M81,8),CB$2,1)</f>
        <v>0</v>
      </c>
      <c r="CC81" s="289" t="str">
        <f t="shared" si="220"/>
        <v>1</v>
      </c>
      <c r="CD81" s="340" t="str">
        <f t="shared" si="220"/>
        <v>0</v>
      </c>
      <c r="CE81" s="341" t="str">
        <f t="shared" si="220"/>
        <v>0</v>
      </c>
      <c r="CF81" s="340" t="str">
        <f t="shared" si="220"/>
        <v>0</v>
      </c>
      <c r="CG81" s="340" t="str">
        <f t="shared" si="220"/>
        <v>0</v>
      </c>
      <c r="CH81" s="340" t="str">
        <f t="shared" si="220"/>
        <v>0</v>
      </c>
      <c r="CI81" s="341" t="str">
        <f t="shared" si="220"/>
        <v>0</v>
      </c>
      <c r="CL81" s="32" t="str">
        <f t="shared" si="179"/>
        <v>9C1B</v>
      </c>
      <c r="CM81" s="285">
        <f t="shared" si="209"/>
        <v>33</v>
      </c>
      <c r="CN81" s="285">
        <f t="shared" si="211"/>
        <v>43</v>
      </c>
      <c r="CO81" s="142">
        <f t="shared" si="180"/>
        <v>66.599999999999994</v>
      </c>
      <c r="CP81" s="142">
        <f t="shared" si="181"/>
        <v>19.222222222222218</v>
      </c>
      <c r="CQ81" s="143">
        <f t="shared" si="147"/>
        <v>0.27777777777777501</v>
      </c>
      <c r="CS81" s="170">
        <f t="shared" si="182"/>
        <v>9</v>
      </c>
      <c r="CT81" s="23">
        <f t="shared" si="183"/>
        <v>12</v>
      </c>
      <c r="CU81" s="171">
        <f t="shared" si="184"/>
        <v>1</v>
      </c>
      <c r="CV81" s="23">
        <f t="shared" si="185"/>
        <v>11</v>
      </c>
      <c r="CW81" s="172">
        <f t="shared" si="186"/>
        <v>0</v>
      </c>
      <c r="CX81" s="24">
        <f t="shared" si="187"/>
        <v>0</v>
      </c>
      <c r="CY81" s="267">
        <f t="shared" si="188"/>
        <v>2</v>
      </c>
      <c r="CZ81" s="268">
        <f t="shared" si="189"/>
        <v>1</v>
      </c>
      <c r="DA81" s="267">
        <f t="shared" si="190"/>
        <v>0</v>
      </c>
      <c r="DB81" s="268">
        <f t="shared" si="191"/>
        <v>0</v>
      </c>
      <c r="DC81" s="173">
        <f t="shared" si="192"/>
        <v>1</v>
      </c>
      <c r="DD81" s="26">
        <f t="shared" si="193"/>
        <v>14</v>
      </c>
      <c r="DE81" s="173">
        <f t="shared" si="194"/>
        <v>0</v>
      </c>
      <c r="DF81" s="26">
        <f t="shared" si="195"/>
        <v>6</v>
      </c>
      <c r="DG81" s="326">
        <f t="shared" si="196"/>
        <v>15</v>
      </c>
      <c r="DH81" s="327">
        <f t="shared" si="197"/>
        <v>12</v>
      </c>
      <c r="DI81" s="172">
        <f t="shared" si="198"/>
        <v>4</v>
      </c>
      <c r="DJ81" s="24">
        <f t="shared" si="199"/>
        <v>0</v>
      </c>
      <c r="DK81" s="172"/>
      <c r="DL81" s="19">
        <f t="shared" si="200"/>
        <v>156</v>
      </c>
      <c r="DM81" s="19">
        <f t="shared" si="201"/>
        <v>27</v>
      </c>
      <c r="DN81" s="174">
        <f t="shared" si="202"/>
        <v>0</v>
      </c>
      <c r="DO81" s="278">
        <f t="shared" si="203"/>
        <v>33</v>
      </c>
      <c r="DP81" s="278">
        <f t="shared" si="204"/>
        <v>0</v>
      </c>
      <c r="DQ81" s="20">
        <f t="shared" si="205"/>
        <v>30</v>
      </c>
      <c r="DR81" s="20">
        <f t="shared" si="206"/>
        <v>6</v>
      </c>
      <c r="DS81" s="337">
        <f t="shared" si="207"/>
        <v>252</v>
      </c>
      <c r="DT81" s="174">
        <f t="shared" si="208"/>
        <v>64</v>
      </c>
      <c r="DU81" s="1">
        <f t="shared" si="210"/>
        <v>252</v>
      </c>
    </row>
    <row r="82" spans="1:1026">
      <c r="A82" s="224">
        <v>44332.4679861111</v>
      </c>
      <c r="B82" s="225" t="s">
        <v>217</v>
      </c>
      <c r="C82" s="154">
        <f t="shared" si="166"/>
        <v>17</v>
      </c>
      <c r="D82" s="4">
        <f t="shared" si="167"/>
        <v>68</v>
      </c>
      <c r="E82" s="16" t="str">
        <f t="shared" si="168"/>
        <v>9C</v>
      </c>
      <c r="F82" s="11" t="str">
        <f t="shared" si="169"/>
        <v>1B</v>
      </c>
      <c r="G82" s="155" t="str">
        <f t="shared" si="170"/>
        <v>00</v>
      </c>
      <c r="H82" s="155" t="str">
        <f t="shared" si="171"/>
        <v>22</v>
      </c>
      <c r="I82" s="155" t="str">
        <f t="shared" si="172"/>
        <v>00</v>
      </c>
      <c r="J82" s="155" t="str">
        <f t="shared" si="173"/>
        <v>AF</v>
      </c>
      <c r="K82" s="155" t="str">
        <f t="shared" si="174"/>
        <v>05</v>
      </c>
      <c r="L82" s="155" t="str">
        <f t="shared" si="175"/>
        <v>8D</v>
      </c>
      <c r="M82" s="155" t="str">
        <f t="shared" si="176"/>
        <v>4</v>
      </c>
      <c r="N82" s="155" t="str">
        <f t="shared" si="177"/>
        <v/>
      </c>
      <c r="O82" s="156" t="str">
        <f t="shared" si="178"/>
        <v/>
      </c>
      <c r="P82" s="157" t="str">
        <f t="shared" si="212"/>
        <v>1</v>
      </c>
      <c r="Q82" s="158" t="str">
        <f t="shared" si="212"/>
        <v>0</v>
      </c>
      <c r="R82" s="158" t="str">
        <f t="shared" si="212"/>
        <v>0</v>
      </c>
      <c r="S82" s="159" t="str">
        <f t="shared" si="212"/>
        <v>1</v>
      </c>
      <c r="T82" s="158" t="str">
        <f t="shared" si="212"/>
        <v>1</v>
      </c>
      <c r="U82" s="158" t="str">
        <f t="shared" si="212"/>
        <v>1</v>
      </c>
      <c r="V82" s="158" t="str">
        <f t="shared" si="212"/>
        <v>0</v>
      </c>
      <c r="W82" s="158" t="str">
        <f t="shared" si="212"/>
        <v>0</v>
      </c>
      <c r="X82" s="157" t="str">
        <f t="shared" si="213"/>
        <v>0</v>
      </c>
      <c r="Y82" s="158" t="str">
        <f t="shared" si="213"/>
        <v>0</v>
      </c>
      <c r="Z82" s="158" t="str">
        <f t="shared" si="213"/>
        <v>0</v>
      </c>
      <c r="AA82" s="159" t="str">
        <f t="shared" si="213"/>
        <v>1</v>
      </c>
      <c r="AB82" s="160" t="str">
        <f t="shared" si="213"/>
        <v>1</v>
      </c>
      <c r="AC82" s="161" t="str">
        <f t="shared" si="213"/>
        <v>0</v>
      </c>
      <c r="AD82" s="158" t="str">
        <f t="shared" si="213"/>
        <v>1</v>
      </c>
      <c r="AE82" s="159" t="str">
        <f t="shared" si="213"/>
        <v>1</v>
      </c>
      <c r="AF82" s="155" t="str">
        <f t="shared" si="214"/>
        <v>0</v>
      </c>
      <c r="AG82" s="162" t="str">
        <f t="shared" si="214"/>
        <v>0</v>
      </c>
      <c r="AH82" s="163" t="str">
        <f t="shared" si="214"/>
        <v>0</v>
      </c>
      <c r="AI82" s="165" t="str">
        <f t="shared" si="214"/>
        <v>0</v>
      </c>
      <c r="AJ82" s="164" t="str">
        <f t="shared" si="214"/>
        <v>0</v>
      </c>
      <c r="AK82" s="164" t="str">
        <f t="shared" si="214"/>
        <v>0</v>
      </c>
      <c r="AL82" s="289" t="str">
        <f t="shared" si="214"/>
        <v>0</v>
      </c>
      <c r="AM82" s="165" t="str">
        <f t="shared" si="214"/>
        <v>0</v>
      </c>
      <c r="AN82" s="230" t="str">
        <f t="shared" si="215"/>
        <v>0</v>
      </c>
      <c r="AO82" s="230" t="str">
        <f t="shared" si="215"/>
        <v>0</v>
      </c>
      <c r="AP82" s="230" t="str">
        <f t="shared" si="215"/>
        <v>1</v>
      </c>
      <c r="AQ82" s="230" t="str">
        <f t="shared" si="215"/>
        <v>0</v>
      </c>
      <c r="AR82" s="229" t="str">
        <f t="shared" si="215"/>
        <v>0</v>
      </c>
      <c r="AS82" s="230" t="str">
        <f t="shared" si="215"/>
        <v>0</v>
      </c>
      <c r="AT82" s="230" t="str">
        <f t="shared" si="215"/>
        <v>1</v>
      </c>
      <c r="AU82" s="231" t="str">
        <f t="shared" si="215"/>
        <v>0</v>
      </c>
      <c r="AV82" s="230" t="str">
        <f t="shared" si="216"/>
        <v>0</v>
      </c>
      <c r="AW82" s="232" t="str">
        <f t="shared" si="216"/>
        <v>0</v>
      </c>
      <c r="AX82" s="232" t="str">
        <f t="shared" si="216"/>
        <v>0</v>
      </c>
      <c r="AY82" s="233" t="str">
        <f t="shared" si="216"/>
        <v>0</v>
      </c>
      <c r="AZ82" s="232" t="str">
        <f t="shared" si="216"/>
        <v>0</v>
      </c>
      <c r="BA82" s="232" t="str">
        <f t="shared" si="216"/>
        <v>0</v>
      </c>
      <c r="BB82" s="232" t="str">
        <f t="shared" si="216"/>
        <v>0</v>
      </c>
      <c r="BC82" s="233" t="str">
        <f t="shared" si="216"/>
        <v>0</v>
      </c>
      <c r="BD82" s="168" t="str">
        <f t="shared" si="217"/>
        <v>1</v>
      </c>
      <c r="BE82" s="168" t="str">
        <f t="shared" si="217"/>
        <v>0</v>
      </c>
      <c r="BF82" s="168" t="str">
        <f t="shared" si="217"/>
        <v>1</v>
      </c>
      <c r="BG82" s="169" t="str">
        <f t="shared" si="217"/>
        <v>0</v>
      </c>
      <c r="BH82" s="168" t="str">
        <f t="shared" si="217"/>
        <v>1</v>
      </c>
      <c r="BI82" s="168" t="str">
        <f t="shared" si="217"/>
        <v>1</v>
      </c>
      <c r="BJ82" s="168" t="str">
        <f t="shared" si="217"/>
        <v>1</v>
      </c>
      <c r="BK82" s="169" t="str">
        <f t="shared" si="217"/>
        <v>1</v>
      </c>
      <c r="BL82" s="168" t="str">
        <f t="shared" si="218"/>
        <v>0</v>
      </c>
      <c r="BM82" s="168" t="str">
        <f t="shared" si="218"/>
        <v>0</v>
      </c>
      <c r="BN82" s="168" t="str">
        <f t="shared" si="218"/>
        <v>0</v>
      </c>
      <c r="BO82" s="169" t="str">
        <f t="shared" si="218"/>
        <v>0</v>
      </c>
      <c r="BP82" s="168" t="str">
        <f t="shared" si="218"/>
        <v>0</v>
      </c>
      <c r="BQ82" s="168" t="str">
        <f t="shared" si="218"/>
        <v>1</v>
      </c>
      <c r="BR82" s="168" t="str">
        <f t="shared" si="218"/>
        <v>0</v>
      </c>
      <c r="BS82" s="169" t="str">
        <f t="shared" si="218"/>
        <v>1</v>
      </c>
      <c r="BT82" s="302" t="str">
        <f t="shared" si="219"/>
        <v>1</v>
      </c>
      <c r="BU82" s="302" t="str">
        <f t="shared" si="219"/>
        <v>0</v>
      </c>
      <c r="BV82" s="302" t="str">
        <f t="shared" si="219"/>
        <v>0</v>
      </c>
      <c r="BW82" s="303" t="str">
        <f t="shared" si="219"/>
        <v>0</v>
      </c>
      <c r="BX82" s="302" t="str">
        <f t="shared" si="219"/>
        <v>1</v>
      </c>
      <c r="BY82" s="302" t="str">
        <f t="shared" si="219"/>
        <v>1</v>
      </c>
      <c r="BZ82" s="302" t="str">
        <f t="shared" si="219"/>
        <v>0</v>
      </c>
      <c r="CA82" s="303" t="str">
        <f t="shared" si="219"/>
        <v>1</v>
      </c>
      <c r="CB82" s="164" t="str">
        <f t="shared" si="220"/>
        <v>0</v>
      </c>
      <c r="CC82" s="289" t="str">
        <f t="shared" si="220"/>
        <v>1</v>
      </c>
      <c r="CD82" s="340" t="str">
        <f t="shared" si="220"/>
        <v>0</v>
      </c>
      <c r="CE82" s="341" t="str">
        <f t="shared" si="220"/>
        <v>0</v>
      </c>
      <c r="CF82" s="340" t="str">
        <f t="shared" si="220"/>
        <v>0</v>
      </c>
      <c r="CG82" s="340" t="str">
        <f t="shared" si="220"/>
        <v>0</v>
      </c>
      <c r="CH82" s="340" t="str">
        <f t="shared" si="220"/>
        <v>0</v>
      </c>
      <c r="CI82" s="341" t="str">
        <f t="shared" si="220"/>
        <v>0</v>
      </c>
      <c r="CJ82" s="11" t="s">
        <v>218</v>
      </c>
      <c r="CL82" s="32" t="str">
        <f t="shared" si="179"/>
        <v>9C1B</v>
      </c>
      <c r="CM82" s="285">
        <f t="shared" si="209"/>
        <v>34</v>
      </c>
      <c r="CN82" s="285">
        <f t="shared" si="211"/>
        <v>44</v>
      </c>
      <c r="CO82" s="142">
        <f t="shared" si="180"/>
        <v>55.5</v>
      </c>
      <c r="CP82" s="142">
        <f t="shared" si="181"/>
        <v>13.055555555555555</v>
      </c>
      <c r="CQ82" s="143">
        <f t="shared" si="147"/>
        <v>-6.1666666666666625</v>
      </c>
      <c r="CS82" s="170">
        <f t="shared" si="182"/>
        <v>9</v>
      </c>
      <c r="CT82" s="23">
        <f t="shared" si="183"/>
        <v>12</v>
      </c>
      <c r="CU82" s="171">
        <f t="shared" si="184"/>
        <v>1</v>
      </c>
      <c r="CV82" s="23">
        <f t="shared" si="185"/>
        <v>11</v>
      </c>
      <c r="CW82" s="172">
        <f t="shared" si="186"/>
        <v>0</v>
      </c>
      <c r="CX82" s="24">
        <f t="shared" si="187"/>
        <v>0</v>
      </c>
      <c r="CY82" s="267">
        <f t="shared" si="188"/>
        <v>2</v>
      </c>
      <c r="CZ82" s="268">
        <f t="shared" si="189"/>
        <v>2</v>
      </c>
      <c r="DA82" s="267">
        <f t="shared" si="190"/>
        <v>0</v>
      </c>
      <c r="DB82" s="268">
        <f t="shared" si="191"/>
        <v>0</v>
      </c>
      <c r="DC82" s="173">
        <f t="shared" si="192"/>
        <v>10</v>
      </c>
      <c r="DD82" s="26">
        <f t="shared" si="193"/>
        <v>15</v>
      </c>
      <c r="DE82" s="173">
        <f t="shared" si="194"/>
        <v>0</v>
      </c>
      <c r="DF82" s="26">
        <f t="shared" si="195"/>
        <v>5</v>
      </c>
      <c r="DG82" s="326">
        <f t="shared" si="196"/>
        <v>8</v>
      </c>
      <c r="DH82" s="327">
        <f t="shared" si="197"/>
        <v>13</v>
      </c>
      <c r="DI82" s="172">
        <f t="shared" si="198"/>
        <v>4</v>
      </c>
      <c r="DJ82" s="24">
        <f t="shared" si="199"/>
        <v>0</v>
      </c>
      <c r="DK82" s="172"/>
      <c r="DL82" s="19">
        <f t="shared" si="200"/>
        <v>156</v>
      </c>
      <c r="DM82" s="19">
        <f t="shared" si="201"/>
        <v>27</v>
      </c>
      <c r="DN82" s="174">
        <f t="shared" si="202"/>
        <v>0</v>
      </c>
      <c r="DO82" s="278">
        <f t="shared" si="203"/>
        <v>34</v>
      </c>
      <c r="DP82" s="278">
        <f t="shared" si="204"/>
        <v>0</v>
      </c>
      <c r="DQ82" s="20">
        <f t="shared" si="205"/>
        <v>175</v>
      </c>
      <c r="DR82" s="20">
        <f t="shared" si="206"/>
        <v>5</v>
      </c>
      <c r="DS82" s="337">
        <f t="shared" si="207"/>
        <v>141</v>
      </c>
      <c r="DT82" s="174">
        <f t="shared" si="208"/>
        <v>64</v>
      </c>
      <c r="DU82" s="1">
        <f t="shared" si="210"/>
        <v>141</v>
      </c>
    </row>
    <row r="83" spans="1:1026">
      <c r="A83" s="224">
        <v>44332.468506944402</v>
      </c>
      <c r="B83" s="225" t="s">
        <v>219</v>
      </c>
      <c r="C83" s="154">
        <f t="shared" si="166"/>
        <v>17</v>
      </c>
      <c r="D83" s="4">
        <f t="shared" si="167"/>
        <v>68</v>
      </c>
      <c r="E83" s="16" t="str">
        <f t="shared" si="168"/>
        <v>9C</v>
      </c>
      <c r="F83" s="11" t="str">
        <f t="shared" si="169"/>
        <v>1B</v>
      </c>
      <c r="G83" s="155" t="str">
        <f t="shared" si="170"/>
        <v>02</v>
      </c>
      <c r="H83" s="155" t="str">
        <f t="shared" si="171"/>
        <v>22</v>
      </c>
      <c r="I83" s="155" t="str">
        <f t="shared" si="172"/>
        <v>00</v>
      </c>
      <c r="J83" s="155" t="str">
        <f t="shared" si="173"/>
        <v>B2</v>
      </c>
      <c r="K83" s="155" t="str">
        <f t="shared" si="174"/>
        <v>05</v>
      </c>
      <c r="L83" s="155" t="str">
        <f t="shared" si="175"/>
        <v>92</v>
      </c>
      <c r="M83" s="155" t="str">
        <f t="shared" si="176"/>
        <v>4</v>
      </c>
      <c r="N83" s="155" t="str">
        <f t="shared" si="177"/>
        <v/>
      </c>
      <c r="O83" s="156" t="str">
        <f t="shared" si="178"/>
        <v/>
      </c>
      <c r="P83" s="157" t="str">
        <f t="shared" si="212"/>
        <v>1</v>
      </c>
      <c r="Q83" s="158" t="str">
        <f t="shared" si="212"/>
        <v>0</v>
      </c>
      <c r="R83" s="158" t="str">
        <f t="shared" si="212"/>
        <v>0</v>
      </c>
      <c r="S83" s="159" t="str">
        <f t="shared" si="212"/>
        <v>1</v>
      </c>
      <c r="T83" s="158" t="str">
        <f t="shared" si="212"/>
        <v>1</v>
      </c>
      <c r="U83" s="158" t="str">
        <f t="shared" si="212"/>
        <v>1</v>
      </c>
      <c r="V83" s="158" t="str">
        <f t="shared" si="212"/>
        <v>0</v>
      </c>
      <c r="W83" s="158" t="str">
        <f t="shared" si="212"/>
        <v>0</v>
      </c>
      <c r="X83" s="157" t="str">
        <f t="shared" si="213"/>
        <v>0</v>
      </c>
      <c r="Y83" s="158" t="str">
        <f t="shared" si="213"/>
        <v>0</v>
      </c>
      <c r="Z83" s="158" t="str">
        <f t="shared" si="213"/>
        <v>0</v>
      </c>
      <c r="AA83" s="159" t="str">
        <f t="shared" si="213"/>
        <v>1</v>
      </c>
      <c r="AB83" s="160" t="str">
        <f t="shared" si="213"/>
        <v>1</v>
      </c>
      <c r="AC83" s="161" t="str">
        <f t="shared" si="213"/>
        <v>0</v>
      </c>
      <c r="AD83" s="158" t="str">
        <f t="shared" si="213"/>
        <v>1</v>
      </c>
      <c r="AE83" s="159" t="str">
        <f t="shared" si="213"/>
        <v>1</v>
      </c>
      <c r="AF83" s="155" t="str">
        <f t="shared" si="214"/>
        <v>0</v>
      </c>
      <c r="AG83" s="162" t="str">
        <f t="shared" si="214"/>
        <v>0</v>
      </c>
      <c r="AH83" s="163" t="str">
        <f t="shared" si="214"/>
        <v>0</v>
      </c>
      <c r="AI83" s="165" t="str">
        <f t="shared" si="214"/>
        <v>0</v>
      </c>
      <c r="AJ83" s="164" t="str">
        <f t="shared" si="214"/>
        <v>0</v>
      </c>
      <c r="AK83" s="164" t="str">
        <f t="shared" si="214"/>
        <v>0</v>
      </c>
      <c r="AL83" s="289" t="str">
        <f t="shared" si="214"/>
        <v>1</v>
      </c>
      <c r="AM83" s="165" t="str">
        <f t="shared" si="214"/>
        <v>0</v>
      </c>
      <c r="AN83" s="230" t="str">
        <f t="shared" si="215"/>
        <v>0</v>
      </c>
      <c r="AO83" s="230" t="str">
        <f t="shared" si="215"/>
        <v>0</v>
      </c>
      <c r="AP83" s="230" t="str">
        <f t="shared" si="215"/>
        <v>1</v>
      </c>
      <c r="AQ83" s="230" t="str">
        <f t="shared" si="215"/>
        <v>0</v>
      </c>
      <c r="AR83" s="229" t="str">
        <f t="shared" si="215"/>
        <v>0</v>
      </c>
      <c r="AS83" s="230" t="str">
        <f t="shared" si="215"/>
        <v>0</v>
      </c>
      <c r="AT83" s="230" t="str">
        <f t="shared" si="215"/>
        <v>1</v>
      </c>
      <c r="AU83" s="231" t="str">
        <f t="shared" si="215"/>
        <v>0</v>
      </c>
      <c r="AV83" s="230" t="str">
        <f t="shared" si="216"/>
        <v>0</v>
      </c>
      <c r="AW83" s="232" t="str">
        <f t="shared" si="216"/>
        <v>0</v>
      </c>
      <c r="AX83" s="232" t="str">
        <f t="shared" si="216"/>
        <v>0</v>
      </c>
      <c r="AY83" s="233" t="str">
        <f t="shared" si="216"/>
        <v>0</v>
      </c>
      <c r="AZ83" s="232" t="str">
        <f t="shared" si="216"/>
        <v>0</v>
      </c>
      <c r="BA83" s="232" t="str">
        <f t="shared" si="216"/>
        <v>0</v>
      </c>
      <c r="BB83" s="232" t="str">
        <f t="shared" si="216"/>
        <v>0</v>
      </c>
      <c r="BC83" s="233" t="str">
        <f t="shared" si="216"/>
        <v>0</v>
      </c>
      <c r="BD83" s="168" t="str">
        <f t="shared" si="217"/>
        <v>1</v>
      </c>
      <c r="BE83" s="168" t="str">
        <f t="shared" si="217"/>
        <v>0</v>
      </c>
      <c r="BF83" s="168" t="str">
        <f t="shared" si="217"/>
        <v>1</v>
      </c>
      <c r="BG83" s="169" t="str">
        <f t="shared" si="217"/>
        <v>1</v>
      </c>
      <c r="BH83" s="168" t="str">
        <f t="shared" si="217"/>
        <v>0</v>
      </c>
      <c r="BI83" s="168" t="str">
        <f t="shared" si="217"/>
        <v>0</v>
      </c>
      <c r="BJ83" s="168" t="str">
        <f t="shared" si="217"/>
        <v>1</v>
      </c>
      <c r="BK83" s="169" t="str">
        <f t="shared" si="217"/>
        <v>0</v>
      </c>
      <c r="BL83" s="168" t="str">
        <f t="shared" si="218"/>
        <v>0</v>
      </c>
      <c r="BM83" s="168" t="str">
        <f t="shared" si="218"/>
        <v>0</v>
      </c>
      <c r="BN83" s="168" t="str">
        <f t="shared" si="218"/>
        <v>0</v>
      </c>
      <c r="BO83" s="169" t="str">
        <f t="shared" si="218"/>
        <v>0</v>
      </c>
      <c r="BP83" s="168" t="str">
        <f t="shared" si="218"/>
        <v>0</v>
      </c>
      <c r="BQ83" s="168" t="str">
        <f t="shared" si="218"/>
        <v>1</v>
      </c>
      <c r="BR83" s="168" t="str">
        <f t="shared" si="218"/>
        <v>0</v>
      </c>
      <c r="BS83" s="169" t="str">
        <f t="shared" si="218"/>
        <v>1</v>
      </c>
      <c r="BT83" s="302" t="str">
        <f t="shared" si="219"/>
        <v>1</v>
      </c>
      <c r="BU83" s="302" t="str">
        <f t="shared" si="219"/>
        <v>0</v>
      </c>
      <c r="BV83" s="302" t="str">
        <f t="shared" si="219"/>
        <v>0</v>
      </c>
      <c r="BW83" s="303" t="str">
        <f t="shared" si="219"/>
        <v>1</v>
      </c>
      <c r="BX83" s="302" t="str">
        <f t="shared" si="219"/>
        <v>0</v>
      </c>
      <c r="BY83" s="302" t="str">
        <f t="shared" si="219"/>
        <v>0</v>
      </c>
      <c r="BZ83" s="302" t="str">
        <f t="shared" si="219"/>
        <v>1</v>
      </c>
      <c r="CA83" s="303" t="str">
        <f t="shared" si="219"/>
        <v>0</v>
      </c>
      <c r="CB83" s="164" t="str">
        <f t="shared" si="220"/>
        <v>0</v>
      </c>
      <c r="CC83" s="289" t="str">
        <f t="shared" si="220"/>
        <v>1</v>
      </c>
      <c r="CD83" s="340" t="str">
        <f t="shared" si="220"/>
        <v>0</v>
      </c>
      <c r="CE83" s="341" t="str">
        <f t="shared" si="220"/>
        <v>0</v>
      </c>
      <c r="CF83" s="340" t="str">
        <f t="shared" si="220"/>
        <v>0</v>
      </c>
      <c r="CG83" s="340" t="str">
        <f t="shared" si="220"/>
        <v>0</v>
      </c>
      <c r="CH83" s="340" t="str">
        <f t="shared" si="220"/>
        <v>0</v>
      </c>
      <c r="CI83" s="341" t="str">
        <f t="shared" si="220"/>
        <v>0</v>
      </c>
      <c r="CJ83" s="11" t="s">
        <v>218</v>
      </c>
      <c r="CL83" s="32" t="str">
        <f t="shared" si="179"/>
        <v>9C1B</v>
      </c>
      <c r="CM83" s="285">
        <f t="shared" si="209"/>
        <v>34</v>
      </c>
      <c r="CN83" s="285">
        <f t="shared" si="211"/>
        <v>44</v>
      </c>
      <c r="CO83" s="142">
        <f t="shared" si="180"/>
        <v>55.8</v>
      </c>
      <c r="CP83" s="142">
        <f t="shared" si="181"/>
        <v>13.222222222222221</v>
      </c>
      <c r="CQ83" s="143">
        <f t="shared" si="147"/>
        <v>0.16666666666666607</v>
      </c>
      <c r="CS83" s="170">
        <f t="shared" si="182"/>
        <v>9</v>
      </c>
      <c r="CT83" s="23">
        <f t="shared" si="183"/>
        <v>12</v>
      </c>
      <c r="CU83" s="171">
        <f t="shared" si="184"/>
        <v>1</v>
      </c>
      <c r="CV83" s="23">
        <f t="shared" si="185"/>
        <v>11</v>
      </c>
      <c r="CW83" s="172">
        <f t="shared" si="186"/>
        <v>0</v>
      </c>
      <c r="CX83" s="24">
        <f t="shared" si="187"/>
        <v>2</v>
      </c>
      <c r="CY83" s="267">
        <f t="shared" si="188"/>
        <v>2</v>
      </c>
      <c r="CZ83" s="268">
        <f t="shared" si="189"/>
        <v>2</v>
      </c>
      <c r="DA83" s="267">
        <f t="shared" si="190"/>
        <v>0</v>
      </c>
      <c r="DB83" s="268">
        <f t="shared" si="191"/>
        <v>0</v>
      </c>
      <c r="DC83" s="173">
        <f t="shared" si="192"/>
        <v>11</v>
      </c>
      <c r="DD83" s="26">
        <f t="shared" si="193"/>
        <v>2</v>
      </c>
      <c r="DE83" s="173">
        <f t="shared" si="194"/>
        <v>0</v>
      </c>
      <c r="DF83" s="26">
        <f t="shared" si="195"/>
        <v>5</v>
      </c>
      <c r="DG83" s="326">
        <f t="shared" si="196"/>
        <v>9</v>
      </c>
      <c r="DH83" s="327">
        <f t="shared" si="197"/>
        <v>2</v>
      </c>
      <c r="DI83" s="172">
        <f t="shared" si="198"/>
        <v>4</v>
      </c>
      <c r="DJ83" s="24">
        <f t="shared" si="199"/>
        <v>0</v>
      </c>
      <c r="DK83" s="172"/>
      <c r="DL83" s="19">
        <f t="shared" si="200"/>
        <v>156</v>
      </c>
      <c r="DM83" s="19">
        <f t="shared" si="201"/>
        <v>27</v>
      </c>
      <c r="DN83" s="174">
        <f t="shared" si="202"/>
        <v>2</v>
      </c>
      <c r="DO83" s="278">
        <f t="shared" si="203"/>
        <v>34</v>
      </c>
      <c r="DP83" s="278">
        <f t="shared" si="204"/>
        <v>0</v>
      </c>
      <c r="DQ83" s="20">
        <f t="shared" si="205"/>
        <v>178</v>
      </c>
      <c r="DR83" s="20">
        <f t="shared" si="206"/>
        <v>5</v>
      </c>
      <c r="DS83" s="337">
        <f t="shared" si="207"/>
        <v>146</v>
      </c>
      <c r="DT83" s="174">
        <f t="shared" si="208"/>
        <v>64</v>
      </c>
      <c r="DU83" s="1">
        <f t="shared" si="210"/>
        <v>146</v>
      </c>
    </row>
    <row r="84" spans="1:1026">
      <c r="A84" s="224">
        <v>44332.469027777799</v>
      </c>
      <c r="B84" s="225" t="s">
        <v>220</v>
      </c>
      <c r="C84" s="154">
        <f t="shared" si="166"/>
        <v>17</v>
      </c>
      <c r="D84" s="4">
        <f t="shared" si="167"/>
        <v>68</v>
      </c>
      <c r="E84" s="16" t="str">
        <f t="shared" si="168"/>
        <v>9C</v>
      </c>
      <c r="F84" s="11" t="str">
        <f t="shared" si="169"/>
        <v>1B</v>
      </c>
      <c r="G84" s="155" t="str">
        <f t="shared" si="170"/>
        <v>04</v>
      </c>
      <c r="H84" s="155" t="str">
        <f t="shared" si="171"/>
        <v>22</v>
      </c>
      <c r="I84" s="155" t="str">
        <f t="shared" si="172"/>
        <v>00</v>
      </c>
      <c r="J84" s="155" t="str">
        <f t="shared" si="173"/>
        <v>B7</v>
      </c>
      <c r="K84" s="155" t="str">
        <f t="shared" si="174"/>
        <v>05</v>
      </c>
      <c r="L84" s="155" t="str">
        <f t="shared" si="175"/>
        <v>99</v>
      </c>
      <c r="M84" s="155" t="str">
        <f t="shared" si="176"/>
        <v>4</v>
      </c>
      <c r="N84" s="155" t="str">
        <f t="shared" si="177"/>
        <v/>
      </c>
      <c r="O84" s="156" t="str">
        <f t="shared" si="178"/>
        <v/>
      </c>
      <c r="P84" s="157" t="str">
        <f t="shared" si="212"/>
        <v>1</v>
      </c>
      <c r="Q84" s="158" t="str">
        <f t="shared" si="212"/>
        <v>0</v>
      </c>
      <c r="R84" s="158" t="str">
        <f t="shared" si="212"/>
        <v>0</v>
      </c>
      <c r="S84" s="159" t="str">
        <f t="shared" si="212"/>
        <v>1</v>
      </c>
      <c r="T84" s="158" t="str">
        <f t="shared" si="212"/>
        <v>1</v>
      </c>
      <c r="U84" s="158" t="str">
        <f t="shared" si="212"/>
        <v>1</v>
      </c>
      <c r="V84" s="158" t="str">
        <f t="shared" si="212"/>
        <v>0</v>
      </c>
      <c r="W84" s="158" t="str">
        <f t="shared" si="212"/>
        <v>0</v>
      </c>
      <c r="X84" s="157" t="str">
        <f t="shared" si="213"/>
        <v>0</v>
      </c>
      <c r="Y84" s="158" t="str">
        <f t="shared" si="213"/>
        <v>0</v>
      </c>
      <c r="Z84" s="158" t="str">
        <f t="shared" si="213"/>
        <v>0</v>
      </c>
      <c r="AA84" s="159" t="str">
        <f t="shared" si="213"/>
        <v>1</v>
      </c>
      <c r="AB84" s="160" t="str">
        <f t="shared" si="213"/>
        <v>1</v>
      </c>
      <c r="AC84" s="161" t="str">
        <f t="shared" si="213"/>
        <v>0</v>
      </c>
      <c r="AD84" s="158" t="str">
        <f t="shared" si="213"/>
        <v>1</v>
      </c>
      <c r="AE84" s="159" t="str">
        <f t="shared" si="213"/>
        <v>1</v>
      </c>
      <c r="AF84" s="155" t="str">
        <f t="shared" si="214"/>
        <v>0</v>
      </c>
      <c r="AG84" s="162" t="str">
        <f t="shared" si="214"/>
        <v>0</v>
      </c>
      <c r="AH84" s="163" t="str">
        <f t="shared" si="214"/>
        <v>0</v>
      </c>
      <c r="AI84" s="165" t="str">
        <f t="shared" si="214"/>
        <v>0</v>
      </c>
      <c r="AJ84" s="164" t="str">
        <f t="shared" si="214"/>
        <v>0</v>
      </c>
      <c r="AK84" s="164" t="str">
        <f t="shared" si="214"/>
        <v>1</v>
      </c>
      <c r="AL84" s="289" t="str">
        <f t="shared" si="214"/>
        <v>0</v>
      </c>
      <c r="AM84" s="165" t="str">
        <f t="shared" si="214"/>
        <v>0</v>
      </c>
      <c r="AN84" s="230" t="str">
        <f t="shared" si="215"/>
        <v>0</v>
      </c>
      <c r="AO84" s="230" t="str">
        <f t="shared" si="215"/>
        <v>0</v>
      </c>
      <c r="AP84" s="230" t="str">
        <f t="shared" si="215"/>
        <v>1</v>
      </c>
      <c r="AQ84" s="230" t="str">
        <f t="shared" si="215"/>
        <v>0</v>
      </c>
      <c r="AR84" s="229" t="str">
        <f t="shared" si="215"/>
        <v>0</v>
      </c>
      <c r="AS84" s="230" t="str">
        <f t="shared" si="215"/>
        <v>0</v>
      </c>
      <c r="AT84" s="230" t="str">
        <f t="shared" si="215"/>
        <v>1</v>
      </c>
      <c r="AU84" s="231" t="str">
        <f t="shared" si="215"/>
        <v>0</v>
      </c>
      <c r="AV84" s="230" t="str">
        <f t="shared" si="216"/>
        <v>0</v>
      </c>
      <c r="AW84" s="232" t="str">
        <f t="shared" si="216"/>
        <v>0</v>
      </c>
      <c r="AX84" s="232" t="str">
        <f t="shared" si="216"/>
        <v>0</v>
      </c>
      <c r="AY84" s="233" t="str">
        <f t="shared" si="216"/>
        <v>0</v>
      </c>
      <c r="AZ84" s="232" t="str">
        <f t="shared" si="216"/>
        <v>0</v>
      </c>
      <c r="BA84" s="232" t="str">
        <f t="shared" si="216"/>
        <v>0</v>
      </c>
      <c r="BB84" s="232" t="str">
        <f t="shared" si="216"/>
        <v>0</v>
      </c>
      <c r="BC84" s="233" t="str">
        <f t="shared" si="216"/>
        <v>0</v>
      </c>
      <c r="BD84" s="168" t="str">
        <f t="shared" si="217"/>
        <v>1</v>
      </c>
      <c r="BE84" s="168" t="str">
        <f t="shared" si="217"/>
        <v>0</v>
      </c>
      <c r="BF84" s="168" t="str">
        <f t="shared" si="217"/>
        <v>1</v>
      </c>
      <c r="BG84" s="169" t="str">
        <f t="shared" si="217"/>
        <v>1</v>
      </c>
      <c r="BH84" s="168" t="str">
        <f t="shared" si="217"/>
        <v>0</v>
      </c>
      <c r="BI84" s="168" t="str">
        <f t="shared" si="217"/>
        <v>1</v>
      </c>
      <c r="BJ84" s="168" t="str">
        <f t="shared" si="217"/>
        <v>1</v>
      </c>
      <c r="BK84" s="169" t="str">
        <f t="shared" si="217"/>
        <v>1</v>
      </c>
      <c r="BL84" s="168" t="str">
        <f t="shared" si="218"/>
        <v>0</v>
      </c>
      <c r="BM84" s="168" t="str">
        <f t="shared" si="218"/>
        <v>0</v>
      </c>
      <c r="BN84" s="168" t="str">
        <f t="shared" si="218"/>
        <v>0</v>
      </c>
      <c r="BO84" s="169" t="str">
        <f t="shared" si="218"/>
        <v>0</v>
      </c>
      <c r="BP84" s="168" t="str">
        <f t="shared" si="218"/>
        <v>0</v>
      </c>
      <c r="BQ84" s="168" t="str">
        <f t="shared" si="218"/>
        <v>1</v>
      </c>
      <c r="BR84" s="168" t="str">
        <f t="shared" si="218"/>
        <v>0</v>
      </c>
      <c r="BS84" s="169" t="str">
        <f t="shared" si="218"/>
        <v>1</v>
      </c>
      <c r="BT84" s="302" t="str">
        <f t="shared" si="219"/>
        <v>1</v>
      </c>
      <c r="BU84" s="302" t="str">
        <f t="shared" si="219"/>
        <v>0</v>
      </c>
      <c r="BV84" s="302" t="str">
        <f t="shared" si="219"/>
        <v>0</v>
      </c>
      <c r="BW84" s="303" t="str">
        <f t="shared" si="219"/>
        <v>1</v>
      </c>
      <c r="BX84" s="302" t="str">
        <f t="shared" si="219"/>
        <v>1</v>
      </c>
      <c r="BY84" s="302" t="str">
        <f t="shared" si="219"/>
        <v>0</v>
      </c>
      <c r="BZ84" s="302" t="str">
        <f t="shared" si="219"/>
        <v>0</v>
      </c>
      <c r="CA84" s="303" t="str">
        <f t="shared" si="219"/>
        <v>1</v>
      </c>
      <c r="CB84" s="164" t="str">
        <f t="shared" si="220"/>
        <v>0</v>
      </c>
      <c r="CC84" s="289" t="str">
        <f t="shared" si="220"/>
        <v>1</v>
      </c>
      <c r="CD84" s="340" t="str">
        <f t="shared" si="220"/>
        <v>0</v>
      </c>
      <c r="CE84" s="341" t="str">
        <f t="shared" si="220"/>
        <v>0</v>
      </c>
      <c r="CF84" s="340" t="str">
        <f t="shared" si="220"/>
        <v>0</v>
      </c>
      <c r="CG84" s="340" t="str">
        <f t="shared" si="220"/>
        <v>0</v>
      </c>
      <c r="CH84" s="340" t="str">
        <f t="shared" si="220"/>
        <v>0</v>
      </c>
      <c r="CI84" s="341" t="str">
        <f t="shared" si="220"/>
        <v>0</v>
      </c>
      <c r="CJ84" s="11" t="s">
        <v>218</v>
      </c>
      <c r="CL84" s="32" t="str">
        <f t="shared" si="179"/>
        <v>9C1B</v>
      </c>
      <c r="CM84" s="285">
        <f t="shared" si="209"/>
        <v>34</v>
      </c>
      <c r="CN84" s="285">
        <f t="shared" si="211"/>
        <v>44</v>
      </c>
      <c r="CO84" s="142">
        <f t="shared" si="180"/>
        <v>56.3</v>
      </c>
      <c r="CP84" s="142">
        <f t="shared" si="181"/>
        <v>13.499999999999998</v>
      </c>
      <c r="CQ84" s="143">
        <f t="shared" si="147"/>
        <v>0.27777777777777679</v>
      </c>
      <c r="CS84" s="170">
        <f t="shared" si="182"/>
        <v>9</v>
      </c>
      <c r="CT84" s="23">
        <f t="shared" si="183"/>
        <v>12</v>
      </c>
      <c r="CU84" s="171">
        <f t="shared" si="184"/>
        <v>1</v>
      </c>
      <c r="CV84" s="23">
        <f t="shared" si="185"/>
        <v>11</v>
      </c>
      <c r="CW84" s="172">
        <f t="shared" si="186"/>
        <v>0</v>
      </c>
      <c r="CX84" s="24">
        <f t="shared" si="187"/>
        <v>4</v>
      </c>
      <c r="CY84" s="267">
        <f t="shared" si="188"/>
        <v>2</v>
      </c>
      <c r="CZ84" s="268">
        <f t="shared" si="189"/>
        <v>2</v>
      </c>
      <c r="DA84" s="267">
        <f t="shared" si="190"/>
        <v>0</v>
      </c>
      <c r="DB84" s="268">
        <f t="shared" si="191"/>
        <v>0</v>
      </c>
      <c r="DC84" s="173">
        <f t="shared" si="192"/>
        <v>11</v>
      </c>
      <c r="DD84" s="26">
        <f t="shared" si="193"/>
        <v>7</v>
      </c>
      <c r="DE84" s="173">
        <f t="shared" si="194"/>
        <v>0</v>
      </c>
      <c r="DF84" s="26">
        <f t="shared" si="195"/>
        <v>5</v>
      </c>
      <c r="DG84" s="326">
        <f t="shared" si="196"/>
        <v>9</v>
      </c>
      <c r="DH84" s="327">
        <f t="shared" si="197"/>
        <v>9</v>
      </c>
      <c r="DI84" s="172">
        <f t="shared" si="198"/>
        <v>4</v>
      </c>
      <c r="DJ84" s="24">
        <f t="shared" si="199"/>
        <v>0</v>
      </c>
      <c r="DK84" s="172"/>
      <c r="DL84" s="19">
        <f t="shared" si="200"/>
        <v>156</v>
      </c>
      <c r="DM84" s="19">
        <f t="shared" si="201"/>
        <v>27</v>
      </c>
      <c r="DN84" s="174">
        <f t="shared" si="202"/>
        <v>4</v>
      </c>
      <c r="DO84" s="278">
        <f t="shared" si="203"/>
        <v>34</v>
      </c>
      <c r="DP84" s="278">
        <f t="shared" si="204"/>
        <v>0</v>
      </c>
      <c r="DQ84" s="20">
        <f t="shared" si="205"/>
        <v>183</v>
      </c>
      <c r="DR84" s="20">
        <f t="shared" si="206"/>
        <v>5</v>
      </c>
      <c r="DS84" s="337">
        <f t="shared" si="207"/>
        <v>153</v>
      </c>
      <c r="DT84" s="174">
        <f t="shared" si="208"/>
        <v>64</v>
      </c>
      <c r="DU84" s="1">
        <f t="shared" si="210"/>
        <v>153</v>
      </c>
    </row>
    <row r="85" spans="1:1026">
      <c r="A85" s="224">
        <v>44332.469548611101</v>
      </c>
      <c r="B85" s="225" t="s">
        <v>221</v>
      </c>
      <c r="C85" s="154">
        <f t="shared" si="166"/>
        <v>17</v>
      </c>
      <c r="D85" s="4">
        <f t="shared" si="167"/>
        <v>68</v>
      </c>
      <c r="E85" s="16" t="str">
        <f t="shared" si="168"/>
        <v>9C</v>
      </c>
      <c r="F85" s="11" t="str">
        <f t="shared" si="169"/>
        <v>1B</v>
      </c>
      <c r="G85" s="155" t="str">
        <f t="shared" si="170"/>
        <v>06</v>
      </c>
      <c r="H85" s="155" t="str">
        <f t="shared" si="171"/>
        <v>34</v>
      </c>
      <c r="I85" s="155" t="str">
        <f t="shared" si="172"/>
        <v>00</v>
      </c>
      <c r="J85" s="155" t="str">
        <f t="shared" si="173"/>
        <v>BB</v>
      </c>
      <c r="K85" s="155" t="str">
        <f t="shared" si="174"/>
        <v>05</v>
      </c>
      <c r="L85" s="155" t="str">
        <f t="shared" si="175"/>
        <v>B1</v>
      </c>
      <c r="M85" s="155" t="str">
        <f t="shared" si="176"/>
        <v>4</v>
      </c>
      <c r="N85" s="155" t="str">
        <f t="shared" si="177"/>
        <v/>
      </c>
      <c r="O85" s="156" t="str">
        <f t="shared" si="178"/>
        <v/>
      </c>
      <c r="P85" s="157" t="str">
        <f t="shared" si="212"/>
        <v>1</v>
      </c>
      <c r="Q85" s="158" t="str">
        <f t="shared" si="212"/>
        <v>0</v>
      </c>
      <c r="R85" s="158" t="str">
        <f t="shared" si="212"/>
        <v>0</v>
      </c>
      <c r="S85" s="159" t="str">
        <f t="shared" si="212"/>
        <v>1</v>
      </c>
      <c r="T85" s="158" t="str">
        <f t="shared" si="212"/>
        <v>1</v>
      </c>
      <c r="U85" s="158" t="str">
        <f t="shared" si="212"/>
        <v>1</v>
      </c>
      <c r="V85" s="158" t="str">
        <f t="shared" si="212"/>
        <v>0</v>
      </c>
      <c r="W85" s="158" t="str">
        <f t="shared" si="212"/>
        <v>0</v>
      </c>
      <c r="X85" s="157" t="str">
        <f t="shared" si="213"/>
        <v>0</v>
      </c>
      <c r="Y85" s="158" t="str">
        <f t="shared" si="213"/>
        <v>0</v>
      </c>
      <c r="Z85" s="158" t="str">
        <f t="shared" si="213"/>
        <v>0</v>
      </c>
      <c r="AA85" s="159" t="str">
        <f t="shared" si="213"/>
        <v>1</v>
      </c>
      <c r="AB85" s="160" t="str">
        <f t="shared" si="213"/>
        <v>1</v>
      </c>
      <c r="AC85" s="161" t="str">
        <f t="shared" si="213"/>
        <v>0</v>
      </c>
      <c r="AD85" s="158" t="str">
        <f t="shared" si="213"/>
        <v>1</v>
      </c>
      <c r="AE85" s="159" t="str">
        <f t="shared" si="213"/>
        <v>1</v>
      </c>
      <c r="AF85" s="155" t="str">
        <f t="shared" si="214"/>
        <v>0</v>
      </c>
      <c r="AG85" s="162" t="str">
        <f t="shared" si="214"/>
        <v>0</v>
      </c>
      <c r="AH85" s="163" t="str">
        <f t="shared" si="214"/>
        <v>0</v>
      </c>
      <c r="AI85" s="165" t="str">
        <f t="shared" si="214"/>
        <v>0</v>
      </c>
      <c r="AJ85" s="164" t="str">
        <f t="shared" si="214"/>
        <v>0</v>
      </c>
      <c r="AK85" s="164" t="str">
        <f t="shared" si="214"/>
        <v>1</v>
      </c>
      <c r="AL85" s="289" t="str">
        <f t="shared" si="214"/>
        <v>1</v>
      </c>
      <c r="AM85" s="165" t="str">
        <f t="shared" si="214"/>
        <v>0</v>
      </c>
      <c r="AN85" s="230" t="str">
        <f t="shared" si="215"/>
        <v>0</v>
      </c>
      <c r="AO85" s="230" t="str">
        <f t="shared" si="215"/>
        <v>0</v>
      </c>
      <c r="AP85" s="230" t="str">
        <f t="shared" si="215"/>
        <v>1</v>
      </c>
      <c r="AQ85" s="230" t="str">
        <f t="shared" si="215"/>
        <v>1</v>
      </c>
      <c r="AR85" s="229" t="str">
        <f t="shared" si="215"/>
        <v>0</v>
      </c>
      <c r="AS85" s="230" t="str">
        <f t="shared" si="215"/>
        <v>1</v>
      </c>
      <c r="AT85" s="230" t="str">
        <f t="shared" si="215"/>
        <v>0</v>
      </c>
      <c r="AU85" s="231" t="str">
        <f t="shared" si="215"/>
        <v>0</v>
      </c>
      <c r="AV85" s="230" t="str">
        <f t="shared" si="216"/>
        <v>0</v>
      </c>
      <c r="AW85" s="232" t="str">
        <f t="shared" si="216"/>
        <v>0</v>
      </c>
      <c r="AX85" s="232" t="str">
        <f t="shared" si="216"/>
        <v>0</v>
      </c>
      <c r="AY85" s="233" t="str">
        <f t="shared" si="216"/>
        <v>0</v>
      </c>
      <c r="AZ85" s="232" t="str">
        <f t="shared" si="216"/>
        <v>0</v>
      </c>
      <c r="BA85" s="232" t="str">
        <f t="shared" si="216"/>
        <v>0</v>
      </c>
      <c r="BB85" s="232" t="str">
        <f t="shared" si="216"/>
        <v>0</v>
      </c>
      <c r="BC85" s="233" t="str">
        <f t="shared" si="216"/>
        <v>0</v>
      </c>
      <c r="BD85" s="168" t="str">
        <f t="shared" si="217"/>
        <v>1</v>
      </c>
      <c r="BE85" s="168" t="str">
        <f t="shared" si="217"/>
        <v>0</v>
      </c>
      <c r="BF85" s="168" t="str">
        <f t="shared" si="217"/>
        <v>1</v>
      </c>
      <c r="BG85" s="169" t="str">
        <f t="shared" si="217"/>
        <v>1</v>
      </c>
      <c r="BH85" s="168" t="str">
        <f t="shared" si="217"/>
        <v>1</v>
      </c>
      <c r="BI85" s="168" t="str">
        <f t="shared" si="217"/>
        <v>0</v>
      </c>
      <c r="BJ85" s="168" t="str">
        <f t="shared" si="217"/>
        <v>1</v>
      </c>
      <c r="BK85" s="169" t="str">
        <f t="shared" si="217"/>
        <v>1</v>
      </c>
      <c r="BL85" s="168" t="str">
        <f t="shared" si="218"/>
        <v>0</v>
      </c>
      <c r="BM85" s="168" t="str">
        <f t="shared" si="218"/>
        <v>0</v>
      </c>
      <c r="BN85" s="168" t="str">
        <f t="shared" si="218"/>
        <v>0</v>
      </c>
      <c r="BO85" s="169" t="str">
        <f t="shared" si="218"/>
        <v>0</v>
      </c>
      <c r="BP85" s="168" t="str">
        <f t="shared" si="218"/>
        <v>0</v>
      </c>
      <c r="BQ85" s="168" t="str">
        <f t="shared" si="218"/>
        <v>1</v>
      </c>
      <c r="BR85" s="168" t="str">
        <f t="shared" si="218"/>
        <v>0</v>
      </c>
      <c r="BS85" s="169" t="str">
        <f t="shared" si="218"/>
        <v>1</v>
      </c>
      <c r="BT85" s="302" t="str">
        <f t="shared" si="219"/>
        <v>1</v>
      </c>
      <c r="BU85" s="302" t="str">
        <f t="shared" si="219"/>
        <v>0</v>
      </c>
      <c r="BV85" s="302" t="str">
        <f t="shared" si="219"/>
        <v>1</v>
      </c>
      <c r="BW85" s="303" t="str">
        <f t="shared" si="219"/>
        <v>1</v>
      </c>
      <c r="BX85" s="302" t="str">
        <f t="shared" si="219"/>
        <v>0</v>
      </c>
      <c r="BY85" s="302" t="str">
        <f t="shared" si="219"/>
        <v>0</v>
      </c>
      <c r="BZ85" s="302" t="str">
        <f t="shared" si="219"/>
        <v>0</v>
      </c>
      <c r="CA85" s="303" t="str">
        <f t="shared" si="219"/>
        <v>1</v>
      </c>
      <c r="CB85" s="164" t="str">
        <f t="shared" si="220"/>
        <v>0</v>
      </c>
      <c r="CC85" s="289" t="str">
        <f t="shared" si="220"/>
        <v>1</v>
      </c>
      <c r="CD85" s="340" t="str">
        <f t="shared" si="220"/>
        <v>0</v>
      </c>
      <c r="CE85" s="341" t="str">
        <f t="shared" si="220"/>
        <v>0</v>
      </c>
      <c r="CF85" s="340" t="str">
        <f t="shared" si="220"/>
        <v>0</v>
      </c>
      <c r="CG85" s="340" t="str">
        <f t="shared" si="220"/>
        <v>0</v>
      </c>
      <c r="CH85" s="340" t="str">
        <f t="shared" si="220"/>
        <v>0</v>
      </c>
      <c r="CI85" s="341" t="str">
        <f t="shared" si="220"/>
        <v>0</v>
      </c>
      <c r="CJ85" s="11" t="s">
        <v>222</v>
      </c>
      <c r="CL85" s="32" t="str">
        <f t="shared" si="179"/>
        <v>9C1B</v>
      </c>
      <c r="CM85" s="285">
        <f t="shared" si="209"/>
        <v>52</v>
      </c>
      <c r="CN85" s="285">
        <f t="shared" si="211"/>
        <v>62</v>
      </c>
      <c r="CO85" s="142">
        <f t="shared" si="180"/>
        <v>56.7</v>
      </c>
      <c r="CP85" s="142">
        <f t="shared" si="181"/>
        <v>13.722222222222223</v>
      </c>
      <c r="CQ85" s="143">
        <f t="shared" si="147"/>
        <v>0.22222222222222499</v>
      </c>
      <c r="CS85" s="170">
        <f t="shared" si="182"/>
        <v>9</v>
      </c>
      <c r="CT85" s="23">
        <f t="shared" si="183"/>
        <v>12</v>
      </c>
      <c r="CU85" s="171">
        <f t="shared" si="184"/>
        <v>1</v>
      </c>
      <c r="CV85" s="23">
        <f t="shared" si="185"/>
        <v>11</v>
      </c>
      <c r="CW85" s="172">
        <f t="shared" si="186"/>
        <v>0</v>
      </c>
      <c r="CX85" s="24">
        <f t="shared" si="187"/>
        <v>6</v>
      </c>
      <c r="CY85" s="267">
        <f t="shared" si="188"/>
        <v>3</v>
      </c>
      <c r="CZ85" s="268">
        <f t="shared" si="189"/>
        <v>4</v>
      </c>
      <c r="DA85" s="267">
        <f t="shared" si="190"/>
        <v>0</v>
      </c>
      <c r="DB85" s="268">
        <f t="shared" si="191"/>
        <v>0</v>
      </c>
      <c r="DC85" s="173">
        <f t="shared" si="192"/>
        <v>11</v>
      </c>
      <c r="DD85" s="26">
        <f t="shared" si="193"/>
        <v>11</v>
      </c>
      <c r="DE85" s="173">
        <f t="shared" si="194"/>
        <v>0</v>
      </c>
      <c r="DF85" s="26">
        <f t="shared" si="195"/>
        <v>5</v>
      </c>
      <c r="DG85" s="326">
        <f t="shared" si="196"/>
        <v>11</v>
      </c>
      <c r="DH85" s="327">
        <f t="shared" si="197"/>
        <v>1</v>
      </c>
      <c r="DI85" s="172">
        <f t="shared" si="198"/>
        <v>4</v>
      </c>
      <c r="DJ85" s="24">
        <f t="shared" si="199"/>
        <v>0</v>
      </c>
      <c r="DK85" s="172"/>
      <c r="DL85" s="19">
        <f t="shared" si="200"/>
        <v>156</v>
      </c>
      <c r="DM85" s="19">
        <f t="shared" si="201"/>
        <v>27</v>
      </c>
      <c r="DN85" s="174">
        <f t="shared" si="202"/>
        <v>6</v>
      </c>
      <c r="DO85" s="278">
        <f t="shared" si="203"/>
        <v>52</v>
      </c>
      <c r="DP85" s="278">
        <f t="shared" si="204"/>
        <v>0</v>
      </c>
      <c r="DQ85" s="20">
        <f t="shared" si="205"/>
        <v>187</v>
      </c>
      <c r="DR85" s="20">
        <f t="shared" si="206"/>
        <v>5</v>
      </c>
      <c r="DS85" s="337">
        <f t="shared" si="207"/>
        <v>177</v>
      </c>
      <c r="DT85" s="174">
        <f t="shared" si="208"/>
        <v>64</v>
      </c>
      <c r="DU85" s="1">
        <f t="shared" si="210"/>
        <v>177</v>
      </c>
    </row>
    <row r="86" spans="1:1026">
      <c r="A86" s="224">
        <v>44332.470069444498</v>
      </c>
      <c r="B86" s="225" t="s">
        <v>223</v>
      </c>
      <c r="C86" s="154">
        <f t="shared" si="166"/>
        <v>17</v>
      </c>
      <c r="D86" s="4">
        <f t="shared" si="167"/>
        <v>68</v>
      </c>
      <c r="E86" s="16" t="str">
        <f t="shared" si="168"/>
        <v>9C</v>
      </c>
      <c r="F86" s="11" t="str">
        <f t="shared" si="169"/>
        <v>1B</v>
      </c>
      <c r="G86" s="155" t="str">
        <f t="shared" si="170"/>
        <v>08</v>
      </c>
      <c r="H86" s="155" t="str">
        <f t="shared" si="171"/>
        <v>34</v>
      </c>
      <c r="I86" s="155" t="str">
        <f t="shared" si="172"/>
        <v>00</v>
      </c>
      <c r="J86" s="155" t="str">
        <f t="shared" si="173"/>
        <v>C1</v>
      </c>
      <c r="K86" s="155" t="str">
        <f t="shared" si="174"/>
        <v>05</v>
      </c>
      <c r="L86" s="155" t="str">
        <f t="shared" si="175"/>
        <v>B9</v>
      </c>
      <c r="M86" s="155" t="str">
        <f t="shared" si="176"/>
        <v>4</v>
      </c>
      <c r="N86" s="155" t="str">
        <f t="shared" si="177"/>
        <v/>
      </c>
      <c r="O86" s="156" t="str">
        <f t="shared" si="178"/>
        <v/>
      </c>
      <c r="P86" s="157" t="str">
        <f t="shared" si="212"/>
        <v>1</v>
      </c>
      <c r="Q86" s="158" t="str">
        <f t="shared" si="212"/>
        <v>0</v>
      </c>
      <c r="R86" s="158" t="str">
        <f t="shared" si="212"/>
        <v>0</v>
      </c>
      <c r="S86" s="159" t="str">
        <f t="shared" si="212"/>
        <v>1</v>
      </c>
      <c r="T86" s="158" t="str">
        <f t="shared" si="212"/>
        <v>1</v>
      </c>
      <c r="U86" s="158" t="str">
        <f t="shared" si="212"/>
        <v>1</v>
      </c>
      <c r="V86" s="158" t="str">
        <f t="shared" si="212"/>
        <v>0</v>
      </c>
      <c r="W86" s="158" t="str">
        <f t="shared" si="212"/>
        <v>0</v>
      </c>
      <c r="X86" s="157" t="str">
        <f t="shared" si="213"/>
        <v>0</v>
      </c>
      <c r="Y86" s="158" t="str">
        <f t="shared" si="213"/>
        <v>0</v>
      </c>
      <c r="Z86" s="158" t="str">
        <f t="shared" si="213"/>
        <v>0</v>
      </c>
      <c r="AA86" s="159" t="str">
        <f t="shared" si="213"/>
        <v>1</v>
      </c>
      <c r="AB86" s="160" t="str">
        <f t="shared" si="213"/>
        <v>1</v>
      </c>
      <c r="AC86" s="161" t="str">
        <f t="shared" si="213"/>
        <v>0</v>
      </c>
      <c r="AD86" s="158" t="str">
        <f t="shared" si="213"/>
        <v>1</v>
      </c>
      <c r="AE86" s="159" t="str">
        <f t="shared" si="213"/>
        <v>1</v>
      </c>
      <c r="AF86" s="155" t="str">
        <f t="shared" si="214"/>
        <v>0</v>
      </c>
      <c r="AG86" s="162" t="str">
        <f t="shared" si="214"/>
        <v>0</v>
      </c>
      <c r="AH86" s="163" t="str">
        <f t="shared" si="214"/>
        <v>0</v>
      </c>
      <c r="AI86" s="165" t="str">
        <f t="shared" si="214"/>
        <v>0</v>
      </c>
      <c r="AJ86" s="164" t="str">
        <f t="shared" si="214"/>
        <v>1</v>
      </c>
      <c r="AK86" s="164" t="str">
        <f t="shared" si="214"/>
        <v>0</v>
      </c>
      <c r="AL86" s="289" t="str">
        <f t="shared" si="214"/>
        <v>0</v>
      </c>
      <c r="AM86" s="165" t="str">
        <f t="shared" si="214"/>
        <v>0</v>
      </c>
      <c r="AN86" s="230" t="str">
        <f t="shared" si="215"/>
        <v>0</v>
      </c>
      <c r="AO86" s="230" t="str">
        <f t="shared" si="215"/>
        <v>0</v>
      </c>
      <c r="AP86" s="230" t="str">
        <f t="shared" si="215"/>
        <v>1</v>
      </c>
      <c r="AQ86" s="230" t="str">
        <f t="shared" si="215"/>
        <v>1</v>
      </c>
      <c r="AR86" s="229" t="str">
        <f t="shared" si="215"/>
        <v>0</v>
      </c>
      <c r="AS86" s="230" t="str">
        <f t="shared" si="215"/>
        <v>1</v>
      </c>
      <c r="AT86" s="230" t="str">
        <f t="shared" si="215"/>
        <v>0</v>
      </c>
      <c r="AU86" s="231" t="str">
        <f t="shared" si="215"/>
        <v>0</v>
      </c>
      <c r="AV86" s="230" t="str">
        <f t="shared" si="216"/>
        <v>0</v>
      </c>
      <c r="AW86" s="232" t="str">
        <f t="shared" si="216"/>
        <v>0</v>
      </c>
      <c r="AX86" s="232" t="str">
        <f t="shared" si="216"/>
        <v>0</v>
      </c>
      <c r="AY86" s="233" t="str">
        <f t="shared" si="216"/>
        <v>0</v>
      </c>
      <c r="AZ86" s="232" t="str">
        <f t="shared" si="216"/>
        <v>0</v>
      </c>
      <c r="BA86" s="232" t="str">
        <f t="shared" si="216"/>
        <v>0</v>
      </c>
      <c r="BB86" s="232" t="str">
        <f t="shared" si="216"/>
        <v>0</v>
      </c>
      <c r="BC86" s="233" t="str">
        <f t="shared" si="216"/>
        <v>0</v>
      </c>
      <c r="BD86" s="168" t="str">
        <f t="shared" si="217"/>
        <v>1</v>
      </c>
      <c r="BE86" s="168" t="str">
        <f t="shared" si="217"/>
        <v>1</v>
      </c>
      <c r="BF86" s="168" t="str">
        <f t="shared" si="217"/>
        <v>0</v>
      </c>
      <c r="BG86" s="169" t="str">
        <f t="shared" si="217"/>
        <v>0</v>
      </c>
      <c r="BH86" s="168" t="str">
        <f t="shared" si="217"/>
        <v>0</v>
      </c>
      <c r="BI86" s="168" t="str">
        <f t="shared" si="217"/>
        <v>0</v>
      </c>
      <c r="BJ86" s="168" t="str">
        <f t="shared" si="217"/>
        <v>0</v>
      </c>
      <c r="BK86" s="169" t="str">
        <f t="shared" si="217"/>
        <v>1</v>
      </c>
      <c r="BL86" s="168" t="str">
        <f t="shared" si="218"/>
        <v>0</v>
      </c>
      <c r="BM86" s="168" t="str">
        <f t="shared" si="218"/>
        <v>0</v>
      </c>
      <c r="BN86" s="168" t="str">
        <f t="shared" si="218"/>
        <v>0</v>
      </c>
      <c r="BO86" s="169" t="str">
        <f t="shared" si="218"/>
        <v>0</v>
      </c>
      <c r="BP86" s="168" t="str">
        <f t="shared" si="218"/>
        <v>0</v>
      </c>
      <c r="BQ86" s="168" t="str">
        <f t="shared" si="218"/>
        <v>1</v>
      </c>
      <c r="BR86" s="168" t="str">
        <f t="shared" si="218"/>
        <v>0</v>
      </c>
      <c r="BS86" s="169" t="str">
        <f t="shared" si="218"/>
        <v>1</v>
      </c>
      <c r="BT86" s="302" t="str">
        <f t="shared" si="219"/>
        <v>1</v>
      </c>
      <c r="BU86" s="302" t="str">
        <f t="shared" si="219"/>
        <v>0</v>
      </c>
      <c r="BV86" s="302" t="str">
        <f t="shared" si="219"/>
        <v>1</v>
      </c>
      <c r="BW86" s="303" t="str">
        <f t="shared" si="219"/>
        <v>1</v>
      </c>
      <c r="BX86" s="302" t="str">
        <f t="shared" si="219"/>
        <v>1</v>
      </c>
      <c r="BY86" s="302" t="str">
        <f t="shared" si="219"/>
        <v>0</v>
      </c>
      <c r="BZ86" s="302" t="str">
        <f t="shared" si="219"/>
        <v>0</v>
      </c>
      <c r="CA86" s="303" t="str">
        <f t="shared" si="219"/>
        <v>1</v>
      </c>
      <c r="CB86" s="164" t="str">
        <f t="shared" si="220"/>
        <v>0</v>
      </c>
      <c r="CC86" s="289" t="str">
        <f t="shared" si="220"/>
        <v>1</v>
      </c>
      <c r="CD86" s="340" t="str">
        <f t="shared" si="220"/>
        <v>0</v>
      </c>
      <c r="CE86" s="341" t="str">
        <f t="shared" si="220"/>
        <v>0</v>
      </c>
      <c r="CF86" s="340" t="str">
        <f t="shared" si="220"/>
        <v>0</v>
      </c>
      <c r="CG86" s="340" t="str">
        <f t="shared" si="220"/>
        <v>0</v>
      </c>
      <c r="CH86" s="340" t="str">
        <f t="shared" si="220"/>
        <v>0</v>
      </c>
      <c r="CI86" s="341" t="str">
        <f t="shared" si="220"/>
        <v>0</v>
      </c>
      <c r="CJ86" s="11" t="s">
        <v>222</v>
      </c>
      <c r="CL86" s="32" t="str">
        <f t="shared" si="179"/>
        <v>9C1B</v>
      </c>
      <c r="CM86" s="285">
        <f t="shared" si="209"/>
        <v>52</v>
      </c>
      <c r="CN86" s="285">
        <f t="shared" si="211"/>
        <v>62</v>
      </c>
      <c r="CO86" s="142">
        <f t="shared" si="180"/>
        <v>57.3</v>
      </c>
      <c r="CP86" s="142">
        <f t="shared" si="181"/>
        <v>14.055555555555554</v>
      </c>
      <c r="CQ86" s="143">
        <f t="shared" si="147"/>
        <v>0.33333333333333037</v>
      </c>
      <c r="CS86" s="170">
        <f t="shared" si="182"/>
        <v>9</v>
      </c>
      <c r="CT86" s="23">
        <f t="shared" si="183"/>
        <v>12</v>
      </c>
      <c r="CU86" s="171">
        <f t="shared" si="184"/>
        <v>1</v>
      </c>
      <c r="CV86" s="23">
        <f t="shared" si="185"/>
        <v>11</v>
      </c>
      <c r="CW86" s="172">
        <f t="shared" si="186"/>
        <v>0</v>
      </c>
      <c r="CX86" s="24">
        <f t="shared" si="187"/>
        <v>8</v>
      </c>
      <c r="CY86" s="267">
        <f t="shared" si="188"/>
        <v>3</v>
      </c>
      <c r="CZ86" s="268">
        <f t="shared" si="189"/>
        <v>4</v>
      </c>
      <c r="DA86" s="267">
        <f t="shared" si="190"/>
        <v>0</v>
      </c>
      <c r="DB86" s="268">
        <f t="shared" si="191"/>
        <v>0</v>
      </c>
      <c r="DC86" s="173">
        <f t="shared" si="192"/>
        <v>12</v>
      </c>
      <c r="DD86" s="26">
        <f t="shared" si="193"/>
        <v>1</v>
      </c>
      <c r="DE86" s="173">
        <f t="shared" si="194"/>
        <v>0</v>
      </c>
      <c r="DF86" s="26">
        <f t="shared" si="195"/>
        <v>5</v>
      </c>
      <c r="DG86" s="326">
        <f t="shared" si="196"/>
        <v>11</v>
      </c>
      <c r="DH86" s="327">
        <f t="shared" si="197"/>
        <v>9</v>
      </c>
      <c r="DI86" s="172">
        <f t="shared" si="198"/>
        <v>4</v>
      </c>
      <c r="DJ86" s="24">
        <f t="shared" si="199"/>
        <v>0</v>
      </c>
      <c r="DK86" s="172"/>
      <c r="DL86" s="19">
        <f t="shared" si="200"/>
        <v>156</v>
      </c>
      <c r="DM86" s="19">
        <f t="shared" si="201"/>
        <v>27</v>
      </c>
      <c r="DN86" s="174">
        <f t="shared" si="202"/>
        <v>8</v>
      </c>
      <c r="DO86" s="278">
        <f t="shared" si="203"/>
        <v>52</v>
      </c>
      <c r="DP86" s="278">
        <f t="shared" si="204"/>
        <v>0</v>
      </c>
      <c r="DQ86" s="20">
        <f t="shared" si="205"/>
        <v>193</v>
      </c>
      <c r="DR86" s="20">
        <f t="shared" si="206"/>
        <v>5</v>
      </c>
      <c r="DS86" s="337">
        <f t="shared" si="207"/>
        <v>185</v>
      </c>
      <c r="DT86" s="174">
        <f t="shared" si="208"/>
        <v>64</v>
      </c>
      <c r="DU86" s="1">
        <f t="shared" si="210"/>
        <v>185</v>
      </c>
    </row>
    <row r="87" spans="1:1026" s="223" customFormat="1">
      <c r="A87" s="227">
        <v>44332.471111111103</v>
      </c>
      <c r="B87" s="226" t="s">
        <v>224</v>
      </c>
      <c r="C87" s="193">
        <f t="shared" si="166"/>
        <v>17</v>
      </c>
      <c r="D87" s="194">
        <f t="shared" si="167"/>
        <v>68</v>
      </c>
      <c r="E87" s="195" t="str">
        <f t="shared" si="168"/>
        <v>9C</v>
      </c>
      <c r="F87" s="196" t="str">
        <f t="shared" si="169"/>
        <v>1B</v>
      </c>
      <c r="G87" s="196" t="str">
        <f t="shared" si="170"/>
        <v>0C</v>
      </c>
      <c r="H87" s="196" t="str">
        <f t="shared" si="171"/>
        <v>47</v>
      </c>
      <c r="I87" s="196" t="str">
        <f t="shared" si="172"/>
        <v>00</v>
      </c>
      <c r="J87" s="196" t="str">
        <f t="shared" si="173"/>
        <v>CB</v>
      </c>
      <c r="K87" s="196" t="str">
        <f t="shared" si="174"/>
        <v>05</v>
      </c>
      <c r="L87" s="196" t="str">
        <f t="shared" si="175"/>
        <v>DA</v>
      </c>
      <c r="M87" s="196" t="str">
        <f t="shared" si="176"/>
        <v>4</v>
      </c>
      <c r="N87" s="196" t="str">
        <f t="shared" si="177"/>
        <v/>
      </c>
      <c r="O87" s="197" t="str">
        <f t="shared" si="178"/>
        <v/>
      </c>
      <c r="P87" s="198" t="str">
        <f t="shared" si="212"/>
        <v>1</v>
      </c>
      <c r="Q87" s="199" t="str">
        <f t="shared" si="212"/>
        <v>0</v>
      </c>
      <c r="R87" s="199" t="str">
        <f t="shared" si="212"/>
        <v>0</v>
      </c>
      <c r="S87" s="200" t="str">
        <f t="shared" si="212"/>
        <v>1</v>
      </c>
      <c r="T87" s="199" t="str">
        <f t="shared" si="212"/>
        <v>1</v>
      </c>
      <c r="U87" s="199" t="str">
        <f t="shared" si="212"/>
        <v>1</v>
      </c>
      <c r="V87" s="199" t="str">
        <f t="shared" si="212"/>
        <v>0</v>
      </c>
      <c r="W87" s="199" t="str">
        <f t="shared" si="212"/>
        <v>0</v>
      </c>
      <c r="X87" s="198" t="str">
        <f t="shared" si="213"/>
        <v>0</v>
      </c>
      <c r="Y87" s="199" t="str">
        <f t="shared" si="213"/>
        <v>0</v>
      </c>
      <c r="Z87" s="199" t="str">
        <f t="shared" si="213"/>
        <v>0</v>
      </c>
      <c r="AA87" s="200" t="str">
        <f t="shared" si="213"/>
        <v>1</v>
      </c>
      <c r="AB87" s="201" t="str">
        <f t="shared" si="213"/>
        <v>1</v>
      </c>
      <c r="AC87" s="202" t="str">
        <f t="shared" si="213"/>
        <v>0</v>
      </c>
      <c r="AD87" s="199" t="str">
        <f t="shared" si="213"/>
        <v>1</v>
      </c>
      <c r="AE87" s="200" t="str">
        <f t="shared" si="213"/>
        <v>1</v>
      </c>
      <c r="AF87" s="196" t="str">
        <f t="shared" si="214"/>
        <v>0</v>
      </c>
      <c r="AG87" s="203" t="str">
        <f t="shared" si="214"/>
        <v>0</v>
      </c>
      <c r="AH87" s="204" t="str">
        <f t="shared" si="214"/>
        <v>0</v>
      </c>
      <c r="AI87" s="206" t="str">
        <f t="shared" si="214"/>
        <v>0</v>
      </c>
      <c r="AJ87" s="205" t="str">
        <f t="shared" si="214"/>
        <v>1</v>
      </c>
      <c r="AK87" s="205" t="str">
        <f t="shared" si="214"/>
        <v>1</v>
      </c>
      <c r="AL87" s="296" t="str">
        <f t="shared" si="214"/>
        <v>0</v>
      </c>
      <c r="AM87" s="206" t="str">
        <f t="shared" si="214"/>
        <v>0</v>
      </c>
      <c r="AN87" s="254" t="str">
        <f t="shared" si="215"/>
        <v>0</v>
      </c>
      <c r="AO87" s="254" t="str">
        <f t="shared" si="215"/>
        <v>1</v>
      </c>
      <c r="AP87" s="254" t="str">
        <f t="shared" si="215"/>
        <v>0</v>
      </c>
      <c r="AQ87" s="254" t="str">
        <f t="shared" si="215"/>
        <v>0</v>
      </c>
      <c r="AR87" s="255" t="str">
        <f t="shared" si="215"/>
        <v>0</v>
      </c>
      <c r="AS87" s="254" t="str">
        <f t="shared" si="215"/>
        <v>1</v>
      </c>
      <c r="AT87" s="254" t="str">
        <f t="shared" si="215"/>
        <v>1</v>
      </c>
      <c r="AU87" s="256" t="str">
        <f t="shared" si="215"/>
        <v>1</v>
      </c>
      <c r="AV87" s="254" t="str">
        <f t="shared" si="216"/>
        <v>0</v>
      </c>
      <c r="AW87" s="257" t="str">
        <f t="shared" si="216"/>
        <v>0</v>
      </c>
      <c r="AX87" s="257" t="str">
        <f t="shared" si="216"/>
        <v>0</v>
      </c>
      <c r="AY87" s="258" t="str">
        <f t="shared" si="216"/>
        <v>0</v>
      </c>
      <c r="AZ87" s="257" t="str">
        <f t="shared" si="216"/>
        <v>0</v>
      </c>
      <c r="BA87" s="257" t="str">
        <f t="shared" si="216"/>
        <v>0</v>
      </c>
      <c r="BB87" s="257" t="str">
        <f t="shared" si="216"/>
        <v>0</v>
      </c>
      <c r="BC87" s="258" t="str">
        <f t="shared" si="216"/>
        <v>0</v>
      </c>
      <c r="BD87" s="207" t="str">
        <f t="shared" si="217"/>
        <v>1</v>
      </c>
      <c r="BE87" s="207" t="str">
        <f t="shared" si="217"/>
        <v>1</v>
      </c>
      <c r="BF87" s="207" t="str">
        <f t="shared" si="217"/>
        <v>0</v>
      </c>
      <c r="BG87" s="208" t="str">
        <f t="shared" si="217"/>
        <v>0</v>
      </c>
      <c r="BH87" s="207" t="str">
        <f t="shared" si="217"/>
        <v>1</v>
      </c>
      <c r="BI87" s="207" t="str">
        <f t="shared" si="217"/>
        <v>0</v>
      </c>
      <c r="BJ87" s="207" t="str">
        <f t="shared" si="217"/>
        <v>1</v>
      </c>
      <c r="BK87" s="208" t="str">
        <f t="shared" si="217"/>
        <v>1</v>
      </c>
      <c r="BL87" s="207" t="str">
        <f t="shared" si="218"/>
        <v>0</v>
      </c>
      <c r="BM87" s="207" t="str">
        <f t="shared" si="218"/>
        <v>0</v>
      </c>
      <c r="BN87" s="207" t="str">
        <f t="shared" si="218"/>
        <v>0</v>
      </c>
      <c r="BO87" s="208" t="str">
        <f t="shared" si="218"/>
        <v>0</v>
      </c>
      <c r="BP87" s="207" t="str">
        <f t="shared" si="218"/>
        <v>0</v>
      </c>
      <c r="BQ87" s="207" t="str">
        <f t="shared" si="218"/>
        <v>1</v>
      </c>
      <c r="BR87" s="207" t="str">
        <f t="shared" si="218"/>
        <v>0</v>
      </c>
      <c r="BS87" s="208" t="str">
        <f t="shared" si="218"/>
        <v>1</v>
      </c>
      <c r="BT87" s="314" t="str">
        <f t="shared" si="219"/>
        <v>1</v>
      </c>
      <c r="BU87" s="314" t="str">
        <f t="shared" si="219"/>
        <v>1</v>
      </c>
      <c r="BV87" s="314" t="str">
        <f t="shared" si="219"/>
        <v>0</v>
      </c>
      <c r="BW87" s="315" t="str">
        <f t="shared" si="219"/>
        <v>1</v>
      </c>
      <c r="BX87" s="314" t="str">
        <f t="shared" si="219"/>
        <v>1</v>
      </c>
      <c r="BY87" s="314" t="str">
        <f t="shared" si="219"/>
        <v>0</v>
      </c>
      <c r="BZ87" s="314" t="str">
        <f t="shared" si="219"/>
        <v>1</v>
      </c>
      <c r="CA87" s="315" t="str">
        <f t="shared" si="219"/>
        <v>0</v>
      </c>
      <c r="CB87" s="205" t="str">
        <f t="shared" si="220"/>
        <v>0</v>
      </c>
      <c r="CC87" s="296" t="str">
        <f t="shared" si="220"/>
        <v>1</v>
      </c>
      <c r="CD87" s="352" t="str">
        <f t="shared" si="220"/>
        <v>0</v>
      </c>
      <c r="CE87" s="353" t="str">
        <f t="shared" si="220"/>
        <v>0</v>
      </c>
      <c r="CF87" s="352" t="str">
        <f t="shared" si="220"/>
        <v>0</v>
      </c>
      <c r="CG87" s="352" t="str">
        <f t="shared" si="220"/>
        <v>0</v>
      </c>
      <c r="CH87" s="352" t="str">
        <f t="shared" si="220"/>
        <v>0</v>
      </c>
      <c r="CI87" s="353" t="str">
        <f t="shared" si="220"/>
        <v>0</v>
      </c>
      <c r="CJ87" s="196" t="s">
        <v>225</v>
      </c>
      <c r="CK87" s="196"/>
      <c r="CL87" s="209" t="str">
        <f t="shared" si="179"/>
        <v>9C1B</v>
      </c>
      <c r="CM87" s="286">
        <f t="shared" si="209"/>
        <v>71</v>
      </c>
      <c r="CN87" s="286">
        <f t="shared" si="211"/>
        <v>81</v>
      </c>
      <c r="CO87" s="210">
        <f t="shared" si="180"/>
        <v>58.3</v>
      </c>
      <c r="CP87" s="210">
        <f t="shared" si="181"/>
        <v>14.611111111111111</v>
      </c>
      <c r="CQ87" s="211">
        <f t="shared" si="147"/>
        <v>0.55555555555555713</v>
      </c>
      <c r="CR87" s="196"/>
      <c r="CS87" s="212">
        <f t="shared" si="182"/>
        <v>9</v>
      </c>
      <c r="CT87" s="213">
        <f t="shared" si="183"/>
        <v>12</v>
      </c>
      <c r="CU87" s="214">
        <f t="shared" si="184"/>
        <v>1</v>
      </c>
      <c r="CV87" s="213">
        <f t="shared" si="185"/>
        <v>11</v>
      </c>
      <c r="CW87" s="215">
        <f t="shared" si="186"/>
        <v>0</v>
      </c>
      <c r="CX87" s="216">
        <f t="shared" si="187"/>
        <v>12</v>
      </c>
      <c r="CY87" s="271">
        <f t="shared" si="188"/>
        <v>4</v>
      </c>
      <c r="CZ87" s="272">
        <f t="shared" si="189"/>
        <v>7</v>
      </c>
      <c r="DA87" s="271">
        <f t="shared" si="190"/>
        <v>0</v>
      </c>
      <c r="DB87" s="272">
        <f t="shared" si="191"/>
        <v>0</v>
      </c>
      <c r="DC87" s="217">
        <f t="shared" si="192"/>
        <v>12</v>
      </c>
      <c r="DD87" s="218">
        <f t="shared" si="193"/>
        <v>11</v>
      </c>
      <c r="DE87" s="217">
        <f t="shared" si="194"/>
        <v>0</v>
      </c>
      <c r="DF87" s="218">
        <f t="shared" si="195"/>
        <v>5</v>
      </c>
      <c r="DG87" s="330">
        <f t="shared" si="196"/>
        <v>13</v>
      </c>
      <c r="DH87" s="331">
        <f t="shared" si="197"/>
        <v>10</v>
      </c>
      <c r="DI87" s="215">
        <f t="shared" si="198"/>
        <v>4</v>
      </c>
      <c r="DJ87" s="216">
        <f t="shared" si="199"/>
        <v>0</v>
      </c>
      <c r="DK87" s="215"/>
      <c r="DL87" s="219">
        <f t="shared" si="200"/>
        <v>156</v>
      </c>
      <c r="DM87" s="219">
        <f t="shared" si="201"/>
        <v>27</v>
      </c>
      <c r="DN87" s="220">
        <f t="shared" si="202"/>
        <v>12</v>
      </c>
      <c r="DO87" s="280">
        <f t="shared" si="203"/>
        <v>71</v>
      </c>
      <c r="DP87" s="280">
        <f t="shared" si="204"/>
        <v>0</v>
      </c>
      <c r="DQ87" s="221">
        <f t="shared" si="205"/>
        <v>203</v>
      </c>
      <c r="DR87" s="221">
        <f t="shared" si="206"/>
        <v>5</v>
      </c>
      <c r="DS87" s="339">
        <f t="shared" si="207"/>
        <v>218</v>
      </c>
      <c r="DT87" s="220">
        <f t="shared" si="208"/>
        <v>64</v>
      </c>
      <c r="DU87" s="215">
        <f t="shared" si="210"/>
        <v>218</v>
      </c>
      <c r="DV87" s="215"/>
      <c r="DW87" s="215"/>
      <c r="DX87" s="215"/>
      <c r="DY87" s="215"/>
      <c r="DZ87" s="215"/>
      <c r="EA87" s="215"/>
      <c r="EB87" s="215"/>
      <c r="EC87" s="215"/>
      <c r="ED87" s="215"/>
      <c r="EE87" s="215"/>
      <c r="EF87" s="215"/>
      <c r="EG87" s="215"/>
      <c r="EH87" s="215"/>
      <c r="EI87" s="215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  <c r="EY87" s="215"/>
      <c r="EZ87" s="215"/>
      <c r="FA87" s="215"/>
      <c r="FB87" s="215"/>
      <c r="FC87" s="215"/>
      <c r="FD87" s="215"/>
      <c r="FE87" s="215"/>
      <c r="FF87" s="215"/>
      <c r="FG87" s="215"/>
      <c r="FH87" s="215"/>
      <c r="FI87" s="215"/>
      <c r="FJ87" s="215"/>
      <c r="FK87" s="215"/>
      <c r="FL87" s="215"/>
      <c r="FM87" s="215"/>
      <c r="FN87" s="215"/>
      <c r="FO87" s="215"/>
      <c r="FP87" s="215"/>
      <c r="FQ87" s="215"/>
      <c r="FR87" s="215"/>
      <c r="FS87" s="215"/>
      <c r="FT87" s="215"/>
      <c r="FU87" s="215"/>
      <c r="FV87" s="215"/>
      <c r="FW87" s="215"/>
      <c r="FX87" s="215"/>
      <c r="FY87" s="215"/>
      <c r="FZ87" s="215"/>
      <c r="GA87" s="215"/>
      <c r="GB87" s="215"/>
      <c r="GC87" s="215"/>
      <c r="GD87" s="215"/>
      <c r="GE87" s="215"/>
      <c r="GF87" s="215"/>
      <c r="GG87" s="215"/>
      <c r="GH87" s="215"/>
      <c r="GI87" s="215"/>
      <c r="GJ87" s="215"/>
      <c r="GK87" s="215"/>
      <c r="GL87" s="215"/>
      <c r="GM87" s="215"/>
      <c r="GN87" s="215"/>
      <c r="GO87" s="215"/>
      <c r="GP87" s="215"/>
      <c r="GQ87" s="215"/>
      <c r="GR87" s="215"/>
      <c r="GS87" s="215"/>
      <c r="GT87" s="215"/>
      <c r="GU87" s="215"/>
      <c r="GV87" s="215"/>
      <c r="GW87" s="215"/>
      <c r="GX87" s="215"/>
      <c r="GY87" s="215"/>
      <c r="GZ87" s="215"/>
      <c r="HA87" s="215"/>
      <c r="HB87" s="215"/>
      <c r="HC87" s="215"/>
      <c r="HD87" s="215"/>
      <c r="HE87" s="215"/>
      <c r="HF87" s="215"/>
      <c r="HG87" s="215"/>
      <c r="HH87" s="215"/>
      <c r="HI87" s="215"/>
      <c r="HJ87" s="215"/>
      <c r="HK87" s="215"/>
      <c r="HL87" s="215"/>
      <c r="HM87" s="215"/>
      <c r="HN87" s="215"/>
      <c r="HO87" s="215"/>
      <c r="HP87" s="215"/>
      <c r="HQ87" s="215"/>
      <c r="HR87" s="215"/>
      <c r="HS87" s="215"/>
      <c r="HT87" s="215"/>
      <c r="HU87" s="215"/>
      <c r="HV87" s="215"/>
      <c r="HW87" s="215"/>
      <c r="HX87" s="215"/>
      <c r="HY87" s="215"/>
      <c r="HZ87" s="215"/>
      <c r="IA87" s="215"/>
      <c r="IB87" s="215"/>
      <c r="IC87" s="215"/>
      <c r="ID87" s="215"/>
      <c r="IE87" s="215"/>
      <c r="IF87" s="215"/>
      <c r="IG87" s="215"/>
      <c r="IH87" s="215"/>
      <c r="II87" s="215"/>
      <c r="IJ87" s="215"/>
      <c r="IK87" s="215"/>
      <c r="IL87" s="215"/>
      <c r="IM87" s="215"/>
      <c r="IN87" s="215"/>
      <c r="IO87" s="215"/>
      <c r="IP87" s="215"/>
      <c r="IQ87" s="215"/>
      <c r="IR87" s="215"/>
      <c r="IS87" s="215"/>
      <c r="IT87" s="215"/>
      <c r="IU87" s="215"/>
      <c r="IV87" s="215"/>
      <c r="IW87" s="215"/>
      <c r="IX87" s="215"/>
      <c r="IY87" s="215"/>
      <c r="IZ87" s="215"/>
      <c r="JA87" s="215"/>
      <c r="JB87" s="215"/>
      <c r="JC87" s="215"/>
      <c r="JD87" s="215"/>
      <c r="JE87" s="215"/>
      <c r="JF87" s="215"/>
      <c r="JG87" s="215"/>
      <c r="JH87" s="215"/>
      <c r="JI87" s="215"/>
      <c r="JJ87" s="215"/>
      <c r="JK87" s="215"/>
      <c r="JL87" s="215"/>
      <c r="JM87" s="215"/>
      <c r="JN87" s="215"/>
      <c r="JO87" s="215"/>
      <c r="JP87" s="215"/>
      <c r="JQ87" s="215"/>
      <c r="JR87" s="215"/>
      <c r="JS87" s="215"/>
      <c r="JT87" s="215"/>
      <c r="JU87" s="215"/>
      <c r="JV87" s="215"/>
      <c r="JW87" s="215"/>
      <c r="JX87" s="215"/>
      <c r="JY87" s="215"/>
      <c r="JZ87" s="215"/>
      <c r="KA87" s="215"/>
      <c r="KB87" s="215"/>
      <c r="KC87" s="215"/>
      <c r="KD87" s="215"/>
      <c r="KE87" s="215"/>
      <c r="KF87" s="215"/>
      <c r="KG87" s="215"/>
      <c r="KH87" s="215"/>
      <c r="KI87" s="215"/>
      <c r="KJ87" s="215"/>
      <c r="KK87" s="215"/>
      <c r="KL87" s="215"/>
      <c r="KM87" s="215"/>
      <c r="KN87" s="215"/>
      <c r="KO87" s="215"/>
      <c r="KP87" s="215"/>
      <c r="KQ87" s="215"/>
      <c r="KR87" s="215"/>
      <c r="KS87" s="215"/>
      <c r="KT87" s="215"/>
      <c r="KU87" s="215"/>
      <c r="KV87" s="215"/>
      <c r="KW87" s="215"/>
      <c r="KX87" s="215"/>
      <c r="KY87" s="215"/>
      <c r="KZ87" s="215"/>
      <c r="LA87" s="215"/>
      <c r="LB87" s="215"/>
      <c r="LC87" s="215"/>
      <c r="LD87" s="215"/>
      <c r="LE87" s="215"/>
      <c r="LF87" s="215"/>
      <c r="LG87" s="215"/>
      <c r="LH87" s="215"/>
      <c r="LI87" s="215"/>
      <c r="LJ87" s="215"/>
      <c r="LK87" s="215"/>
      <c r="LL87" s="215"/>
      <c r="LM87" s="215"/>
      <c r="LN87" s="215"/>
      <c r="LO87" s="215"/>
      <c r="LP87" s="215"/>
      <c r="LQ87" s="215"/>
      <c r="LR87" s="215"/>
      <c r="LS87" s="215"/>
      <c r="LT87" s="215"/>
      <c r="LU87" s="215"/>
      <c r="LV87" s="215"/>
      <c r="LW87" s="215"/>
      <c r="LX87" s="215"/>
      <c r="LY87" s="215"/>
      <c r="LZ87" s="215"/>
      <c r="MA87" s="215"/>
      <c r="MB87" s="215"/>
      <c r="MC87" s="215"/>
      <c r="MD87" s="215"/>
      <c r="ME87" s="215"/>
      <c r="MF87" s="215"/>
      <c r="MG87" s="215"/>
      <c r="MH87" s="215"/>
      <c r="MI87" s="215"/>
      <c r="MJ87" s="215"/>
      <c r="MK87" s="215"/>
      <c r="ML87" s="215"/>
      <c r="MM87" s="215"/>
      <c r="MN87" s="215"/>
      <c r="MO87" s="215"/>
      <c r="MP87" s="215"/>
      <c r="MQ87" s="215"/>
      <c r="MR87" s="215"/>
      <c r="MS87" s="215"/>
      <c r="MT87" s="215"/>
      <c r="MU87" s="215"/>
      <c r="MV87" s="215"/>
      <c r="MW87" s="215"/>
      <c r="MX87" s="215"/>
      <c r="MY87" s="215"/>
      <c r="MZ87" s="215"/>
      <c r="NA87" s="215"/>
      <c r="NB87" s="215"/>
      <c r="NC87" s="215"/>
      <c r="ND87" s="215"/>
      <c r="NE87" s="215"/>
      <c r="NF87" s="215"/>
      <c r="NG87" s="215"/>
      <c r="NH87" s="215"/>
      <c r="NI87" s="215"/>
      <c r="NJ87" s="215"/>
      <c r="NK87" s="215"/>
      <c r="NL87" s="215"/>
      <c r="NM87" s="215"/>
      <c r="NN87" s="215"/>
      <c r="NO87" s="215"/>
      <c r="NP87" s="215"/>
      <c r="NQ87" s="215"/>
      <c r="NR87" s="215"/>
      <c r="NS87" s="215"/>
      <c r="NT87" s="215"/>
      <c r="NU87" s="215"/>
      <c r="NV87" s="215"/>
      <c r="NW87" s="215"/>
      <c r="NX87" s="215"/>
      <c r="NY87" s="215"/>
      <c r="NZ87" s="215"/>
      <c r="OA87" s="215"/>
      <c r="OB87" s="215"/>
      <c r="OC87" s="215"/>
      <c r="OD87" s="215"/>
      <c r="OE87" s="215"/>
      <c r="OF87" s="215"/>
      <c r="OG87" s="215"/>
      <c r="OH87" s="215"/>
      <c r="OI87" s="215"/>
      <c r="OJ87" s="215"/>
      <c r="OK87" s="215"/>
      <c r="OL87" s="215"/>
      <c r="OM87" s="215"/>
      <c r="ON87" s="215"/>
      <c r="OO87" s="215"/>
      <c r="OP87" s="215"/>
      <c r="OQ87" s="215"/>
      <c r="OR87" s="215"/>
      <c r="OS87" s="215"/>
      <c r="OT87" s="215"/>
      <c r="OU87" s="215"/>
      <c r="OV87" s="215"/>
      <c r="OW87" s="215"/>
      <c r="OX87" s="215"/>
      <c r="OY87" s="215"/>
      <c r="OZ87" s="215"/>
      <c r="PA87" s="215"/>
      <c r="PB87" s="215"/>
      <c r="PC87" s="215"/>
      <c r="PD87" s="215"/>
      <c r="PE87" s="215"/>
      <c r="PF87" s="215"/>
      <c r="PG87" s="215"/>
      <c r="PH87" s="215"/>
      <c r="PI87" s="215"/>
      <c r="PJ87" s="215"/>
      <c r="PK87" s="215"/>
      <c r="PL87" s="215"/>
      <c r="PM87" s="215"/>
      <c r="PN87" s="215"/>
      <c r="PO87" s="215"/>
      <c r="PP87" s="215"/>
      <c r="PQ87" s="215"/>
      <c r="PR87" s="215"/>
      <c r="PS87" s="215"/>
      <c r="PT87" s="215"/>
      <c r="PU87" s="215"/>
      <c r="PV87" s="215"/>
      <c r="PW87" s="215"/>
      <c r="PX87" s="215"/>
      <c r="PY87" s="215"/>
      <c r="PZ87" s="215"/>
      <c r="QA87" s="215"/>
      <c r="QB87" s="215"/>
      <c r="QC87" s="215"/>
      <c r="QD87" s="215"/>
      <c r="QE87" s="215"/>
      <c r="QF87" s="215"/>
      <c r="QG87" s="215"/>
      <c r="QH87" s="215"/>
      <c r="QI87" s="215"/>
      <c r="QJ87" s="215"/>
      <c r="QK87" s="215"/>
      <c r="QL87" s="215"/>
      <c r="QM87" s="215"/>
      <c r="QN87" s="215"/>
      <c r="QO87" s="215"/>
      <c r="QP87" s="215"/>
      <c r="QQ87" s="215"/>
      <c r="QR87" s="215"/>
      <c r="QS87" s="215"/>
      <c r="QT87" s="215"/>
      <c r="QU87" s="215"/>
      <c r="QV87" s="215"/>
      <c r="QW87" s="215"/>
      <c r="QX87" s="215"/>
      <c r="QY87" s="215"/>
      <c r="QZ87" s="215"/>
      <c r="RA87" s="215"/>
      <c r="RB87" s="215"/>
      <c r="RC87" s="215"/>
      <c r="RD87" s="215"/>
      <c r="RE87" s="215"/>
      <c r="RF87" s="215"/>
      <c r="RG87" s="215"/>
      <c r="RH87" s="215"/>
      <c r="RI87" s="215"/>
      <c r="RJ87" s="215"/>
      <c r="RK87" s="215"/>
      <c r="RL87" s="215"/>
      <c r="RM87" s="215"/>
      <c r="RN87" s="215"/>
      <c r="RO87" s="215"/>
      <c r="RP87" s="215"/>
      <c r="RQ87" s="215"/>
      <c r="RR87" s="215"/>
      <c r="RS87" s="215"/>
      <c r="RT87" s="215"/>
      <c r="RU87" s="215"/>
      <c r="RV87" s="215"/>
      <c r="RW87" s="215"/>
      <c r="RX87" s="215"/>
      <c r="RY87" s="215"/>
      <c r="RZ87" s="215"/>
      <c r="SA87" s="215"/>
      <c r="SB87" s="215"/>
      <c r="SC87" s="215"/>
      <c r="SD87" s="215"/>
      <c r="SE87" s="215"/>
      <c r="SF87" s="215"/>
      <c r="SG87" s="215"/>
      <c r="SH87" s="215"/>
      <c r="SI87" s="215"/>
      <c r="SJ87" s="215"/>
      <c r="SK87" s="215"/>
      <c r="SL87" s="215"/>
      <c r="SM87" s="215"/>
      <c r="SN87" s="215"/>
      <c r="SO87" s="215"/>
      <c r="SP87" s="215"/>
      <c r="SQ87" s="215"/>
      <c r="SR87" s="215"/>
      <c r="SS87" s="215"/>
      <c r="ST87" s="215"/>
      <c r="SU87" s="215"/>
      <c r="SV87" s="215"/>
      <c r="SW87" s="215"/>
      <c r="SX87" s="215"/>
      <c r="SY87" s="215"/>
      <c r="SZ87" s="215"/>
      <c r="TA87" s="215"/>
      <c r="TB87" s="215"/>
      <c r="TC87" s="215"/>
      <c r="TD87" s="215"/>
      <c r="TE87" s="215"/>
      <c r="TF87" s="215"/>
      <c r="TG87" s="215"/>
      <c r="TH87" s="215"/>
      <c r="TI87" s="215"/>
      <c r="TJ87" s="215"/>
      <c r="TK87" s="215"/>
      <c r="TL87" s="215"/>
      <c r="TM87" s="215"/>
      <c r="TN87" s="215"/>
      <c r="TO87" s="215"/>
      <c r="TP87" s="215"/>
      <c r="TQ87" s="215"/>
      <c r="TR87" s="215"/>
      <c r="TS87" s="215"/>
      <c r="TT87" s="215"/>
      <c r="TU87" s="215"/>
      <c r="TV87" s="215"/>
      <c r="TW87" s="215"/>
      <c r="TX87" s="215"/>
      <c r="TY87" s="215"/>
      <c r="TZ87" s="215"/>
      <c r="UA87" s="215"/>
      <c r="UB87" s="215"/>
      <c r="UC87" s="215"/>
      <c r="UD87" s="215"/>
      <c r="UE87" s="215"/>
      <c r="UF87" s="215"/>
      <c r="UG87" s="215"/>
      <c r="UH87" s="215"/>
      <c r="UI87" s="215"/>
      <c r="UJ87" s="215"/>
      <c r="UK87" s="215"/>
      <c r="UL87" s="215"/>
      <c r="UM87" s="215"/>
      <c r="UN87" s="215"/>
      <c r="UO87" s="215"/>
      <c r="UP87" s="215"/>
      <c r="UQ87" s="215"/>
      <c r="UR87" s="215"/>
      <c r="US87" s="215"/>
      <c r="UT87" s="215"/>
      <c r="UU87" s="215"/>
      <c r="UV87" s="215"/>
      <c r="UW87" s="215"/>
      <c r="UX87" s="215"/>
      <c r="UY87" s="215"/>
      <c r="UZ87" s="215"/>
      <c r="VA87" s="215"/>
      <c r="VB87" s="215"/>
      <c r="VC87" s="215"/>
      <c r="VD87" s="215"/>
      <c r="VE87" s="215"/>
      <c r="VF87" s="215"/>
      <c r="VG87" s="215"/>
      <c r="VH87" s="215"/>
      <c r="VI87" s="215"/>
      <c r="VJ87" s="215"/>
      <c r="VK87" s="215"/>
      <c r="VL87" s="215"/>
      <c r="VM87" s="215"/>
      <c r="VN87" s="215"/>
      <c r="VO87" s="215"/>
      <c r="VP87" s="215"/>
      <c r="VQ87" s="215"/>
      <c r="VR87" s="215"/>
      <c r="VS87" s="215"/>
      <c r="VT87" s="215"/>
      <c r="VU87" s="215"/>
      <c r="VV87" s="215"/>
      <c r="VW87" s="215"/>
      <c r="VX87" s="215"/>
      <c r="VY87" s="215"/>
      <c r="VZ87" s="215"/>
      <c r="WA87" s="215"/>
      <c r="WB87" s="215"/>
      <c r="WC87" s="215"/>
      <c r="WD87" s="215"/>
      <c r="WE87" s="215"/>
      <c r="WF87" s="215"/>
      <c r="WG87" s="215"/>
      <c r="WH87" s="215"/>
      <c r="WI87" s="215"/>
      <c r="WJ87" s="215"/>
      <c r="WK87" s="215"/>
      <c r="WL87" s="215"/>
      <c r="WM87" s="215"/>
      <c r="WN87" s="215"/>
      <c r="WO87" s="215"/>
      <c r="WP87" s="215"/>
      <c r="WQ87" s="215"/>
      <c r="WR87" s="215"/>
      <c r="WS87" s="215"/>
      <c r="WT87" s="215"/>
      <c r="WU87" s="215"/>
      <c r="WV87" s="215"/>
      <c r="WW87" s="215"/>
      <c r="WX87" s="215"/>
      <c r="WY87" s="215"/>
      <c r="WZ87" s="215"/>
      <c r="XA87" s="215"/>
      <c r="XB87" s="215"/>
      <c r="XC87" s="215"/>
      <c r="XD87" s="215"/>
      <c r="XE87" s="215"/>
      <c r="XF87" s="215"/>
      <c r="XG87" s="215"/>
      <c r="XH87" s="215"/>
      <c r="XI87" s="215"/>
      <c r="XJ87" s="215"/>
      <c r="XK87" s="215"/>
      <c r="XL87" s="215"/>
      <c r="XM87" s="215"/>
      <c r="XN87" s="215"/>
      <c r="XO87" s="215"/>
      <c r="XP87" s="215"/>
      <c r="XQ87" s="215"/>
      <c r="XR87" s="215"/>
      <c r="XS87" s="215"/>
      <c r="XT87" s="215"/>
      <c r="XU87" s="215"/>
      <c r="XV87" s="215"/>
      <c r="XW87" s="215"/>
      <c r="XX87" s="215"/>
      <c r="XY87" s="215"/>
      <c r="XZ87" s="215"/>
      <c r="YA87" s="215"/>
      <c r="YB87" s="215"/>
      <c r="YC87" s="215"/>
      <c r="YD87" s="215"/>
      <c r="YE87" s="215"/>
      <c r="YF87" s="215"/>
      <c r="YG87" s="215"/>
      <c r="YH87" s="215"/>
      <c r="YI87" s="215"/>
      <c r="YJ87" s="215"/>
      <c r="YK87" s="215"/>
      <c r="YL87" s="215"/>
      <c r="YM87" s="215"/>
      <c r="YN87" s="215"/>
      <c r="YO87" s="215"/>
      <c r="YP87" s="215"/>
      <c r="YQ87" s="215"/>
      <c r="YR87" s="215"/>
      <c r="YS87" s="215"/>
      <c r="YT87" s="215"/>
      <c r="YU87" s="215"/>
      <c r="YV87" s="215"/>
      <c r="YW87" s="215"/>
      <c r="YX87" s="215"/>
      <c r="YY87" s="215"/>
      <c r="YZ87" s="215"/>
      <c r="ZA87" s="215"/>
      <c r="ZB87" s="215"/>
      <c r="ZC87" s="215"/>
      <c r="ZD87" s="215"/>
      <c r="ZE87" s="215"/>
      <c r="ZF87" s="215"/>
      <c r="ZG87" s="215"/>
      <c r="ZH87" s="215"/>
      <c r="ZI87" s="215"/>
      <c r="ZJ87" s="215"/>
      <c r="ZK87" s="215"/>
      <c r="ZL87" s="215"/>
      <c r="ZM87" s="215"/>
      <c r="ZN87" s="215"/>
      <c r="ZO87" s="215"/>
      <c r="ZP87" s="215"/>
      <c r="ZQ87" s="215"/>
      <c r="ZR87" s="215"/>
      <c r="ZS87" s="215"/>
      <c r="ZT87" s="215"/>
      <c r="ZU87" s="215"/>
      <c r="ZV87" s="215"/>
      <c r="ZW87" s="215"/>
      <c r="ZX87" s="215"/>
      <c r="ZY87" s="215"/>
      <c r="ZZ87" s="215"/>
      <c r="AAA87" s="215"/>
      <c r="AAB87" s="215"/>
      <c r="AAC87" s="215"/>
      <c r="AAD87" s="215"/>
      <c r="AAE87" s="215"/>
      <c r="AAF87" s="215"/>
      <c r="AAG87" s="215"/>
      <c r="AAH87" s="215"/>
      <c r="AAI87" s="215"/>
      <c r="AAJ87" s="215"/>
      <c r="AAK87" s="215"/>
      <c r="AAL87" s="215"/>
      <c r="AAM87" s="215"/>
      <c r="AAN87" s="215"/>
      <c r="AAO87" s="215"/>
      <c r="AAP87" s="215"/>
      <c r="AAQ87" s="215"/>
      <c r="AAR87" s="215"/>
      <c r="AAS87" s="215"/>
      <c r="AAT87" s="215"/>
      <c r="AAU87" s="215"/>
      <c r="AAV87" s="215"/>
      <c r="AAW87" s="215"/>
      <c r="AAX87" s="215"/>
      <c r="AAY87" s="215"/>
      <c r="AAZ87" s="215"/>
      <c r="ABA87" s="215"/>
      <c r="ABB87" s="215"/>
      <c r="ABC87" s="215"/>
      <c r="ABD87" s="215"/>
      <c r="ABE87" s="215"/>
      <c r="ABF87" s="215"/>
      <c r="ABG87" s="215"/>
      <c r="ABH87" s="215"/>
      <c r="ABI87" s="215"/>
      <c r="ABJ87" s="215"/>
      <c r="ABK87" s="215"/>
      <c r="ABL87" s="215"/>
      <c r="ABM87" s="215"/>
      <c r="ABN87" s="215"/>
      <c r="ABO87" s="215"/>
      <c r="ABP87" s="215"/>
      <c r="ABQ87" s="215"/>
      <c r="ABR87" s="215"/>
      <c r="ABS87" s="215"/>
      <c r="ABT87" s="215"/>
      <c r="ABU87" s="215"/>
      <c r="ABV87" s="215"/>
      <c r="ABW87" s="215"/>
      <c r="ABX87" s="215"/>
      <c r="ABY87" s="215"/>
      <c r="ABZ87" s="215"/>
      <c r="ACA87" s="215"/>
      <c r="ACB87" s="215"/>
      <c r="ACC87" s="215"/>
      <c r="ACD87" s="215"/>
      <c r="ACE87" s="215"/>
      <c r="ACF87" s="215"/>
      <c r="ACG87" s="215"/>
      <c r="ACH87" s="215"/>
      <c r="ACI87" s="215"/>
      <c r="ACJ87" s="215"/>
      <c r="ACK87" s="215"/>
      <c r="ACL87" s="215"/>
      <c r="ACM87" s="215"/>
      <c r="ACN87" s="215"/>
      <c r="ACO87" s="215"/>
      <c r="ACP87" s="215"/>
      <c r="ACQ87" s="215"/>
      <c r="ACR87" s="215"/>
      <c r="ACS87" s="215"/>
      <c r="ACT87" s="215"/>
      <c r="ACU87" s="215"/>
      <c r="ACV87" s="215"/>
      <c r="ACW87" s="215"/>
      <c r="ACX87" s="215"/>
      <c r="ACY87" s="215"/>
      <c r="ACZ87" s="215"/>
      <c r="ADA87" s="215"/>
      <c r="ADB87" s="215"/>
      <c r="ADC87" s="215"/>
      <c r="ADD87" s="215"/>
      <c r="ADE87" s="215"/>
      <c r="ADF87" s="215"/>
      <c r="ADG87" s="215"/>
      <c r="ADH87" s="215"/>
      <c r="ADI87" s="215"/>
      <c r="ADJ87" s="215"/>
      <c r="ADK87" s="215"/>
      <c r="ADL87" s="215"/>
      <c r="ADM87" s="215"/>
      <c r="ADN87" s="215"/>
      <c r="ADO87" s="215"/>
      <c r="ADP87" s="215"/>
      <c r="ADQ87" s="215"/>
      <c r="ADR87" s="215"/>
      <c r="ADS87" s="215"/>
      <c r="ADT87" s="215"/>
      <c r="ADU87" s="215"/>
      <c r="ADV87" s="215"/>
      <c r="ADW87" s="215"/>
      <c r="ADX87" s="215"/>
      <c r="ADY87" s="215"/>
      <c r="ADZ87" s="215"/>
      <c r="AEA87" s="215"/>
      <c r="AEB87" s="215"/>
      <c r="AEC87" s="215"/>
      <c r="AED87" s="215"/>
      <c r="AEE87" s="215"/>
      <c r="AEF87" s="215"/>
      <c r="AEG87" s="215"/>
      <c r="AEH87" s="215"/>
      <c r="AEI87" s="215"/>
      <c r="AEJ87" s="215"/>
      <c r="AEK87" s="215"/>
      <c r="AEL87" s="215"/>
      <c r="AEM87" s="215"/>
      <c r="AEN87" s="215"/>
      <c r="AEO87" s="215"/>
      <c r="AEP87" s="215"/>
      <c r="AEQ87" s="215"/>
      <c r="AER87" s="215"/>
      <c r="AES87" s="215"/>
      <c r="AET87" s="215"/>
      <c r="AEU87" s="215"/>
      <c r="AEV87" s="215"/>
      <c r="AEW87" s="215"/>
      <c r="AEX87" s="215"/>
      <c r="AEY87" s="215"/>
      <c r="AEZ87" s="215"/>
      <c r="AFA87" s="215"/>
      <c r="AFB87" s="215"/>
      <c r="AFC87" s="215"/>
      <c r="AFD87" s="215"/>
      <c r="AFE87" s="215"/>
      <c r="AFF87" s="215"/>
      <c r="AFG87" s="215"/>
      <c r="AFH87" s="215"/>
      <c r="AFI87" s="215"/>
      <c r="AFJ87" s="215"/>
      <c r="AFK87" s="215"/>
      <c r="AFL87" s="215"/>
      <c r="AFM87" s="215"/>
      <c r="AFN87" s="215"/>
      <c r="AFO87" s="215"/>
      <c r="AFP87" s="215"/>
      <c r="AFQ87" s="215"/>
      <c r="AFR87" s="215"/>
      <c r="AFS87" s="215"/>
      <c r="AFT87" s="215"/>
      <c r="AFU87" s="215"/>
      <c r="AFV87" s="215"/>
      <c r="AFW87" s="215"/>
      <c r="AFX87" s="215"/>
      <c r="AFY87" s="215"/>
      <c r="AFZ87" s="215"/>
      <c r="AGA87" s="215"/>
      <c r="AGB87" s="215"/>
      <c r="AGC87" s="215"/>
      <c r="AGD87" s="215"/>
      <c r="AGE87" s="215"/>
      <c r="AGF87" s="215"/>
      <c r="AGG87" s="215"/>
      <c r="AGH87" s="215"/>
      <c r="AGI87" s="215"/>
      <c r="AGJ87" s="215"/>
      <c r="AGK87" s="215"/>
      <c r="AGL87" s="215"/>
      <c r="AGM87" s="215"/>
      <c r="AGN87" s="215"/>
      <c r="AGO87" s="215"/>
      <c r="AGP87" s="215"/>
      <c r="AGQ87" s="215"/>
      <c r="AGR87" s="215"/>
      <c r="AGS87" s="215"/>
      <c r="AGT87" s="215"/>
      <c r="AGU87" s="215"/>
      <c r="AGV87" s="215"/>
      <c r="AGW87" s="215"/>
      <c r="AGX87" s="215"/>
      <c r="AGY87" s="215"/>
      <c r="AGZ87" s="215"/>
      <c r="AHA87" s="215"/>
      <c r="AHB87" s="215"/>
      <c r="AHC87" s="215"/>
      <c r="AHD87" s="215"/>
      <c r="AHE87" s="215"/>
      <c r="AHF87" s="215"/>
      <c r="AHG87" s="215"/>
      <c r="AHH87" s="215"/>
      <c r="AHI87" s="215"/>
      <c r="AHJ87" s="215"/>
      <c r="AHK87" s="215"/>
      <c r="AHL87" s="215"/>
      <c r="AHM87" s="215"/>
      <c r="AHN87" s="215"/>
      <c r="AHO87" s="215"/>
      <c r="AHP87" s="215"/>
      <c r="AHQ87" s="215"/>
      <c r="AHR87" s="215"/>
      <c r="AHS87" s="215"/>
      <c r="AHT87" s="215"/>
      <c r="AHU87" s="215"/>
      <c r="AHV87" s="215"/>
      <c r="AHW87" s="215"/>
      <c r="AHX87" s="215"/>
      <c r="AHY87" s="215"/>
      <c r="AHZ87" s="215"/>
      <c r="AIA87" s="215"/>
      <c r="AIB87" s="215"/>
      <c r="AIC87" s="215"/>
      <c r="AID87" s="215"/>
      <c r="AIE87" s="215"/>
      <c r="AIF87" s="215"/>
      <c r="AIG87" s="215"/>
      <c r="AIH87" s="215"/>
      <c r="AII87" s="215"/>
      <c r="AIJ87" s="215"/>
      <c r="AIK87" s="215"/>
      <c r="AIL87" s="215"/>
      <c r="AIM87" s="215"/>
      <c r="AIN87" s="215"/>
      <c r="AIO87" s="215"/>
      <c r="AIP87" s="215"/>
      <c r="AIQ87" s="215"/>
      <c r="AIR87" s="215"/>
      <c r="AIS87" s="215"/>
      <c r="AIT87" s="215"/>
      <c r="AIU87" s="215"/>
      <c r="AIV87" s="215"/>
      <c r="AIW87" s="215"/>
      <c r="AIX87" s="215"/>
      <c r="AIY87" s="215"/>
      <c r="AIZ87" s="215"/>
      <c r="AJA87" s="215"/>
      <c r="AJB87" s="215"/>
      <c r="AJC87" s="215"/>
      <c r="AJD87" s="215"/>
      <c r="AJE87" s="215"/>
      <c r="AJF87" s="215"/>
      <c r="AJG87" s="215"/>
      <c r="AJH87" s="215"/>
      <c r="AJI87" s="215"/>
      <c r="AJJ87" s="215"/>
      <c r="AJK87" s="215"/>
      <c r="AJL87" s="215"/>
      <c r="AJM87" s="215"/>
      <c r="AJN87" s="215"/>
      <c r="AJO87" s="215"/>
      <c r="AJP87" s="215"/>
      <c r="AJQ87" s="215"/>
      <c r="AJR87" s="215"/>
      <c r="AJS87" s="215"/>
      <c r="AJT87" s="215"/>
      <c r="AJU87" s="215"/>
      <c r="AJV87" s="215"/>
      <c r="AJW87" s="215"/>
      <c r="AJX87" s="215"/>
      <c r="AJY87" s="215"/>
      <c r="AJZ87" s="215"/>
      <c r="AKA87" s="215"/>
      <c r="AKB87" s="215"/>
      <c r="AKC87" s="215"/>
      <c r="AKD87" s="215"/>
      <c r="AKE87" s="215"/>
      <c r="AKF87" s="215"/>
      <c r="AKG87" s="215"/>
      <c r="AKH87" s="215"/>
      <c r="AKI87" s="215"/>
      <c r="AKJ87" s="215"/>
      <c r="AKK87" s="215"/>
      <c r="AKL87" s="215"/>
      <c r="AKM87" s="215"/>
      <c r="AKN87" s="215"/>
      <c r="AKO87" s="215"/>
      <c r="AKP87" s="215"/>
      <c r="AKQ87" s="215"/>
      <c r="AKR87" s="215"/>
      <c r="AKS87" s="215"/>
      <c r="AKT87" s="215"/>
      <c r="AKU87" s="215"/>
      <c r="AKV87" s="215"/>
      <c r="AKW87" s="215"/>
      <c r="AKX87" s="215"/>
      <c r="AKY87" s="215"/>
      <c r="AKZ87" s="215"/>
      <c r="ALA87" s="215"/>
      <c r="ALB87" s="215"/>
      <c r="ALC87" s="215"/>
      <c r="ALD87" s="215"/>
      <c r="ALE87" s="215"/>
      <c r="ALF87" s="215"/>
      <c r="ALG87" s="215"/>
      <c r="ALH87" s="215"/>
      <c r="ALI87" s="215"/>
      <c r="ALJ87" s="215"/>
      <c r="ALK87" s="215"/>
      <c r="ALL87" s="215"/>
      <c r="ALM87" s="215"/>
      <c r="ALN87" s="215"/>
      <c r="ALO87" s="215"/>
      <c r="ALP87" s="215"/>
      <c r="ALQ87" s="215"/>
      <c r="ALR87" s="215"/>
      <c r="ALS87" s="215"/>
      <c r="ALT87" s="215"/>
      <c r="ALU87" s="215"/>
      <c r="ALV87" s="215"/>
      <c r="ALW87" s="215"/>
      <c r="ALX87" s="215"/>
      <c r="ALY87" s="215"/>
      <c r="ALZ87" s="215"/>
      <c r="AMA87" s="215"/>
      <c r="AMB87" s="215"/>
      <c r="AMC87" s="215"/>
      <c r="AMD87" s="215"/>
      <c r="AME87" s="215"/>
      <c r="AMF87" s="215"/>
      <c r="AMG87" s="215"/>
      <c r="AMH87" s="215"/>
      <c r="AMI87" s="215"/>
      <c r="AMJ87" s="215"/>
      <c r="AMK87" s="215"/>
      <c r="AML87" s="215"/>
    </row>
    <row r="88" spans="1:1026">
      <c r="A88" s="224">
        <v>44332.472152777802</v>
      </c>
      <c r="B88" s="225" t="s">
        <v>226</v>
      </c>
      <c r="C88" s="154">
        <f t="shared" si="166"/>
        <v>17</v>
      </c>
      <c r="D88" s="4">
        <f t="shared" si="167"/>
        <v>68</v>
      </c>
      <c r="E88" s="16" t="str">
        <f t="shared" si="168"/>
        <v>9C</v>
      </c>
      <c r="F88" s="11" t="str">
        <f t="shared" si="169"/>
        <v>1B</v>
      </c>
      <c r="G88" s="155" t="str">
        <f t="shared" si="170"/>
        <v>00</v>
      </c>
      <c r="H88" s="155" t="str">
        <f t="shared" si="171"/>
        <v>4D</v>
      </c>
      <c r="I88" s="155" t="str">
        <f t="shared" si="172"/>
        <v>00</v>
      </c>
      <c r="J88" s="155" t="str">
        <f t="shared" si="173"/>
        <v>D4</v>
      </c>
      <c r="K88" s="155" t="str">
        <f t="shared" si="174"/>
        <v>05</v>
      </c>
      <c r="L88" s="155" t="str">
        <f t="shared" si="175"/>
        <v>DD</v>
      </c>
      <c r="M88" s="155" t="str">
        <f t="shared" si="176"/>
        <v>0</v>
      </c>
      <c r="N88" s="155" t="str">
        <f t="shared" si="177"/>
        <v/>
      </c>
      <c r="O88" s="156" t="str">
        <f t="shared" si="178"/>
        <v/>
      </c>
      <c r="P88" s="157" t="str">
        <f t="shared" si="212"/>
        <v>1</v>
      </c>
      <c r="Q88" s="158" t="str">
        <f t="shared" si="212"/>
        <v>0</v>
      </c>
      <c r="R88" s="158" t="str">
        <f t="shared" si="212"/>
        <v>0</v>
      </c>
      <c r="S88" s="159" t="str">
        <f t="shared" si="212"/>
        <v>1</v>
      </c>
      <c r="T88" s="158" t="str">
        <f t="shared" si="212"/>
        <v>1</v>
      </c>
      <c r="U88" s="158" t="str">
        <f t="shared" si="212"/>
        <v>1</v>
      </c>
      <c r="V88" s="158" t="str">
        <f t="shared" si="212"/>
        <v>0</v>
      </c>
      <c r="W88" s="158" t="str">
        <f t="shared" si="212"/>
        <v>0</v>
      </c>
      <c r="X88" s="157" t="str">
        <f t="shared" si="213"/>
        <v>0</v>
      </c>
      <c r="Y88" s="158" t="str">
        <f t="shared" si="213"/>
        <v>0</v>
      </c>
      <c r="Z88" s="158" t="str">
        <f t="shared" si="213"/>
        <v>0</v>
      </c>
      <c r="AA88" s="159" t="str">
        <f t="shared" si="213"/>
        <v>1</v>
      </c>
      <c r="AB88" s="160" t="str">
        <f t="shared" si="213"/>
        <v>1</v>
      </c>
      <c r="AC88" s="161" t="str">
        <f t="shared" si="213"/>
        <v>0</v>
      </c>
      <c r="AD88" s="158" t="str">
        <f t="shared" si="213"/>
        <v>1</v>
      </c>
      <c r="AE88" s="159" t="str">
        <f t="shared" si="213"/>
        <v>1</v>
      </c>
      <c r="AF88" s="155" t="str">
        <f t="shared" si="214"/>
        <v>0</v>
      </c>
      <c r="AG88" s="162" t="str">
        <f t="shared" si="214"/>
        <v>0</v>
      </c>
      <c r="AH88" s="163" t="str">
        <f t="shared" si="214"/>
        <v>0</v>
      </c>
      <c r="AI88" s="165" t="str">
        <f t="shared" si="214"/>
        <v>0</v>
      </c>
      <c r="AJ88" s="164" t="str">
        <f t="shared" si="214"/>
        <v>0</v>
      </c>
      <c r="AK88" s="164" t="str">
        <f t="shared" si="214"/>
        <v>0</v>
      </c>
      <c r="AL88" s="289" t="str">
        <f t="shared" si="214"/>
        <v>0</v>
      </c>
      <c r="AM88" s="165" t="str">
        <f t="shared" si="214"/>
        <v>0</v>
      </c>
      <c r="AN88" s="230" t="str">
        <f t="shared" si="215"/>
        <v>0</v>
      </c>
      <c r="AO88" s="230" t="str">
        <f t="shared" si="215"/>
        <v>1</v>
      </c>
      <c r="AP88" s="230" t="str">
        <f t="shared" si="215"/>
        <v>0</v>
      </c>
      <c r="AQ88" s="230" t="str">
        <f t="shared" si="215"/>
        <v>0</v>
      </c>
      <c r="AR88" s="229" t="str">
        <f t="shared" si="215"/>
        <v>1</v>
      </c>
      <c r="AS88" s="230" t="str">
        <f t="shared" si="215"/>
        <v>1</v>
      </c>
      <c r="AT88" s="230" t="str">
        <f t="shared" si="215"/>
        <v>0</v>
      </c>
      <c r="AU88" s="231" t="str">
        <f t="shared" si="215"/>
        <v>1</v>
      </c>
      <c r="AV88" s="230" t="str">
        <f t="shared" si="216"/>
        <v>0</v>
      </c>
      <c r="AW88" s="232" t="str">
        <f t="shared" si="216"/>
        <v>0</v>
      </c>
      <c r="AX88" s="232" t="str">
        <f t="shared" si="216"/>
        <v>0</v>
      </c>
      <c r="AY88" s="233" t="str">
        <f t="shared" si="216"/>
        <v>0</v>
      </c>
      <c r="AZ88" s="232" t="str">
        <f t="shared" si="216"/>
        <v>0</v>
      </c>
      <c r="BA88" s="232" t="str">
        <f t="shared" si="216"/>
        <v>0</v>
      </c>
      <c r="BB88" s="232" t="str">
        <f t="shared" si="216"/>
        <v>0</v>
      </c>
      <c r="BC88" s="233" t="str">
        <f t="shared" si="216"/>
        <v>0</v>
      </c>
      <c r="BD88" s="168" t="str">
        <f t="shared" si="217"/>
        <v>1</v>
      </c>
      <c r="BE88" s="168" t="str">
        <f t="shared" si="217"/>
        <v>1</v>
      </c>
      <c r="BF88" s="168" t="str">
        <f t="shared" si="217"/>
        <v>0</v>
      </c>
      <c r="BG88" s="169" t="str">
        <f t="shared" si="217"/>
        <v>1</v>
      </c>
      <c r="BH88" s="168" t="str">
        <f t="shared" si="217"/>
        <v>0</v>
      </c>
      <c r="BI88" s="168" t="str">
        <f t="shared" si="217"/>
        <v>1</v>
      </c>
      <c r="BJ88" s="168" t="str">
        <f t="shared" si="217"/>
        <v>0</v>
      </c>
      <c r="BK88" s="169" t="str">
        <f t="shared" si="217"/>
        <v>0</v>
      </c>
      <c r="BL88" s="168" t="str">
        <f t="shared" si="218"/>
        <v>0</v>
      </c>
      <c r="BM88" s="168" t="str">
        <f t="shared" si="218"/>
        <v>0</v>
      </c>
      <c r="BN88" s="168" t="str">
        <f t="shared" si="218"/>
        <v>0</v>
      </c>
      <c r="BO88" s="169" t="str">
        <f t="shared" si="218"/>
        <v>0</v>
      </c>
      <c r="BP88" s="168" t="str">
        <f t="shared" si="218"/>
        <v>0</v>
      </c>
      <c r="BQ88" s="168" t="str">
        <f t="shared" si="218"/>
        <v>1</v>
      </c>
      <c r="BR88" s="168" t="str">
        <f t="shared" si="218"/>
        <v>0</v>
      </c>
      <c r="BS88" s="169" t="str">
        <f t="shared" si="218"/>
        <v>1</v>
      </c>
      <c r="BT88" s="302" t="str">
        <f t="shared" si="219"/>
        <v>1</v>
      </c>
      <c r="BU88" s="302" t="str">
        <f t="shared" si="219"/>
        <v>1</v>
      </c>
      <c r="BV88" s="302" t="str">
        <f t="shared" si="219"/>
        <v>0</v>
      </c>
      <c r="BW88" s="303" t="str">
        <f t="shared" si="219"/>
        <v>1</v>
      </c>
      <c r="BX88" s="302" t="str">
        <f t="shared" si="219"/>
        <v>1</v>
      </c>
      <c r="BY88" s="302" t="str">
        <f t="shared" si="219"/>
        <v>1</v>
      </c>
      <c r="BZ88" s="302" t="str">
        <f t="shared" si="219"/>
        <v>0</v>
      </c>
      <c r="CA88" s="303" t="str">
        <f t="shared" si="219"/>
        <v>1</v>
      </c>
      <c r="CB88" s="164" t="str">
        <f t="shared" si="220"/>
        <v>0</v>
      </c>
      <c r="CC88" s="289" t="str">
        <f t="shared" si="220"/>
        <v>0</v>
      </c>
      <c r="CD88" s="340" t="str">
        <f t="shared" si="220"/>
        <v>0</v>
      </c>
      <c r="CE88" s="341" t="str">
        <f t="shared" si="220"/>
        <v>0</v>
      </c>
      <c r="CF88" s="340" t="str">
        <f t="shared" si="220"/>
        <v>0</v>
      </c>
      <c r="CG88" s="340" t="str">
        <f t="shared" si="220"/>
        <v>0</v>
      </c>
      <c r="CH88" s="340" t="str">
        <f t="shared" si="220"/>
        <v>0</v>
      </c>
      <c r="CI88" s="341" t="str">
        <f t="shared" si="220"/>
        <v>0</v>
      </c>
      <c r="CJ88" s="11" t="s">
        <v>227</v>
      </c>
      <c r="CL88" s="32" t="str">
        <f t="shared" si="179"/>
        <v>9C1B</v>
      </c>
      <c r="CM88" s="285">
        <f t="shared" si="209"/>
        <v>77</v>
      </c>
      <c r="CN88" s="285">
        <f t="shared" si="211"/>
        <v>87</v>
      </c>
      <c r="CO88" s="142">
        <f t="shared" si="180"/>
        <v>59.2</v>
      </c>
      <c r="CP88" s="142">
        <f t="shared" si="181"/>
        <v>15.111111111111111</v>
      </c>
      <c r="CQ88" s="143">
        <f t="shared" si="147"/>
        <v>0.5</v>
      </c>
      <c r="CS88" s="170">
        <f t="shared" si="182"/>
        <v>9</v>
      </c>
      <c r="CT88" s="23">
        <f t="shared" si="183"/>
        <v>12</v>
      </c>
      <c r="CU88" s="171">
        <f t="shared" si="184"/>
        <v>1</v>
      </c>
      <c r="CV88" s="23">
        <f t="shared" si="185"/>
        <v>11</v>
      </c>
      <c r="CW88" s="172">
        <f t="shared" si="186"/>
        <v>0</v>
      </c>
      <c r="CX88" s="24">
        <f t="shared" si="187"/>
        <v>0</v>
      </c>
      <c r="CY88" s="267">
        <f t="shared" si="188"/>
        <v>4</v>
      </c>
      <c r="CZ88" s="268">
        <f t="shared" si="189"/>
        <v>13</v>
      </c>
      <c r="DA88" s="267">
        <f t="shared" si="190"/>
        <v>0</v>
      </c>
      <c r="DB88" s="268">
        <f t="shared" si="191"/>
        <v>0</v>
      </c>
      <c r="DC88" s="173">
        <f t="shared" si="192"/>
        <v>13</v>
      </c>
      <c r="DD88" s="26">
        <f t="shared" si="193"/>
        <v>4</v>
      </c>
      <c r="DE88" s="173">
        <f t="shared" si="194"/>
        <v>0</v>
      </c>
      <c r="DF88" s="26">
        <f t="shared" si="195"/>
        <v>5</v>
      </c>
      <c r="DG88" s="326">
        <f t="shared" si="196"/>
        <v>13</v>
      </c>
      <c r="DH88" s="327">
        <f t="shared" si="197"/>
        <v>13</v>
      </c>
      <c r="DI88" s="172">
        <f t="shared" si="198"/>
        <v>0</v>
      </c>
      <c r="DJ88" s="24">
        <f t="shared" si="199"/>
        <v>0</v>
      </c>
      <c r="DK88" s="172"/>
      <c r="DL88" s="19">
        <f t="shared" si="200"/>
        <v>156</v>
      </c>
      <c r="DM88" s="19">
        <f t="shared" si="201"/>
        <v>27</v>
      </c>
      <c r="DN88" s="174">
        <f t="shared" si="202"/>
        <v>0</v>
      </c>
      <c r="DO88" s="278">
        <f t="shared" si="203"/>
        <v>77</v>
      </c>
      <c r="DP88" s="278">
        <f t="shared" si="204"/>
        <v>0</v>
      </c>
      <c r="DQ88" s="20">
        <f t="shared" si="205"/>
        <v>212</v>
      </c>
      <c r="DR88" s="20">
        <f t="shared" si="206"/>
        <v>5</v>
      </c>
      <c r="DS88" s="337">
        <f t="shared" si="207"/>
        <v>221</v>
      </c>
      <c r="DT88" s="174">
        <f t="shared" si="208"/>
        <v>0</v>
      </c>
      <c r="DU88" s="1">
        <f t="shared" si="210"/>
        <v>221</v>
      </c>
    </row>
    <row r="89" spans="1:1026">
      <c r="A89" s="224">
        <v>44332.472685185203</v>
      </c>
      <c r="B89" s="225" t="s">
        <v>228</v>
      </c>
      <c r="C89" s="154">
        <f t="shared" si="166"/>
        <v>17</v>
      </c>
      <c r="D89" s="4">
        <f t="shared" si="167"/>
        <v>68</v>
      </c>
      <c r="E89" s="16" t="str">
        <f t="shared" si="168"/>
        <v>9C</v>
      </c>
      <c r="F89" s="11" t="str">
        <f t="shared" si="169"/>
        <v>1B</v>
      </c>
      <c r="G89" s="155" t="str">
        <f t="shared" si="170"/>
        <v>02</v>
      </c>
      <c r="H89" s="155" t="str">
        <f t="shared" si="171"/>
        <v>4D</v>
      </c>
      <c r="I89" s="155" t="str">
        <f t="shared" si="172"/>
        <v>00</v>
      </c>
      <c r="J89" s="155" t="str">
        <f t="shared" si="173"/>
        <v>D7</v>
      </c>
      <c r="K89" s="155" t="str">
        <f t="shared" si="174"/>
        <v>05</v>
      </c>
      <c r="L89" s="155" t="str">
        <f t="shared" si="175"/>
        <v>E2</v>
      </c>
      <c r="M89" s="155" t="str">
        <f t="shared" si="176"/>
        <v>4</v>
      </c>
      <c r="N89" s="155" t="str">
        <f t="shared" si="177"/>
        <v/>
      </c>
      <c r="O89" s="156" t="str">
        <f t="shared" si="178"/>
        <v/>
      </c>
      <c r="P89" s="157" t="str">
        <f t="shared" si="212"/>
        <v>1</v>
      </c>
      <c r="Q89" s="158" t="str">
        <f t="shared" si="212"/>
        <v>0</v>
      </c>
      <c r="R89" s="158" t="str">
        <f t="shared" si="212"/>
        <v>0</v>
      </c>
      <c r="S89" s="159" t="str">
        <f t="shared" si="212"/>
        <v>1</v>
      </c>
      <c r="T89" s="158" t="str">
        <f t="shared" si="212"/>
        <v>1</v>
      </c>
      <c r="U89" s="158" t="str">
        <f t="shared" si="212"/>
        <v>1</v>
      </c>
      <c r="V89" s="158" t="str">
        <f t="shared" si="212"/>
        <v>0</v>
      </c>
      <c r="W89" s="158" t="str">
        <f t="shared" si="212"/>
        <v>0</v>
      </c>
      <c r="X89" s="157" t="str">
        <f t="shared" si="213"/>
        <v>0</v>
      </c>
      <c r="Y89" s="158" t="str">
        <f t="shared" si="213"/>
        <v>0</v>
      </c>
      <c r="Z89" s="158" t="str">
        <f t="shared" si="213"/>
        <v>0</v>
      </c>
      <c r="AA89" s="159" t="str">
        <f t="shared" si="213"/>
        <v>1</v>
      </c>
      <c r="AB89" s="160" t="str">
        <f t="shared" si="213"/>
        <v>1</v>
      </c>
      <c r="AC89" s="161" t="str">
        <f t="shared" si="213"/>
        <v>0</v>
      </c>
      <c r="AD89" s="158" t="str">
        <f t="shared" si="213"/>
        <v>1</v>
      </c>
      <c r="AE89" s="159" t="str">
        <f t="shared" si="213"/>
        <v>1</v>
      </c>
      <c r="AF89" s="155" t="str">
        <f t="shared" si="214"/>
        <v>0</v>
      </c>
      <c r="AG89" s="162" t="str">
        <f t="shared" si="214"/>
        <v>0</v>
      </c>
      <c r="AH89" s="163" t="str">
        <f t="shared" si="214"/>
        <v>0</v>
      </c>
      <c r="AI89" s="165" t="str">
        <f t="shared" si="214"/>
        <v>0</v>
      </c>
      <c r="AJ89" s="164" t="str">
        <f t="shared" si="214"/>
        <v>0</v>
      </c>
      <c r="AK89" s="164" t="str">
        <f t="shared" si="214"/>
        <v>0</v>
      </c>
      <c r="AL89" s="289" t="str">
        <f t="shared" si="214"/>
        <v>1</v>
      </c>
      <c r="AM89" s="165" t="str">
        <f t="shared" si="214"/>
        <v>0</v>
      </c>
      <c r="AN89" s="230" t="str">
        <f t="shared" si="215"/>
        <v>0</v>
      </c>
      <c r="AO89" s="230" t="str">
        <f t="shared" si="215"/>
        <v>1</v>
      </c>
      <c r="AP89" s="230" t="str">
        <f t="shared" si="215"/>
        <v>0</v>
      </c>
      <c r="AQ89" s="230" t="str">
        <f t="shared" si="215"/>
        <v>0</v>
      </c>
      <c r="AR89" s="229" t="str">
        <f t="shared" si="215"/>
        <v>1</v>
      </c>
      <c r="AS89" s="230" t="str">
        <f t="shared" si="215"/>
        <v>1</v>
      </c>
      <c r="AT89" s="230" t="str">
        <f t="shared" si="215"/>
        <v>0</v>
      </c>
      <c r="AU89" s="231" t="str">
        <f t="shared" si="215"/>
        <v>1</v>
      </c>
      <c r="AV89" s="230" t="str">
        <f t="shared" si="216"/>
        <v>0</v>
      </c>
      <c r="AW89" s="232" t="str">
        <f t="shared" si="216"/>
        <v>0</v>
      </c>
      <c r="AX89" s="232" t="str">
        <f t="shared" si="216"/>
        <v>0</v>
      </c>
      <c r="AY89" s="233" t="str">
        <f t="shared" si="216"/>
        <v>0</v>
      </c>
      <c r="AZ89" s="232" t="str">
        <f t="shared" si="216"/>
        <v>0</v>
      </c>
      <c r="BA89" s="232" t="str">
        <f t="shared" si="216"/>
        <v>0</v>
      </c>
      <c r="BB89" s="232" t="str">
        <f t="shared" si="216"/>
        <v>0</v>
      </c>
      <c r="BC89" s="233" t="str">
        <f t="shared" si="216"/>
        <v>0</v>
      </c>
      <c r="BD89" s="168" t="str">
        <f t="shared" si="217"/>
        <v>1</v>
      </c>
      <c r="BE89" s="168" t="str">
        <f t="shared" si="217"/>
        <v>1</v>
      </c>
      <c r="BF89" s="168" t="str">
        <f t="shared" si="217"/>
        <v>0</v>
      </c>
      <c r="BG89" s="169" t="str">
        <f t="shared" si="217"/>
        <v>1</v>
      </c>
      <c r="BH89" s="168" t="str">
        <f t="shared" si="217"/>
        <v>0</v>
      </c>
      <c r="BI89" s="168" t="str">
        <f t="shared" si="217"/>
        <v>1</v>
      </c>
      <c r="BJ89" s="168" t="str">
        <f t="shared" si="217"/>
        <v>1</v>
      </c>
      <c r="BK89" s="169" t="str">
        <f t="shared" si="217"/>
        <v>1</v>
      </c>
      <c r="BL89" s="168" t="str">
        <f t="shared" si="218"/>
        <v>0</v>
      </c>
      <c r="BM89" s="168" t="str">
        <f t="shared" si="218"/>
        <v>0</v>
      </c>
      <c r="BN89" s="168" t="str">
        <f t="shared" si="218"/>
        <v>0</v>
      </c>
      <c r="BO89" s="169" t="str">
        <f t="shared" si="218"/>
        <v>0</v>
      </c>
      <c r="BP89" s="168" t="str">
        <f t="shared" si="218"/>
        <v>0</v>
      </c>
      <c r="BQ89" s="168" t="str">
        <f t="shared" si="218"/>
        <v>1</v>
      </c>
      <c r="BR89" s="168" t="str">
        <f t="shared" si="218"/>
        <v>0</v>
      </c>
      <c r="BS89" s="169" t="str">
        <f t="shared" si="218"/>
        <v>1</v>
      </c>
      <c r="BT89" s="302" t="str">
        <f t="shared" si="219"/>
        <v>1</v>
      </c>
      <c r="BU89" s="302" t="str">
        <f t="shared" si="219"/>
        <v>1</v>
      </c>
      <c r="BV89" s="302" t="str">
        <f t="shared" si="219"/>
        <v>1</v>
      </c>
      <c r="BW89" s="303" t="str">
        <f t="shared" si="219"/>
        <v>0</v>
      </c>
      <c r="BX89" s="302" t="str">
        <f t="shared" si="219"/>
        <v>0</v>
      </c>
      <c r="BY89" s="302" t="str">
        <f t="shared" si="219"/>
        <v>0</v>
      </c>
      <c r="BZ89" s="302" t="str">
        <f t="shared" si="219"/>
        <v>1</v>
      </c>
      <c r="CA89" s="303" t="str">
        <f t="shared" si="219"/>
        <v>0</v>
      </c>
      <c r="CB89" s="164" t="str">
        <f t="shared" si="220"/>
        <v>0</v>
      </c>
      <c r="CC89" s="289" t="str">
        <f t="shared" si="220"/>
        <v>1</v>
      </c>
      <c r="CD89" s="340" t="str">
        <f t="shared" si="220"/>
        <v>0</v>
      </c>
      <c r="CE89" s="341" t="str">
        <f t="shared" si="220"/>
        <v>0</v>
      </c>
      <c r="CF89" s="340" t="str">
        <f t="shared" si="220"/>
        <v>0</v>
      </c>
      <c r="CG89" s="340" t="str">
        <f t="shared" si="220"/>
        <v>0</v>
      </c>
      <c r="CH89" s="340" t="str">
        <f t="shared" si="220"/>
        <v>0</v>
      </c>
      <c r="CI89" s="341" t="str">
        <f t="shared" si="220"/>
        <v>0</v>
      </c>
      <c r="CJ89" s="11" t="s">
        <v>227</v>
      </c>
      <c r="CL89" s="32" t="str">
        <f t="shared" si="179"/>
        <v>9C1B</v>
      </c>
      <c r="CM89" s="285">
        <f t="shared" si="209"/>
        <v>77</v>
      </c>
      <c r="CN89" s="285">
        <f t="shared" si="211"/>
        <v>87</v>
      </c>
      <c r="CO89" s="142">
        <f t="shared" si="180"/>
        <v>59.5</v>
      </c>
      <c r="CP89" s="142">
        <f t="shared" si="181"/>
        <v>15.277777777777779</v>
      </c>
      <c r="CQ89" s="143">
        <f t="shared" si="147"/>
        <v>0.16666666666666785</v>
      </c>
      <c r="CS89" s="170">
        <f t="shared" si="182"/>
        <v>9</v>
      </c>
      <c r="CT89" s="23">
        <f t="shared" si="183"/>
        <v>12</v>
      </c>
      <c r="CU89" s="171">
        <f t="shared" si="184"/>
        <v>1</v>
      </c>
      <c r="CV89" s="23">
        <f t="shared" si="185"/>
        <v>11</v>
      </c>
      <c r="CW89" s="172">
        <f t="shared" si="186"/>
        <v>0</v>
      </c>
      <c r="CX89" s="24">
        <f t="shared" si="187"/>
        <v>2</v>
      </c>
      <c r="CY89" s="267">
        <f t="shared" si="188"/>
        <v>4</v>
      </c>
      <c r="CZ89" s="268">
        <f t="shared" si="189"/>
        <v>13</v>
      </c>
      <c r="DA89" s="267">
        <f t="shared" si="190"/>
        <v>0</v>
      </c>
      <c r="DB89" s="268">
        <f t="shared" si="191"/>
        <v>0</v>
      </c>
      <c r="DC89" s="173">
        <f t="shared" si="192"/>
        <v>13</v>
      </c>
      <c r="DD89" s="26">
        <f t="shared" si="193"/>
        <v>7</v>
      </c>
      <c r="DE89" s="173">
        <f t="shared" si="194"/>
        <v>0</v>
      </c>
      <c r="DF89" s="26">
        <f t="shared" si="195"/>
        <v>5</v>
      </c>
      <c r="DG89" s="326">
        <f t="shared" si="196"/>
        <v>14</v>
      </c>
      <c r="DH89" s="327">
        <f t="shared" si="197"/>
        <v>2</v>
      </c>
      <c r="DI89" s="172">
        <f t="shared" si="198"/>
        <v>4</v>
      </c>
      <c r="DJ89" s="24">
        <f t="shared" si="199"/>
        <v>0</v>
      </c>
      <c r="DK89" s="172"/>
      <c r="DL89" s="19">
        <f t="shared" si="200"/>
        <v>156</v>
      </c>
      <c r="DM89" s="19">
        <f t="shared" si="201"/>
        <v>27</v>
      </c>
      <c r="DN89" s="174">
        <f t="shared" si="202"/>
        <v>2</v>
      </c>
      <c r="DO89" s="278">
        <f t="shared" si="203"/>
        <v>77</v>
      </c>
      <c r="DP89" s="278">
        <f t="shared" si="204"/>
        <v>0</v>
      </c>
      <c r="DQ89" s="20">
        <f t="shared" si="205"/>
        <v>215</v>
      </c>
      <c r="DR89" s="20">
        <f t="shared" si="206"/>
        <v>5</v>
      </c>
      <c r="DS89" s="337">
        <f t="shared" si="207"/>
        <v>226</v>
      </c>
      <c r="DT89" s="174">
        <f t="shared" si="208"/>
        <v>64</v>
      </c>
      <c r="DU89" s="1">
        <f t="shared" si="210"/>
        <v>226</v>
      </c>
    </row>
    <row r="90" spans="1:1026">
      <c r="A90" s="224">
        <v>44332.473194444399</v>
      </c>
      <c r="B90" s="225" t="s">
        <v>229</v>
      </c>
      <c r="C90" s="154">
        <f t="shared" si="166"/>
        <v>17</v>
      </c>
      <c r="D90" s="4">
        <f t="shared" si="167"/>
        <v>68</v>
      </c>
      <c r="E90" s="16" t="str">
        <f t="shared" si="168"/>
        <v>9C</v>
      </c>
      <c r="F90" s="11" t="str">
        <f t="shared" si="169"/>
        <v>1B</v>
      </c>
      <c r="G90" s="155" t="str">
        <f t="shared" si="170"/>
        <v>04</v>
      </c>
      <c r="H90" s="155" t="str">
        <f t="shared" si="171"/>
        <v>4D</v>
      </c>
      <c r="I90" s="155" t="str">
        <f t="shared" si="172"/>
        <v>00</v>
      </c>
      <c r="J90" s="155" t="str">
        <f t="shared" si="173"/>
        <v>DC</v>
      </c>
      <c r="K90" s="155" t="str">
        <f t="shared" si="174"/>
        <v>05</v>
      </c>
      <c r="L90" s="155" t="str">
        <f t="shared" si="175"/>
        <v>E9</v>
      </c>
      <c r="M90" s="155" t="str">
        <f t="shared" si="176"/>
        <v>4</v>
      </c>
      <c r="N90" s="155" t="str">
        <f t="shared" si="177"/>
        <v/>
      </c>
      <c r="O90" s="156" t="str">
        <f t="shared" si="178"/>
        <v/>
      </c>
      <c r="P90" s="157" t="str">
        <f t="shared" si="212"/>
        <v>1</v>
      </c>
      <c r="Q90" s="158" t="str">
        <f t="shared" si="212"/>
        <v>0</v>
      </c>
      <c r="R90" s="158" t="str">
        <f t="shared" si="212"/>
        <v>0</v>
      </c>
      <c r="S90" s="159" t="str">
        <f t="shared" si="212"/>
        <v>1</v>
      </c>
      <c r="T90" s="158" t="str">
        <f t="shared" si="212"/>
        <v>1</v>
      </c>
      <c r="U90" s="158" t="str">
        <f t="shared" si="212"/>
        <v>1</v>
      </c>
      <c r="V90" s="158" t="str">
        <f t="shared" si="212"/>
        <v>0</v>
      </c>
      <c r="W90" s="158" t="str">
        <f t="shared" si="212"/>
        <v>0</v>
      </c>
      <c r="X90" s="157" t="str">
        <f t="shared" si="213"/>
        <v>0</v>
      </c>
      <c r="Y90" s="158" t="str">
        <f t="shared" si="213"/>
        <v>0</v>
      </c>
      <c r="Z90" s="158" t="str">
        <f t="shared" si="213"/>
        <v>0</v>
      </c>
      <c r="AA90" s="159" t="str">
        <f t="shared" si="213"/>
        <v>1</v>
      </c>
      <c r="AB90" s="160" t="str">
        <f t="shared" si="213"/>
        <v>1</v>
      </c>
      <c r="AC90" s="161" t="str">
        <f t="shared" si="213"/>
        <v>0</v>
      </c>
      <c r="AD90" s="158" t="str">
        <f t="shared" si="213"/>
        <v>1</v>
      </c>
      <c r="AE90" s="159" t="str">
        <f t="shared" si="213"/>
        <v>1</v>
      </c>
      <c r="AF90" s="155" t="str">
        <f t="shared" si="214"/>
        <v>0</v>
      </c>
      <c r="AG90" s="162" t="str">
        <f t="shared" si="214"/>
        <v>0</v>
      </c>
      <c r="AH90" s="163" t="str">
        <f t="shared" si="214"/>
        <v>0</v>
      </c>
      <c r="AI90" s="165" t="str">
        <f t="shared" si="214"/>
        <v>0</v>
      </c>
      <c r="AJ90" s="164" t="str">
        <f t="shared" si="214"/>
        <v>0</v>
      </c>
      <c r="AK90" s="164" t="str">
        <f t="shared" si="214"/>
        <v>1</v>
      </c>
      <c r="AL90" s="289" t="str">
        <f t="shared" si="214"/>
        <v>0</v>
      </c>
      <c r="AM90" s="165" t="str">
        <f t="shared" si="214"/>
        <v>0</v>
      </c>
      <c r="AN90" s="230" t="str">
        <f t="shared" si="215"/>
        <v>0</v>
      </c>
      <c r="AO90" s="230" t="str">
        <f t="shared" si="215"/>
        <v>1</v>
      </c>
      <c r="AP90" s="230" t="str">
        <f t="shared" si="215"/>
        <v>0</v>
      </c>
      <c r="AQ90" s="230" t="str">
        <f t="shared" si="215"/>
        <v>0</v>
      </c>
      <c r="AR90" s="229" t="str">
        <f t="shared" si="215"/>
        <v>1</v>
      </c>
      <c r="AS90" s="230" t="str">
        <f t="shared" si="215"/>
        <v>1</v>
      </c>
      <c r="AT90" s="230" t="str">
        <f t="shared" si="215"/>
        <v>0</v>
      </c>
      <c r="AU90" s="231" t="str">
        <f t="shared" si="215"/>
        <v>1</v>
      </c>
      <c r="AV90" s="230" t="str">
        <f t="shared" si="216"/>
        <v>0</v>
      </c>
      <c r="AW90" s="232" t="str">
        <f t="shared" si="216"/>
        <v>0</v>
      </c>
      <c r="AX90" s="232" t="str">
        <f t="shared" si="216"/>
        <v>0</v>
      </c>
      <c r="AY90" s="233" t="str">
        <f t="shared" si="216"/>
        <v>0</v>
      </c>
      <c r="AZ90" s="232" t="str">
        <f t="shared" si="216"/>
        <v>0</v>
      </c>
      <c r="BA90" s="232" t="str">
        <f t="shared" si="216"/>
        <v>0</v>
      </c>
      <c r="BB90" s="232" t="str">
        <f t="shared" si="216"/>
        <v>0</v>
      </c>
      <c r="BC90" s="233" t="str">
        <f t="shared" si="216"/>
        <v>0</v>
      </c>
      <c r="BD90" s="168" t="str">
        <f t="shared" si="217"/>
        <v>1</v>
      </c>
      <c r="BE90" s="168" t="str">
        <f t="shared" si="217"/>
        <v>1</v>
      </c>
      <c r="BF90" s="168" t="str">
        <f t="shared" si="217"/>
        <v>0</v>
      </c>
      <c r="BG90" s="169" t="str">
        <f t="shared" si="217"/>
        <v>1</v>
      </c>
      <c r="BH90" s="168" t="str">
        <f t="shared" si="217"/>
        <v>1</v>
      </c>
      <c r="BI90" s="168" t="str">
        <f t="shared" si="217"/>
        <v>1</v>
      </c>
      <c r="BJ90" s="168" t="str">
        <f t="shared" si="217"/>
        <v>0</v>
      </c>
      <c r="BK90" s="169" t="str">
        <f t="shared" si="217"/>
        <v>0</v>
      </c>
      <c r="BL90" s="168" t="str">
        <f t="shared" si="218"/>
        <v>0</v>
      </c>
      <c r="BM90" s="168" t="str">
        <f t="shared" si="218"/>
        <v>0</v>
      </c>
      <c r="BN90" s="168" t="str">
        <f t="shared" si="218"/>
        <v>0</v>
      </c>
      <c r="BO90" s="169" t="str">
        <f t="shared" si="218"/>
        <v>0</v>
      </c>
      <c r="BP90" s="168" t="str">
        <f t="shared" si="218"/>
        <v>0</v>
      </c>
      <c r="BQ90" s="168" t="str">
        <f t="shared" si="218"/>
        <v>1</v>
      </c>
      <c r="BR90" s="168" t="str">
        <f t="shared" si="218"/>
        <v>0</v>
      </c>
      <c r="BS90" s="169" t="str">
        <f t="shared" si="218"/>
        <v>1</v>
      </c>
      <c r="BT90" s="302" t="str">
        <f t="shared" si="219"/>
        <v>1</v>
      </c>
      <c r="BU90" s="302" t="str">
        <f t="shared" si="219"/>
        <v>1</v>
      </c>
      <c r="BV90" s="302" t="str">
        <f t="shared" si="219"/>
        <v>1</v>
      </c>
      <c r="BW90" s="303" t="str">
        <f t="shared" si="219"/>
        <v>0</v>
      </c>
      <c r="BX90" s="302" t="str">
        <f t="shared" si="219"/>
        <v>1</v>
      </c>
      <c r="BY90" s="302" t="str">
        <f t="shared" si="219"/>
        <v>0</v>
      </c>
      <c r="BZ90" s="302" t="str">
        <f t="shared" si="219"/>
        <v>0</v>
      </c>
      <c r="CA90" s="303" t="str">
        <f t="shared" si="219"/>
        <v>1</v>
      </c>
      <c r="CB90" s="164" t="str">
        <f t="shared" si="220"/>
        <v>0</v>
      </c>
      <c r="CC90" s="289" t="str">
        <f t="shared" si="220"/>
        <v>1</v>
      </c>
      <c r="CD90" s="340" t="str">
        <f t="shared" si="220"/>
        <v>0</v>
      </c>
      <c r="CE90" s="341" t="str">
        <f t="shared" si="220"/>
        <v>0</v>
      </c>
      <c r="CF90" s="340" t="str">
        <f t="shared" si="220"/>
        <v>0</v>
      </c>
      <c r="CG90" s="340" t="str">
        <f t="shared" si="220"/>
        <v>0</v>
      </c>
      <c r="CH90" s="340" t="str">
        <f t="shared" si="220"/>
        <v>0</v>
      </c>
      <c r="CI90" s="341" t="str">
        <f t="shared" si="220"/>
        <v>0</v>
      </c>
      <c r="CJ90" s="11" t="s">
        <v>227</v>
      </c>
      <c r="CL90" s="32" t="str">
        <f t="shared" si="179"/>
        <v>9C1B</v>
      </c>
      <c r="CM90" s="285">
        <f t="shared" si="209"/>
        <v>77</v>
      </c>
      <c r="CN90" s="285">
        <f t="shared" si="211"/>
        <v>87</v>
      </c>
      <c r="CO90" s="142">
        <f t="shared" si="180"/>
        <v>60</v>
      </c>
      <c r="CP90" s="142">
        <f t="shared" si="181"/>
        <v>15.555555555555555</v>
      </c>
      <c r="CQ90" s="143">
        <f t="shared" ref="CQ90:CQ121" si="221">CP90-CP89</f>
        <v>0.27777777777777679</v>
      </c>
      <c r="CS90" s="170">
        <f t="shared" si="182"/>
        <v>9</v>
      </c>
      <c r="CT90" s="23">
        <f t="shared" si="183"/>
        <v>12</v>
      </c>
      <c r="CU90" s="171">
        <f t="shared" si="184"/>
        <v>1</v>
      </c>
      <c r="CV90" s="23">
        <f t="shared" si="185"/>
        <v>11</v>
      </c>
      <c r="CW90" s="172">
        <f t="shared" si="186"/>
        <v>0</v>
      </c>
      <c r="CX90" s="24">
        <f t="shared" si="187"/>
        <v>4</v>
      </c>
      <c r="CY90" s="267">
        <f t="shared" si="188"/>
        <v>4</v>
      </c>
      <c r="CZ90" s="268">
        <f t="shared" si="189"/>
        <v>13</v>
      </c>
      <c r="DA90" s="267">
        <f t="shared" si="190"/>
        <v>0</v>
      </c>
      <c r="DB90" s="268">
        <f t="shared" si="191"/>
        <v>0</v>
      </c>
      <c r="DC90" s="173">
        <f t="shared" si="192"/>
        <v>13</v>
      </c>
      <c r="DD90" s="26">
        <f t="shared" si="193"/>
        <v>12</v>
      </c>
      <c r="DE90" s="173">
        <f t="shared" si="194"/>
        <v>0</v>
      </c>
      <c r="DF90" s="26">
        <f t="shared" si="195"/>
        <v>5</v>
      </c>
      <c r="DG90" s="326">
        <f t="shared" si="196"/>
        <v>14</v>
      </c>
      <c r="DH90" s="327">
        <f t="shared" si="197"/>
        <v>9</v>
      </c>
      <c r="DI90" s="172">
        <f t="shared" si="198"/>
        <v>4</v>
      </c>
      <c r="DJ90" s="24">
        <f t="shared" si="199"/>
        <v>0</v>
      </c>
      <c r="DK90" s="172"/>
      <c r="DL90" s="19">
        <f t="shared" si="200"/>
        <v>156</v>
      </c>
      <c r="DM90" s="19">
        <f t="shared" si="201"/>
        <v>27</v>
      </c>
      <c r="DN90" s="174">
        <f t="shared" si="202"/>
        <v>4</v>
      </c>
      <c r="DO90" s="278">
        <f t="shared" si="203"/>
        <v>77</v>
      </c>
      <c r="DP90" s="278">
        <f t="shared" si="204"/>
        <v>0</v>
      </c>
      <c r="DQ90" s="20">
        <f t="shared" si="205"/>
        <v>220</v>
      </c>
      <c r="DR90" s="20">
        <f t="shared" si="206"/>
        <v>5</v>
      </c>
      <c r="DS90" s="337">
        <f t="shared" si="207"/>
        <v>233</v>
      </c>
      <c r="DT90" s="174">
        <f t="shared" si="208"/>
        <v>64</v>
      </c>
      <c r="DU90" s="1">
        <f t="shared" si="210"/>
        <v>233</v>
      </c>
    </row>
    <row r="91" spans="1:1026">
      <c r="A91" s="224">
        <v>44332.474236111098</v>
      </c>
      <c r="B91" s="225" t="s">
        <v>230</v>
      </c>
      <c r="C91" s="154">
        <f t="shared" si="166"/>
        <v>17</v>
      </c>
      <c r="D91" s="4">
        <f t="shared" si="167"/>
        <v>68</v>
      </c>
      <c r="E91" s="16" t="str">
        <f t="shared" si="168"/>
        <v>9C</v>
      </c>
      <c r="F91" s="11" t="str">
        <f t="shared" si="169"/>
        <v>1B</v>
      </c>
      <c r="G91" s="155" t="str">
        <f t="shared" si="170"/>
        <v>08</v>
      </c>
      <c r="H91" s="155" t="str">
        <f t="shared" si="171"/>
        <v>4D</v>
      </c>
      <c r="I91" s="155" t="str">
        <f t="shared" si="172"/>
        <v>00</v>
      </c>
      <c r="J91" s="155" t="str">
        <f t="shared" si="173"/>
        <v>E3</v>
      </c>
      <c r="K91" s="155" t="str">
        <f t="shared" si="174"/>
        <v>05</v>
      </c>
      <c r="L91" s="155" t="str">
        <f t="shared" si="175"/>
        <v>F4</v>
      </c>
      <c r="M91" s="155" t="str">
        <f t="shared" si="176"/>
        <v>4</v>
      </c>
      <c r="N91" s="155" t="str">
        <f t="shared" si="177"/>
        <v/>
      </c>
      <c r="O91" s="156" t="str">
        <f t="shared" si="178"/>
        <v/>
      </c>
      <c r="P91" s="157" t="str">
        <f t="shared" ref="P91:W100" si="222">MID(HEX2BIN($E91,8),P$2,1)</f>
        <v>1</v>
      </c>
      <c r="Q91" s="158" t="str">
        <f t="shared" si="222"/>
        <v>0</v>
      </c>
      <c r="R91" s="158" t="str">
        <f t="shared" si="222"/>
        <v>0</v>
      </c>
      <c r="S91" s="159" t="str">
        <f t="shared" si="222"/>
        <v>1</v>
      </c>
      <c r="T91" s="158" t="str">
        <f t="shared" si="222"/>
        <v>1</v>
      </c>
      <c r="U91" s="158" t="str">
        <f t="shared" si="222"/>
        <v>1</v>
      </c>
      <c r="V91" s="158" t="str">
        <f t="shared" si="222"/>
        <v>0</v>
      </c>
      <c r="W91" s="158" t="str">
        <f t="shared" si="222"/>
        <v>0</v>
      </c>
      <c r="X91" s="157" t="str">
        <f t="shared" ref="X91:AE100" si="223">MID(HEX2BIN($F91,8),X$2,1)</f>
        <v>0</v>
      </c>
      <c r="Y91" s="158" t="str">
        <f t="shared" si="223"/>
        <v>0</v>
      </c>
      <c r="Z91" s="158" t="str">
        <f t="shared" si="223"/>
        <v>0</v>
      </c>
      <c r="AA91" s="159" t="str">
        <f t="shared" si="223"/>
        <v>1</v>
      </c>
      <c r="AB91" s="160" t="str">
        <f t="shared" si="223"/>
        <v>1</v>
      </c>
      <c r="AC91" s="161" t="str">
        <f t="shared" si="223"/>
        <v>0</v>
      </c>
      <c r="AD91" s="158" t="str">
        <f t="shared" si="223"/>
        <v>1</v>
      </c>
      <c r="AE91" s="159" t="str">
        <f t="shared" si="223"/>
        <v>1</v>
      </c>
      <c r="AF91" s="155" t="str">
        <f t="shared" ref="AF91:AM100" si="224">MID(HEX2BIN($G91,8),AF$2,1)</f>
        <v>0</v>
      </c>
      <c r="AG91" s="162" t="str">
        <f t="shared" si="224"/>
        <v>0</v>
      </c>
      <c r="AH91" s="163" t="str">
        <f t="shared" si="224"/>
        <v>0</v>
      </c>
      <c r="AI91" s="165" t="str">
        <f t="shared" si="224"/>
        <v>0</v>
      </c>
      <c r="AJ91" s="164" t="str">
        <f t="shared" si="224"/>
        <v>1</v>
      </c>
      <c r="AK91" s="164" t="str">
        <f t="shared" si="224"/>
        <v>0</v>
      </c>
      <c r="AL91" s="289" t="str">
        <f t="shared" si="224"/>
        <v>0</v>
      </c>
      <c r="AM91" s="165" t="str">
        <f t="shared" si="224"/>
        <v>0</v>
      </c>
      <c r="AN91" s="230" t="str">
        <f t="shared" ref="AN91:AU100" si="225">MID(HEX2BIN($H91,8),AN$2,1)</f>
        <v>0</v>
      </c>
      <c r="AO91" s="230" t="str">
        <f t="shared" si="225"/>
        <v>1</v>
      </c>
      <c r="AP91" s="230" t="str">
        <f t="shared" si="225"/>
        <v>0</v>
      </c>
      <c r="AQ91" s="230" t="str">
        <f t="shared" si="225"/>
        <v>0</v>
      </c>
      <c r="AR91" s="229" t="str">
        <f t="shared" si="225"/>
        <v>1</v>
      </c>
      <c r="AS91" s="230" t="str">
        <f t="shared" si="225"/>
        <v>1</v>
      </c>
      <c r="AT91" s="230" t="str">
        <f t="shared" si="225"/>
        <v>0</v>
      </c>
      <c r="AU91" s="231" t="str">
        <f t="shared" si="225"/>
        <v>1</v>
      </c>
      <c r="AV91" s="230" t="str">
        <f t="shared" ref="AV91:BC100" si="226">MID(HEX2BIN($I91,8),AV$2,1)</f>
        <v>0</v>
      </c>
      <c r="AW91" s="232" t="str">
        <f t="shared" si="226"/>
        <v>0</v>
      </c>
      <c r="AX91" s="232" t="str">
        <f t="shared" si="226"/>
        <v>0</v>
      </c>
      <c r="AY91" s="233" t="str">
        <f t="shared" si="226"/>
        <v>0</v>
      </c>
      <c r="AZ91" s="232" t="str">
        <f t="shared" si="226"/>
        <v>0</v>
      </c>
      <c r="BA91" s="232" t="str">
        <f t="shared" si="226"/>
        <v>0</v>
      </c>
      <c r="BB91" s="232" t="str">
        <f t="shared" si="226"/>
        <v>0</v>
      </c>
      <c r="BC91" s="233" t="str">
        <f t="shared" si="226"/>
        <v>0</v>
      </c>
      <c r="BD91" s="168" t="str">
        <f t="shared" ref="BD91:BK100" si="227">MID(HEX2BIN($J91,8),BD$2,1)</f>
        <v>1</v>
      </c>
      <c r="BE91" s="168" t="str">
        <f t="shared" si="227"/>
        <v>1</v>
      </c>
      <c r="BF91" s="168" t="str">
        <f t="shared" si="227"/>
        <v>1</v>
      </c>
      <c r="BG91" s="169" t="str">
        <f t="shared" si="227"/>
        <v>0</v>
      </c>
      <c r="BH91" s="168" t="str">
        <f t="shared" si="227"/>
        <v>0</v>
      </c>
      <c r="BI91" s="168" t="str">
        <f t="shared" si="227"/>
        <v>0</v>
      </c>
      <c r="BJ91" s="168" t="str">
        <f t="shared" si="227"/>
        <v>1</v>
      </c>
      <c r="BK91" s="169" t="str">
        <f t="shared" si="227"/>
        <v>1</v>
      </c>
      <c r="BL91" s="168" t="str">
        <f t="shared" ref="BL91:BS100" si="228">MID(HEX2BIN($K91,8),BL$2,1)</f>
        <v>0</v>
      </c>
      <c r="BM91" s="168" t="str">
        <f t="shared" si="228"/>
        <v>0</v>
      </c>
      <c r="BN91" s="168" t="str">
        <f t="shared" si="228"/>
        <v>0</v>
      </c>
      <c r="BO91" s="169" t="str">
        <f t="shared" si="228"/>
        <v>0</v>
      </c>
      <c r="BP91" s="168" t="str">
        <f t="shared" si="228"/>
        <v>0</v>
      </c>
      <c r="BQ91" s="168" t="str">
        <f t="shared" si="228"/>
        <v>1</v>
      </c>
      <c r="BR91" s="168" t="str">
        <f t="shared" si="228"/>
        <v>0</v>
      </c>
      <c r="BS91" s="169" t="str">
        <f t="shared" si="228"/>
        <v>1</v>
      </c>
      <c r="BT91" s="302" t="str">
        <f t="shared" ref="BT91:CA100" si="229">MID(HEX2BIN($L91,8),BT$2,1)</f>
        <v>1</v>
      </c>
      <c r="BU91" s="302" t="str">
        <f t="shared" si="229"/>
        <v>1</v>
      </c>
      <c r="BV91" s="302" t="str">
        <f t="shared" si="229"/>
        <v>1</v>
      </c>
      <c r="BW91" s="303" t="str">
        <f t="shared" si="229"/>
        <v>1</v>
      </c>
      <c r="BX91" s="302" t="str">
        <f t="shared" si="229"/>
        <v>0</v>
      </c>
      <c r="BY91" s="302" t="str">
        <f t="shared" si="229"/>
        <v>1</v>
      </c>
      <c r="BZ91" s="302" t="str">
        <f t="shared" si="229"/>
        <v>0</v>
      </c>
      <c r="CA91" s="303" t="str">
        <f t="shared" si="229"/>
        <v>0</v>
      </c>
      <c r="CB91" s="164" t="str">
        <f t="shared" ref="CB91:CI100" si="230">MID(HEX2BIN($M91,8),CB$2,1)</f>
        <v>0</v>
      </c>
      <c r="CC91" s="289" t="str">
        <f t="shared" si="230"/>
        <v>1</v>
      </c>
      <c r="CD91" s="340" t="str">
        <f t="shared" si="230"/>
        <v>0</v>
      </c>
      <c r="CE91" s="341" t="str">
        <f t="shared" si="230"/>
        <v>0</v>
      </c>
      <c r="CF91" s="340" t="str">
        <f t="shared" si="230"/>
        <v>0</v>
      </c>
      <c r="CG91" s="340" t="str">
        <f t="shared" si="230"/>
        <v>0</v>
      </c>
      <c r="CH91" s="340" t="str">
        <f t="shared" si="230"/>
        <v>0</v>
      </c>
      <c r="CI91" s="341" t="str">
        <f t="shared" si="230"/>
        <v>0</v>
      </c>
      <c r="CJ91" s="11" t="s">
        <v>227</v>
      </c>
      <c r="CL91" s="32" t="str">
        <f t="shared" si="179"/>
        <v>9C1B</v>
      </c>
      <c r="CM91" s="285">
        <f t="shared" si="209"/>
        <v>77</v>
      </c>
      <c r="CN91" s="285">
        <f t="shared" si="211"/>
        <v>87</v>
      </c>
      <c r="CO91" s="142">
        <f t="shared" si="180"/>
        <v>60.7</v>
      </c>
      <c r="CP91" s="142">
        <f t="shared" si="181"/>
        <v>15.944444444444445</v>
      </c>
      <c r="CQ91" s="143">
        <f t="shared" si="221"/>
        <v>0.38888888888888928</v>
      </c>
      <c r="CS91" s="170">
        <f t="shared" si="182"/>
        <v>9</v>
      </c>
      <c r="CT91" s="23">
        <f t="shared" si="183"/>
        <v>12</v>
      </c>
      <c r="CU91" s="171">
        <f t="shared" si="184"/>
        <v>1</v>
      </c>
      <c r="CV91" s="23">
        <f t="shared" si="185"/>
        <v>11</v>
      </c>
      <c r="CW91" s="172">
        <f t="shared" si="186"/>
        <v>0</v>
      </c>
      <c r="CX91" s="24">
        <f t="shared" si="187"/>
        <v>8</v>
      </c>
      <c r="CY91" s="267">
        <f t="shared" si="188"/>
        <v>4</v>
      </c>
      <c r="CZ91" s="268">
        <f t="shared" si="189"/>
        <v>13</v>
      </c>
      <c r="DA91" s="267">
        <f t="shared" si="190"/>
        <v>0</v>
      </c>
      <c r="DB91" s="268">
        <f t="shared" si="191"/>
        <v>0</v>
      </c>
      <c r="DC91" s="173">
        <f t="shared" si="192"/>
        <v>14</v>
      </c>
      <c r="DD91" s="26">
        <f t="shared" si="193"/>
        <v>3</v>
      </c>
      <c r="DE91" s="173">
        <f t="shared" si="194"/>
        <v>0</v>
      </c>
      <c r="DF91" s="26">
        <f t="shared" si="195"/>
        <v>5</v>
      </c>
      <c r="DG91" s="326">
        <f t="shared" si="196"/>
        <v>15</v>
      </c>
      <c r="DH91" s="327">
        <f t="shared" si="197"/>
        <v>4</v>
      </c>
      <c r="DI91" s="172">
        <f t="shared" si="198"/>
        <v>4</v>
      </c>
      <c r="DJ91" s="24">
        <f t="shared" si="199"/>
        <v>0</v>
      </c>
      <c r="DK91" s="172"/>
      <c r="DL91" s="19">
        <f t="shared" si="200"/>
        <v>156</v>
      </c>
      <c r="DM91" s="19">
        <f t="shared" si="201"/>
        <v>27</v>
      </c>
      <c r="DN91" s="174">
        <f t="shared" si="202"/>
        <v>8</v>
      </c>
      <c r="DO91" s="278">
        <f t="shared" si="203"/>
        <v>77</v>
      </c>
      <c r="DP91" s="278">
        <f t="shared" si="204"/>
        <v>0</v>
      </c>
      <c r="DQ91" s="20">
        <f t="shared" si="205"/>
        <v>227</v>
      </c>
      <c r="DR91" s="20">
        <f t="shared" si="206"/>
        <v>5</v>
      </c>
      <c r="DS91" s="337">
        <f t="shared" si="207"/>
        <v>244</v>
      </c>
      <c r="DT91" s="174">
        <f t="shared" si="208"/>
        <v>64</v>
      </c>
      <c r="DU91" s="1">
        <f t="shared" si="210"/>
        <v>244</v>
      </c>
    </row>
    <row r="92" spans="1:1026">
      <c r="A92" s="224">
        <v>44332.474756944401</v>
      </c>
      <c r="B92" s="225" t="s">
        <v>231</v>
      </c>
      <c r="C92" s="154">
        <f t="shared" si="166"/>
        <v>17</v>
      </c>
      <c r="D92" s="4">
        <f t="shared" si="167"/>
        <v>68</v>
      </c>
      <c r="E92" s="16" t="str">
        <f t="shared" si="168"/>
        <v>9C</v>
      </c>
      <c r="F92" s="11" t="str">
        <f t="shared" si="169"/>
        <v>1B</v>
      </c>
      <c r="G92" s="155" t="str">
        <f t="shared" si="170"/>
        <v>0A</v>
      </c>
      <c r="H92" s="155" t="str">
        <f t="shared" si="171"/>
        <v>4D</v>
      </c>
      <c r="I92" s="155" t="str">
        <f t="shared" si="172"/>
        <v>00</v>
      </c>
      <c r="J92" s="155" t="str">
        <f t="shared" si="173"/>
        <v>E6</v>
      </c>
      <c r="K92" s="155" t="str">
        <f t="shared" si="174"/>
        <v>05</v>
      </c>
      <c r="L92" s="155" t="str">
        <f t="shared" si="175"/>
        <v>F9</v>
      </c>
      <c r="M92" s="155" t="str">
        <f t="shared" si="176"/>
        <v>4</v>
      </c>
      <c r="N92" s="155" t="str">
        <f t="shared" si="177"/>
        <v/>
      </c>
      <c r="O92" s="156" t="str">
        <f t="shared" si="178"/>
        <v/>
      </c>
      <c r="P92" s="157" t="str">
        <f t="shared" si="222"/>
        <v>1</v>
      </c>
      <c r="Q92" s="158" t="str">
        <f t="shared" si="222"/>
        <v>0</v>
      </c>
      <c r="R92" s="158" t="str">
        <f t="shared" si="222"/>
        <v>0</v>
      </c>
      <c r="S92" s="159" t="str">
        <f t="shared" si="222"/>
        <v>1</v>
      </c>
      <c r="T92" s="158" t="str">
        <f t="shared" si="222"/>
        <v>1</v>
      </c>
      <c r="U92" s="158" t="str">
        <f t="shared" si="222"/>
        <v>1</v>
      </c>
      <c r="V92" s="158" t="str">
        <f t="shared" si="222"/>
        <v>0</v>
      </c>
      <c r="W92" s="158" t="str">
        <f t="shared" si="222"/>
        <v>0</v>
      </c>
      <c r="X92" s="157" t="str">
        <f t="shared" si="223"/>
        <v>0</v>
      </c>
      <c r="Y92" s="158" t="str">
        <f t="shared" si="223"/>
        <v>0</v>
      </c>
      <c r="Z92" s="158" t="str">
        <f t="shared" si="223"/>
        <v>0</v>
      </c>
      <c r="AA92" s="159" t="str">
        <f t="shared" si="223"/>
        <v>1</v>
      </c>
      <c r="AB92" s="160" t="str">
        <f t="shared" si="223"/>
        <v>1</v>
      </c>
      <c r="AC92" s="161" t="str">
        <f t="shared" si="223"/>
        <v>0</v>
      </c>
      <c r="AD92" s="158" t="str">
        <f t="shared" si="223"/>
        <v>1</v>
      </c>
      <c r="AE92" s="159" t="str">
        <f t="shared" si="223"/>
        <v>1</v>
      </c>
      <c r="AF92" s="155" t="str">
        <f t="shared" si="224"/>
        <v>0</v>
      </c>
      <c r="AG92" s="162" t="str">
        <f t="shared" si="224"/>
        <v>0</v>
      </c>
      <c r="AH92" s="163" t="str">
        <f t="shared" si="224"/>
        <v>0</v>
      </c>
      <c r="AI92" s="165" t="str">
        <f t="shared" si="224"/>
        <v>0</v>
      </c>
      <c r="AJ92" s="164" t="str">
        <f t="shared" si="224"/>
        <v>1</v>
      </c>
      <c r="AK92" s="164" t="str">
        <f t="shared" si="224"/>
        <v>0</v>
      </c>
      <c r="AL92" s="289" t="str">
        <f t="shared" si="224"/>
        <v>1</v>
      </c>
      <c r="AM92" s="165" t="str">
        <f t="shared" si="224"/>
        <v>0</v>
      </c>
      <c r="AN92" s="230" t="str">
        <f t="shared" si="225"/>
        <v>0</v>
      </c>
      <c r="AO92" s="230" t="str">
        <f t="shared" si="225"/>
        <v>1</v>
      </c>
      <c r="AP92" s="230" t="str">
        <f t="shared" si="225"/>
        <v>0</v>
      </c>
      <c r="AQ92" s="230" t="str">
        <f t="shared" si="225"/>
        <v>0</v>
      </c>
      <c r="AR92" s="229" t="str">
        <f t="shared" si="225"/>
        <v>1</v>
      </c>
      <c r="AS92" s="230" t="str">
        <f t="shared" si="225"/>
        <v>1</v>
      </c>
      <c r="AT92" s="230" t="str">
        <f t="shared" si="225"/>
        <v>0</v>
      </c>
      <c r="AU92" s="231" t="str">
        <f t="shared" si="225"/>
        <v>1</v>
      </c>
      <c r="AV92" s="230" t="str">
        <f t="shared" si="226"/>
        <v>0</v>
      </c>
      <c r="AW92" s="232" t="str">
        <f t="shared" si="226"/>
        <v>0</v>
      </c>
      <c r="AX92" s="232" t="str">
        <f t="shared" si="226"/>
        <v>0</v>
      </c>
      <c r="AY92" s="233" t="str">
        <f t="shared" si="226"/>
        <v>0</v>
      </c>
      <c r="AZ92" s="232" t="str">
        <f t="shared" si="226"/>
        <v>0</v>
      </c>
      <c r="BA92" s="232" t="str">
        <f t="shared" si="226"/>
        <v>0</v>
      </c>
      <c r="BB92" s="232" t="str">
        <f t="shared" si="226"/>
        <v>0</v>
      </c>
      <c r="BC92" s="233" t="str">
        <f t="shared" si="226"/>
        <v>0</v>
      </c>
      <c r="BD92" s="168" t="str">
        <f t="shared" si="227"/>
        <v>1</v>
      </c>
      <c r="BE92" s="168" t="str">
        <f t="shared" si="227"/>
        <v>1</v>
      </c>
      <c r="BF92" s="168" t="str">
        <f t="shared" si="227"/>
        <v>1</v>
      </c>
      <c r="BG92" s="169" t="str">
        <f t="shared" si="227"/>
        <v>0</v>
      </c>
      <c r="BH92" s="168" t="str">
        <f t="shared" si="227"/>
        <v>0</v>
      </c>
      <c r="BI92" s="168" t="str">
        <f t="shared" si="227"/>
        <v>1</v>
      </c>
      <c r="BJ92" s="168" t="str">
        <f t="shared" si="227"/>
        <v>1</v>
      </c>
      <c r="BK92" s="169" t="str">
        <f t="shared" si="227"/>
        <v>0</v>
      </c>
      <c r="BL92" s="168" t="str">
        <f t="shared" si="228"/>
        <v>0</v>
      </c>
      <c r="BM92" s="168" t="str">
        <f t="shared" si="228"/>
        <v>0</v>
      </c>
      <c r="BN92" s="168" t="str">
        <f t="shared" si="228"/>
        <v>0</v>
      </c>
      <c r="BO92" s="169" t="str">
        <f t="shared" si="228"/>
        <v>0</v>
      </c>
      <c r="BP92" s="168" t="str">
        <f t="shared" si="228"/>
        <v>0</v>
      </c>
      <c r="BQ92" s="168" t="str">
        <f t="shared" si="228"/>
        <v>1</v>
      </c>
      <c r="BR92" s="168" t="str">
        <f t="shared" si="228"/>
        <v>0</v>
      </c>
      <c r="BS92" s="169" t="str">
        <f t="shared" si="228"/>
        <v>1</v>
      </c>
      <c r="BT92" s="302" t="str">
        <f t="shared" si="229"/>
        <v>1</v>
      </c>
      <c r="BU92" s="302" t="str">
        <f t="shared" si="229"/>
        <v>1</v>
      </c>
      <c r="BV92" s="302" t="str">
        <f t="shared" si="229"/>
        <v>1</v>
      </c>
      <c r="BW92" s="303" t="str">
        <f t="shared" si="229"/>
        <v>1</v>
      </c>
      <c r="BX92" s="302" t="str">
        <f t="shared" si="229"/>
        <v>1</v>
      </c>
      <c r="BY92" s="302" t="str">
        <f t="shared" si="229"/>
        <v>0</v>
      </c>
      <c r="BZ92" s="302" t="str">
        <f t="shared" si="229"/>
        <v>0</v>
      </c>
      <c r="CA92" s="303" t="str">
        <f t="shared" si="229"/>
        <v>1</v>
      </c>
      <c r="CB92" s="164" t="str">
        <f t="shared" si="230"/>
        <v>0</v>
      </c>
      <c r="CC92" s="289" t="str">
        <f t="shared" si="230"/>
        <v>1</v>
      </c>
      <c r="CD92" s="340" t="str">
        <f t="shared" si="230"/>
        <v>0</v>
      </c>
      <c r="CE92" s="341" t="str">
        <f t="shared" si="230"/>
        <v>0</v>
      </c>
      <c r="CF92" s="340" t="str">
        <f t="shared" si="230"/>
        <v>0</v>
      </c>
      <c r="CG92" s="340" t="str">
        <f t="shared" si="230"/>
        <v>0</v>
      </c>
      <c r="CH92" s="340" t="str">
        <f t="shared" si="230"/>
        <v>0</v>
      </c>
      <c r="CI92" s="341" t="str">
        <f t="shared" si="230"/>
        <v>0</v>
      </c>
      <c r="CJ92" s="11" t="s">
        <v>227</v>
      </c>
      <c r="CL92" s="32" t="str">
        <f t="shared" si="179"/>
        <v>9C1B</v>
      </c>
      <c r="CM92" s="285">
        <f t="shared" si="209"/>
        <v>77</v>
      </c>
      <c r="CN92" s="285">
        <f t="shared" si="211"/>
        <v>87</v>
      </c>
      <c r="CO92" s="142">
        <f t="shared" si="180"/>
        <v>61</v>
      </c>
      <c r="CP92" s="142">
        <f t="shared" si="181"/>
        <v>16.111111111111111</v>
      </c>
      <c r="CQ92" s="143">
        <f t="shared" si="221"/>
        <v>0.16666666666666607</v>
      </c>
      <c r="CS92" s="170">
        <f t="shared" si="182"/>
        <v>9</v>
      </c>
      <c r="CT92" s="23">
        <f t="shared" si="183"/>
        <v>12</v>
      </c>
      <c r="CU92" s="171">
        <f t="shared" si="184"/>
        <v>1</v>
      </c>
      <c r="CV92" s="23">
        <f t="shared" si="185"/>
        <v>11</v>
      </c>
      <c r="CW92" s="172">
        <f t="shared" si="186"/>
        <v>0</v>
      </c>
      <c r="CX92" s="24">
        <f t="shared" si="187"/>
        <v>10</v>
      </c>
      <c r="CY92" s="267">
        <f t="shared" si="188"/>
        <v>4</v>
      </c>
      <c r="CZ92" s="268">
        <f t="shared" si="189"/>
        <v>13</v>
      </c>
      <c r="DA92" s="267">
        <f t="shared" si="190"/>
        <v>0</v>
      </c>
      <c r="DB92" s="268">
        <f t="shared" si="191"/>
        <v>0</v>
      </c>
      <c r="DC92" s="173">
        <f t="shared" si="192"/>
        <v>14</v>
      </c>
      <c r="DD92" s="26">
        <f t="shared" si="193"/>
        <v>6</v>
      </c>
      <c r="DE92" s="173">
        <f t="shared" si="194"/>
        <v>0</v>
      </c>
      <c r="DF92" s="26">
        <f t="shared" si="195"/>
        <v>5</v>
      </c>
      <c r="DG92" s="326">
        <f t="shared" si="196"/>
        <v>15</v>
      </c>
      <c r="DH92" s="327">
        <f t="shared" si="197"/>
        <v>9</v>
      </c>
      <c r="DI92" s="172">
        <f t="shared" si="198"/>
        <v>4</v>
      </c>
      <c r="DJ92" s="24">
        <f t="shared" si="199"/>
        <v>0</v>
      </c>
      <c r="DK92" s="172"/>
      <c r="DL92" s="19">
        <f t="shared" si="200"/>
        <v>156</v>
      </c>
      <c r="DM92" s="19">
        <f t="shared" si="201"/>
        <v>27</v>
      </c>
      <c r="DN92" s="174">
        <f t="shared" si="202"/>
        <v>10</v>
      </c>
      <c r="DO92" s="278">
        <f t="shared" si="203"/>
        <v>77</v>
      </c>
      <c r="DP92" s="278">
        <f t="shared" si="204"/>
        <v>0</v>
      </c>
      <c r="DQ92" s="20">
        <f t="shared" si="205"/>
        <v>230</v>
      </c>
      <c r="DR92" s="20">
        <f t="shared" si="206"/>
        <v>5</v>
      </c>
      <c r="DS92" s="337">
        <f t="shared" si="207"/>
        <v>249</v>
      </c>
      <c r="DT92" s="174">
        <f t="shared" si="208"/>
        <v>64</v>
      </c>
      <c r="DU92" s="1">
        <f t="shared" si="210"/>
        <v>249</v>
      </c>
    </row>
    <row r="93" spans="1:1026">
      <c r="A93" s="224">
        <v>44332.4836111111</v>
      </c>
      <c r="B93" s="225" t="s">
        <v>232</v>
      </c>
      <c r="C93" s="154">
        <f t="shared" si="166"/>
        <v>17</v>
      </c>
      <c r="D93" s="4">
        <f t="shared" si="167"/>
        <v>68</v>
      </c>
      <c r="E93" s="16" t="str">
        <f t="shared" si="168"/>
        <v>9C</v>
      </c>
      <c r="F93" s="11" t="str">
        <f t="shared" si="169"/>
        <v>1B</v>
      </c>
      <c r="G93" s="155" t="str">
        <f t="shared" si="170"/>
        <v>0C</v>
      </c>
      <c r="H93" s="155" t="str">
        <f t="shared" si="171"/>
        <v>4D</v>
      </c>
      <c r="I93" s="155" t="str">
        <f t="shared" si="172"/>
        <v>00</v>
      </c>
      <c r="J93" s="155" t="str">
        <f t="shared" si="173"/>
        <v>08</v>
      </c>
      <c r="K93" s="155" t="str">
        <f t="shared" si="174"/>
        <v>06</v>
      </c>
      <c r="L93" s="155" t="str">
        <f t="shared" si="175"/>
        <v>1E</v>
      </c>
      <c r="M93" s="155" t="str">
        <f t="shared" si="176"/>
        <v>4</v>
      </c>
      <c r="N93" s="155" t="str">
        <f t="shared" si="177"/>
        <v/>
      </c>
      <c r="O93" s="156" t="str">
        <f t="shared" si="178"/>
        <v/>
      </c>
      <c r="P93" s="157" t="str">
        <f t="shared" si="222"/>
        <v>1</v>
      </c>
      <c r="Q93" s="158" t="str">
        <f t="shared" si="222"/>
        <v>0</v>
      </c>
      <c r="R93" s="158" t="str">
        <f t="shared" si="222"/>
        <v>0</v>
      </c>
      <c r="S93" s="159" t="str">
        <f t="shared" si="222"/>
        <v>1</v>
      </c>
      <c r="T93" s="158" t="str">
        <f t="shared" si="222"/>
        <v>1</v>
      </c>
      <c r="U93" s="158" t="str">
        <f t="shared" si="222"/>
        <v>1</v>
      </c>
      <c r="V93" s="158" t="str">
        <f t="shared" si="222"/>
        <v>0</v>
      </c>
      <c r="W93" s="158" t="str">
        <f t="shared" si="222"/>
        <v>0</v>
      </c>
      <c r="X93" s="157" t="str">
        <f t="shared" si="223"/>
        <v>0</v>
      </c>
      <c r="Y93" s="158" t="str">
        <f t="shared" si="223"/>
        <v>0</v>
      </c>
      <c r="Z93" s="158" t="str">
        <f t="shared" si="223"/>
        <v>0</v>
      </c>
      <c r="AA93" s="159" t="str">
        <f t="shared" si="223"/>
        <v>1</v>
      </c>
      <c r="AB93" s="160" t="str">
        <f t="shared" si="223"/>
        <v>1</v>
      </c>
      <c r="AC93" s="161" t="str">
        <f t="shared" si="223"/>
        <v>0</v>
      </c>
      <c r="AD93" s="158" t="str">
        <f t="shared" si="223"/>
        <v>1</v>
      </c>
      <c r="AE93" s="159" t="str">
        <f t="shared" si="223"/>
        <v>1</v>
      </c>
      <c r="AF93" s="155" t="str">
        <f t="shared" si="224"/>
        <v>0</v>
      </c>
      <c r="AG93" s="162" t="str">
        <f t="shared" si="224"/>
        <v>0</v>
      </c>
      <c r="AH93" s="163" t="str">
        <f t="shared" si="224"/>
        <v>0</v>
      </c>
      <c r="AI93" s="165" t="str">
        <f t="shared" si="224"/>
        <v>0</v>
      </c>
      <c r="AJ93" s="164" t="str">
        <f t="shared" si="224"/>
        <v>1</v>
      </c>
      <c r="AK93" s="164" t="str">
        <f t="shared" si="224"/>
        <v>1</v>
      </c>
      <c r="AL93" s="289" t="str">
        <f t="shared" si="224"/>
        <v>0</v>
      </c>
      <c r="AM93" s="165" t="str">
        <f t="shared" si="224"/>
        <v>0</v>
      </c>
      <c r="AN93" s="230" t="str">
        <f t="shared" si="225"/>
        <v>0</v>
      </c>
      <c r="AO93" s="230" t="str">
        <f t="shared" si="225"/>
        <v>1</v>
      </c>
      <c r="AP93" s="230" t="str">
        <f t="shared" si="225"/>
        <v>0</v>
      </c>
      <c r="AQ93" s="230" t="str">
        <f t="shared" si="225"/>
        <v>0</v>
      </c>
      <c r="AR93" s="229" t="str">
        <f t="shared" si="225"/>
        <v>1</v>
      </c>
      <c r="AS93" s="230" t="str">
        <f t="shared" si="225"/>
        <v>1</v>
      </c>
      <c r="AT93" s="230" t="str">
        <f t="shared" si="225"/>
        <v>0</v>
      </c>
      <c r="AU93" s="231" t="str">
        <f t="shared" si="225"/>
        <v>1</v>
      </c>
      <c r="AV93" s="230" t="str">
        <f t="shared" si="226"/>
        <v>0</v>
      </c>
      <c r="AW93" s="232" t="str">
        <f t="shared" si="226"/>
        <v>0</v>
      </c>
      <c r="AX93" s="232" t="str">
        <f t="shared" si="226"/>
        <v>0</v>
      </c>
      <c r="AY93" s="233" t="str">
        <f t="shared" si="226"/>
        <v>0</v>
      </c>
      <c r="AZ93" s="232" t="str">
        <f t="shared" si="226"/>
        <v>0</v>
      </c>
      <c r="BA93" s="232" t="str">
        <f t="shared" si="226"/>
        <v>0</v>
      </c>
      <c r="BB93" s="232" t="str">
        <f t="shared" si="226"/>
        <v>0</v>
      </c>
      <c r="BC93" s="233" t="str">
        <f t="shared" si="226"/>
        <v>0</v>
      </c>
      <c r="BD93" s="168" t="str">
        <f t="shared" si="227"/>
        <v>0</v>
      </c>
      <c r="BE93" s="168" t="str">
        <f t="shared" si="227"/>
        <v>0</v>
      </c>
      <c r="BF93" s="168" t="str">
        <f t="shared" si="227"/>
        <v>0</v>
      </c>
      <c r="BG93" s="169" t="str">
        <f t="shared" si="227"/>
        <v>0</v>
      </c>
      <c r="BH93" s="168" t="str">
        <f t="shared" si="227"/>
        <v>1</v>
      </c>
      <c r="BI93" s="168" t="str">
        <f t="shared" si="227"/>
        <v>0</v>
      </c>
      <c r="BJ93" s="168" t="str">
        <f t="shared" si="227"/>
        <v>0</v>
      </c>
      <c r="BK93" s="169" t="str">
        <f t="shared" si="227"/>
        <v>0</v>
      </c>
      <c r="BL93" s="168" t="str">
        <f t="shared" si="228"/>
        <v>0</v>
      </c>
      <c r="BM93" s="168" t="str">
        <f t="shared" si="228"/>
        <v>0</v>
      </c>
      <c r="BN93" s="168" t="str">
        <f t="shared" si="228"/>
        <v>0</v>
      </c>
      <c r="BO93" s="169" t="str">
        <f t="shared" si="228"/>
        <v>0</v>
      </c>
      <c r="BP93" s="168" t="str">
        <f t="shared" si="228"/>
        <v>0</v>
      </c>
      <c r="BQ93" s="168" t="str">
        <f t="shared" si="228"/>
        <v>1</v>
      </c>
      <c r="BR93" s="168" t="str">
        <f t="shared" si="228"/>
        <v>1</v>
      </c>
      <c r="BS93" s="169" t="str">
        <f t="shared" si="228"/>
        <v>0</v>
      </c>
      <c r="BT93" s="302" t="str">
        <f t="shared" si="229"/>
        <v>0</v>
      </c>
      <c r="BU93" s="302" t="str">
        <f t="shared" si="229"/>
        <v>0</v>
      </c>
      <c r="BV93" s="302" t="str">
        <f t="shared" si="229"/>
        <v>0</v>
      </c>
      <c r="BW93" s="303" t="str">
        <f t="shared" si="229"/>
        <v>1</v>
      </c>
      <c r="BX93" s="302" t="str">
        <f t="shared" si="229"/>
        <v>1</v>
      </c>
      <c r="BY93" s="302" t="str">
        <f t="shared" si="229"/>
        <v>1</v>
      </c>
      <c r="BZ93" s="302" t="str">
        <f t="shared" si="229"/>
        <v>1</v>
      </c>
      <c r="CA93" s="303" t="str">
        <f t="shared" si="229"/>
        <v>0</v>
      </c>
      <c r="CB93" s="164" t="str">
        <f t="shared" si="230"/>
        <v>0</v>
      </c>
      <c r="CC93" s="289" t="str">
        <f t="shared" si="230"/>
        <v>1</v>
      </c>
      <c r="CD93" s="340" t="str">
        <f t="shared" si="230"/>
        <v>0</v>
      </c>
      <c r="CE93" s="341" t="str">
        <f t="shared" si="230"/>
        <v>0</v>
      </c>
      <c r="CF93" s="340" t="str">
        <f t="shared" si="230"/>
        <v>0</v>
      </c>
      <c r="CG93" s="340" t="str">
        <f t="shared" si="230"/>
        <v>0</v>
      </c>
      <c r="CH93" s="340" t="str">
        <f t="shared" si="230"/>
        <v>0</v>
      </c>
      <c r="CI93" s="341" t="str">
        <f t="shared" si="230"/>
        <v>0</v>
      </c>
      <c r="CJ93" s="11" t="s">
        <v>227</v>
      </c>
      <c r="CL93" s="32" t="str">
        <f t="shared" si="179"/>
        <v>9C1B</v>
      </c>
      <c r="CM93" s="285">
        <f t="shared" si="209"/>
        <v>77</v>
      </c>
      <c r="CN93" s="285">
        <f t="shared" si="211"/>
        <v>87</v>
      </c>
      <c r="CO93" s="142">
        <f t="shared" si="180"/>
        <v>64.400000000000006</v>
      </c>
      <c r="CP93" s="142">
        <f t="shared" si="181"/>
        <v>18.000000000000004</v>
      </c>
      <c r="CQ93" s="143">
        <f t="shared" si="221"/>
        <v>1.8888888888888928</v>
      </c>
      <c r="CS93" s="170">
        <f t="shared" si="182"/>
        <v>9</v>
      </c>
      <c r="CT93" s="23">
        <f t="shared" si="183"/>
        <v>12</v>
      </c>
      <c r="CU93" s="171">
        <f t="shared" si="184"/>
        <v>1</v>
      </c>
      <c r="CV93" s="23">
        <f t="shared" si="185"/>
        <v>11</v>
      </c>
      <c r="CW93" s="172">
        <f t="shared" si="186"/>
        <v>0</v>
      </c>
      <c r="CX93" s="24">
        <f t="shared" si="187"/>
        <v>12</v>
      </c>
      <c r="CY93" s="267">
        <f t="shared" si="188"/>
        <v>4</v>
      </c>
      <c r="CZ93" s="268">
        <f t="shared" si="189"/>
        <v>13</v>
      </c>
      <c r="DA93" s="267">
        <f t="shared" si="190"/>
        <v>0</v>
      </c>
      <c r="DB93" s="268">
        <f t="shared" si="191"/>
        <v>0</v>
      </c>
      <c r="DC93" s="173">
        <f t="shared" si="192"/>
        <v>0</v>
      </c>
      <c r="DD93" s="26">
        <f t="shared" si="193"/>
        <v>8</v>
      </c>
      <c r="DE93" s="173">
        <f t="shared" si="194"/>
        <v>0</v>
      </c>
      <c r="DF93" s="26">
        <f t="shared" si="195"/>
        <v>6</v>
      </c>
      <c r="DG93" s="326">
        <f t="shared" si="196"/>
        <v>1</v>
      </c>
      <c r="DH93" s="327">
        <f t="shared" si="197"/>
        <v>14</v>
      </c>
      <c r="DI93" s="172">
        <f t="shared" si="198"/>
        <v>4</v>
      </c>
      <c r="DJ93" s="24">
        <f t="shared" si="199"/>
        <v>0</v>
      </c>
      <c r="DK93" s="172"/>
      <c r="DL93" s="19">
        <f t="shared" si="200"/>
        <v>156</v>
      </c>
      <c r="DM93" s="19">
        <f t="shared" si="201"/>
        <v>27</v>
      </c>
      <c r="DN93" s="174">
        <f t="shared" si="202"/>
        <v>12</v>
      </c>
      <c r="DO93" s="278">
        <f t="shared" si="203"/>
        <v>77</v>
      </c>
      <c r="DP93" s="278">
        <f t="shared" si="204"/>
        <v>0</v>
      </c>
      <c r="DQ93" s="20">
        <f t="shared" si="205"/>
        <v>8</v>
      </c>
      <c r="DR93" s="20">
        <f t="shared" si="206"/>
        <v>6</v>
      </c>
      <c r="DS93" s="337">
        <f t="shared" si="207"/>
        <v>30</v>
      </c>
      <c r="DT93" s="174">
        <f t="shared" si="208"/>
        <v>64</v>
      </c>
      <c r="DU93" s="1">
        <f t="shared" si="210"/>
        <v>30</v>
      </c>
    </row>
    <row r="94" spans="1:1026" s="223" customFormat="1">
      <c r="A94" s="227">
        <v>44332.4914236111</v>
      </c>
      <c r="B94" s="226" t="s">
        <v>233</v>
      </c>
      <c r="C94" s="193">
        <f t="shared" si="166"/>
        <v>17</v>
      </c>
      <c r="D94" s="194">
        <f t="shared" si="167"/>
        <v>68</v>
      </c>
      <c r="E94" s="195" t="str">
        <f t="shared" si="168"/>
        <v>9C</v>
      </c>
      <c r="F94" s="196" t="str">
        <f t="shared" si="169"/>
        <v>1B</v>
      </c>
      <c r="G94" s="196" t="str">
        <f t="shared" si="170"/>
        <v>0A</v>
      </c>
      <c r="H94" s="196" t="str">
        <f t="shared" si="171"/>
        <v>4D</v>
      </c>
      <c r="I94" s="196" t="str">
        <f t="shared" si="172"/>
        <v>00</v>
      </c>
      <c r="J94" s="196" t="str">
        <f t="shared" si="173"/>
        <v>04</v>
      </c>
      <c r="K94" s="196" t="str">
        <f t="shared" si="174"/>
        <v>06</v>
      </c>
      <c r="L94" s="196" t="str">
        <f t="shared" si="175"/>
        <v>18</v>
      </c>
      <c r="M94" s="196" t="str">
        <f t="shared" si="176"/>
        <v>4</v>
      </c>
      <c r="N94" s="196" t="str">
        <f t="shared" si="177"/>
        <v/>
      </c>
      <c r="O94" s="197" t="str">
        <f t="shared" si="178"/>
        <v/>
      </c>
      <c r="P94" s="198" t="str">
        <f t="shared" si="222"/>
        <v>1</v>
      </c>
      <c r="Q94" s="199" t="str">
        <f t="shared" si="222"/>
        <v>0</v>
      </c>
      <c r="R94" s="199" t="str">
        <f t="shared" si="222"/>
        <v>0</v>
      </c>
      <c r="S94" s="200" t="str">
        <f t="shared" si="222"/>
        <v>1</v>
      </c>
      <c r="T94" s="199" t="str">
        <f t="shared" si="222"/>
        <v>1</v>
      </c>
      <c r="U94" s="199" t="str">
        <f t="shared" si="222"/>
        <v>1</v>
      </c>
      <c r="V94" s="199" t="str">
        <f t="shared" si="222"/>
        <v>0</v>
      </c>
      <c r="W94" s="199" t="str">
        <f t="shared" si="222"/>
        <v>0</v>
      </c>
      <c r="X94" s="198" t="str">
        <f t="shared" si="223"/>
        <v>0</v>
      </c>
      <c r="Y94" s="199" t="str">
        <f t="shared" si="223"/>
        <v>0</v>
      </c>
      <c r="Z94" s="199" t="str">
        <f t="shared" si="223"/>
        <v>0</v>
      </c>
      <c r="AA94" s="200" t="str">
        <f t="shared" si="223"/>
        <v>1</v>
      </c>
      <c r="AB94" s="201" t="str">
        <f t="shared" si="223"/>
        <v>1</v>
      </c>
      <c r="AC94" s="202" t="str">
        <f t="shared" si="223"/>
        <v>0</v>
      </c>
      <c r="AD94" s="199" t="str">
        <f t="shared" si="223"/>
        <v>1</v>
      </c>
      <c r="AE94" s="200" t="str">
        <f t="shared" si="223"/>
        <v>1</v>
      </c>
      <c r="AF94" s="196" t="str">
        <f t="shared" si="224"/>
        <v>0</v>
      </c>
      <c r="AG94" s="203" t="str">
        <f t="shared" si="224"/>
        <v>0</v>
      </c>
      <c r="AH94" s="204" t="str">
        <f t="shared" si="224"/>
        <v>0</v>
      </c>
      <c r="AI94" s="206" t="str">
        <f t="shared" si="224"/>
        <v>0</v>
      </c>
      <c r="AJ94" s="205" t="str">
        <f t="shared" si="224"/>
        <v>1</v>
      </c>
      <c r="AK94" s="205" t="str">
        <f t="shared" si="224"/>
        <v>0</v>
      </c>
      <c r="AL94" s="296" t="str">
        <f t="shared" si="224"/>
        <v>1</v>
      </c>
      <c r="AM94" s="206" t="str">
        <f t="shared" si="224"/>
        <v>0</v>
      </c>
      <c r="AN94" s="254" t="str">
        <f t="shared" si="225"/>
        <v>0</v>
      </c>
      <c r="AO94" s="254" t="str">
        <f t="shared" si="225"/>
        <v>1</v>
      </c>
      <c r="AP94" s="254" t="str">
        <f t="shared" si="225"/>
        <v>0</v>
      </c>
      <c r="AQ94" s="254" t="str">
        <f t="shared" si="225"/>
        <v>0</v>
      </c>
      <c r="AR94" s="255" t="str">
        <f t="shared" si="225"/>
        <v>1</v>
      </c>
      <c r="AS94" s="254" t="str">
        <f t="shared" si="225"/>
        <v>1</v>
      </c>
      <c r="AT94" s="254" t="str">
        <f t="shared" si="225"/>
        <v>0</v>
      </c>
      <c r="AU94" s="256" t="str">
        <f t="shared" si="225"/>
        <v>1</v>
      </c>
      <c r="AV94" s="254" t="str">
        <f t="shared" si="226"/>
        <v>0</v>
      </c>
      <c r="AW94" s="257" t="str">
        <f t="shared" si="226"/>
        <v>0</v>
      </c>
      <c r="AX94" s="257" t="str">
        <f t="shared" si="226"/>
        <v>0</v>
      </c>
      <c r="AY94" s="258" t="str">
        <f t="shared" si="226"/>
        <v>0</v>
      </c>
      <c r="AZ94" s="257" t="str">
        <f t="shared" si="226"/>
        <v>0</v>
      </c>
      <c r="BA94" s="257" t="str">
        <f t="shared" si="226"/>
        <v>0</v>
      </c>
      <c r="BB94" s="257" t="str">
        <f t="shared" si="226"/>
        <v>0</v>
      </c>
      <c r="BC94" s="258" t="str">
        <f t="shared" si="226"/>
        <v>0</v>
      </c>
      <c r="BD94" s="207" t="str">
        <f t="shared" si="227"/>
        <v>0</v>
      </c>
      <c r="BE94" s="207" t="str">
        <f t="shared" si="227"/>
        <v>0</v>
      </c>
      <c r="BF94" s="207" t="str">
        <f t="shared" si="227"/>
        <v>0</v>
      </c>
      <c r="BG94" s="208" t="str">
        <f t="shared" si="227"/>
        <v>0</v>
      </c>
      <c r="BH94" s="207" t="str">
        <f t="shared" si="227"/>
        <v>0</v>
      </c>
      <c r="BI94" s="207" t="str">
        <f t="shared" si="227"/>
        <v>1</v>
      </c>
      <c r="BJ94" s="207" t="str">
        <f t="shared" si="227"/>
        <v>0</v>
      </c>
      <c r="BK94" s="208" t="str">
        <f t="shared" si="227"/>
        <v>0</v>
      </c>
      <c r="BL94" s="207" t="str">
        <f t="shared" si="228"/>
        <v>0</v>
      </c>
      <c r="BM94" s="207" t="str">
        <f t="shared" si="228"/>
        <v>0</v>
      </c>
      <c r="BN94" s="207" t="str">
        <f t="shared" si="228"/>
        <v>0</v>
      </c>
      <c r="BO94" s="208" t="str">
        <f t="shared" si="228"/>
        <v>0</v>
      </c>
      <c r="BP94" s="207" t="str">
        <f t="shared" si="228"/>
        <v>0</v>
      </c>
      <c r="BQ94" s="207" t="str">
        <f t="shared" si="228"/>
        <v>1</v>
      </c>
      <c r="BR94" s="207" t="str">
        <f t="shared" si="228"/>
        <v>1</v>
      </c>
      <c r="BS94" s="208" t="str">
        <f t="shared" si="228"/>
        <v>0</v>
      </c>
      <c r="BT94" s="314" t="str">
        <f t="shared" si="229"/>
        <v>0</v>
      </c>
      <c r="BU94" s="314" t="str">
        <f t="shared" si="229"/>
        <v>0</v>
      </c>
      <c r="BV94" s="314" t="str">
        <f t="shared" si="229"/>
        <v>0</v>
      </c>
      <c r="BW94" s="315" t="str">
        <f t="shared" si="229"/>
        <v>1</v>
      </c>
      <c r="BX94" s="314" t="str">
        <f t="shared" si="229"/>
        <v>1</v>
      </c>
      <c r="BY94" s="314" t="str">
        <f t="shared" si="229"/>
        <v>0</v>
      </c>
      <c r="BZ94" s="314" t="str">
        <f t="shared" si="229"/>
        <v>0</v>
      </c>
      <c r="CA94" s="315" t="str">
        <f t="shared" si="229"/>
        <v>0</v>
      </c>
      <c r="CB94" s="205" t="str">
        <f t="shared" si="230"/>
        <v>0</v>
      </c>
      <c r="CC94" s="296" t="str">
        <f t="shared" si="230"/>
        <v>1</v>
      </c>
      <c r="CD94" s="352" t="str">
        <f t="shared" si="230"/>
        <v>0</v>
      </c>
      <c r="CE94" s="353" t="str">
        <f t="shared" si="230"/>
        <v>0</v>
      </c>
      <c r="CF94" s="352" t="str">
        <f t="shared" si="230"/>
        <v>0</v>
      </c>
      <c r="CG94" s="352" t="str">
        <f t="shared" si="230"/>
        <v>0</v>
      </c>
      <c r="CH94" s="352" t="str">
        <f t="shared" si="230"/>
        <v>0</v>
      </c>
      <c r="CI94" s="353" t="str">
        <f t="shared" si="230"/>
        <v>0</v>
      </c>
      <c r="CJ94" s="196" t="s">
        <v>227</v>
      </c>
      <c r="CK94" s="196"/>
      <c r="CL94" s="209" t="str">
        <f t="shared" si="179"/>
        <v>9C1B</v>
      </c>
      <c r="CM94" s="286">
        <f t="shared" si="209"/>
        <v>77</v>
      </c>
      <c r="CN94" s="286">
        <f t="shared" si="211"/>
        <v>87</v>
      </c>
      <c r="CO94" s="210">
        <f t="shared" si="180"/>
        <v>64</v>
      </c>
      <c r="CP94" s="210">
        <f t="shared" si="181"/>
        <v>17.777777777777779</v>
      </c>
      <c r="CQ94" s="211">
        <f t="shared" si="221"/>
        <v>-0.22222222222222499</v>
      </c>
      <c r="CR94" s="196"/>
      <c r="CS94" s="212">
        <f t="shared" si="182"/>
        <v>9</v>
      </c>
      <c r="CT94" s="213">
        <f t="shared" si="183"/>
        <v>12</v>
      </c>
      <c r="CU94" s="214">
        <f t="shared" si="184"/>
        <v>1</v>
      </c>
      <c r="CV94" s="213">
        <f t="shared" si="185"/>
        <v>11</v>
      </c>
      <c r="CW94" s="215">
        <f t="shared" si="186"/>
        <v>0</v>
      </c>
      <c r="CX94" s="216">
        <f t="shared" si="187"/>
        <v>10</v>
      </c>
      <c r="CY94" s="271">
        <f t="shared" si="188"/>
        <v>4</v>
      </c>
      <c r="CZ94" s="272">
        <f t="shared" si="189"/>
        <v>13</v>
      </c>
      <c r="DA94" s="271">
        <f t="shared" si="190"/>
        <v>0</v>
      </c>
      <c r="DB94" s="272">
        <f t="shared" si="191"/>
        <v>0</v>
      </c>
      <c r="DC94" s="217">
        <f t="shared" si="192"/>
        <v>0</v>
      </c>
      <c r="DD94" s="218">
        <f t="shared" si="193"/>
        <v>4</v>
      </c>
      <c r="DE94" s="217">
        <f t="shared" si="194"/>
        <v>0</v>
      </c>
      <c r="DF94" s="218">
        <f t="shared" si="195"/>
        <v>6</v>
      </c>
      <c r="DG94" s="330">
        <f t="shared" si="196"/>
        <v>1</v>
      </c>
      <c r="DH94" s="331">
        <f t="shared" si="197"/>
        <v>8</v>
      </c>
      <c r="DI94" s="215">
        <f t="shared" si="198"/>
        <v>4</v>
      </c>
      <c r="DJ94" s="216">
        <f t="shared" si="199"/>
        <v>0</v>
      </c>
      <c r="DK94" s="215"/>
      <c r="DL94" s="219">
        <f t="shared" si="200"/>
        <v>156</v>
      </c>
      <c r="DM94" s="219">
        <f t="shared" si="201"/>
        <v>27</v>
      </c>
      <c r="DN94" s="220">
        <f t="shared" si="202"/>
        <v>10</v>
      </c>
      <c r="DO94" s="280">
        <f t="shared" si="203"/>
        <v>77</v>
      </c>
      <c r="DP94" s="280">
        <f t="shared" si="204"/>
        <v>0</v>
      </c>
      <c r="DQ94" s="221">
        <f t="shared" si="205"/>
        <v>4</v>
      </c>
      <c r="DR94" s="221">
        <f t="shared" si="206"/>
        <v>6</v>
      </c>
      <c r="DS94" s="339">
        <f t="shared" si="207"/>
        <v>24</v>
      </c>
      <c r="DT94" s="220">
        <f t="shared" si="208"/>
        <v>64</v>
      </c>
      <c r="DU94" s="215">
        <f t="shared" si="210"/>
        <v>24</v>
      </c>
      <c r="DV94" s="215"/>
      <c r="DW94" s="215"/>
      <c r="DX94" s="215"/>
      <c r="DY94" s="215"/>
      <c r="DZ94" s="215"/>
      <c r="EA94" s="215"/>
      <c r="EB94" s="215"/>
      <c r="EC94" s="215"/>
      <c r="ED94" s="215"/>
      <c r="EE94" s="215"/>
      <c r="EF94" s="215"/>
      <c r="EG94" s="215"/>
      <c r="EH94" s="215"/>
      <c r="EI94" s="215"/>
      <c r="EJ94" s="215"/>
      <c r="EK94" s="215"/>
      <c r="EL94" s="215"/>
      <c r="EM94" s="215"/>
      <c r="EN94" s="215"/>
      <c r="EO94" s="215"/>
      <c r="EP94" s="215"/>
      <c r="EQ94" s="215"/>
      <c r="ER94" s="215"/>
      <c r="ES94" s="215"/>
      <c r="ET94" s="215"/>
      <c r="EU94" s="215"/>
      <c r="EV94" s="215"/>
      <c r="EW94" s="215"/>
      <c r="EX94" s="215"/>
      <c r="EY94" s="215"/>
      <c r="EZ94" s="215"/>
      <c r="FA94" s="215"/>
      <c r="FB94" s="215"/>
      <c r="FC94" s="215"/>
      <c r="FD94" s="215"/>
      <c r="FE94" s="215"/>
      <c r="FF94" s="215"/>
      <c r="FG94" s="215"/>
      <c r="FH94" s="215"/>
      <c r="FI94" s="215"/>
      <c r="FJ94" s="215"/>
      <c r="FK94" s="215"/>
      <c r="FL94" s="215"/>
      <c r="FM94" s="215"/>
      <c r="FN94" s="215"/>
      <c r="FO94" s="215"/>
      <c r="FP94" s="215"/>
      <c r="FQ94" s="215"/>
      <c r="FR94" s="215"/>
      <c r="FS94" s="215"/>
      <c r="FT94" s="215"/>
      <c r="FU94" s="215"/>
      <c r="FV94" s="215"/>
      <c r="FW94" s="215"/>
      <c r="FX94" s="215"/>
      <c r="FY94" s="215"/>
      <c r="FZ94" s="215"/>
      <c r="GA94" s="215"/>
      <c r="GB94" s="215"/>
      <c r="GC94" s="215"/>
      <c r="GD94" s="215"/>
      <c r="GE94" s="215"/>
      <c r="GF94" s="215"/>
      <c r="GG94" s="215"/>
      <c r="GH94" s="215"/>
      <c r="GI94" s="215"/>
      <c r="GJ94" s="215"/>
      <c r="GK94" s="215"/>
      <c r="GL94" s="215"/>
      <c r="GM94" s="215"/>
      <c r="GN94" s="215"/>
      <c r="GO94" s="215"/>
      <c r="GP94" s="215"/>
      <c r="GQ94" s="215"/>
      <c r="GR94" s="215"/>
      <c r="GS94" s="215"/>
      <c r="GT94" s="215"/>
      <c r="GU94" s="215"/>
      <c r="GV94" s="215"/>
      <c r="GW94" s="215"/>
      <c r="GX94" s="215"/>
      <c r="GY94" s="215"/>
      <c r="GZ94" s="215"/>
      <c r="HA94" s="215"/>
      <c r="HB94" s="215"/>
      <c r="HC94" s="215"/>
      <c r="HD94" s="215"/>
      <c r="HE94" s="215"/>
      <c r="HF94" s="215"/>
      <c r="HG94" s="215"/>
      <c r="HH94" s="215"/>
      <c r="HI94" s="215"/>
      <c r="HJ94" s="215"/>
      <c r="HK94" s="215"/>
      <c r="HL94" s="215"/>
      <c r="HM94" s="215"/>
      <c r="HN94" s="215"/>
      <c r="HO94" s="215"/>
      <c r="HP94" s="215"/>
      <c r="HQ94" s="215"/>
      <c r="HR94" s="215"/>
      <c r="HS94" s="215"/>
      <c r="HT94" s="215"/>
      <c r="HU94" s="215"/>
      <c r="HV94" s="215"/>
      <c r="HW94" s="215"/>
      <c r="HX94" s="215"/>
      <c r="HY94" s="215"/>
      <c r="HZ94" s="215"/>
      <c r="IA94" s="215"/>
      <c r="IB94" s="215"/>
      <c r="IC94" s="215"/>
      <c r="ID94" s="215"/>
      <c r="IE94" s="215"/>
      <c r="IF94" s="215"/>
      <c r="IG94" s="215"/>
      <c r="IH94" s="215"/>
      <c r="II94" s="215"/>
      <c r="IJ94" s="215"/>
      <c r="IK94" s="215"/>
      <c r="IL94" s="215"/>
      <c r="IM94" s="215"/>
      <c r="IN94" s="215"/>
      <c r="IO94" s="215"/>
      <c r="IP94" s="215"/>
      <c r="IQ94" s="215"/>
      <c r="IR94" s="215"/>
      <c r="IS94" s="215"/>
      <c r="IT94" s="215"/>
      <c r="IU94" s="215"/>
      <c r="IV94" s="215"/>
      <c r="IW94" s="215"/>
      <c r="IX94" s="215"/>
      <c r="IY94" s="215"/>
      <c r="IZ94" s="215"/>
      <c r="JA94" s="215"/>
      <c r="JB94" s="215"/>
      <c r="JC94" s="215"/>
      <c r="JD94" s="215"/>
      <c r="JE94" s="215"/>
      <c r="JF94" s="215"/>
      <c r="JG94" s="215"/>
      <c r="JH94" s="215"/>
      <c r="JI94" s="215"/>
      <c r="JJ94" s="215"/>
      <c r="JK94" s="215"/>
      <c r="JL94" s="215"/>
      <c r="JM94" s="215"/>
      <c r="JN94" s="215"/>
      <c r="JO94" s="215"/>
      <c r="JP94" s="215"/>
      <c r="JQ94" s="215"/>
      <c r="JR94" s="215"/>
      <c r="JS94" s="215"/>
      <c r="JT94" s="215"/>
      <c r="JU94" s="215"/>
      <c r="JV94" s="215"/>
      <c r="JW94" s="215"/>
      <c r="JX94" s="215"/>
      <c r="JY94" s="215"/>
      <c r="JZ94" s="215"/>
      <c r="KA94" s="215"/>
      <c r="KB94" s="215"/>
      <c r="KC94" s="215"/>
      <c r="KD94" s="215"/>
      <c r="KE94" s="215"/>
      <c r="KF94" s="215"/>
      <c r="KG94" s="215"/>
      <c r="KH94" s="215"/>
      <c r="KI94" s="215"/>
      <c r="KJ94" s="215"/>
      <c r="KK94" s="215"/>
      <c r="KL94" s="215"/>
      <c r="KM94" s="215"/>
      <c r="KN94" s="215"/>
      <c r="KO94" s="215"/>
      <c r="KP94" s="215"/>
      <c r="KQ94" s="215"/>
      <c r="KR94" s="215"/>
      <c r="KS94" s="215"/>
      <c r="KT94" s="215"/>
      <c r="KU94" s="215"/>
      <c r="KV94" s="215"/>
      <c r="KW94" s="215"/>
      <c r="KX94" s="215"/>
      <c r="KY94" s="215"/>
      <c r="KZ94" s="215"/>
      <c r="LA94" s="215"/>
      <c r="LB94" s="215"/>
      <c r="LC94" s="215"/>
      <c r="LD94" s="215"/>
      <c r="LE94" s="215"/>
      <c r="LF94" s="215"/>
      <c r="LG94" s="215"/>
      <c r="LH94" s="215"/>
      <c r="LI94" s="215"/>
      <c r="LJ94" s="215"/>
      <c r="LK94" s="215"/>
      <c r="LL94" s="215"/>
      <c r="LM94" s="215"/>
      <c r="LN94" s="215"/>
      <c r="LO94" s="215"/>
      <c r="LP94" s="215"/>
      <c r="LQ94" s="215"/>
      <c r="LR94" s="215"/>
      <c r="LS94" s="215"/>
      <c r="LT94" s="215"/>
      <c r="LU94" s="215"/>
      <c r="LV94" s="215"/>
      <c r="LW94" s="215"/>
      <c r="LX94" s="215"/>
      <c r="LY94" s="215"/>
      <c r="LZ94" s="215"/>
      <c r="MA94" s="215"/>
      <c r="MB94" s="215"/>
      <c r="MC94" s="215"/>
      <c r="MD94" s="215"/>
      <c r="ME94" s="215"/>
      <c r="MF94" s="215"/>
      <c r="MG94" s="215"/>
      <c r="MH94" s="215"/>
      <c r="MI94" s="215"/>
      <c r="MJ94" s="215"/>
      <c r="MK94" s="215"/>
      <c r="ML94" s="215"/>
      <c r="MM94" s="215"/>
      <c r="MN94" s="215"/>
      <c r="MO94" s="215"/>
      <c r="MP94" s="215"/>
      <c r="MQ94" s="215"/>
      <c r="MR94" s="215"/>
      <c r="MS94" s="215"/>
      <c r="MT94" s="215"/>
      <c r="MU94" s="215"/>
      <c r="MV94" s="215"/>
      <c r="MW94" s="215"/>
      <c r="MX94" s="215"/>
      <c r="MY94" s="215"/>
      <c r="MZ94" s="215"/>
      <c r="NA94" s="215"/>
      <c r="NB94" s="215"/>
      <c r="NC94" s="215"/>
      <c r="ND94" s="215"/>
      <c r="NE94" s="215"/>
      <c r="NF94" s="215"/>
      <c r="NG94" s="215"/>
      <c r="NH94" s="215"/>
      <c r="NI94" s="215"/>
      <c r="NJ94" s="215"/>
      <c r="NK94" s="215"/>
      <c r="NL94" s="215"/>
      <c r="NM94" s="215"/>
      <c r="NN94" s="215"/>
      <c r="NO94" s="215"/>
      <c r="NP94" s="215"/>
      <c r="NQ94" s="215"/>
      <c r="NR94" s="215"/>
      <c r="NS94" s="215"/>
      <c r="NT94" s="215"/>
      <c r="NU94" s="215"/>
      <c r="NV94" s="215"/>
      <c r="NW94" s="215"/>
      <c r="NX94" s="215"/>
      <c r="NY94" s="215"/>
      <c r="NZ94" s="215"/>
      <c r="OA94" s="215"/>
      <c r="OB94" s="215"/>
      <c r="OC94" s="215"/>
      <c r="OD94" s="215"/>
      <c r="OE94" s="215"/>
      <c r="OF94" s="215"/>
      <c r="OG94" s="215"/>
      <c r="OH94" s="215"/>
      <c r="OI94" s="215"/>
      <c r="OJ94" s="215"/>
      <c r="OK94" s="215"/>
      <c r="OL94" s="215"/>
      <c r="OM94" s="215"/>
      <c r="ON94" s="215"/>
      <c r="OO94" s="215"/>
      <c r="OP94" s="215"/>
      <c r="OQ94" s="215"/>
      <c r="OR94" s="215"/>
      <c r="OS94" s="215"/>
      <c r="OT94" s="215"/>
      <c r="OU94" s="215"/>
      <c r="OV94" s="215"/>
      <c r="OW94" s="215"/>
      <c r="OX94" s="215"/>
      <c r="OY94" s="215"/>
      <c r="OZ94" s="215"/>
      <c r="PA94" s="215"/>
      <c r="PB94" s="215"/>
      <c r="PC94" s="215"/>
      <c r="PD94" s="215"/>
      <c r="PE94" s="215"/>
      <c r="PF94" s="215"/>
      <c r="PG94" s="215"/>
      <c r="PH94" s="215"/>
      <c r="PI94" s="215"/>
      <c r="PJ94" s="215"/>
      <c r="PK94" s="215"/>
      <c r="PL94" s="215"/>
      <c r="PM94" s="215"/>
      <c r="PN94" s="215"/>
      <c r="PO94" s="215"/>
      <c r="PP94" s="215"/>
      <c r="PQ94" s="215"/>
      <c r="PR94" s="215"/>
      <c r="PS94" s="215"/>
      <c r="PT94" s="215"/>
      <c r="PU94" s="215"/>
      <c r="PV94" s="215"/>
      <c r="PW94" s="215"/>
      <c r="PX94" s="215"/>
      <c r="PY94" s="215"/>
      <c r="PZ94" s="215"/>
      <c r="QA94" s="215"/>
      <c r="QB94" s="215"/>
      <c r="QC94" s="215"/>
      <c r="QD94" s="215"/>
      <c r="QE94" s="215"/>
      <c r="QF94" s="215"/>
      <c r="QG94" s="215"/>
      <c r="QH94" s="215"/>
      <c r="QI94" s="215"/>
      <c r="QJ94" s="215"/>
      <c r="QK94" s="215"/>
      <c r="QL94" s="215"/>
      <c r="QM94" s="215"/>
      <c r="QN94" s="215"/>
      <c r="QO94" s="215"/>
      <c r="QP94" s="215"/>
      <c r="QQ94" s="215"/>
      <c r="QR94" s="215"/>
      <c r="QS94" s="215"/>
      <c r="QT94" s="215"/>
      <c r="QU94" s="215"/>
      <c r="QV94" s="215"/>
      <c r="QW94" s="215"/>
      <c r="QX94" s="215"/>
      <c r="QY94" s="215"/>
      <c r="QZ94" s="215"/>
      <c r="RA94" s="215"/>
      <c r="RB94" s="215"/>
      <c r="RC94" s="215"/>
      <c r="RD94" s="215"/>
      <c r="RE94" s="215"/>
      <c r="RF94" s="215"/>
      <c r="RG94" s="215"/>
      <c r="RH94" s="215"/>
      <c r="RI94" s="215"/>
      <c r="RJ94" s="215"/>
      <c r="RK94" s="215"/>
      <c r="RL94" s="215"/>
      <c r="RM94" s="215"/>
      <c r="RN94" s="215"/>
      <c r="RO94" s="215"/>
      <c r="RP94" s="215"/>
      <c r="RQ94" s="215"/>
      <c r="RR94" s="215"/>
      <c r="RS94" s="215"/>
      <c r="RT94" s="215"/>
      <c r="RU94" s="215"/>
      <c r="RV94" s="215"/>
      <c r="RW94" s="215"/>
      <c r="RX94" s="215"/>
      <c r="RY94" s="215"/>
      <c r="RZ94" s="215"/>
      <c r="SA94" s="215"/>
      <c r="SB94" s="215"/>
      <c r="SC94" s="215"/>
      <c r="SD94" s="215"/>
      <c r="SE94" s="215"/>
      <c r="SF94" s="215"/>
      <c r="SG94" s="215"/>
      <c r="SH94" s="215"/>
      <c r="SI94" s="215"/>
      <c r="SJ94" s="215"/>
      <c r="SK94" s="215"/>
      <c r="SL94" s="215"/>
      <c r="SM94" s="215"/>
      <c r="SN94" s="215"/>
      <c r="SO94" s="215"/>
      <c r="SP94" s="215"/>
      <c r="SQ94" s="215"/>
      <c r="SR94" s="215"/>
      <c r="SS94" s="215"/>
      <c r="ST94" s="215"/>
      <c r="SU94" s="215"/>
      <c r="SV94" s="215"/>
      <c r="SW94" s="215"/>
      <c r="SX94" s="215"/>
      <c r="SY94" s="215"/>
      <c r="SZ94" s="215"/>
      <c r="TA94" s="215"/>
      <c r="TB94" s="215"/>
      <c r="TC94" s="215"/>
      <c r="TD94" s="215"/>
      <c r="TE94" s="215"/>
      <c r="TF94" s="215"/>
      <c r="TG94" s="215"/>
      <c r="TH94" s="215"/>
      <c r="TI94" s="215"/>
      <c r="TJ94" s="215"/>
      <c r="TK94" s="215"/>
      <c r="TL94" s="215"/>
      <c r="TM94" s="215"/>
      <c r="TN94" s="215"/>
      <c r="TO94" s="215"/>
      <c r="TP94" s="215"/>
      <c r="TQ94" s="215"/>
      <c r="TR94" s="215"/>
      <c r="TS94" s="215"/>
      <c r="TT94" s="215"/>
      <c r="TU94" s="215"/>
      <c r="TV94" s="215"/>
      <c r="TW94" s="215"/>
      <c r="TX94" s="215"/>
      <c r="TY94" s="215"/>
      <c r="TZ94" s="215"/>
      <c r="UA94" s="215"/>
      <c r="UB94" s="215"/>
      <c r="UC94" s="215"/>
      <c r="UD94" s="215"/>
      <c r="UE94" s="215"/>
      <c r="UF94" s="215"/>
      <c r="UG94" s="215"/>
      <c r="UH94" s="215"/>
      <c r="UI94" s="215"/>
      <c r="UJ94" s="215"/>
      <c r="UK94" s="215"/>
      <c r="UL94" s="215"/>
      <c r="UM94" s="215"/>
      <c r="UN94" s="215"/>
      <c r="UO94" s="215"/>
      <c r="UP94" s="215"/>
      <c r="UQ94" s="215"/>
      <c r="UR94" s="215"/>
      <c r="US94" s="215"/>
      <c r="UT94" s="215"/>
      <c r="UU94" s="215"/>
      <c r="UV94" s="215"/>
      <c r="UW94" s="215"/>
      <c r="UX94" s="215"/>
      <c r="UY94" s="215"/>
      <c r="UZ94" s="215"/>
      <c r="VA94" s="215"/>
      <c r="VB94" s="215"/>
      <c r="VC94" s="215"/>
      <c r="VD94" s="215"/>
      <c r="VE94" s="215"/>
      <c r="VF94" s="215"/>
      <c r="VG94" s="215"/>
      <c r="VH94" s="215"/>
      <c r="VI94" s="215"/>
      <c r="VJ94" s="215"/>
      <c r="VK94" s="215"/>
      <c r="VL94" s="215"/>
      <c r="VM94" s="215"/>
      <c r="VN94" s="215"/>
      <c r="VO94" s="215"/>
      <c r="VP94" s="215"/>
      <c r="VQ94" s="215"/>
      <c r="VR94" s="215"/>
      <c r="VS94" s="215"/>
      <c r="VT94" s="215"/>
      <c r="VU94" s="215"/>
      <c r="VV94" s="215"/>
      <c r="VW94" s="215"/>
      <c r="VX94" s="215"/>
      <c r="VY94" s="215"/>
      <c r="VZ94" s="215"/>
      <c r="WA94" s="215"/>
      <c r="WB94" s="215"/>
      <c r="WC94" s="215"/>
      <c r="WD94" s="215"/>
      <c r="WE94" s="215"/>
      <c r="WF94" s="215"/>
      <c r="WG94" s="215"/>
      <c r="WH94" s="215"/>
      <c r="WI94" s="215"/>
      <c r="WJ94" s="215"/>
      <c r="WK94" s="215"/>
      <c r="WL94" s="215"/>
      <c r="WM94" s="215"/>
      <c r="WN94" s="215"/>
      <c r="WO94" s="215"/>
      <c r="WP94" s="215"/>
      <c r="WQ94" s="215"/>
      <c r="WR94" s="215"/>
      <c r="WS94" s="215"/>
      <c r="WT94" s="215"/>
      <c r="WU94" s="215"/>
      <c r="WV94" s="215"/>
      <c r="WW94" s="215"/>
      <c r="WX94" s="215"/>
      <c r="WY94" s="215"/>
      <c r="WZ94" s="215"/>
      <c r="XA94" s="215"/>
      <c r="XB94" s="215"/>
      <c r="XC94" s="215"/>
      <c r="XD94" s="215"/>
      <c r="XE94" s="215"/>
      <c r="XF94" s="215"/>
      <c r="XG94" s="215"/>
      <c r="XH94" s="215"/>
      <c r="XI94" s="215"/>
      <c r="XJ94" s="215"/>
      <c r="XK94" s="215"/>
      <c r="XL94" s="215"/>
      <c r="XM94" s="215"/>
      <c r="XN94" s="215"/>
      <c r="XO94" s="215"/>
      <c r="XP94" s="215"/>
      <c r="XQ94" s="215"/>
      <c r="XR94" s="215"/>
      <c r="XS94" s="215"/>
      <c r="XT94" s="215"/>
      <c r="XU94" s="215"/>
      <c r="XV94" s="215"/>
      <c r="XW94" s="215"/>
      <c r="XX94" s="215"/>
      <c r="XY94" s="215"/>
      <c r="XZ94" s="215"/>
      <c r="YA94" s="215"/>
      <c r="YB94" s="215"/>
      <c r="YC94" s="215"/>
      <c r="YD94" s="215"/>
      <c r="YE94" s="215"/>
      <c r="YF94" s="215"/>
      <c r="YG94" s="215"/>
      <c r="YH94" s="215"/>
      <c r="YI94" s="215"/>
      <c r="YJ94" s="215"/>
      <c r="YK94" s="215"/>
      <c r="YL94" s="215"/>
      <c r="YM94" s="215"/>
      <c r="YN94" s="215"/>
      <c r="YO94" s="215"/>
      <c r="YP94" s="215"/>
      <c r="YQ94" s="215"/>
      <c r="YR94" s="215"/>
      <c r="YS94" s="215"/>
      <c r="YT94" s="215"/>
      <c r="YU94" s="215"/>
      <c r="YV94" s="215"/>
      <c r="YW94" s="215"/>
      <c r="YX94" s="215"/>
      <c r="YY94" s="215"/>
      <c r="YZ94" s="215"/>
      <c r="ZA94" s="215"/>
      <c r="ZB94" s="215"/>
      <c r="ZC94" s="215"/>
      <c r="ZD94" s="215"/>
      <c r="ZE94" s="215"/>
      <c r="ZF94" s="215"/>
      <c r="ZG94" s="215"/>
      <c r="ZH94" s="215"/>
      <c r="ZI94" s="215"/>
      <c r="ZJ94" s="215"/>
      <c r="ZK94" s="215"/>
      <c r="ZL94" s="215"/>
      <c r="ZM94" s="215"/>
      <c r="ZN94" s="215"/>
      <c r="ZO94" s="215"/>
      <c r="ZP94" s="215"/>
      <c r="ZQ94" s="215"/>
      <c r="ZR94" s="215"/>
      <c r="ZS94" s="215"/>
      <c r="ZT94" s="215"/>
      <c r="ZU94" s="215"/>
      <c r="ZV94" s="215"/>
      <c r="ZW94" s="215"/>
      <c r="ZX94" s="215"/>
      <c r="ZY94" s="215"/>
      <c r="ZZ94" s="215"/>
      <c r="AAA94" s="215"/>
      <c r="AAB94" s="215"/>
      <c r="AAC94" s="215"/>
      <c r="AAD94" s="215"/>
      <c r="AAE94" s="215"/>
      <c r="AAF94" s="215"/>
      <c r="AAG94" s="215"/>
      <c r="AAH94" s="215"/>
      <c r="AAI94" s="215"/>
      <c r="AAJ94" s="215"/>
      <c r="AAK94" s="215"/>
      <c r="AAL94" s="215"/>
      <c r="AAM94" s="215"/>
      <c r="AAN94" s="215"/>
      <c r="AAO94" s="215"/>
      <c r="AAP94" s="215"/>
      <c r="AAQ94" s="215"/>
      <c r="AAR94" s="215"/>
      <c r="AAS94" s="215"/>
      <c r="AAT94" s="215"/>
      <c r="AAU94" s="215"/>
      <c r="AAV94" s="215"/>
      <c r="AAW94" s="215"/>
      <c r="AAX94" s="215"/>
      <c r="AAY94" s="215"/>
      <c r="AAZ94" s="215"/>
      <c r="ABA94" s="215"/>
      <c r="ABB94" s="215"/>
      <c r="ABC94" s="215"/>
      <c r="ABD94" s="215"/>
      <c r="ABE94" s="215"/>
      <c r="ABF94" s="215"/>
      <c r="ABG94" s="215"/>
      <c r="ABH94" s="215"/>
      <c r="ABI94" s="215"/>
      <c r="ABJ94" s="215"/>
      <c r="ABK94" s="215"/>
      <c r="ABL94" s="215"/>
      <c r="ABM94" s="215"/>
      <c r="ABN94" s="215"/>
      <c r="ABO94" s="215"/>
      <c r="ABP94" s="215"/>
      <c r="ABQ94" s="215"/>
      <c r="ABR94" s="215"/>
      <c r="ABS94" s="215"/>
      <c r="ABT94" s="215"/>
      <c r="ABU94" s="215"/>
      <c r="ABV94" s="215"/>
      <c r="ABW94" s="215"/>
      <c r="ABX94" s="215"/>
      <c r="ABY94" s="215"/>
      <c r="ABZ94" s="215"/>
      <c r="ACA94" s="215"/>
      <c r="ACB94" s="215"/>
      <c r="ACC94" s="215"/>
      <c r="ACD94" s="215"/>
      <c r="ACE94" s="215"/>
      <c r="ACF94" s="215"/>
      <c r="ACG94" s="215"/>
      <c r="ACH94" s="215"/>
      <c r="ACI94" s="215"/>
      <c r="ACJ94" s="215"/>
      <c r="ACK94" s="215"/>
      <c r="ACL94" s="215"/>
      <c r="ACM94" s="215"/>
      <c r="ACN94" s="215"/>
      <c r="ACO94" s="215"/>
      <c r="ACP94" s="215"/>
      <c r="ACQ94" s="215"/>
      <c r="ACR94" s="215"/>
      <c r="ACS94" s="215"/>
      <c r="ACT94" s="215"/>
      <c r="ACU94" s="215"/>
      <c r="ACV94" s="215"/>
      <c r="ACW94" s="215"/>
      <c r="ACX94" s="215"/>
      <c r="ACY94" s="215"/>
      <c r="ACZ94" s="215"/>
      <c r="ADA94" s="215"/>
      <c r="ADB94" s="215"/>
      <c r="ADC94" s="215"/>
      <c r="ADD94" s="215"/>
      <c r="ADE94" s="215"/>
      <c r="ADF94" s="215"/>
      <c r="ADG94" s="215"/>
      <c r="ADH94" s="215"/>
      <c r="ADI94" s="215"/>
      <c r="ADJ94" s="215"/>
      <c r="ADK94" s="215"/>
      <c r="ADL94" s="215"/>
      <c r="ADM94" s="215"/>
      <c r="ADN94" s="215"/>
      <c r="ADO94" s="215"/>
      <c r="ADP94" s="215"/>
      <c r="ADQ94" s="215"/>
      <c r="ADR94" s="215"/>
      <c r="ADS94" s="215"/>
      <c r="ADT94" s="215"/>
      <c r="ADU94" s="215"/>
      <c r="ADV94" s="215"/>
      <c r="ADW94" s="215"/>
      <c r="ADX94" s="215"/>
      <c r="ADY94" s="215"/>
      <c r="ADZ94" s="215"/>
      <c r="AEA94" s="215"/>
      <c r="AEB94" s="215"/>
      <c r="AEC94" s="215"/>
      <c r="AED94" s="215"/>
      <c r="AEE94" s="215"/>
      <c r="AEF94" s="215"/>
      <c r="AEG94" s="215"/>
      <c r="AEH94" s="215"/>
      <c r="AEI94" s="215"/>
      <c r="AEJ94" s="215"/>
      <c r="AEK94" s="215"/>
      <c r="AEL94" s="215"/>
      <c r="AEM94" s="215"/>
      <c r="AEN94" s="215"/>
      <c r="AEO94" s="215"/>
      <c r="AEP94" s="215"/>
      <c r="AEQ94" s="215"/>
      <c r="AER94" s="215"/>
      <c r="AES94" s="215"/>
      <c r="AET94" s="215"/>
      <c r="AEU94" s="215"/>
      <c r="AEV94" s="215"/>
      <c r="AEW94" s="215"/>
      <c r="AEX94" s="215"/>
      <c r="AEY94" s="215"/>
      <c r="AEZ94" s="215"/>
      <c r="AFA94" s="215"/>
      <c r="AFB94" s="215"/>
      <c r="AFC94" s="215"/>
      <c r="AFD94" s="215"/>
      <c r="AFE94" s="215"/>
      <c r="AFF94" s="215"/>
      <c r="AFG94" s="215"/>
      <c r="AFH94" s="215"/>
      <c r="AFI94" s="215"/>
      <c r="AFJ94" s="215"/>
      <c r="AFK94" s="215"/>
      <c r="AFL94" s="215"/>
      <c r="AFM94" s="215"/>
      <c r="AFN94" s="215"/>
      <c r="AFO94" s="215"/>
      <c r="AFP94" s="215"/>
      <c r="AFQ94" s="215"/>
      <c r="AFR94" s="215"/>
      <c r="AFS94" s="215"/>
      <c r="AFT94" s="215"/>
      <c r="AFU94" s="215"/>
      <c r="AFV94" s="215"/>
      <c r="AFW94" s="215"/>
      <c r="AFX94" s="215"/>
      <c r="AFY94" s="215"/>
      <c r="AFZ94" s="215"/>
      <c r="AGA94" s="215"/>
      <c r="AGB94" s="215"/>
      <c r="AGC94" s="215"/>
      <c r="AGD94" s="215"/>
      <c r="AGE94" s="215"/>
      <c r="AGF94" s="215"/>
      <c r="AGG94" s="215"/>
      <c r="AGH94" s="215"/>
      <c r="AGI94" s="215"/>
      <c r="AGJ94" s="215"/>
      <c r="AGK94" s="215"/>
      <c r="AGL94" s="215"/>
      <c r="AGM94" s="215"/>
      <c r="AGN94" s="215"/>
      <c r="AGO94" s="215"/>
      <c r="AGP94" s="215"/>
      <c r="AGQ94" s="215"/>
      <c r="AGR94" s="215"/>
      <c r="AGS94" s="215"/>
      <c r="AGT94" s="215"/>
      <c r="AGU94" s="215"/>
      <c r="AGV94" s="215"/>
      <c r="AGW94" s="215"/>
      <c r="AGX94" s="215"/>
      <c r="AGY94" s="215"/>
      <c r="AGZ94" s="215"/>
      <c r="AHA94" s="215"/>
      <c r="AHB94" s="215"/>
      <c r="AHC94" s="215"/>
      <c r="AHD94" s="215"/>
      <c r="AHE94" s="215"/>
      <c r="AHF94" s="215"/>
      <c r="AHG94" s="215"/>
      <c r="AHH94" s="215"/>
      <c r="AHI94" s="215"/>
      <c r="AHJ94" s="215"/>
      <c r="AHK94" s="215"/>
      <c r="AHL94" s="215"/>
      <c r="AHM94" s="215"/>
      <c r="AHN94" s="215"/>
      <c r="AHO94" s="215"/>
      <c r="AHP94" s="215"/>
      <c r="AHQ94" s="215"/>
      <c r="AHR94" s="215"/>
      <c r="AHS94" s="215"/>
      <c r="AHT94" s="215"/>
      <c r="AHU94" s="215"/>
      <c r="AHV94" s="215"/>
      <c r="AHW94" s="215"/>
      <c r="AHX94" s="215"/>
      <c r="AHY94" s="215"/>
      <c r="AHZ94" s="215"/>
      <c r="AIA94" s="215"/>
      <c r="AIB94" s="215"/>
      <c r="AIC94" s="215"/>
      <c r="AID94" s="215"/>
      <c r="AIE94" s="215"/>
      <c r="AIF94" s="215"/>
      <c r="AIG94" s="215"/>
      <c r="AIH94" s="215"/>
      <c r="AII94" s="215"/>
      <c r="AIJ94" s="215"/>
      <c r="AIK94" s="215"/>
      <c r="AIL94" s="215"/>
      <c r="AIM94" s="215"/>
      <c r="AIN94" s="215"/>
      <c r="AIO94" s="215"/>
      <c r="AIP94" s="215"/>
      <c r="AIQ94" s="215"/>
      <c r="AIR94" s="215"/>
      <c r="AIS94" s="215"/>
      <c r="AIT94" s="215"/>
      <c r="AIU94" s="215"/>
      <c r="AIV94" s="215"/>
      <c r="AIW94" s="215"/>
      <c r="AIX94" s="215"/>
      <c r="AIY94" s="215"/>
      <c r="AIZ94" s="215"/>
      <c r="AJA94" s="215"/>
      <c r="AJB94" s="215"/>
      <c r="AJC94" s="215"/>
      <c r="AJD94" s="215"/>
      <c r="AJE94" s="215"/>
      <c r="AJF94" s="215"/>
      <c r="AJG94" s="215"/>
      <c r="AJH94" s="215"/>
      <c r="AJI94" s="215"/>
      <c r="AJJ94" s="215"/>
      <c r="AJK94" s="215"/>
      <c r="AJL94" s="215"/>
      <c r="AJM94" s="215"/>
      <c r="AJN94" s="215"/>
      <c r="AJO94" s="215"/>
      <c r="AJP94" s="215"/>
      <c r="AJQ94" s="215"/>
      <c r="AJR94" s="215"/>
      <c r="AJS94" s="215"/>
      <c r="AJT94" s="215"/>
      <c r="AJU94" s="215"/>
      <c r="AJV94" s="215"/>
      <c r="AJW94" s="215"/>
      <c r="AJX94" s="215"/>
      <c r="AJY94" s="215"/>
      <c r="AJZ94" s="215"/>
      <c r="AKA94" s="215"/>
      <c r="AKB94" s="215"/>
      <c r="AKC94" s="215"/>
      <c r="AKD94" s="215"/>
      <c r="AKE94" s="215"/>
      <c r="AKF94" s="215"/>
      <c r="AKG94" s="215"/>
      <c r="AKH94" s="215"/>
      <c r="AKI94" s="215"/>
      <c r="AKJ94" s="215"/>
      <c r="AKK94" s="215"/>
      <c r="AKL94" s="215"/>
      <c r="AKM94" s="215"/>
      <c r="AKN94" s="215"/>
      <c r="AKO94" s="215"/>
      <c r="AKP94" s="215"/>
      <c r="AKQ94" s="215"/>
      <c r="AKR94" s="215"/>
      <c r="AKS94" s="215"/>
      <c r="AKT94" s="215"/>
      <c r="AKU94" s="215"/>
      <c r="AKV94" s="215"/>
      <c r="AKW94" s="215"/>
      <c r="AKX94" s="215"/>
      <c r="AKY94" s="215"/>
      <c r="AKZ94" s="215"/>
      <c r="ALA94" s="215"/>
      <c r="ALB94" s="215"/>
      <c r="ALC94" s="215"/>
      <c r="ALD94" s="215"/>
      <c r="ALE94" s="215"/>
      <c r="ALF94" s="215"/>
      <c r="ALG94" s="215"/>
      <c r="ALH94" s="215"/>
      <c r="ALI94" s="215"/>
      <c r="ALJ94" s="215"/>
      <c r="ALK94" s="215"/>
      <c r="ALL94" s="215"/>
      <c r="ALM94" s="215"/>
      <c r="ALN94" s="215"/>
      <c r="ALO94" s="215"/>
      <c r="ALP94" s="215"/>
      <c r="ALQ94" s="215"/>
      <c r="ALR94" s="215"/>
      <c r="ALS94" s="215"/>
      <c r="ALT94" s="215"/>
      <c r="ALU94" s="215"/>
      <c r="ALV94" s="215"/>
      <c r="ALW94" s="215"/>
      <c r="ALX94" s="215"/>
      <c r="ALY94" s="215"/>
      <c r="ALZ94" s="215"/>
      <c r="AMA94" s="215"/>
      <c r="AMB94" s="215"/>
      <c r="AMC94" s="215"/>
      <c r="AMD94" s="215"/>
      <c r="AME94" s="215"/>
      <c r="AMF94" s="215"/>
      <c r="AMG94" s="215"/>
      <c r="AMH94" s="215"/>
      <c r="AMI94" s="215"/>
      <c r="AMJ94" s="215"/>
      <c r="AMK94" s="215"/>
      <c r="AML94" s="215"/>
    </row>
    <row r="95" spans="1:1026">
      <c r="A95" s="224">
        <v>44332.491944444402</v>
      </c>
      <c r="B95" s="225" t="s">
        <v>234</v>
      </c>
      <c r="C95" s="154">
        <f t="shared" si="166"/>
        <v>17</v>
      </c>
      <c r="D95" s="4">
        <f t="shared" si="167"/>
        <v>68</v>
      </c>
      <c r="E95" s="16" t="str">
        <f t="shared" si="168"/>
        <v>9C</v>
      </c>
      <c r="F95" s="11" t="str">
        <f t="shared" si="169"/>
        <v>1B</v>
      </c>
      <c r="G95" s="155" t="str">
        <f t="shared" si="170"/>
        <v>0C</v>
      </c>
      <c r="H95" s="155" t="str">
        <f t="shared" si="171"/>
        <v>4D</v>
      </c>
      <c r="I95" s="155" t="str">
        <f t="shared" si="172"/>
        <v>00</v>
      </c>
      <c r="J95" s="155" t="str">
        <f t="shared" si="173"/>
        <v>03</v>
      </c>
      <c r="K95" s="155" t="str">
        <f t="shared" si="174"/>
        <v>06</v>
      </c>
      <c r="L95" s="155" t="str">
        <f t="shared" si="175"/>
        <v>19</v>
      </c>
      <c r="M95" s="155" t="str">
        <f t="shared" si="176"/>
        <v>0</v>
      </c>
      <c r="N95" s="155" t="str">
        <f t="shared" si="177"/>
        <v/>
      </c>
      <c r="O95" s="156" t="str">
        <f t="shared" si="178"/>
        <v/>
      </c>
      <c r="P95" s="157" t="str">
        <f t="shared" si="222"/>
        <v>1</v>
      </c>
      <c r="Q95" s="158" t="str">
        <f t="shared" si="222"/>
        <v>0</v>
      </c>
      <c r="R95" s="158" t="str">
        <f t="shared" si="222"/>
        <v>0</v>
      </c>
      <c r="S95" s="159" t="str">
        <f t="shared" si="222"/>
        <v>1</v>
      </c>
      <c r="T95" s="158" t="str">
        <f t="shared" si="222"/>
        <v>1</v>
      </c>
      <c r="U95" s="158" t="str">
        <f t="shared" si="222"/>
        <v>1</v>
      </c>
      <c r="V95" s="158" t="str">
        <f t="shared" si="222"/>
        <v>0</v>
      </c>
      <c r="W95" s="158" t="str">
        <f t="shared" si="222"/>
        <v>0</v>
      </c>
      <c r="X95" s="157" t="str">
        <f t="shared" si="223"/>
        <v>0</v>
      </c>
      <c r="Y95" s="158" t="str">
        <f t="shared" si="223"/>
        <v>0</v>
      </c>
      <c r="Z95" s="158" t="str">
        <f t="shared" si="223"/>
        <v>0</v>
      </c>
      <c r="AA95" s="159" t="str">
        <f t="shared" si="223"/>
        <v>1</v>
      </c>
      <c r="AB95" s="160" t="str">
        <f t="shared" si="223"/>
        <v>1</v>
      </c>
      <c r="AC95" s="161" t="str">
        <f t="shared" si="223"/>
        <v>0</v>
      </c>
      <c r="AD95" s="158" t="str">
        <f t="shared" si="223"/>
        <v>1</v>
      </c>
      <c r="AE95" s="159" t="str">
        <f t="shared" si="223"/>
        <v>1</v>
      </c>
      <c r="AF95" s="155" t="str">
        <f t="shared" si="224"/>
        <v>0</v>
      </c>
      <c r="AG95" s="162" t="str">
        <f t="shared" si="224"/>
        <v>0</v>
      </c>
      <c r="AH95" s="163" t="str">
        <f t="shared" si="224"/>
        <v>0</v>
      </c>
      <c r="AI95" s="165" t="str">
        <f t="shared" si="224"/>
        <v>0</v>
      </c>
      <c r="AJ95" s="164" t="str">
        <f t="shared" si="224"/>
        <v>1</v>
      </c>
      <c r="AK95" s="164" t="str">
        <f t="shared" si="224"/>
        <v>1</v>
      </c>
      <c r="AL95" s="289" t="str">
        <f t="shared" si="224"/>
        <v>0</v>
      </c>
      <c r="AM95" s="165" t="str">
        <f t="shared" si="224"/>
        <v>0</v>
      </c>
      <c r="AN95" s="230" t="str">
        <f t="shared" si="225"/>
        <v>0</v>
      </c>
      <c r="AO95" s="230" t="str">
        <f t="shared" si="225"/>
        <v>1</v>
      </c>
      <c r="AP95" s="230" t="str">
        <f t="shared" si="225"/>
        <v>0</v>
      </c>
      <c r="AQ95" s="230" t="str">
        <f t="shared" si="225"/>
        <v>0</v>
      </c>
      <c r="AR95" s="229" t="str">
        <f t="shared" si="225"/>
        <v>1</v>
      </c>
      <c r="AS95" s="230" t="str">
        <f t="shared" si="225"/>
        <v>1</v>
      </c>
      <c r="AT95" s="230" t="str">
        <f t="shared" si="225"/>
        <v>0</v>
      </c>
      <c r="AU95" s="231" t="str">
        <f t="shared" si="225"/>
        <v>1</v>
      </c>
      <c r="AV95" s="230" t="str">
        <f t="shared" si="226"/>
        <v>0</v>
      </c>
      <c r="AW95" s="232" t="str">
        <f t="shared" si="226"/>
        <v>0</v>
      </c>
      <c r="AX95" s="232" t="str">
        <f t="shared" si="226"/>
        <v>0</v>
      </c>
      <c r="AY95" s="233" t="str">
        <f t="shared" si="226"/>
        <v>0</v>
      </c>
      <c r="AZ95" s="232" t="str">
        <f t="shared" si="226"/>
        <v>0</v>
      </c>
      <c r="BA95" s="232" t="str">
        <f t="shared" si="226"/>
        <v>0</v>
      </c>
      <c r="BB95" s="232" t="str">
        <f t="shared" si="226"/>
        <v>0</v>
      </c>
      <c r="BC95" s="233" t="str">
        <f t="shared" si="226"/>
        <v>0</v>
      </c>
      <c r="BD95" s="168" t="str">
        <f t="shared" si="227"/>
        <v>0</v>
      </c>
      <c r="BE95" s="168" t="str">
        <f t="shared" si="227"/>
        <v>0</v>
      </c>
      <c r="BF95" s="168" t="str">
        <f t="shared" si="227"/>
        <v>0</v>
      </c>
      <c r="BG95" s="169" t="str">
        <f t="shared" si="227"/>
        <v>0</v>
      </c>
      <c r="BH95" s="168" t="str">
        <f t="shared" si="227"/>
        <v>0</v>
      </c>
      <c r="BI95" s="168" t="str">
        <f t="shared" si="227"/>
        <v>0</v>
      </c>
      <c r="BJ95" s="168" t="str">
        <f t="shared" si="227"/>
        <v>1</v>
      </c>
      <c r="BK95" s="169" t="str">
        <f t="shared" si="227"/>
        <v>1</v>
      </c>
      <c r="BL95" s="168" t="str">
        <f t="shared" si="228"/>
        <v>0</v>
      </c>
      <c r="BM95" s="168" t="str">
        <f t="shared" si="228"/>
        <v>0</v>
      </c>
      <c r="BN95" s="168" t="str">
        <f t="shared" si="228"/>
        <v>0</v>
      </c>
      <c r="BO95" s="169" t="str">
        <f t="shared" si="228"/>
        <v>0</v>
      </c>
      <c r="BP95" s="168" t="str">
        <f t="shared" si="228"/>
        <v>0</v>
      </c>
      <c r="BQ95" s="168" t="str">
        <f t="shared" si="228"/>
        <v>1</v>
      </c>
      <c r="BR95" s="168" t="str">
        <f t="shared" si="228"/>
        <v>1</v>
      </c>
      <c r="BS95" s="169" t="str">
        <f t="shared" si="228"/>
        <v>0</v>
      </c>
      <c r="BT95" s="302" t="str">
        <f t="shared" si="229"/>
        <v>0</v>
      </c>
      <c r="BU95" s="302" t="str">
        <f t="shared" si="229"/>
        <v>0</v>
      </c>
      <c r="BV95" s="302" t="str">
        <f t="shared" si="229"/>
        <v>0</v>
      </c>
      <c r="BW95" s="303" t="str">
        <f t="shared" si="229"/>
        <v>1</v>
      </c>
      <c r="BX95" s="302" t="str">
        <f t="shared" si="229"/>
        <v>1</v>
      </c>
      <c r="BY95" s="302" t="str">
        <f t="shared" si="229"/>
        <v>0</v>
      </c>
      <c r="BZ95" s="302" t="str">
        <f t="shared" si="229"/>
        <v>0</v>
      </c>
      <c r="CA95" s="303" t="str">
        <f t="shared" si="229"/>
        <v>1</v>
      </c>
      <c r="CB95" s="164" t="str">
        <f t="shared" si="230"/>
        <v>0</v>
      </c>
      <c r="CC95" s="289" t="str">
        <f t="shared" si="230"/>
        <v>0</v>
      </c>
      <c r="CD95" s="340" t="str">
        <f t="shared" si="230"/>
        <v>0</v>
      </c>
      <c r="CE95" s="341" t="str">
        <f t="shared" si="230"/>
        <v>0</v>
      </c>
      <c r="CF95" s="340" t="str">
        <f t="shared" si="230"/>
        <v>0</v>
      </c>
      <c r="CG95" s="340" t="str">
        <f t="shared" si="230"/>
        <v>0</v>
      </c>
      <c r="CH95" s="340" t="str">
        <f t="shared" si="230"/>
        <v>0</v>
      </c>
      <c r="CI95" s="341" t="str">
        <f t="shared" si="230"/>
        <v>0</v>
      </c>
      <c r="CJ95" s="11" t="s">
        <v>235</v>
      </c>
      <c r="CK95" s="11" t="s">
        <v>243</v>
      </c>
      <c r="CL95" s="32" t="str">
        <f t="shared" si="179"/>
        <v>9C1B</v>
      </c>
      <c r="CM95" s="285">
        <f t="shared" si="209"/>
        <v>77</v>
      </c>
      <c r="CN95" s="285">
        <f t="shared" si="211"/>
        <v>87</v>
      </c>
      <c r="CO95" s="142">
        <f t="shared" si="180"/>
        <v>63.9</v>
      </c>
      <c r="CP95" s="142">
        <f t="shared" si="181"/>
        <v>17.722222222222221</v>
      </c>
      <c r="CQ95" s="143">
        <f t="shared" si="221"/>
        <v>-5.5555555555557135E-2</v>
      </c>
      <c r="CS95" s="170">
        <f t="shared" si="182"/>
        <v>9</v>
      </c>
      <c r="CT95" s="23">
        <f t="shared" si="183"/>
        <v>12</v>
      </c>
      <c r="CU95" s="171">
        <f t="shared" si="184"/>
        <v>1</v>
      </c>
      <c r="CV95" s="23">
        <f t="shared" si="185"/>
        <v>11</v>
      </c>
      <c r="CW95" s="172">
        <f t="shared" si="186"/>
        <v>0</v>
      </c>
      <c r="CX95" s="24">
        <f t="shared" si="187"/>
        <v>12</v>
      </c>
      <c r="CY95" s="267">
        <f t="shared" si="188"/>
        <v>4</v>
      </c>
      <c r="CZ95" s="268">
        <f t="shared" si="189"/>
        <v>13</v>
      </c>
      <c r="DA95" s="267">
        <f t="shared" si="190"/>
        <v>0</v>
      </c>
      <c r="DB95" s="268">
        <f t="shared" si="191"/>
        <v>0</v>
      </c>
      <c r="DC95" s="173">
        <f t="shared" si="192"/>
        <v>0</v>
      </c>
      <c r="DD95" s="26">
        <f t="shared" si="193"/>
        <v>3</v>
      </c>
      <c r="DE95" s="173">
        <f t="shared" si="194"/>
        <v>0</v>
      </c>
      <c r="DF95" s="26">
        <f t="shared" si="195"/>
        <v>6</v>
      </c>
      <c r="DG95" s="326">
        <f t="shared" si="196"/>
        <v>1</v>
      </c>
      <c r="DH95" s="327">
        <f t="shared" si="197"/>
        <v>9</v>
      </c>
      <c r="DI95" s="172">
        <f t="shared" si="198"/>
        <v>0</v>
      </c>
      <c r="DJ95" s="24">
        <f t="shared" si="199"/>
        <v>0</v>
      </c>
      <c r="DK95" s="172"/>
      <c r="DL95" s="19">
        <f t="shared" si="200"/>
        <v>156</v>
      </c>
      <c r="DM95" s="19">
        <f t="shared" si="201"/>
        <v>27</v>
      </c>
      <c r="DN95" s="174">
        <f t="shared" si="202"/>
        <v>12</v>
      </c>
      <c r="DO95" s="278">
        <f t="shared" si="203"/>
        <v>77</v>
      </c>
      <c r="DP95" s="278">
        <f t="shared" si="204"/>
        <v>0</v>
      </c>
      <c r="DQ95" s="20">
        <f t="shared" si="205"/>
        <v>3</v>
      </c>
      <c r="DR95" s="20">
        <f t="shared" si="206"/>
        <v>6</v>
      </c>
      <c r="DS95" s="337">
        <f t="shared" si="207"/>
        <v>25</v>
      </c>
      <c r="DT95" s="174">
        <f t="shared" si="208"/>
        <v>0</v>
      </c>
      <c r="DU95" s="1">
        <f t="shared" si="210"/>
        <v>25</v>
      </c>
    </row>
    <row r="96" spans="1:1026">
      <c r="A96" s="224">
        <v>44332.492465277799</v>
      </c>
      <c r="B96" s="225" t="s">
        <v>236</v>
      </c>
      <c r="C96" s="154">
        <f t="shared" si="166"/>
        <v>17</v>
      </c>
      <c r="D96" s="4">
        <f t="shared" si="167"/>
        <v>68</v>
      </c>
      <c r="E96" s="16" t="str">
        <f t="shared" si="168"/>
        <v>9C</v>
      </c>
      <c r="F96" s="11" t="str">
        <f t="shared" si="169"/>
        <v>1B</v>
      </c>
      <c r="G96" s="155" t="str">
        <f t="shared" si="170"/>
        <v>0E</v>
      </c>
      <c r="H96" s="155" t="str">
        <f t="shared" si="171"/>
        <v>4D</v>
      </c>
      <c r="I96" s="155" t="str">
        <f t="shared" si="172"/>
        <v>00</v>
      </c>
      <c r="J96" s="155" t="str">
        <f t="shared" si="173"/>
        <v>03</v>
      </c>
      <c r="K96" s="155" t="str">
        <f t="shared" si="174"/>
        <v>06</v>
      </c>
      <c r="L96" s="155" t="str">
        <f t="shared" si="175"/>
        <v>1B</v>
      </c>
      <c r="M96" s="155" t="str">
        <f t="shared" si="176"/>
        <v>0</v>
      </c>
      <c r="N96" s="155" t="str">
        <f t="shared" si="177"/>
        <v/>
      </c>
      <c r="O96" s="156" t="str">
        <f t="shared" si="178"/>
        <v/>
      </c>
      <c r="P96" s="157" t="str">
        <f t="shared" si="222"/>
        <v>1</v>
      </c>
      <c r="Q96" s="158" t="str">
        <f t="shared" si="222"/>
        <v>0</v>
      </c>
      <c r="R96" s="158" t="str">
        <f t="shared" si="222"/>
        <v>0</v>
      </c>
      <c r="S96" s="159" t="str">
        <f t="shared" si="222"/>
        <v>1</v>
      </c>
      <c r="T96" s="158" t="str">
        <f t="shared" si="222"/>
        <v>1</v>
      </c>
      <c r="U96" s="158" t="str">
        <f t="shared" si="222"/>
        <v>1</v>
      </c>
      <c r="V96" s="158" t="str">
        <f t="shared" si="222"/>
        <v>0</v>
      </c>
      <c r="W96" s="158" t="str">
        <f t="shared" si="222"/>
        <v>0</v>
      </c>
      <c r="X96" s="157" t="str">
        <f t="shared" si="223"/>
        <v>0</v>
      </c>
      <c r="Y96" s="158" t="str">
        <f t="shared" si="223"/>
        <v>0</v>
      </c>
      <c r="Z96" s="158" t="str">
        <f t="shared" si="223"/>
        <v>0</v>
      </c>
      <c r="AA96" s="159" t="str">
        <f t="shared" si="223"/>
        <v>1</v>
      </c>
      <c r="AB96" s="160" t="str">
        <f t="shared" si="223"/>
        <v>1</v>
      </c>
      <c r="AC96" s="161" t="str">
        <f t="shared" si="223"/>
        <v>0</v>
      </c>
      <c r="AD96" s="158" t="str">
        <f t="shared" si="223"/>
        <v>1</v>
      </c>
      <c r="AE96" s="159" t="str">
        <f t="shared" si="223"/>
        <v>1</v>
      </c>
      <c r="AF96" s="155" t="str">
        <f t="shared" si="224"/>
        <v>0</v>
      </c>
      <c r="AG96" s="162" t="str">
        <f t="shared" si="224"/>
        <v>0</v>
      </c>
      <c r="AH96" s="163" t="str">
        <f t="shared" si="224"/>
        <v>0</v>
      </c>
      <c r="AI96" s="165" t="str">
        <f t="shared" si="224"/>
        <v>0</v>
      </c>
      <c r="AJ96" s="164" t="str">
        <f t="shared" si="224"/>
        <v>1</v>
      </c>
      <c r="AK96" s="164" t="str">
        <f t="shared" si="224"/>
        <v>1</v>
      </c>
      <c r="AL96" s="289" t="str">
        <f t="shared" si="224"/>
        <v>1</v>
      </c>
      <c r="AM96" s="165" t="str">
        <f t="shared" si="224"/>
        <v>0</v>
      </c>
      <c r="AN96" s="230" t="str">
        <f t="shared" si="225"/>
        <v>0</v>
      </c>
      <c r="AO96" s="230" t="str">
        <f t="shared" si="225"/>
        <v>1</v>
      </c>
      <c r="AP96" s="230" t="str">
        <f t="shared" si="225"/>
        <v>0</v>
      </c>
      <c r="AQ96" s="230" t="str">
        <f t="shared" si="225"/>
        <v>0</v>
      </c>
      <c r="AR96" s="229" t="str">
        <f t="shared" si="225"/>
        <v>1</v>
      </c>
      <c r="AS96" s="230" t="str">
        <f t="shared" si="225"/>
        <v>1</v>
      </c>
      <c r="AT96" s="230" t="str">
        <f t="shared" si="225"/>
        <v>0</v>
      </c>
      <c r="AU96" s="231" t="str">
        <f t="shared" si="225"/>
        <v>1</v>
      </c>
      <c r="AV96" s="230" t="str">
        <f t="shared" si="226"/>
        <v>0</v>
      </c>
      <c r="AW96" s="232" t="str">
        <f t="shared" si="226"/>
        <v>0</v>
      </c>
      <c r="AX96" s="232" t="str">
        <f t="shared" si="226"/>
        <v>0</v>
      </c>
      <c r="AY96" s="233" t="str">
        <f t="shared" si="226"/>
        <v>0</v>
      </c>
      <c r="AZ96" s="232" t="str">
        <f t="shared" si="226"/>
        <v>0</v>
      </c>
      <c r="BA96" s="232" t="str">
        <f t="shared" si="226"/>
        <v>0</v>
      </c>
      <c r="BB96" s="232" t="str">
        <f t="shared" si="226"/>
        <v>0</v>
      </c>
      <c r="BC96" s="233" t="str">
        <f t="shared" si="226"/>
        <v>0</v>
      </c>
      <c r="BD96" s="168" t="str">
        <f t="shared" si="227"/>
        <v>0</v>
      </c>
      <c r="BE96" s="168" t="str">
        <f t="shared" si="227"/>
        <v>0</v>
      </c>
      <c r="BF96" s="168" t="str">
        <f t="shared" si="227"/>
        <v>0</v>
      </c>
      <c r="BG96" s="169" t="str">
        <f t="shared" si="227"/>
        <v>0</v>
      </c>
      <c r="BH96" s="168" t="str">
        <f t="shared" si="227"/>
        <v>0</v>
      </c>
      <c r="BI96" s="168" t="str">
        <f t="shared" si="227"/>
        <v>0</v>
      </c>
      <c r="BJ96" s="168" t="str">
        <f t="shared" si="227"/>
        <v>1</v>
      </c>
      <c r="BK96" s="169" t="str">
        <f t="shared" si="227"/>
        <v>1</v>
      </c>
      <c r="BL96" s="168" t="str">
        <f t="shared" si="228"/>
        <v>0</v>
      </c>
      <c r="BM96" s="168" t="str">
        <f t="shared" si="228"/>
        <v>0</v>
      </c>
      <c r="BN96" s="168" t="str">
        <f t="shared" si="228"/>
        <v>0</v>
      </c>
      <c r="BO96" s="169" t="str">
        <f t="shared" si="228"/>
        <v>0</v>
      </c>
      <c r="BP96" s="168" t="str">
        <f t="shared" si="228"/>
        <v>0</v>
      </c>
      <c r="BQ96" s="168" t="str">
        <f t="shared" si="228"/>
        <v>1</v>
      </c>
      <c r="BR96" s="168" t="str">
        <f t="shared" si="228"/>
        <v>1</v>
      </c>
      <c r="BS96" s="169" t="str">
        <f t="shared" si="228"/>
        <v>0</v>
      </c>
      <c r="BT96" s="302" t="str">
        <f t="shared" si="229"/>
        <v>0</v>
      </c>
      <c r="BU96" s="302" t="str">
        <f t="shared" si="229"/>
        <v>0</v>
      </c>
      <c r="BV96" s="302" t="str">
        <f t="shared" si="229"/>
        <v>0</v>
      </c>
      <c r="BW96" s="303" t="str">
        <f t="shared" si="229"/>
        <v>1</v>
      </c>
      <c r="BX96" s="302" t="str">
        <f t="shared" si="229"/>
        <v>1</v>
      </c>
      <c r="BY96" s="302" t="str">
        <f t="shared" si="229"/>
        <v>0</v>
      </c>
      <c r="BZ96" s="302" t="str">
        <f t="shared" si="229"/>
        <v>1</v>
      </c>
      <c r="CA96" s="303" t="str">
        <f t="shared" si="229"/>
        <v>1</v>
      </c>
      <c r="CB96" s="164" t="str">
        <f t="shared" si="230"/>
        <v>0</v>
      </c>
      <c r="CC96" s="289" t="str">
        <f t="shared" si="230"/>
        <v>0</v>
      </c>
      <c r="CD96" s="340" t="str">
        <f t="shared" si="230"/>
        <v>0</v>
      </c>
      <c r="CE96" s="341" t="str">
        <f t="shared" si="230"/>
        <v>0</v>
      </c>
      <c r="CF96" s="340" t="str">
        <f t="shared" si="230"/>
        <v>0</v>
      </c>
      <c r="CG96" s="340" t="str">
        <f t="shared" si="230"/>
        <v>0</v>
      </c>
      <c r="CH96" s="340" t="str">
        <f t="shared" si="230"/>
        <v>0</v>
      </c>
      <c r="CI96" s="341" t="str">
        <f t="shared" si="230"/>
        <v>0</v>
      </c>
      <c r="CJ96" s="11" t="s">
        <v>235</v>
      </c>
      <c r="CL96" s="32" t="str">
        <f t="shared" si="179"/>
        <v>9C1B</v>
      </c>
      <c r="CM96" s="285">
        <f t="shared" si="209"/>
        <v>77</v>
      </c>
      <c r="CN96" s="285">
        <f t="shared" si="211"/>
        <v>87</v>
      </c>
      <c r="CO96" s="142">
        <f t="shared" si="180"/>
        <v>63.9</v>
      </c>
      <c r="CP96" s="142">
        <f t="shared" si="181"/>
        <v>17.722222222222221</v>
      </c>
      <c r="CQ96" s="143">
        <f t="shared" si="221"/>
        <v>0</v>
      </c>
      <c r="CS96" s="170">
        <f t="shared" si="182"/>
        <v>9</v>
      </c>
      <c r="CT96" s="23">
        <f t="shared" si="183"/>
        <v>12</v>
      </c>
      <c r="CU96" s="171">
        <f t="shared" si="184"/>
        <v>1</v>
      </c>
      <c r="CV96" s="23">
        <f t="shared" si="185"/>
        <v>11</v>
      </c>
      <c r="CW96" s="172">
        <f t="shared" si="186"/>
        <v>0</v>
      </c>
      <c r="CX96" s="24">
        <f t="shared" si="187"/>
        <v>14</v>
      </c>
      <c r="CY96" s="267">
        <f t="shared" si="188"/>
        <v>4</v>
      </c>
      <c r="CZ96" s="268">
        <f t="shared" si="189"/>
        <v>13</v>
      </c>
      <c r="DA96" s="267">
        <f t="shared" si="190"/>
        <v>0</v>
      </c>
      <c r="DB96" s="268">
        <f t="shared" si="191"/>
        <v>0</v>
      </c>
      <c r="DC96" s="173">
        <f t="shared" si="192"/>
        <v>0</v>
      </c>
      <c r="DD96" s="26">
        <f t="shared" si="193"/>
        <v>3</v>
      </c>
      <c r="DE96" s="173">
        <f t="shared" si="194"/>
        <v>0</v>
      </c>
      <c r="DF96" s="26">
        <f t="shared" si="195"/>
        <v>6</v>
      </c>
      <c r="DG96" s="326">
        <f t="shared" si="196"/>
        <v>1</v>
      </c>
      <c r="DH96" s="327">
        <f t="shared" si="197"/>
        <v>11</v>
      </c>
      <c r="DI96" s="172">
        <f t="shared" si="198"/>
        <v>0</v>
      </c>
      <c r="DJ96" s="24">
        <f t="shared" si="199"/>
        <v>0</v>
      </c>
      <c r="DK96" s="172"/>
      <c r="DL96" s="19">
        <f t="shared" si="200"/>
        <v>156</v>
      </c>
      <c r="DM96" s="19">
        <f t="shared" si="201"/>
        <v>27</v>
      </c>
      <c r="DN96" s="174">
        <f t="shared" si="202"/>
        <v>14</v>
      </c>
      <c r="DO96" s="278">
        <f t="shared" si="203"/>
        <v>77</v>
      </c>
      <c r="DP96" s="278">
        <f t="shared" si="204"/>
        <v>0</v>
      </c>
      <c r="DQ96" s="20">
        <f t="shared" si="205"/>
        <v>3</v>
      </c>
      <c r="DR96" s="20">
        <f t="shared" si="206"/>
        <v>6</v>
      </c>
      <c r="DS96" s="337">
        <f t="shared" si="207"/>
        <v>27</v>
      </c>
      <c r="DT96" s="174">
        <f t="shared" si="208"/>
        <v>0</v>
      </c>
      <c r="DU96" s="1">
        <f t="shared" si="210"/>
        <v>27</v>
      </c>
    </row>
    <row r="97" spans="1:1026">
      <c r="A97" s="224">
        <v>44332.493530092601</v>
      </c>
      <c r="B97" s="225" t="s">
        <v>237</v>
      </c>
      <c r="C97" s="154">
        <f t="shared" si="166"/>
        <v>17</v>
      </c>
      <c r="D97" s="4">
        <f t="shared" si="167"/>
        <v>68</v>
      </c>
      <c r="E97" s="16" t="str">
        <f t="shared" si="168"/>
        <v>9C</v>
      </c>
      <c r="F97" s="11" t="str">
        <f t="shared" si="169"/>
        <v>1B</v>
      </c>
      <c r="G97" s="155" t="str">
        <f t="shared" si="170"/>
        <v>02</v>
      </c>
      <c r="H97" s="155" t="str">
        <f t="shared" si="171"/>
        <v>4D</v>
      </c>
      <c r="I97" s="155" t="str">
        <f t="shared" si="172"/>
        <v>00</v>
      </c>
      <c r="J97" s="155" t="str">
        <f t="shared" si="173"/>
        <v>03</v>
      </c>
      <c r="K97" s="155" t="str">
        <f t="shared" si="174"/>
        <v>06</v>
      </c>
      <c r="L97" s="155" t="str">
        <f t="shared" si="175"/>
        <v>0F</v>
      </c>
      <c r="M97" s="155" t="str">
        <f t="shared" si="176"/>
        <v>4</v>
      </c>
      <c r="N97" s="155" t="str">
        <f t="shared" si="177"/>
        <v/>
      </c>
      <c r="O97" s="156" t="str">
        <f t="shared" si="178"/>
        <v/>
      </c>
      <c r="P97" s="157" t="str">
        <f t="shared" si="222"/>
        <v>1</v>
      </c>
      <c r="Q97" s="158" t="str">
        <f t="shared" si="222"/>
        <v>0</v>
      </c>
      <c r="R97" s="158" t="str">
        <f t="shared" si="222"/>
        <v>0</v>
      </c>
      <c r="S97" s="159" t="str">
        <f t="shared" si="222"/>
        <v>1</v>
      </c>
      <c r="T97" s="158" t="str">
        <f t="shared" si="222"/>
        <v>1</v>
      </c>
      <c r="U97" s="158" t="str">
        <f t="shared" si="222"/>
        <v>1</v>
      </c>
      <c r="V97" s="158" t="str">
        <f t="shared" si="222"/>
        <v>0</v>
      </c>
      <c r="W97" s="158" t="str">
        <f t="shared" si="222"/>
        <v>0</v>
      </c>
      <c r="X97" s="157" t="str">
        <f t="shared" si="223"/>
        <v>0</v>
      </c>
      <c r="Y97" s="158" t="str">
        <f t="shared" si="223"/>
        <v>0</v>
      </c>
      <c r="Z97" s="158" t="str">
        <f t="shared" si="223"/>
        <v>0</v>
      </c>
      <c r="AA97" s="159" t="str">
        <f t="shared" si="223"/>
        <v>1</v>
      </c>
      <c r="AB97" s="160" t="str">
        <f t="shared" si="223"/>
        <v>1</v>
      </c>
      <c r="AC97" s="161" t="str">
        <f t="shared" si="223"/>
        <v>0</v>
      </c>
      <c r="AD97" s="158" t="str">
        <f t="shared" si="223"/>
        <v>1</v>
      </c>
      <c r="AE97" s="159" t="str">
        <f t="shared" si="223"/>
        <v>1</v>
      </c>
      <c r="AF97" s="155" t="str">
        <f t="shared" si="224"/>
        <v>0</v>
      </c>
      <c r="AG97" s="162" t="str">
        <f t="shared" si="224"/>
        <v>0</v>
      </c>
      <c r="AH97" s="163" t="str">
        <f t="shared" si="224"/>
        <v>0</v>
      </c>
      <c r="AI97" s="165" t="str">
        <f t="shared" si="224"/>
        <v>0</v>
      </c>
      <c r="AJ97" s="164" t="str">
        <f t="shared" si="224"/>
        <v>0</v>
      </c>
      <c r="AK97" s="164" t="str">
        <f t="shared" si="224"/>
        <v>0</v>
      </c>
      <c r="AL97" s="289" t="str">
        <f t="shared" si="224"/>
        <v>1</v>
      </c>
      <c r="AM97" s="165" t="str">
        <f t="shared" si="224"/>
        <v>0</v>
      </c>
      <c r="AN97" s="230" t="str">
        <f t="shared" si="225"/>
        <v>0</v>
      </c>
      <c r="AO97" s="230" t="str">
        <f t="shared" si="225"/>
        <v>1</v>
      </c>
      <c r="AP97" s="230" t="str">
        <f t="shared" si="225"/>
        <v>0</v>
      </c>
      <c r="AQ97" s="230" t="str">
        <f t="shared" si="225"/>
        <v>0</v>
      </c>
      <c r="AR97" s="229" t="str">
        <f t="shared" si="225"/>
        <v>1</v>
      </c>
      <c r="AS97" s="230" t="str">
        <f t="shared" si="225"/>
        <v>1</v>
      </c>
      <c r="AT97" s="230" t="str">
        <f t="shared" si="225"/>
        <v>0</v>
      </c>
      <c r="AU97" s="231" t="str">
        <f t="shared" si="225"/>
        <v>1</v>
      </c>
      <c r="AV97" s="230" t="str">
        <f t="shared" si="226"/>
        <v>0</v>
      </c>
      <c r="AW97" s="232" t="str">
        <f t="shared" si="226"/>
        <v>0</v>
      </c>
      <c r="AX97" s="232" t="str">
        <f t="shared" si="226"/>
        <v>0</v>
      </c>
      <c r="AY97" s="233" t="str">
        <f t="shared" si="226"/>
        <v>0</v>
      </c>
      <c r="AZ97" s="232" t="str">
        <f t="shared" si="226"/>
        <v>0</v>
      </c>
      <c r="BA97" s="232" t="str">
        <f t="shared" si="226"/>
        <v>0</v>
      </c>
      <c r="BB97" s="232" t="str">
        <f t="shared" si="226"/>
        <v>0</v>
      </c>
      <c r="BC97" s="233" t="str">
        <f t="shared" si="226"/>
        <v>0</v>
      </c>
      <c r="BD97" s="168" t="str">
        <f t="shared" si="227"/>
        <v>0</v>
      </c>
      <c r="BE97" s="168" t="str">
        <f t="shared" si="227"/>
        <v>0</v>
      </c>
      <c r="BF97" s="168" t="str">
        <f t="shared" si="227"/>
        <v>0</v>
      </c>
      <c r="BG97" s="169" t="str">
        <f t="shared" si="227"/>
        <v>0</v>
      </c>
      <c r="BH97" s="168" t="str">
        <f t="shared" si="227"/>
        <v>0</v>
      </c>
      <c r="BI97" s="168" t="str">
        <f t="shared" si="227"/>
        <v>0</v>
      </c>
      <c r="BJ97" s="168" t="str">
        <f t="shared" si="227"/>
        <v>1</v>
      </c>
      <c r="BK97" s="169" t="str">
        <f t="shared" si="227"/>
        <v>1</v>
      </c>
      <c r="BL97" s="168" t="str">
        <f t="shared" si="228"/>
        <v>0</v>
      </c>
      <c r="BM97" s="168" t="str">
        <f t="shared" si="228"/>
        <v>0</v>
      </c>
      <c r="BN97" s="168" t="str">
        <f t="shared" si="228"/>
        <v>0</v>
      </c>
      <c r="BO97" s="169" t="str">
        <f t="shared" si="228"/>
        <v>0</v>
      </c>
      <c r="BP97" s="168" t="str">
        <f t="shared" si="228"/>
        <v>0</v>
      </c>
      <c r="BQ97" s="168" t="str">
        <f t="shared" si="228"/>
        <v>1</v>
      </c>
      <c r="BR97" s="168" t="str">
        <f t="shared" si="228"/>
        <v>1</v>
      </c>
      <c r="BS97" s="169" t="str">
        <f t="shared" si="228"/>
        <v>0</v>
      </c>
      <c r="BT97" s="302" t="str">
        <f t="shared" si="229"/>
        <v>0</v>
      </c>
      <c r="BU97" s="302" t="str">
        <f t="shared" si="229"/>
        <v>0</v>
      </c>
      <c r="BV97" s="302" t="str">
        <f t="shared" si="229"/>
        <v>0</v>
      </c>
      <c r="BW97" s="303" t="str">
        <f t="shared" si="229"/>
        <v>0</v>
      </c>
      <c r="BX97" s="302" t="str">
        <f t="shared" si="229"/>
        <v>1</v>
      </c>
      <c r="BY97" s="302" t="str">
        <f t="shared" si="229"/>
        <v>1</v>
      </c>
      <c r="BZ97" s="302" t="str">
        <f t="shared" si="229"/>
        <v>1</v>
      </c>
      <c r="CA97" s="303" t="str">
        <f t="shared" si="229"/>
        <v>1</v>
      </c>
      <c r="CB97" s="164" t="str">
        <f t="shared" si="230"/>
        <v>0</v>
      </c>
      <c r="CC97" s="289" t="str">
        <f t="shared" si="230"/>
        <v>1</v>
      </c>
      <c r="CD97" s="340" t="str">
        <f t="shared" si="230"/>
        <v>0</v>
      </c>
      <c r="CE97" s="341" t="str">
        <f t="shared" si="230"/>
        <v>0</v>
      </c>
      <c r="CF97" s="340" t="str">
        <f t="shared" si="230"/>
        <v>0</v>
      </c>
      <c r="CG97" s="340" t="str">
        <f t="shared" si="230"/>
        <v>0</v>
      </c>
      <c r="CH97" s="340" t="str">
        <f t="shared" si="230"/>
        <v>0</v>
      </c>
      <c r="CI97" s="341" t="str">
        <f t="shared" si="230"/>
        <v>0</v>
      </c>
      <c r="CJ97" s="11" t="s">
        <v>235</v>
      </c>
      <c r="CL97" s="32" t="str">
        <f t="shared" si="179"/>
        <v>9C1B</v>
      </c>
      <c r="CM97" s="285">
        <f t="shared" si="209"/>
        <v>77</v>
      </c>
      <c r="CN97" s="285">
        <f t="shared" si="211"/>
        <v>87</v>
      </c>
      <c r="CO97" s="142">
        <f t="shared" si="180"/>
        <v>63.9</v>
      </c>
      <c r="CP97" s="142">
        <f t="shared" si="181"/>
        <v>17.722222222222221</v>
      </c>
      <c r="CQ97" s="143">
        <f t="shared" si="221"/>
        <v>0</v>
      </c>
      <c r="CS97" s="170">
        <f t="shared" si="182"/>
        <v>9</v>
      </c>
      <c r="CT97" s="23">
        <f t="shared" si="183"/>
        <v>12</v>
      </c>
      <c r="CU97" s="171">
        <f t="shared" si="184"/>
        <v>1</v>
      </c>
      <c r="CV97" s="23">
        <f t="shared" si="185"/>
        <v>11</v>
      </c>
      <c r="CW97" s="172">
        <f t="shared" si="186"/>
        <v>0</v>
      </c>
      <c r="CX97" s="24">
        <f t="shared" si="187"/>
        <v>2</v>
      </c>
      <c r="CY97" s="267">
        <f t="shared" si="188"/>
        <v>4</v>
      </c>
      <c r="CZ97" s="268">
        <f t="shared" si="189"/>
        <v>13</v>
      </c>
      <c r="DA97" s="267">
        <f t="shared" si="190"/>
        <v>0</v>
      </c>
      <c r="DB97" s="268">
        <f t="shared" si="191"/>
        <v>0</v>
      </c>
      <c r="DC97" s="173">
        <f t="shared" si="192"/>
        <v>0</v>
      </c>
      <c r="DD97" s="26">
        <f t="shared" si="193"/>
        <v>3</v>
      </c>
      <c r="DE97" s="173">
        <f t="shared" si="194"/>
        <v>0</v>
      </c>
      <c r="DF97" s="26">
        <f t="shared" si="195"/>
        <v>6</v>
      </c>
      <c r="DG97" s="326">
        <f t="shared" si="196"/>
        <v>0</v>
      </c>
      <c r="DH97" s="327">
        <f t="shared" si="197"/>
        <v>15</v>
      </c>
      <c r="DI97" s="172">
        <f t="shared" si="198"/>
        <v>4</v>
      </c>
      <c r="DJ97" s="24">
        <f t="shared" si="199"/>
        <v>0</v>
      </c>
      <c r="DK97" s="172"/>
      <c r="DL97" s="19">
        <f t="shared" si="200"/>
        <v>156</v>
      </c>
      <c r="DM97" s="19">
        <f t="shared" si="201"/>
        <v>27</v>
      </c>
      <c r="DN97" s="174">
        <f t="shared" si="202"/>
        <v>2</v>
      </c>
      <c r="DO97" s="278">
        <f t="shared" si="203"/>
        <v>77</v>
      </c>
      <c r="DP97" s="278">
        <f t="shared" si="204"/>
        <v>0</v>
      </c>
      <c r="DQ97" s="20">
        <f t="shared" si="205"/>
        <v>3</v>
      </c>
      <c r="DR97" s="20">
        <f t="shared" si="206"/>
        <v>6</v>
      </c>
      <c r="DS97" s="337">
        <f t="shared" si="207"/>
        <v>15</v>
      </c>
      <c r="DT97" s="174">
        <f t="shared" si="208"/>
        <v>64</v>
      </c>
      <c r="DU97" s="1">
        <f t="shared" si="210"/>
        <v>15</v>
      </c>
    </row>
    <row r="98" spans="1:1026">
      <c r="A98" s="224">
        <v>44332.494027777801</v>
      </c>
      <c r="B98" s="225" t="s">
        <v>238</v>
      </c>
      <c r="C98" s="154">
        <f t="shared" si="166"/>
        <v>17</v>
      </c>
      <c r="D98" s="4">
        <f t="shared" si="167"/>
        <v>68</v>
      </c>
      <c r="E98" s="16" t="str">
        <f t="shared" si="168"/>
        <v>9C</v>
      </c>
      <c r="F98" s="11" t="str">
        <f t="shared" si="169"/>
        <v>1B</v>
      </c>
      <c r="G98" s="155" t="str">
        <f t="shared" si="170"/>
        <v>04</v>
      </c>
      <c r="H98" s="155" t="str">
        <f t="shared" si="171"/>
        <v>4D</v>
      </c>
      <c r="I98" s="155" t="str">
        <f t="shared" si="172"/>
        <v>00</v>
      </c>
      <c r="J98" s="155" t="str">
        <f t="shared" si="173"/>
        <v>03</v>
      </c>
      <c r="K98" s="155" t="str">
        <f t="shared" si="174"/>
        <v>06</v>
      </c>
      <c r="L98" s="155" t="str">
        <f t="shared" si="175"/>
        <v>11</v>
      </c>
      <c r="M98" s="155" t="str">
        <f t="shared" si="176"/>
        <v>4</v>
      </c>
      <c r="N98" s="155" t="str">
        <f t="shared" si="177"/>
        <v/>
      </c>
      <c r="O98" s="156" t="str">
        <f t="shared" si="178"/>
        <v/>
      </c>
      <c r="P98" s="157" t="str">
        <f t="shared" si="222"/>
        <v>1</v>
      </c>
      <c r="Q98" s="158" t="str">
        <f t="shared" si="222"/>
        <v>0</v>
      </c>
      <c r="R98" s="158" t="str">
        <f t="shared" si="222"/>
        <v>0</v>
      </c>
      <c r="S98" s="159" t="str">
        <f t="shared" si="222"/>
        <v>1</v>
      </c>
      <c r="T98" s="158" t="str">
        <f t="shared" si="222"/>
        <v>1</v>
      </c>
      <c r="U98" s="158" t="str">
        <f t="shared" si="222"/>
        <v>1</v>
      </c>
      <c r="V98" s="158" t="str">
        <f t="shared" si="222"/>
        <v>0</v>
      </c>
      <c r="W98" s="158" t="str">
        <f t="shared" si="222"/>
        <v>0</v>
      </c>
      <c r="X98" s="157" t="str">
        <f t="shared" si="223"/>
        <v>0</v>
      </c>
      <c r="Y98" s="158" t="str">
        <f t="shared" si="223"/>
        <v>0</v>
      </c>
      <c r="Z98" s="158" t="str">
        <f t="shared" si="223"/>
        <v>0</v>
      </c>
      <c r="AA98" s="159" t="str">
        <f t="shared" si="223"/>
        <v>1</v>
      </c>
      <c r="AB98" s="160" t="str">
        <f t="shared" si="223"/>
        <v>1</v>
      </c>
      <c r="AC98" s="161" t="str">
        <f t="shared" si="223"/>
        <v>0</v>
      </c>
      <c r="AD98" s="158" t="str">
        <f t="shared" si="223"/>
        <v>1</v>
      </c>
      <c r="AE98" s="159" t="str">
        <f t="shared" si="223"/>
        <v>1</v>
      </c>
      <c r="AF98" s="155" t="str">
        <f t="shared" si="224"/>
        <v>0</v>
      </c>
      <c r="AG98" s="162" t="str">
        <f t="shared" si="224"/>
        <v>0</v>
      </c>
      <c r="AH98" s="163" t="str">
        <f t="shared" si="224"/>
        <v>0</v>
      </c>
      <c r="AI98" s="165" t="str">
        <f t="shared" si="224"/>
        <v>0</v>
      </c>
      <c r="AJ98" s="164" t="str">
        <f t="shared" si="224"/>
        <v>0</v>
      </c>
      <c r="AK98" s="164" t="str">
        <f t="shared" si="224"/>
        <v>1</v>
      </c>
      <c r="AL98" s="289" t="str">
        <f t="shared" si="224"/>
        <v>0</v>
      </c>
      <c r="AM98" s="165" t="str">
        <f t="shared" si="224"/>
        <v>0</v>
      </c>
      <c r="AN98" s="230" t="str">
        <f t="shared" si="225"/>
        <v>0</v>
      </c>
      <c r="AO98" s="230" t="str">
        <f t="shared" si="225"/>
        <v>1</v>
      </c>
      <c r="AP98" s="230" t="str">
        <f t="shared" si="225"/>
        <v>0</v>
      </c>
      <c r="AQ98" s="230" t="str">
        <f t="shared" si="225"/>
        <v>0</v>
      </c>
      <c r="AR98" s="229" t="str">
        <f t="shared" si="225"/>
        <v>1</v>
      </c>
      <c r="AS98" s="230" t="str">
        <f t="shared" si="225"/>
        <v>1</v>
      </c>
      <c r="AT98" s="230" t="str">
        <f t="shared" si="225"/>
        <v>0</v>
      </c>
      <c r="AU98" s="231" t="str">
        <f t="shared" si="225"/>
        <v>1</v>
      </c>
      <c r="AV98" s="230" t="str">
        <f t="shared" si="226"/>
        <v>0</v>
      </c>
      <c r="AW98" s="232" t="str">
        <f t="shared" si="226"/>
        <v>0</v>
      </c>
      <c r="AX98" s="232" t="str">
        <f t="shared" si="226"/>
        <v>0</v>
      </c>
      <c r="AY98" s="233" t="str">
        <f t="shared" si="226"/>
        <v>0</v>
      </c>
      <c r="AZ98" s="232" t="str">
        <f t="shared" si="226"/>
        <v>0</v>
      </c>
      <c r="BA98" s="232" t="str">
        <f t="shared" si="226"/>
        <v>0</v>
      </c>
      <c r="BB98" s="232" t="str">
        <f t="shared" si="226"/>
        <v>0</v>
      </c>
      <c r="BC98" s="233" t="str">
        <f t="shared" si="226"/>
        <v>0</v>
      </c>
      <c r="BD98" s="168" t="str">
        <f t="shared" si="227"/>
        <v>0</v>
      </c>
      <c r="BE98" s="168" t="str">
        <f t="shared" si="227"/>
        <v>0</v>
      </c>
      <c r="BF98" s="168" t="str">
        <f t="shared" si="227"/>
        <v>0</v>
      </c>
      <c r="BG98" s="169" t="str">
        <f t="shared" si="227"/>
        <v>0</v>
      </c>
      <c r="BH98" s="168" t="str">
        <f t="shared" si="227"/>
        <v>0</v>
      </c>
      <c r="BI98" s="168" t="str">
        <f t="shared" si="227"/>
        <v>0</v>
      </c>
      <c r="BJ98" s="168" t="str">
        <f t="shared" si="227"/>
        <v>1</v>
      </c>
      <c r="BK98" s="169" t="str">
        <f t="shared" si="227"/>
        <v>1</v>
      </c>
      <c r="BL98" s="168" t="str">
        <f t="shared" si="228"/>
        <v>0</v>
      </c>
      <c r="BM98" s="168" t="str">
        <f t="shared" si="228"/>
        <v>0</v>
      </c>
      <c r="BN98" s="168" t="str">
        <f t="shared" si="228"/>
        <v>0</v>
      </c>
      <c r="BO98" s="169" t="str">
        <f t="shared" si="228"/>
        <v>0</v>
      </c>
      <c r="BP98" s="168" t="str">
        <f t="shared" si="228"/>
        <v>0</v>
      </c>
      <c r="BQ98" s="168" t="str">
        <f t="shared" si="228"/>
        <v>1</v>
      </c>
      <c r="BR98" s="168" t="str">
        <f t="shared" si="228"/>
        <v>1</v>
      </c>
      <c r="BS98" s="169" t="str">
        <f t="shared" si="228"/>
        <v>0</v>
      </c>
      <c r="BT98" s="302" t="str">
        <f t="shared" si="229"/>
        <v>0</v>
      </c>
      <c r="BU98" s="302" t="str">
        <f t="shared" si="229"/>
        <v>0</v>
      </c>
      <c r="BV98" s="302" t="str">
        <f t="shared" si="229"/>
        <v>0</v>
      </c>
      <c r="BW98" s="303" t="str">
        <f t="shared" si="229"/>
        <v>1</v>
      </c>
      <c r="BX98" s="302" t="str">
        <f t="shared" si="229"/>
        <v>0</v>
      </c>
      <c r="BY98" s="302" t="str">
        <f t="shared" si="229"/>
        <v>0</v>
      </c>
      <c r="BZ98" s="302" t="str">
        <f t="shared" si="229"/>
        <v>0</v>
      </c>
      <c r="CA98" s="303" t="str">
        <f t="shared" si="229"/>
        <v>1</v>
      </c>
      <c r="CB98" s="164" t="str">
        <f t="shared" si="230"/>
        <v>0</v>
      </c>
      <c r="CC98" s="289" t="str">
        <f t="shared" si="230"/>
        <v>1</v>
      </c>
      <c r="CD98" s="340" t="str">
        <f t="shared" si="230"/>
        <v>0</v>
      </c>
      <c r="CE98" s="341" t="str">
        <f t="shared" si="230"/>
        <v>0</v>
      </c>
      <c r="CF98" s="340" t="str">
        <f t="shared" si="230"/>
        <v>0</v>
      </c>
      <c r="CG98" s="340" t="str">
        <f t="shared" si="230"/>
        <v>0</v>
      </c>
      <c r="CH98" s="340" t="str">
        <f t="shared" si="230"/>
        <v>0</v>
      </c>
      <c r="CI98" s="341" t="str">
        <f t="shared" si="230"/>
        <v>0</v>
      </c>
      <c r="CJ98" s="11" t="s">
        <v>235</v>
      </c>
      <c r="CL98" s="32" t="str">
        <f t="shared" si="179"/>
        <v>9C1B</v>
      </c>
      <c r="CM98" s="285">
        <f t="shared" si="209"/>
        <v>77</v>
      </c>
      <c r="CN98" s="285">
        <f t="shared" si="211"/>
        <v>87</v>
      </c>
      <c r="CO98" s="142">
        <f t="shared" si="180"/>
        <v>63.9</v>
      </c>
      <c r="CP98" s="142">
        <f t="shared" si="181"/>
        <v>17.722222222222221</v>
      </c>
      <c r="CQ98" s="143">
        <f t="shared" si="221"/>
        <v>0</v>
      </c>
      <c r="CS98" s="170">
        <f t="shared" si="182"/>
        <v>9</v>
      </c>
      <c r="CT98" s="23">
        <f t="shared" si="183"/>
        <v>12</v>
      </c>
      <c r="CU98" s="171">
        <f t="shared" si="184"/>
        <v>1</v>
      </c>
      <c r="CV98" s="23">
        <f t="shared" si="185"/>
        <v>11</v>
      </c>
      <c r="CW98" s="172">
        <f t="shared" si="186"/>
        <v>0</v>
      </c>
      <c r="CX98" s="24">
        <f t="shared" si="187"/>
        <v>4</v>
      </c>
      <c r="CY98" s="267">
        <f t="shared" si="188"/>
        <v>4</v>
      </c>
      <c r="CZ98" s="268">
        <f t="shared" si="189"/>
        <v>13</v>
      </c>
      <c r="DA98" s="267">
        <f t="shared" si="190"/>
        <v>0</v>
      </c>
      <c r="DB98" s="268">
        <f t="shared" si="191"/>
        <v>0</v>
      </c>
      <c r="DC98" s="173">
        <f t="shared" si="192"/>
        <v>0</v>
      </c>
      <c r="DD98" s="26">
        <f t="shared" si="193"/>
        <v>3</v>
      </c>
      <c r="DE98" s="173">
        <f t="shared" si="194"/>
        <v>0</v>
      </c>
      <c r="DF98" s="26">
        <f t="shared" si="195"/>
        <v>6</v>
      </c>
      <c r="DG98" s="326">
        <f t="shared" si="196"/>
        <v>1</v>
      </c>
      <c r="DH98" s="327">
        <f t="shared" si="197"/>
        <v>1</v>
      </c>
      <c r="DI98" s="172">
        <f t="shared" si="198"/>
        <v>4</v>
      </c>
      <c r="DJ98" s="24">
        <f t="shared" si="199"/>
        <v>0</v>
      </c>
      <c r="DK98" s="172"/>
      <c r="DL98" s="19">
        <f t="shared" si="200"/>
        <v>156</v>
      </c>
      <c r="DM98" s="19">
        <f t="shared" si="201"/>
        <v>27</v>
      </c>
      <c r="DN98" s="174">
        <f t="shared" si="202"/>
        <v>4</v>
      </c>
      <c r="DO98" s="278">
        <f t="shared" si="203"/>
        <v>77</v>
      </c>
      <c r="DP98" s="278">
        <f t="shared" si="204"/>
        <v>0</v>
      </c>
      <c r="DQ98" s="20">
        <f t="shared" si="205"/>
        <v>3</v>
      </c>
      <c r="DR98" s="20">
        <f t="shared" si="206"/>
        <v>6</v>
      </c>
      <c r="DS98" s="337">
        <f t="shared" si="207"/>
        <v>17</v>
      </c>
      <c r="DT98" s="174">
        <f t="shared" si="208"/>
        <v>64</v>
      </c>
      <c r="DU98" s="1">
        <f t="shared" si="210"/>
        <v>17</v>
      </c>
    </row>
    <row r="99" spans="1:1026">
      <c r="A99" s="224">
        <v>44332.494548611103</v>
      </c>
      <c r="B99" s="225" t="s">
        <v>239</v>
      </c>
      <c r="C99" s="154">
        <f t="shared" si="166"/>
        <v>17</v>
      </c>
      <c r="D99" s="4">
        <f t="shared" si="167"/>
        <v>68</v>
      </c>
      <c r="E99" s="16" t="str">
        <f t="shared" si="168"/>
        <v>9C</v>
      </c>
      <c r="F99" s="11" t="str">
        <f t="shared" si="169"/>
        <v>1B</v>
      </c>
      <c r="G99" s="155" t="str">
        <f t="shared" si="170"/>
        <v>06</v>
      </c>
      <c r="H99" s="155" t="str">
        <f t="shared" si="171"/>
        <v>4D</v>
      </c>
      <c r="I99" s="155" t="str">
        <f t="shared" si="172"/>
        <v>00</v>
      </c>
      <c r="J99" s="155" t="str">
        <f t="shared" si="173"/>
        <v>03</v>
      </c>
      <c r="K99" s="155" t="str">
        <f t="shared" si="174"/>
        <v>06</v>
      </c>
      <c r="L99" s="155" t="str">
        <f t="shared" si="175"/>
        <v>13</v>
      </c>
      <c r="M99" s="155" t="str">
        <f t="shared" si="176"/>
        <v>4</v>
      </c>
      <c r="N99" s="155" t="str">
        <f t="shared" si="177"/>
        <v/>
      </c>
      <c r="O99" s="156" t="str">
        <f t="shared" si="178"/>
        <v/>
      </c>
      <c r="P99" s="157" t="str">
        <f t="shared" si="222"/>
        <v>1</v>
      </c>
      <c r="Q99" s="158" t="str">
        <f t="shared" si="222"/>
        <v>0</v>
      </c>
      <c r="R99" s="158" t="str">
        <f t="shared" si="222"/>
        <v>0</v>
      </c>
      <c r="S99" s="159" t="str">
        <f t="shared" si="222"/>
        <v>1</v>
      </c>
      <c r="T99" s="158" t="str">
        <f t="shared" si="222"/>
        <v>1</v>
      </c>
      <c r="U99" s="158" t="str">
        <f t="shared" si="222"/>
        <v>1</v>
      </c>
      <c r="V99" s="158" t="str">
        <f t="shared" si="222"/>
        <v>0</v>
      </c>
      <c r="W99" s="158" t="str">
        <f t="shared" si="222"/>
        <v>0</v>
      </c>
      <c r="X99" s="157" t="str">
        <f t="shared" si="223"/>
        <v>0</v>
      </c>
      <c r="Y99" s="158" t="str">
        <f t="shared" si="223"/>
        <v>0</v>
      </c>
      <c r="Z99" s="158" t="str">
        <f t="shared" si="223"/>
        <v>0</v>
      </c>
      <c r="AA99" s="159" t="str">
        <f t="shared" si="223"/>
        <v>1</v>
      </c>
      <c r="AB99" s="160" t="str">
        <f t="shared" si="223"/>
        <v>1</v>
      </c>
      <c r="AC99" s="161" t="str">
        <f t="shared" si="223"/>
        <v>0</v>
      </c>
      <c r="AD99" s="158" t="str">
        <f t="shared" si="223"/>
        <v>1</v>
      </c>
      <c r="AE99" s="159" t="str">
        <f t="shared" si="223"/>
        <v>1</v>
      </c>
      <c r="AF99" s="155" t="str">
        <f t="shared" si="224"/>
        <v>0</v>
      </c>
      <c r="AG99" s="162" t="str">
        <f t="shared" si="224"/>
        <v>0</v>
      </c>
      <c r="AH99" s="163" t="str">
        <f t="shared" si="224"/>
        <v>0</v>
      </c>
      <c r="AI99" s="165" t="str">
        <f t="shared" si="224"/>
        <v>0</v>
      </c>
      <c r="AJ99" s="164" t="str">
        <f t="shared" si="224"/>
        <v>0</v>
      </c>
      <c r="AK99" s="164" t="str">
        <f t="shared" si="224"/>
        <v>1</v>
      </c>
      <c r="AL99" s="289" t="str">
        <f t="shared" si="224"/>
        <v>1</v>
      </c>
      <c r="AM99" s="165" t="str">
        <f t="shared" si="224"/>
        <v>0</v>
      </c>
      <c r="AN99" s="230" t="str">
        <f t="shared" si="225"/>
        <v>0</v>
      </c>
      <c r="AO99" s="230" t="str">
        <f t="shared" si="225"/>
        <v>1</v>
      </c>
      <c r="AP99" s="230" t="str">
        <f t="shared" si="225"/>
        <v>0</v>
      </c>
      <c r="AQ99" s="230" t="str">
        <f t="shared" si="225"/>
        <v>0</v>
      </c>
      <c r="AR99" s="229" t="str">
        <f t="shared" si="225"/>
        <v>1</v>
      </c>
      <c r="AS99" s="230" t="str">
        <f t="shared" si="225"/>
        <v>1</v>
      </c>
      <c r="AT99" s="230" t="str">
        <f t="shared" si="225"/>
        <v>0</v>
      </c>
      <c r="AU99" s="231" t="str">
        <f t="shared" si="225"/>
        <v>1</v>
      </c>
      <c r="AV99" s="230" t="str">
        <f t="shared" si="226"/>
        <v>0</v>
      </c>
      <c r="AW99" s="232" t="str">
        <f t="shared" si="226"/>
        <v>0</v>
      </c>
      <c r="AX99" s="232" t="str">
        <f t="shared" si="226"/>
        <v>0</v>
      </c>
      <c r="AY99" s="233" t="str">
        <f t="shared" si="226"/>
        <v>0</v>
      </c>
      <c r="AZ99" s="232" t="str">
        <f t="shared" si="226"/>
        <v>0</v>
      </c>
      <c r="BA99" s="232" t="str">
        <f t="shared" si="226"/>
        <v>0</v>
      </c>
      <c r="BB99" s="232" t="str">
        <f t="shared" si="226"/>
        <v>0</v>
      </c>
      <c r="BC99" s="233" t="str">
        <f t="shared" si="226"/>
        <v>0</v>
      </c>
      <c r="BD99" s="168" t="str">
        <f t="shared" si="227"/>
        <v>0</v>
      </c>
      <c r="BE99" s="168" t="str">
        <f t="shared" si="227"/>
        <v>0</v>
      </c>
      <c r="BF99" s="168" t="str">
        <f t="shared" si="227"/>
        <v>0</v>
      </c>
      <c r="BG99" s="169" t="str">
        <f t="shared" si="227"/>
        <v>0</v>
      </c>
      <c r="BH99" s="168" t="str">
        <f t="shared" si="227"/>
        <v>0</v>
      </c>
      <c r="BI99" s="168" t="str">
        <f t="shared" si="227"/>
        <v>0</v>
      </c>
      <c r="BJ99" s="168" t="str">
        <f t="shared" si="227"/>
        <v>1</v>
      </c>
      <c r="BK99" s="169" t="str">
        <f t="shared" si="227"/>
        <v>1</v>
      </c>
      <c r="BL99" s="168" t="str">
        <f t="shared" si="228"/>
        <v>0</v>
      </c>
      <c r="BM99" s="168" t="str">
        <f t="shared" si="228"/>
        <v>0</v>
      </c>
      <c r="BN99" s="168" t="str">
        <f t="shared" si="228"/>
        <v>0</v>
      </c>
      <c r="BO99" s="169" t="str">
        <f t="shared" si="228"/>
        <v>0</v>
      </c>
      <c r="BP99" s="168" t="str">
        <f t="shared" si="228"/>
        <v>0</v>
      </c>
      <c r="BQ99" s="168" t="str">
        <f t="shared" si="228"/>
        <v>1</v>
      </c>
      <c r="BR99" s="168" t="str">
        <f t="shared" si="228"/>
        <v>1</v>
      </c>
      <c r="BS99" s="169" t="str">
        <f t="shared" si="228"/>
        <v>0</v>
      </c>
      <c r="BT99" s="302" t="str">
        <f t="shared" si="229"/>
        <v>0</v>
      </c>
      <c r="BU99" s="302" t="str">
        <f t="shared" si="229"/>
        <v>0</v>
      </c>
      <c r="BV99" s="302" t="str">
        <f t="shared" si="229"/>
        <v>0</v>
      </c>
      <c r="BW99" s="303" t="str">
        <f t="shared" si="229"/>
        <v>1</v>
      </c>
      <c r="BX99" s="302" t="str">
        <f t="shared" si="229"/>
        <v>0</v>
      </c>
      <c r="BY99" s="302" t="str">
        <f t="shared" si="229"/>
        <v>0</v>
      </c>
      <c r="BZ99" s="302" t="str">
        <f t="shared" si="229"/>
        <v>1</v>
      </c>
      <c r="CA99" s="303" t="str">
        <f t="shared" si="229"/>
        <v>1</v>
      </c>
      <c r="CB99" s="164" t="str">
        <f t="shared" si="230"/>
        <v>0</v>
      </c>
      <c r="CC99" s="289" t="str">
        <f t="shared" si="230"/>
        <v>1</v>
      </c>
      <c r="CD99" s="340" t="str">
        <f t="shared" si="230"/>
        <v>0</v>
      </c>
      <c r="CE99" s="341" t="str">
        <f t="shared" si="230"/>
        <v>0</v>
      </c>
      <c r="CF99" s="340" t="str">
        <f t="shared" si="230"/>
        <v>0</v>
      </c>
      <c r="CG99" s="340" t="str">
        <f t="shared" si="230"/>
        <v>0</v>
      </c>
      <c r="CH99" s="340" t="str">
        <f t="shared" si="230"/>
        <v>0</v>
      </c>
      <c r="CI99" s="341" t="str">
        <f t="shared" si="230"/>
        <v>0</v>
      </c>
      <c r="CJ99" s="11" t="s">
        <v>235</v>
      </c>
      <c r="CL99" s="32" t="str">
        <f t="shared" si="179"/>
        <v>9C1B</v>
      </c>
      <c r="CM99" s="285">
        <f t="shared" si="209"/>
        <v>77</v>
      </c>
      <c r="CN99" s="285">
        <f t="shared" si="211"/>
        <v>87</v>
      </c>
      <c r="CO99" s="142">
        <f t="shared" si="180"/>
        <v>63.9</v>
      </c>
      <c r="CP99" s="142">
        <f t="shared" si="181"/>
        <v>17.722222222222221</v>
      </c>
      <c r="CQ99" s="143">
        <f t="shared" si="221"/>
        <v>0</v>
      </c>
      <c r="CS99" s="170">
        <f t="shared" si="182"/>
        <v>9</v>
      </c>
      <c r="CT99" s="23">
        <f t="shared" si="183"/>
        <v>12</v>
      </c>
      <c r="CU99" s="171">
        <f t="shared" si="184"/>
        <v>1</v>
      </c>
      <c r="CV99" s="23">
        <f t="shared" si="185"/>
        <v>11</v>
      </c>
      <c r="CW99" s="172">
        <f t="shared" si="186"/>
        <v>0</v>
      </c>
      <c r="CX99" s="24">
        <f t="shared" si="187"/>
        <v>6</v>
      </c>
      <c r="CY99" s="267">
        <f t="shared" si="188"/>
        <v>4</v>
      </c>
      <c r="CZ99" s="268">
        <f t="shared" si="189"/>
        <v>13</v>
      </c>
      <c r="DA99" s="267">
        <f t="shared" si="190"/>
        <v>0</v>
      </c>
      <c r="DB99" s="268">
        <f t="shared" si="191"/>
        <v>0</v>
      </c>
      <c r="DC99" s="173">
        <f t="shared" si="192"/>
        <v>0</v>
      </c>
      <c r="DD99" s="26">
        <f t="shared" si="193"/>
        <v>3</v>
      </c>
      <c r="DE99" s="173">
        <f t="shared" si="194"/>
        <v>0</v>
      </c>
      <c r="DF99" s="26">
        <f t="shared" si="195"/>
        <v>6</v>
      </c>
      <c r="DG99" s="326">
        <f t="shared" si="196"/>
        <v>1</v>
      </c>
      <c r="DH99" s="327">
        <f t="shared" si="197"/>
        <v>3</v>
      </c>
      <c r="DI99" s="172">
        <f t="shared" si="198"/>
        <v>4</v>
      </c>
      <c r="DJ99" s="24">
        <f t="shared" si="199"/>
        <v>0</v>
      </c>
      <c r="DK99" s="172"/>
      <c r="DL99" s="19">
        <f t="shared" si="200"/>
        <v>156</v>
      </c>
      <c r="DM99" s="19">
        <f t="shared" si="201"/>
        <v>27</v>
      </c>
      <c r="DN99" s="174">
        <f t="shared" si="202"/>
        <v>6</v>
      </c>
      <c r="DO99" s="278">
        <f t="shared" si="203"/>
        <v>77</v>
      </c>
      <c r="DP99" s="278">
        <f t="shared" si="204"/>
        <v>0</v>
      </c>
      <c r="DQ99" s="20">
        <f t="shared" si="205"/>
        <v>3</v>
      </c>
      <c r="DR99" s="20">
        <f t="shared" si="206"/>
        <v>6</v>
      </c>
      <c r="DS99" s="337">
        <f t="shared" si="207"/>
        <v>19</v>
      </c>
      <c r="DT99" s="174">
        <f t="shared" si="208"/>
        <v>64</v>
      </c>
      <c r="DU99" s="1">
        <f t="shared" si="210"/>
        <v>19</v>
      </c>
    </row>
    <row r="100" spans="1:1026">
      <c r="A100" s="224">
        <v>44332.500277777799</v>
      </c>
      <c r="B100" s="225" t="s">
        <v>240</v>
      </c>
      <c r="C100" s="154">
        <f t="shared" si="166"/>
        <v>17</v>
      </c>
      <c r="D100" s="4">
        <f t="shared" si="167"/>
        <v>68</v>
      </c>
      <c r="E100" s="16" t="str">
        <f t="shared" si="168"/>
        <v>9C</v>
      </c>
      <c r="F100" s="11" t="str">
        <f t="shared" si="169"/>
        <v>1B</v>
      </c>
      <c r="G100" s="155" t="str">
        <f t="shared" si="170"/>
        <v>0C</v>
      </c>
      <c r="H100" s="155" t="str">
        <f t="shared" si="171"/>
        <v>4D</v>
      </c>
      <c r="I100" s="155" t="str">
        <f t="shared" si="172"/>
        <v>00</v>
      </c>
      <c r="J100" s="155" t="str">
        <f t="shared" si="173"/>
        <v>01</v>
      </c>
      <c r="K100" s="155" t="str">
        <f t="shared" si="174"/>
        <v>06</v>
      </c>
      <c r="L100" s="155" t="str">
        <f t="shared" si="175"/>
        <v>17</v>
      </c>
      <c r="M100" s="155" t="str">
        <f t="shared" si="176"/>
        <v>4</v>
      </c>
      <c r="N100" s="155" t="str">
        <f t="shared" si="177"/>
        <v/>
      </c>
      <c r="O100" s="156" t="str">
        <f t="shared" si="178"/>
        <v/>
      </c>
      <c r="P100" s="157" t="str">
        <f t="shared" si="222"/>
        <v>1</v>
      </c>
      <c r="Q100" s="158" t="str">
        <f t="shared" si="222"/>
        <v>0</v>
      </c>
      <c r="R100" s="158" t="str">
        <f t="shared" si="222"/>
        <v>0</v>
      </c>
      <c r="S100" s="159" t="str">
        <f t="shared" si="222"/>
        <v>1</v>
      </c>
      <c r="T100" s="158" t="str">
        <f t="shared" si="222"/>
        <v>1</v>
      </c>
      <c r="U100" s="158" t="str">
        <f t="shared" si="222"/>
        <v>1</v>
      </c>
      <c r="V100" s="158" t="str">
        <f t="shared" si="222"/>
        <v>0</v>
      </c>
      <c r="W100" s="158" t="str">
        <f t="shared" si="222"/>
        <v>0</v>
      </c>
      <c r="X100" s="157" t="str">
        <f t="shared" si="223"/>
        <v>0</v>
      </c>
      <c r="Y100" s="158" t="str">
        <f t="shared" si="223"/>
        <v>0</v>
      </c>
      <c r="Z100" s="158" t="str">
        <f t="shared" si="223"/>
        <v>0</v>
      </c>
      <c r="AA100" s="159" t="str">
        <f t="shared" si="223"/>
        <v>1</v>
      </c>
      <c r="AB100" s="160" t="str">
        <f t="shared" si="223"/>
        <v>1</v>
      </c>
      <c r="AC100" s="161" t="str">
        <f t="shared" si="223"/>
        <v>0</v>
      </c>
      <c r="AD100" s="158" t="str">
        <f t="shared" si="223"/>
        <v>1</v>
      </c>
      <c r="AE100" s="159" t="str">
        <f t="shared" si="223"/>
        <v>1</v>
      </c>
      <c r="AF100" s="155" t="str">
        <f t="shared" si="224"/>
        <v>0</v>
      </c>
      <c r="AG100" s="162" t="str">
        <f t="shared" si="224"/>
        <v>0</v>
      </c>
      <c r="AH100" s="163" t="str">
        <f t="shared" si="224"/>
        <v>0</v>
      </c>
      <c r="AI100" s="165" t="str">
        <f t="shared" si="224"/>
        <v>0</v>
      </c>
      <c r="AJ100" s="164" t="str">
        <f t="shared" si="224"/>
        <v>1</v>
      </c>
      <c r="AK100" s="164" t="str">
        <f t="shared" si="224"/>
        <v>1</v>
      </c>
      <c r="AL100" s="289" t="str">
        <f t="shared" si="224"/>
        <v>0</v>
      </c>
      <c r="AM100" s="165" t="str">
        <f t="shared" si="224"/>
        <v>0</v>
      </c>
      <c r="AN100" s="230" t="str">
        <f t="shared" si="225"/>
        <v>0</v>
      </c>
      <c r="AO100" s="230" t="str">
        <f t="shared" si="225"/>
        <v>1</v>
      </c>
      <c r="AP100" s="230" t="str">
        <f t="shared" si="225"/>
        <v>0</v>
      </c>
      <c r="AQ100" s="230" t="str">
        <f t="shared" si="225"/>
        <v>0</v>
      </c>
      <c r="AR100" s="229" t="str">
        <f t="shared" si="225"/>
        <v>1</v>
      </c>
      <c r="AS100" s="230" t="str">
        <f t="shared" si="225"/>
        <v>1</v>
      </c>
      <c r="AT100" s="230" t="str">
        <f t="shared" si="225"/>
        <v>0</v>
      </c>
      <c r="AU100" s="231" t="str">
        <f t="shared" si="225"/>
        <v>1</v>
      </c>
      <c r="AV100" s="230" t="str">
        <f t="shared" si="226"/>
        <v>0</v>
      </c>
      <c r="AW100" s="232" t="str">
        <f t="shared" si="226"/>
        <v>0</v>
      </c>
      <c r="AX100" s="232" t="str">
        <f t="shared" si="226"/>
        <v>0</v>
      </c>
      <c r="AY100" s="233" t="str">
        <f t="shared" si="226"/>
        <v>0</v>
      </c>
      <c r="AZ100" s="232" t="str">
        <f t="shared" si="226"/>
        <v>0</v>
      </c>
      <c r="BA100" s="232" t="str">
        <f t="shared" si="226"/>
        <v>0</v>
      </c>
      <c r="BB100" s="232" t="str">
        <f t="shared" si="226"/>
        <v>0</v>
      </c>
      <c r="BC100" s="233" t="str">
        <f t="shared" si="226"/>
        <v>0</v>
      </c>
      <c r="BD100" s="168" t="str">
        <f t="shared" si="227"/>
        <v>0</v>
      </c>
      <c r="BE100" s="168" t="str">
        <f t="shared" si="227"/>
        <v>0</v>
      </c>
      <c r="BF100" s="168" t="str">
        <f t="shared" si="227"/>
        <v>0</v>
      </c>
      <c r="BG100" s="169" t="str">
        <f t="shared" si="227"/>
        <v>0</v>
      </c>
      <c r="BH100" s="168" t="str">
        <f t="shared" si="227"/>
        <v>0</v>
      </c>
      <c r="BI100" s="168" t="str">
        <f t="shared" si="227"/>
        <v>0</v>
      </c>
      <c r="BJ100" s="168" t="str">
        <f t="shared" si="227"/>
        <v>0</v>
      </c>
      <c r="BK100" s="169" t="str">
        <f t="shared" si="227"/>
        <v>1</v>
      </c>
      <c r="BL100" s="168" t="str">
        <f t="shared" si="228"/>
        <v>0</v>
      </c>
      <c r="BM100" s="168" t="str">
        <f t="shared" si="228"/>
        <v>0</v>
      </c>
      <c r="BN100" s="168" t="str">
        <f t="shared" si="228"/>
        <v>0</v>
      </c>
      <c r="BO100" s="169" t="str">
        <f t="shared" si="228"/>
        <v>0</v>
      </c>
      <c r="BP100" s="168" t="str">
        <f t="shared" si="228"/>
        <v>0</v>
      </c>
      <c r="BQ100" s="168" t="str">
        <f t="shared" si="228"/>
        <v>1</v>
      </c>
      <c r="BR100" s="168" t="str">
        <f t="shared" si="228"/>
        <v>1</v>
      </c>
      <c r="BS100" s="169" t="str">
        <f t="shared" si="228"/>
        <v>0</v>
      </c>
      <c r="BT100" s="302" t="str">
        <f t="shared" si="229"/>
        <v>0</v>
      </c>
      <c r="BU100" s="302" t="str">
        <f t="shared" si="229"/>
        <v>0</v>
      </c>
      <c r="BV100" s="302" t="str">
        <f t="shared" si="229"/>
        <v>0</v>
      </c>
      <c r="BW100" s="303" t="str">
        <f t="shared" si="229"/>
        <v>1</v>
      </c>
      <c r="BX100" s="302" t="str">
        <f t="shared" si="229"/>
        <v>0</v>
      </c>
      <c r="BY100" s="302" t="str">
        <f t="shared" si="229"/>
        <v>1</v>
      </c>
      <c r="BZ100" s="302" t="str">
        <f t="shared" si="229"/>
        <v>1</v>
      </c>
      <c r="CA100" s="303" t="str">
        <f t="shared" si="229"/>
        <v>1</v>
      </c>
      <c r="CB100" s="164" t="str">
        <f t="shared" si="230"/>
        <v>0</v>
      </c>
      <c r="CC100" s="289" t="str">
        <f t="shared" si="230"/>
        <v>1</v>
      </c>
      <c r="CD100" s="340" t="str">
        <f t="shared" si="230"/>
        <v>0</v>
      </c>
      <c r="CE100" s="341" t="str">
        <f t="shared" si="230"/>
        <v>0</v>
      </c>
      <c r="CF100" s="340" t="str">
        <f t="shared" si="230"/>
        <v>0</v>
      </c>
      <c r="CG100" s="340" t="str">
        <f t="shared" si="230"/>
        <v>0</v>
      </c>
      <c r="CH100" s="340" t="str">
        <f t="shared" si="230"/>
        <v>0</v>
      </c>
      <c r="CI100" s="341" t="str">
        <f t="shared" si="230"/>
        <v>0</v>
      </c>
      <c r="CL100" s="32" t="str">
        <f t="shared" si="179"/>
        <v>9C1B</v>
      </c>
      <c r="CM100" s="285">
        <f t="shared" si="209"/>
        <v>77</v>
      </c>
      <c r="CN100" s="285">
        <f t="shared" si="211"/>
        <v>87</v>
      </c>
      <c r="CO100" s="142">
        <f t="shared" si="180"/>
        <v>63.7</v>
      </c>
      <c r="CP100" s="142">
        <f t="shared" si="181"/>
        <v>17.611111111111111</v>
      </c>
      <c r="CQ100" s="143">
        <f t="shared" si="221"/>
        <v>-0.11111111111111072</v>
      </c>
      <c r="CS100" s="170">
        <f t="shared" si="182"/>
        <v>9</v>
      </c>
      <c r="CT100" s="23">
        <f t="shared" si="183"/>
        <v>12</v>
      </c>
      <c r="CU100" s="171">
        <f t="shared" si="184"/>
        <v>1</v>
      </c>
      <c r="CV100" s="23">
        <f t="shared" si="185"/>
        <v>11</v>
      </c>
      <c r="CW100" s="172">
        <f t="shared" si="186"/>
        <v>0</v>
      </c>
      <c r="CX100" s="24">
        <f t="shared" si="187"/>
        <v>12</v>
      </c>
      <c r="CY100" s="267">
        <f t="shared" si="188"/>
        <v>4</v>
      </c>
      <c r="CZ100" s="268">
        <f t="shared" si="189"/>
        <v>13</v>
      </c>
      <c r="DA100" s="267">
        <f t="shared" si="190"/>
        <v>0</v>
      </c>
      <c r="DB100" s="268">
        <f t="shared" si="191"/>
        <v>0</v>
      </c>
      <c r="DC100" s="173">
        <f t="shared" si="192"/>
        <v>0</v>
      </c>
      <c r="DD100" s="26">
        <f t="shared" si="193"/>
        <v>1</v>
      </c>
      <c r="DE100" s="173">
        <f t="shared" si="194"/>
        <v>0</v>
      </c>
      <c r="DF100" s="26">
        <f t="shared" si="195"/>
        <v>6</v>
      </c>
      <c r="DG100" s="326">
        <f t="shared" si="196"/>
        <v>1</v>
      </c>
      <c r="DH100" s="327">
        <f t="shared" si="197"/>
        <v>7</v>
      </c>
      <c r="DI100" s="172">
        <f t="shared" si="198"/>
        <v>4</v>
      </c>
      <c r="DJ100" s="24">
        <f t="shared" si="199"/>
        <v>0</v>
      </c>
      <c r="DK100" s="172"/>
      <c r="DL100" s="19">
        <f t="shared" si="200"/>
        <v>156</v>
      </c>
      <c r="DM100" s="19">
        <f t="shared" si="201"/>
        <v>27</v>
      </c>
      <c r="DN100" s="174">
        <f t="shared" si="202"/>
        <v>12</v>
      </c>
      <c r="DO100" s="281">
        <f t="shared" si="203"/>
        <v>77</v>
      </c>
      <c r="DP100" s="278">
        <f t="shared" si="204"/>
        <v>0</v>
      </c>
      <c r="DQ100" s="20">
        <f t="shared" si="205"/>
        <v>1</v>
      </c>
      <c r="DR100" s="20">
        <f t="shared" si="206"/>
        <v>6</v>
      </c>
      <c r="DS100" s="337">
        <f t="shared" si="207"/>
        <v>23</v>
      </c>
      <c r="DT100" s="174">
        <f t="shared" si="208"/>
        <v>64</v>
      </c>
      <c r="DU100" s="1">
        <f t="shared" si="210"/>
        <v>23</v>
      </c>
    </row>
    <row r="101" spans="1:1026" s="223" customFormat="1">
      <c r="A101" s="227">
        <v>44332.501840277801</v>
      </c>
      <c r="B101" s="226" t="s">
        <v>241</v>
      </c>
      <c r="C101" s="193">
        <f t="shared" si="166"/>
        <v>17</v>
      </c>
      <c r="D101" s="194">
        <f t="shared" si="167"/>
        <v>68</v>
      </c>
      <c r="E101" s="195" t="str">
        <f t="shared" si="168"/>
        <v>9C</v>
      </c>
      <c r="F101" s="196" t="str">
        <f t="shared" si="169"/>
        <v>1B</v>
      </c>
      <c r="G101" s="196" t="str">
        <f t="shared" si="170"/>
        <v>02</v>
      </c>
      <c r="H101" s="196" t="str">
        <f t="shared" si="171"/>
        <v>57</v>
      </c>
      <c r="I101" s="196" t="str">
        <f t="shared" si="172"/>
        <v>00</v>
      </c>
      <c r="J101" s="196" t="str">
        <f t="shared" si="173"/>
        <v>00</v>
      </c>
      <c r="K101" s="196" t="str">
        <f t="shared" si="174"/>
        <v>06</v>
      </c>
      <c r="L101" s="196" t="str">
        <f t="shared" si="175"/>
        <v>16</v>
      </c>
      <c r="M101" s="196" t="str">
        <f t="shared" si="176"/>
        <v>4</v>
      </c>
      <c r="N101" s="196" t="str">
        <f t="shared" si="177"/>
        <v/>
      </c>
      <c r="O101" s="197" t="str">
        <f t="shared" si="178"/>
        <v/>
      </c>
      <c r="P101" s="198" t="str">
        <f t="shared" ref="P101:W110" si="231">MID(HEX2BIN($E101,8),P$2,1)</f>
        <v>1</v>
      </c>
      <c r="Q101" s="199" t="str">
        <f t="shared" si="231"/>
        <v>0</v>
      </c>
      <c r="R101" s="199" t="str">
        <f t="shared" si="231"/>
        <v>0</v>
      </c>
      <c r="S101" s="200" t="str">
        <f t="shared" si="231"/>
        <v>1</v>
      </c>
      <c r="T101" s="199" t="str">
        <f t="shared" si="231"/>
        <v>1</v>
      </c>
      <c r="U101" s="199" t="str">
        <f t="shared" si="231"/>
        <v>1</v>
      </c>
      <c r="V101" s="199" t="str">
        <f t="shared" si="231"/>
        <v>0</v>
      </c>
      <c r="W101" s="199" t="str">
        <f t="shared" si="231"/>
        <v>0</v>
      </c>
      <c r="X101" s="198" t="str">
        <f t="shared" ref="X101:AE110" si="232">MID(HEX2BIN($F101,8),X$2,1)</f>
        <v>0</v>
      </c>
      <c r="Y101" s="199" t="str">
        <f t="shared" si="232"/>
        <v>0</v>
      </c>
      <c r="Z101" s="199" t="str">
        <f t="shared" si="232"/>
        <v>0</v>
      </c>
      <c r="AA101" s="200" t="str">
        <f t="shared" si="232"/>
        <v>1</v>
      </c>
      <c r="AB101" s="201" t="str">
        <f t="shared" si="232"/>
        <v>1</v>
      </c>
      <c r="AC101" s="202" t="str">
        <f t="shared" si="232"/>
        <v>0</v>
      </c>
      <c r="AD101" s="199" t="str">
        <f t="shared" si="232"/>
        <v>1</v>
      </c>
      <c r="AE101" s="200" t="str">
        <f t="shared" si="232"/>
        <v>1</v>
      </c>
      <c r="AF101" s="196" t="str">
        <f t="shared" ref="AF101:AM110" si="233">MID(HEX2BIN($G101,8),AF$2,1)</f>
        <v>0</v>
      </c>
      <c r="AG101" s="203" t="str">
        <f t="shared" si="233"/>
        <v>0</v>
      </c>
      <c r="AH101" s="204" t="str">
        <f t="shared" si="233"/>
        <v>0</v>
      </c>
      <c r="AI101" s="206" t="str">
        <f t="shared" si="233"/>
        <v>0</v>
      </c>
      <c r="AJ101" s="205" t="str">
        <f t="shared" si="233"/>
        <v>0</v>
      </c>
      <c r="AK101" s="205" t="str">
        <f t="shared" si="233"/>
        <v>0</v>
      </c>
      <c r="AL101" s="296" t="str">
        <f t="shared" si="233"/>
        <v>1</v>
      </c>
      <c r="AM101" s="206" t="str">
        <f t="shared" si="233"/>
        <v>0</v>
      </c>
      <c r="AN101" s="254" t="str">
        <f t="shared" ref="AN101:AU110" si="234">MID(HEX2BIN($H101,8),AN$2,1)</f>
        <v>0</v>
      </c>
      <c r="AO101" s="254" t="str">
        <f t="shared" si="234"/>
        <v>1</v>
      </c>
      <c r="AP101" s="254" t="str">
        <f t="shared" si="234"/>
        <v>0</v>
      </c>
      <c r="AQ101" s="254" t="str">
        <f t="shared" si="234"/>
        <v>1</v>
      </c>
      <c r="AR101" s="255" t="str">
        <f t="shared" si="234"/>
        <v>0</v>
      </c>
      <c r="AS101" s="254" t="str">
        <f t="shared" si="234"/>
        <v>1</v>
      </c>
      <c r="AT101" s="254" t="str">
        <f t="shared" si="234"/>
        <v>1</v>
      </c>
      <c r="AU101" s="256" t="str">
        <f t="shared" si="234"/>
        <v>1</v>
      </c>
      <c r="AV101" s="254" t="str">
        <f t="shared" ref="AV101:BC110" si="235">MID(HEX2BIN($I101,8),AV$2,1)</f>
        <v>0</v>
      </c>
      <c r="AW101" s="257" t="str">
        <f t="shared" si="235"/>
        <v>0</v>
      </c>
      <c r="AX101" s="257" t="str">
        <f t="shared" si="235"/>
        <v>0</v>
      </c>
      <c r="AY101" s="258" t="str">
        <f t="shared" si="235"/>
        <v>0</v>
      </c>
      <c r="AZ101" s="257" t="str">
        <f t="shared" si="235"/>
        <v>0</v>
      </c>
      <c r="BA101" s="257" t="str">
        <f t="shared" si="235"/>
        <v>0</v>
      </c>
      <c r="BB101" s="257" t="str">
        <f t="shared" si="235"/>
        <v>0</v>
      </c>
      <c r="BC101" s="258" t="str">
        <f t="shared" si="235"/>
        <v>0</v>
      </c>
      <c r="BD101" s="207" t="str">
        <f t="shared" ref="BD101:BK110" si="236">MID(HEX2BIN($J101,8),BD$2,1)</f>
        <v>0</v>
      </c>
      <c r="BE101" s="207" t="str">
        <f t="shared" si="236"/>
        <v>0</v>
      </c>
      <c r="BF101" s="207" t="str">
        <f t="shared" si="236"/>
        <v>0</v>
      </c>
      <c r="BG101" s="208" t="str">
        <f t="shared" si="236"/>
        <v>0</v>
      </c>
      <c r="BH101" s="207" t="str">
        <f t="shared" si="236"/>
        <v>0</v>
      </c>
      <c r="BI101" s="207" t="str">
        <f t="shared" si="236"/>
        <v>0</v>
      </c>
      <c r="BJ101" s="207" t="str">
        <f t="shared" si="236"/>
        <v>0</v>
      </c>
      <c r="BK101" s="208" t="str">
        <f t="shared" si="236"/>
        <v>0</v>
      </c>
      <c r="BL101" s="207" t="str">
        <f t="shared" ref="BL101:BS110" si="237">MID(HEX2BIN($K101,8),BL$2,1)</f>
        <v>0</v>
      </c>
      <c r="BM101" s="207" t="str">
        <f t="shared" si="237"/>
        <v>0</v>
      </c>
      <c r="BN101" s="207" t="str">
        <f t="shared" si="237"/>
        <v>0</v>
      </c>
      <c r="BO101" s="208" t="str">
        <f t="shared" si="237"/>
        <v>0</v>
      </c>
      <c r="BP101" s="207" t="str">
        <f t="shared" si="237"/>
        <v>0</v>
      </c>
      <c r="BQ101" s="207" t="str">
        <f t="shared" si="237"/>
        <v>1</v>
      </c>
      <c r="BR101" s="207" t="str">
        <f t="shared" si="237"/>
        <v>1</v>
      </c>
      <c r="BS101" s="208" t="str">
        <f t="shared" si="237"/>
        <v>0</v>
      </c>
      <c r="BT101" s="314" t="str">
        <f t="shared" ref="BT101:CA110" si="238">MID(HEX2BIN($L101,8),BT$2,1)</f>
        <v>0</v>
      </c>
      <c r="BU101" s="314" t="str">
        <f t="shared" si="238"/>
        <v>0</v>
      </c>
      <c r="BV101" s="314" t="str">
        <f t="shared" si="238"/>
        <v>0</v>
      </c>
      <c r="BW101" s="315" t="str">
        <f t="shared" si="238"/>
        <v>1</v>
      </c>
      <c r="BX101" s="314" t="str">
        <f t="shared" si="238"/>
        <v>0</v>
      </c>
      <c r="BY101" s="314" t="str">
        <f t="shared" si="238"/>
        <v>1</v>
      </c>
      <c r="BZ101" s="314" t="str">
        <f t="shared" si="238"/>
        <v>1</v>
      </c>
      <c r="CA101" s="315" t="str">
        <f t="shared" si="238"/>
        <v>0</v>
      </c>
      <c r="CB101" s="205" t="str">
        <f t="shared" ref="CB101:CI110" si="239">MID(HEX2BIN($M101,8),CB$2,1)</f>
        <v>0</v>
      </c>
      <c r="CC101" s="296" t="str">
        <f t="shared" si="239"/>
        <v>1</v>
      </c>
      <c r="CD101" s="352" t="str">
        <f t="shared" si="239"/>
        <v>0</v>
      </c>
      <c r="CE101" s="353" t="str">
        <f t="shared" si="239"/>
        <v>0</v>
      </c>
      <c r="CF101" s="352" t="str">
        <f t="shared" si="239"/>
        <v>0</v>
      </c>
      <c r="CG101" s="352" t="str">
        <f t="shared" si="239"/>
        <v>0</v>
      </c>
      <c r="CH101" s="352" t="str">
        <f t="shared" si="239"/>
        <v>0</v>
      </c>
      <c r="CI101" s="353" t="str">
        <f t="shared" si="239"/>
        <v>0</v>
      </c>
      <c r="CJ101" s="196" t="s">
        <v>242</v>
      </c>
      <c r="CK101" s="196"/>
      <c r="CL101" s="209" t="str">
        <f t="shared" si="179"/>
        <v>9C1B</v>
      </c>
      <c r="CM101" s="286">
        <f t="shared" si="209"/>
        <v>87</v>
      </c>
      <c r="CN101" s="286">
        <f t="shared" si="211"/>
        <v>97</v>
      </c>
      <c r="CO101" s="210">
        <f t="shared" si="180"/>
        <v>63.6</v>
      </c>
      <c r="CP101" s="210">
        <f t="shared" si="181"/>
        <v>17.555555555555557</v>
      </c>
      <c r="CQ101" s="211">
        <f t="shared" si="221"/>
        <v>-5.5555555555553582E-2</v>
      </c>
      <c r="CR101" s="196"/>
      <c r="CS101" s="212">
        <f t="shared" si="182"/>
        <v>9</v>
      </c>
      <c r="CT101" s="213">
        <f t="shared" si="183"/>
        <v>12</v>
      </c>
      <c r="CU101" s="214">
        <f t="shared" si="184"/>
        <v>1</v>
      </c>
      <c r="CV101" s="213">
        <f t="shared" si="185"/>
        <v>11</v>
      </c>
      <c r="CW101" s="215">
        <f t="shared" si="186"/>
        <v>0</v>
      </c>
      <c r="CX101" s="216">
        <f t="shared" si="187"/>
        <v>2</v>
      </c>
      <c r="CY101" s="271">
        <f t="shared" si="188"/>
        <v>5</v>
      </c>
      <c r="CZ101" s="272">
        <f t="shared" si="189"/>
        <v>7</v>
      </c>
      <c r="DA101" s="271">
        <f t="shared" si="190"/>
        <v>0</v>
      </c>
      <c r="DB101" s="272">
        <f t="shared" si="191"/>
        <v>0</v>
      </c>
      <c r="DC101" s="217">
        <f t="shared" si="192"/>
        <v>0</v>
      </c>
      <c r="DD101" s="218">
        <f t="shared" si="193"/>
        <v>0</v>
      </c>
      <c r="DE101" s="217">
        <f t="shared" si="194"/>
        <v>0</v>
      </c>
      <c r="DF101" s="218">
        <f t="shared" si="195"/>
        <v>6</v>
      </c>
      <c r="DG101" s="330">
        <f t="shared" si="196"/>
        <v>1</v>
      </c>
      <c r="DH101" s="331">
        <f t="shared" si="197"/>
        <v>6</v>
      </c>
      <c r="DI101" s="215">
        <f t="shared" si="198"/>
        <v>4</v>
      </c>
      <c r="DJ101" s="216">
        <f t="shared" si="199"/>
        <v>0</v>
      </c>
      <c r="DK101" s="215"/>
      <c r="DL101" s="219">
        <f t="shared" si="200"/>
        <v>156</v>
      </c>
      <c r="DM101" s="219">
        <f t="shared" si="201"/>
        <v>27</v>
      </c>
      <c r="DN101" s="220">
        <f t="shared" si="202"/>
        <v>2</v>
      </c>
      <c r="DO101" s="355">
        <f t="shared" si="203"/>
        <v>87</v>
      </c>
      <c r="DP101" s="280">
        <f t="shared" si="204"/>
        <v>0</v>
      </c>
      <c r="DQ101" s="221">
        <f t="shared" si="205"/>
        <v>0</v>
      </c>
      <c r="DR101" s="221">
        <f t="shared" si="206"/>
        <v>6</v>
      </c>
      <c r="DS101" s="339">
        <f t="shared" si="207"/>
        <v>22</v>
      </c>
      <c r="DT101" s="220">
        <f t="shared" si="208"/>
        <v>64</v>
      </c>
      <c r="DU101" s="215">
        <f t="shared" si="210"/>
        <v>22</v>
      </c>
      <c r="DV101" s="215"/>
      <c r="DW101" s="215"/>
      <c r="DX101" s="215"/>
      <c r="DY101" s="215"/>
      <c r="DZ101" s="215"/>
      <c r="EA101" s="215"/>
      <c r="EB101" s="215"/>
      <c r="EC101" s="215"/>
      <c r="ED101" s="215"/>
      <c r="EE101" s="215"/>
      <c r="EF101" s="215"/>
      <c r="EG101" s="215"/>
      <c r="EH101" s="215"/>
      <c r="EI101" s="215"/>
      <c r="EJ101" s="215"/>
      <c r="EK101" s="215"/>
      <c r="EL101" s="215"/>
      <c r="EM101" s="215"/>
      <c r="EN101" s="215"/>
      <c r="EO101" s="215"/>
      <c r="EP101" s="215"/>
      <c r="EQ101" s="215"/>
      <c r="ER101" s="215"/>
      <c r="ES101" s="215"/>
      <c r="ET101" s="215"/>
      <c r="EU101" s="215"/>
      <c r="EV101" s="215"/>
      <c r="EW101" s="215"/>
      <c r="EX101" s="215"/>
      <c r="EY101" s="215"/>
      <c r="EZ101" s="215"/>
      <c r="FA101" s="215"/>
      <c r="FB101" s="215"/>
      <c r="FC101" s="215"/>
      <c r="FD101" s="215"/>
      <c r="FE101" s="215"/>
      <c r="FF101" s="215"/>
      <c r="FG101" s="215"/>
      <c r="FH101" s="215"/>
      <c r="FI101" s="215"/>
      <c r="FJ101" s="215"/>
      <c r="FK101" s="215"/>
      <c r="FL101" s="215"/>
      <c r="FM101" s="215"/>
      <c r="FN101" s="215"/>
      <c r="FO101" s="215"/>
      <c r="FP101" s="215"/>
      <c r="FQ101" s="215"/>
      <c r="FR101" s="215"/>
      <c r="FS101" s="215"/>
      <c r="FT101" s="215"/>
      <c r="FU101" s="215"/>
      <c r="FV101" s="215"/>
      <c r="FW101" s="215"/>
      <c r="FX101" s="215"/>
      <c r="FY101" s="215"/>
      <c r="FZ101" s="215"/>
      <c r="GA101" s="215"/>
      <c r="GB101" s="215"/>
      <c r="GC101" s="215"/>
      <c r="GD101" s="215"/>
      <c r="GE101" s="215"/>
      <c r="GF101" s="215"/>
      <c r="GG101" s="215"/>
      <c r="GH101" s="215"/>
      <c r="GI101" s="215"/>
      <c r="GJ101" s="215"/>
      <c r="GK101" s="215"/>
      <c r="GL101" s="215"/>
      <c r="GM101" s="215"/>
      <c r="GN101" s="215"/>
      <c r="GO101" s="215"/>
      <c r="GP101" s="215"/>
      <c r="GQ101" s="215"/>
      <c r="GR101" s="215"/>
      <c r="GS101" s="215"/>
      <c r="GT101" s="215"/>
      <c r="GU101" s="215"/>
      <c r="GV101" s="215"/>
      <c r="GW101" s="215"/>
      <c r="GX101" s="215"/>
      <c r="GY101" s="215"/>
      <c r="GZ101" s="215"/>
      <c r="HA101" s="215"/>
      <c r="HB101" s="215"/>
      <c r="HC101" s="215"/>
      <c r="HD101" s="215"/>
      <c r="HE101" s="215"/>
      <c r="HF101" s="215"/>
      <c r="HG101" s="215"/>
      <c r="HH101" s="215"/>
      <c r="HI101" s="215"/>
      <c r="HJ101" s="215"/>
      <c r="HK101" s="215"/>
      <c r="HL101" s="215"/>
      <c r="HM101" s="215"/>
      <c r="HN101" s="215"/>
      <c r="HO101" s="215"/>
      <c r="HP101" s="215"/>
      <c r="HQ101" s="215"/>
      <c r="HR101" s="215"/>
      <c r="HS101" s="215"/>
      <c r="HT101" s="215"/>
      <c r="HU101" s="215"/>
      <c r="HV101" s="215"/>
      <c r="HW101" s="215"/>
      <c r="HX101" s="215"/>
      <c r="HY101" s="215"/>
      <c r="HZ101" s="215"/>
      <c r="IA101" s="215"/>
      <c r="IB101" s="215"/>
      <c r="IC101" s="215"/>
      <c r="ID101" s="215"/>
      <c r="IE101" s="215"/>
      <c r="IF101" s="215"/>
      <c r="IG101" s="215"/>
      <c r="IH101" s="215"/>
      <c r="II101" s="215"/>
      <c r="IJ101" s="215"/>
      <c r="IK101" s="215"/>
      <c r="IL101" s="215"/>
      <c r="IM101" s="215"/>
      <c r="IN101" s="215"/>
      <c r="IO101" s="215"/>
      <c r="IP101" s="215"/>
      <c r="IQ101" s="215"/>
      <c r="IR101" s="215"/>
      <c r="IS101" s="215"/>
      <c r="IT101" s="215"/>
      <c r="IU101" s="215"/>
      <c r="IV101" s="215"/>
      <c r="IW101" s="215"/>
      <c r="IX101" s="215"/>
      <c r="IY101" s="215"/>
      <c r="IZ101" s="215"/>
      <c r="JA101" s="215"/>
      <c r="JB101" s="215"/>
      <c r="JC101" s="215"/>
      <c r="JD101" s="215"/>
      <c r="JE101" s="215"/>
      <c r="JF101" s="215"/>
      <c r="JG101" s="215"/>
      <c r="JH101" s="215"/>
      <c r="JI101" s="215"/>
      <c r="JJ101" s="215"/>
      <c r="JK101" s="215"/>
      <c r="JL101" s="215"/>
      <c r="JM101" s="215"/>
      <c r="JN101" s="215"/>
      <c r="JO101" s="215"/>
      <c r="JP101" s="215"/>
      <c r="JQ101" s="215"/>
      <c r="JR101" s="215"/>
      <c r="JS101" s="215"/>
      <c r="JT101" s="215"/>
      <c r="JU101" s="215"/>
      <c r="JV101" s="215"/>
      <c r="JW101" s="215"/>
      <c r="JX101" s="215"/>
      <c r="JY101" s="215"/>
      <c r="JZ101" s="215"/>
      <c r="KA101" s="215"/>
      <c r="KB101" s="215"/>
      <c r="KC101" s="215"/>
      <c r="KD101" s="215"/>
      <c r="KE101" s="215"/>
      <c r="KF101" s="215"/>
      <c r="KG101" s="215"/>
      <c r="KH101" s="215"/>
      <c r="KI101" s="215"/>
      <c r="KJ101" s="215"/>
      <c r="KK101" s="215"/>
      <c r="KL101" s="215"/>
      <c r="KM101" s="215"/>
      <c r="KN101" s="215"/>
      <c r="KO101" s="215"/>
      <c r="KP101" s="215"/>
      <c r="KQ101" s="215"/>
      <c r="KR101" s="215"/>
      <c r="KS101" s="215"/>
      <c r="KT101" s="215"/>
      <c r="KU101" s="215"/>
      <c r="KV101" s="215"/>
      <c r="KW101" s="215"/>
      <c r="KX101" s="215"/>
      <c r="KY101" s="215"/>
      <c r="KZ101" s="215"/>
      <c r="LA101" s="215"/>
      <c r="LB101" s="215"/>
      <c r="LC101" s="215"/>
      <c r="LD101" s="215"/>
      <c r="LE101" s="215"/>
      <c r="LF101" s="215"/>
      <c r="LG101" s="215"/>
      <c r="LH101" s="215"/>
      <c r="LI101" s="215"/>
      <c r="LJ101" s="215"/>
      <c r="LK101" s="215"/>
      <c r="LL101" s="215"/>
      <c r="LM101" s="215"/>
      <c r="LN101" s="215"/>
      <c r="LO101" s="215"/>
      <c r="LP101" s="215"/>
      <c r="LQ101" s="215"/>
      <c r="LR101" s="215"/>
      <c r="LS101" s="215"/>
      <c r="LT101" s="215"/>
      <c r="LU101" s="215"/>
      <c r="LV101" s="215"/>
      <c r="LW101" s="215"/>
      <c r="LX101" s="215"/>
      <c r="LY101" s="215"/>
      <c r="LZ101" s="215"/>
      <c r="MA101" s="215"/>
      <c r="MB101" s="215"/>
      <c r="MC101" s="215"/>
      <c r="MD101" s="215"/>
      <c r="ME101" s="215"/>
      <c r="MF101" s="215"/>
      <c r="MG101" s="215"/>
      <c r="MH101" s="215"/>
      <c r="MI101" s="215"/>
      <c r="MJ101" s="215"/>
      <c r="MK101" s="215"/>
      <c r="ML101" s="215"/>
      <c r="MM101" s="215"/>
      <c r="MN101" s="215"/>
      <c r="MO101" s="215"/>
      <c r="MP101" s="215"/>
      <c r="MQ101" s="215"/>
      <c r="MR101" s="215"/>
      <c r="MS101" s="215"/>
      <c r="MT101" s="215"/>
      <c r="MU101" s="215"/>
      <c r="MV101" s="215"/>
      <c r="MW101" s="215"/>
      <c r="MX101" s="215"/>
      <c r="MY101" s="215"/>
      <c r="MZ101" s="215"/>
      <c r="NA101" s="215"/>
      <c r="NB101" s="215"/>
      <c r="NC101" s="215"/>
      <c r="ND101" s="215"/>
      <c r="NE101" s="215"/>
      <c r="NF101" s="215"/>
      <c r="NG101" s="215"/>
      <c r="NH101" s="215"/>
      <c r="NI101" s="215"/>
      <c r="NJ101" s="215"/>
      <c r="NK101" s="215"/>
      <c r="NL101" s="215"/>
      <c r="NM101" s="215"/>
      <c r="NN101" s="215"/>
      <c r="NO101" s="215"/>
      <c r="NP101" s="215"/>
      <c r="NQ101" s="215"/>
      <c r="NR101" s="215"/>
      <c r="NS101" s="215"/>
      <c r="NT101" s="215"/>
      <c r="NU101" s="215"/>
      <c r="NV101" s="215"/>
      <c r="NW101" s="215"/>
      <c r="NX101" s="215"/>
      <c r="NY101" s="215"/>
      <c r="NZ101" s="215"/>
      <c r="OA101" s="215"/>
      <c r="OB101" s="215"/>
      <c r="OC101" s="215"/>
      <c r="OD101" s="215"/>
      <c r="OE101" s="215"/>
      <c r="OF101" s="215"/>
      <c r="OG101" s="215"/>
      <c r="OH101" s="215"/>
      <c r="OI101" s="215"/>
      <c r="OJ101" s="215"/>
      <c r="OK101" s="215"/>
      <c r="OL101" s="215"/>
      <c r="OM101" s="215"/>
      <c r="ON101" s="215"/>
      <c r="OO101" s="215"/>
      <c r="OP101" s="215"/>
      <c r="OQ101" s="215"/>
      <c r="OR101" s="215"/>
      <c r="OS101" s="215"/>
      <c r="OT101" s="215"/>
      <c r="OU101" s="215"/>
      <c r="OV101" s="215"/>
      <c r="OW101" s="215"/>
      <c r="OX101" s="215"/>
      <c r="OY101" s="215"/>
      <c r="OZ101" s="215"/>
      <c r="PA101" s="215"/>
      <c r="PB101" s="215"/>
      <c r="PC101" s="215"/>
      <c r="PD101" s="215"/>
      <c r="PE101" s="215"/>
      <c r="PF101" s="215"/>
      <c r="PG101" s="215"/>
      <c r="PH101" s="215"/>
      <c r="PI101" s="215"/>
      <c r="PJ101" s="215"/>
      <c r="PK101" s="215"/>
      <c r="PL101" s="215"/>
      <c r="PM101" s="215"/>
      <c r="PN101" s="215"/>
      <c r="PO101" s="215"/>
      <c r="PP101" s="215"/>
      <c r="PQ101" s="215"/>
      <c r="PR101" s="215"/>
      <c r="PS101" s="215"/>
      <c r="PT101" s="215"/>
      <c r="PU101" s="215"/>
      <c r="PV101" s="215"/>
      <c r="PW101" s="215"/>
      <c r="PX101" s="215"/>
      <c r="PY101" s="215"/>
      <c r="PZ101" s="215"/>
      <c r="QA101" s="215"/>
      <c r="QB101" s="215"/>
      <c r="QC101" s="215"/>
      <c r="QD101" s="215"/>
      <c r="QE101" s="215"/>
      <c r="QF101" s="215"/>
      <c r="QG101" s="215"/>
      <c r="QH101" s="215"/>
      <c r="QI101" s="215"/>
      <c r="QJ101" s="215"/>
      <c r="QK101" s="215"/>
      <c r="QL101" s="215"/>
      <c r="QM101" s="215"/>
      <c r="QN101" s="215"/>
      <c r="QO101" s="215"/>
      <c r="QP101" s="215"/>
      <c r="QQ101" s="215"/>
      <c r="QR101" s="215"/>
      <c r="QS101" s="215"/>
      <c r="QT101" s="215"/>
      <c r="QU101" s="215"/>
      <c r="QV101" s="215"/>
      <c r="QW101" s="215"/>
      <c r="QX101" s="215"/>
      <c r="QY101" s="215"/>
      <c r="QZ101" s="215"/>
      <c r="RA101" s="215"/>
      <c r="RB101" s="215"/>
      <c r="RC101" s="215"/>
      <c r="RD101" s="215"/>
      <c r="RE101" s="215"/>
      <c r="RF101" s="215"/>
      <c r="RG101" s="215"/>
      <c r="RH101" s="215"/>
      <c r="RI101" s="215"/>
      <c r="RJ101" s="215"/>
      <c r="RK101" s="215"/>
      <c r="RL101" s="215"/>
      <c r="RM101" s="215"/>
      <c r="RN101" s="215"/>
      <c r="RO101" s="215"/>
      <c r="RP101" s="215"/>
      <c r="RQ101" s="215"/>
      <c r="RR101" s="215"/>
      <c r="RS101" s="215"/>
      <c r="RT101" s="215"/>
      <c r="RU101" s="215"/>
      <c r="RV101" s="215"/>
      <c r="RW101" s="215"/>
      <c r="RX101" s="215"/>
      <c r="RY101" s="215"/>
      <c r="RZ101" s="215"/>
      <c r="SA101" s="215"/>
      <c r="SB101" s="215"/>
      <c r="SC101" s="215"/>
      <c r="SD101" s="215"/>
      <c r="SE101" s="215"/>
      <c r="SF101" s="215"/>
      <c r="SG101" s="215"/>
      <c r="SH101" s="215"/>
      <c r="SI101" s="215"/>
      <c r="SJ101" s="215"/>
      <c r="SK101" s="215"/>
      <c r="SL101" s="215"/>
      <c r="SM101" s="215"/>
      <c r="SN101" s="215"/>
      <c r="SO101" s="215"/>
      <c r="SP101" s="215"/>
      <c r="SQ101" s="215"/>
      <c r="SR101" s="215"/>
      <c r="SS101" s="215"/>
      <c r="ST101" s="215"/>
      <c r="SU101" s="215"/>
      <c r="SV101" s="215"/>
      <c r="SW101" s="215"/>
      <c r="SX101" s="215"/>
      <c r="SY101" s="215"/>
      <c r="SZ101" s="215"/>
      <c r="TA101" s="215"/>
      <c r="TB101" s="215"/>
      <c r="TC101" s="215"/>
      <c r="TD101" s="215"/>
      <c r="TE101" s="215"/>
      <c r="TF101" s="215"/>
      <c r="TG101" s="215"/>
      <c r="TH101" s="215"/>
      <c r="TI101" s="215"/>
      <c r="TJ101" s="215"/>
      <c r="TK101" s="215"/>
      <c r="TL101" s="215"/>
      <c r="TM101" s="215"/>
      <c r="TN101" s="215"/>
      <c r="TO101" s="215"/>
      <c r="TP101" s="215"/>
      <c r="TQ101" s="215"/>
      <c r="TR101" s="215"/>
      <c r="TS101" s="215"/>
      <c r="TT101" s="215"/>
      <c r="TU101" s="215"/>
      <c r="TV101" s="215"/>
      <c r="TW101" s="215"/>
      <c r="TX101" s="215"/>
      <c r="TY101" s="215"/>
      <c r="TZ101" s="215"/>
      <c r="UA101" s="215"/>
      <c r="UB101" s="215"/>
      <c r="UC101" s="215"/>
      <c r="UD101" s="215"/>
      <c r="UE101" s="215"/>
      <c r="UF101" s="215"/>
      <c r="UG101" s="215"/>
      <c r="UH101" s="215"/>
      <c r="UI101" s="215"/>
      <c r="UJ101" s="215"/>
      <c r="UK101" s="215"/>
      <c r="UL101" s="215"/>
      <c r="UM101" s="215"/>
      <c r="UN101" s="215"/>
      <c r="UO101" s="215"/>
      <c r="UP101" s="215"/>
      <c r="UQ101" s="215"/>
      <c r="UR101" s="215"/>
      <c r="US101" s="215"/>
      <c r="UT101" s="215"/>
      <c r="UU101" s="215"/>
      <c r="UV101" s="215"/>
      <c r="UW101" s="215"/>
      <c r="UX101" s="215"/>
      <c r="UY101" s="215"/>
      <c r="UZ101" s="215"/>
      <c r="VA101" s="215"/>
      <c r="VB101" s="215"/>
      <c r="VC101" s="215"/>
      <c r="VD101" s="215"/>
      <c r="VE101" s="215"/>
      <c r="VF101" s="215"/>
      <c r="VG101" s="215"/>
      <c r="VH101" s="215"/>
      <c r="VI101" s="215"/>
      <c r="VJ101" s="215"/>
      <c r="VK101" s="215"/>
      <c r="VL101" s="215"/>
      <c r="VM101" s="215"/>
      <c r="VN101" s="215"/>
      <c r="VO101" s="215"/>
      <c r="VP101" s="215"/>
      <c r="VQ101" s="215"/>
      <c r="VR101" s="215"/>
      <c r="VS101" s="215"/>
      <c r="VT101" s="215"/>
      <c r="VU101" s="215"/>
      <c r="VV101" s="215"/>
      <c r="VW101" s="215"/>
      <c r="VX101" s="215"/>
      <c r="VY101" s="215"/>
      <c r="VZ101" s="215"/>
      <c r="WA101" s="215"/>
      <c r="WB101" s="215"/>
      <c r="WC101" s="215"/>
      <c r="WD101" s="215"/>
      <c r="WE101" s="215"/>
      <c r="WF101" s="215"/>
      <c r="WG101" s="215"/>
      <c r="WH101" s="215"/>
      <c r="WI101" s="215"/>
      <c r="WJ101" s="215"/>
      <c r="WK101" s="215"/>
      <c r="WL101" s="215"/>
      <c r="WM101" s="215"/>
      <c r="WN101" s="215"/>
      <c r="WO101" s="215"/>
      <c r="WP101" s="215"/>
      <c r="WQ101" s="215"/>
      <c r="WR101" s="215"/>
      <c r="WS101" s="215"/>
      <c r="WT101" s="215"/>
      <c r="WU101" s="215"/>
      <c r="WV101" s="215"/>
      <c r="WW101" s="215"/>
      <c r="WX101" s="215"/>
      <c r="WY101" s="215"/>
      <c r="WZ101" s="215"/>
      <c r="XA101" s="215"/>
      <c r="XB101" s="215"/>
      <c r="XC101" s="215"/>
      <c r="XD101" s="215"/>
      <c r="XE101" s="215"/>
      <c r="XF101" s="215"/>
      <c r="XG101" s="215"/>
      <c r="XH101" s="215"/>
      <c r="XI101" s="215"/>
      <c r="XJ101" s="215"/>
      <c r="XK101" s="215"/>
      <c r="XL101" s="215"/>
      <c r="XM101" s="215"/>
      <c r="XN101" s="215"/>
      <c r="XO101" s="215"/>
      <c r="XP101" s="215"/>
      <c r="XQ101" s="215"/>
      <c r="XR101" s="215"/>
      <c r="XS101" s="215"/>
      <c r="XT101" s="215"/>
      <c r="XU101" s="215"/>
      <c r="XV101" s="215"/>
      <c r="XW101" s="215"/>
      <c r="XX101" s="215"/>
      <c r="XY101" s="215"/>
      <c r="XZ101" s="215"/>
      <c r="YA101" s="215"/>
      <c r="YB101" s="215"/>
      <c r="YC101" s="215"/>
      <c r="YD101" s="215"/>
      <c r="YE101" s="215"/>
      <c r="YF101" s="215"/>
      <c r="YG101" s="215"/>
      <c r="YH101" s="215"/>
      <c r="YI101" s="215"/>
      <c r="YJ101" s="215"/>
      <c r="YK101" s="215"/>
      <c r="YL101" s="215"/>
      <c r="YM101" s="215"/>
      <c r="YN101" s="215"/>
      <c r="YO101" s="215"/>
      <c r="YP101" s="215"/>
      <c r="YQ101" s="215"/>
      <c r="YR101" s="215"/>
      <c r="YS101" s="215"/>
      <c r="YT101" s="215"/>
      <c r="YU101" s="215"/>
      <c r="YV101" s="215"/>
      <c r="YW101" s="215"/>
      <c r="YX101" s="215"/>
      <c r="YY101" s="215"/>
      <c r="YZ101" s="215"/>
      <c r="ZA101" s="215"/>
      <c r="ZB101" s="215"/>
      <c r="ZC101" s="215"/>
      <c r="ZD101" s="215"/>
      <c r="ZE101" s="215"/>
      <c r="ZF101" s="215"/>
      <c r="ZG101" s="215"/>
      <c r="ZH101" s="215"/>
      <c r="ZI101" s="215"/>
      <c r="ZJ101" s="215"/>
      <c r="ZK101" s="215"/>
      <c r="ZL101" s="215"/>
      <c r="ZM101" s="215"/>
      <c r="ZN101" s="215"/>
      <c r="ZO101" s="215"/>
      <c r="ZP101" s="215"/>
      <c r="ZQ101" s="215"/>
      <c r="ZR101" s="215"/>
      <c r="ZS101" s="215"/>
      <c r="ZT101" s="215"/>
      <c r="ZU101" s="215"/>
      <c r="ZV101" s="215"/>
      <c r="ZW101" s="215"/>
      <c r="ZX101" s="215"/>
      <c r="ZY101" s="215"/>
      <c r="ZZ101" s="215"/>
      <c r="AAA101" s="215"/>
      <c r="AAB101" s="215"/>
      <c r="AAC101" s="215"/>
      <c r="AAD101" s="215"/>
      <c r="AAE101" s="215"/>
      <c r="AAF101" s="215"/>
      <c r="AAG101" s="215"/>
      <c r="AAH101" s="215"/>
      <c r="AAI101" s="215"/>
      <c r="AAJ101" s="215"/>
      <c r="AAK101" s="215"/>
      <c r="AAL101" s="215"/>
      <c r="AAM101" s="215"/>
      <c r="AAN101" s="215"/>
      <c r="AAO101" s="215"/>
      <c r="AAP101" s="215"/>
      <c r="AAQ101" s="215"/>
      <c r="AAR101" s="215"/>
      <c r="AAS101" s="215"/>
      <c r="AAT101" s="215"/>
      <c r="AAU101" s="215"/>
      <c r="AAV101" s="215"/>
      <c r="AAW101" s="215"/>
      <c r="AAX101" s="215"/>
      <c r="AAY101" s="215"/>
      <c r="AAZ101" s="215"/>
      <c r="ABA101" s="215"/>
      <c r="ABB101" s="215"/>
      <c r="ABC101" s="215"/>
      <c r="ABD101" s="215"/>
      <c r="ABE101" s="215"/>
      <c r="ABF101" s="215"/>
      <c r="ABG101" s="215"/>
      <c r="ABH101" s="215"/>
      <c r="ABI101" s="215"/>
      <c r="ABJ101" s="215"/>
      <c r="ABK101" s="215"/>
      <c r="ABL101" s="215"/>
      <c r="ABM101" s="215"/>
      <c r="ABN101" s="215"/>
      <c r="ABO101" s="215"/>
      <c r="ABP101" s="215"/>
      <c r="ABQ101" s="215"/>
      <c r="ABR101" s="215"/>
      <c r="ABS101" s="215"/>
      <c r="ABT101" s="215"/>
      <c r="ABU101" s="215"/>
      <c r="ABV101" s="215"/>
      <c r="ABW101" s="215"/>
      <c r="ABX101" s="215"/>
      <c r="ABY101" s="215"/>
      <c r="ABZ101" s="215"/>
      <c r="ACA101" s="215"/>
      <c r="ACB101" s="215"/>
      <c r="ACC101" s="215"/>
      <c r="ACD101" s="215"/>
      <c r="ACE101" s="215"/>
      <c r="ACF101" s="215"/>
      <c r="ACG101" s="215"/>
      <c r="ACH101" s="215"/>
      <c r="ACI101" s="215"/>
      <c r="ACJ101" s="215"/>
      <c r="ACK101" s="215"/>
      <c r="ACL101" s="215"/>
      <c r="ACM101" s="215"/>
      <c r="ACN101" s="215"/>
      <c r="ACO101" s="215"/>
      <c r="ACP101" s="215"/>
      <c r="ACQ101" s="215"/>
      <c r="ACR101" s="215"/>
      <c r="ACS101" s="215"/>
      <c r="ACT101" s="215"/>
      <c r="ACU101" s="215"/>
      <c r="ACV101" s="215"/>
      <c r="ACW101" s="215"/>
      <c r="ACX101" s="215"/>
      <c r="ACY101" s="215"/>
      <c r="ACZ101" s="215"/>
      <c r="ADA101" s="215"/>
      <c r="ADB101" s="215"/>
      <c r="ADC101" s="215"/>
      <c r="ADD101" s="215"/>
      <c r="ADE101" s="215"/>
      <c r="ADF101" s="215"/>
      <c r="ADG101" s="215"/>
      <c r="ADH101" s="215"/>
      <c r="ADI101" s="215"/>
      <c r="ADJ101" s="215"/>
      <c r="ADK101" s="215"/>
      <c r="ADL101" s="215"/>
      <c r="ADM101" s="215"/>
      <c r="ADN101" s="215"/>
      <c r="ADO101" s="215"/>
      <c r="ADP101" s="215"/>
      <c r="ADQ101" s="215"/>
      <c r="ADR101" s="215"/>
      <c r="ADS101" s="215"/>
      <c r="ADT101" s="215"/>
      <c r="ADU101" s="215"/>
      <c r="ADV101" s="215"/>
      <c r="ADW101" s="215"/>
      <c r="ADX101" s="215"/>
      <c r="ADY101" s="215"/>
      <c r="ADZ101" s="215"/>
      <c r="AEA101" s="215"/>
      <c r="AEB101" s="215"/>
      <c r="AEC101" s="215"/>
      <c r="AED101" s="215"/>
      <c r="AEE101" s="215"/>
      <c r="AEF101" s="215"/>
      <c r="AEG101" s="215"/>
      <c r="AEH101" s="215"/>
      <c r="AEI101" s="215"/>
      <c r="AEJ101" s="215"/>
      <c r="AEK101" s="215"/>
      <c r="AEL101" s="215"/>
      <c r="AEM101" s="215"/>
      <c r="AEN101" s="215"/>
      <c r="AEO101" s="215"/>
      <c r="AEP101" s="215"/>
      <c r="AEQ101" s="215"/>
      <c r="AER101" s="215"/>
      <c r="AES101" s="215"/>
      <c r="AET101" s="215"/>
      <c r="AEU101" s="215"/>
      <c r="AEV101" s="215"/>
      <c r="AEW101" s="215"/>
      <c r="AEX101" s="215"/>
      <c r="AEY101" s="215"/>
      <c r="AEZ101" s="215"/>
      <c r="AFA101" s="215"/>
      <c r="AFB101" s="215"/>
      <c r="AFC101" s="215"/>
      <c r="AFD101" s="215"/>
      <c r="AFE101" s="215"/>
      <c r="AFF101" s="215"/>
      <c r="AFG101" s="215"/>
      <c r="AFH101" s="215"/>
      <c r="AFI101" s="215"/>
      <c r="AFJ101" s="215"/>
      <c r="AFK101" s="215"/>
      <c r="AFL101" s="215"/>
      <c r="AFM101" s="215"/>
      <c r="AFN101" s="215"/>
      <c r="AFO101" s="215"/>
      <c r="AFP101" s="215"/>
      <c r="AFQ101" s="215"/>
      <c r="AFR101" s="215"/>
      <c r="AFS101" s="215"/>
      <c r="AFT101" s="215"/>
      <c r="AFU101" s="215"/>
      <c r="AFV101" s="215"/>
      <c r="AFW101" s="215"/>
      <c r="AFX101" s="215"/>
      <c r="AFY101" s="215"/>
      <c r="AFZ101" s="215"/>
      <c r="AGA101" s="215"/>
      <c r="AGB101" s="215"/>
      <c r="AGC101" s="215"/>
      <c r="AGD101" s="215"/>
      <c r="AGE101" s="215"/>
      <c r="AGF101" s="215"/>
      <c r="AGG101" s="215"/>
      <c r="AGH101" s="215"/>
      <c r="AGI101" s="215"/>
      <c r="AGJ101" s="215"/>
      <c r="AGK101" s="215"/>
      <c r="AGL101" s="215"/>
      <c r="AGM101" s="215"/>
      <c r="AGN101" s="215"/>
      <c r="AGO101" s="215"/>
      <c r="AGP101" s="215"/>
      <c r="AGQ101" s="215"/>
      <c r="AGR101" s="215"/>
      <c r="AGS101" s="215"/>
      <c r="AGT101" s="215"/>
      <c r="AGU101" s="215"/>
      <c r="AGV101" s="215"/>
      <c r="AGW101" s="215"/>
      <c r="AGX101" s="215"/>
      <c r="AGY101" s="215"/>
      <c r="AGZ101" s="215"/>
      <c r="AHA101" s="215"/>
      <c r="AHB101" s="215"/>
      <c r="AHC101" s="215"/>
      <c r="AHD101" s="215"/>
      <c r="AHE101" s="215"/>
      <c r="AHF101" s="215"/>
      <c r="AHG101" s="215"/>
      <c r="AHH101" s="215"/>
      <c r="AHI101" s="215"/>
      <c r="AHJ101" s="215"/>
      <c r="AHK101" s="215"/>
      <c r="AHL101" s="215"/>
      <c r="AHM101" s="215"/>
      <c r="AHN101" s="215"/>
      <c r="AHO101" s="215"/>
      <c r="AHP101" s="215"/>
      <c r="AHQ101" s="215"/>
      <c r="AHR101" s="215"/>
      <c r="AHS101" s="215"/>
      <c r="AHT101" s="215"/>
      <c r="AHU101" s="215"/>
      <c r="AHV101" s="215"/>
      <c r="AHW101" s="215"/>
      <c r="AHX101" s="215"/>
      <c r="AHY101" s="215"/>
      <c r="AHZ101" s="215"/>
      <c r="AIA101" s="215"/>
      <c r="AIB101" s="215"/>
      <c r="AIC101" s="215"/>
      <c r="AID101" s="215"/>
      <c r="AIE101" s="215"/>
      <c r="AIF101" s="215"/>
      <c r="AIG101" s="215"/>
      <c r="AIH101" s="215"/>
      <c r="AII101" s="215"/>
      <c r="AIJ101" s="215"/>
      <c r="AIK101" s="215"/>
      <c r="AIL101" s="215"/>
      <c r="AIM101" s="215"/>
      <c r="AIN101" s="215"/>
      <c r="AIO101" s="215"/>
      <c r="AIP101" s="215"/>
      <c r="AIQ101" s="215"/>
      <c r="AIR101" s="215"/>
      <c r="AIS101" s="215"/>
      <c r="AIT101" s="215"/>
      <c r="AIU101" s="215"/>
      <c r="AIV101" s="215"/>
      <c r="AIW101" s="215"/>
      <c r="AIX101" s="215"/>
      <c r="AIY101" s="215"/>
      <c r="AIZ101" s="215"/>
      <c r="AJA101" s="215"/>
      <c r="AJB101" s="215"/>
      <c r="AJC101" s="215"/>
      <c r="AJD101" s="215"/>
      <c r="AJE101" s="215"/>
      <c r="AJF101" s="215"/>
      <c r="AJG101" s="215"/>
      <c r="AJH101" s="215"/>
      <c r="AJI101" s="215"/>
      <c r="AJJ101" s="215"/>
      <c r="AJK101" s="215"/>
      <c r="AJL101" s="215"/>
      <c r="AJM101" s="215"/>
      <c r="AJN101" s="215"/>
      <c r="AJO101" s="215"/>
      <c r="AJP101" s="215"/>
      <c r="AJQ101" s="215"/>
      <c r="AJR101" s="215"/>
      <c r="AJS101" s="215"/>
      <c r="AJT101" s="215"/>
      <c r="AJU101" s="215"/>
      <c r="AJV101" s="215"/>
      <c r="AJW101" s="215"/>
      <c r="AJX101" s="215"/>
      <c r="AJY101" s="215"/>
      <c r="AJZ101" s="215"/>
      <c r="AKA101" s="215"/>
      <c r="AKB101" s="215"/>
      <c r="AKC101" s="215"/>
      <c r="AKD101" s="215"/>
      <c r="AKE101" s="215"/>
      <c r="AKF101" s="215"/>
      <c r="AKG101" s="215"/>
      <c r="AKH101" s="215"/>
      <c r="AKI101" s="215"/>
      <c r="AKJ101" s="215"/>
      <c r="AKK101" s="215"/>
      <c r="AKL101" s="215"/>
      <c r="AKM101" s="215"/>
      <c r="AKN101" s="215"/>
      <c r="AKO101" s="215"/>
      <c r="AKP101" s="215"/>
      <c r="AKQ101" s="215"/>
      <c r="AKR101" s="215"/>
      <c r="AKS101" s="215"/>
      <c r="AKT101" s="215"/>
      <c r="AKU101" s="215"/>
      <c r="AKV101" s="215"/>
      <c r="AKW101" s="215"/>
      <c r="AKX101" s="215"/>
      <c r="AKY101" s="215"/>
      <c r="AKZ101" s="215"/>
      <c r="ALA101" s="215"/>
      <c r="ALB101" s="215"/>
      <c r="ALC101" s="215"/>
      <c r="ALD101" s="215"/>
      <c r="ALE101" s="215"/>
      <c r="ALF101" s="215"/>
      <c r="ALG101" s="215"/>
      <c r="ALH101" s="215"/>
      <c r="ALI101" s="215"/>
      <c r="ALJ101" s="215"/>
      <c r="ALK101" s="215"/>
      <c r="ALL101" s="215"/>
      <c r="ALM101" s="215"/>
      <c r="ALN101" s="215"/>
      <c r="ALO101" s="215"/>
      <c r="ALP101" s="215"/>
      <c r="ALQ101" s="215"/>
      <c r="ALR101" s="215"/>
      <c r="ALS101" s="215"/>
      <c r="ALT101" s="215"/>
      <c r="ALU101" s="215"/>
      <c r="ALV101" s="215"/>
      <c r="ALW101" s="215"/>
      <c r="ALX101" s="215"/>
      <c r="ALY101" s="215"/>
      <c r="ALZ101" s="215"/>
      <c r="AMA101" s="215"/>
      <c r="AMB101" s="215"/>
      <c r="AMC101" s="215"/>
      <c r="AMD101" s="215"/>
      <c r="AME101" s="215"/>
      <c r="AMF101" s="215"/>
      <c r="AMG101" s="215"/>
      <c r="AMH101" s="215"/>
      <c r="AMI101" s="215"/>
      <c r="AMJ101" s="215"/>
      <c r="AMK101" s="215"/>
      <c r="AML101" s="215"/>
    </row>
    <row r="102" spans="1:1026">
      <c r="A102" s="356">
        <v>44332.556527777801</v>
      </c>
      <c r="B102" s="357" t="s">
        <v>258</v>
      </c>
      <c r="C102" s="154">
        <f t="shared" si="166"/>
        <v>17</v>
      </c>
      <c r="D102" s="4">
        <f t="shared" si="167"/>
        <v>68</v>
      </c>
      <c r="E102" s="16" t="str">
        <f t="shared" si="168"/>
        <v>9C</v>
      </c>
      <c r="F102" s="11" t="str">
        <f t="shared" si="169"/>
        <v>1B</v>
      </c>
      <c r="G102" s="155" t="str">
        <f t="shared" si="170"/>
        <v>04</v>
      </c>
      <c r="H102" s="155" t="str">
        <f t="shared" si="171"/>
        <v>57</v>
      </c>
      <c r="I102" s="155" t="str">
        <f t="shared" si="172"/>
        <v>00</v>
      </c>
      <c r="J102" s="155" t="str">
        <f t="shared" si="173"/>
        <v>39</v>
      </c>
      <c r="K102" s="155" t="str">
        <f t="shared" si="174"/>
        <v>06</v>
      </c>
      <c r="L102" s="155" t="str">
        <f t="shared" si="175"/>
        <v>51</v>
      </c>
      <c r="M102" s="155" t="str">
        <f t="shared" si="176"/>
        <v>4</v>
      </c>
      <c r="N102" s="155" t="str">
        <f t="shared" si="177"/>
        <v/>
      </c>
      <c r="O102" s="156" t="str">
        <f t="shared" si="178"/>
        <v/>
      </c>
      <c r="P102" s="157" t="str">
        <f t="shared" si="231"/>
        <v>1</v>
      </c>
      <c r="Q102" s="158" t="str">
        <f t="shared" si="231"/>
        <v>0</v>
      </c>
      <c r="R102" s="158" t="str">
        <f t="shared" si="231"/>
        <v>0</v>
      </c>
      <c r="S102" s="159" t="str">
        <f t="shared" si="231"/>
        <v>1</v>
      </c>
      <c r="T102" s="158" t="str">
        <f t="shared" si="231"/>
        <v>1</v>
      </c>
      <c r="U102" s="158" t="str">
        <f t="shared" si="231"/>
        <v>1</v>
      </c>
      <c r="V102" s="158" t="str">
        <f t="shared" si="231"/>
        <v>0</v>
      </c>
      <c r="W102" s="158" t="str">
        <f t="shared" si="231"/>
        <v>0</v>
      </c>
      <c r="X102" s="157" t="str">
        <f t="shared" si="232"/>
        <v>0</v>
      </c>
      <c r="Y102" s="158" t="str">
        <f t="shared" si="232"/>
        <v>0</v>
      </c>
      <c r="Z102" s="158" t="str">
        <f t="shared" si="232"/>
        <v>0</v>
      </c>
      <c r="AA102" s="159" t="str">
        <f t="shared" si="232"/>
        <v>1</v>
      </c>
      <c r="AB102" s="160" t="str">
        <f t="shared" si="232"/>
        <v>1</v>
      </c>
      <c r="AC102" s="161" t="str">
        <f t="shared" si="232"/>
        <v>0</v>
      </c>
      <c r="AD102" s="158" t="str">
        <f t="shared" si="232"/>
        <v>1</v>
      </c>
      <c r="AE102" s="159" t="str">
        <f t="shared" si="232"/>
        <v>1</v>
      </c>
      <c r="AF102" s="155" t="str">
        <f t="shared" si="233"/>
        <v>0</v>
      </c>
      <c r="AG102" s="162" t="str">
        <f t="shared" si="233"/>
        <v>0</v>
      </c>
      <c r="AH102" s="163" t="str">
        <f t="shared" si="233"/>
        <v>0</v>
      </c>
      <c r="AI102" s="165" t="str">
        <f t="shared" si="233"/>
        <v>0</v>
      </c>
      <c r="AJ102" s="164" t="str">
        <f t="shared" si="233"/>
        <v>0</v>
      </c>
      <c r="AK102" s="164" t="str">
        <f t="shared" si="233"/>
        <v>1</v>
      </c>
      <c r="AL102" s="289" t="str">
        <f t="shared" si="233"/>
        <v>0</v>
      </c>
      <c r="AM102" s="165" t="str">
        <f t="shared" si="233"/>
        <v>0</v>
      </c>
      <c r="AN102" s="230" t="str">
        <f t="shared" si="234"/>
        <v>0</v>
      </c>
      <c r="AO102" s="230" t="str">
        <f t="shared" si="234"/>
        <v>1</v>
      </c>
      <c r="AP102" s="230" t="str">
        <f t="shared" si="234"/>
        <v>0</v>
      </c>
      <c r="AQ102" s="230" t="str">
        <f t="shared" si="234"/>
        <v>1</v>
      </c>
      <c r="AR102" s="229" t="str">
        <f t="shared" si="234"/>
        <v>0</v>
      </c>
      <c r="AS102" s="230" t="str">
        <f t="shared" si="234"/>
        <v>1</v>
      </c>
      <c r="AT102" s="230" t="str">
        <f t="shared" si="234"/>
        <v>1</v>
      </c>
      <c r="AU102" s="231" t="str">
        <f t="shared" si="234"/>
        <v>1</v>
      </c>
      <c r="AV102" s="230" t="str">
        <f t="shared" si="235"/>
        <v>0</v>
      </c>
      <c r="AW102" s="232" t="str">
        <f t="shared" si="235"/>
        <v>0</v>
      </c>
      <c r="AX102" s="232" t="str">
        <f t="shared" si="235"/>
        <v>0</v>
      </c>
      <c r="AY102" s="233" t="str">
        <f t="shared" si="235"/>
        <v>0</v>
      </c>
      <c r="AZ102" s="232" t="str">
        <f t="shared" si="235"/>
        <v>0</v>
      </c>
      <c r="BA102" s="232" t="str">
        <f t="shared" si="235"/>
        <v>0</v>
      </c>
      <c r="BB102" s="232" t="str">
        <f t="shared" si="235"/>
        <v>0</v>
      </c>
      <c r="BC102" s="233" t="str">
        <f t="shared" si="235"/>
        <v>0</v>
      </c>
      <c r="BD102" s="168" t="str">
        <f t="shared" si="236"/>
        <v>0</v>
      </c>
      <c r="BE102" s="168" t="str">
        <f t="shared" si="236"/>
        <v>0</v>
      </c>
      <c r="BF102" s="168" t="str">
        <f t="shared" si="236"/>
        <v>1</v>
      </c>
      <c r="BG102" s="169" t="str">
        <f t="shared" si="236"/>
        <v>1</v>
      </c>
      <c r="BH102" s="168" t="str">
        <f t="shared" si="236"/>
        <v>1</v>
      </c>
      <c r="BI102" s="168" t="str">
        <f t="shared" si="236"/>
        <v>0</v>
      </c>
      <c r="BJ102" s="168" t="str">
        <f t="shared" si="236"/>
        <v>0</v>
      </c>
      <c r="BK102" s="169" t="str">
        <f t="shared" si="236"/>
        <v>1</v>
      </c>
      <c r="BL102" s="168" t="str">
        <f t="shared" si="237"/>
        <v>0</v>
      </c>
      <c r="BM102" s="168" t="str">
        <f t="shared" si="237"/>
        <v>0</v>
      </c>
      <c r="BN102" s="168" t="str">
        <f t="shared" si="237"/>
        <v>0</v>
      </c>
      <c r="BO102" s="169" t="str">
        <f t="shared" si="237"/>
        <v>0</v>
      </c>
      <c r="BP102" s="168" t="str">
        <f t="shared" si="237"/>
        <v>0</v>
      </c>
      <c r="BQ102" s="168" t="str">
        <f t="shared" si="237"/>
        <v>1</v>
      </c>
      <c r="BR102" s="168" t="str">
        <f t="shared" si="237"/>
        <v>1</v>
      </c>
      <c r="BS102" s="169" t="str">
        <f t="shared" si="237"/>
        <v>0</v>
      </c>
      <c r="BT102" s="302" t="str">
        <f t="shared" si="238"/>
        <v>0</v>
      </c>
      <c r="BU102" s="302" t="str">
        <f t="shared" si="238"/>
        <v>1</v>
      </c>
      <c r="BV102" s="302" t="str">
        <f t="shared" si="238"/>
        <v>0</v>
      </c>
      <c r="BW102" s="303" t="str">
        <f t="shared" si="238"/>
        <v>1</v>
      </c>
      <c r="BX102" s="302" t="str">
        <f t="shared" si="238"/>
        <v>0</v>
      </c>
      <c r="BY102" s="302" t="str">
        <f t="shared" si="238"/>
        <v>0</v>
      </c>
      <c r="BZ102" s="302" t="str">
        <f t="shared" si="238"/>
        <v>0</v>
      </c>
      <c r="CA102" s="303" t="str">
        <f t="shared" si="238"/>
        <v>1</v>
      </c>
      <c r="CB102" s="164" t="str">
        <f t="shared" si="239"/>
        <v>0</v>
      </c>
      <c r="CC102" s="289" t="str">
        <f t="shared" si="239"/>
        <v>1</v>
      </c>
      <c r="CD102" s="340" t="str">
        <f t="shared" si="239"/>
        <v>0</v>
      </c>
      <c r="CE102" s="341" t="str">
        <f t="shared" si="239"/>
        <v>0</v>
      </c>
      <c r="CF102" s="340" t="str">
        <f t="shared" si="239"/>
        <v>0</v>
      </c>
      <c r="CG102" s="340" t="str">
        <f t="shared" si="239"/>
        <v>0</v>
      </c>
      <c r="CH102" s="340" t="str">
        <f t="shared" si="239"/>
        <v>0</v>
      </c>
      <c r="CI102" s="341" t="str">
        <f t="shared" si="239"/>
        <v>0</v>
      </c>
      <c r="CL102" s="32" t="str">
        <f t="shared" si="179"/>
        <v>9C1B</v>
      </c>
      <c r="CM102" s="285">
        <f t="shared" si="209"/>
        <v>87</v>
      </c>
      <c r="CN102" s="285">
        <f t="shared" si="211"/>
        <v>97</v>
      </c>
      <c r="CO102" s="142">
        <f t="shared" si="180"/>
        <v>69.3</v>
      </c>
      <c r="CP102" s="142">
        <f t="shared" si="181"/>
        <v>20.722222222222221</v>
      </c>
      <c r="CQ102" s="143">
        <f t="shared" si="221"/>
        <v>3.1666666666666643</v>
      </c>
      <c r="CS102" s="170">
        <f t="shared" si="182"/>
        <v>9</v>
      </c>
      <c r="CT102" s="23">
        <f t="shared" si="183"/>
        <v>12</v>
      </c>
      <c r="CU102" s="171">
        <f t="shared" si="184"/>
        <v>1</v>
      </c>
      <c r="CV102" s="23">
        <f t="shared" si="185"/>
        <v>11</v>
      </c>
      <c r="CW102" s="172">
        <f t="shared" si="186"/>
        <v>0</v>
      </c>
      <c r="CX102" s="24">
        <f t="shared" si="187"/>
        <v>4</v>
      </c>
      <c r="CY102" s="267">
        <f t="shared" si="188"/>
        <v>5</v>
      </c>
      <c r="CZ102" s="268">
        <f t="shared" si="189"/>
        <v>7</v>
      </c>
      <c r="DA102" s="267">
        <f t="shared" si="190"/>
        <v>0</v>
      </c>
      <c r="DB102" s="268">
        <f t="shared" si="191"/>
        <v>0</v>
      </c>
      <c r="DC102" s="173">
        <f t="shared" si="192"/>
        <v>3</v>
      </c>
      <c r="DD102" s="26">
        <f t="shared" si="193"/>
        <v>9</v>
      </c>
      <c r="DE102" s="173">
        <f t="shared" si="194"/>
        <v>0</v>
      </c>
      <c r="DF102" s="26">
        <f t="shared" si="195"/>
        <v>6</v>
      </c>
      <c r="DG102" s="326">
        <f t="shared" si="196"/>
        <v>5</v>
      </c>
      <c r="DH102" s="327">
        <f t="shared" si="197"/>
        <v>1</v>
      </c>
      <c r="DI102" s="172">
        <f t="shared" si="198"/>
        <v>4</v>
      </c>
      <c r="DJ102" s="24">
        <f t="shared" si="199"/>
        <v>0</v>
      </c>
      <c r="DK102" s="172"/>
      <c r="DL102" s="19">
        <f t="shared" si="200"/>
        <v>156</v>
      </c>
      <c r="DM102" s="19">
        <f t="shared" si="201"/>
        <v>27</v>
      </c>
      <c r="DN102" s="174">
        <f t="shared" si="202"/>
        <v>4</v>
      </c>
      <c r="DO102" s="278">
        <f t="shared" si="203"/>
        <v>87</v>
      </c>
      <c r="DP102" s="278">
        <f t="shared" si="204"/>
        <v>0</v>
      </c>
      <c r="DQ102" s="20">
        <f t="shared" si="205"/>
        <v>57</v>
      </c>
      <c r="DR102" s="20">
        <f t="shared" si="206"/>
        <v>6</v>
      </c>
      <c r="DS102" s="337">
        <f t="shared" si="207"/>
        <v>81</v>
      </c>
      <c r="DT102" s="174">
        <f t="shared" si="208"/>
        <v>64</v>
      </c>
      <c r="DU102" s="1">
        <f t="shared" si="210"/>
        <v>81</v>
      </c>
    </row>
    <row r="103" spans="1:1026">
      <c r="A103" s="358">
        <v>44332.651319444398</v>
      </c>
      <c r="B103" s="225" t="s">
        <v>259</v>
      </c>
      <c r="C103" s="154">
        <f t="shared" si="166"/>
        <v>17</v>
      </c>
      <c r="D103" s="4">
        <f t="shared" si="167"/>
        <v>68</v>
      </c>
      <c r="E103" s="16" t="str">
        <f t="shared" si="168"/>
        <v>9C</v>
      </c>
      <c r="F103" s="11" t="str">
        <f t="shared" si="169"/>
        <v>1B</v>
      </c>
      <c r="G103" s="155" t="str">
        <f t="shared" si="170"/>
        <v>00</v>
      </c>
      <c r="H103" s="155" t="str">
        <f t="shared" si="171"/>
        <v>57</v>
      </c>
      <c r="I103" s="155" t="str">
        <f t="shared" si="172"/>
        <v>00</v>
      </c>
      <c r="J103" s="155" t="str">
        <f t="shared" si="173"/>
        <v>0E</v>
      </c>
      <c r="K103" s="155" t="str">
        <f t="shared" si="174"/>
        <v>06</v>
      </c>
      <c r="L103" s="155" t="str">
        <f t="shared" si="175"/>
        <v>22</v>
      </c>
      <c r="M103" s="155" t="str">
        <f t="shared" si="176"/>
        <v>4</v>
      </c>
      <c r="N103" s="155" t="str">
        <f t="shared" si="177"/>
        <v/>
      </c>
      <c r="O103" s="156" t="str">
        <f t="shared" si="178"/>
        <v/>
      </c>
      <c r="P103" s="157" t="str">
        <f t="shared" si="231"/>
        <v>1</v>
      </c>
      <c r="Q103" s="158" t="str">
        <f t="shared" si="231"/>
        <v>0</v>
      </c>
      <c r="R103" s="158" t="str">
        <f t="shared" si="231"/>
        <v>0</v>
      </c>
      <c r="S103" s="159" t="str">
        <f t="shared" si="231"/>
        <v>1</v>
      </c>
      <c r="T103" s="158" t="str">
        <f t="shared" si="231"/>
        <v>1</v>
      </c>
      <c r="U103" s="158" t="str">
        <f t="shared" si="231"/>
        <v>1</v>
      </c>
      <c r="V103" s="158" t="str">
        <f t="shared" si="231"/>
        <v>0</v>
      </c>
      <c r="W103" s="158" t="str">
        <f t="shared" si="231"/>
        <v>0</v>
      </c>
      <c r="X103" s="157" t="str">
        <f t="shared" si="232"/>
        <v>0</v>
      </c>
      <c r="Y103" s="158" t="str">
        <f t="shared" si="232"/>
        <v>0</v>
      </c>
      <c r="Z103" s="158" t="str">
        <f t="shared" si="232"/>
        <v>0</v>
      </c>
      <c r="AA103" s="159" t="str">
        <f t="shared" si="232"/>
        <v>1</v>
      </c>
      <c r="AB103" s="160" t="str">
        <f t="shared" si="232"/>
        <v>1</v>
      </c>
      <c r="AC103" s="161" t="str">
        <f t="shared" si="232"/>
        <v>0</v>
      </c>
      <c r="AD103" s="158" t="str">
        <f t="shared" si="232"/>
        <v>1</v>
      </c>
      <c r="AE103" s="159" t="str">
        <f t="shared" si="232"/>
        <v>1</v>
      </c>
      <c r="AF103" s="155" t="str">
        <f t="shared" si="233"/>
        <v>0</v>
      </c>
      <c r="AG103" s="162" t="str">
        <f t="shared" si="233"/>
        <v>0</v>
      </c>
      <c r="AH103" s="163" t="str">
        <f t="shared" si="233"/>
        <v>0</v>
      </c>
      <c r="AI103" s="165" t="str">
        <f t="shared" si="233"/>
        <v>0</v>
      </c>
      <c r="AJ103" s="164" t="str">
        <f t="shared" si="233"/>
        <v>0</v>
      </c>
      <c r="AK103" s="164" t="str">
        <f t="shared" si="233"/>
        <v>0</v>
      </c>
      <c r="AL103" s="289" t="str">
        <f t="shared" si="233"/>
        <v>0</v>
      </c>
      <c r="AM103" s="165" t="str">
        <f t="shared" si="233"/>
        <v>0</v>
      </c>
      <c r="AN103" s="230" t="str">
        <f t="shared" si="234"/>
        <v>0</v>
      </c>
      <c r="AO103" s="230" t="str">
        <f t="shared" si="234"/>
        <v>1</v>
      </c>
      <c r="AP103" s="230" t="str">
        <f t="shared" si="234"/>
        <v>0</v>
      </c>
      <c r="AQ103" s="230" t="str">
        <f t="shared" si="234"/>
        <v>1</v>
      </c>
      <c r="AR103" s="229" t="str">
        <f t="shared" si="234"/>
        <v>0</v>
      </c>
      <c r="AS103" s="230" t="str">
        <f t="shared" si="234"/>
        <v>1</v>
      </c>
      <c r="AT103" s="230" t="str">
        <f t="shared" si="234"/>
        <v>1</v>
      </c>
      <c r="AU103" s="231" t="str">
        <f t="shared" si="234"/>
        <v>1</v>
      </c>
      <c r="AV103" s="230" t="str">
        <f t="shared" si="235"/>
        <v>0</v>
      </c>
      <c r="AW103" s="232" t="str">
        <f t="shared" si="235"/>
        <v>0</v>
      </c>
      <c r="AX103" s="232" t="str">
        <f t="shared" si="235"/>
        <v>0</v>
      </c>
      <c r="AY103" s="233" t="str">
        <f t="shared" si="235"/>
        <v>0</v>
      </c>
      <c r="AZ103" s="232" t="str">
        <f t="shared" si="235"/>
        <v>0</v>
      </c>
      <c r="BA103" s="232" t="str">
        <f t="shared" si="235"/>
        <v>0</v>
      </c>
      <c r="BB103" s="232" t="str">
        <f t="shared" si="235"/>
        <v>0</v>
      </c>
      <c r="BC103" s="233" t="str">
        <f t="shared" si="235"/>
        <v>0</v>
      </c>
      <c r="BD103" s="168" t="str">
        <f t="shared" si="236"/>
        <v>0</v>
      </c>
      <c r="BE103" s="168" t="str">
        <f t="shared" si="236"/>
        <v>0</v>
      </c>
      <c r="BF103" s="168" t="str">
        <f t="shared" si="236"/>
        <v>0</v>
      </c>
      <c r="BG103" s="169" t="str">
        <f t="shared" si="236"/>
        <v>0</v>
      </c>
      <c r="BH103" s="168" t="str">
        <f t="shared" si="236"/>
        <v>1</v>
      </c>
      <c r="BI103" s="168" t="str">
        <f t="shared" si="236"/>
        <v>1</v>
      </c>
      <c r="BJ103" s="168" t="str">
        <f t="shared" si="236"/>
        <v>1</v>
      </c>
      <c r="BK103" s="169" t="str">
        <f t="shared" si="236"/>
        <v>0</v>
      </c>
      <c r="BL103" s="168" t="str">
        <f t="shared" si="237"/>
        <v>0</v>
      </c>
      <c r="BM103" s="168" t="str">
        <f t="shared" si="237"/>
        <v>0</v>
      </c>
      <c r="BN103" s="168" t="str">
        <f t="shared" si="237"/>
        <v>0</v>
      </c>
      <c r="BO103" s="169" t="str">
        <f t="shared" si="237"/>
        <v>0</v>
      </c>
      <c r="BP103" s="168" t="str">
        <f t="shared" si="237"/>
        <v>0</v>
      </c>
      <c r="BQ103" s="168" t="str">
        <f t="shared" si="237"/>
        <v>1</v>
      </c>
      <c r="BR103" s="168" t="str">
        <f t="shared" si="237"/>
        <v>1</v>
      </c>
      <c r="BS103" s="169" t="str">
        <f t="shared" si="237"/>
        <v>0</v>
      </c>
      <c r="BT103" s="302" t="str">
        <f t="shared" si="238"/>
        <v>0</v>
      </c>
      <c r="BU103" s="302" t="str">
        <f t="shared" si="238"/>
        <v>0</v>
      </c>
      <c r="BV103" s="302" t="str">
        <f t="shared" si="238"/>
        <v>1</v>
      </c>
      <c r="BW103" s="303" t="str">
        <f t="shared" si="238"/>
        <v>0</v>
      </c>
      <c r="BX103" s="302" t="str">
        <f t="shared" si="238"/>
        <v>0</v>
      </c>
      <c r="BY103" s="302" t="str">
        <f t="shared" si="238"/>
        <v>0</v>
      </c>
      <c r="BZ103" s="302" t="str">
        <f t="shared" si="238"/>
        <v>1</v>
      </c>
      <c r="CA103" s="303" t="str">
        <f t="shared" si="238"/>
        <v>0</v>
      </c>
      <c r="CB103" s="164" t="str">
        <f t="shared" si="239"/>
        <v>0</v>
      </c>
      <c r="CC103" s="289" t="str">
        <f t="shared" si="239"/>
        <v>1</v>
      </c>
      <c r="CD103" s="340" t="str">
        <f t="shared" si="239"/>
        <v>0</v>
      </c>
      <c r="CE103" s="341" t="str">
        <f t="shared" si="239"/>
        <v>0</v>
      </c>
      <c r="CF103" s="340" t="str">
        <f t="shared" si="239"/>
        <v>0</v>
      </c>
      <c r="CG103" s="340" t="str">
        <f t="shared" si="239"/>
        <v>0</v>
      </c>
      <c r="CH103" s="340" t="str">
        <f t="shared" si="239"/>
        <v>0</v>
      </c>
      <c r="CI103" s="341" t="str">
        <f t="shared" si="239"/>
        <v>0</v>
      </c>
      <c r="CJ103" s="366" t="s">
        <v>265</v>
      </c>
      <c r="CL103" s="32" t="str">
        <f t="shared" si="179"/>
        <v>9C1B</v>
      </c>
      <c r="CM103" s="285">
        <f t="shared" si="209"/>
        <v>87</v>
      </c>
      <c r="CN103" s="285">
        <f t="shared" si="211"/>
        <v>97</v>
      </c>
      <c r="CO103" s="142">
        <f t="shared" si="180"/>
        <v>65</v>
      </c>
      <c r="CP103" s="142">
        <f t="shared" si="181"/>
        <v>18.333333333333332</v>
      </c>
      <c r="CQ103" s="143">
        <f t="shared" si="221"/>
        <v>-2.3888888888888893</v>
      </c>
      <c r="CS103" s="170">
        <f t="shared" si="182"/>
        <v>9</v>
      </c>
      <c r="CT103" s="23">
        <f t="shared" si="183"/>
        <v>12</v>
      </c>
      <c r="CU103" s="171">
        <f t="shared" si="184"/>
        <v>1</v>
      </c>
      <c r="CV103" s="23">
        <f t="shared" si="185"/>
        <v>11</v>
      </c>
      <c r="CW103" s="172">
        <f t="shared" si="186"/>
        <v>0</v>
      </c>
      <c r="CX103" s="24">
        <f t="shared" si="187"/>
        <v>0</v>
      </c>
      <c r="CY103" s="267">
        <f t="shared" si="188"/>
        <v>5</v>
      </c>
      <c r="CZ103" s="268">
        <f t="shared" si="189"/>
        <v>7</v>
      </c>
      <c r="DA103" s="267">
        <f t="shared" si="190"/>
        <v>0</v>
      </c>
      <c r="DB103" s="268">
        <f t="shared" si="191"/>
        <v>0</v>
      </c>
      <c r="DC103" s="173">
        <f t="shared" si="192"/>
        <v>0</v>
      </c>
      <c r="DD103" s="26">
        <f t="shared" si="193"/>
        <v>14</v>
      </c>
      <c r="DE103" s="173">
        <f t="shared" si="194"/>
        <v>0</v>
      </c>
      <c r="DF103" s="26">
        <f t="shared" si="195"/>
        <v>6</v>
      </c>
      <c r="DG103" s="326">
        <f t="shared" si="196"/>
        <v>2</v>
      </c>
      <c r="DH103" s="327">
        <f t="shared" si="197"/>
        <v>2</v>
      </c>
      <c r="DI103" s="172">
        <f t="shared" si="198"/>
        <v>4</v>
      </c>
      <c r="DJ103" s="24">
        <f t="shared" si="199"/>
        <v>0</v>
      </c>
      <c r="DK103" s="172"/>
      <c r="DL103" s="19">
        <f t="shared" si="200"/>
        <v>156</v>
      </c>
      <c r="DM103" s="19">
        <f t="shared" si="201"/>
        <v>27</v>
      </c>
      <c r="DN103" s="174">
        <f t="shared" si="202"/>
        <v>0</v>
      </c>
      <c r="DO103" s="278">
        <f t="shared" si="203"/>
        <v>87</v>
      </c>
      <c r="DP103" s="278">
        <f t="shared" si="204"/>
        <v>0</v>
      </c>
      <c r="DQ103" s="20">
        <f t="shared" si="205"/>
        <v>14</v>
      </c>
      <c r="DR103" s="20">
        <f t="shared" si="206"/>
        <v>6</v>
      </c>
      <c r="DS103" s="337">
        <f t="shared" si="207"/>
        <v>34</v>
      </c>
      <c r="DT103" s="174">
        <f t="shared" si="208"/>
        <v>64</v>
      </c>
      <c r="DU103" s="1">
        <f t="shared" si="210"/>
        <v>34</v>
      </c>
    </row>
    <row r="104" spans="1:1026">
      <c r="A104" s="358">
        <v>44332.653402777803</v>
      </c>
      <c r="B104" s="225" t="s">
        <v>260</v>
      </c>
      <c r="C104" s="154">
        <f t="shared" si="166"/>
        <v>17</v>
      </c>
      <c r="D104" s="4">
        <f t="shared" si="167"/>
        <v>68</v>
      </c>
      <c r="E104" s="16" t="str">
        <f t="shared" si="168"/>
        <v>9C</v>
      </c>
      <c r="F104" s="11" t="str">
        <f t="shared" si="169"/>
        <v>1B</v>
      </c>
      <c r="G104" s="155" t="str">
        <f t="shared" si="170"/>
        <v>08</v>
      </c>
      <c r="H104" s="155" t="str">
        <f t="shared" si="171"/>
        <v>7E</v>
      </c>
      <c r="I104" s="155" t="str">
        <f t="shared" si="172"/>
        <v>00</v>
      </c>
      <c r="J104" s="155" t="str">
        <f t="shared" si="173"/>
        <v>0F</v>
      </c>
      <c r="K104" s="155" t="str">
        <f t="shared" si="174"/>
        <v>06</v>
      </c>
      <c r="L104" s="155" t="str">
        <f t="shared" si="175"/>
        <v>52</v>
      </c>
      <c r="M104" s="155" t="str">
        <f t="shared" si="176"/>
        <v>4</v>
      </c>
      <c r="N104" s="155" t="str">
        <f t="shared" si="177"/>
        <v/>
      </c>
      <c r="O104" s="156" t="str">
        <f t="shared" si="178"/>
        <v/>
      </c>
      <c r="P104" s="157" t="str">
        <f t="shared" si="231"/>
        <v>1</v>
      </c>
      <c r="Q104" s="158" t="str">
        <f t="shared" si="231"/>
        <v>0</v>
      </c>
      <c r="R104" s="158" t="str">
        <f t="shared" si="231"/>
        <v>0</v>
      </c>
      <c r="S104" s="159" t="str">
        <f t="shared" si="231"/>
        <v>1</v>
      </c>
      <c r="T104" s="158" t="str">
        <f t="shared" si="231"/>
        <v>1</v>
      </c>
      <c r="U104" s="158" t="str">
        <f t="shared" si="231"/>
        <v>1</v>
      </c>
      <c r="V104" s="158" t="str">
        <f t="shared" si="231"/>
        <v>0</v>
      </c>
      <c r="W104" s="158" t="str">
        <f t="shared" si="231"/>
        <v>0</v>
      </c>
      <c r="X104" s="157" t="str">
        <f t="shared" si="232"/>
        <v>0</v>
      </c>
      <c r="Y104" s="158" t="str">
        <f t="shared" si="232"/>
        <v>0</v>
      </c>
      <c r="Z104" s="158" t="str">
        <f t="shared" si="232"/>
        <v>0</v>
      </c>
      <c r="AA104" s="159" t="str">
        <f t="shared" si="232"/>
        <v>1</v>
      </c>
      <c r="AB104" s="160" t="str">
        <f t="shared" si="232"/>
        <v>1</v>
      </c>
      <c r="AC104" s="161" t="str">
        <f t="shared" si="232"/>
        <v>0</v>
      </c>
      <c r="AD104" s="158" t="str">
        <f t="shared" si="232"/>
        <v>1</v>
      </c>
      <c r="AE104" s="159" t="str">
        <f t="shared" si="232"/>
        <v>1</v>
      </c>
      <c r="AF104" s="155" t="str">
        <f t="shared" si="233"/>
        <v>0</v>
      </c>
      <c r="AG104" s="162" t="str">
        <f t="shared" si="233"/>
        <v>0</v>
      </c>
      <c r="AH104" s="163" t="str">
        <f t="shared" si="233"/>
        <v>0</v>
      </c>
      <c r="AI104" s="165" t="str">
        <f t="shared" si="233"/>
        <v>0</v>
      </c>
      <c r="AJ104" s="164" t="str">
        <f t="shared" si="233"/>
        <v>1</v>
      </c>
      <c r="AK104" s="164" t="str">
        <f t="shared" si="233"/>
        <v>0</v>
      </c>
      <c r="AL104" s="289" t="str">
        <f t="shared" si="233"/>
        <v>0</v>
      </c>
      <c r="AM104" s="165" t="str">
        <f t="shared" si="233"/>
        <v>0</v>
      </c>
      <c r="AN104" s="230" t="str">
        <f t="shared" si="234"/>
        <v>0</v>
      </c>
      <c r="AO104" s="230" t="str">
        <f t="shared" si="234"/>
        <v>1</v>
      </c>
      <c r="AP104" s="230" t="str">
        <f t="shared" si="234"/>
        <v>1</v>
      </c>
      <c r="AQ104" s="230" t="str">
        <f t="shared" si="234"/>
        <v>1</v>
      </c>
      <c r="AR104" s="229" t="str">
        <f t="shared" si="234"/>
        <v>1</v>
      </c>
      <c r="AS104" s="230" t="str">
        <f t="shared" si="234"/>
        <v>1</v>
      </c>
      <c r="AT104" s="230" t="str">
        <f t="shared" si="234"/>
        <v>1</v>
      </c>
      <c r="AU104" s="231" t="str">
        <f t="shared" si="234"/>
        <v>0</v>
      </c>
      <c r="AV104" s="230" t="str">
        <f t="shared" si="235"/>
        <v>0</v>
      </c>
      <c r="AW104" s="232" t="str">
        <f t="shared" si="235"/>
        <v>0</v>
      </c>
      <c r="AX104" s="232" t="str">
        <f t="shared" si="235"/>
        <v>0</v>
      </c>
      <c r="AY104" s="233" t="str">
        <f t="shared" si="235"/>
        <v>0</v>
      </c>
      <c r="AZ104" s="232" t="str">
        <f t="shared" si="235"/>
        <v>0</v>
      </c>
      <c r="BA104" s="232" t="str">
        <f t="shared" si="235"/>
        <v>0</v>
      </c>
      <c r="BB104" s="232" t="str">
        <f t="shared" si="235"/>
        <v>0</v>
      </c>
      <c r="BC104" s="233" t="str">
        <f t="shared" si="235"/>
        <v>0</v>
      </c>
      <c r="BD104" s="168" t="str">
        <f t="shared" si="236"/>
        <v>0</v>
      </c>
      <c r="BE104" s="168" t="str">
        <f t="shared" si="236"/>
        <v>0</v>
      </c>
      <c r="BF104" s="168" t="str">
        <f t="shared" si="236"/>
        <v>0</v>
      </c>
      <c r="BG104" s="169" t="str">
        <f t="shared" si="236"/>
        <v>0</v>
      </c>
      <c r="BH104" s="168" t="str">
        <f t="shared" si="236"/>
        <v>1</v>
      </c>
      <c r="BI104" s="168" t="str">
        <f t="shared" si="236"/>
        <v>1</v>
      </c>
      <c r="BJ104" s="168" t="str">
        <f t="shared" si="236"/>
        <v>1</v>
      </c>
      <c r="BK104" s="169" t="str">
        <f t="shared" si="236"/>
        <v>1</v>
      </c>
      <c r="BL104" s="168" t="str">
        <f t="shared" si="237"/>
        <v>0</v>
      </c>
      <c r="BM104" s="168" t="str">
        <f t="shared" si="237"/>
        <v>0</v>
      </c>
      <c r="BN104" s="168" t="str">
        <f t="shared" si="237"/>
        <v>0</v>
      </c>
      <c r="BO104" s="169" t="str">
        <f t="shared" si="237"/>
        <v>0</v>
      </c>
      <c r="BP104" s="168" t="str">
        <f t="shared" si="237"/>
        <v>0</v>
      </c>
      <c r="BQ104" s="168" t="str">
        <f t="shared" si="237"/>
        <v>1</v>
      </c>
      <c r="BR104" s="168" t="str">
        <f t="shared" si="237"/>
        <v>1</v>
      </c>
      <c r="BS104" s="169" t="str">
        <f t="shared" si="237"/>
        <v>0</v>
      </c>
      <c r="BT104" s="302" t="str">
        <f t="shared" si="238"/>
        <v>0</v>
      </c>
      <c r="BU104" s="302" t="str">
        <f t="shared" si="238"/>
        <v>1</v>
      </c>
      <c r="BV104" s="302" t="str">
        <f t="shared" si="238"/>
        <v>0</v>
      </c>
      <c r="BW104" s="303" t="str">
        <f t="shared" si="238"/>
        <v>1</v>
      </c>
      <c r="BX104" s="302" t="str">
        <f t="shared" si="238"/>
        <v>0</v>
      </c>
      <c r="BY104" s="302" t="str">
        <f t="shared" si="238"/>
        <v>0</v>
      </c>
      <c r="BZ104" s="302" t="str">
        <f t="shared" si="238"/>
        <v>1</v>
      </c>
      <c r="CA104" s="303" t="str">
        <f t="shared" si="238"/>
        <v>0</v>
      </c>
      <c r="CB104" s="164" t="str">
        <f t="shared" si="239"/>
        <v>0</v>
      </c>
      <c r="CC104" s="289" t="str">
        <f t="shared" si="239"/>
        <v>1</v>
      </c>
      <c r="CD104" s="340" t="str">
        <f t="shared" si="239"/>
        <v>0</v>
      </c>
      <c r="CE104" s="341" t="str">
        <f t="shared" si="239"/>
        <v>0</v>
      </c>
      <c r="CF104" s="340" t="str">
        <f t="shared" si="239"/>
        <v>0</v>
      </c>
      <c r="CG104" s="340" t="str">
        <f t="shared" si="239"/>
        <v>0</v>
      </c>
      <c r="CH104" s="340" t="str">
        <f t="shared" si="239"/>
        <v>0</v>
      </c>
      <c r="CI104" s="341" t="str">
        <f t="shared" si="239"/>
        <v>0</v>
      </c>
      <c r="CJ104" s="366" t="s">
        <v>266</v>
      </c>
      <c r="CL104" s="32" t="str">
        <f t="shared" si="179"/>
        <v>9C1B</v>
      </c>
      <c r="CM104" s="285">
        <f t="shared" si="209"/>
        <v>126</v>
      </c>
      <c r="CN104" s="285">
        <f t="shared" si="211"/>
        <v>136</v>
      </c>
      <c r="CO104" s="142">
        <f t="shared" si="180"/>
        <v>65.099999999999994</v>
      </c>
      <c r="CP104" s="142">
        <f t="shared" si="181"/>
        <v>18.388888888888886</v>
      </c>
      <c r="CQ104" s="143">
        <f t="shared" si="221"/>
        <v>5.5555555555553582E-2</v>
      </c>
      <c r="CS104" s="170">
        <f t="shared" si="182"/>
        <v>9</v>
      </c>
      <c r="CT104" s="23">
        <f t="shared" si="183"/>
        <v>12</v>
      </c>
      <c r="CU104" s="171">
        <f t="shared" si="184"/>
        <v>1</v>
      </c>
      <c r="CV104" s="23">
        <f t="shared" si="185"/>
        <v>11</v>
      </c>
      <c r="CW104" s="172">
        <f t="shared" si="186"/>
        <v>0</v>
      </c>
      <c r="CX104" s="24">
        <f t="shared" si="187"/>
        <v>8</v>
      </c>
      <c r="CY104" s="267">
        <f t="shared" si="188"/>
        <v>7</v>
      </c>
      <c r="CZ104" s="268">
        <f t="shared" si="189"/>
        <v>14</v>
      </c>
      <c r="DA104" s="267">
        <f t="shared" si="190"/>
        <v>0</v>
      </c>
      <c r="DB104" s="268">
        <f t="shared" si="191"/>
        <v>0</v>
      </c>
      <c r="DC104" s="173">
        <f t="shared" si="192"/>
        <v>0</v>
      </c>
      <c r="DD104" s="26">
        <f t="shared" si="193"/>
        <v>15</v>
      </c>
      <c r="DE104" s="173">
        <f t="shared" si="194"/>
        <v>0</v>
      </c>
      <c r="DF104" s="26">
        <f t="shared" si="195"/>
        <v>6</v>
      </c>
      <c r="DG104" s="326">
        <f t="shared" si="196"/>
        <v>5</v>
      </c>
      <c r="DH104" s="327">
        <f t="shared" si="197"/>
        <v>2</v>
      </c>
      <c r="DI104" s="172">
        <f t="shared" si="198"/>
        <v>4</v>
      </c>
      <c r="DJ104" s="24">
        <f t="shared" si="199"/>
        <v>0</v>
      </c>
      <c r="DK104" s="172"/>
      <c r="DL104" s="19">
        <f t="shared" si="200"/>
        <v>156</v>
      </c>
      <c r="DM104" s="19">
        <f t="shared" si="201"/>
        <v>27</v>
      </c>
      <c r="DN104" s="174">
        <f t="shared" si="202"/>
        <v>8</v>
      </c>
      <c r="DO104" s="278">
        <f t="shared" si="203"/>
        <v>126</v>
      </c>
      <c r="DP104" s="278">
        <f t="shared" si="204"/>
        <v>0</v>
      </c>
      <c r="DQ104" s="20">
        <f t="shared" si="205"/>
        <v>15</v>
      </c>
      <c r="DR104" s="20">
        <f t="shared" si="206"/>
        <v>6</v>
      </c>
      <c r="DS104" s="337">
        <f t="shared" si="207"/>
        <v>82</v>
      </c>
      <c r="DT104" s="174">
        <f t="shared" si="208"/>
        <v>64</v>
      </c>
      <c r="DU104" s="1">
        <f t="shared" si="210"/>
        <v>82</v>
      </c>
    </row>
    <row r="105" spans="1:1026">
      <c r="A105" s="358">
        <v>44332.656527777799</v>
      </c>
      <c r="B105" s="225" t="s">
        <v>261</v>
      </c>
      <c r="C105" s="154">
        <f t="shared" si="166"/>
        <v>17</v>
      </c>
      <c r="D105" s="4">
        <f t="shared" si="167"/>
        <v>68</v>
      </c>
      <c r="E105" s="16" t="str">
        <f t="shared" si="168"/>
        <v>9C</v>
      </c>
      <c r="F105" s="11" t="str">
        <f t="shared" si="169"/>
        <v>1B</v>
      </c>
      <c r="G105" s="155" t="str">
        <f t="shared" si="170"/>
        <v>04</v>
      </c>
      <c r="H105" s="155" t="str">
        <f t="shared" si="171"/>
        <v>C8</v>
      </c>
      <c r="I105" s="155" t="str">
        <f t="shared" si="172"/>
        <v>00</v>
      </c>
      <c r="J105" s="155" t="str">
        <f t="shared" si="173"/>
        <v>0E</v>
      </c>
      <c r="K105" s="155" t="str">
        <f t="shared" si="174"/>
        <v>06</v>
      </c>
      <c r="L105" s="155" t="str">
        <f t="shared" si="175"/>
        <v>97</v>
      </c>
      <c r="M105" s="155" t="str">
        <f t="shared" si="176"/>
        <v>4</v>
      </c>
      <c r="N105" s="155" t="str">
        <f t="shared" si="177"/>
        <v/>
      </c>
      <c r="O105" s="156" t="str">
        <f t="shared" si="178"/>
        <v/>
      </c>
      <c r="P105" s="157" t="str">
        <f t="shared" si="231"/>
        <v>1</v>
      </c>
      <c r="Q105" s="158" t="str">
        <f t="shared" si="231"/>
        <v>0</v>
      </c>
      <c r="R105" s="158" t="str">
        <f t="shared" si="231"/>
        <v>0</v>
      </c>
      <c r="S105" s="159" t="str">
        <f t="shared" si="231"/>
        <v>1</v>
      </c>
      <c r="T105" s="158" t="str">
        <f t="shared" si="231"/>
        <v>1</v>
      </c>
      <c r="U105" s="158" t="str">
        <f t="shared" si="231"/>
        <v>1</v>
      </c>
      <c r="V105" s="158" t="str">
        <f t="shared" si="231"/>
        <v>0</v>
      </c>
      <c r="W105" s="158" t="str">
        <f t="shared" si="231"/>
        <v>0</v>
      </c>
      <c r="X105" s="157" t="str">
        <f t="shared" si="232"/>
        <v>0</v>
      </c>
      <c r="Y105" s="158" t="str">
        <f t="shared" si="232"/>
        <v>0</v>
      </c>
      <c r="Z105" s="158" t="str">
        <f t="shared" si="232"/>
        <v>0</v>
      </c>
      <c r="AA105" s="159" t="str">
        <f t="shared" si="232"/>
        <v>1</v>
      </c>
      <c r="AB105" s="160" t="str">
        <f t="shared" si="232"/>
        <v>1</v>
      </c>
      <c r="AC105" s="161" t="str">
        <f t="shared" si="232"/>
        <v>0</v>
      </c>
      <c r="AD105" s="158" t="str">
        <f t="shared" si="232"/>
        <v>1</v>
      </c>
      <c r="AE105" s="159" t="str">
        <f t="shared" si="232"/>
        <v>1</v>
      </c>
      <c r="AF105" s="155" t="str">
        <f t="shared" si="233"/>
        <v>0</v>
      </c>
      <c r="AG105" s="162" t="str">
        <f t="shared" si="233"/>
        <v>0</v>
      </c>
      <c r="AH105" s="163" t="str">
        <f t="shared" si="233"/>
        <v>0</v>
      </c>
      <c r="AI105" s="165" t="str">
        <f t="shared" si="233"/>
        <v>0</v>
      </c>
      <c r="AJ105" s="164" t="str">
        <f t="shared" si="233"/>
        <v>0</v>
      </c>
      <c r="AK105" s="164" t="str">
        <f t="shared" si="233"/>
        <v>1</v>
      </c>
      <c r="AL105" s="289" t="str">
        <f t="shared" si="233"/>
        <v>0</v>
      </c>
      <c r="AM105" s="165" t="str">
        <f t="shared" si="233"/>
        <v>0</v>
      </c>
      <c r="AN105" s="230" t="str">
        <f t="shared" si="234"/>
        <v>1</v>
      </c>
      <c r="AO105" s="230" t="str">
        <f t="shared" si="234"/>
        <v>1</v>
      </c>
      <c r="AP105" s="230" t="str">
        <f t="shared" si="234"/>
        <v>0</v>
      </c>
      <c r="AQ105" s="230" t="str">
        <f t="shared" si="234"/>
        <v>0</v>
      </c>
      <c r="AR105" s="229" t="str">
        <f t="shared" si="234"/>
        <v>1</v>
      </c>
      <c r="AS105" s="230" t="str">
        <f t="shared" si="234"/>
        <v>0</v>
      </c>
      <c r="AT105" s="230" t="str">
        <f t="shared" si="234"/>
        <v>0</v>
      </c>
      <c r="AU105" s="231" t="str">
        <f t="shared" si="234"/>
        <v>0</v>
      </c>
      <c r="AV105" s="230" t="str">
        <f t="shared" si="235"/>
        <v>0</v>
      </c>
      <c r="AW105" s="232" t="str">
        <f t="shared" si="235"/>
        <v>0</v>
      </c>
      <c r="AX105" s="232" t="str">
        <f t="shared" si="235"/>
        <v>0</v>
      </c>
      <c r="AY105" s="233" t="str">
        <f t="shared" si="235"/>
        <v>0</v>
      </c>
      <c r="AZ105" s="232" t="str">
        <f t="shared" si="235"/>
        <v>0</v>
      </c>
      <c r="BA105" s="232" t="str">
        <f t="shared" si="235"/>
        <v>0</v>
      </c>
      <c r="BB105" s="232" t="str">
        <f t="shared" si="235"/>
        <v>0</v>
      </c>
      <c r="BC105" s="233" t="str">
        <f t="shared" si="235"/>
        <v>0</v>
      </c>
      <c r="BD105" s="168" t="str">
        <f t="shared" si="236"/>
        <v>0</v>
      </c>
      <c r="BE105" s="168" t="str">
        <f t="shared" si="236"/>
        <v>0</v>
      </c>
      <c r="BF105" s="168" t="str">
        <f t="shared" si="236"/>
        <v>0</v>
      </c>
      <c r="BG105" s="169" t="str">
        <f t="shared" si="236"/>
        <v>0</v>
      </c>
      <c r="BH105" s="168" t="str">
        <f t="shared" si="236"/>
        <v>1</v>
      </c>
      <c r="BI105" s="168" t="str">
        <f t="shared" si="236"/>
        <v>1</v>
      </c>
      <c r="BJ105" s="168" t="str">
        <f t="shared" si="236"/>
        <v>1</v>
      </c>
      <c r="BK105" s="169" t="str">
        <f t="shared" si="236"/>
        <v>0</v>
      </c>
      <c r="BL105" s="168" t="str">
        <f t="shared" si="237"/>
        <v>0</v>
      </c>
      <c r="BM105" s="168" t="str">
        <f t="shared" si="237"/>
        <v>0</v>
      </c>
      <c r="BN105" s="168" t="str">
        <f t="shared" si="237"/>
        <v>0</v>
      </c>
      <c r="BO105" s="169" t="str">
        <f t="shared" si="237"/>
        <v>0</v>
      </c>
      <c r="BP105" s="168" t="str">
        <f t="shared" si="237"/>
        <v>0</v>
      </c>
      <c r="BQ105" s="168" t="str">
        <f t="shared" si="237"/>
        <v>1</v>
      </c>
      <c r="BR105" s="168" t="str">
        <f t="shared" si="237"/>
        <v>1</v>
      </c>
      <c r="BS105" s="169" t="str">
        <f t="shared" si="237"/>
        <v>0</v>
      </c>
      <c r="BT105" s="302" t="str">
        <f t="shared" si="238"/>
        <v>1</v>
      </c>
      <c r="BU105" s="302" t="str">
        <f t="shared" si="238"/>
        <v>0</v>
      </c>
      <c r="BV105" s="302" t="str">
        <f t="shared" si="238"/>
        <v>0</v>
      </c>
      <c r="BW105" s="303" t="str">
        <f t="shared" si="238"/>
        <v>1</v>
      </c>
      <c r="BX105" s="302" t="str">
        <f t="shared" si="238"/>
        <v>0</v>
      </c>
      <c r="BY105" s="302" t="str">
        <f t="shared" si="238"/>
        <v>1</v>
      </c>
      <c r="BZ105" s="302" t="str">
        <f t="shared" si="238"/>
        <v>1</v>
      </c>
      <c r="CA105" s="303" t="str">
        <f t="shared" si="238"/>
        <v>1</v>
      </c>
      <c r="CB105" s="164" t="str">
        <f t="shared" si="239"/>
        <v>0</v>
      </c>
      <c r="CC105" s="289" t="str">
        <f t="shared" si="239"/>
        <v>1</v>
      </c>
      <c r="CD105" s="340" t="str">
        <f t="shared" si="239"/>
        <v>0</v>
      </c>
      <c r="CE105" s="341" t="str">
        <f t="shared" si="239"/>
        <v>0</v>
      </c>
      <c r="CF105" s="340" t="str">
        <f t="shared" si="239"/>
        <v>0</v>
      </c>
      <c r="CG105" s="340" t="str">
        <f t="shared" si="239"/>
        <v>0</v>
      </c>
      <c r="CH105" s="340" t="str">
        <f t="shared" si="239"/>
        <v>0</v>
      </c>
      <c r="CI105" s="341" t="str">
        <f t="shared" si="239"/>
        <v>0</v>
      </c>
      <c r="CJ105" s="366" t="s">
        <v>267</v>
      </c>
      <c r="CL105" s="32" t="str">
        <f t="shared" si="179"/>
        <v>9C1B</v>
      </c>
      <c r="CM105" s="285">
        <f t="shared" si="209"/>
        <v>200</v>
      </c>
      <c r="CN105" s="285">
        <f t="shared" si="211"/>
        <v>210</v>
      </c>
      <c r="CO105" s="142">
        <f t="shared" si="180"/>
        <v>65</v>
      </c>
      <c r="CP105" s="142">
        <f t="shared" si="181"/>
        <v>18.333333333333332</v>
      </c>
      <c r="CQ105" s="143">
        <f t="shared" si="221"/>
        <v>-5.5555555555553582E-2</v>
      </c>
      <c r="CS105" s="170">
        <f t="shared" si="182"/>
        <v>9</v>
      </c>
      <c r="CT105" s="23">
        <f t="shared" si="183"/>
        <v>12</v>
      </c>
      <c r="CU105" s="171">
        <f t="shared" si="184"/>
        <v>1</v>
      </c>
      <c r="CV105" s="23">
        <f t="shared" si="185"/>
        <v>11</v>
      </c>
      <c r="CW105" s="172">
        <f t="shared" si="186"/>
        <v>0</v>
      </c>
      <c r="CX105" s="24">
        <f t="shared" si="187"/>
        <v>4</v>
      </c>
      <c r="CY105" s="267">
        <f t="shared" si="188"/>
        <v>12</v>
      </c>
      <c r="CZ105" s="268">
        <f t="shared" si="189"/>
        <v>8</v>
      </c>
      <c r="DA105" s="267">
        <f t="shared" si="190"/>
        <v>0</v>
      </c>
      <c r="DB105" s="268">
        <f t="shared" si="191"/>
        <v>0</v>
      </c>
      <c r="DC105" s="173">
        <f t="shared" si="192"/>
        <v>0</v>
      </c>
      <c r="DD105" s="26">
        <f t="shared" si="193"/>
        <v>14</v>
      </c>
      <c r="DE105" s="173">
        <f t="shared" si="194"/>
        <v>0</v>
      </c>
      <c r="DF105" s="26">
        <f t="shared" si="195"/>
        <v>6</v>
      </c>
      <c r="DG105" s="326">
        <f t="shared" si="196"/>
        <v>9</v>
      </c>
      <c r="DH105" s="327">
        <f t="shared" si="197"/>
        <v>7</v>
      </c>
      <c r="DI105" s="172">
        <f t="shared" si="198"/>
        <v>4</v>
      </c>
      <c r="DJ105" s="24">
        <f t="shared" si="199"/>
        <v>0</v>
      </c>
      <c r="DK105" s="172"/>
      <c r="DL105" s="19">
        <f t="shared" si="200"/>
        <v>156</v>
      </c>
      <c r="DM105" s="19">
        <f t="shared" si="201"/>
        <v>27</v>
      </c>
      <c r="DN105" s="174">
        <f t="shared" si="202"/>
        <v>4</v>
      </c>
      <c r="DO105" s="278">
        <f t="shared" si="203"/>
        <v>200</v>
      </c>
      <c r="DP105" s="278">
        <f t="shared" si="204"/>
        <v>0</v>
      </c>
      <c r="DQ105" s="20">
        <f t="shared" si="205"/>
        <v>14</v>
      </c>
      <c r="DR105" s="20">
        <f t="shared" si="206"/>
        <v>6</v>
      </c>
      <c r="DS105" s="337">
        <f t="shared" si="207"/>
        <v>151</v>
      </c>
      <c r="DT105" s="174">
        <f t="shared" si="208"/>
        <v>64</v>
      </c>
      <c r="DU105" s="1">
        <f t="shared" si="210"/>
        <v>151</v>
      </c>
    </row>
    <row r="106" spans="1:1026">
      <c r="A106" s="358">
        <v>44332.690381944398</v>
      </c>
      <c r="B106" s="225" t="s">
        <v>262</v>
      </c>
      <c r="C106" s="154">
        <f t="shared" si="166"/>
        <v>17</v>
      </c>
      <c r="D106" s="4">
        <f t="shared" si="167"/>
        <v>68</v>
      </c>
      <c r="E106" s="16" t="str">
        <f t="shared" si="168"/>
        <v>9C</v>
      </c>
      <c r="F106" s="11" t="str">
        <f t="shared" si="169"/>
        <v>1B</v>
      </c>
      <c r="G106" s="155" t="str">
        <f t="shared" si="170"/>
        <v>06</v>
      </c>
      <c r="H106" s="155" t="str">
        <f t="shared" si="171"/>
        <v>F2</v>
      </c>
      <c r="I106" s="155" t="str">
        <f t="shared" si="172"/>
        <v>00</v>
      </c>
      <c r="J106" s="155" t="str">
        <f t="shared" si="173"/>
        <v>18</v>
      </c>
      <c r="K106" s="155" t="str">
        <f t="shared" si="174"/>
        <v>06</v>
      </c>
      <c r="L106" s="155" t="str">
        <f t="shared" si="175"/>
        <v>CD</v>
      </c>
      <c r="M106" s="155" t="str">
        <f t="shared" si="176"/>
        <v>4</v>
      </c>
      <c r="N106" s="155" t="str">
        <f t="shared" si="177"/>
        <v/>
      </c>
      <c r="O106" s="156" t="str">
        <f t="shared" si="178"/>
        <v/>
      </c>
      <c r="P106" s="157" t="str">
        <f t="shared" si="231"/>
        <v>1</v>
      </c>
      <c r="Q106" s="158" t="str">
        <f t="shared" si="231"/>
        <v>0</v>
      </c>
      <c r="R106" s="158" t="str">
        <f t="shared" si="231"/>
        <v>0</v>
      </c>
      <c r="S106" s="159" t="str">
        <f t="shared" si="231"/>
        <v>1</v>
      </c>
      <c r="T106" s="158" t="str">
        <f t="shared" si="231"/>
        <v>1</v>
      </c>
      <c r="U106" s="158" t="str">
        <f t="shared" si="231"/>
        <v>1</v>
      </c>
      <c r="V106" s="158" t="str">
        <f t="shared" si="231"/>
        <v>0</v>
      </c>
      <c r="W106" s="158" t="str">
        <f t="shared" si="231"/>
        <v>0</v>
      </c>
      <c r="X106" s="157" t="str">
        <f t="shared" si="232"/>
        <v>0</v>
      </c>
      <c r="Y106" s="158" t="str">
        <f t="shared" si="232"/>
        <v>0</v>
      </c>
      <c r="Z106" s="158" t="str">
        <f t="shared" si="232"/>
        <v>0</v>
      </c>
      <c r="AA106" s="159" t="str">
        <f t="shared" si="232"/>
        <v>1</v>
      </c>
      <c r="AB106" s="160" t="str">
        <f t="shared" si="232"/>
        <v>1</v>
      </c>
      <c r="AC106" s="161" t="str">
        <f t="shared" si="232"/>
        <v>0</v>
      </c>
      <c r="AD106" s="158" t="str">
        <f t="shared" si="232"/>
        <v>1</v>
      </c>
      <c r="AE106" s="159" t="str">
        <f t="shared" si="232"/>
        <v>1</v>
      </c>
      <c r="AF106" s="155" t="str">
        <f t="shared" si="233"/>
        <v>0</v>
      </c>
      <c r="AG106" s="162" t="str">
        <f t="shared" si="233"/>
        <v>0</v>
      </c>
      <c r="AH106" s="163" t="str">
        <f t="shared" si="233"/>
        <v>0</v>
      </c>
      <c r="AI106" s="165" t="str">
        <f t="shared" si="233"/>
        <v>0</v>
      </c>
      <c r="AJ106" s="164" t="str">
        <f t="shared" si="233"/>
        <v>0</v>
      </c>
      <c r="AK106" s="164" t="str">
        <f t="shared" si="233"/>
        <v>1</v>
      </c>
      <c r="AL106" s="289" t="str">
        <f t="shared" si="233"/>
        <v>1</v>
      </c>
      <c r="AM106" s="165" t="str">
        <f t="shared" si="233"/>
        <v>0</v>
      </c>
      <c r="AN106" s="230" t="str">
        <f t="shared" si="234"/>
        <v>1</v>
      </c>
      <c r="AO106" s="230" t="str">
        <f t="shared" si="234"/>
        <v>1</v>
      </c>
      <c r="AP106" s="230" t="str">
        <f t="shared" si="234"/>
        <v>1</v>
      </c>
      <c r="AQ106" s="230" t="str">
        <f t="shared" si="234"/>
        <v>1</v>
      </c>
      <c r="AR106" s="229" t="str">
        <f t="shared" si="234"/>
        <v>0</v>
      </c>
      <c r="AS106" s="230" t="str">
        <f t="shared" si="234"/>
        <v>0</v>
      </c>
      <c r="AT106" s="230" t="str">
        <f t="shared" si="234"/>
        <v>1</v>
      </c>
      <c r="AU106" s="231" t="str">
        <f t="shared" si="234"/>
        <v>0</v>
      </c>
      <c r="AV106" s="230" t="str">
        <f t="shared" si="235"/>
        <v>0</v>
      </c>
      <c r="AW106" s="232" t="str">
        <f t="shared" si="235"/>
        <v>0</v>
      </c>
      <c r="AX106" s="232" t="str">
        <f t="shared" si="235"/>
        <v>0</v>
      </c>
      <c r="AY106" s="233" t="str">
        <f t="shared" si="235"/>
        <v>0</v>
      </c>
      <c r="AZ106" s="232" t="str">
        <f t="shared" si="235"/>
        <v>0</v>
      </c>
      <c r="BA106" s="232" t="str">
        <f t="shared" si="235"/>
        <v>0</v>
      </c>
      <c r="BB106" s="232" t="str">
        <f t="shared" si="235"/>
        <v>0</v>
      </c>
      <c r="BC106" s="233" t="str">
        <f t="shared" si="235"/>
        <v>0</v>
      </c>
      <c r="BD106" s="168" t="str">
        <f t="shared" si="236"/>
        <v>0</v>
      </c>
      <c r="BE106" s="168" t="str">
        <f t="shared" si="236"/>
        <v>0</v>
      </c>
      <c r="BF106" s="168" t="str">
        <f t="shared" si="236"/>
        <v>0</v>
      </c>
      <c r="BG106" s="169" t="str">
        <f t="shared" si="236"/>
        <v>1</v>
      </c>
      <c r="BH106" s="168" t="str">
        <f t="shared" si="236"/>
        <v>1</v>
      </c>
      <c r="BI106" s="168" t="str">
        <f t="shared" si="236"/>
        <v>0</v>
      </c>
      <c r="BJ106" s="168" t="str">
        <f t="shared" si="236"/>
        <v>0</v>
      </c>
      <c r="BK106" s="169" t="str">
        <f t="shared" si="236"/>
        <v>0</v>
      </c>
      <c r="BL106" s="168" t="str">
        <f t="shared" si="237"/>
        <v>0</v>
      </c>
      <c r="BM106" s="168" t="str">
        <f t="shared" si="237"/>
        <v>0</v>
      </c>
      <c r="BN106" s="168" t="str">
        <f t="shared" si="237"/>
        <v>0</v>
      </c>
      <c r="BO106" s="169" t="str">
        <f t="shared" si="237"/>
        <v>0</v>
      </c>
      <c r="BP106" s="168" t="str">
        <f t="shared" si="237"/>
        <v>0</v>
      </c>
      <c r="BQ106" s="168" t="str">
        <f t="shared" si="237"/>
        <v>1</v>
      </c>
      <c r="BR106" s="168" t="str">
        <f t="shared" si="237"/>
        <v>1</v>
      </c>
      <c r="BS106" s="169" t="str">
        <f t="shared" si="237"/>
        <v>0</v>
      </c>
      <c r="BT106" s="302" t="str">
        <f t="shared" si="238"/>
        <v>1</v>
      </c>
      <c r="BU106" s="302" t="str">
        <f t="shared" si="238"/>
        <v>1</v>
      </c>
      <c r="BV106" s="302" t="str">
        <f t="shared" si="238"/>
        <v>0</v>
      </c>
      <c r="BW106" s="303" t="str">
        <f t="shared" si="238"/>
        <v>0</v>
      </c>
      <c r="BX106" s="302" t="str">
        <f t="shared" si="238"/>
        <v>1</v>
      </c>
      <c r="BY106" s="302" t="str">
        <f t="shared" si="238"/>
        <v>1</v>
      </c>
      <c r="BZ106" s="302" t="str">
        <f t="shared" si="238"/>
        <v>0</v>
      </c>
      <c r="CA106" s="303" t="str">
        <f t="shared" si="238"/>
        <v>1</v>
      </c>
      <c r="CB106" s="164" t="str">
        <f t="shared" si="239"/>
        <v>0</v>
      </c>
      <c r="CC106" s="289" t="str">
        <f t="shared" si="239"/>
        <v>1</v>
      </c>
      <c r="CD106" s="340" t="str">
        <f t="shared" si="239"/>
        <v>0</v>
      </c>
      <c r="CE106" s="341" t="str">
        <f t="shared" si="239"/>
        <v>0</v>
      </c>
      <c r="CF106" s="340" t="str">
        <f t="shared" si="239"/>
        <v>0</v>
      </c>
      <c r="CG106" s="340" t="str">
        <f t="shared" si="239"/>
        <v>0</v>
      </c>
      <c r="CH106" s="340" t="str">
        <f t="shared" si="239"/>
        <v>0</v>
      </c>
      <c r="CI106" s="341" t="str">
        <f t="shared" si="239"/>
        <v>0</v>
      </c>
      <c r="CJ106" s="366" t="s">
        <v>268</v>
      </c>
      <c r="CL106" s="32" t="str">
        <f t="shared" si="179"/>
        <v>9C1B</v>
      </c>
      <c r="CM106" s="285">
        <f t="shared" si="209"/>
        <v>242</v>
      </c>
      <c r="CN106" s="285">
        <f t="shared" si="211"/>
        <v>252</v>
      </c>
      <c r="CO106" s="142">
        <f t="shared" si="180"/>
        <v>66</v>
      </c>
      <c r="CP106" s="142">
        <f t="shared" si="181"/>
        <v>18.888888888888889</v>
      </c>
      <c r="CQ106" s="143">
        <f t="shared" si="221"/>
        <v>0.55555555555555713</v>
      </c>
      <c r="CS106" s="170">
        <f t="shared" si="182"/>
        <v>9</v>
      </c>
      <c r="CT106" s="23">
        <f t="shared" si="183"/>
        <v>12</v>
      </c>
      <c r="CU106" s="171">
        <f t="shared" si="184"/>
        <v>1</v>
      </c>
      <c r="CV106" s="23">
        <f t="shared" si="185"/>
        <v>11</v>
      </c>
      <c r="CW106" s="172">
        <f t="shared" si="186"/>
        <v>0</v>
      </c>
      <c r="CX106" s="24">
        <f t="shared" si="187"/>
        <v>6</v>
      </c>
      <c r="CY106" s="267">
        <f t="shared" si="188"/>
        <v>15</v>
      </c>
      <c r="CZ106" s="268">
        <f t="shared" si="189"/>
        <v>2</v>
      </c>
      <c r="DA106" s="267">
        <f t="shared" si="190"/>
        <v>0</v>
      </c>
      <c r="DB106" s="268">
        <f t="shared" si="191"/>
        <v>0</v>
      </c>
      <c r="DC106" s="173">
        <f t="shared" si="192"/>
        <v>1</v>
      </c>
      <c r="DD106" s="26">
        <f t="shared" si="193"/>
        <v>8</v>
      </c>
      <c r="DE106" s="173">
        <f t="shared" si="194"/>
        <v>0</v>
      </c>
      <c r="DF106" s="26">
        <f t="shared" si="195"/>
        <v>6</v>
      </c>
      <c r="DG106" s="326">
        <f t="shared" si="196"/>
        <v>12</v>
      </c>
      <c r="DH106" s="327">
        <f t="shared" si="197"/>
        <v>13</v>
      </c>
      <c r="DI106" s="172">
        <f t="shared" si="198"/>
        <v>4</v>
      </c>
      <c r="DJ106" s="24">
        <f t="shared" si="199"/>
        <v>0</v>
      </c>
      <c r="DK106" s="172"/>
      <c r="DL106" s="19">
        <f t="shared" si="200"/>
        <v>156</v>
      </c>
      <c r="DM106" s="19">
        <f t="shared" si="201"/>
        <v>27</v>
      </c>
      <c r="DN106" s="174">
        <f t="shared" si="202"/>
        <v>6</v>
      </c>
      <c r="DO106" s="278">
        <f t="shared" si="203"/>
        <v>242</v>
      </c>
      <c r="DP106" s="278">
        <f t="shared" si="204"/>
        <v>0</v>
      </c>
      <c r="DQ106" s="20">
        <f t="shared" si="205"/>
        <v>24</v>
      </c>
      <c r="DR106" s="20">
        <f t="shared" si="206"/>
        <v>6</v>
      </c>
      <c r="DS106" s="337">
        <f t="shared" si="207"/>
        <v>205</v>
      </c>
      <c r="DT106" s="174">
        <f t="shared" si="208"/>
        <v>64</v>
      </c>
      <c r="DU106" s="1">
        <f t="shared" si="210"/>
        <v>205</v>
      </c>
    </row>
    <row r="107" spans="1:1026">
      <c r="A107" s="358">
        <v>44332.691944444501</v>
      </c>
      <c r="B107" s="225" t="s">
        <v>263</v>
      </c>
      <c r="C107" s="154">
        <f t="shared" ref="C107:C121" si="240">LEN(B107)-$C$7+1</f>
        <v>17</v>
      </c>
      <c r="D107" s="4">
        <f t="shared" ref="D107:D121" si="241">C107*4</f>
        <v>68</v>
      </c>
      <c r="E107" s="16" t="str">
        <f t="shared" ref="E107:E121" si="242">MID(B107,$C$7,2)</f>
        <v>9C</v>
      </c>
      <c r="F107" s="11" t="str">
        <f t="shared" ref="F107:F121" si="243">MID(B107,$C$7+2,2)</f>
        <v>1B</v>
      </c>
      <c r="G107" s="155" t="str">
        <f t="shared" ref="G107:G121" si="244">MID(B107,$C$7+4,2)</f>
        <v>0C</v>
      </c>
      <c r="H107" s="155" t="str">
        <f t="shared" ref="H107:H121" si="245">MID(B107,$C$7+6,2)</f>
        <v>FF</v>
      </c>
      <c r="I107" s="155" t="str">
        <f t="shared" ref="I107:I121" si="246">MID(B107,$C$7+8,2)</f>
        <v>00</v>
      </c>
      <c r="J107" s="155" t="str">
        <f t="shared" ref="J107:J121" si="247">MID(B107,$C$7+10,2)</f>
        <v>15</v>
      </c>
      <c r="K107" s="155" t="str">
        <f t="shared" ref="K107:K121" si="248">MID(B107,$C$7+12,2)</f>
        <v>06</v>
      </c>
      <c r="L107" s="155" t="str">
        <f t="shared" ref="L107:L121" si="249">MID(B107,$C$7+14,2)</f>
        <v>DD</v>
      </c>
      <c r="M107" s="155" t="str">
        <f t="shared" ref="M107:M121" si="250">MID(B107,$C$7+16,2)</f>
        <v>4</v>
      </c>
      <c r="N107" s="155" t="str">
        <f t="shared" ref="N107:N121" si="251">MID(B107,$C$7+18,2)</f>
        <v/>
      </c>
      <c r="O107" s="156" t="str">
        <f t="shared" ref="O107:O121" si="252">MID(B107,$C$7+20,2)</f>
        <v/>
      </c>
      <c r="P107" s="157" t="str">
        <f t="shared" si="231"/>
        <v>1</v>
      </c>
      <c r="Q107" s="158" t="str">
        <f t="shared" si="231"/>
        <v>0</v>
      </c>
      <c r="R107" s="158" t="str">
        <f t="shared" si="231"/>
        <v>0</v>
      </c>
      <c r="S107" s="159" t="str">
        <f t="shared" si="231"/>
        <v>1</v>
      </c>
      <c r="T107" s="158" t="str">
        <f t="shared" si="231"/>
        <v>1</v>
      </c>
      <c r="U107" s="158" t="str">
        <f t="shared" si="231"/>
        <v>1</v>
      </c>
      <c r="V107" s="158" t="str">
        <f t="shared" si="231"/>
        <v>0</v>
      </c>
      <c r="W107" s="158" t="str">
        <f t="shared" si="231"/>
        <v>0</v>
      </c>
      <c r="X107" s="157" t="str">
        <f t="shared" si="232"/>
        <v>0</v>
      </c>
      <c r="Y107" s="158" t="str">
        <f t="shared" si="232"/>
        <v>0</v>
      </c>
      <c r="Z107" s="158" t="str">
        <f t="shared" si="232"/>
        <v>0</v>
      </c>
      <c r="AA107" s="159" t="str">
        <f t="shared" si="232"/>
        <v>1</v>
      </c>
      <c r="AB107" s="160" t="str">
        <f t="shared" si="232"/>
        <v>1</v>
      </c>
      <c r="AC107" s="161" t="str">
        <f t="shared" si="232"/>
        <v>0</v>
      </c>
      <c r="AD107" s="158" t="str">
        <f t="shared" si="232"/>
        <v>1</v>
      </c>
      <c r="AE107" s="159" t="str">
        <f t="shared" si="232"/>
        <v>1</v>
      </c>
      <c r="AF107" s="155" t="str">
        <f t="shared" si="233"/>
        <v>0</v>
      </c>
      <c r="AG107" s="162" t="str">
        <f t="shared" si="233"/>
        <v>0</v>
      </c>
      <c r="AH107" s="163" t="str">
        <f t="shared" si="233"/>
        <v>0</v>
      </c>
      <c r="AI107" s="165" t="str">
        <f t="shared" si="233"/>
        <v>0</v>
      </c>
      <c r="AJ107" s="164" t="str">
        <f t="shared" si="233"/>
        <v>1</v>
      </c>
      <c r="AK107" s="164" t="str">
        <f t="shared" si="233"/>
        <v>1</v>
      </c>
      <c r="AL107" s="289" t="str">
        <f t="shared" si="233"/>
        <v>0</v>
      </c>
      <c r="AM107" s="165" t="str">
        <f t="shared" si="233"/>
        <v>0</v>
      </c>
      <c r="AN107" s="230" t="str">
        <f t="shared" si="234"/>
        <v>1</v>
      </c>
      <c r="AO107" s="230" t="str">
        <f t="shared" si="234"/>
        <v>1</v>
      </c>
      <c r="AP107" s="230" t="str">
        <f t="shared" si="234"/>
        <v>1</v>
      </c>
      <c r="AQ107" s="230" t="str">
        <f t="shared" si="234"/>
        <v>1</v>
      </c>
      <c r="AR107" s="229" t="str">
        <f t="shared" si="234"/>
        <v>1</v>
      </c>
      <c r="AS107" s="230" t="str">
        <f t="shared" si="234"/>
        <v>1</v>
      </c>
      <c r="AT107" s="230" t="str">
        <f t="shared" si="234"/>
        <v>1</v>
      </c>
      <c r="AU107" s="231" t="str">
        <f t="shared" si="234"/>
        <v>1</v>
      </c>
      <c r="AV107" s="230" t="str">
        <f t="shared" si="235"/>
        <v>0</v>
      </c>
      <c r="AW107" s="232" t="str">
        <f t="shared" si="235"/>
        <v>0</v>
      </c>
      <c r="AX107" s="232" t="str">
        <f t="shared" si="235"/>
        <v>0</v>
      </c>
      <c r="AY107" s="233" t="str">
        <f t="shared" si="235"/>
        <v>0</v>
      </c>
      <c r="AZ107" s="232" t="str">
        <f t="shared" si="235"/>
        <v>0</v>
      </c>
      <c r="BA107" s="232" t="str">
        <f t="shared" si="235"/>
        <v>0</v>
      </c>
      <c r="BB107" s="232" t="str">
        <f t="shared" si="235"/>
        <v>0</v>
      </c>
      <c r="BC107" s="233" t="str">
        <f t="shared" si="235"/>
        <v>0</v>
      </c>
      <c r="BD107" s="168" t="str">
        <f t="shared" si="236"/>
        <v>0</v>
      </c>
      <c r="BE107" s="168" t="str">
        <f t="shared" si="236"/>
        <v>0</v>
      </c>
      <c r="BF107" s="168" t="str">
        <f t="shared" si="236"/>
        <v>0</v>
      </c>
      <c r="BG107" s="169" t="str">
        <f t="shared" si="236"/>
        <v>1</v>
      </c>
      <c r="BH107" s="168" t="str">
        <f t="shared" si="236"/>
        <v>0</v>
      </c>
      <c r="BI107" s="168" t="str">
        <f t="shared" si="236"/>
        <v>1</v>
      </c>
      <c r="BJ107" s="168" t="str">
        <f t="shared" si="236"/>
        <v>0</v>
      </c>
      <c r="BK107" s="169" t="str">
        <f t="shared" si="236"/>
        <v>1</v>
      </c>
      <c r="BL107" s="168" t="str">
        <f t="shared" si="237"/>
        <v>0</v>
      </c>
      <c r="BM107" s="168" t="str">
        <f t="shared" si="237"/>
        <v>0</v>
      </c>
      <c r="BN107" s="168" t="str">
        <f t="shared" si="237"/>
        <v>0</v>
      </c>
      <c r="BO107" s="169" t="str">
        <f t="shared" si="237"/>
        <v>0</v>
      </c>
      <c r="BP107" s="168" t="str">
        <f t="shared" si="237"/>
        <v>0</v>
      </c>
      <c r="BQ107" s="168" t="str">
        <f t="shared" si="237"/>
        <v>1</v>
      </c>
      <c r="BR107" s="168" t="str">
        <f t="shared" si="237"/>
        <v>1</v>
      </c>
      <c r="BS107" s="169" t="str">
        <f t="shared" si="237"/>
        <v>0</v>
      </c>
      <c r="BT107" s="302" t="str">
        <f t="shared" si="238"/>
        <v>1</v>
      </c>
      <c r="BU107" s="302" t="str">
        <f t="shared" si="238"/>
        <v>1</v>
      </c>
      <c r="BV107" s="302" t="str">
        <f t="shared" si="238"/>
        <v>0</v>
      </c>
      <c r="BW107" s="303" t="str">
        <f t="shared" si="238"/>
        <v>1</v>
      </c>
      <c r="BX107" s="302" t="str">
        <f t="shared" si="238"/>
        <v>1</v>
      </c>
      <c r="BY107" s="302" t="str">
        <f t="shared" si="238"/>
        <v>1</v>
      </c>
      <c r="BZ107" s="302" t="str">
        <f t="shared" si="238"/>
        <v>0</v>
      </c>
      <c r="CA107" s="303" t="str">
        <f t="shared" si="238"/>
        <v>1</v>
      </c>
      <c r="CB107" s="164" t="str">
        <f t="shared" si="239"/>
        <v>0</v>
      </c>
      <c r="CC107" s="289" t="str">
        <f t="shared" si="239"/>
        <v>1</v>
      </c>
      <c r="CD107" s="340" t="str">
        <f t="shared" si="239"/>
        <v>0</v>
      </c>
      <c r="CE107" s="341" t="str">
        <f t="shared" si="239"/>
        <v>0</v>
      </c>
      <c r="CF107" s="340" t="str">
        <f t="shared" si="239"/>
        <v>0</v>
      </c>
      <c r="CG107" s="340" t="str">
        <f t="shared" si="239"/>
        <v>0</v>
      </c>
      <c r="CH107" s="340" t="str">
        <f t="shared" si="239"/>
        <v>0</v>
      </c>
      <c r="CI107" s="341" t="str">
        <f t="shared" si="239"/>
        <v>0</v>
      </c>
      <c r="CJ107" s="366" t="s">
        <v>269</v>
      </c>
      <c r="CL107" s="32" t="str">
        <f t="shared" ref="CL107:CL121" si="253">MID(B107,1,4)</f>
        <v>9C1B</v>
      </c>
      <c r="CM107" s="285">
        <f t="shared" si="209"/>
        <v>255</v>
      </c>
      <c r="CN107" s="285">
        <f t="shared" si="211"/>
        <v>265</v>
      </c>
      <c r="CO107" s="142">
        <f t="shared" ref="CO107:CO121" si="254">(DR107*256+DQ107-900)/10</f>
        <v>65.7</v>
      </c>
      <c r="CP107" s="142">
        <f t="shared" ref="CP107:CP121" si="255">(CO107-32)*5/9</f>
        <v>18.722222222222221</v>
      </c>
      <c r="CQ107" s="143">
        <f t="shared" si="221"/>
        <v>-0.16666666666666785</v>
      </c>
      <c r="CS107" s="170">
        <f t="shared" ref="CS107:CS121" si="256">P107*P$6+Q107*Q$6+R107*R$6+S107*S$6</f>
        <v>9</v>
      </c>
      <c r="CT107" s="23">
        <f t="shared" ref="CT107:CT121" si="257">T107*T$6+U107*U$6+V107*V$6+W107*W$6</f>
        <v>12</v>
      </c>
      <c r="CU107" s="171">
        <f t="shared" ref="CU107:CU121" si="258">X107*X$6+Y107*Y$6+Z107*Z$6+AA107*AA$6</f>
        <v>1</v>
      </c>
      <c r="CV107" s="23">
        <f t="shared" ref="CV107:CV121" si="259">AB107*AB$6+AC107*AC$6+AD107*AD$6+AE107*AE$6</f>
        <v>11</v>
      </c>
      <c r="CW107" s="172">
        <f t="shared" ref="CW107:CW121" si="260">AF107*AF$6+AG107*AG$6+AH107*AH$6+AI107*AI$6</f>
        <v>0</v>
      </c>
      <c r="CX107" s="24">
        <f t="shared" ref="CX107:CX121" si="261">AJ107*AJ$6+AK107*AK$6+AL107*AL$6+AM107*AM$6</f>
        <v>12</v>
      </c>
      <c r="CY107" s="267">
        <f t="shared" ref="CY107:CY121" si="262">AN107*AN$6+AO107*AO$6+AP107*AP$6+AQ107*AQ$6</f>
        <v>15</v>
      </c>
      <c r="CZ107" s="268">
        <f t="shared" ref="CZ107:CZ121" si="263">AR107*AR$6+AS107*AS$6+AT107*AT$6+AU107*AU$6</f>
        <v>15</v>
      </c>
      <c r="DA107" s="267">
        <f t="shared" ref="DA107:DA121" si="264">AV107*AV$6+AW107*AW$6+AX107*AX$6+AY107*AY$6</f>
        <v>0</v>
      </c>
      <c r="DB107" s="268">
        <f t="shared" ref="DB107:DB121" si="265">AZ107*AZ$6+BA107*BA$6+BB107*BB$6+BC107*BC$6</f>
        <v>0</v>
      </c>
      <c r="DC107" s="173">
        <f t="shared" ref="DC107:DC121" si="266">BD107*BD$6+BE107*BE$6+BF107*BF$6+BG107*BG$6</f>
        <v>1</v>
      </c>
      <c r="DD107" s="26">
        <f t="shared" ref="DD107:DD121" si="267">BH107*BH$6+BI107*BI$6+BJ107*BJ$6+BK107*BK$6</f>
        <v>5</v>
      </c>
      <c r="DE107" s="173">
        <f t="shared" ref="DE107:DE121" si="268">BL107*BL$6+BM107*BM$6+BN107*BN$6+BO107*BO$6</f>
        <v>0</v>
      </c>
      <c r="DF107" s="26">
        <f t="shared" ref="DF107:DF121" si="269">BP107*BP$6+BQ107*BQ$6+BR107*BR$6+BS107*BS$6</f>
        <v>6</v>
      </c>
      <c r="DG107" s="326">
        <f t="shared" ref="DG107:DG121" si="270">BT107*BT$6+BU107*BU$6+BV107*BV$6+BW107*BW$6</f>
        <v>13</v>
      </c>
      <c r="DH107" s="327">
        <f t="shared" ref="DH107:DH121" si="271">BX107*BX$6+BY107*BY$6+BZ107*BZ$6+CA107*CA$6</f>
        <v>13</v>
      </c>
      <c r="DI107" s="172">
        <f t="shared" ref="DI107:DI121" si="272">CB107*CB$6+CC107*CC$6+CD107*CD$6+CE107*CE$6</f>
        <v>4</v>
      </c>
      <c r="DJ107" s="24">
        <f t="shared" ref="DJ107:DJ121" si="273">CF107*CF$6+CG107*CG$6+CH107*CH$6+CI107*CI$6</f>
        <v>0</v>
      </c>
      <c r="DK107" s="172"/>
      <c r="DL107" s="19">
        <f t="shared" ref="DL107:DL121" si="274">P107*P$8+Q107*Q$8+R107*R$8+S107*S$8+T107*T$8+U107*U$8+V107*V$8+W107*W$8</f>
        <v>156</v>
      </c>
      <c r="DM107" s="19">
        <f t="shared" ref="DM107:DM121" si="275">X107*X$8+Y107*Y$8+Z107*Z$8+AA107*AA$8+AB107*AB$8+AC107*AC$8+AD107*AD$8+AE107*AE$8</f>
        <v>27</v>
      </c>
      <c r="DN107" s="174">
        <f t="shared" ref="DN107:DN121" si="276">AF107*AF$8+AG107*AG$8+AH107*AH$8+AI107*AI$8+AJ107*AJ$8+AK107*AK$8+AL107*AL$8+AM107*AM$8</f>
        <v>12</v>
      </c>
      <c r="DO107" s="278">
        <f t="shared" ref="DO107:DO121" si="277">AN107*AN$8+AO107*AO$8+AP107*AP$8+AQ107*AQ$8+AR107*AR$8+AS107*AS$8+AT107*AT$8+AU107*AU$8</f>
        <v>255</v>
      </c>
      <c r="DP107" s="278">
        <f t="shared" ref="DP107:DP121" si="278">AV107*AV$8+AW107*AW$8+AX107*AX$8+AY107*AY$8+AZ107*AZ$8+BA107*BA$8+BB107*BB$8+BC107*BC$8</f>
        <v>0</v>
      </c>
      <c r="DQ107" s="20">
        <f t="shared" ref="DQ107:DQ121" si="279">BD107*BD$8+BE107*BE$8+BF107*BF$8+BG107*BG$8+BH107*BH$8+BI107*BI$8+BJ107*BJ$8+BK107*BK$8</f>
        <v>21</v>
      </c>
      <c r="DR107" s="20">
        <f t="shared" ref="DR107:DR121" si="280">BL107*BL$8+BM107*BM$8+BN107*BN$8+BO107*BO$8+BP107*BP$8+BQ107*BQ$8+BR107*BR$8+BS107*BS$8</f>
        <v>6</v>
      </c>
      <c r="DS107" s="337">
        <f t="shared" ref="DS107:DS121" si="281">BT107*BT$8+BU107*BU$8+BV107*BV$8+BW107*BW$8+BX107*BX$8+BY107*BY$8+BZ107*BZ$8+CA107*CA$8</f>
        <v>221</v>
      </c>
      <c r="DT107" s="174">
        <f t="shared" ref="DT107:DT121" si="282">CB107*CB$8+CC107*CC$8+CD107*CD$8+CE107*CE$8+CF107*CF$8+CG107*CG$8+CH107*CH$8+CI107*CI$8</f>
        <v>64</v>
      </c>
      <c r="DU107" s="1">
        <f t="shared" si="210"/>
        <v>221</v>
      </c>
    </row>
    <row r="108" spans="1:1026" s="398" customFormat="1">
      <c r="A108" s="227">
        <v>44332.692986111098</v>
      </c>
      <c r="B108" s="226" t="s">
        <v>264</v>
      </c>
      <c r="C108" s="369">
        <f t="shared" si="240"/>
        <v>17</v>
      </c>
      <c r="D108" s="370">
        <f t="shared" si="241"/>
        <v>68</v>
      </c>
      <c r="E108" s="371" t="str">
        <f t="shared" si="242"/>
        <v>9C</v>
      </c>
      <c r="F108" s="372" t="str">
        <f t="shared" si="243"/>
        <v>1B</v>
      </c>
      <c r="G108" s="372" t="str">
        <f t="shared" si="244"/>
        <v>00</v>
      </c>
      <c r="H108" s="372" t="str">
        <f t="shared" si="245"/>
        <v>00</v>
      </c>
      <c r="I108" s="372" t="str">
        <f t="shared" si="246"/>
        <v>01</v>
      </c>
      <c r="J108" s="372" t="str">
        <f t="shared" si="247"/>
        <v>13</v>
      </c>
      <c r="K108" s="372" t="str">
        <f t="shared" si="248"/>
        <v>06</v>
      </c>
      <c r="L108" s="372" t="str">
        <f t="shared" si="249"/>
        <v>D1</v>
      </c>
      <c r="M108" s="372" t="str">
        <f t="shared" si="250"/>
        <v>4</v>
      </c>
      <c r="N108" s="372" t="str">
        <f t="shared" si="251"/>
        <v/>
      </c>
      <c r="O108" s="373" t="str">
        <f t="shared" si="252"/>
        <v/>
      </c>
      <c r="P108" s="374" t="str">
        <f t="shared" si="231"/>
        <v>1</v>
      </c>
      <c r="Q108" s="375" t="str">
        <f t="shared" si="231"/>
        <v>0</v>
      </c>
      <c r="R108" s="375" t="str">
        <f t="shared" si="231"/>
        <v>0</v>
      </c>
      <c r="S108" s="376" t="str">
        <f t="shared" si="231"/>
        <v>1</v>
      </c>
      <c r="T108" s="375" t="str">
        <f t="shared" si="231"/>
        <v>1</v>
      </c>
      <c r="U108" s="375" t="str">
        <f t="shared" si="231"/>
        <v>1</v>
      </c>
      <c r="V108" s="375" t="str">
        <f t="shared" si="231"/>
        <v>0</v>
      </c>
      <c r="W108" s="375" t="str">
        <f t="shared" si="231"/>
        <v>0</v>
      </c>
      <c r="X108" s="374" t="str">
        <f t="shared" si="232"/>
        <v>0</v>
      </c>
      <c r="Y108" s="375" t="str">
        <f t="shared" si="232"/>
        <v>0</v>
      </c>
      <c r="Z108" s="375" t="str">
        <f t="shared" si="232"/>
        <v>0</v>
      </c>
      <c r="AA108" s="376" t="str">
        <f t="shared" si="232"/>
        <v>1</v>
      </c>
      <c r="AB108" s="377" t="str">
        <f t="shared" si="232"/>
        <v>1</v>
      </c>
      <c r="AC108" s="378" t="str">
        <f t="shared" si="232"/>
        <v>0</v>
      </c>
      <c r="AD108" s="375" t="str">
        <f t="shared" si="232"/>
        <v>1</v>
      </c>
      <c r="AE108" s="376" t="str">
        <f t="shared" si="232"/>
        <v>1</v>
      </c>
      <c r="AF108" s="372" t="str">
        <f t="shared" si="233"/>
        <v>0</v>
      </c>
      <c r="AG108" s="379" t="str">
        <f t="shared" si="233"/>
        <v>0</v>
      </c>
      <c r="AH108" s="380" t="str">
        <f t="shared" si="233"/>
        <v>0</v>
      </c>
      <c r="AI108" s="382" t="str">
        <f t="shared" si="233"/>
        <v>0</v>
      </c>
      <c r="AJ108" s="381" t="str">
        <f t="shared" si="233"/>
        <v>0</v>
      </c>
      <c r="AK108" s="381" t="str">
        <f t="shared" si="233"/>
        <v>0</v>
      </c>
      <c r="AL108" s="296" t="str">
        <f t="shared" si="233"/>
        <v>0</v>
      </c>
      <c r="AM108" s="382" t="str">
        <f t="shared" si="233"/>
        <v>0</v>
      </c>
      <c r="AN108" s="254" t="str">
        <f t="shared" si="234"/>
        <v>0</v>
      </c>
      <c r="AO108" s="254" t="str">
        <f t="shared" si="234"/>
        <v>0</v>
      </c>
      <c r="AP108" s="254" t="str">
        <f t="shared" si="234"/>
        <v>0</v>
      </c>
      <c r="AQ108" s="254" t="str">
        <f t="shared" si="234"/>
        <v>0</v>
      </c>
      <c r="AR108" s="255" t="str">
        <f t="shared" si="234"/>
        <v>0</v>
      </c>
      <c r="AS108" s="254" t="str">
        <f t="shared" si="234"/>
        <v>0</v>
      </c>
      <c r="AT108" s="254" t="str">
        <f t="shared" si="234"/>
        <v>0</v>
      </c>
      <c r="AU108" s="256" t="str">
        <f t="shared" si="234"/>
        <v>0</v>
      </c>
      <c r="AV108" s="254" t="str">
        <f t="shared" si="235"/>
        <v>0</v>
      </c>
      <c r="AW108" s="257" t="str">
        <f t="shared" si="235"/>
        <v>0</v>
      </c>
      <c r="AX108" s="257" t="str">
        <f t="shared" si="235"/>
        <v>0</v>
      </c>
      <c r="AY108" s="258" t="str">
        <f t="shared" si="235"/>
        <v>0</v>
      </c>
      <c r="AZ108" s="257" t="str">
        <f t="shared" si="235"/>
        <v>0</v>
      </c>
      <c r="BA108" s="257" t="str">
        <f t="shared" si="235"/>
        <v>0</v>
      </c>
      <c r="BB108" s="257" t="str">
        <f t="shared" si="235"/>
        <v>0</v>
      </c>
      <c r="BC108" s="258" t="str">
        <f t="shared" si="235"/>
        <v>1</v>
      </c>
      <c r="BD108" s="383" t="str">
        <f t="shared" si="236"/>
        <v>0</v>
      </c>
      <c r="BE108" s="383" t="str">
        <f t="shared" si="236"/>
        <v>0</v>
      </c>
      <c r="BF108" s="383" t="str">
        <f t="shared" si="236"/>
        <v>0</v>
      </c>
      <c r="BG108" s="384" t="str">
        <f t="shared" si="236"/>
        <v>1</v>
      </c>
      <c r="BH108" s="383" t="str">
        <f t="shared" si="236"/>
        <v>0</v>
      </c>
      <c r="BI108" s="383" t="str">
        <f t="shared" si="236"/>
        <v>0</v>
      </c>
      <c r="BJ108" s="383" t="str">
        <f t="shared" si="236"/>
        <v>1</v>
      </c>
      <c r="BK108" s="384" t="str">
        <f t="shared" si="236"/>
        <v>1</v>
      </c>
      <c r="BL108" s="383" t="str">
        <f t="shared" si="237"/>
        <v>0</v>
      </c>
      <c r="BM108" s="383" t="str">
        <f t="shared" si="237"/>
        <v>0</v>
      </c>
      <c r="BN108" s="383" t="str">
        <f t="shared" si="237"/>
        <v>0</v>
      </c>
      <c r="BO108" s="384" t="str">
        <f t="shared" si="237"/>
        <v>0</v>
      </c>
      <c r="BP108" s="383" t="str">
        <f t="shared" si="237"/>
        <v>0</v>
      </c>
      <c r="BQ108" s="383" t="str">
        <f t="shared" si="237"/>
        <v>1</v>
      </c>
      <c r="BR108" s="383" t="str">
        <f t="shared" si="237"/>
        <v>1</v>
      </c>
      <c r="BS108" s="384" t="str">
        <f t="shared" si="237"/>
        <v>0</v>
      </c>
      <c r="BT108" s="314" t="str">
        <f t="shared" si="238"/>
        <v>1</v>
      </c>
      <c r="BU108" s="314" t="str">
        <f t="shared" si="238"/>
        <v>1</v>
      </c>
      <c r="BV108" s="314" t="str">
        <f t="shared" si="238"/>
        <v>0</v>
      </c>
      <c r="BW108" s="315" t="str">
        <f t="shared" si="238"/>
        <v>1</v>
      </c>
      <c r="BX108" s="314" t="str">
        <f t="shared" si="238"/>
        <v>0</v>
      </c>
      <c r="BY108" s="314" t="str">
        <f t="shared" si="238"/>
        <v>0</v>
      </c>
      <c r="BZ108" s="314" t="str">
        <f t="shared" si="238"/>
        <v>0</v>
      </c>
      <c r="CA108" s="315" t="str">
        <f t="shared" si="238"/>
        <v>1</v>
      </c>
      <c r="CB108" s="381" t="str">
        <f t="shared" si="239"/>
        <v>0</v>
      </c>
      <c r="CC108" s="296" t="str">
        <f t="shared" si="239"/>
        <v>1</v>
      </c>
      <c r="CD108" s="352" t="str">
        <f t="shared" si="239"/>
        <v>0</v>
      </c>
      <c r="CE108" s="353" t="str">
        <f t="shared" si="239"/>
        <v>0</v>
      </c>
      <c r="CF108" s="352" t="str">
        <f t="shared" si="239"/>
        <v>0</v>
      </c>
      <c r="CG108" s="352" t="str">
        <f t="shared" si="239"/>
        <v>0</v>
      </c>
      <c r="CH108" s="352" t="str">
        <f t="shared" si="239"/>
        <v>0</v>
      </c>
      <c r="CI108" s="353" t="str">
        <f t="shared" si="239"/>
        <v>0</v>
      </c>
      <c r="CJ108" s="372" t="s">
        <v>270</v>
      </c>
      <c r="CK108" s="372"/>
      <c r="CL108" s="385" t="str">
        <f t="shared" si="253"/>
        <v>9C1B</v>
      </c>
      <c r="CM108" s="286">
        <f t="shared" si="209"/>
        <v>256</v>
      </c>
      <c r="CN108" s="286">
        <f t="shared" si="211"/>
        <v>266</v>
      </c>
      <c r="CO108" s="386">
        <f t="shared" si="254"/>
        <v>65.5</v>
      </c>
      <c r="CP108" s="386">
        <f t="shared" si="255"/>
        <v>18.611111111111111</v>
      </c>
      <c r="CQ108" s="387">
        <f t="shared" si="221"/>
        <v>-0.11111111111111072</v>
      </c>
      <c r="CR108" s="372"/>
      <c r="CS108" s="388">
        <f t="shared" si="256"/>
        <v>9</v>
      </c>
      <c r="CT108" s="389">
        <f t="shared" si="257"/>
        <v>12</v>
      </c>
      <c r="CU108" s="390">
        <f t="shared" si="258"/>
        <v>1</v>
      </c>
      <c r="CV108" s="389">
        <f t="shared" si="259"/>
        <v>11</v>
      </c>
      <c r="CW108" s="391">
        <f t="shared" si="260"/>
        <v>0</v>
      </c>
      <c r="CX108" s="392">
        <f t="shared" si="261"/>
        <v>0</v>
      </c>
      <c r="CY108" s="271">
        <f t="shared" si="262"/>
        <v>0</v>
      </c>
      <c r="CZ108" s="272">
        <f t="shared" si="263"/>
        <v>0</v>
      </c>
      <c r="DA108" s="271">
        <f t="shared" si="264"/>
        <v>0</v>
      </c>
      <c r="DB108" s="272">
        <f t="shared" si="265"/>
        <v>1</v>
      </c>
      <c r="DC108" s="393">
        <f t="shared" si="266"/>
        <v>1</v>
      </c>
      <c r="DD108" s="394">
        <f t="shared" si="267"/>
        <v>3</v>
      </c>
      <c r="DE108" s="393">
        <f t="shared" si="268"/>
        <v>0</v>
      </c>
      <c r="DF108" s="394">
        <f t="shared" si="269"/>
        <v>6</v>
      </c>
      <c r="DG108" s="330">
        <f t="shared" si="270"/>
        <v>13</v>
      </c>
      <c r="DH108" s="331">
        <f t="shared" si="271"/>
        <v>1</v>
      </c>
      <c r="DI108" s="391">
        <f t="shared" si="272"/>
        <v>4</v>
      </c>
      <c r="DJ108" s="392">
        <f t="shared" si="273"/>
        <v>0</v>
      </c>
      <c r="DK108" s="391"/>
      <c r="DL108" s="395">
        <f t="shared" si="274"/>
        <v>156</v>
      </c>
      <c r="DM108" s="395">
        <f t="shared" si="275"/>
        <v>27</v>
      </c>
      <c r="DN108" s="396">
        <f t="shared" si="276"/>
        <v>0</v>
      </c>
      <c r="DO108" s="280">
        <f t="shared" si="277"/>
        <v>0</v>
      </c>
      <c r="DP108" s="280">
        <f t="shared" si="278"/>
        <v>1</v>
      </c>
      <c r="DQ108" s="397">
        <f t="shared" si="279"/>
        <v>19</v>
      </c>
      <c r="DR108" s="397">
        <f t="shared" si="280"/>
        <v>6</v>
      </c>
      <c r="DS108" s="339">
        <f t="shared" si="281"/>
        <v>209</v>
      </c>
      <c r="DT108" s="396">
        <f t="shared" si="282"/>
        <v>64</v>
      </c>
      <c r="DU108" s="391">
        <f t="shared" si="210"/>
        <v>209</v>
      </c>
      <c r="DV108" s="391"/>
      <c r="DW108" s="391"/>
      <c r="DX108" s="391"/>
      <c r="DY108" s="391"/>
      <c r="DZ108" s="391"/>
      <c r="EA108" s="391"/>
      <c r="EB108" s="391"/>
      <c r="EC108" s="391"/>
      <c r="ED108" s="391"/>
      <c r="EE108" s="391"/>
      <c r="EF108" s="391"/>
      <c r="EG108" s="391"/>
      <c r="EH108" s="391"/>
      <c r="EI108" s="391"/>
      <c r="EJ108" s="391"/>
      <c r="EK108" s="391"/>
      <c r="EL108" s="391"/>
      <c r="EM108" s="391"/>
      <c r="EN108" s="391"/>
      <c r="EO108" s="391"/>
      <c r="EP108" s="391"/>
      <c r="EQ108" s="391"/>
      <c r="ER108" s="391"/>
      <c r="ES108" s="391"/>
      <c r="ET108" s="391"/>
      <c r="EU108" s="391"/>
      <c r="EV108" s="391"/>
      <c r="EW108" s="391"/>
      <c r="EX108" s="391"/>
      <c r="EY108" s="391"/>
      <c r="EZ108" s="391"/>
      <c r="FA108" s="391"/>
      <c r="FB108" s="391"/>
      <c r="FC108" s="391"/>
      <c r="FD108" s="391"/>
      <c r="FE108" s="391"/>
      <c r="FF108" s="391"/>
      <c r="FG108" s="391"/>
      <c r="FH108" s="391"/>
      <c r="FI108" s="391"/>
      <c r="FJ108" s="391"/>
      <c r="FK108" s="391"/>
      <c r="FL108" s="391"/>
      <c r="FM108" s="391"/>
      <c r="FN108" s="391"/>
      <c r="FO108" s="391"/>
      <c r="FP108" s="391"/>
      <c r="FQ108" s="391"/>
      <c r="FR108" s="391"/>
      <c r="FS108" s="391"/>
      <c r="FT108" s="391"/>
      <c r="FU108" s="391"/>
      <c r="FV108" s="391"/>
      <c r="FW108" s="391"/>
      <c r="FX108" s="391"/>
      <c r="FY108" s="391"/>
      <c r="FZ108" s="391"/>
      <c r="GA108" s="391"/>
      <c r="GB108" s="391"/>
      <c r="GC108" s="391"/>
      <c r="GD108" s="391"/>
      <c r="GE108" s="391"/>
      <c r="GF108" s="391"/>
      <c r="GG108" s="391"/>
      <c r="GH108" s="391"/>
      <c r="GI108" s="391"/>
      <c r="GJ108" s="391"/>
      <c r="GK108" s="391"/>
      <c r="GL108" s="391"/>
      <c r="GM108" s="391"/>
      <c r="GN108" s="391"/>
      <c r="GO108" s="391"/>
      <c r="GP108" s="391"/>
      <c r="GQ108" s="391"/>
      <c r="GR108" s="391"/>
      <c r="GS108" s="391"/>
      <c r="GT108" s="391"/>
      <c r="GU108" s="391"/>
      <c r="GV108" s="391"/>
      <c r="GW108" s="391"/>
      <c r="GX108" s="391"/>
      <c r="GY108" s="391"/>
      <c r="GZ108" s="391"/>
      <c r="HA108" s="391"/>
      <c r="HB108" s="391"/>
      <c r="HC108" s="391"/>
      <c r="HD108" s="391"/>
      <c r="HE108" s="391"/>
      <c r="HF108" s="391"/>
      <c r="HG108" s="391"/>
      <c r="HH108" s="391"/>
      <c r="HI108" s="391"/>
      <c r="HJ108" s="391"/>
      <c r="HK108" s="391"/>
      <c r="HL108" s="391"/>
      <c r="HM108" s="391"/>
      <c r="HN108" s="391"/>
      <c r="HO108" s="391"/>
      <c r="HP108" s="391"/>
      <c r="HQ108" s="391"/>
      <c r="HR108" s="391"/>
      <c r="HS108" s="391"/>
      <c r="HT108" s="391"/>
      <c r="HU108" s="391"/>
      <c r="HV108" s="391"/>
      <c r="HW108" s="391"/>
      <c r="HX108" s="391"/>
      <c r="HY108" s="391"/>
      <c r="HZ108" s="391"/>
      <c r="IA108" s="391"/>
      <c r="IB108" s="391"/>
      <c r="IC108" s="391"/>
      <c r="ID108" s="391"/>
      <c r="IE108" s="391"/>
      <c r="IF108" s="391"/>
      <c r="IG108" s="391"/>
      <c r="IH108" s="391"/>
      <c r="II108" s="391"/>
      <c r="IJ108" s="391"/>
      <c r="IK108" s="391"/>
      <c r="IL108" s="391"/>
      <c r="IM108" s="391"/>
      <c r="IN108" s="391"/>
      <c r="IO108" s="391"/>
      <c r="IP108" s="391"/>
      <c r="IQ108" s="391"/>
      <c r="IR108" s="391"/>
      <c r="IS108" s="391"/>
      <c r="IT108" s="391"/>
      <c r="IU108" s="391"/>
      <c r="IV108" s="391"/>
      <c r="IW108" s="391"/>
      <c r="IX108" s="391"/>
      <c r="IY108" s="391"/>
      <c r="IZ108" s="391"/>
      <c r="JA108" s="391"/>
      <c r="JB108" s="391"/>
      <c r="JC108" s="391"/>
      <c r="JD108" s="391"/>
      <c r="JE108" s="391"/>
      <c r="JF108" s="391"/>
      <c r="JG108" s="391"/>
      <c r="JH108" s="391"/>
      <c r="JI108" s="391"/>
      <c r="JJ108" s="391"/>
      <c r="JK108" s="391"/>
      <c r="JL108" s="391"/>
      <c r="JM108" s="391"/>
      <c r="JN108" s="391"/>
      <c r="JO108" s="391"/>
      <c r="JP108" s="391"/>
      <c r="JQ108" s="391"/>
      <c r="JR108" s="391"/>
      <c r="JS108" s="391"/>
      <c r="JT108" s="391"/>
      <c r="JU108" s="391"/>
      <c r="JV108" s="391"/>
      <c r="JW108" s="391"/>
      <c r="JX108" s="391"/>
      <c r="JY108" s="391"/>
      <c r="JZ108" s="391"/>
      <c r="KA108" s="391"/>
      <c r="KB108" s="391"/>
      <c r="KC108" s="391"/>
      <c r="KD108" s="391"/>
      <c r="KE108" s="391"/>
      <c r="KF108" s="391"/>
      <c r="KG108" s="391"/>
      <c r="KH108" s="391"/>
      <c r="KI108" s="391"/>
      <c r="KJ108" s="391"/>
      <c r="KK108" s="391"/>
      <c r="KL108" s="391"/>
      <c r="KM108" s="391"/>
      <c r="KN108" s="391"/>
      <c r="KO108" s="391"/>
      <c r="KP108" s="391"/>
      <c r="KQ108" s="391"/>
      <c r="KR108" s="391"/>
      <c r="KS108" s="391"/>
      <c r="KT108" s="391"/>
      <c r="KU108" s="391"/>
      <c r="KV108" s="391"/>
      <c r="KW108" s="391"/>
      <c r="KX108" s="391"/>
      <c r="KY108" s="391"/>
      <c r="KZ108" s="391"/>
      <c r="LA108" s="391"/>
      <c r="LB108" s="391"/>
      <c r="LC108" s="391"/>
      <c r="LD108" s="391"/>
      <c r="LE108" s="391"/>
      <c r="LF108" s="391"/>
      <c r="LG108" s="391"/>
      <c r="LH108" s="391"/>
      <c r="LI108" s="391"/>
      <c r="LJ108" s="391"/>
      <c r="LK108" s="391"/>
      <c r="LL108" s="391"/>
      <c r="LM108" s="391"/>
      <c r="LN108" s="391"/>
      <c r="LO108" s="391"/>
      <c r="LP108" s="391"/>
      <c r="LQ108" s="391"/>
      <c r="LR108" s="391"/>
      <c r="LS108" s="391"/>
      <c r="LT108" s="391"/>
      <c r="LU108" s="391"/>
      <c r="LV108" s="391"/>
      <c r="LW108" s="391"/>
      <c r="LX108" s="391"/>
      <c r="LY108" s="391"/>
      <c r="LZ108" s="391"/>
      <c r="MA108" s="391"/>
      <c r="MB108" s="391"/>
      <c r="MC108" s="391"/>
      <c r="MD108" s="391"/>
      <c r="ME108" s="391"/>
      <c r="MF108" s="391"/>
      <c r="MG108" s="391"/>
      <c r="MH108" s="391"/>
      <c r="MI108" s="391"/>
      <c r="MJ108" s="391"/>
      <c r="MK108" s="391"/>
      <c r="ML108" s="391"/>
      <c r="MM108" s="391"/>
      <c r="MN108" s="391"/>
      <c r="MO108" s="391"/>
      <c r="MP108" s="391"/>
      <c r="MQ108" s="391"/>
      <c r="MR108" s="391"/>
      <c r="MS108" s="391"/>
      <c r="MT108" s="391"/>
      <c r="MU108" s="391"/>
      <c r="MV108" s="391"/>
      <c r="MW108" s="391"/>
      <c r="MX108" s="391"/>
      <c r="MY108" s="391"/>
      <c r="MZ108" s="391"/>
      <c r="NA108" s="391"/>
      <c r="NB108" s="391"/>
      <c r="NC108" s="391"/>
      <c r="ND108" s="391"/>
      <c r="NE108" s="391"/>
      <c r="NF108" s="391"/>
      <c r="NG108" s="391"/>
      <c r="NH108" s="391"/>
      <c r="NI108" s="391"/>
      <c r="NJ108" s="391"/>
      <c r="NK108" s="391"/>
      <c r="NL108" s="391"/>
      <c r="NM108" s="391"/>
      <c r="NN108" s="391"/>
      <c r="NO108" s="391"/>
      <c r="NP108" s="391"/>
      <c r="NQ108" s="391"/>
      <c r="NR108" s="391"/>
      <c r="NS108" s="391"/>
      <c r="NT108" s="391"/>
      <c r="NU108" s="391"/>
      <c r="NV108" s="391"/>
      <c r="NW108" s="391"/>
      <c r="NX108" s="391"/>
      <c r="NY108" s="391"/>
      <c r="NZ108" s="391"/>
      <c r="OA108" s="391"/>
      <c r="OB108" s="391"/>
      <c r="OC108" s="391"/>
      <c r="OD108" s="391"/>
      <c r="OE108" s="391"/>
      <c r="OF108" s="391"/>
      <c r="OG108" s="391"/>
      <c r="OH108" s="391"/>
      <c r="OI108" s="391"/>
      <c r="OJ108" s="391"/>
      <c r="OK108" s="391"/>
      <c r="OL108" s="391"/>
      <c r="OM108" s="391"/>
      <c r="ON108" s="391"/>
      <c r="OO108" s="391"/>
      <c r="OP108" s="391"/>
      <c r="OQ108" s="391"/>
      <c r="OR108" s="391"/>
      <c r="OS108" s="391"/>
      <c r="OT108" s="391"/>
      <c r="OU108" s="391"/>
      <c r="OV108" s="391"/>
      <c r="OW108" s="391"/>
      <c r="OX108" s="391"/>
      <c r="OY108" s="391"/>
      <c r="OZ108" s="391"/>
      <c r="PA108" s="391"/>
      <c r="PB108" s="391"/>
      <c r="PC108" s="391"/>
      <c r="PD108" s="391"/>
      <c r="PE108" s="391"/>
      <c r="PF108" s="391"/>
      <c r="PG108" s="391"/>
      <c r="PH108" s="391"/>
      <c r="PI108" s="391"/>
      <c r="PJ108" s="391"/>
      <c r="PK108" s="391"/>
      <c r="PL108" s="391"/>
      <c r="PM108" s="391"/>
      <c r="PN108" s="391"/>
      <c r="PO108" s="391"/>
      <c r="PP108" s="391"/>
      <c r="PQ108" s="391"/>
      <c r="PR108" s="391"/>
      <c r="PS108" s="391"/>
      <c r="PT108" s="391"/>
      <c r="PU108" s="391"/>
      <c r="PV108" s="391"/>
      <c r="PW108" s="391"/>
      <c r="PX108" s="391"/>
      <c r="PY108" s="391"/>
      <c r="PZ108" s="391"/>
      <c r="QA108" s="391"/>
      <c r="QB108" s="391"/>
      <c r="QC108" s="391"/>
      <c r="QD108" s="391"/>
      <c r="QE108" s="391"/>
      <c r="QF108" s="391"/>
      <c r="QG108" s="391"/>
      <c r="QH108" s="391"/>
      <c r="QI108" s="391"/>
      <c r="QJ108" s="391"/>
      <c r="QK108" s="391"/>
      <c r="QL108" s="391"/>
      <c r="QM108" s="391"/>
      <c r="QN108" s="391"/>
      <c r="QO108" s="391"/>
      <c r="QP108" s="391"/>
      <c r="QQ108" s="391"/>
      <c r="QR108" s="391"/>
      <c r="QS108" s="391"/>
      <c r="QT108" s="391"/>
      <c r="QU108" s="391"/>
      <c r="QV108" s="391"/>
      <c r="QW108" s="391"/>
      <c r="QX108" s="391"/>
      <c r="QY108" s="391"/>
      <c r="QZ108" s="391"/>
      <c r="RA108" s="391"/>
      <c r="RB108" s="391"/>
      <c r="RC108" s="391"/>
      <c r="RD108" s="391"/>
      <c r="RE108" s="391"/>
      <c r="RF108" s="391"/>
      <c r="RG108" s="391"/>
      <c r="RH108" s="391"/>
      <c r="RI108" s="391"/>
      <c r="RJ108" s="391"/>
      <c r="RK108" s="391"/>
      <c r="RL108" s="391"/>
      <c r="RM108" s="391"/>
      <c r="RN108" s="391"/>
      <c r="RO108" s="391"/>
      <c r="RP108" s="391"/>
      <c r="RQ108" s="391"/>
      <c r="RR108" s="391"/>
      <c r="RS108" s="391"/>
      <c r="RT108" s="391"/>
      <c r="RU108" s="391"/>
      <c r="RV108" s="391"/>
      <c r="RW108" s="391"/>
      <c r="RX108" s="391"/>
      <c r="RY108" s="391"/>
      <c r="RZ108" s="391"/>
      <c r="SA108" s="391"/>
      <c r="SB108" s="391"/>
      <c r="SC108" s="391"/>
      <c r="SD108" s="391"/>
      <c r="SE108" s="391"/>
      <c r="SF108" s="391"/>
      <c r="SG108" s="391"/>
      <c r="SH108" s="391"/>
      <c r="SI108" s="391"/>
      <c r="SJ108" s="391"/>
      <c r="SK108" s="391"/>
      <c r="SL108" s="391"/>
      <c r="SM108" s="391"/>
      <c r="SN108" s="391"/>
      <c r="SO108" s="391"/>
      <c r="SP108" s="391"/>
      <c r="SQ108" s="391"/>
      <c r="SR108" s="391"/>
      <c r="SS108" s="391"/>
      <c r="ST108" s="391"/>
      <c r="SU108" s="391"/>
      <c r="SV108" s="391"/>
      <c r="SW108" s="391"/>
      <c r="SX108" s="391"/>
      <c r="SY108" s="391"/>
      <c r="SZ108" s="391"/>
      <c r="TA108" s="391"/>
      <c r="TB108" s="391"/>
      <c r="TC108" s="391"/>
      <c r="TD108" s="391"/>
      <c r="TE108" s="391"/>
      <c r="TF108" s="391"/>
      <c r="TG108" s="391"/>
      <c r="TH108" s="391"/>
      <c r="TI108" s="391"/>
      <c r="TJ108" s="391"/>
      <c r="TK108" s="391"/>
      <c r="TL108" s="391"/>
      <c r="TM108" s="391"/>
      <c r="TN108" s="391"/>
      <c r="TO108" s="391"/>
      <c r="TP108" s="391"/>
      <c r="TQ108" s="391"/>
      <c r="TR108" s="391"/>
      <c r="TS108" s="391"/>
      <c r="TT108" s="391"/>
      <c r="TU108" s="391"/>
      <c r="TV108" s="391"/>
      <c r="TW108" s="391"/>
      <c r="TX108" s="391"/>
      <c r="TY108" s="391"/>
      <c r="TZ108" s="391"/>
      <c r="UA108" s="391"/>
      <c r="UB108" s="391"/>
      <c r="UC108" s="391"/>
      <c r="UD108" s="391"/>
      <c r="UE108" s="391"/>
      <c r="UF108" s="391"/>
      <c r="UG108" s="391"/>
      <c r="UH108" s="391"/>
      <c r="UI108" s="391"/>
      <c r="UJ108" s="391"/>
      <c r="UK108" s="391"/>
      <c r="UL108" s="391"/>
      <c r="UM108" s="391"/>
      <c r="UN108" s="391"/>
      <c r="UO108" s="391"/>
      <c r="UP108" s="391"/>
      <c r="UQ108" s="391"/>
      <c r="UR108" s="391"/>
      <c r="US108" s="391"/>
      <c r="UT108" s="391"/>
      <c r="UU108" s="391"/>
      <c r="UV108" s="391"/>
      <c r="UW108" s="391"/>
      <c r="UX108" s="391"/>
      <c r="UY108" s="391"/>
      <c r="UZ108" s="391"/>
      <c r="VA108" s="391"/>
      <c r="VB108" s="391"/>
      <c r="VC108" s="391"/>
      <c r="VD108" s="391"/>
      <c r="VE108" s="391"/>
      <c r="VF108" s="391"/>
      <c r="VG108" s="391"/>
      <c r="VH108" s="391"/>
      <c r="VI108" s="391"/>
      <c r="VJ108" s="391"/>
      <c r="VK108" s="391"/>
      <c r="VL108" s="391"/>
      <c r="VM108" s="391"/>
      <c r="VN108" s="391"/>
      <c r="VO108" s="391"/>
      <c r="VP108" s="391"/>
      <c r="VQ108" s="391"/>
      <c r="VR108" s="391"/>
      <c r="VS108" s="391"/>
      <c r="VT108" s="391"/>
      <c r="VU108" s="391"/>
      <c r="VV108" s="391"/>
      <c r="VW108" s="391"/>
      <c r="VX108" s="391"/>
      <c r="VY108" s="391"/>
      <c r="VZ108" s="391"/>
      <c r="WA108" s="391"/>
      <c r="WB108" s="391"/>
      <c r="WC108" s="391"/>
      <c r="WD108" s="391"/>
      <c r="WE108" s="391"/>
      <c r="WF108" s="391"/>
      <c r="WG108" s="391"/>
      <c r="WH108" s="391"/>
      <c r="WI108" s="391"/>
      <c r="WJ108" s="391"/>
      <c r="WK108" s="391"/>
      <c r="WL108" s="391"/>
      <c r="WM108" s="391"/>
      <c r="WN108" s="391"/>
      <c r="WO108" s="391"/>
      <c r="WP108" s="391"/>
      <c r="WQ108" s="391"/>
      <c r="WR108" s="391"/>
      <c r="WS108" s="391"/>
      <c r="WT108" s="391"/>
      <c r="WU108" s="391"/>
      <c r="WV108" s="391"/>
      <c r="WW108" s="391"/>
      <c r="WX108" s="391"/>
      <c r="WY108" s="391"/>
      <c r="WZ108" s="391"/>
      <c r="XA108" s="391"/>
      <c r="XB108" s="391"/>
      <c r="XC108" s="391"/>
      <c r="XD108" s="391"/>
      <c r="XE108" s="391"/>
      <c r="XF108" s="391"/>
      <c r="XG108" s="391"/>
      <c r="XH108" s="391"/>
      <c r="XI108" s="391"/>
      <c r="XJ108" s="391"/>
      <c r="XK108" s="391"/>
      <c r="XL108" s="391"/>
      <c r="XM108" s="391"/>
      <c r="XN108" s="391"/>
      <c r="XO108" s="391"/>
      <c r="XP108" s="391"/>
      <c r="XQ108" s="391"/>
      <c r="XR108" s="391"/>
      <c r="XS108" s="391"/>
      <c r="XT108" s="391"/>
      <c r="XU108" s="391"/>
      <c r="XV108" s="391"/>
      <c r="XW108" s="391"/>
      <c r="XX108" s="391"/>
      <c r="XY108" s="391"/>
      <c r="XZ108" s="391"/>
      <c r="YA108" s="391"/>
      <c r="YB108" s="391"/>
      <c r="YC108" s="391"/>
      <c r="YD108" s="391"/>
      <c r="YE108" s="391"/>
      <c r="YF108" s="391"/>
      <c r="YG108" s="391"/>
      <c r="YH108" s="391"/>
      <c r="YI108" s="391"/>
      <c r="YJ108" s="391"/>
      <c r="YK108" s="391"/>
      <c r="YL108" s="391"/>
      <c r="YM108" s="391"/>
      <c r="YN108" s="391"/>
      <c r="YO108" s="391"/>
      <c r="YP108" s="391"/>
      <c r="YQ108" s="391"/>
      <c r="YR108" s="391"/>
      <c r="YS108" s="391"/>
      <c r="YT108" s="391"/>
      <c r="YU108" s="391"/>
      <c r="YV108" s="391"/>
      <c r="YW108" s="391"/>
      <c r="YX108" s="391"/>
      <c r="YY108" s="391"/>
      <c r="YZ108" s="391"/>
      <c r="ZA108" s="391"/>
      <c r="ZB108" s="391"/>
      <c r="ZC108" s="391"/>
      <c r="ZD108" s="391"/>
      <c r="ZE108" s="391"/>
      <c r="ZF108" s="391"/>
      <c r="ZG108" s="391"/>
      <c r="ZH108" s="391"/>
      <c r="ZI108" s="391"/>
      <c r="ZJ108" s="391"/>
      <c r="ZK108" s="391"/>
      <c r="ZL108" s="391"/>
      <c r="ZM108" s="391"/>
      <c r="ZN108" s="391"/>
      <c r="ZO108" s="391"/>
      <c r="ZP108" s="391"/>
      <c r="ZQ108" s="391"/>
      <c r="ZR108" s="391"/>
      <c r="ZS108" s="391"/>
      <c r="ZT108" s="391"/>
      <c r="ZU108" s="391"/>
      <c r="ZV108" s="391"/>
      <c r="ZW108" s="391"/>
      <c r="ZX108" s="391"/>
      <c r="ZY108" s="391"/>
      <c r="ZZ108" s="391"/>
      <c r="AAA108" s="391"/>
      <c r="AAB108" s="391"/>
      <c r="AAC108" s="391"/>
      <c r="AAD108" s="391"/>
      <c r="AAE108" s="391"/>
      <c r="AAF108" s="391"/>
      <c r="AAG108" s="391"/>
      <c r="AAH108" s="391"/>
      <c r="AAI108" s="391"/>
      <c r="AAJ108" s="391"/>
      <c r="AAK108" s="391"/>
      <c r="AAL108" s="391"/>
      <c r="AAM108" s="391"/>
      <c r="AAN108" s="391"/>
      <c r="AAO108" s="391"/>
      <c r="AAP108" s="391"/>
      <c r="AAQ108" s="391"/>
      <c r="AAR108" s="391"/>
      <c r="AAS108" s="391"/>
      <c r="AAT108" s="391"/>
      <c r="AAU108" s="391"/>
      <c r="AAV108" s="391"/>
      <c r="AAW108" s="391"/>
      <c r="AAX108" s="391"/>
      <c r="AAY108" s="391"/>
      <c r="AAZ108" s="391"/>
      <c r="ABA108" s="391"/>
      <c r="ABB108" s="391"/>
      <c r="ABC108" s="391"/>
      <c r="ABD108" s="391"/>
      <c r="ABE108" s="391"/>
      <c r="ABF108" s="391"/>
      <c r="ABG108" s="391"/>
      <c r="ABH108" s="391"/>
      <c r="ABI108" s="391"/>
      <c r="ABJ108" s="391"/>
      <c r="ABK108" s="391"/>
      <c r="ABL108" s="391"/>
      <c r="ABM108" s="391"/>
      <c r="ABN108" s="391"/>
      <c r="ABO108" s="391"/>
      <c r="ABP108" s="391"/>
      <c r="ABQ108" s="391"/>
      <c r="ABR108" s="391"/>
      <c r="ABS108" s="391"/>
      <c r="ABT108" s="391"/>
      <c r="ABU108" s="391"/>
      <c r="ABV108" s="391"/>
      <c r="ABW108" s="391"/>
      <c r="ABX108" s="391"/>
      <c r="ABY108" s="391"/>
      <c r="ABZ108" s="391"/>
      <c r="ACA108" s="391"/>
      <c r="ACB108" s="391"/>
      <c r="ACC108" s="391"/>
      <c r="ACD108" s="391"/>
      <c r="ACE108" s="391"/>
      <c r="ACF108" s="391"/>
      <c r="ACG108" s="391"/>
      <c r="ACH108" s="391"/>
      <c r="ACI108" s="391"/>
      <c r="ACJ108" s="391"/>
      <c r="ACK108" s="391"/>
      <c r="ACL108" s="391"/>
      <c r="ACM108" s="391"/>
      <c r="ACN108" s="391"/>
      <c r="ACO108" s="391"/>
      <c r="ACP108" s="391"/>
      <c r="ACQ108" s="391"/>
      <c r="ACR108" s="391"/>
      <c r="ACS108" s="391"/>
      <c r="ACT108" s="391"/>
      <c r="ACU108" s="391"/>
      <c r="ACV108" s="391"/>
      <c r="ACW108" s="391"/>
      <c r="ACX108" s="391"/>
      <c r="ACY108" s="391"/>
      <c r="ACZ108" s="391"/>
      <c r="ADA108" s="391"/>
      <c r="ADB108" s="391"/>
      <c r="ADC108" s="391"/>
      <c r="ADD108" s="391"/>
      <c r="ADE108" s="391"/>
      <c r="ADF108" s="391"/>
      <c r="ADG108" s="391"/>
      <c r="ADH108" s="391"/>
      <c r="ADI108" s="391"/>
      <c r="ADJ108" s="391"/>
      <c r="ADK108" s="391"/>
      <c r="ADL108" s="391"/>
      <c r="ADM108" s="391"/>
      <c r="ADN108" s="391"/>
      <c r="ADO108" s="391"/>
      <c r="ADP108" s="391"/>
      <c r="ADQ108" s="391"/>
      <c r="ADR108" s="391"/>
      <c r="ADS108" s="391"/>
      <c r="ADT108" s="391"/>
      <c r="ADU108" s="391"/>
      <c r="ADV108" s="391"/>
      <c r="ADW108" s="391"/>
      <c r="ADX108" s="391"/>
      <c r="ADY108" s="391"/>
      <c r="ADZ108" s="391"/>
      <c r="AEA108" s="391"/>
      <c r="AEB108" s="391"/>
      <c r="AEC108" s="391"/>
      <c r="AED108" s="391"/>
      <c r="AEE108" s="391"/>
      <c r="AEF108" s="391"/>
      <c r="AEG108" s="391"/>
      <c r="AEH108" s="391"/>
      <c r="AEI108" s="391"/>
      <c r="AEJ108" s="391"/>
      <c r="AEK108" s="391"/>
      <c r="AEL108" s="391"/>
      <c r="AEM108" s="391"/>
      <c r="AEN108" s="391"/>
      <c r="AEO108" s="391"/>
      <c r="AEP108" s="391"/>
      <c r="AEQ108" s="391"/>
      <c r="AER108" s="391"/>
      <c r="AES108" s="391"/>
      <c r="AET108" s="391"/>
      <c r="AEU108" s="391"/>
      <c r="AEV108" s="391"/>
      <c r="AEW108" s="391"/>
      <c r="AEX108" s="391"/>
      <c r="AEY108" s="391"/>
      <c r="AEZ108" s="391"/>
      <c r="AFA108" s="391"/>
      <c r="AFB108" s="391"/>
      <c r="AFC108" s="391"/>
      <c r="AFD108" s="391"/>
      <c r="AFE108" s="391"/>
      <c r="AFF108" s="391"/>
      <c r="AFG108" s="391"/>
      <c r="AFH108" s="391"/>
      <c r="AFI108" s="391"/>
      <c r="AFJ108" s="391"/>
      <c r="AFK108" s="391"/>
      <c r="AFL108" s="391"/>
      <c r="AFM108" s="391"/>
      <c r="AFN108" s="391"/>
      <c r="AFO108" s="391"/>
      <c r="AFP108" s="391"/>
      <c r="AFQ108" s="391"/>
      <c r="AFR108" s="391"/>
      <c r="AFS108" s="391"/>
      <c r="AFT108" s="391"/>
      <c r="AFU108" s="391"/>
      <c r="AFV108" s="391"/>
      <c r="AFW108" s="391"/>
      <c r="AFX108" s="391"/>
      <c r="AFY108" s="391"/>
      <c r="AFZ108" s="391"/>
      <c r="AGA108" s="391"/>
      <c r="AGB108" s="391"/>
      <c r="AGC108" s="391"/>
      <c r="AGD108" s="391"/>
      <c r="AGE108" s="391"/>
      <c r="AGF108" s="391"/>
      <c r="AGG108" s="391"/>
      <c r="AGH108" s="391"/>
      <c r="AGI108" s="391"/>
      <c r="AGJ108" s="391"/>
      <c r="AGK108" s="391"/>
      <c r="AGL108" s="391"/>
      <c r="AGM108" s="391"/>
      <c r="AGN108" s="391"/>
      <c r="AGO108" s="391"/>
      <c r="AGP108" s="391"/>
      <c r="AGQ108" s="391"/>
      <c r="AGR108" s="391"/>
      <c r="AGS108" s="391"/>
      <c r="AGT108" s="391"/>
      <c r="AGU108" s="391"/>
      <c r="AGV108" s="391"/>
      <c r="AGW108" s="391"/>
      <c r="AGX108" s="391"/>
      <c r="AGY108" s="391"/>
      <c r="AGZ108" s="391"/>
      <c r="AHA108" s="391"/>
      <c r="AHB108" s="391"/>
      <c r="AHC108" s="391"/>
      <c r="AHD108" s="391"/>
      <c r="AHE108" s="391"/>
      <c r="AHF108" s="391"/>
      <c r="AHG108" s="391"/>
      <c r="AHH108" s="391"/>
      <c r="AHI108" s="391"/>
      <c r="AHJ108" s="391"/>
      <c r="AHK108" s="391"/>
      <c r="AHL108" s="391"/>
      <c r="AHM108" s="391"/>
      <c r="AHN108" s="391"/>
      <c r="AHO108" s="391"/>
      <c r="AHP108" s="391"/>
      <c r="AHQ108" s="391"/>
      <c r="AHR108" s="391"/>
      <c r="AHS108" s="391"/>
      <c r="AHT108" s="391"/>
      <c r="AHU108" s="391"/>
      <c r="AHV108" s="391"/>
      <c r="AHW108" s="391"/>
      <c r="AHX108" s="391"/>
      <c r="AHY108" s="391"/>
      <c r="AHZ108" s="391"/>
      <c r="AIA108" s="391"/>
      <c r="AIB108" s="391"/>
      <c r="AIC108" s="391"/>
      <c r="AID108" s="391"/>
      <c r="AIE108" s="391"/>
      <c r="AIF108" s="391"/>
      <c r="AIG108" s="391"/>
      <c r="AIH108" s="391"/>
      <c r="AII108" s="391"/>
      <c r="AIJ108" s="391"/>
      <c r="AIK108" s="391"/>
      <c r="AIL108" s="391"/>
      <c r="AIM108" s="391"/>
      <c r="AIN108" s="391"/>
      <c r="AIO108" s="391"/>
      <c r="AIP108" s="391"/>
      <c r="AIQ108" s="391"/>
      <c r="AIR108" s="391"/>
      <c r="AIS108" s="391"/>
      <c r="AIT108" s="391"/>
      <c r="AIU108" s="391"/>
      <c r="AIV108" s="391"/>
      <c r="AIW108" s="391"/>
      <c r="AIX108" s="391"/>
      <c r="AIY108" s="391"/>
      <c r="AIZ108" s="391"/>
      <c r="AJA108" s="391"/>
      <c r="AJB108" s="391"/>
      <c r="AJC108" s="391"/>
      <c r="AJD108" s="391"/>
      <c r="AJE108" s="391"/>
      <c r="AJF108" s="391"/>
      <c r="AJG108" s="391"/>
      <c r="AJH108" s="391"/>
      <c r="AJI108" s="391"/>
      <c r="AJJ108" s="391"/>
      <c r="AJK108" s="391"/>
      <c r="AJL108" s="391"/>
      <c r="AJM108" s="391"/>
      <c r="AJN108" s="391"/>
      <c r="AJO108" s="391"/>
      <c r="AJP108" s="391"/>
      <c r="AJQ108" s="391"/>
      <c r="AJR108" s="391"/>
      <c r="AJS108" s="391"/>
      <c r="AJT108" s="391"/>
      <c r="AJU108" s="391"/>
      <c r="AJV108" s="391"/>
      <c r="AJW108" s="391"/>
      <c r="AJX108" s="391"/>
      <c r="AJY108" s="391"/>
      <c r="AJZ108" s="391"/>
      <c r="AKA108" s="391"/>
      <c r="AKB108" s="391"/>
      <c r="AKC108" s="391"/>
      <c r="AKD108" s="391"/>
      <c r="AKE108" s="391"/>
      <c r="AKF108" s="391"/>
      <c r="AKG108" s="391"/>
      <c r="AKH108" s="391"/>
      <c r="AKI108" s="391"/>
      <c r="AKJ108" s="391"/>
      <c r="AKK108" s="391"/>
      <c r="AKL108" s="391"/>
      <c r="AKM108" s="391"/>
      <c r="AKN108" s="391"/>
      <c r="AKO108" s="391"/>
      <c r="AKP108" s="391"/>
      <c r="AKQ108" s="391"/>
      <c r="AKR108" s="391"/>
      <c r="AKS108" s="391"/>
      <c r="AKT108" s="391"/>
      <c r="AKU108" s="391"/>
      <c r="AKV108" s="391"/>
      <c r="AKW108" s="391"/>
      <c r="AKX108" s="391"/>
      <c r="AKY108" s="391"/>
      <c r="AKZ108" s="391"/>
      <c r="ALA108" s="391"/>
      <c r="ALB108" s="391"/>
      <c r="ALC108" s="391"/>
      <c r="ALD108" s="391"/>
      <c r="ALE108" s="391"/>
      <c r="ALF108" s="391"/>
      <c r="ALG108" s="391"/>
      <c r="ALH108" s="391"/>
      <c r="ALI108" s="391"/>
      <c r="ALJ108" s="391"/>
      <c r="ALK108" s="391"/>
      <c r="ALL108" s="391"/>
      <c r="ALM108" s="391"/>
      <c r="ALN108" s="391"/>
      <c r="ALO108" s="391"/>
      <c r="ALP108" s="391"/>
      <c r="ALQ108" s="391"/>
      <c r="ALR108" s="391"/>
      <c r="ALS108" s="391"/>
      <c r="ALT108" s="391"/>
      <c r="ALU108" s="391"/>
      <c r="ALV108" s="391"/>
      <c r="ALW108" s="391"/>
      <c r="ALX108" s="391"/>
      <c r="ALY108" s="391"/>
      <c r="ALZ108" s="391"/>
      <c r="AMA108" s="391"/>
      <c r="AMB108" s="391"/>
      <c r="AMC108" s="391"/>
      <c r="AMD108" s="391"/>
      <c r="AME108" s="391"/>
      <c r="AMF108" s="391"/>
      <c r="AMG108" s="391"/>
      <c r="AMH108" s="391"/>
      <c r="AMI108" s="391"/>
      <c r="AMJ108" s="391"/>
      <c r="AMK108" s="391"/>
      <c r="AML108" s="391"/>
    </row>
    <row r="109" spans="1:1026">
      <c r="A109" s="399">
        <v>44332.723715277803</v>
      </c>
      <c r="B109" s="368" t="s">
        <v>279</v>
      </c>
      <c r="C109" s="154">
        <f t="shared" si="240"/>
        <v>17</v>
      </c>
      <c r="D109" s="4">
        <f t="shared" si="241"/>
        <v>68</v>
      </c>
      <c r="E109" s="16" t="str">
        <f t="shared" si="242"/>
        <v>9C</v>
      </c>
      <c r="F109" s="11" t="str">
        <f t="shared" si="243"/>
        <v>1B</v>
      </c>
      <c r="G109" s="155" t="str">
        <f t="shared" si="244"/>
        <v>06</v>
      </c>
      <c r="H109" s="155" t="str">
        <f t="shared" si="245"/>
        <v>00</v>
      </c>
      <c r="I109" s="155" t="str">
        <f t="shared" si="246"/>
        <v>01</v>
      </c>
      <c r="J109" s="155" t="str">
        <f t="shared" si="247"/>
        <v>EA</v>
      </c>
      <c r="K109" s="155" t="str">
        <f t="shared" si="248"/>
        <v>05</v>
      </c>
      <c r="L109" s="155" t="str">
        <f t="shared" si="249"/>
        <v>AD</v>
      </c>
      <c r="M109" s="155" t="str">
        <f t="shared" si="250"/>
        <v>4</v>
      </c>
      <c r="N109" s="155" t="str">
        <f t="shared" si="251"/>
        <v/>
      </c>
      <c r="O109" s="156" t="str">
        <f t="shared" si="252"/>
        <v/>
      </c>
      <c r="P109" s="157" t="str">
        <f t="shared" si="231"/>
        <v>1</v>
      </c>
      <c r="Q109" s="158" t="str">
        <f t="shared" si="231"/>
        <v>0</v>
      </c>
      <c r="R109" s="158" t="str">
        <f t="shared" si="231"/>
        <v>0</v>
      </c>
      <c r="S109" s="159" t="str">
        <f t="shared" si="231"/>
        <v>1</v>
      </c>
      <c r="T109" s="158" t="str">
        <f t="shared" si="231"/>
        <v>1</v>
      </c>
      <c r="U109" s="158" t="str">
        <f t="shared" si="231"/>
        <v>1</v>
      </c>
      <c r="V109" s="158" t="str">
        <f t="shared" si="231"/>
        <v>0</v>
      </c>
      <c r="W109" s="158" t="str">
        <f t="shared" si="231"/>
        <v>0</v>
      </c>
      <c r="X109" s="157" t="str">
        <f t="shared" si="232"/>
        <v>0</v>
      </c>
      <c r="Y109" s="158" t="str">
        <f t="shared" si="232"/>
        <v>0</v>
      </c>
      <c r="Z109" s="158" t="str">
        <f t="shared" si="232"/>
        <v>0</v>
      </c>
      <c r="AA109" s="159" t="str">
        <f t="shared" si="232"/>
        <v>1</v>
      </c>
      <c r="AB109" s="160" t="str">
        <f t="shared" si="232"/>
        <v>1</v>
      </c>
      <c r="AC109" s="161" t="str">
        <f t="shared" si="232"/>
        <v>0</v>
      </c>
      <c r="AD109" s="158" t="str">
        <f t="shared" si="232"/>
        <v>1</v>
      </c>
      <c r="AE109" s="159" t="str">
        <f t="shared" si="232"/>
        <v>1</v>
      </c>
      <c r="AF109" s="155" t="str">
        <f t="shared" si="233"/>
        <v>0</v>
      </c>
      <c r="AG109" s="162" t="str">
        <f t="shared" si="233"/>
        <v>0</v>
      </c>
      <c r="AH109" s="163" t="str">
        <f t="shared" si="233"/>
        <v>0</v>
      </c>
      <c r="AI109" s="165" t="str">
        <f t="shared" si="233"/>
        <v>0</v>
      </c>
      <c r="AJ109" s="164" t="str">
        <f t="shared" si="233"/>
        <v>0</v>
      </c>
      <c r="AK109" s="164" t="str">
        <f t="shared" si="233"/>
        <v>1</v>
      </c>
      <c r="AL109" s="289" t="str">
        <f t="shared" si="233"/>
        <v>1</v>
      </c>
      <c r="AM109" s="165" t="str">
        <f t="shared" si="233"/>
        <v>0</v>
      </c>
      <c r="AN109" s="230" t="str">
        <f t="shared" si="234"/>
        <v>0</v>
      </c>
      <c r="AO109" s="230" t="str">
        <f t="shared" si="234"/>
        <v>0</v>
      </c>
      <c r="AP109" s="230" t="str">
        <f t="shared" si="234"/>
        <v>0</v>
      </c>
      <c r="AQ109" s="230" t="str">
        <f t="shared" si="234"/>
        <v>0</v>
      </c>
      <c r="AR109" s="229" t="str">
        <f t="shared" si="234"/>
        <v>0</v>
      </c>
      <c r="AS109" s="230" t="str">
        <f t="shared" si="234"/>
        <v>0</v>
      </c>
      <c r="AT109" s="230" t="str">
        <f t="shared" si="234"/>
        <v>0</v>
      </c>
      <c r="AU109" s="231" t="str">
        <f t="shared" si="234"/>
        <v>0</v>
      </c>
      <c r="AV109" s="230" t="str">
        <f t="shared" si="235"/>
        <v>0</v>
      </c>
      <c r="AW109" s="232" t="str">
        <f t="shared" si="235"/>
        <v>0</v>
      </c>
      <c r="AX109" s="232" t="str">
        <f t="shared" si="235"/>
        <v>0</v>
      </c>
      <c r="AY109" s="233" t="str">
        <f t="shared" si="235"/>
        <v>0</v>
      </c>
      <c r="AZ109" s="232" t="str">
        <f t="shared" si="235"/>
        <v>0</v>
      </c>
      <c r="BA109" s="232" t="str">
        <f t="shared" si="235"/>
        <v>0</v>
      </c>
      <c r="BB109" s="232" t="str">
        <f t="shared" si="235"/>
        <v>0</v>
      </c>
      <c r="BC109" s="233" t="str">
        <f t="shared" si="235"/>
        <v>1</v>
      </c>
      <c r="BD109" s="168" t="str">
        <f t="shared" si="236"/>
        <v>1</v>
      </c>
      <c r="BE109" s="168" t="str">
        <f t="shared" si="236"/>
        <v>1</v>
      </c>
      <c r="BF109" s="168" t="str">
        <f t="shared" si="236"/>
        <v>1</v>
      </c>
      <c r="BG109" s="169" t="str">
        <f t="shared" si="236"/>
        <v>0</v>
      </c>
      <c r="BH109" s="168" t="str">
        <f t="shared" si="236"/>
        <v>1</v>
      </c>
      <c r="BI109" s="168" t="str">
        <f t="shared" si="236"/>
        <v>0</v>
      </c>
      <c r="BJ109" s="168" t="str">
        <f t="shared" si="236"/>
        <v>1</v>
      </c>
      <c r="BK109" s="169" t="str">
        <f t="shared" si="236"/>
        <v>0</v>
      </c>
      <c r="BL109" s="168" t="str">
        <f t="shared" si="237"/>
        <v>0</v>
      </c>
      <c r="BM109" s="168" t="str">
        <f t="shared" si="237"/>
        <v>0</v>
      </c>
      <c r="BN109" s="168" t="str">
        <f t="shared" si="237"/>
        <v>0</v>
      </c>
      <c r="BO109" s="169" t="str">
        <f t="shared" si="237"/>
        <v>0</v>
      </c>
      <c r="BP109" s="168" t="str">
        <f t="shared" si="237"/>
        <v>0</v>
      </c>
      <c r="BQ109" s="168" t="str">
        <f t="shared" si="237"/>
        <v>1</v>
      </c>
      <c r="BR109" s="168" t="str">
        <f t="shared" si="237"/>
        <v>0</v>
      </c>
      <c r="BS109" s="169" t="str">
        <f t="shared" si="237"/>
        <v>1</v>
      </c>
      <c r="BT109" s="302" t="str">
        <f t="shared" si="238"/>
        <v>1</v>
      </c>
      <c r="BU109" s="302" t="str">
        <f t="shared" si="238"/>
        <v>0</v>
      </c>
      <c r="BV109" s="302" t="str">
        <f t="shared" si="238"/>
        <v>1</v>
      </c>
      <c r="BW109" s="303" t="str">
        <f t="shared" si="238"/>
        <v>0</v>
      </c>
      <c r="BX109" s="302" t="str">
        <f t="shared" si="238"/>
        <v>1</v>
      </c>
      <c r="BY109" s="302" t="str">
        <f t="shared" si="238"/>
        <v>1</v>
      </c>
      <c r="BZ109" s="302" t="str">
        <f t="shared" si="238"/>
        <v>0</v>
      </c>
      <c r="CA109" s="303" t="str">
        <f t="shared" si="238"/>
        <v>1</v>
      </c>
      <c r="CB109" s="164" t="str">
        <f t="shared" si="239"/>
        <v>0</v>
      </c>
      <c r="CC109" s="289" t="str">
        <f t="shared" si="239"/>
        <v>1</v>
      </c>
      <c r="CD109" s="340" t="str">
        <f t="shared" si="239"/>
        <v>0</v>
      </c>
      <c r="CE109" s="341" t="str">
        <f t="shared" si="239"/>
        <v>0</v>
      </c>
      <c r="CF109" s="340" t="str">
        <f t="shared" si="239"/>
        <v>0</v>
      </c>
      <c r="CG109" s="340" t="str">
        <f t="shared" si="239"/>
        <v>0</v>
      </c>
      <c r="CH109" s="340" t="str">
        <f t="shared" si="239"/>
        <v>0</v>
      </c>
      <c r="CI109" s="341" t="str">
        <f t="shared" si="239"/>
        <v>0</v>
      </c>
      <c r="CJ109" s="367" t="s">
        <v>271</v>
      </c>
      <c r="CL109" s="32" t="str">
        <f t="shared" si="253"/>
        <v>9C1B</v>
      </c>
      <c r="CM109" s="285">
        <f t="shared" si="209"/>
        <v>256</v>
      </c>
      <c r="CN109" s="285">
        <f t="shared" si="211"/>
        <v>266</v>
      </c>
      <c r="CO109" s="142">
        <f t="shared" si="254"/>
        <v>61.4</v>
      </c>
      <c r="CP109" s="142">
        <f t="shared" si="255"/>
        <v>16.333333333333332</v>
      </c>
      <c r="CQ109" s="143">
        <f t="shared" si="221"/>
        <v>-2.2777777777777786</v>
      </c>
      <c r="CS109" s="170">
        <f t="shared" si="256"/>
        <v>9</v>
      </c>
      <c r="CT109" s="23">
        <f t="shared" si="257"/>
        <v>12</v>
      </c>
      <c r="CU109" s="171">
        <f t="shared" si="258"/>
        <v>1</v>
      </c>
      <c r="CV109" s="23">
        <f t="shared" si="259"/>
        <v>11</v>
      </c>
      <c r="CW109" s="172">
        <f t="shared" si="260"/>
        <v>0</v>
      </c>
      <c r="CX109" s="24">
        <f t="shared" si="261"/>
        <v>6</v>
      </c>
      <c r="CY109" s="267">
        <f t="shared" si="262"/>
        <v>0</v>
      </c>
      <c r="CZ109" s="268">
        <f t="shared" si="263"/>
        <v>0</v>
      </c>
      <c r="DA109" s="267">
        <f t="shared" si="264"/>
        <v>0</v>
      </c>
      <c r="DB109" s="268">
        <f t="shared" si="265"/>
        <v>1</v>
      </c>
      <c r="DC109" s="173">
        <f t="shared" si="266"/>
        <v>14</v>
      </c>
      <c r="DD109" s="26">
        <f t="shared" si="267"/>
        <v>10</v>
      </c>
      <c r="DE109" s="173">
        <f t="shared" si="268"/>
        <v>0</v>
      </c>
      <c r="DF109" s="26">
        <f t="shared" si="269"/>
        <v>5</v>
      </c>
      <c r="DG109" s="326">
        <f t="shared" si="270"/>
        <v>10</v>
      </c>
      <c r="DH109" s="327">
        <f t="shared" si="271"/>
        <v>13</v>
      </c>
      <c r="DI109" s="172">
        <f t="shared" si="272"/>
        <v>4</v>
      </c>
      <c r="DJ109" s="24">
        <f t="shared" si="273"/>
        <v>0</v>
      </c>
      <c r="DK109" s="172"/>
      <c r="DL109" s="19">
        <f t="shared" si="274"/>
        <v>156</v>
      </c>
      <c r="DM109" s="19">
        <f t="shared" si="275"/>
        <v>27</v>
      </c>
      <c r="DN109" s="174">
        <f t="shared" si="276"/>
        <v>6</v>
      </c>
      <c r="DO109" s="278">
        <f t="shared" si="277"/>
        <v>0</v>
      </c>
      <c r="DP109" s="278">
        <f t="shared" si="278"/>
        <v>1</v>
      </c>
      <c r="DQ109" s="20">
        <f t="shared" si="279"/>
        <v>234</v>
      </c>
      <c r="DR109" s="20">
        <f t="shared" si="280"/>
        <v>5</v>
      </c>
      <c r="DS109" s="337">
        <f t="shared" si="281"/>
        <v>173</v>
      </c>
      <c r="DT109" s="174">
        <f t="shared" si="282"/>
        <v>64</v>
      </c>
      <c r="DU109" s="1">
        <f t="shared" si="210"/>
        <v>173</v>
      </c>
    </row>
    <row r="110" spans="1:1026">
      <c r="A110" s="399">
        <v>44332.749224537001</v>
      </c>
      <c r="B110" s="368" t="s">
        <v>280</v>
      </c>
      <c r="C110" s="154">
        <f t="shared" si="240"/>
        <v>17</v>
      </c>
      <c r="D110" s="4">
        <f t="shared" si="241"/>
        <v>68</v>
      </c>
      <c r="E110" s="16" t="str">
        <f t="shared" si="242"/>
        <v>9C</v>
      </c>
      <c r="F110" s="11" t="str">
        <f t="shared" si="243"/>
        <v>1B</v>
      </c>
      <c r="G110" s="155" t="str">
        <f t="shared" si="244"/>
        <v>08</v>
      </c>
      <c r="H110" s="155" t="str">
        <f t="shared" si="245"/>
        <v>51</v>
      </c>
      <c r="I110" s="155" t="str">
        <f t="shared" si="246"/>
        <v>02</v>
      </c>
      <c r="J110" s="155" t="str">
        <f t="shared" si="247"/>
        <v>C5</v>
      </c>
      <c r="K110" s="155" t="str">
        <f t="shared" si="248"/>
        <v>05</v>
      </c>
      <c r="L110" s="155" t="str">
        <f t="shared" si="249"/>
        <v>DC</v>
      </c>
      <c r="M110" s="155" t="str">
        <f t="shared" si="250"/>
        <v>4</v>
      </c>
      <c r="N110" s="155" t="str">
        <f t="shared" si="251"/>
        <v/>
      </c>
      <c r="O110" s="156" t="str">
        <f t="shared" si="252"/>
        <v/>
      </c>
      <c r="P110" s="157" t="str">
        <f t="shared" si="231"/>
        <v>1</v>
      </c>
      <c r="Q110" s="158" t="str">
        <f t="shared" si="231"/>
        <v>0</v>
      </c>
      <c r="R110" s="158" t="str">
        <f t="shared" si="231"/>
        <v>0</v>
      </c>
      <c r="S110" s="159" t="str">
        <f t="shared" si="231"/>
        <v>1</v>
      </c>
      <c r="T110" s="158" t="str">
        <f t="shared" si="231"/>
        <v>1</v>
      </c>
      <c r="U110" s="158" t="str">
        <f t="shared" si="231"/>
        <v>1</v>
      </c>
      <c r="V110" s="158" t="str">
        <f t="shared" si="231"/>
        <v>0</v>
      </c>
      <c r="W110" s="158" t="str">
        <f t="shared" si="231"/>
        <v>0</v>
      </c>
      <c r="X110" s="157" t="str">
        <f t="shared" si="232"/>
        <v>0</v>
      </c>
      <c r="Y110" s="158" t="str">
        <f t="shared" si="232"/>
        <v>0</v>
      </c>
      <c r="Z110" s="158" t="str">
        <f t="shared" si="232"/>
        <v>0</v>
      </c>
      <c r="AA110" s="159" t="str">
        <f t="shared" si="232"/>
        <v>1</v>
      </c>
      <c r="AB110" s="160" t="str">
        <f t="shared" si="232"/>
        <v>1</v>
      </c>
      <c r="AC110" s="161" t="str">
        <f t="shared" si="232"/>
        <v>0</v>
      </c>
      <c r="AD110" s="158" t="str">
        <f t="shared" si="232"/>
        <v>1</v>
      </c>
      <c r="AE110" s="159" t="str">
        <f t="shared" si="232"/>
        <v>1</v>
      </c>
      <c r="AF110" s="155" t="str">
        <f t="shared" si="233"/>
        <v>0</v>
      </c>
      <c r="AG110" s="162" t="str">
        <f t="shared" si="233"/>
        <v>0</v>
      </c>
      <c r="AH110" s="163" t="str">
        <f t="shared" si="233"/>
        <v>0</v>
      </c>
      <c r="AI110" s="165" t="str">
        <f t="shared" si="233"/>
        <v>0</v>
      </c>
      <c r="AJ110" s="164" t="str">
        <f t="shared" si="233"/>
        <v>1</v>
      </c>
      <c r="AK110" s="164" t="str">
        <f t="shared" si="233"/>
        <v>0</v>
      </c>
      <c r="AL110" s="289" t="str">
        <f t="shared" si="233"/>
        <v>0</v>
      </c>
      <c r="AM110" s="165" t="str">
        <f t="shared" si="233"/>
        <v>0</v>
      </c>
      <c r="AN110" s="230" t="str">
        <f t="shared" si="234"/>
        <v>0</v>
      </c>
      <c r="AO110" s="230" t="str">
        <f t="shared" si="234"/>
        <v>1</v>
      </c>
      <c r="AP110" s="230" t="str">
        <f t="shared" si="234"/>
        <v>0</v>
      </c>
      <c r="AQ110" s="230" t="str">
        <f t="shared" si="234"/>
        <v>1</v>
      </c>
      <c r="AR110" s="229" t="str">
        <f t="shared" si="234"/>
        <v>0</v>
      </c>
      <c r="AS110" s="230" t="str">
        <f t="shared" si="234"/>
        <v>0</v>
      </c>
      <c r="AT110" s="230" t="str">
        <f t="shared" si="234"/>
        <v>0</v>
      </c>
      <c r="AU110" s="231" t="str">
        <f t="shared" si="234"/>
        <v>1</v>
      </c>
      <c r="AV110" s="230" t="str">
        <f t="shared" si="235"/>
        <v>0</v>
      </c>
      <c r="AW110" s="232" t="str">
        <f t="shared" si="235"/>
        <v>0</v>
      </c>
      <c r="AX110" s="232" t="str">
        <f t="shared" si="235"/>
        <v>0</v>
      </c>
      <c r="AY110" s="233" t="str">
        <f t="shared" si="235"/>
        <v>0</v>
      </c>
      <c r="AZ110" s="232" t="str">
        <f t="shared" si="235"/>
        <v>0</v>
      </c>
      <c r="BA110" s="232" t="str">
        <f t="shared" si="235"/>
        <v>0</v>
      </c>
      <c r="BB110" s="232" t="str">
        <f t="shared" si="235"/>
        <v>1</v>
      </c>
      <c r="BC110" s="233" t="str">
        <f t="shared" si="235"/>
        <v>0</v>
      </c>
      <c r="BD110" s="168" t="str">
        <f t="shared" si="236"/>
        <v>1</v>
      </c>
      <c r="BE110" s="168" t="str">
        <f t="shared" si="236"/>
        <v>1</v>
      </c>
      <c r="BF110" s="168" t="str">
        <f t="shared" si="236"/>
        <v>0</v>
      </c>
      <c r="BG110" s="169" t="str">
        <f t="shared" si="236"/>
        <v>0</v>
      </c>
      <c r="BH110" s="168" t="str">
        <f t="shared" si="236"/>
        <v>0</v>
      </c>
      <c r="BI110" s="168" t="str">
        <f t="shared" si="236"/>
        <v>1</v>
      </c>
      <c r="BJ110" s="168" t="str">
        <f t="shared" si="236"/>
        <v>0</v>
      </c>
      <c r="BK110" s="169" t="str">
        <f t="shared" si="236"/>
        <v>1</v>
      </c>
      <c r="BL110" s="168" t="str">
        <f t="shared" si="237"/>
        <v>0</v>
      </c>
      <c r="BM110" s="168" t="str">
        <f t="shared" si="237"/>
        <v>0</v>
      </c>
      <c r="BN110" s="168" t="str">
        <f t="shared" si="237"/>
        <v>0</v>
      </c>
      <c r="BO110" s="169" t="str">
        <f t="shared" si="237"/>
        <v>0</v>
      </c>
      <c r="BP110" s="168" t="str">
        <f t="shared" si="237"/>
        <v>0</v>
      </c>
      <c r="BQ110" s="168" t="str">
        <f t="shared" si="237"/>
        <v>1</v>
      </c>
      <c r="BR110" s="168" t="str">
        <f t="shared" si="237"/>
        <v>0</v>
      </c>
      <c r="BS110" s="169" t="str">
        <f t="shared" si="237"/>
        <v>1</v>
      </c>
      <c r="BT110" s="302" t="str">
        <f t="shared" si="238"/>
        <v>1</v>
      </c>
      <c r="BU110" s="302" t="str">
        <f t="shared" si="238"/>
        <v>1</v>
      </c>
      <c r="BV110" s="302" t="str">
        <f t="shared" si="238"/>
        <v>0</v>
      </c>
      <c r="BW110" s="303" t="str">
        <f t="shared" si="238"/>
        <v>1</v>
      </c>
      <c r="BX110" s="302" t="str">
        <f t="shared" si="238"/>
        <v>1</v>
      </c>
      <c r="BY110" s="302" t="str">
        <f t="shared" si="238"/>
        <v>1</v>
      </c>
      <c r="BZ110" s="302" t="str">
        <f t="shared" si="238"/>
        <v>0</v>
      </c>
      <c r="CA110" s="303" t="str">
        <f t="shared" si="238"/>
        <v>0</v>
      </c>
      <c r="CB110" s="164" t="str">
        <f t="shared" si="239"/>
        <v>0</v>
      </c>
      <c r="CC110" s="289" t="str">
        <f t="shared" si="239"/>
        <v>1</v>
      </c>
      <c r="CD110" s="340" t="str">
        <f t="shared" si="239"/>
        <v>0</v>
      </c>
      <c r="CE110" s="341" t="str">
        <f t="shared" si="239"/>
        <v>0</v>
      </c>
      <c r="CF110" s="340" t="str">
        <f t="shared" si="239"/>
        <v>0</v>
      </c>
      <c r="CG110" s="340" t="str">
        <f t="shared" si="239"/>
        <v>0</v>
      </c>
      <c r="CH110" s="340" t="str">
        <f t="shared" si="239"/>
        <v>0</v>
      </c>
      <c r="CI110" s="341" t="str">
        <f t="shared" si="239"/>
        <v>0</v>
      </c>
      <c r="CJ110" s="367" t="s">
        <v>272</v>
      </c>
      <c r="CL110" s="32" t="str">
        <f t="shared" si="253"/>
        <v>9C1B</v>
      </c>
      <c r="CM110" s="285">
        <f t="shared" si="209"/>
        <v>593</v>
      </c>
      <c r="CN110" s="285">
        <f t="shared" si="211"/>
        <v>603</v>
      </c>
      <c r="CO110" s="142">
        <f t="shared" si="254"/>
        <v>57.7</v>
      </c>
      <c r="CP110" s="142">
        <f t="shared" si="255"/>
        <v>14.277777777777779</v>
      </c>
      <c r="CQ110" s="143">
        <f t="shared" si="221"/>
        <v>-2.0555555555555536</v>
      </c>
      <c r="CS110" s="170">
        <f t="shared" si="256"/>
        <v>9</v>
      </c>
      <c r="CT110" s="23">
        <f t="shared" si="257"/>
        <v>12</v>
      </c>
      <c r="CU110" s="171">
        <f t="shared" si="258"/>
        <v>1</v>
      </c>
      <c r="CV110" s="23">
        <f t="shared" si="259"/>
        <v>11</v>
      </c>
      <c r="CW110" s="172">
        <f t="shared" si="260"/>
        <v>0</v>
      </c>
      <c r="CX110" s="24">
        <f t="shared" si="261"/>
        <v>8</v>
      </c>
      <c r="CY110" s="267">
        <f t="shared" si="262"/>
        <v>5</v>
      </c>
      <c r="CZ110" s="268">
        <f t="shared" si="263"/>
        <v>1</v>
      </c>
      <c r="DA110" s="267">
        <f t="shared" si="264"/>
        <v>0</v>
      </c>
      <c r="DB110" s="268">
        <f t="shared" si="265"/>
        <v>2</v>
      </c>
      <c r="DC110" s="173">
        <f t="shared" si="266"/>
        <v>12</v>
      </c>
      <c r="DD110" s="26">
        <f t="shared" si="267"/>
        <v>5</v>
      </c>
      <c r="DE110" s="173">
        <f t="shared" si="268"/>
        <v>0</v>
      </c>
      <c r="DF110" s="26">
        <f t="shared" si="269"/>
        <v>5</v>
      </c>
      <c r="DG110" s="326">
        <f t="shared" si="270"/>
        <v>13</v>
      </c>
      <c r="DH110" s="327">
        <f t="shared" si="271"/>
        <v>12</v>
      </c>
      <c r="DI110" s="172">
        <f t="shared" si="272"/>
        <v>4</v>
      </c>
      <c r="DJ110" s="24">
        <f t="shared" si="273"/>
        <v>0</v>
      </c>
      <c r="DK110" s="172"/>
      <c r="DL110" s="19">
        <f t="shared" si="274"/>
        <v>156</v>
      </c>
      <c r="DM110" s="19">
        <f t="shared" si="275"/>
        <v>27</v>
      </c>
      <c r="DN110" s="174">
        <f t="shared" si="276"/>
        <v>8</v>
      </c>
      <c r="DO110" s="278">
        <f t="shared" si="277"/>
        <v>81</v>
      </c>
      <c r="DP110" s="278">
        <f t="shared" si="278"/>
        <v>2</v>
      </c>
      <c r="DQ110" s="20">
        <f t="shared" si="279"/>
        <v>197</v>
      </c>
      <c r="DR110" s="20">
        <f t="shared" si="280"/>
        <v>5</v>
      </c>
      <c r="DS110" s="337">
        <f t="shared" si="281"/>
        <v>220</v>
      </c>
      <c r="DT110" s="174">
        <f t="shared" si="282"/>
        <v>64</v>
      </c>
      <c r="DU110" s="1">
        <f t="shared" si="210"/>
        <v>220</v>
      </c>
    </row>
    <row r="111" spans="1:1026">
      <c r="A111" s="399">
        <v>44332.756516203699</v>
      </c>
      <c r="B111" s="368" t="s">
        <v>281</v>
      </c>
      <c r="C111" s="154">
        <f t="shared" si="240"/>
        <v>17</v>
      </c>
      <c r="D111" s="4">
        <f t="shared" si="241"/>
        <v>68</v>
      </c>
      <c r="E111" s="16" t="str">
        <f t="shared" si="242"/>
        <v>9C</v>
      </c>
      <c r="F111" s="11" t="str">
        <f t="shared" si="243"/>
        <v>1B</v>
      </c>
      <c r="G111" s="155" t="str">
        <f t="shared" si="244"/>
        <v>04</v>
      </c>
      <c r="H111" s="155" t="str">
        <f t="shared" si="245"/>
        <v>A4</v>
      </c>
      <c r="I111" s="155" t="str">
        <f t="shared" si="246"/>
        <v>02</v>
      </c>
      <c r="J111" s="155" t="str">
        <f t="shared" si="247"/>
        <v>BD</v>
      </c>
      <c r="K111" s="155" t="str">
        <f t="shared" si="248"/>
        <v>05</v>
      </c>
      <c r="L111" s="155" t="str">
        <f t="shared" si="249"/>
        <v>23</v>
      </c>
      <c r="M111" s="155" t="str">
        <f t="shared" si="250"/>
        <v>4</v>
      </c>
      <c r="N111" s="155" t="str">
        <f t="shared" si="251"/>
        <v/>
      </c>
      <c r="O111" s="156" t="str">
        <f t="shared" si="252"/>
        <v/>
      </c>
      <c r="P111" s="157" t="str">
        <f t="shared" ref="P111:W121" si="283">MID(HEX2BIN($E111,8),P$2,1)</f>
        <v>1</v>
      </c>
      <c r="Q111" s="158" t="str">
        <f t="shared" si="283"/>
        <v>0</v>
      </c>
      <c r="R111" s="158" t="str">
        <f t="shared" si="283"/>
        <v>0</v>
      </c>
      <c r="S111" s="159" t="str">
        <f t="shared" si="283"/>
        <v>1</v>
      </c>
      <c r="T111" s="158" t="str">
        <f t="shared" si="283"/>
        <v>1</v>
      </c>
      <c r="U111" s="158" t="str">
        <f t="shared" si="283"/>
        <v>1</v>
      </c>
      <c r="V111" s="158" t="str">
        <f t="shared" si="283"/>
        <v>0</v>
      </c>
      <c r="W111" s="158" t="str">
        <f t="shared" si="283"/>
        <v>0</v>
      </c>
      <c r="X111" s="157" t="str">
        <f t="shared" ref="X111:AE121" si="284">MID(HEX2BIN($F111,8),X$2,1)</f>
        <v>0</v>
      </c>
      <c r="Y111" s="158" t="str">
        <f t="shared" si="284"/>
        <v>0</v>
      </c>
      <c r="Z111" s="158" t="str">
        <f t="shared" si="284"/>
        <v>0</v>
      </c>
      <c r="AA111" s="159" t="str">
        <f t="shared" si="284"/>
        <v>1</v>
      </c>
      <c r="AB111" s="160" t="str">
        <f t="shared" si="284"/>
        <v>1</v>
      </c>
      <c r="AC111" s="161" t="str">
        <f t="shared" si="284"/>
        <v>0</v>
      </c>
      <c r="AD111" s="158" t="str">
        <f t="shared" si="284"/>
        <v>1</v>
      </c>
      <c r="AE111" s="159" t="str">
        <f t="shared" si="284"/>
        <v>1</v>
      </c>
      <c r="AF111" s="155" t="str">
        <f t="shared" ref="AF111:AM121" si="285">MID(HEX2BIN($G111,8),AF$2,1)</f>
        <v>0</v>
      </c>
      <c r="AG111" s="162" t="str">
        <f t="shared" si="285"/>
        <v>0</v>
      </c>
      <c r="AH111" s="163" t="str">
        <f t="shared" si="285"/>
        <v>0</v>
      </c>
      <c r="AI111" s="165" t="str">
        <f t="shared" si="285"/>
        <v>0</v>
      </c>
      <c r="AJ111" s="164" t="str">
        <f t="shared" si="285"/>
        <v>0</v>
      </c>
      <c r="AK111" s="164" t="str">
        <f t="shared" si="285"/>
        <v>1</v>
      </c>
      <c r="AL111" s="289" t="str">
        <f t="shared" si="285"/>
        <v>0</v>
      </c>
      <c r="AM111" s="165" t="str">
        <f t="shared" si="285"/>
        <v>0</v>
      </c>
      <c r="AN111" s="230" t="str">
        <f t="shared" ref="AN111:AU121" si="286">MID(HEX2BIN($H111,8),AN$2,1)</f>
        <v>1</v>
      </c>
      <c r="AO111" s="230" t="str">
        <f t="shared" si="286"/>
        <v>0</v>
      </c>
      <c r="AP111" s="230" t="str">
        <f t="shared" si="286"/>
        <v>1</v>
      </c>
      <c r="AQ111" s="230" t="str">
        <f t="shared" si="286"/>
        <v>0</v>
      </c>
      <c r="AR111" s="229" t="str">
        <f t="shared" si="286"/>
        <v>0</v>
      </c>
      <c r="AS111" s="230" t="str">
        <f t="shared" si="286"/>
        <v>1</v>
      </c>
      <c r="AT111" s="230" t="str">
        <f t="shared" si="286"/>
        <v>0</v>
      </c>
      <c r="AU111" s="231" t="str">
        <f t="shared" si="286"/>
        <v>0</v>
      </c>
      <c r="AV111" s="230" t="str">
        <f t="shared" ref="AV111:BC121" si="287">MID(HEX2BIN($I111,8),AV$2,1)</f>
        <v>0</v>
      </c>
      <c r="AW111" s="232" t="str">
        <f t="shared" si="287"/>
        <v>0</v>
      </c>
      <c r="AX111" s="232" t="str">
        <f t="shared" si="287"/>
        <v>0</v>
      </c>
      <c r="AY111" s="233" t="str">
        <f t="shared" si="287"/>
        <v>0</v>
      </c>
      <c r="AZ111" s="232" t="str">
        <f t="shared" si="287"/>
        <v>0</v>
      </c>
      <c r="BA111" s="232" t="str">
        <f t="shared" si="287"/>
        <v>0</v>
      </c>
      <c r="BB111" s="232" t="str">
        <f t="shared" si="287"/>
        <v>1</v>
      </c>
      <c r="BC111" s="233" t="str">
        <f t="shared" si="287"/>
        <v>0</v>
      </c>
      <c r="BD111" s="168" t="str">
        <f t="shared" ref="BD111:BK121" si="288">MID(HEX2BIN($J111,8),BD$2,1)</f>
        <v>1</v>
      </c>
      <c r="BE111" s="168" t="str">
        <f t="shared" si="288"/>
        <v>0</v>
      </c>
      <c r="BF111" s="168" t="str">
        <f t="shared" si="288"/>
        <v>1</v>
      </c>
      <c r="BG111" s="169" t="str">
        <f t="shared" si="288"/>
        <v>1</v>
      </c>
      <c r="BH111" s="168" t="str">
        <f t="shared" si="288"/>
        <v>1</v>
      </c>
      <c r="BI111" s="168" t="str">
        <f t="shared" si="288"/>
        <v>1</v>
      </c>
      <c r="BJ111" s="168" t="str">
        <f t="shared" si="288"/>
        <v>0</v>
      </c>
      <c r="BK111" s="169" t="str">
        <f t="shared" si="288"/>
        <v>1</v>
      </c>
      <c r="BL111" s="168" t="str">
        <f t="shared" ref="BL111:BS121" si="289">MID(HEX2BIN($K111,8),BL$2,1)</f>
        <v>0</v>
      </c>
      <c r="BM111" s="168" t="str">
        <f t="shared" si="289"/>
        <v>0</v>
      </c>
      <c r="BN111" s="168" t="str">
        <f t="shared" si="289"/>
        <v>0</v>
      </c>
      <c r="BO111" s="169" t="str">
        <f t="shared" si="289"/>
        <v>0</v>
      </c>
      <c r="BP111" s="168" t="str">
        <f t="shared" si="289"/>
        <v>0</v>
      </c>
      <c r="BQ111" s="168" t="str">
        <f t="shared" si="289"/>
        <v>1</v>
      </c>
      <c r="BR111" s="168" t="str">
        <f t="shared" si="289"/>
        <v>0</v>
      </c>
      <c r="BS111" s="169" t="str">
        <f t="shared" si="289"/>
        <v>1</v>
      </c>
      <c r="BT111" s="302" t="str">
        <f t="shared" ref="BT111:CA121" si="290">MID(HEX2BIN($L111,8),BT$2,1)</f>
        <v>0</v>
      </c>
      <c r="BU111" s="302" t="str">
        <f t="shared" si="290"/>
        <v>0</v>
      </c>
      <c r="BV111" s="302" t="str">
        <f t="shared" si="290"/>
        <v>1</v>
      </c>
      <c r="BW111" s="303" t="str">
        <f t="shared" si="290"/>
        <v>0</v>
      </c>
      <c r="BX111" s="302" t="str">
        <f t="shared" si="290"/>
        <v>0</v>
      </c>
      <c r="BY111" s="302" t="str">
        <f t="shared" si="290"/>
        <v>0</v>
      </c>
      <c r="BZ111" s="302" t="str">
        <f t="shared" si="290"/>
        <v>1</v>
      </c>
      <c r="CA111" s="303" t="str">
        <f t="shared" si="290"/>
        <v>1</v>
      </c>
      <c r="CB111" s="164" t="str">
        <f t="shared" ref="CB111:CI121" si="291">MID(HEX2BIN($M111,8),CB$2,1)</f>
        <v>0</v>
      </c>
      <c r="CC111" s="289" t="str">
        <f t="shared" si="291"/>
        <v>1</v>
      </c>
      <c r="CD111" s="340" t="str">
        <f t="shared" si="291"/>
        <v>0</v>
      </c>
      <c r="CE111" s="341" t="str">
        <f t="shared" si="291"/>
        <v>0</v>
      </c>
      <c r="CF111" s="340" t="str">
        <f t="shared" si="291"/>
        <v>0</v>
      </c>
      <c r="CG111" s="340" t="str">
        <f t="shared" si="291"/>
        <v>0</v>
      </c>
      <c r="CH111" s="340" t="str">
        <f t="shared" si="291"/>
        <v>0</v>
      </c>
      <c r="CI111" s="341" t="str">
        <f t="shared" si="291"/>
        <v>0</v>
      </c>
      <c r="CJ111" s="367" t="s">
        <v>273</v>
      </c>
      <c r="CL111" s="32" t="str">
        <f t="shared" si="253"/>
        <v>9C1B</v>
      </c>
      <c r="CM111" s="285">
        <f t="shared" si="209"/>
        <v>676</v>
      </c>
      <c r="CN111" s="285">
        <f t="shared" si="211"/>
        <v>686</v>
      </c>
      <c r="CO111" s="142">
        <f t="shared" si="254"/>
        <v>56.9</v>
      </c>
      <c r="CP111" s="142">
        <f t="shared" si="255"/>
        <v>13.833333333333334</v>
      </c>
      <c r="CQ111" s="143">
        <f t="shared" si="221"/>
        <v>-0.44444444444444464</v>
      </c>
      <c r="CS111" s="170">
        <f t="shared" si="256"/>
        <v>9</v>
      </c>
      <c r="CT111" s="23">
        <f t="shared" si="257"/>
        <v>12</v>
      </c>
      <c r="CU111" s="171">
        <f t="shared" si="258"/>
        <v>1</v>
      </c>
      <c r="CV111" s="23">
        <f t="shared" si="259"/>
        <v>11</v>
      </c>
      <c r="CW111" s="172">
        <f t="shared" si="260"/>
        <v>0</v>
      </c>
      <c r="CX111" s="24">
        <f t="shared" si="261"/>
        <v>4</v>
      </c>
      <c r="CY111" s="267">
        <f t="shared" si="262"/>
        <v>10</v>
      </c>
      <c r="CZ111" s="268">
        <f t="shared" si="263"/>
        <v>4</v>
      </c>
      <c r="DA111" s="267">
        <f t="shared" si="264"/>
        <v>0</v>
      </c>
      <c r="DB111" s="268">
        <f t="shared" si="265"/>
        <v>2</v>
      </c>
      <c r="DC111" s="173">
        <f t="shared" si="266"/>
        <v>11</v>
      </c>
      <c r="DD111" s="26">
        <f t="shared" si="267"/>
        <v>13</v>
      </c>
      <c r="DE111" s="173">
        <f t="shared" si="268"/>
        <v>0</v>
      </c>
      <c r="DF111" s="26">
        <f t="shared" si="269"/>
        <v>5</v>
      </c>
      <c r="DG111" s="326">
        <f t="shared" si="270"/>
        <v>2</v>
      </c>
      <c r="DH111" s="327">
        <f t="shared" si="271"/>
        <v>3</v>
      </c>
      <c r="DI111" s="172">
        <f t="shared" si="272"/>
        <v>4</v>
      </c>
      <c r="DJ111" s="24">
        <f t="shared" si="273"/>
        <v>0</v>
      </c>
      <c r="DK111" s="172"/>
      <c r="DL111" s="19">
        <f t="shared" si="274"/>
        <v>156</v>
      </c>
      <c r="DM111" s="19">
        <f t="shared" si="275"/>
        <v>27</v>
      </c>
      <c r="DN111" s="174">
        <f t="shared" si="276"/>
        <v>4</v>
      </c>
      <c r="DO111" s="278">
        <f t="shared" si="277"/>
        <v>164</v>
      </c>
      <c r="DP111" s="278">
        <f t="shared" si="278"/>
        <v>2</v>
      </c>
      <c r="DQ111" s="20">
        <f t="shared" si="279"/>
        <v>189</v>
      </c>
      <c r="DR111" s="20">
        <f t="shared" si="280"/>
        <v>5</v>
      </c>
      <c r="DS111" s="337">
        <f t="shared" si="281"/>
        <v>35</v>
      </c>
      <c r="DT111" s="174">
        <f t="shared" si="282"/>
        <v>64</v>
      </c>
      <c r="DU111" s="1">
        <f t="shared" si="210"/>
        <v>35</v>
      </c>
    </row>
    <row r="112" spans="1:1026">
      <c r="A112" s="399">
        <v>44332.762766203698</v>
      </c>
      <c r="B112" s="368" t="s">
        <v>282</v>
      </c>
      <c r="C112" s="154">
        <f t="shared" si="240"/>
        <v>17</v>
      </c>
      <c r="D112" s="4">
        <f t="shared" si="241"/>
        <v>68</v>
      </c>
      <c r="E112" s="16" t="str">
        <f t="shared" si="242"/>
        <v>9C</v>
      </c>
      <c r="F112" s="11" t="str">
        <f t="shared" si="243"/>
        <v>1B</v>
      </c>
      <c r="G112" s="155" t="str">
        <f t="shared" si="244"/>
        <v>0C</v>
      </c>
      <c r="H112" s="155" t="str">
        <f t="shared" si="245"/>
        <v>E1</v>
      </c>
      <c r="I112" s="155" t="str">
        <f t="shared" si="246"/>
        <v>02</v>
      </c>
      <c r="J112" s="155" t="str">
        <f t="shared" si="247"/>
        <v>B7</v>
      </c>
      <c r="K112" s="155" t="str">
        <f t="shared" si="248"/>
        <v>05</v>
      </c>
      <c r="L112" s="155" t="str">
        <f t="shared" si="249"/>
        <v>62</v>
      </c>
      <c r="M112" s="155" t="str">
        <f t="shared" si="250"/>
        <v>4</v>
      </c>
      <c r="N112" s="155" t="str">
        <f t="shared" si="251"/>
        <v/>
      </c>
      <c r="O112" s="156" t="str">
        <f t="shared" si="252"/>
        <v/>
      </c>
      <c r="P112" s="157" t="str">
        <f t="shared" si="283"/>
        <v>1</v>
      </c>
      <c r="Q112" s="158" t="str">
        <f t="shared" si="283"/>
        <v>0</v>
      </c>
      <c r="R112" s="158" t="str">
        <f t="shared" si="283"/>
        <v>0</v>
      </c>
      <c r="S112" s="159" t="str">
        <f t="shared" si="283"/>
        <v>1</v>
      </c>
      <c r="T112" s="158" t="str">
        <f t="shared" si="283"/>
        <v>1</v>
      </c>
      <c r="U112" s="158" t="str">
        <f t="shared" si="283"/>
        <v>1</v>
      </c>
      <c r="V112" s="158" t="str">
        <f t="shared" si="283"/>
        <v>0</v>
      </c>
      <c r="W112" s="158" t="str">
        <f t="shared" si="283"/>
        <v>0</v>
      </c>
      <c r="X112" s="157" t="str">
        <f t="shared" si="284"/>
        <v>0</v>
      </c>
      <c r="Y112" s="158" t="str">
        <f t="shared" si="284"/>
        <v>0</v>
      </c>
      <c r="Z112" s="158" t="str">
        <f t="shared" si="284"/>
        <v>0</v>
      </c>
      <c r="AA112" s="159" t="str">
        <f t="shared" si="284"/>
        <v>1</v>
      </c>
      <c r="AB112" s="160" t="str">
        <f t="shared" si="284"/>
        <v>1</v>
      </c>
      <c r="AC112" s="161" t="str">
        <f t="shared" si="284"/>
        <v>0</v>
      </c>
      <c r="AD112" s="158" t="str">
        <f t="shared" si="284"/>
        <v>1</v>
      </c>
      <c r="AE112" s="159" t="str">
        <f t="shared" si="284"/>
        <v>1</v>
      </c>
      <c r="AF112" s="155" t="str">
        <f t="shared" si="285"/>
        <v>0</v>
      </c>
      <c r="AG112" s="162" t="str">
        <f t="shared" si="285"/>
        <v>0</v>
      </c>
      <c r="AH112" s="163" t="str">
        <f t="shared" si="285"/>
        <v>0</v>
      </c>
      <c r="AI112" s="165" t="str">
        <f t="shared" si="285"/>
        <v>0</v>
      </c>
      <c r="AJ112" s="164" t="str">
        <f t="shared" si="285"/>
        <v>1</v>
      </c>
      <c r="AK112" s="164" t="str">
        <f t="shared" si="285"/>
        <v>1</v>
      </c>
      <c r="AL112" s="289" t="str">
        <f t="shared" si="285"/>
        <v>0</v>
      </c>
      <c r="AM112" s="165" t="str">
        <f t="shared" si="285"/>
        <v>0</v>
      </c>
      <c r="AN112" s="230" t="str">
        <f t="shared" si="286"/>
        <v>1</v>
      </c>
      <c r="AO112" s="230" t="str">
        <f t="shared" si="286"/>
        <v>1</v>
      </c>
      <c r="AP112" s="230" t="str">
        <f t="shared" si="286"/>
        <v>1</v>
      </c>
      <c r="AQ112" s="230" t="str">
        <f t="shared" si="286"/>
        <v>0</v>
      </c>
      <c r="AR112" s="229" t="str">
        <f t="shared" si="286"/>
        <v>0</v>
      </c>
      <c r="AS112" s="230" t="str">
        <f t="shared" si="286"/>
        <v>0</v>
      </c>
      <c r="AT112" s="230" t="str">
        <f t="shared" si="286"/>
        <v>0</v>
      </c>
      <c r="AU112" s="231" t="str">
        <f t="shared" si="286"/>
        <v>1</v>
      </c>
      <c r="AV112" s="230" t="str">
        <f t="shared" si="287"/>
        <v>0</v>
      </c>
      <c r="AW112" s="232" t="str">
        <f t="shared" si="287"/>
        <v>0</v>
      </c>
      <c r="AX112" s="232" t="str">
        <f t="shared" si="287"/>
        <v>0</v>
      </c>
      <c r="AY112" s="233" t="str">
        <f t="shared" si="287"/>
        <v>0</v>
      </c>
      <c r="AZ112" s="232" t="str">
        <f t="shared" si="287"/>
        <v>0</v>
      </c>
      <c r="BA112" s="232" t="str">
        <f t="shared" si="287"/>
        <v>0</v>
      </c>
      <c r="BB112" s="232" t="str">
        <f t="shared" si="287"/>
        <v>1</v>
      </c>
      <c r="BC112" s="233" t="str">
        <f t="shared" si="287"/>
        <v>0</v>
      </c>
      <c r="BD112" s="168" t="str">
        <f t="shared" si="288"/>
        <v>1</v>
      </c>
      <c r="BE112" s="168" t="str">
        <f t="shared" si="288"/>
        <v>0</v>
      </c>
      <c r="BF112" s="168" t="str">
        <f t="shared" si="288"/>
        <v>1</v>
      </c>
      <c r="BG112" s="169" t="str">
        <f t="shared" si="288"/>
        <v>1</v>
      </c>
      <c r="BH112" s="168" t="str">
        <f t="shared" si="288"/>
        <v>0</v>
      </c>
      <c r="BI112" s="168" t="str">
        <f t="shared" si="288"/>
        <v>1</v>
      </c>
      <c r="BJ112" s="168" t="str">
        <f t="shared" si="288"/>
        <v>1</v>
      </c>
      <c r="BK112" s="169" t="str">
        <f t="shared" si="288"/>
        <v>1</v>
      </c>
      <c r="BL112" s="168" t="str">
        <f t="shared" si="289"/>
        <v>0</v>
      </c>
      <c r="BM112" s="168" t="str">
        <f t="shared" si="289"/>
        <v>0</v>
      </c>
      <c r="BN112" s="168" t="str">
        <f t="shared" si="289"/>
        <v>0</v>
      </c>
      <c r="BO112" s="169" t="str">
        <f t="shared" si="289"/>
        <v>0</v>
      </c>
      <c r="BP112" s="168" t="str">
        <f t="shared" si="289"/>
        <v>0</v>
      </c>
      <c r="BQ112" s="168" t="str">
        <f t="shared" si="289"/>
        <v>1</v>
      </c>
      <c r="BR112" s="168" t="str">
        <f t="shared" si="289"/>
        <v>0</v>
      </c>
      <c r="BS112" s="169" t="str">
        <f t="shared" si="289"/>
        <v>1</v>
      </c>
      <c r="BT112" s="302" t="str">
        <f t="shared" si="290"/>
        <v>0</v>
      </c>
      <c r="BU112" s="302" t="str">
        <f t="shared" si="290"/>
        <v>1</v>
      </c>
      <c r="BV112" s="302" t="str">
        <f t="shared" si="290"/>
        <v>1</v>
      </c>
      <c r="BW112" s="303" t="str">
        <f t="shared" si="290"/>
        <v>0</v>
      </c>
      <c r="BX112" s="302" t="str">
        <f t="shared" si="290"/>
        <v>0</v>
      </c>
      <c r="BY112" s="302" t="str">
        <f t="shared" si="290"/>
        <v>0</v>
      </c>
      <c r="BZ112" s="302" t="str">
        <f t="shared" si="290"/>
        <v>1</v>
      </c>
      <c r="CA112" s="303" t="str">
        <f t="shared" si="290"/>
        <v>0</v>
      </c>
      <c r="CB112" s="164" t="str">
        <f t="shared" si="291"/>
        <v>0</v>
      </c>
      <c r="CC112" s="289" t="str">
        <f t="shared" si="291"/>
        <v>1</v>
      </c>
      <c r="CD112" s="340" t="str">
        <f t="shared" si="291"/>
        <v>0</v>
      </c>
      <c r="CE112" s="341" t="str">
        <f t="shared" si="291"/>
        <v>0</v>
      </c>
      <c r="CF112" s="340" t="str">
        <f t="shared" si="291"/>
        <v>0</v>
      </c>
      <c r="CG112" s="340" t="str">
        <f t="shared" si="291"/>
        <v>0</v>
      </c>
      <c r="CH112" s="340" t="str">
        <f t="shared" si="291"/>
        <v>0</v>
      </c>
      <c r="CI112" s="341" t="str">
        <f t="shared" si="291"/>
        <v>0</v>
      </c>
      <c r="CJ112" s="367" t="s">
        <v>274</v>
      </c>
      <c r="CL112" s="32" t="str">
        <f t="shared" si="253"/>
        <v>9C1B</v>
      </c>
      <c r="CM112" s="285">
        <f t="shared" si="209"/>
        <v>737</v>
      </c>
      <c r="CN112" s="285">
        <f t="shared" si="211"/>
        <v>747</v>
      </c>
      <c r="CO112" s="142">
        <f t="shared" si="254"/>
        <v>56.3</v>
      </c>
      <c r="CP112" s="142">
        <f t="shared" si="255"/>
        <v>13.499999999999998</v>
      </c>
      <c r="CQ112" s="143">
        <f t="shared" si="221"/>
        <v>-0.3333333333333357</v>
      </c>
      <c r="CS112" s="170">
        <f t="shared" si="256"/>
        <v>9</v>
      </c>
      <c r="CT112" s="23">
        <f t="shared" si="257"/>
        <v>12</v>
      </c>
      <c r="CU112" s="171">
        <f t="shared" si="258"/>
        <v>1</v>
      </c>
      <c r="CV112" s="23">
        <f t="shared" si="259"/>
        <v>11</v>
      </c>
      <c r="CW112" s="172">
        <f t="shared" si="260"/>
        <v>0</v>
      </c>
      <c r="CX112" s="24">
        <f t="shared" si="261"/>
        <v>12</v>
      </c>
      <c r="CY112" s="267">
        <f t="shared" si="262"/>
        <v>14</v>
      </c>
      <c r="CZ112" s="268">
        <f t="shared" si="263"/>
        <v>1</v>
      </c>
      <c r="DA112" s="267">
        <f t="shared" si="264"/>
        <v>0</v>
      </c>
      <c r="DB112" s="268">
        <f t="shared" si="265"/>
        <v>2</v>
      </c>
      <c r="DC112" s="173">
        <f t="shared" si="266"/>
        <v>11</v>
      </c>
      <c r="DD112" s="26">
        <f t="shared" si="267"/>
        <v>7</v>
      </c>
      <c r="DE112" s="173">
        <f t="shared" si="268"/>
        <v>0</v>
      </c>
      <c r="DF112" s="26">
        <f t="shared" si="269"/>
        <v>5</v>
      </c>
      <c r="DG112" s="326">
        <f t="shared" si="270"/>
        <v>6</v>
      </c>
      <c r="DH112" s="327">
        <f t="shared" si="271"/>
        <v>2</v>
      </c>
      <c r="DI112" s="172">
        <f t="shared" si="272"/>
        <v>4</v>
      </c>
      <c r="DJ112" s="24">
        <f t="shared" si="273"/>
        <v>0</v>
      </c>
      <c r="DK112" s="172"/>
      <c r="DL112" s="19">
        <f t="shared" si="274"/>
        <v>156</v>
      </c>
      <c r="DM112" s="19">
        <f t="shared" si="275"/>
        <v>27</v>
      </c>
      <c r="DN112" s="174">
        <f t="shared" si="276"/>
        <v>12</v>
      </c>
      <c r="DO112" s="278">
        <f t="shared" si="277"/>
        <v>225</v>
      </c>
      <c r="DP112" s="278">
        <f t="shared" si="278"/>
        <v>2</v>
      </c>
      <c r="DQ112" s="20">
        <f t="shared" si="279"/>
        <v>183</v>
      </c>
      <c r="DR112" s="20">
        <f t="shared" si="280"/>
        <v>5</v>
      </c>
      <c r="DS112" s="337">
        <f t="shared" si="281"/>
        <v>98</v>
      </c>
      <c r="DT112" s="174">
        <f t="shared" si="282"/>
        <v>64</v>
      </c>
      <c r="DU112" s="1">
        <f t="shared" si="210"/>
        <v>98</v>
      </c>
    </row>
    <row r="113" spans="1:1026">
      <c r="A113" s="399">
        <v>44332.767453703702</v>
      </c>
      <c r="B113" s="368" t="s">
        <v>283</v>
      </c>
      <c r="C113" s="154">
        <f t="shared" si="240"/>
        <v>17</v>
      </c>
      <c r="D113" s="4">
        <f t="shared" si="241"/>
        <v>68</v>
      </c>
      <c r="E113" s="16" t="str">
        <f t="shared" si="242"/>
        <v>9C</v>
      </c>
      <c r="F113" s="11" t="str">
        <f t="shared" si="243"/>
        <v>1B</v>
      </c>
      <c r="G113" s="155" t="str">
        <f t="shared" si="244"/>
        <v>0E</v>
      </c>
      <c r="H113" s="155" t="str">
        <f t="shared" si="245"/>
        <v>07</v>
      </c>
      <c r="I113" s="155" t="str">
        <f t="shared" si="246"/>
        <v>03</v>
      </c>
      <c r="J113" s="155" t="str">
        <f t="shared" si="247"/>
        <v>B3</v>
      </c>
      <c r="K113" s="155" t="str">
        <f t="shared" si="248"/>
        <v>05</v>
      </c>
      <c r="L113" s="155" t="str">
        <f t="shared" si="249"/>
        <v>87</v>
      </c>
      <c r="M113" s="155" t="str">
        <f t="shared" si="250"/>
        <v>4</v>
      </c>
      <c r="N113" s="155" t="str">
        <f t="shared" si="251"/>
        <v/>
      </c>
      <c r="O113" s="156" t="str">
        <f t="shared" si="252"/>
        <v/>
      </c>
      <c r="P113" s="157" t="str">
        <f t="shared" si="283"/>
        <v>1</v>
      </c>
      <c r="Q113" s="158" t="str">
        <f t="shared" si="283"/>
        <v>0</v>
      </c>
      <c r="R113" s="158" t="str">
        <f t="shared" si="283"/>
        <v>0</v>
      </c>
      <c r="S113" s="159" t="str">
        <f t="shared" si="283"/>
        <v>1</v>
      </c>
      <c r="T113" s="158" t="str">
        <f t="shared" si="283"/>
        <v>1</v>
      </c>
      <c r="U113" s="158" t="str">
        <f t="shared" si="283"/>
        <v>1</v>
      </c>
      <c r="V113" s="158" t="str">
        <f t="shared" si="283"/>
        <v>0</v>
      </c>
      <c r="W113" s="158" t="str">
        <f t="shared" si="283"/>
        <v>0</v>
      </c>
      <c r="X113" s="157" t="str">
        <f t="shared" si="284"/>
        <v>0</v>
      </c>
      <c r="Y113" s="158" t="str">
        <f t="shared" si="284"/>
        <v>0</v>
      </c>
      <c r="Z113" s="158" t="str">
        <f t="shared" si="284"/>
        <v>0</v>
      </c>
      <c r="AA113" s="159" t="str">
        <f t="shared" si="284"/>
        <v>1</v>
      </c>
      <c r="AB113" s="160" t="str">
        <f t="shared" si="284"/>
        <v>1</v>
      </c>
      <c r="AC113" s="161" t="str">
        <f t="shared" si="284"/>
        <v>0</v>
      </c>
      <c r="AD113" s="158" t="str">
        <f t="shared" si="284"/>
        <v>1</v>
      </c>
      <c r="AE113" s="159" t="str">
        <f t="shared" si="284"/>
        <v>1</v>
      </c>
      <c r="AF113" s="155" t="str">
        <f t="shared" si="285"/>
        <v>0</v>
      </c>
      <c r="AG113" s="162" t="str">
        <f t="shared" si="285"/>
        <v>0</v>
      </c>
      <c r="AH113" s="163" t="str">
        <f t="shared" si="285"/>
        <v>0</v>
      </c>
      <c r="AI113" s="165" t="str">
        <f t="shared" si="285"/>
        <v>0</v>
      </c>
      <c r="AJ113" s="164" t="str">
        <f t="shared" si="285"/>
        <v>1</v>
      </c>
      <c r="AK113" s="164" t="str">
        <f t="shared" si="285"/>
        <v>1</v>
      </c>
      <c r="AL113" s="289" t="str">
        <f t="shared" si="285"/>
        <v>1</v>
      </c>
      <c r="AM113" s="165" t="str">
        <f t="shared" si="285"/>
        <v>0</v>
      </c>
      <c r="AN113" s="230" t="str">
        <f t="shared" si="286"/>
        <v>0</v>
      </c>
      <c r="AO113" s="230" t="str">
        <f t="shared" si="286"/>
        <v>0</v>
      </c>
      <c r="AP113" s="230" t="str">
        <f t="shared" si="286"/>
        <v>0</v>
      </c>
      <c r="AQ113" s="230" t="str">
        <f t="shared" si="286"/>
        <v>0</v>
      </c>
      <c r="AR113" s="229" t="str">
        <f t="shared" si="286"/>
        <v>0</v>
      </c>
      <c r="AS113" s="230" t="str">
        <f t="shared" si="286"/>
        <v>1</v>
      </c>
      <c r="AT113" s="230" t="str">
        <f t="shared" si="286"/>
        <v>1</v>
      </c>
      <c r="AU113" s="231" t="str">
        <f t="shared" si="286"/>
        <v>1</v>
      </c>
      <c r="AV113" s="230" t="str">
        <f t="shared" si="287"/>
        <v>0</v>
      </c>
      <c r="AW113" s="232" t="str">
        <f t="shared" si="287"/>
        <v>0</v>
      </c>
      <c r="AX113" s="232" t="str">
        <f t="shared" si="287"/>
        <v>0</v>
      </c>
      <c r="AY113" s="233" t="str">
        <f t="shared" si="287"/>
        <v>0</v>
      </c>
      <c r="AZ113" s="232" t="str">
        <f t="shared" si="287"/>
        <v>0</v>
      </c>
      <c r="BA113" s="232" t="str">
        <f t="shared" si="287"/>
        <v>0</v>
      </c>
      <c r="BB113" s="232" t="str">
        <f t="shared" si="287"/>
        <v>1</v>
      </c>
      <c r="BC113" s="233" t="str">
        <f t="shared" si="287"/>
        <v>1</v>
      </c>
      <c r="BD113" s="168" t="str">
        <f t="shared" si="288"/>
        <v>1</v>
      </c>
      <c r="BE113" s="168" t="str">
        <f t="shared" si="288"/>
        <v>0</v>
      </c>
      <c r="BF113" s="168" t="str">
        <f t="shared" si="288"/>
        <v>1</v>
      </c>
      <c r="BG113" s="169" t="str">
        <f t="shared" si="288"/>
        <v>1</v>
      </c>
      <c r="BH113" s="168" t="str">
        <f t="shared" si="288"/>
        <v>0</v>
      </c>
      <c r="BI113" s="168" t="str">
        <f t="shared" si="288"/>
        <v>0</v>
      </c>
      <c r="BJ113" s="168" t="str">
        <f t="shared" si="288"/>
        <v>1</v>
      </c>
      <c r="BK113" s="169" t="str">
        <f t="shared" si="288"/>
        <v>1</v>
      </c>
      <c r="BL113" s="168" t="str">
        <f t="shared" si="289"/>
        <v>0</v>
      </c>
      <c r="BM113" s="168" t="str">
        <f t="shared" si="289"/>
        <v>0</v>
      </c>
      <c r="BN113" s="168" t="str">
        <f t="shared" si="289"/>
        <v>0</v>
      </c>
      <c r="BO113" s="169" t="str">
        <f t="shared" si="289"/>
        <v>0</v>
      </c>
      <c r="BP113" s="168" t="str">
        <f t="shared" si="289"/>
        <v>0</v>
      </c>
      <c r="BQ113" s="168" t="str">
        <f t="shared" si="289"/>
        <v>1</v>
      </c>
      <c r="BR113" s="168" t="str">
        <f t="shared" si="289"/>
        <v>0</v>
      </c>
      <c r="BS113" s="169" t="str">
        <f t="shared" si="289"/>
        <v>1</v>
      </c>
      <c r="BT113" s="302" t="str">
        <f t="shared" si="290"/>
        <v>1</v>
      </c>
      <c r="BU113" s="302" t="str">
        <f t="shared" si="290"/>
        <v>0</v>
      </c>
      <c r="BV113" s="302" t="str">
        <f t="shared" si="290"/>
        <v>0</v>
      </c>
      <c r="BW113" s="303" t="str">
        <f t="shared" si="290"/>
        <v>0</v>
      </c>
      <c r="BX113" s="302" t="str">
        <f t="shared" si="290"/>
        <v>0</v>
      </c>
      <c r="BY113" s="302" t="str">
        <f t="shared" si="290"/>
        <v>1</v>
      </c>
      <c r="BZ113" s="302" t="str">
        <f t="shared" si="290"/>
        <v>1</v>
      </c>
      <c r="CA113" s="303" t="str">
        <f t="shared" si="290"/>
        <v>1</v>
      </c>
      <c r="CB113" s="164" t="str">
        <f t="shared" si="291"/>
        <v>0</v>
      </c>
      <c r="CC113" s="289" t="str">
        <f t="shared" si="291"/>
        <v>1</v>
      </c>
      <c r="CD113" s="340" t="str">
        <f t="shared" si="291"/>
        <v>0</v>
      </c>
      <c r="CE113" s="341" t="str">
        <f t="shared" si="291"/>
        <v>0</v>
      </c>
      <c r="CF113" s="340" t="str">
        <f t="shared" si="291"/>
        <v>0</v>
      </c>
      <c r="CG113" s="340" t="str">
        <f t="shared" si="291"/>
        <v>0</v>
      </c>
      <c r="CH113" s="340" t="str">
        <f t="shared" si="291"/>
        <v>0</v>
      </c>
      <c r="CI113" s="341" t="str">
        <f t="shared" si="291"/>
        <v>0</v>
      </c>
      <c r="CJ113" s="367" t="s">
        <v>275</v>
      </c>
      <c r="CL113" s="32" t="str">
        <f t="shared" si="253"/>
        <v>9C1B</v>
      </c>
      <c r="CM113" s="285">
        <f t="shared" si="209"/>
        <v>775</v>
      </c>
      <c r="CN113" s="285">
        <f t="shared" si="211"/>
        <v>785</v>
      </c>
      <c r="CO113" s="142">
        <f t="shared" si="254"/>
        <v>55.9</v>
      </c>
      <c r="CP113" s="142">
        <f t="shared" si="255"/>
        <v>13.277777777777779</v>
      </c>
      <c r="CQ113" s="143">
        <f t="shared" si="221"/>
        <v>-0.22222222222221966</v>
      </c>
      <c r="CS113" s="170">
        <f t="shared" si="256"/>
        <v>9</v>
      </c>
      <c r="CT113" s="23">
        <f t="shared" si="257"/>
        <v>12</v>
      </c>
      <c r="CU113" s="171">
        <f t="shared" si="258"/>
        <v>1</v>
      </c>
      <c r="CV113" s="23">
        <f t="shared" si="259"/>
        <v>11</v>
      </c>
      <c r="CW113" s="172">
        <f t="shared" si="260"/>
        <v>0</v>
      </c>
      <c r="CX113" s="24">
        <f t="shared" si="261"/>
        <v>14</v>
      </c>
      <c r="CY113" s="267">
        <f t="shared" si="262"/>
        <v>0</v>
      </c>
      <c r="CZ113" s="268">
        <f t="shared" si="263"/>
        <v>7</v>
      </c>
      <c r="DA113" s="267">
        <f t="shared" si="264"/>
        <v>0</v>
      </c>
      <c r="DB113" s="268">
        <f t="shared" si="265"/>
        <v>3</v>
      </c>
      <c r="DC113" s="173">
        <f t="shared" si="266"/>
        <v>11</v>
      </c>
      <c r="DD113" s="26">
        <f t="shared" si="267"/>
        <v>3</v>
      </c>
      <c r="DE113" s="173">
        <f t="shared" si="268"/>
        <v>0</v>
      </c>
      <c r="DF113" s="26">
        <f t="shared" si="269"/>
        <v>5</v>
      </c>
      <c r="DG113" s="326">
        <f t="shared" si="270"/>
        <v>8</v>
      </c>
      <c r="DH113" s="327">
        <f t="shared" si="271"/>
        <v>7</v>
      </c>
      <c r="DI113" s="172">
        <f t="shared" si="272"/>
        <v>4</v>
      </c>
      <c r="DJ113" s="24">
        <f t="shared" si="273"/>
        <v>0</v>
      </c>
      <c r="DK113" s="172"/>
      <c r="DL113" s="19">
        <f t="shared" si="274"/>
        <v>156</v>
      </c>
      <c r="DM113" s="19">
        <f t="shared" si="275"/>
        <v>27</v>
      </c>
      <c r="DN113" s="174">
        <f t="shared" si="276"/>
        <v>14</v>
      </c>
      <c r="DO113" s="278">
        <f t="shared" si="277"/>
        <v>7</v>
      </c>
      <c r="DP113" s="278">
        <f t="shared" si="278"/>
        <v>3</v>
      </c>
      <c r="DQ113" s="20">
        <f t="shared" si="279"/>
        <v>179</v>
      </c>
      <c r="DR113" s="20">
        <f t="shared" si="280"/>
        <v>5</v>
      </c>
      <c r="DS113" s="337">
        <f t="shared" si="281"/>
        <v>135</v>
      </c>
      <c r="DT113" s="174">
        <f t="shared" si="282"/>
        <v>64</v>
      </c>
      <c r="DU113" s="1">
        <f t="shared" si="210"/>
        <v>135</v>
      </c>
    </row>
    <row r="114" spans="1:1026">
      <c r="A114" s="399">
        <v>44332.769537036998</v>
      </c>
      <c r="B114" s="368" t="s">
        <v>284</v>
      </c>
      <c r="C114" s="154">
        <f t="shared" si="240"/>
        <v>17</v>
      </c>
      <c r="D114" s="4">
        <f t="shared" si="241"/>
        <v>68</v>
      </c>
      <c r="E114" s="16" t="str">
        <f t="shared" si="242"/>
        <v>9C</v>
      </c>
      <c r="F114" s="11" t="str">
        <f t="shared" si="243"/>
        <v>1B</v>
      </c>
      <c r="G114" s="155" t="str">
        <f t="shared" si="244"/>
        <v>06</v>
      </c>
      <c r="H114" s="155" t="str">
        <f t="shared" si="245"/>
        <v>13</v>
      </c>
      <c r="I114" s="155" t="str">
        <f t="shared" si="246"/>
        <v>03</v>
      </c>
      <c r="J114" s="155" t="str">
        <f t="shared" si="247"/>
        <v>B2</v>
      </c>
      <c r="K114" s="155" t="str">
        <f t="shared" si="248"/>
        <v>05</v>
      </c>
      <c r="L114" s="155" t="str">
        <f t="shared" si="249"/>
        <v>8A</v>
      </c>
      <c r="M114" s="155" t="str">
        <f t="shared" si="250"/>
        <v>4</v>
      </c>
      <c r="N114" s="155" t="str">
        <f t="shared" si="251"/>
        <v/>
      </c>
      <c r="O114" s="156" t="str">
        <f t="shared" si="252"/>
        <v/>
      </c>
      <c r="P114" s="157" t="str">
        <f t="shared" si="283"/>
        <v>1</v>
      </c>
      <c r="Q114" s="158" t="str">
        <f t="shared" si="283"/>
        <v>0</v>
      </c>
      <c r="R114" s="158" t="str">
        <f t="shared" si="283"/>
        <v>0</v>
      </c>
      <c r="S114" s="159" t="str">
        <f t="shared" si="283"/>
        <v>1</v>
      </c>
      <c r="T114" s="158" t="str">
        <f t="shared" si="283"/>
        <v>1</v>
      </c>
      <c r="U114" s="158" t="str">
        <f t="shared" si="283"/>
        <v>1</v>
      </c>
      <c r="V114" s="158" t="str">
        <f t="shared" si="283"/>
        <v>0</v>
      </c>
      <c r="W114" s="158" t="str">
        <f t="shared" si="283"/>
        <v>0</v>
      </c>
      <c r="X114" s="157" t="str">
        <f t="shared" si="284"/>
        <v>0</v>
      </c>
      <c r="Y114" s="158" t="str">
        <f t="shared" si="284"/>
        <v>0</v>
      </c>
      <c r="Z114" s="158" t="str">
        <f t="shared" si="284"/>
        <v>0</v>
      </c>
      <c r="AA114" s="159" t="str">
        <f t="shared" si="284"/>
        <v>1</v>
      </c>
      <c r="AB114" s="160" t="str">
        <f t="shared" si="284"/>
        <v>1</v>
      </c>
      <c r="AC114" s="161" t="str">
        <f t="shared" si="284"/>
        <v>0</v>
      </c>
      <c r="AD114" s="158" t="str">
        <f t="shared" si="284"/>
        <v>1</v>
      </c>
      <c r="AE114" s="159" t="str">
        <f t="shared" si="284"/>
        <v>1</v>
      </c>
      <c r="AF114" s="155" t="str">
        <f t="shared" si="285"/>
        <v>0</v>
      </c>
      <c r="AG114" s="162" t="str">
        <f t="shared" si="285"/>
        <v>0</v>
      </c>
      <c r="AH114" s="163" t="str">
        <f t="shared" si="285"/>
        <v>0</v>
      </c>
      <c r="AI114" s="165" t="str">
        <f t="shared" si="285"/>
        <v>0</v>
      </c>
      <c r="AJ114" s="164" t="str">
        <f t="shared" si="285"/>
        <v>0</v>
      </c>
      <c r="AK114" s="164" t="str">
        <f t="shared" si="285"/>
        <v>1</v>
      </c>
      <c r="AL114" s="289" t="str">
        <f t="shared" si="285"/>
        <v>1</v>
      </c>
      <c r="AM114" s="165" t="str">
        <f t="shared" si="285"/>
        <v>0</v>
      </c>
      <c r="AN114" s="230" t="str">
        <f t="shared" si="286"/>
        <v>0</v>
      </c>
      <c r="AO114" s="230" t="str">
        <f t="shared" si="286"/>
        <v>0</v>
      </c>
      <c r="AP114" s="230" t="str">
        <f t="shared" si="286"/>
        <v>0</v>
      </c>
      <c r="AQ114" s="230" t="str">
        <f t="shared" si="286"/>
        <v>1</v>
      </c>
      <c r="AR114" s="229" t="str">
        <f t="shared" si="286"/>
        <v>0</v>
      </c>
      <c r="AS114" s="230" t="str">
        <f t="shared" si="286"/>
        <v>0</v>
      </c>
      <c r="AT114" s="230" t="str">
        <f t="shared" si="286"/>
        <v>1</v>
      </c>
      <c r="AU114" s="231" t="str">
        <f t="shared" si="286"/>
        <v>1</v>
      </c>
      <c r="AV114" s="230" t="str">
        <f t="shared" si="287"/>
        <v>0</v>
      </c>
      <c r="AW114" s="232" t="str">
        <f t="shared" si="287"/>
        <v>0</v>
      </c>
      <c r="AX114" s="232" t="str">
        <f t="shared" si="287"/>
        <v>0</v>
      </c>
      <c r="AY114" s="233" t="str">
        <f t="shared" si="287"/>
        <v>0</v>
      </c>
      <c r="AZ114" s="232" t="str">
        <f t="shared" si="287"/>
        <v>0</v>
      </c>
      <c r="BA114" s="232" t="str">
        <f t="shared" si="287"/>
        <v>0</v>
      </c>
      <c r="BB114" s="232" t="str">
        <f t="shared" si="287"/>
        <v>1</v>
      </c>
      <c r="BC114" s="233" t="str">
        <f t="shared" si="287"/>
        <v>1</v>
      </c>
      <c r="BD114" s="168" t="str">
        <f t="shared" si="288"/>
        <v>1</v>
      </c>
      <c r="BE114" s="168" t="str">
        <f t="shared" si="288"/>
        <v>0</v>
      </c>
      <c r="BF114" s="168" t="str">
        <f t="shared" si="288"/>
        <v>1</v>
      </c>
      <c r="BG114" s="169" t="str">
        <f t="shared" si="288"/>
        <v>1</v>
      </c>
      <c r="BH114" s="168" t="str">
        <f t="shared" si="288"/>
        <v>0</v>
      </c>
      <c r="BI114" s="168" t="str">
        <f t="shared" si="288"/>
        <v>0</v>
      </c>
      <c r="BJ114" s="168" t="str">
        <f t="shared" si="288"/>
        <v>1</v>
      </c>
      <c r="BK114" s="169" t="str">
        <f t="shared" si="288"/>
        <v>0</v>
      </c>
      <c r="BL114" s="168" t="str">
        <f t="shared" si="289"/>
        <v>0</v>
      </c>
      <c r="BM114" s="168" t="str">
        <f t="shared" si="289"/>
        <v>0</v>
      </c>
      <c r="BN114" s="168" t="str">
        <f t="shared" si="289"/>
        <v>0</v>
      </c>
      <c r="BO114" s="169" t="str">
        <f t="shared" si="289"/>
        <v>0</v>
      </c>
      <c r="BP114" s="168" t="str">
        <f t="shared" si="289"/>
        <v>0</v>
      </c>
      <c r="BQ114" s="168" t="str">
        <f t="shared" si="289"/>
        <v>1</v>
      </c>
      <c r="BR114" s="168" t="str">
        <f t="shared" si="289"/>
        <v>0</v>
      </c>
      <c r="BS114" s="169" t="str">
        <f t="shared" si="289"/>
        <v>1</v>
      </c>
      <c r="BT114" s="302" t="str">
        <f t="shared" si="290"/>
        <v>1</v>
      </c>
      <c r="BU114" s="302" t="str">
        <f t="shared" si="290"/>
        <v>0</v>
      </c>
      <c r="BV114" s="302" t="str">
        <f t="shared" si="290"/>
        <v>0</v>
      </c>
      <c r="BW114" s="303" t="str">
        <f t="shared" si="290"/>
        <v>0</v>
      </c>
      <c r="BX114" s="302" t="str">
        <f t="shared" si="290"/>
        <v>1</v>
      </c>
      <c r="BY114" s="302" t="str">
        <f t="shared" si="290"/>
        <v>0</v>
      </c>
      <c r="BZ114" s="302" t="str">
        <f t="shared" si="290"/>
        <v>1</v>
      </c>
      <c r="CA114" s="303" t="str">
        <f t="shared" si="290"/>
        <v>0</v>
      </c>
      <c r="CB114" s="164" t="str">
        <f t="shared" si="291"/>
        <v>0</v>
      </c>
      <c r="CC114" s="289" t="str">
        <f t="shared" si="291"/>
        <v>1</v>
      </c>
      <c r="CD114" s="340" t="str">
        <f t="shared" si="291"/>
        <v>0</v>
      </c>
      <c r="CE114" s="341" t="str">
        <f t="shared" si="291"/>
        <v>0</v>
      </c>
      <c r="CF114" s="340" t="str">
        <f t="shared" si="291"/>
        <v>0</v>
      </c>
      <c r="CG114" s="340" t="str">
        <f t="shared" si="291"/>
        <v>0</v>
      </c>
      <c r="CH114" s="340" t="str">
        <f t="shared" si="291"/>
        <v>0</v>
      </c>
      <c r="CI114" s="341" t="str">
        <f t="shared" si="291"/>
        <v>0</v>
      </c>
      <c r="CJ114" s="367" t="s">
        <v>276</v>
      </c>
      <c r="CL114" s="32" t="str">
        <f t="shared" si="253"/>
        <v>9C1B</v>
      </c>
      <c r="CM114" s="285">
        <f t="shared" si="209"/>
        <v>787</v>
      </c>
      <c r="CN114" s="285">
        <f t="shared" si="211"/>
        <v>797</v>
      </c>
      <c r="CO114" s="142">
        <f t="shared" si="254"/>
        <v>55.8</v>
      </c>
      <c r="CP114" s="142">
        <f t="shared" si="255"/>
        <v>13.222222222222221</v>
      </c>
      <c r="CQ114" s="143">
        <f t="shared" si="221"/>
        <v>-5.5555555555557135E-2</v>
      </c>
      <c r="CS114" s="170">
        <f t="shared" si="256"/>
        <v>9</v>
      </c>
      <c r="CT114" s="23">
        <f t="shared" si="257"/>
        <v>12</v>
      </c>
      <c r="CU114" s="171">
        <f t="shared" si="258"/>
        <v>1</v>
      </c>
      <c r="CV114" s="23">
        <f t="shared" si="259"/>
        <v>11</v>
      </c>
      <c r="CW114" s="172">
        <f t="shared" si="260"/>
        <v>0</v>
      </c>
      <c r="CX114" s="24">
        <f t="shared" si="261"/>
        <v>6</v>
      </c>
      <c r="CY114" s="267">
        <f t="shared" si="262"/>
        <v>1</v>
      </c>
      <c r="CZ114" s="268">
        <f t="shared" si="263"/>
        <v>3</v>
      </c>
      <c r="DA114" s="267">
        <f t="shared" si="264"/>
        <v>0</v>
      </c>
      <c r="DB114" s="268">
        <f t="shared" si="265"/>
        <v>3</v>
      </c>
      <c r="DC114" s="173">
        <f t="shared" si="266"/>
        <v>11</v>
      </c>
      <c r="DD114" s="26">
        <f t="shared" si="267"/>
        <v>2</v>
      </c>
      <c r="DE114" s="173">
        <f t="shared" si="268"/>
        <v>0</v>
      </c>
      <c r="DF114" s="26">
        <f t="shared" si="269"/>
        <v>5</v>
      </c>
      <c r="DG114" s="326">
        <f t="shared" si="270"/>
        <v>8</v>
      </c>
      <c r="DH114" s="327">
        <f t="shared" si="271"/>
        <v>10</v>
      </c>
      <c r="DI114" s="172">
        <f t="shared" si="272"/>
        <v>4</v>
      </c>
      <c r="DJ114" s="24">
        <f t="shared" si="273"/>
        <v>0</v>
      </c>
      <c r="DK114" s="172"/>
      <c r="DL114" s="19">
        <f t="shared" si="274"/>
        <v>156</v>
      </c>
      <c r="DM114" s="19">
        <f t="shared" si="275"/>
        <v>27</v>
      </c>
      <c r="DN114" s="174">
        <f t="shared" si="276"/>
        <v>6</v>
      </c>
      <c r="DO114" s="278">
        <f t="shared" si="277"/>
        <v>19</v>
      </c>
      <c r="DP114" s="278">
        <f t="shared" si="278"/>
        <v>3</v>
      </c>
      <c r="DQ114" s="20">
        <f t="shared" si="279"/>
        <v>178</v>
      </c>
      <c r="DR114" s="20">
        <f t="shared" si="280"/>
        <v>5</v>
      </c>
      <c r="DS114" s="337">
        <f t="shared" si="281"/>
        <v>138</v>
      </c>
      <c r="DT114" s="174">
        <f t="shared" si="282"/>
        <v>64</v>
      </c>
      <c r="DU114" s="1">
        <f t="shared" si="210"/>
        <v>138</v>
      </c>
    </row>
    <row r="115" spans="1:1026">
      <c r="A115" s="399">
        <v>44332.7737037037</v>
      </c>
      <c r="B115" s="368" t="s">
        <v>285</v>
      </c>
      <c r="C115" s="154">
        <f t="shared" si="240"/>
        <v>17</v>
      </c>
      <c r="D115" s="4">
        <f t="shared" si="241"/>
        <v>68</v>
      </c>
      <c r="E115" s="16" t="str">
        <f t="shared" si="242"/>
        <v>9C</v>
      </c>
      <c r="F115" s="11" t="str">
        <f t="shared" si="243"/>
        <v>1B</v>
      </c>
      <c r="G115" s="155" t="str">
        <f t="shared" si="244"/>
        <v>06</v>
      </c>
      <c r="H115" s="155" t="str">
        <f t="shared" si="245"/>
        <v>1E</v>
      </c>
      <c r="I115" s="155" t="str">
        <f t="shared" si="246"/>
        <v>03</v>
      </c>
      <c r="J115" s="155" t="str">
        <f t="shared" si="247"/>
        <v>AE</v>
      </c>
      <c r="K115" s="155" t="str">
        <f t="shared" si="248"/>
        <v>05</v>
      </c>
      <c r="L115" s="155" t="str">
        <f t="shared" si="249"/>
        <v>91</v>
      </c>
      <c r="M115" s="155" t="str">
        <f t="shared" si="250"/>
        <v>0</v>
      </c>
      <c r="N115" s="155" t="str">
        <f t="shared" si="251"/>
        <v/>
      </c>
      <c r="O115" s="156" t="str">
        <f t="shared" si="252"/>
        <v/>
      </c>
      <c r="P115" s="157" t="str">
        <f t="shared" si="283"/>
        <v>1</v>
      </c>
      <c r="Q115" s="158" t="str">
        <f t="shared" si="283"/>
        <v>0</v>
      </c>
      <c r="R115" s="158" t="str">
        <f t="shared" si="283"/>
        <v>0</v>
      </c>
      <c r="S115" s="159" t="str">
        <f t="shared" si="283"/>
        <v>1</v>
      </c>
      <c r="T115" s="158" t="str">
        <f t="shared" si="283"/>
        <v>1</v>
      </c>
      <c r="U115" s="158" t="str">
        <f t="shared" si="283"/>
        <v>1</v>
      </c>
      <c r="V115" s="158" t="str">
        <f t="shared" si="283"/>
        <v>0</v>
      </c>
      <c r="W115" s="158" t="str">
        <f t="shared" si="283"/>
        <v>0</v>
      </c>
      <c r="X115" s="157" t="str">
        <f t="shared" si="284"/>
        <v>0</v>
      </c>
      <c r="Y115" s="158" t="str">
        <f t="shared" si="284"/>
        <v>0</v>
      </c>
      <c r="Z115" s="158" t="str">
        <f t="shared" si="284"/>
        <v>0</v>
      </c>
      <c r="AA115" s="159" t="str">
        <f t="shared" si="284"/>
        <v>1</v>
      </c>
      <c r="AB115" s="160" t="str">
        <f t="shared" si="284"/>
        <v>1</v>
      </c>
      <c r="AC115" s="161" t="str">
        <f t="shared" si="284"/>
        <v>0</v>
      </c>
      <c r="AD115" s="158" t="str">
        <f t="shared" si="284"/>
        <v>1</v>
      </c>
      <c r="AE115" s="159" t="str">
        <f t="shared" si="284"/>
        <v>1</v>
      </c>
      <c r="AF115" s="155" t="str">
        <f t="shared" si="285"/>
        <v>0</v>
      </c>
      <c r="AG115" s="162" t="str">
        <f t="shared" si="285"/>
        <v>0</v>
      </c>
      <c r="AH115" s="163" t="str">
        <f t="shared" si="285"/>
        <v>0</v>
      </c>
      <c r="AI115" s="165" t="str">
        <f t="shared" si="285"/>
        <v>0</v>
      </c>
      <c r="AJ115" s="164" t="str">
        <f t="shared" si="285"/>
        <v>0</v>
      </c>
      <c r="AK115" s="164" t="str">
        <f t="shared" si="285"/>
        <v>1</v>
      </c>
      <c r="AL115" s="289" t="str">
        <f t="shared" si="285"/>
        <v>1</v>
      </c>
      <c r="AM115" s="165" t="str">
        <f t="shared" si="285"/>
        <v>0</v>
      </c>
      <c r="AN115" s="230" t="str">
        <f t="shared" si="286"/>
        <v>0</v>
      </c>
      <c r="AO115" s="230" t="str">
        <f t="shared" si="286"/>
        <v>0</v>
      </c>
      <c r="AP115" s="230" t="str">
        <f t="shared" si="286"/>
        <v>0</v>
      </c>
      <c r="AQ115" s="230" t="str">
        <f t="shared" si="286"/>
        <v>1</v>
      </c>
      <c r="AR115" s="229" t="str">
        <f t="shared" si="286"/>
        <v>1</v>
      </c>
      <c r="AS115" s="230" t="str">
        <f t="shared" si="286"/>
        <v>1</v>
      </c>
      <c r="AT115" s="230" t="str">
        <f t="shared" si="286"/>
        <v>1</v>
      </c>
      <c r="AU115" s="231" t="str">
        <f t="shared" si="286"/>
        <v>0</v>
      </c>
      <c r="AV115" s="230" t="str">
        <f t="shared" si="287"/>
        <v>0</v>
      </c>
      <c r="AW115" s="232" t="str">
        <f t="shared" si="287"/>
        <v>0</v>
      </c>
      <c r="AX115" s="232" t="str">
        <f t="shared" si="287"/>
        <v>0</v>
      </c>
      <c r="AY115" s="233" t="str">
        <f t="shared" si="287"/>
        <v>0</v>
      </c>
      <c r="AZ115" s="232" t="str">
        <f t="shared" si="287"/>
        <v>0</v>
      </c>
      <c r="BA115" s="232" t="str">
        <f t="shared" si="287"/>
        <v>0</v>
      </c>
      <c r="BB115" s="232" t="str">
        <f t="shared" si="287"/>
        <v>1</v>
      </c>
      <c r="BC115" s="233" t="str">
        <f t="shared" si="287"/>
        <v>1</v>
      </c>
      <c r="BD115" s="168" t="str">
        <f t="shared" si="288"/>
        <v>1</v>
      </c>
      <c r="BE115" s="168" t="str">
        <f t="shared" si="288"/>
        <v>0</v>
      </c>
      <c r="BF115" s="168" t="str">
        <f t="shared" si="288"/>
        <v>1</v>
      </c>
      <c r="BG115" s="169" t="str">
        <f t="shared" si="288"/>
        <v>0</v>
      </c>
      <c r="BH115" s="168" t="str">
        <f t="shared" si="288"/>
        <v>1</v>
      </c>
      <c r="BI115" s="168" t="str">
        <f t="shared" si="288"/>
        <v>1</v>
      </c>
      <c r="BJ115" s="168" t="str">
        <f t="shared" si="288"/>
        <v>1</v>
      </c>
      <c r="BK115" s="169" t="str">
        <f t="shared" si="288"/>
        <v>0</v>
      </c>
      <c r="BL115" s="168" t="str">
        <f t="shared" si="289"/>
        <v>0</v>
      </c>
      <c r="BM115" s="168" t="str">
        <f t="shared" si="289"/>
        <v>0</v>
      </c>
      <c r="BN115" s="168" t="str">
        <f t="shared" si="289"/>
        <v>0</v>
      </c>
      <c r="BO115" s="169" t="str">
        <f t="shared" si="289"/>
        <v>0</v>
      </c>
      <c r="BP115" s="168" t="str">
        <f t="shared" si="289"/>
        <v>0</v>
      </c>
      <c r="BQ115" s="168" t="str">
        <f t="shared" si="289"/>
        <v>1</v>
      </c>
      <c r="BR115" s="168" t="str">
        <f t="shared" si="289"/>
        <v>0</v>
      </c>
      <c r="BS115" s="169" t="str">
        <f t="shared" si="289"/>
        <v>1</v>
      </c>
      <c r="BT115" s="302" t="str">
        <f t="shared" si="290"/>
        <v>1</v>
      </c>
      <c r="BU115" s="302" t="str">
        <f t="shared" si="290"/>
        <v>0</v>
      </c>
      <c r="BV115" s="302" t="str">
        <f t="shared" si="290"/>
        <v>0</v>
      </c>
      <c r="BW115" s="303" t="str">
        <f t="shared" si="290"/>
        <v>1</v>
      </c>
      <c r="BX115" s="302" t="str">
        <f t="shared" si="290"/>
        <v>0</v>
      </c>
      <c r="BY115" s="302" t="str">
        <f t="shared" si="290"/>
        <v>0</v>
      </c>
      <c r="BZ115" s="302" t="str">
        <f t="shared" si="290"/>
        <v>0</v>
      </c>
      <c r="CA115" s="303" t="str">
        <f t="shared" si="290"/>
        <v>1</v>
      </c>
      <c r="CB115" s="164" t="str">
        <f t="shared" si="291"/>
        <v>0</v>
      </c>
      <c r="CC115" s="289" t="str">
        <f t="shared" si="291"/>
        <v>0</v>
      </c>
      <c r="CD115" s="340" t="str">
        <f t="shared" si="291"/>
        <v>0</v>
      </c>
      <c r="CE115" s="341" t="str">
        <f t="shared" si="291"/>
        <v>0</v>
      </c>
      <c r="CF115" s="340" t="str">
        <f t="shared" si="291"/>
        <v>0</v>
      </c>
      <c r="CG115" s="340" t="str">
        <f t="shared" si="291"/>
        <v>0</v>
      </c>
      <c r="CH115" s="340" t="str">
        <f t="shared" si="291"/>
        <v>0</v>
      </c>
      <c r="CI115" s="341" t="str">
        <f t="shared" si="291"/>
        <v>0</v>
      </c>
      <c r="CJ115" s="367" t="s">
        <v>277</v>
      </c>
      <c r="CL115" s="32" t="str">
        <f t="shared" si="253"/>
        <v>9C1B</v>
      </c>
      <c r="CM115" s="285">
        <f t="shared" si="209"/>
        <v>798</v>
      </c>
      <c r="CN115" s="285">
        <f t="shared" si="211"/>
        <v>808</v>
      </c>
      <c r="CO115" s="142">
        <f t="shared" si="254"/>
        <v>55.4</v>
      </c>
      <c r="CP115" s="142">
        <f t="shared" si="255"/>
        <v>13</v>
      </c>
      <c r="CQ115" s="143">
        <f t="shared" si="221"/>
        <v>-0.22222222222222143</v>
      </c>
      <c r="CS115" s="170">
        <f t="shared" si="256"/>
        <v>9</v>
      </c>
      <c r="CT115" s="23">
        <f t="shared" si="257"/>
        <v>12</v>
      </c>
      <c r="CU115" s="171">
        <f t="shared" si="258"/>
        <v>1</v>
      </c>
      <c r="CV115" s="23">
        <f t="shared" si="259"/>
        <v>11</v>
      </c>
      <c r="CW115" s="172">
        <f t="shared" si="260"/>
        <v>0</v>
      </c>
      <c r="CX115" s="24">
        <f t="shared" si="261"/>
        <v>6</v>
      </c>
      <c r="CY115" s="267">
        <f t="shared" si="262"/>
        <v>1</v>
      </c>
      <c r="CZ115" s="268">
        <f t="shared" si="263"/>
        <v>14</v>
      </c>
      <c r="DA115" s="267">
        <f t="shared" si="264"/>
        <v>0</v>
      </c>
      <c r="DB115" s="268">
        <f t="shared" si="265"/>
        <v>3</v>
      </c>
      <c r="DC115" s="173">
        <f t="shared" si="266"/>
        <v>10</v>
      </c>
      <c r="DD115" s="26">
        <f t="shared" si="267"/>
        <v>14</v>
      </c>
      <c r="DE115" s="173">
        <f t="shared" si="268"/>
        <v>0</v>
      </c>
      <c r="DF115" s="26">
        <f t="shared" si="269"/>
        <v>5</v>
      </c>
      <c r="DG115" s="326">
        <f t="shared" si="270"/>
        <v>9</v>
      </c>
      <c r="DH115" s="327">
        <f t="shared" si="271"/>
        <v>1</v>
      </c>
      <c r="DI115" s="172">
        <f t="shared" si="272"/>
        <v>0</v>
      </c>
      <c r="DJ115" s="24">
        <f t="shared" si="273"/>
        <v>0</v>
      </c>
      <c r="DK115" s="172"/>
      <c r="DL115" s="19">
        <f t="shared" si="274"/>
        <v>156</v>
      </c>
      <c r="DM115" s="19">
        <f t="shared" si="275"/>
        <v>27</v>
      </c>
      <c r="DN115" s="174">
        <f t="shared" si="276"/>
        <v>6</v>
      </c>
      <c r="DO115" s="278">
        <f t="shared" si="277"/>
        <v>30</v>
      </c>
      <c r="DP115" s="278">
        <f t="shared" si="278"/>
        <v>3</v>
      </c>
      <c r="DQ115" s="20">
        <f t="shared" si="279"/>
        <v>174</v>
      </c>
      <c r="DR115" s="20">
        <f t="shared" si="280"/>
        <v>5</v>
      </c>
      <c r="DS115" s="337">
        <f t="shared" si="281"/>
        <v>145</v>
      </c>
      <c r="DT115" s="174">
        <f t="shared" si="282"/>
        <v>0</v>
      </c>
      <c r="DU115" s="1">
        <f t="shared" si="210"/>
        <v>145</v>
      </c>
    </row>
    <row r="116" spans="1:1026" s="398" customFormat="1">
      <c r="A116" s="227">
        <v>44332.775266203702</v>
      </c>
      <c r="B116" s="365" t="s">
        <v>286</v>
      </c>
      <c r="C116" s="369">
        <f t="shared" si="240"/>
        <v>17</v>
      </c>
      <c r="D116" s="370">
        <f t="shared" si="241"/>
        <v>68</v>
      </c>
      <c r="E116" s="371" t="str">
        <f t="shared" si="242"/>
        <v>9C</v>
      </c>
      <c r="F116" s="372" t="str">
        <f t="shared" si="243"/>
        <v>1B</v>
      </c>
      <c r="G116" s="372" t="str">
        <f t="shared" si="244"/>
        <v>0C</v>
      </c>
      <c r="H116" s="372" t="str">
        <f t="shared" si="245"/>
        <v>1E</v>
      </c>
      <c r="I116" s="372" t="str">
        <f t="shared" si="246"/>
        <v>03</v>
      </c>
      <c r="J116" s="372" t="str">
        <f t="shared" si="247"/>
        <v>AD</v>
      </c>
      <c r="K116" s="372" t="str">
        <f t="shared" si="248"/>
        <v>05</v>
      </c>
      <c r="L116" s="372" t="str">
        <f t="shared" si="249"/>
        <v>96</v>
      </c>
      <c r="M116" s="372" t="str">
        <f t="shared" si="250"/>
        <v>4</v>
      </c>
      <c r="N116" s="372" t="str">
        <f t="shared" si="251"/>
        <v/>
      </c>
      <c r="O116" s="373" t="str">
        <f t="shared" si="252"/>
        <v/>
      </c>
      <c r="P116" s="374" t="str">
        <f t="shared" si="283"/>
        <v>1</v>
      </c>
      <c r="Q116" s="375" t="str">
        <f t="shared" si="283"/>
        <v>0</v>
      </c>
      <c r="R116" s="375" t="str">
        <f t="shared" si="283"/>
        <v>0</v>
      </c>
      <c r="S116" s="376" t="str">
        <f t="shared" si="283"/>
        <v>1</v>
      </c>
      <c r="T116" s="375" t="str">
        <f t="shared" si="283"/>
        <v>1</v>
      </c>
      <c r="U116" s="375" t="str">
        <f t="shared" si="283"/>
        <v>1</v>
      </c>
      <c r="V116" s="375" t="str">
        <f t="shared" si="283"/>
        <v>0</v>
      </c>
      <c r="W116" s="375" t="str">
        <f t="shared" si="283"/>
        <v>0</v>
      </c>
      <c r="X116" s="374" t="str">
        <f t="shared" si="284"/>
        <v>0</v>
      </c>
      <c r="Y116" s="375" t="str">
        <f t="shared" si="284"/>
        <v>0</v>
      </c>
      <c r="Z116" s="375" t="str">
        <f t="shared" si="284"/>
        <v>0</v>
      </c>
      <c r="AA116" s="376" t="str">
        <f t="shared" si="284"/>
        <v>1</v>
      </c>
      <c r="AB116" s="377" t="str">
        <f t="shared" si="284"/>
        <v>1</v>
      </c>
      <c r="AC116" s="378" t="str">
        <f t="shared" si="284"/>
        <v>0</v>
      </c>
      <c r="AD116" s="375" t="str">
        <f t="shared" si="284"/>
        <v>1</v>
      </c>
      <c r="AE116" s="376" t="str">
        <f t="shared" si="284"/>
        <v>1</v>
      </c>
      <c r="AF116" s="372" t="str">
        <f t="shared" si="285"/>
        <v>0</v>
      </c>
      <c r="AG116" s="379" t="str">
        <f t="shared" si="285"/>
        <v>0</v>
      </c>
      <c r="AH116" s="380" t="str">
        <f t="shared" si="285"/>
        <v>0</v>
      </c>
      <c r="AI116" s="382" t="str">
        <f t="shared" si="285"/>
        <v>0</v>
      </c>
      <c r="AJ116" s="381" t="str">
        <f t="shared" si="285"/>
        <v>1</v>
      </c>
      <c r="AK116" s="381" t="str">
        <f t="shared" si="285"/>
        <v>1</v>
      </c>
      <c r="AL116" s="296" t="str">
        <f t="shared" si="285"/>
        <v>0</v>
      </c>
      <c r="AM116" s="382" t="str">
        <f t="shared" si="285"/>
        <v>0</v>
      </c>
      <c r="AN116" s="254" t="str">
        <f t="shared" si="286"/>
        <v>0</v>
      </c>
      <c r="AO116" s="254" t="str">
        <f t="shared" si="286"/>
        <v>0</v>
      </c>
      <c r="AP116" s="254" t="str">
        <f t="shared" si="286"/>
        <v>0</v>
      </c>
      <c r="AQ116" s="254" t="str">
        <f t="shared" si="286"/>
        <v>1</v>
      </c>
      <c r="AR116" s="255" t="str">
        <f t="shared" si="286"/>
        <v>1</v>
      </c>
      <c r="AS116" s="254" t="str">
        <f t="shared" si="286"/>
        <v>1</v>
      </c>
      <c r="AT116" s="254" t="str">
        <f t="shared" si="286"/>
        <v>1</v>
      </c>
      <c r="AU116" s="256" t="str">
        <f t="shared" si="286"/>
        <v>0</v>
      </c>
      <c r="AV116" s="254" t="str">
        <f t="shared" si="287"/>
        <v>0</v>
      </c>
      <c r="AW116" s="257" t="str">
        <f t="shared" si="287"/>
        <v>0</v>
      </c>
      <c r="AX116" s="257" t="str">
        <f t="shared" si="287"/>
        <v>0</v>
      </c>
      <c r="AY116" s="258" t="str">
        <f t="shared" si="287"/>
        <v>0</v>
      </c>
      <c r="AZ116" s="257" t="str">
        <f t="shared" si="287"/>
        <v>0</v>
      </c>
      <c r="BA116" s="257" t="str">
        <f t="shared" si="287"/>
        <v>0</v>
      </c>
      <c r="BB116" s="257" t="str">
        <f t="shared" si="287"/>
        <v>1</v>
      </c>
      <c r="BC116" s="258" t="str">
        <f t="shared" si="287"/>
        <v>1</v>
      </c>
      <c r="BD116" s="383" t="str">
        <f t="shared" si="288"/>
        <v>1</v>
      </c>
      <c r="BE116" s="383" t="str">
        <f t="shared" si="288"/>
        <v>0</v>
      </c>
      <c r="BF116" s="383" t="str">
        <f t="shared" si="288"/>
        <v>1</v>
      </c>
      <c r="BG116" s="384" t="str">
        <f t="shared" si="288"/>
        <v>0</v>
      </c>
      <c r="BH116" s="383" t="str">
        <f t="shared" si="288"/>
        <v>1</v>
      </c>
      <c r="BI116" s="383" t="str">
        <f t="shared" si="288"/>
        <v>1</v>
      </c>
      <c r="BJ116" s="383" t="str">
        <f t="shared" si="288"/>
        <v>0</v>
      </c>
      <c r="BK116" s="384" t="str">
        <f t="shared" si="288"/>
        <v>1</v>
      </c>
      <c r="BL116" s="383" t="str">
        <f t="shared" si="289"/>
        <v>0</v>
      </c>
      <c r="BM116" s="383" t="str">
        <f t="shared" si="289"/>
        <v>0</v>
      </c>
      <c r="BN116" s="383" t="str">
        <f t="shared" si="289"/>
        <v>0</v>
      </c>
      <c r="BO116" s="384" t="str">
        <f t="shared" si="289"/>
        <v>0</v>
      </c>
      <c r="BP116" s="383" t="str">
        <f t="shared" si="289"/>
        <v>0</v>
      </c>
      <c r="BQ116" s="383" t="str">
        <f t="shared" si="289"/>
        <v>1</v>
      </c>
      <c r="BR116" s="383" t="str">
        <f t="shared" si="289"/>
        <v>0</v>
      </c>
      <c r="BS116" s="384" t="str">
        <f t="shared" si="289"/>
        <v>1</v>
      </c>
      <c r="BT116" s="314" t="str">
        <f t="shared" si="290"/>
        <v>1</v>
      </c>
      <c r="BU116" s="314" t="str">
        <f t="shared" si="290"/>
        <v>0</v>
      </c>
      <c r="BV116" s="314" t="str">
        <f t="shared" si="290"/>
        <v>0</v>
      </c>
      <c r="BW116" s="315" t="str">
        <f t="shared" si="290"/>
        <v>1</v>
      </c>
      <c r="BX116" s="314" t="str">
        <f t="shared" si="290"/>
        <v>0</v>
      </c>
      <c r="BY116" s="314" t="str">
        <f t="shared" si="290"/>
        <v>1</v>
      </c>
      <c r="BZ116" s="314" t="str">
        <f t="shared" si="290"/>
        <v>1</v>
      </c>
      <c r="CA116" s="315" t="str">
        <f t="shared" si="290"/>
        <v>0</v>
      </c>
      <c r="CB116" s="381" t="str">
        <f t="shared" si="291"/>
        <v>0</v>
      </c>
      <c r="CC116" s="296" t="str">
        <f t="shared" si="291"/>
        <v>1</v>
      </c>
      <c r="CD116" s="352" t="str">
        <f t="shared" si="291"/>
        <v>0</v>
      </c>
      <c r="CE116" s="353" t="str">
        <f t="shared" si="291"/>
        <v>0</v>
      </c>
      <c r="CF116" s="352" t="str">
        <f t="shared" si="291"/>
        <v>0</v>
      </c>
      <c r="CG116" s="352" t="str">
        <f t="shared" si="291"/>
        <v>0</v>
      </c>
      <c r="CH116" s="352" t="str">
        <f t="shared" si="291"/>
        <v>0</v>
      </c>
      <c r="CI116" s="353" t="str">
        <f t="shared" si="291"/>
        <v>0</v>
      </c>
      <c r="CJ116" s="372" t="s">
        <v>278</v>
      </c>
      <c r="CK116" s="372"/>
      <c r="CL116" s="385" t="str">
        <f t="shared" si="253"/>
        <v>9C1B</v>
      </c>
      <c r="CM116" s="286">
        <f t="shared" si="209"/>
        <v>798</v>
      </c>
      <c r="CN116" s="286">
        <f t="shared" si="211"/>
        <v>808</v>
      </c>
      <c r="CO116" s="386">
        <f t="shared" si="254"/>
        <v>55.3</v>
      </c>
      <c r="CP116" s="386">
        <f t="shared" si="255"/>
        <v>12.944444444444443</v>
      </c>
      <c r="CQ116" s="387">
        <f t="shared" si="221"/>
        <v>-5.5555555555557135E-2</v>
      </c>
      <c r="CR116" s="372"/>
      <c r="CS116" s="388">
        <f t="shared" si="256"/>
        <v>9</v>
      </c>
      <c r="CT116" s="389">
        <f t="shared" si="257"/>
        <v>12</v>
      </c>
      <c r="CU116" s="390">
        <f t="shared" si="258"/>
        <v>1</v>
      </c>
      <c r="CV116" s="389">
        <f t="shared" si="259"/>
        <v>11</v>
      </c>
      <c r="CW116" s="391">
        <f t="shared" si="260"/>
        <v>0</v>
      </c>
      <c r="CX116" s="392">
        <f t="shared" si="261"/>
        <v>12</v>
      </c>
      <c r="CY116" s="271">
        <f t="shared" si="262"/>
        <v>1</v>
      </c>
      <c r="CZ116" s="272">
        <f t="shared" si="263"/>
        <v>14</v>
      </c>
      <c r="DA116" s="271">
        <f t="shared" si="264"/>
        <v>0</v>
      </c>
      <c r="DB116" s="272">
        <f t="shared" si="265"/>
        <v>3</v>
      </c>
      <c r="DC116" s="393">
        <f t="shared" si="266"/>
        <v>10</v>
      </c>
      <c r="DD116" s="394">
        <f t="shared" si="267"/>
        <v>13</v>
      </c>
      <c r="DE116" s="393">
        <f t="shared" si="268"/>
        <v>0</v>
      </c>
      <c r="DF116" s="394">
        <f t="shared" si="269"/>
        <v>5</v>
      </c>
      <c r="DG116" s="330">
        <f t="shared" si="270"/>
        <v>9</v>
      </c>
      <c r="DH116" s="331">
        <f t="shared" si="271"/>
        <v>6</v>
      </c>
      <c r="DI116" s="391">
        <f t="shared" si="272"/>
        <v>4</v>
      </c>
      <c r="DJ116" s="392">
        <f t="shared" si="273"/>
        <v>0</v>
      </c>
      <c r="DK116" s="391"/>
      <c r="DL116" s="395">
        <f t="shared" si="274"/>
        <v>156</v>
      </c>
      <c r="DM116" s="395">
        <f t="shared" si="275"/>
        <v>27</v>
      </c>
      <c r="DN116" s="396">
        <f t="shared" si="276"/>
        <v>12</v>
      </c>
      <c r="DO116" s="280">
        <f t="shared" si="277"/>
        <v>30</v>
      </c>
      <c r="DP116" s="280">
        <f t="shared" si="278"/>
        <v>3</v>
      </c>
      <c r="DQ116" s="397">
        <f t="shared" si="279"/>
        <v>173</v>
      </c>
      <c r="DR116" s="397">
        <f t="shared" si="280"/>
        <v>5</v>
      </c>
      <c r="DS116" s="339">
        <f t="shared" si="281"/>
        <v>150</v>
      </c>
      <c r="DT116" s="396">
        <f t="shared" si="282"/>
        <v>64</v>
      </c>
      <c r="DU116" s="391">
        <f t="shared" si="210"/>
        <v>150</v>
      </c>
      <c r="DV116" s="391"/>
      <c r="DW116" s="391"/>
      <c r="DX116" s="391"/>
      <c r="DY116" s="391"/>
      <c r="DZ116" s="391"/>
      <c r="EA116" s="391"/>
      <c r="EB116" s="391"/>
      <c r="EC116" s="391"/>
      <c r="ED116" s="391"/>
      <c r="EE116" s="391"/>
      <c r="EF116" s="391"/>
      <c r="EG116" s="391"/>
      <c r="EH116" s="391"/>
      <c r="EI116" s="391"/>
      <c r="EJ116" s="391"/>
      <c r="EK116" s="391"/>
      <c r="EL116" s="391"/>
      <c r="EM116" s="391"/>
      <c r="EN116" s="391"/>
      <c r="EO116" s="391"/>
      <c r="EP116" s="391"/>
      <c r="EQ116" s="391"/>
      <c r="ER116" s="391"/>
      <c r="ES116" s="391"/>
      <c r="ET116" s="391"/>
      <c r="EU116" s="391"/>
      <c r="EV116" s="391"/>
      <c r="EW116" s="391"/>
      <c r="EX116" s="391"/>
      <c r="EY116" s="391"/>
      <c r="EZ116" s="391"/>
      <c r="FA116" s="391"/>
      <c r="FB116" s="391"/>
      <c r="FC116" s="391"/>
      <c r="FD116" s="391"/>
      <c r="FE116" s="391"/>
      <c r="FF116" s="391"/>
      <c r="FG116" s="391"/>
      <c r="FH116" s="391"/>
      <c r="FI116" s="391"/>
      <c r="FJ116" s="391"/>
      <c r="FK116" s="391"/>
      <c r="FL116" s="391"/>
      <c r="FM116" s="391"/>
      <c r="FN116" s="391"/>
      <c r="FO116" s="391"/>
      <c r="FP116" s="391"/>
      <c r="FQ116" s="391"/>
      <c r="FR116" s="391"/>
      <c r="FS116" s="391"/>
      <c r="FT116" s="391"/>
      <c r="FU116" s="391"/>
      <c r="FV116" s="391"/>
      <c r="FW116" s="391"/>
      <c r="FX116" s="391"/>
      <c r="FY116" s="391"/>
      <c r="FZ116" s="391"/>
      <c r="GA116" s="391"/>
      <c r="GB116" s="391"/>
      <c r="GC116" s="391"/>
      <c r="GD116" s="391"/>
      <c r="GE116" s="391"/>
      <c r="GF116" s="391"/>
      <c r="GG116" s="391"/>
      <c r="GH116" s="391"/>
      <c r="GI116" s="391"/>
      <c r="GJ116" s="391"/>
      <c r="GK116" s="391"/>
      <c r="GL116" s="391"/>
      <c r="GM116" s="391"/>
      <c r="GN116" s="391"/>
      <c r="GO116" s="391"/>
      <c r="GP116" s="391"/>
      <c r="GQ116" s="391"/>
      <c r="GR116" s="391"/>
      <c r="GS116" s="391"/>
      <c r="GT116" s="391"/>
      <c r="GU116" s="391"/>
      <c r="GV116" s="391"/>
      <c r="GW116" s="391"/>
      <c r="GX116" s="391"/>
      <c r="GY116" s="391"/>
      <c r="GZ116" s="391"/>
      <c r="HA116" s="391"/>
      <c r="HB116" s="391"/>
      <c r="HC116" s="391"/>
      <c r="HD116" s="391"/>
      <c r="HE116" s="391"/>
      <c r="HF116" s="391"/>
      <c r="HG116" s="391"/>
      <c r="HH116" s="391"/>
      <c r="HI116" s="391"/>
      <c r="HJ116" s="391"/>
      <c r="HK116" s="391"/>
      <c r="HL116" s="391"/>
      <c r="HM116" s="391"/>
      <c r="HN116" s="391"/>
      <c r="HO116" s="391"/>
      <c r="HP116" s="391"/>
      <c r="HQ116" s="391"/>
      <c r="HR116" s="391"/>
      <c r="HS116" s="391"/>
      <c r="HT116" s="391"/>
      <c r="HU116" s="391"/>
      <c r="HV116" s="391"/>
      <c r="HW116" s="391"/>
      <c r="HX116" s="391"/>
      <c r="HY116" s="391"/>
      <c r="HZ116" s="391"/>
      <c r="IA116" s="391"/>
      <c r="IB116" s="391"/>
      <c r="IC116" s="391"/>
      <c r="ID116" s="391"/>
      <c r="IE116" s="391"/>
      <c r="IF116" s="391"/>
      <c r="IG116" s="391"/>
      <c r="IH116" s="391"/>
      <c r="II116" s="391"/>
      <c r="IJ116" s="391"/>
      <c r="IK116" s="391"/>
      <c r="IL116" s="391"/>
      <c r="IM116" s="391"/>
      <c r="IN116" s="391"/>
      <c r="IO116" s="391"/>
      <c r="IP116" s="391"/>
      <c r="IQ116" s="391"/>
      <c r="IR116" s="391"/>
      <c r="IS116" s="391"/>
      <c r="IT116" s="391"/>
      <c r="IU116" s="391"/>
      <c r="IV116" s="391"/>
      <c r="IW116" s="391"/>
      <c r="IX116" s="391"/>
      <c r="IY116" s="391"/>
      <c r="IZ116" s="391"/>
      <c r="JA116" s="391"/>
      <c r="JB116" s="391"/>
      <c r="JC116" s="391"/>
      <c r="JD116" s="391"/>
      <c r="JE116" s="391"/>
      <c r="JF116" s="391"/>
      <c r="JG116" s="391"/>
      <c r="JH116" s="391"/>
      <c r="JI116" s="391"/>
      <c r="JJ116" s="391"/>
      <c r="JK116" s="391"/>
      <c r="JL116" s="391"/>
      <c r="JM116" s="391"/>
      <c r="JN116" s="391"/>
      <c r="JO116" s="391"/>
      <c r="JP116" s="391"/>
      <c r="JQ116" s="391"/>
      <c r="JR116" s="391"/>
      <c r="JS116" s="391"/>
      <c r="JT116" s="391"/>
      <c r="JU116" s="391"/>
      <c r="JV116" s="391"/>
      <c r="JW116" s="391"/>
      <c r="JX116" s="391"/>
      <c r="JY116" s="391"/>
      <c r="JZ116" s="391"/>
      <c r="KA116" s="391"/>
      <c r="KB116" s="391"/>
      <c r="KC116" s="391"/>
      <c r="KD116" s="391"/>
      <c r="KE116" s="391"/>
      <c r="KF116" s="391"/>
      <c r="KG116" s="391"/>
      <c r="KH116" s="391"/>
      <c r="KI116" s="391"/>
      <c r="KJ116" s="391"/>
      <c r="KK116" s="391"/>
      <c r="KL116" s="391"/>
      <c r="KM116" s="391"/>
      <c r="KN116" s="391"/>
      <c r="KO116" s="391"/>
      <c r="KP116" s="391"/>
      <c r="KQ116" s="391"/>
      <c r="KR116" s="391"/>
      <c r="KS116" s="391"/>
      <c r="KT116" s="391"/>
      <c r="KU116" s="391"/>
      <c r="KV116" s="391"/>
      <c r="KW116" s="391"/>
      <c r="KX116" s="391"/>
      <c r="KY116" s="391"/>
      <c r="KZ116" s="391"/>
      <c r="LA116" s="391"/>
      <c r="LB116" s="391"/>
      <c r="LC116" s="391"/>
      <c r="LD116" s="391"/>
      <c r="LE116" s="391"/>
      <c r="LF116" s="391"/>
      <c r="LG116" s="391"/>
      <c r="LH116" s="391"/>
      <c r="LI116" s="391"/>
      <c r="LJ116" s="391"/>
      <c r="LK116" s="391"/>
      <c r="LL116" s="391"/>
      <c r="LM116" s="391"/>
      <c r="LN116" s="391"/>
      <c r="LO116" s="391"/>
      <c r="LP116" s="391"/>
      <c r="LQ116" s="391"/>
      <c r="LR116" s="391"/>
      <c r="LS116" s="391"/>
      <c r="LT116" s="391"/>
      <c r="LU116" s="391"/>
      <c r="LV116" s="391"/>
      <c r="LW116" s="391"/>
      <c r="LX116" s="391"/>
      <c r="LY116" s="391"/>
      <c r="LZ116" s="391"/>
      <c r="MA116" s="391"/>
      <c r="MB116" s="391"/>
      <c r="MC116" s="391"/>
      <c r="MD116" s="391"/>
      <c r="ME116" s="391"/>
      <c r="MF116" s="391"/>
      <c r="MG116" s="391"/>
      <c r="MH116" s="391"/>
      <c r="MI116" s="391"/>
      <c r="MJ116" s="391"/>
      <c r="MK116" s="391"/>
      <c r="ML116" s="391"/>
      <c r="MM116" s="391"/>
      <c r="MN116" s="391"/>
      <c r="MO116" s="391"/>
      <c r="MP116" s="391"/>
      <c r="MQ116" s="391"/>
      <c r="MR116" s="391"/>
      <c r="MS116" s="391"/>
      <c r="MT116" s="391"/>
      <c r="MU116" s="391"/>
      <c r="MV116" s="391"/>
      <c r="MW116" s="391"/>
      <c r="MX116" s="391"/>
      <c r="MY116" s="391"/>
      <c r="MZ116" s="391"/>
      <c r="NA116" s="391"/>
      <c r="NB116" s="391"/>
      <c r="NC116" s="391"/>
      <c r="ND116" s="391"/>
      <c r="NE116" s="391"/>
      <c r="NF116" s="391"/>
      <c r="NG116" s="391"/>
      <c r="NH116" s="391"/>
      <c r="NI116" s="391"/>
      <c r="NJ116" s="391"/>
      <c r="NK116" s="391"/>
      <c r="NL116" s="391"/>
      <c r="NM116" s="391"/>
      <c r="NN116" s="391"/>
      <c r="NO116" s="391"/>
      <c r="NP116" s="391"/>
      <c r="NQ116" s="391"/>
      <c r="NR116" s="391"/>
      <c r="NS116" s="391"/>
      <c r="NT116" s="391"/>
      <c r="NU116" s="391"/>
      <c r="NV116" s="391"/>
      <c r="NW116" s="391"/>
      <c r="NX116" s="391"/>
      <c r="NY116" s="391"/>
      <c r="NZ116" s="391"/>
      <c r="OA116" s="391"/>
      <c r="OB116" s="391"/>
      <c r="OC116" s="391"/>
      <c r="OD116" s="391"/>
      <c r="OE116" s="391"/>
      <c r="OF116" s="391"/>
      <c r="OG116" s="391"/>
      <c r="OH116" s="391"/>
      <c r="OI116" s="391"/>
      <c r="OJ116" s="391"/>
      <c r="OK116" s="391"/>
      <c r="OL116" s="391"/>
      <c r="OM116" s="391"/>
      <c r="ON116" s="391"/>
      <c r="OO116" s="391"/>
      <c r="OP116" s="391"/>
      <c r="OQ116" s="391"/>
      <c r="OR116" s="391"/>
      <c r="OS116" s="391"/>
      <c r="OT116" s="391"/>
      <c r="OU116" s="391"/>
      <c r="OV116" s="391"/>
      <c r="OW116" s="391"/>
      <c r="OX116" s="391"/>
      <c r="OY116" s="391"/>
      <c r="OZ116" s="391"/>
      <c r="PA116" s="391"/>
      <c r="PB116" s="391"/>
      <c r="PC116" s="391"/>
      <c r="PD116" s="391"/>
      <c r="PE116" s="391"/>
      <c r="PF116" s="391"/>
      <c r="PG116" s="391"/>
      <c r="PH116" s="391"/>
      <c r="PI116" s="391"/>
      <c r="PJ116" s="391"/>
      <c r="PK116" s="391"/>
      <c r="PL116" s="391"/>
      <c r="PM116" s="391"/>
      <c r="PN116" s="391"/>
      <c r="PO116" s="391"/>
      <c r="PP116" s="391"/>
      <c r="PQ116" s="391"/>
      <c r="PR116" s="391"/>
      <c r="PS116" s="391"/>
      <c r="PT116" s="391"/>
      <c r="PU116" s="391"/>
      <c r="PV116" s="391"/>
      <c r="PW116" s="391"/>
      <c r="PX116" s="391"/>
      <c r="PY116" s="391"/>
      <c r="PZ116" s="391"/>
      <c r="QA116" s="391"/>
      <c r="QB116" s="391"/>
      <c r="QC116" s="391"/>
      <c r="QD116" s="391"/>
      <c r="QE116" s="391"/>
      <c r="QF116" s="391"/>
      <c r="QG116" s="391"/>
      <c r="QH116" s="391"/>
      <c r="QI116" s="391"/>
      <c r="QJ116" s="391"/>
      <c r="QK116" s="391"/>
      <c r="QL116" s="391"/>
      <c r="QM116" s="391"/>
      <c r="QN116" s="391"/>
      <c r="QO116" s="391"/>
      <c r="QP116" s="391"/>
      <c r="QQ116" s="391"/>
      <c r="QR116" s="391"/>
      <c r="QS116" s="391"/>
      <c r="QT116" s="391"/>
      <c r="QU116" s="391"/>
      <c r="QV116" s="391"/>
      <c r="QW116" s="391"/>
      <c r="QX116" s="391"/>
      <c r="QY116" s="391"/>
      <c r="QZ116" s="391"/>
      <c r="RA116" s="391"/>
      <c r="RB116" s="391"/>
      <c r="RC116" s="391"/>
      <c r="RD116" s="391"/>
      <c r="RE116" s="391"/>
      <c r="RF116" s="391"/>
      <c r="RG116" s="391"/>
      <c r="RH116" s="391"/>
      <c r="RI116" s="391"/>
      <c r="RJ116" s="391"/>
      <c r="RK116" s="391"/>
      <c r="RL116" s="391"/>
      <c r="RM116" s="391"/>
      <c r="RN116" s="391"/>
      <c r="RO116" s="391"/>
      <c r="RP116" s="391"/>
      <c r="RQ116" s="391"/>
      <c r="RR116" s="391"/>
      <c r="RS116" s="391"/>
      <c r="RT116" s="391"/>
      <c r="RU116" s="391"/>
      <c r="RV116" s="391"/>
      <c r="RW116" s="391"/>
      <c r="RX116" s="391"/>
      <c r="RY116" s="391"/>
      <c r="RZ116" s="391"/>
      <c r="SA116" s="391"/>
      <c r="SB116" s="391"/>
      <c r="SC116" s="391"/>
      <c r="SD116" s="391"/>
      <c r="SE116" s="391"/>
      <c r="SF116" s="391"/>
      <c r="SG116" s="391"/>
      <c r="SH116" s="391"/>
      <c r="SI116" s="391"/>
      <c r="SJ116" s="391"/>
      <c r="SK116" s="391"/>
      <c r="SL116" s="391"/>
      <c r="SM116" s="391"/>
      <c r="SN116" s="391"/>
      <c r="SO116" s="391"/>
      <c r="SP116" s="391"/>
      <c r="SQ116" s="391"/>
      <c r="SR116" s="391"/>
      <c r="SS116" s="391"/>
      <c r="ST116" s="391"/>
      <c r="SU116" s="391"/>
      <c r="SV116" s="391"/>
      <c r="SW116" s="391"/>
      <c r="SX116" s="391"/>
      <c r="SY116" s="391"/>
      <c r="SZ116" s="391"/>
      <c r="TA116" s="391"/>
      <c r="TB116" s="391"/>
      <c r="TC116" s="391"/>
      <c r="TD116" s="391"/>
      <c r="TE116" s="391"/>
      <c r="TF116" s="391"/>
      <c r="TG116" s="391"/>
      <c r="TH116" s="391"/>
      <c r="TI116" s="391"/>
      <c r="TJ116" s="391"/>
      <c r="TK116" s="391"/>
      <c r="TL116" s="391"/>
      <c r="TM116" s="391"/>
      <c r="TN116" s="391"/>
      <c r="TO116" s="391"/>
      <c r="TP116" s="391"/>
      <c r="TQ116" s="391"/>
      <c r="TR116" s="391"/>
      <c r="TS116" s="391"/>
      <c r="TT116" s="391"/>
      <c r="TU116" s="391"/>
      <c r="TV116" s="391"/>
      <c r="TW116" s="391"/>
      <c r="TX116" s="391"/>
      <c r="TY116" s="391"/>
      <c r="TZ116" s="391"/>
      <c r="UA116" s="391"/>
      <c r="UB116" s="391"/>
      <c r="UC116" s="391"/>
      <c r="UD116" s="391"/>
      <c r="UE116" s="391"/>
      <c r="UF116" s="391"/>
      <c r="UG116" s="391"/>
      <c r="UH116" s="391"/>
      <c r="UI116" s="391"/>
      <c r="UJ116" s="391"/>
      <c r="UK116" s="391"/>
      <c r="UL116" s="391"/>
      <c r="UM116" s="391"/>
      <c r="UN116" s="391"/>
      <c r="UO116" s="391"/>
      <c r="UP116" s="391"/>
      <c r="UQ116" s="391"/>
      <c r="UR116" s="391"/>
      <c r="US116" s="391"/>
      <c r="UT116" s="391"/>
      <c r="UU116" s="391"/>
      <c r="UV116" s="391"/>
      <c r="UW116" s="391"/>
      <c r="UX116" s="391"/>
      <c r="UY116" s="391"/>
      <c r="UZ116" s="391"/>
      <c r="VA116" s="391"/>
      <c r="VB116" s="391"/>
      <c r="VC116" s="391"/>
      <c r="VD116" s="391"/>
      <c r="VE116" s="391"/>
      <c r="VF116" s="391"/>
      <c r="VG116" s="391"/>
      <c r="VH116" s="391"/>
      <c r="VI116" s="391"/>
      <c r="VJ116" s="391"/>
      <c r="VK116" s="391"/>
      <c r="VL116" s="391"/>
      <c r="VM116" s="391"/>
      <c r="VN116" s="391"/>
      <c r="VO116" s="391"/>
      <c r="VP116" s="391"/>
      <c r="VQ116" s="391"/>
      <c r="VR116" s="391"/>
      <c r="VS116" s="391"/>
      <c r="VT116" s="391"/>
      <c r="VU116" s="391"/>
      <c r="VV116" s="391"/>
      <c r="VW116" s="391"/>
      <c r="VX116" s="391"/>
      <c r="VY116" s="391"/>
      <c r="VZ116" s="391"/>
      <c r="WA116" s="391"/>
      <c r="WB116" s="391"/>
      <c r="WC116" s="391"/>
      <c r="WD116" s="391"/>
      <c r="WE116" s="391"/>
      <c r="WF116" s="391"/>
      <c r="WG116" s="391"/>
      <c r="WH116" s="391"/>
      <c r="WI116" s="391"/>
      <c r="WJ116" s="391"/>
      <c r="WK116" s="391"/>
      <c r="WL116" s="391"/>
      <c r="WM116" s="391"/>
      <c r="WN116" s="391"/>
      <c r="WO116" s="391"/>
      <c r="WP116" s="391"/>
      <c r="WQ116" s="391"/>
      <c r="WR116" s="391"/>
      <c r="WS116" s="391"/>
      <c r="WT116" s="391"/>
      <c r="WU116" s="391"/>
      <c r="WV116" s="391"/>
      <c r="WW116" s="391"/>
      <c r="WX116" s="391"/>
      <c r="WY116" s="391"/>
      <c r="WZ116" s="391"/>
      <c r="XA116" s="391"/>
      <c r="XB116" s="391"/>
      <c r="XC116" s="391"/>
      <c r="XD116" s="391"/>
      <c r="XE116" s="391"/>
      <c r="XF116" s="391"/>
      <c r="XG116" s="391"/>
      <c r="XH116" s="391"/>
      <c r="XI116" s="391"/>
      <c r="XJ116" s="391"/>
      <c r="XK116" s="391"/>
      <c r="XL116" s="391"/>
      <c r="XM116" s="391"/>
      <c r="XN116" s="391"/>
      <c r="XO116" s="391"/>
      <c r="XP116" s="391"/>
      <c r="XQ116" s="391"/>
      <c r="XR116" s="391"/>
      <c r="XS116" s="391"/>
      <c r="XT116" s="391"/>
      <c r="XU116" s="391"/>
      <c r="XV116" s="391"/>
      <c r="XW116" s="391"/>
      <c r="XX116" s="391"/>
      <c r="XY116" s="391"/>
      <c r="XZ116" s="391"/>
      <c r="YA116" s="391"/>
      <c r="YB116" s="391"/>
      <c r="YC116" s="391"/>
      <c r="YD116" s="391"/>
      <c r="YE116" s="391"/>
      <c r="YF116" s="391"/>
      <c r="YG116" s="391"/>
      <c r="YH116" s="391"/>
      <c r="YI116" s="391"/>
      <c r="YJ116" s="391"/>
      <c r="YK116" s="391"/>
      <c r="YL116" s="391"/>
      <c r="YM116" s="391"/>
      <c r="YN116" s="391"/>
      <c r="YO116" s="391"/>
      <c r="YP116" s="391"/>
      <c r="YQ116" s="391"/>
      <c r="YR116" s="391"/>
      <c r="YS116" s="391"/>
      <c r="YT116" s="391"/>
      <c r="YU116" s="391"/>
      <c r="YV116" s="391"/>
      <c r="YW116" s="391"/>
      <c r="YX116" s="391"/>
      <c r="YY116" s="391"/>
      <c r="YZ116" s="391"/>
      <c r="ZA116" s="391"/>
      <c r="ZB116" s="391"/>
      <c r="ZC116" s="391"/>
      <c r="ZD116" s="391"/>
      <c r="ZE116" s="391"/>
      <c r="ZF116" s="391"/>
      <c r="ZG116" s="391"/>
      <c r="ZH116" s="391"/>
      <c r="ZI116" s="391"/>
      <c r="ZJ116" s="391"/>
      <c r="ZK116" s="391"/>
      <c r="ZL116" s="391"/>
      <c r="ZM116" s="391"/>
      <c r="ZN116" s="391"/>
      <c r="ZO116" s="391"/>
      <c r="ZP116" s="391"/>
      <c r="ZQ116" s="391"/>
      <c r="ZR116" s="391"/>
      <c r="ZS116" s="391"/>
      <c r="ZT116" s="391"/>
      <c r="ZU116" s="391"/>
      <c r="ZV116" s="391"/>
      <c r="ZW116" s="391"/>
      <c r="ZX116" s="391"/>
      <c r="ZY116" s="391"/>
      <c r="ZZ116" s="391"/>
      <c r="AAA116" s="391"/>
      <c r="AAB116" s="391"/>
      <c r="AAC116" s="391"/>
      <c r="AAD116" s="391"/>
      <c r="AAE116" s="391"/>
      <c r="AAF116" s="391"/>
      <c r="AAG116" s="391"/>
      <c r="AAH116" s="391"/>
      <c r="AAI116" s="391"/>
      <c r="AAJ116" s="391"/>
      <c r="AAK116" s="391"/>
      <c r="AAL116" s="391"/>
      <c r="AAM116" s="391"/>
      <c r="AAN116" s="391"/>
      <c r="AAO116" s="391"/>
      <c r="AAP116" s="391"/>
      <c r="AAQ116" s="391"/>
      <c r="AAR116" s="391"/>
      <c r="AAS116" s="391"/>
      <c r="AAT116" s="391"/>
      <c r="AAU116" s="391"/>
      <c r="AAV116" s="391"/>
      <c r="AAW116" s="391"/>
      <c r="AAX116" s="391"/>
      <c r="AAY116" s="391"/>
      <c r="AAZ116" s="391"/>
      <c r="ABA116" s="391"/>
      <c r="ABB116" s="391"/>
      <c r="ABC116" s="391"/>
      <c r="ABD116" s="391"/>
      <c r="ABE116" s="391"/>
      <c r="ABF116" s="391"/>
      <c r="ABG116" s="391"/>
      <c r="ABH116" s="391"/>
      <c r="ABI116" s="391"/>
      <c r="ABJ116" s="391"/>
      <c r="ABK116" s="391"/>
      <c r="ABL116" s="391"/>
      <c r="ABM116" s="391"/>
      <c r="ABN116" s="391"/>
      <c r="ABO116" s="391"/>
      <c r="ABP116" s="391"/>
      <c r="ABQ116" s="391"/>
      <c r="ABR116" s="391"/>
      <c r="ABS116" s="391"/>
      <c r="ABT116" s="391"/>
      <c r="ABU116" s="391"/>
      <c r="ABV116" s="391"/>
      <c r="ABW116" s="391"/>
      <c r="ABX116" s="391"/>
      <c r="ABY116" s="391"/>
      <c r="ABZ116" s="391"/>
      <c r="ACA116" s="391"/>
      <c r="ACB116" s="391"/>
      <c r="ACC116" s="391"/>
      <c r="ACD116" s="391"/>
      <c r="ACE116" s="391"/>
      <c r="ACF116" s="391"/>
      <c r="ACG116" s="391"/>
      <c r="ACH116" s="391"/>
      <c r="ACI116" s="391"/>
      <c r="ACJ116" s="391"/>
      <c r="ACK116" s="391"/>
      <c r="ACL116" s="391"/>
      <c r="ACM116" s="391"/>
      <c r="ACN116" s="391"/>
      <c r="ACO116" s="391"/>
      <c r="ACP116" s="391"/>
      <c r="ACQ116" s="391"/>
      <c r="ACR116" s="391"/>
      <c r="ACS116" s="391"/>
      <c r="ACT116" s="391"/>
      <c r="ACU116" s="391"/>
      <c r="ACV116" s="391"/>
      <c r="ACW116" s="391"/>
      <c r="ACX116" s="391"/>
      <c r="ACY116" s="391"/>
      <c r="ACZ116" s="391"/>
      <c r="ADA116" s="391"/>
      <c r="ADB116" s="391"/>
      <c r="ADC116" s="391"/>
      <c r="ADD116" s="391"/>
      <c r="ADE116" s="391"/>
      <c r="ADF116" s="391"/>
      <c r="ADG116" s="391"/>
      <c r="ADH116" s="391"/>
      <c r="ADI116" s="391"/>
      <c r="ADJ116" s="391"/>
      <c r="ADK116" s="391"/>
      <c r="ADL116" s="391"/>
      <c r="ADM116" s="391"/>
      <c r="ADN116" s="391"/>
      <c r="ADO116" s="391"/>
      <c r="ADP116" s="391"/>
      <c r="ADQ116" s="391"/>
      <c r="ADR116" s="391"/>
      <c r="ADS116" s="391"/>
      <c r="ADT116" s="391"/>
      <c r="ADU116" s="391"/>
      <c r="ADV116" s="391"/>
      <c r="ADW116" s="391"/>
      <c r="ADX116" s="391"/>
      <c r="ADY116" s="391"/>
      <c r="ADZ116" s="391"/>
      <c r="AEA116" s="391"/>
      <c r="AEB116" s="391"/>
      <c r="AEC116" s="391"/>
      <c r="AED116" s="391"/>
      <c r="AEE116" s="391"/>
      <c r="AEF116" s="391"/>
      <c r="AEG116" s="391"/>
      <c r="AEH116" s="391"/>
      <c r="AEI116" s="391"/>
      <c r="AEJ116" s="391"/>
      <c r="AEK116" s="391"/>
      <c r="AEL116" s="391"/>
      <c r="AEM116" s="391"/>
      <c r="AEN116" s="391"/>
      <c r="AEO116" s="391"/>
      <c r="AEP116" s="391"/>
      <c r="AEQ116" s="391"/>
      <c r="AER116" s="391"/>
      <c r="AES116" s="391"/>
      <c r="AET116" s="391"/>
      <c r="AEU116" s="391"/>
      <c r="AEV116" s="391"/>
      <c r="AEW116" s="391"/>
      <c r="AEX116" s="391"/>
      <c r="AEY116" s="391"/>
      <c r="AEZ116" s="391"/>
      <c r="AFA116" s="391"/>
      <c r="AFB116" s="391"/>
      <c r="AFC116" s="391"/>
      <c r="AFD116" s="391"/>
      <c r="AFE116" s="391"/>
      <c r="AFF116" s="391"/>
      <c r="AFG116" s="391"/>
      <c r="AFH116" s="391"/>
      <c r="AFI116" s="391"/>
      <c r="AFJ116" s="391"/>
      <c r="AFK116" s="391"/>
      <c r="AFL116" s="391"/>
      <c r="AFM116" s="391"/>
      <c r="AFN116" s="391"/>
      <c r="AFO116" s="391"/>
      <c r="AFP116" s="391"/>
      <c r="AFQ116" s="391"/>
      <c r="AFR116" s="391"/>
      <c r="AFS116" s="391"/>
      <c r="AFT116" s="391"/>
      <c r="AFU116" s="391"/>
      <c r="AFV116" s="391"/>
      <c r="AFW116" s="391"/>
      <c r="AFX116" s="391"/>
      <c r="AFY116" s="391"/>
      <c r="AFZ116" s="391"/>
      <c r="AGA116" s="391"/>
      <c r="AGB116" s="391"/>
      <c r="AGC116" s="391"/>
      <c r="AGD116" s="391"/>
      <c r="AGE116" s="391"/>
      <c r="AGF116" s="391"/>
      <c r="AGG116" s="391"/>
      <c r="AGH116" s="391"/>
      <c r="AGI116" s="391"/>
      <c r="AGJ116" s="391"/>
      <c r="AGK116" s="391"/>
      <c r="AGL116" s="391"/>
      <c r="AGM116" s="391"/>
      <c r="AGN116" s="391"/>
      <c r="AGO116" s="391"/>
      <c r="AGP116" s="391"/>
      <c r="AGQ116" s="391"/>
      <c r="AGR116" s="391"/>
      <c r="AGS116" s="391"/>
      <c r="AGT116" s="391"/>
      <c r="AGU116" s="391"/>
      <c r="AGV116" s="391"/>
      <c r="AGW116" s="391"/>
      <c r="AGX116" s="391"/>
      <c r="AGY116" s="391"/>
      <c r="AGZ116" s="391"/>
      <c r="AHA116" s="391"/>
      <c r="AHB116" s="391"/>
      <c r="AHC116" s="391"/>
      <c r="AHD116" s="391"/>
      <c r="AHE116" s="391"/>
      <c r="AHF116" s="391"/>
      <c r="AHG116" s="391"/>
      <c r="AHH116" s="391"/>
      <c r="AHI116" s="391"/>
      <c r="AHJ116" s="391"/>
      <c r="AHK116" s="391"/>
      <c r="AHL116" s="391"/>
      <c r="AHM116" s="391"/>
      <c r="AHN116" s="391"/>
      <c r="AHO116" s="391"/>
      <c r="AHP116" s="391"/>
      <c r="AHQ116" s="391"/>
      <c r="AHR116" s="391"/>
      <c r="AHS116" s="391"/>
      <c r="AHT116" s="391"/>
      <c r="AHU116" s="391"/>
      <c r="AHV116" s="391"/>
      <c r="AHW116" s="391"/>
      <c r="AHX116" s="391"/>
      <c r="AHY116" s="391"/>
      <c r="AHZ116" s="391"/>
      <c r="AIA116" s="391"/>
      <c r="AIB116" s="391"/>
      <c r="AIC116" s="391"/>
      <c r="AID116" s="391"/>
      <c r="AIE116" s="391"/>
      <c r="AIF116" s="391"/>
      <c r="AIG116" s="391"/>
      <c r="AIH116" s="391"/>
      <c r="AII116" s="391"/>
      <c r="AIJ116" s="391"/>
      <c r="AIK116" s="391"/>
      <c r="AIL116" s="391"/>
      <c r="AIM116" s="391"/>
      <c r="AIN116" s="391"/>
      <c r="AIO116" s="391"/>
      <c r="AIP116" s="391"/>
      <c r="AIQ116" s="391"/>
      <c r="AIR116" s="391"/>
      <c r="AIS116" s="391"/>
      <c r="AIT116" s="391"/>
      <c r="AIU116" s="391"/>
      <c r="AIV116" s="391"/>
      <c r="AIW116" s="391"/>
      <c r="AIX116" s="391"/>
      <c r="AIY116" s="391"/>
      <c r="AIZ116" s="391"/>
      <c r="AJA116" s="391"/>
      <c r="AJB116" s="391"/>
      <c r="AJC116" s="391"/>
      <c r="AJD116" s="391"/>
      <c r="AJE116" s="391"/>
      <c r="AJF116" s="391"/>
      <c r="AJG116" s="391"/>
      <c r="AJH116" s="391"/>
      <c r="AJI116" s="391"/>
      <c r="AJJ116" s="391"/>
      <c r="AJK116" s="391"/>
      <c r="AJL116" s="391"/>
      <c r="AJM116" s="391"/>
      <c r="AJN116" s="391"/>
      <c r="AJO116" s="391"/>
      <c r="AJP116" s="391"/>
      <c r="AJQ116" s="391"/>
      <c r="AJR116" s="391"/>
      <c r="AJS116" s="391"/>
      <c r="AJT116" s="391"/>
      <c r="AJU116" s="391"/>
      <c r="AJV116" s="391"/>
      <c r="AJW116" s="391"/>
      <c r="AJX116" s="391"/>
      <c r="AJY116" s="391"/>
      <c r="AJZ116" s="391"/>
      <c r="AKA116" s="391"/>
      <c r="AKB116" s="391"/>
      <c r="AKC116" s="391"/>
      <c r="AKD116" s="391"/>
      <c r="AKE116" s="391"/>
      <c r="AKF116" s="391"/>
      <c r="AKG116" s="391"/>
      <c r="AKH116" s="391"/>
      <c r="AKI116" s="391"/>
      <c r="AKJ116" s="391"/>
      <c r="AKK116" s="391"/>
      <c r="AKL116" s="391"/>
      <c r="AKM116" s="391"/>
      <c r="AKN116" s="391"/>
      <c r="AKO116" s="391"/>
      <c r="AKP116" s="391"/>
      <c r="AKQ116" s="391"/>
      <c r="AKR116" s="391"/>
      <c r="AKS116" s="391"/>
      <c r="AKT116" s="391"/>
      <c r="AKU116" s="391"/>
      <c r="AKV116" s="391"/>
      <c r="AKW116" s="391"/>
      <c r="AKX116" s="391"/>
      <c r="AKY116" s="391"/>
      <c r="AKZ116" s="391"/>
      <c r="ALA116" s="391"/>
      <c r="ALB116" s="391"/>
      <c r="ALC116" s="391"/>
      <c r="ALD116" s="391"/>
      <c r="ALE116" s="391"/>
      <c r="ALF116" s="391"/>
      <c r="ALG116" s="391"/>
      <c r="ALH116" s="391"/>
      <c r="ALI116" s="391"/>
      <c r="ALJ116" s="391"/>
      <c r="ALK116" s="391"/>
      <c r="ALL116" s="391"/>
      <c r="ALM116" s="391"/>
      <c r="ALN116" s="391"/>
      <c r="ALO116" s="391"/>
      <c r="ALP116" s="391"/>
      <c r="ALQ116" s="391"/>
      <c r="ALR116" s="391"/>
      <c r="ALS116" s="391"/>
      <c r="ALT116" s="391"/>
      <c r="ALU116" s="391"/>
      <c r="ALV116" s="391"/>
      <c r="ALW116" s="391"/>
      <c r="ALX116" s="391"/>
      <c r="ALY116" s="391"/>
      <c r="ALZ116" s="391"/>
      <c r="AMA116" s="391"/>
      <c r="AMB116" s="391"/>
      <c r="AMC116" s="391"/>
      <c r="AMD116" s="391"/>
      <c r="AME116" s="391"/>
      <c r="AMF116" s="391"/>
      <c r="AMG116" s="391"/>
      <c r="AMH116" s="391"/>
      <c r="AMI116" s="391"/>
      <c r="AMJ116" s="391"/>
      <c r="AMK116" s="391"/>
      <c r="AML116" s="391"/>
    </row>
    <row r="117" spans="1:1026">
      <c r="B117" s="400" t="s">
        <v>287</v>
      </c>
      <c r="C117" s="154">
        <f t="shared" si="240"/>
        <v>17</v>
      </c>
      <c r="D117" s="4">
        <f t="shared" si="241"/>
        <v>68</v>
      </c>
      <c r="E117" s="16" t="str">
        <f t="shared" si="242"/>
        <v>9C</v>
      </c>
      <c r="F117" s="11" t="str">
        <f t="shared" si="243"/>
        <v>1B</v>
      </c>
      <c r="G117" s="155" t="str">
        <f t="shared" si="244"/>
        <v>04</v>
      </c>
      <c r="H117" s="155" t="str">
        <f t="shared" si="245"/>
        <v>2B</v>
      </c>
      <c r="I117" s="155" t="str">
        <f t="shared" si="246"/>
        <v>03</v>
      </c>
      <c r="J117" s="155" t="str">
        <f t="shared" si="247"/>
        <v>98</v>
      </c>
      <c r="K117" s="155" t="str">
        <f t="shared" si="248"/>
        <v>05</v>
      </c>
      <c r="L117" s="155" t="str">
        <f t="shared" si="249"/>
        <v>86</v>
      </c>
      <c r="M117" s="155" t="str">
        <f t="shared" si="250"/>
        <v>4</v>
      </c>
      <c r="N117" s="155" t="str">
        <f t="shared" si="251"/>
        <v/>
      </c>
      <c r="O117" s="156" t="str">
        <f t="shared" si="252"/>
        <v/>
      </c>
      <c r="P117" s="157" t="str">
        <f t="shared" si="283"/>
        <v>1</v>
      </c>
      <c r="Q117" s="158" t="str">
        <f t="shared" si="283"/>
        <v>0</v>
      </c>
      <c r="R117" s="158" t="str">
        <f t="shared" si="283"/>
        <v>0</v>
      </c>
      <c r="S117" s="159" t="str">
        <f t="shared" si="283"/>
        <v>1</v>
      </c>
      <c r="T117" s="158" t="str">
        <f t="shared" si="283"/>
        <v>1</v>
      </c>
      <c r="U117" s="158" t="str">
        <f t="shared" si="283"/>
        <v>1</v>
      </c>
      <c r="V117" s="158" t="str">
        <f t="shared" si="283"/>
        <v>0</v>
      </c>
      <c r="W117" s="158" t="str">
        <f t="shared" si="283"/>
        <v>0</v>
      </c>
      <c r="X117" s="157" t="str">
        <f t="shared" si="284"/>
        <v>0</v>
      </c>
      <c r="Y117" s="158" t="str">
        <f t="shared" si="284"/>
        <v>0</v>
      </c>
      <c r="Z117" s="158" t="str">
        <f t="shared" si="284"/>
        <v>0</v>
      </c>
      <c r="AA117" s="159" t="str">
        <f t="shared" si="284"/>
        <v>1</v>
      </c>
      <c r="AB117" s="160" t="str">
        <f t="shared" si="284"/>
        <v>1</v>
      </c>
      <c r="AC117" s="161" t="str">
        <f t="shared" si="284"/>
        <v>0</v>
      </c>
      <c r="AD117" s="158" t="str">
        <f t="shared" si="284"/>
        <v>1</v>
      </c>
      <c r="AE117" s="159" t="str">
        <f t="shared" si="284"/>
        <v>1</v>
      </c>
      <c r="AF117" s="155" t="str">
        <f t="shared" si="285"/>
        <v>0</v>
      </c>
      <c r="AG117" s="162" t="str">
        <f t="shared" si="285"/>
        <v>0</v>
      </c>
      <c r="AH117" s="163" t="str">
        <f t="shared" si="285"/>
        <v>0</v>
      </c>
      <c r="AI117" s="165" t="str">
        <f t="shared" si="285"/>
        <v>0</v>
      </c>
      <c r="AJ117" s="164" t="str">
        <f t="shared" si="285"/>
        <v>0</v>
      </c>
      <c r="AK117" s="164" t="str">
        <f t="shared" si="285"/>
        <v>1</v>
      </c>
      <c r="AL117" s="289" t="str">
        <f t="shared" si="285"/>
        <v>0</v>
      </c>
      <c r="AM117" s="165" t="str">
        <f t="shared" si="285"/>
        <v>0</v>
      </c>
      <c r="AN117" s="230" t="str">
        <f t="shared" si="286"/>
        <v>0</v>
      </c>
      <c r="AO117" s="230" t="str">
        <f t="shared" si="286"/>
        <v>0</v>
      </c>
      <c r="AP117" s="230" t="str">
        <f t="shared" si="286"/>
        <v>1</v>
      </c>
      <c r="AQ117" s="230" t="str">
        <f t="shared" si="286"/>
        <v>0</v>
      </c>
      <c r="AR117" s="229" t="str">
        <f t="shared" si="286"/>
        <v>1</v>
      </c>
      <c r="AS117" s="230" t="str">
        <f t="shared" si="286"/>
        <v>0</v>
      </c>
      <c r="AT117" s="230" t="str">
        <f t="shared" si="286"/>
        <v>1</v>
      </c>
      <c r="AU117" s="231" t="str">
        <f t="shared" si="286"/>
        <v>1</v>
      </c>
      <c r="AV117" s="230" t="str">
        <f t="shared" si="287"/>
        <v>0</v>
      </c>
      <c r="AW117" s="232" t="str">
        <f t="shared" si="287"/>
        <v>0</v>
      </c>
      <c r="AX117" s="232" t="str">
        <f t="shared" si="287"/>
        <v>0</v>
      </c>
      <c r="AY117" s="233" t="str">
        <f t="shared" si="287"/>
        <v>0</v>
      </c>
      <c r="AZ117" s="232" t="str">
        <f t="shared" si="287"/>
        <v>0</v>
      </c>
      <c r="BA117" s="232" t="str">
        <f t="shared" si="287"/>
        <v>0</v>
      </c>
      <c r="BB117" s="232" t="str">
        <f t="shared" si="287"/>
        <v>1</v>
      </c>
      <c r="BC117" s="233" t="str">
        <f t="shared" si="287"/>
        <v>1</v>
      </c>
      <c r="BD117" s="168" t="str">
        <f t="shared" si="288"/>
        <v>1</v>
      </c>
      <c r="BE117" s="168" t="str">
        <f t="shared" si="288"/>
        <v>0</v>
      </c>
      <c r="BF117" s="168" t="str">
        <f t="shared" si="288"/>
        <v>0</v>
      </c>
      <c r="BG117" s="169" t="str">
        <f t="shared" si="288"/>
        <v>1</v>
      </c>
      <c r="BH117" s="168" t="str">
        <f t="shared" si="288"/>
        <v>1</v>
      </c>
      <c r="BI117" s="168" t="str">
        <f t="shared" si="288"/>
        <v>0</v>
      </c>
      <c r="BJ117" s="168" t="str">
        <f t="shared" si="288"/>
        <v>0</v>
      </c>
      <c r="BK117" s="169" t="str">
        <f t="shared" si="288"/>
        <v>0</v>
      </c>
      <c r="BL117" s="168" t="str">
        <f t="shared" si="289"/>
        <v>0</v>
      </c>
      <c r="BM117" s="168" t="str">
        <f t="shared" si="289"/>
        <v>0</v>
      </c>
      <c r="BN117" s="168" t="str">
        <f t="shared" si="289"/>
        <v>0</v>
      </c>
      <c r="BO117" s="169" t="str">
        <f t="shared" si="289"/>
        <v>0</v>
      </c>
      <c r="BP117" s="168" t="str">
        <f t="shared" si="289"/>
        <v>0</v>
      </c>
      <c r="BQ117" s="168" t="str">
        <f t="shared" si="289"/>
        <v>1</v>
      </c>
      <c r="BR117" s="168" t="str">
        <f t="shared" si="289"/>
        <v>0</v>
      </c>
      <c r="BS117" s="169" t="str">
        <f t="shared" si="289"/>
        <v>1</v>
      </c>
      <c r="BT117" s="302" t="str">
        <f t="shared" si="290"/>
        <v>1</v>
      </c>
      <c r="BU117" s="302" t="str">
        <f t="shared" si="290"/>
        <v>0</v>
      </c>
      <c r="BV117" s="302" t="str">
        <f t="shared" si="290"/>
        <v>0</v>
      </c>
      <c r="BW117" s="303" t="str">
        <f t="shared" si="290"/>
        <v>0</v>
      </c>
      <c r="BX117" s="302" t="str">
        <f t="shared" si="290"/>
        <v>0</v>
      </c>
      <c r="BY117" s="302" t="str">
        <f t="shared" si="290"/>
        <v>1</v>
      </c>
      <c r="BZ117" s="302" t="str">
        <f t="shared" si="290"/>
        <v>1</v>
      </c>
      <c r="CA117" s="303" t="str">
        <f t="shared" si="290"/>
        <v>0</v>
      </c>
      <c r="CB117" s="164" t="str">
        <f t="shared" si="291"/>
        <v>0</v>
      </c>
      <c r="CC117" s="289" t="str">
        <f t="shared" si="291"/>
        <v>1</v>
      </c>
      <c r="CD117" s="340" t="str">
        <f t="shared" si="291"/>
        <v>0</v>
      </c>
      <c r="CE117" s="341" t="str">
        <f t="shared" si="291"/>
        <v>0</v>
      </c>
      <c r="CF117" s="340" t="str">
        <f t="shared" si="291"/>
        <v>0</v>
      </c>
      <c r="CG117" s="340" t="str">
        <f t="shared" si="291"/>
        <v>0</v>
      </c>
      <c r="CH117" s="340" t="str">
        <f t="shared" si="291"/>
        <v>0</v>
      </c>
      <c r="CI117" s="341" t="str">
        <f t="shared" si="291"/>
        <v>0</v>
      </c>
      <c r="CL117" s="32" t="str">
        <f t="shared" si="253"/>
        <v>9C1B</v>
      </c>
      <c r="CM117" s="285">
        <f t="shared" si="209"/>
        <v>811</v>
      </c>
      <c r="CN117" s="285">
        <f t="shared" si="211"/>
        <v>821</v>
      </c>
      <c r="CO117" s="142">
        <f t="shared" si="254"/>
        <v>53.2</v>
      </c>
      <c r="CP117" s="142">
        <f t="shared" si="255"/>
        <v>11.777777777777779</v>
      </c>
      <c r="CQ117" s="143">
        <f t="shared" si="221"/>
        <v>-1.1666666666666643</v>
      </c>
      <c r="CS117" s="170">
        <f t="shared" si="256"/>
        <v>9</v>
      </c>
      <c r="CT117" s="23">
        <f t="shared" si="257"/>
        <v>12</v>
      </c>
      <c r="CU117" s="171">
        <f t="shared" si="258"/>
        <v>1</v>
      </c>
      <c r="CV117" s="23">
        <f t="shared" si="259"/>
        <v>11</v>
      </c>
      <c r="CW117" s="172">
        <f t="shared" si="260"/>
        <v>0</v>
      </c>
      <c r="CX117" s="24">
        <f t="shared" si="261"/>
        <v>4</v>
      </c>
      <c r="CY117" s="267">
        <f t="shared" si="262"/>
        <v>2</v>
      </c>
      <c r="CZ117" s="268">
        <f t="shared" si="263"/>
        <v>11</v>
      </c>
      <c r="DA117" s="267">
        <f t="shared" si="264"/>
        <v>0</v>
      </c>
      <c r="DB117" s="268">
        <f t="shared" si="265"/>
        <v>3</v>
      </c>
      <c r="DC117" s="173">
        <f t="shared" si="266"/>
        <v>9</v>
      </c>
      <c r="DD117" s="26">
        <f t="shared" si="267"/>
        <v>8</v>
      </c>
      <c r="DE117" s="173">
        <f t="shared" si="268"/>
        <v>0</v>
      </c>
      <c r="DF117" s="26">
        <f t="shared" si="269"/>
        <v>5</v>
      </c>
      <c r="DG117" s="326">
        <f t="shared" si="270"/>
        <v>8</v>
      </c>
      <c r="DH117" s="327">
        <f t="shared" si="271"/>
        <v>6</v>
      </c>
      <c r="DI117" s="172">
        <f t="shared" si="272"/>
        <v>4</v>
      </c>
      <c r="DJ117" s="24">
        <f t="shared" si="273"/>
        <v>0</v>
      </c>
      <c r="DK117" s="172"/>
      <c r="DL117" s="19">
        <f t="shared" si="274"/>
        <v>156</v>
      </c>
      <c r="DM117" s="19">
        <f t="shared" si="275"/>
        <v>27</v>
      </c>
      <c r="DN117" s="174">
        <f t="shared" si="276"/>
        <v>4</v>
      </c>
      <c r="DO117" s="278">
        <f t="shared" si="277"/>
        <v>43</v>
      </c>
      <c r="DP117" s="278">
        <f t="shared" si="278"/>
        <v>3</v>
      </c>
      <c r="DQ117" s="20">
        <f t="shared" si="279"/>
        <v>152</v>
      </c>
      <c r="DR117" s="20">
        <f t="shared" si="280"/>
        <v>5</v>
      </c>
      <c r="DS117" s="337">
        <f t="shared" si="281"/>
        <v>134</v>
      </c>
      <c r="DT117" s="174">
        <f t="shared" si="282"/>
        <v>64</v>
      </c>
      <c r="DU117" s="1">
        <f t="shared" si="210"/>
        <v>134</v>
      </c>
    </row>
    <row r="118" spans="1:1026">
      <c r="B118" s="400" t="s">
        <v>288</v>
      </c>
      <c r="C118" s="154">
        <f t="shared" si="240"/>
        <v>17</v>
      </c>
      <c r="D118" s="4">
        <f t="shared" si="241"/>
        <v>68</v>
      </c>
      <c r="E118" s="16" t="str">
        <f t="shared" si="242"/>
        <v>13</v>
      </c>
      <c r="F118" s="11" t="str">
        <f t="shared" si="243"/>
        <v>18</v>
      </c>
      <c r="G118" s="155" t="str">
        <f t="shared" si="244"/>
        <v>00</v>
      </c>
      <c r="H118" s="155" t="str">
        <f t="shared" si="245"/>
        <v>F6</v>
      </c>
      <c r="I118" s="155" t="str">
        <f t="shared" si="246"/>
        <v>FF</v>
      </c>
      <c r="J118" s="155" t="str">
        <f t="shared" si="247"/>
        <v>99</v>
      </c>
      <c r="K118" s="155" t="str">
        <f t="shared" si="248"/>
        <v>05</v>
      </c>
      <c r="L118" s="155" t="str">
        <f t="shared" si="249"/>
        <v>BE</v>
      </c>
      <c r="M118" s="155" t="str">
        <f t="shared" si="250"/>
        <v>4</v>
      </c>
      <c r="N118" s="155" t="str">
        <f t="shared" si="251"/>
        <v/>
      </c>
      <c r="O118" s="156" t="str">
        <f t="shared" si="252"/>
        <v/>
      </c>
      <c r="P118" s="157" t="str">
        <f t="shared" si="283"/>
        <v>0</v>
      </c>
      <c r="Q118" s="158" t="str">
        <f t="shared" si="283"/>
        <v>0</v>
      </c>
      <c r="R118" s="158" t="str">
        <f t="shared" si="283"/>
        <v>0</v>
      </c>
      <c r="S118" s="159" t="str">
        <f t="shared" si="283"/>
        <v>1</v>
      </c>
      <c r="T118" s="158" t="str">
        <f t="shared" si="283"/>
        <v>0</v>
      </c>
      <c r="U118" s="158" t="str">
        <f t="shared" si="283"/>
        <v>0</v>
      </c>
      <c r="V118" s="158" t="str">
        <f t="shared" si="283"/>
        <v>1</v>
      </c>
      <c r="W118" s="158" t="str">
        <f t="shared" si="283"/>
        <v>1</v>
      </c>
      <c r="X118" s="157" t="str">
        <f t="shared" si="284"/>
        <v>0</v>
      </c>
      <c r="Y118" s="158" t="str">
        <f t="shared" si="284"/>
        <v>0</v>
      </c>
      <c r="Z118" s="158" t="str">
        <f t="shared" si="284"/>
        <v>0</v>
      </c>
      <c r="AA118" s="159" t="str">
        <f t="shared" si="284"/>
        <v>1</v>
      </c>
      <c r="AB118" s="160" t="str">
        <f t="shared" si="284"/>
        <v>1</v>
      </c>
      <c r="AC118" s="161" t="str">
        <f t="shared" si="284"/>
        <v>0</v>
      </c>
      <c r="AD118" s="158" t="str">
        <f t="shared" si="284"/>
        <v>0</v>
      </c>
      <c r="AE118" s="159" t="str">
        <f t="shared" si="284"/>
        <v>0</v>
      </c>
      <c r="AF118" s="155" t="str">
        <f t="shared" si="285"/>
        <v>0</v>
      </c>
      <c r="AG118" s="162" t="str">
        <f t="shared" si="285"/>
        <v>0</v>
      </c>
      <c r="AH118" s="163" t="str">
        <f t="shared" si="285"/>
        <v>0</v>
      </c>
      <c r="AI118" s="165" t="str">
        <f t="shared" si="285"/>
        <v>0</v>
      </c>
      <c r="AJ118" s="164" t="str">
        <f t="shared" si="285"/>
        <v>0</v>
      </c>
      <c r="AK118" s="164" t="str">
        <f t="shared" si="285"/>
        <v>0</v>
      </c>
      <c r="AL118" s="289" t="str">
        <f t="shared" si="285"/>
        <v>0</v>
      </c>
      <c r="AM118" s="165" t="str">
        <f t="shared" si="285"/>
        <v>0</v>
      </c>
      <c r="AN118" s="230" t="str">
        <f t="shared" si="286"/>
        <v>1</v>
      </c>
      <c r="AO118" s="230" t="str">
        <f t="shared" si="286"/>
        <v>1</v>
      </c>
      <c r="AP118" s="230" t="str">
        <f t="shared" si="286"/>
        <v>1</v>
      </c>
      <c r="AQ118" s="230" t="str">
        <f t="shared" si="286"/>
        <v>1</v>
      </c>
      <c r="AR118" s="229" t="str">
        <f t="shared" si="286"/>
        <v>0</v>
      </c>
      <c r="AS118" s="230" t="str">
        <f t="shared" si="286"/>
        <v>1</v>
      </c>
      <c r="AT118" s="230" t="str">
        <f t="shared" si="286"/>
        <v>1</v>
      </c>
      <c r="AU118" s="231" t="str">
        <f t="shared" si="286"/>
        <v>0</v>
      </c>
      <c r="AV118" s="230" t="str">
        <f t="shared" si="287"/>
        <v>1</v>
      </c>
      <c r="AW118" s="232" t="str">
        <f t="shared" si="287"/>
        <v>1</v>
      </c>
      <c r="AX118" s="232" t="str">
        <f t="shared" si="287"/>
        <v>1</v>
      </c>
      <c r="AY118" s="233" t="str">
        <f t="shared" si="287"/>
        <v>1</v>
      </c>
      <c r="AZ118" s="232" t="str">
        <f t="shared" si="287"/>
        <v>1</v>
      </c>
      <c r="BA118" s="232" t="str">
        <f t="shared" si="287"/>
        <v>1</v>
      </c>
      <c r="BB118" s="232" t="str">
        <f t="shared" si="287"/>
        <v>1</v>
      </c>
      <c r="BC118" s="233" t="str">
        <f t="shared" si="287"/>
        <v>1</v>
      </c>
      <c r="BD118" s="168" t="str">
        <f t="shared" si="288"/>
        <v>1</v>
      </c>
      <c r="BE118" s="168" t="str">
        <f t="shared" si="288"/>
        <v>0</v>
      </c>
      <c r="BF118" s="168" t="str">
        <f t="shared" si="288"/>
        <v>0</v>
      </c>
      <c r="BG118" s="169" t="str">
        <f t="shared" si="288"/>
        <v>1</v>
      </c>
      <c r="BH118" s="168" t="str">
        <f t="shared" si="288"/>
        <v>1</v>
      </c>
      <c r="BI118" s="168" t="str">
        <f t="shared" si="288"/>
        <v>0</v>
      </c>
      <c r="BJ118" s="168" t="str">
        <f t="shared" si="288"/>
        <v>0</v>
      </c>
      <c r="BK118" s="169" t="str">
        <f t="shared" si="288"/>
        <v>1</v>
      </c>
      <c r="BL118" s="168" t="str">
        <f t="shared" si="289"/>
        <v>0</v>
      </c>
      <c r="BM118" s="168" t="str">
        <f t="shared" si="289"/>
        <v>0</v>
      </c>
      <c r="BN118" s="168" t="str">
        <f t="shared" si="289"/>
        <v>0</v>
      </c>
      <c r="BO118" s="169" t="str">
        <f t="shared" si="289"/>
        <v>0</v>
      </c>
      <c r="BP118" s="168" t="str">
        <f t="shared" si="289"/>
        <v>0</v>
      </c>
      <c r="BQ118" s="168" t="str">
        <f t="shared" si="289"/>
        <v>1</v>
      </c>
      <c r="BR118" s="168" t="str">
        <f t="shared" si="289"/>
        <v>0</v>
      </c>
      <c r="BS118" s="169" t="str">
        <f t="shared" si="289"/>
        <v>1</v>
      </c>
      <c r="BT118" s="302" t="str">
        <f t="shared" si="290"/>
        <v>1</v>
      </c>
      <c r="BU118" s="302" t="str">
        <f t="shared" si="290"/>
        <v>0</v>
      </c>
      <c r="BV118" s="302" t="str">
        <f t="shared" si="290"/>
        <v>1</v>
      </c>
      <c r="BW118" s="303" t="str">
        <f t="shared" si="290"/>
        <v>1</v>
      </c>
      <c r="BX118" s="302" t="str">
        <f t="shared" si="290"/>
        <v>1</v>
      </c>
      <c r="BY118" s="302" t="str">
        <f t="shared" si="290"/>
        <v>1</v>
      </c>
      <c r="BZ118" s="302" t="str">
        <f t="shared" si="290"/>
        <v>1</v>
      </c>
      <c r="CA118" s="303" t="str">
        <f t="shared" si="290"/>
        <v>0</v>
      </c>
      <c r="CB118" s="164" t="str">
        <f t="shared" si="291"/>
        <v>0</v>
      </c>
      <c r="CC118" s="289" t="str">
        <f t="shared" si="291"/>
        <v>1</v>
      </c>
      <c r="CD118" s="340" t="str">
        <f t="shared" si="291"/>
        <v>0</v>
      </c>
      <c r="CE118" s="341" t="str">
        <f t="shared" si="291"/>
        <v>0</v>
      </c>
      <c r="CF118" s="340" t="str">
        <f t="shared" si="291"/>
        <v>0</v>
      </c>
      <c r="CG118" s="340" t="str">
        <f t="shared" si="291"/>
        <v>0</v>
      </c>
      <c r="CH118" s="340" t="str">
        <f t="shared" si="291"/>
        <v>0</v>
      </c>
      <c r="CI118" s="341" t="str">
        <f t="shared" si="291"/>
        <v>0</v>
      </c>
      <c r="CJ118" s="11" t="s">
        <v>290</v>
      </c>
      <c r="CL118" s="32" t="str">
        <f t="shared" si="253"/>
        <v>1318</v>
      </c>
      <c r="CM118" s="285">
        <f t="shared" si="209"/>
        <v>65526</v>
      </c>
      <c r="CN118" s="285">
        <f t="shared" si="211"/>
        <v>0</v>
      </c>
      <c r="CO118" s="142">
        <f t="shared" si="254"/>
        <v>53.3</v>
      </c>
      <c r="CP118" s="142">
        <f t="shared" si="255"/>
        <v>11.833333333333332</v>
      </c>
      <c r="CQ118" s="143">
        <f t="shared" si="221"/>
        <v>5.5555555555553582E-2</v>
      </c>
      <c r="CS118" s="170">
        <f t="shared" si="256"/>
        <v>1</v>
      </c>
      <c r="CT118" s="23">
        <f t="shared" si="257"/>
        <v>3</v>
      </c>
      <c r="CU118" s="171">
        <f t="shared" si="258"/>
        <v>1</v>
      </c>
      <c r="CV118" s="23">
        <f t="shared" si="259"/>
        <v>8</v>
      </c>
      <c r="CW118" s="172">
        <f t="shared" si="260"/>
        <v>0</v>
      </c>
      <c r="CX118" s="24">
        <f t="shared" si="261"/>
        <v>0</v>
      </c>
      <c r="CY118" s="267">
        <f t="shared" si="262"/>
        <v>15</v>
      </c>
      <c r="CZ118" s="268">
        <f t="shared" si="263"/>
        <v>6</v>
      </c>
      <c r="DA118" s="267">
        <f t="shared" si="264"/>
        <v>15</v>
      </c>
      <c r="DB118" s="268">
        <f t="shared" si="265"/>
        <v>15</v>
      </c>
      <c r="DC118" s="173">
        <f t="shared" si="266"/>
        <v>9</v>
      </c>
      <c r="DD118" s="26">
        <f t="shared" si="267"/>
        <v>9</v>
      </c>
      <c r="DE118" s="173">
        <f t="shared" si="268"/>
        <v>0</v>
      </c>
      <c r="DF118" s="26">
        <f t="shared" si="269"/>
        <v>5</v>
      </c>
      <c r="DG118" s="326">
        <f t="shared" si="270"/>
        <v>11</v>
      </c>
      <c r="DH118" s="327">
        <f t="shared" si="271"/>
        <v>14</v>
      </c>
      <c r="DI118" s="172">
        <f t="shared" si="272"/>
        <v>4</v>
      </c>
      <c r="DJ118" s="24">
        <f t="shared" si="273"/>
        <v>0</v>
      </c>
      <c r="DK118" s="172"/>
      <c r="DL118" s="19">
        <f t="shared" si="274"/>
        <v>19</v>
      </c>
      <c r="DM118" s="19">
        <f t="shared" si="275"/>
        <v>24</v>
      </c>
      <c r="DN118" s="174">
        <f t="shared" si="276"/>
        <v>0</v>
      </c>
      <c r="DO118" s="278">
        <f t="shared" si="277"/>
        <v>246</v>
      </c>
      <c r="DP118" s="278">
        <f t="shared" si="278"/>
        <v>255</v>
      </c>
      <c r="DQ118" s="20">
        <f t="shared" si="279"/>
        <v>153</v>
      </c>
      <c r="DR118" s="20">
        <f t="shared" si="280"/>
        <v>5</v>
      </c>
      <c r="DS118" s="337">
        <f t="shared" si="281"/>
        <v>190</v>
      </c>
      <c r="DT118" s="174">
        <f t="shared" si="282"/>
        <v>64</v>
      </c>
      <c r="DU118" s="1">
        <f t="shared" si="210"/>
        <v>190</v>
      </c>
    </row>
    <row r="119" spans="1:1026" s="398" customFormat="1">
      <c r="A119" s="391"/>
      <c r="B119" s="401" t="s">
        <v>289</v>
      </c>
      <c r="C119" s="369">
        <f t="shared" si="240"/>
        <v>17</v>
      </c>
      <c r="D119" s="370">
        <f t="shared" si="241"/>
        <v>68</v>
      </c>
      <c r="E119" s="371" t="str">
        <f t="shared" si="242"/>
        <v>8C</v>
      </c>
      <c r="F119" s="372" t="str">
        <f t="shared" si="243"/>
        <v>13</v>
      </c>
      <c r="G119" s="372" t="str">
        <f t="shared" si="244"/>
        <v>C0</v>
      </c>
      <c r="H119" s="372" t="str">
        <f t="shared" si="245"/>
        <v>F7</v>
      </c>
      <c r="I119" s="372" t="str">
        <f t="shared" si="246"/>
        <v>FF</v>
      </c>
      <c r="J119" s="372" t="str">
        <f t="shared" si="247"/>
        <v>A3</v>
      </c>
      <c r="K119" s="372" t="str">
        <f t="shared" si="248"/>
        <v>05</v>
      </c>
      <c r="L119" s="372" t="str">
        <f t="shared" si="249"/>
        <v>FD</v>
      </c>
      <c r="M119" s="372" t="str">
        <f t="shared" si="250"/>
        <v>4</v>
      </c>
      <c r="N119" s="372" t="str">
        <f t="shared" si="251"/>
        <v/>
      </c>
      <c r="O119" s="373" t="str">
        <f t="shared" si="252"/>
        <v/>
      </c>
      <c r="P119" s="374" t="str">
        <f t="shared" si="283"/>
        <v>1</v>
      </c>
      <c r="Q119" s="375" t="str">
        <f t="shared" si="283"/>
        <v>0</v>
      </c>
      <c r="R119" s="375" t="str">
        <f t="shared" si="283"/>
        <v>0</v>
      </c>
      <c r="S119" s="376" t="str">
        <f t="shared" si="283"/>
        <v>0</v>
      </c>
      <c r="T119" s="375" t="str">
        <f t="shared" si="283"/>
        <v>1</v>
      </c>
      <c r="U119" s="375" t="str">
        <f t="shared" si="283"/>
        <v>1</v>
      </c>
      <c r="V119" s="375" t="str">
        <f t="shared" si="283"/>
        <v>0</v>
      </c>
      <c r="W119" s="375" t="str">
        <f t="shared" si="283"/>
        <v>0</v>
      </c>
      <c r="X119" s="374" t="str">
        <f t="shared" si="284"/>
        <v>0</v>
      </c>
      <c r="Y119" s="375" t="str">
        <f t="shared" si="284"/>
        <v>0</v>
      </c>
      <c r="Z119" s="375" t="str">
        <f t="shared" si="284"/>
        <v>0</v>
      </c>
      <c r="AA119" s="376" t="str">
        <f t="shared" si="284"/>
        <v>1</v>
      </c>
      <c r="AB119" s="377" t="str">
        <f t="shared" si="284"/>
        <v>0</v>
      </c>
      <c r="AC119" s="378" t="str">
        <f t="shared" si="284"/>
        <v>0</v>
      </c>
      <c r="AD119" s="375" t="str">
        <f t="shared" si="284"/>
        <v>1</v>
      </c>
      <c r="AE119" s="376" t="str">
        <f t="shared" si="284"/>
        <v>1</v>
      </c>
      <c r="AF119" s="372" t="str">
        <f t="shared" si="285"/>
        <v>1</v>
      </c>
      <c r="AG119" s="379" t="str">
        <f t="shared" si="285"/>
        <v>1</v>
      </c>
      <c r="AH119" s="380" t="str">
        <f t="shared" si="285"/>
        <v>0</v>
      </c>
      <c r="AI119" s="382" t="str">
        <f t="shared" si="285"/>
        <v>0</v>
      </c>
      <c r="AJ119" s="381" t="str">
        <f t="shared" si="285"/>
        <v>0</v>
      </c>
      <c r="AK119" s="381" t="str">
        <f t="shared" si="285"/>
        <v>0</v>
      </c>
      <c r="AL119" s="296" t="str">
        <f t="shared" si="285"/>
        <v>0</v>
      </c>
      <c r="AM119" s="382" t="str">
        <f t="shared" si="285"/>
        <v>0</v>
      </c>
      <c r="AN119" s="254" t="str">
        <f t="shared" si="286"/>
        <v>1</v>
      </c>
      <c r="AO119" s="254" t="str">
        <f t="shared" si="286"/>
        <v>1</v>
      </c>
      <c r="AP119" s="254" t="str">
        <f t="shared" si="286"/>
        <v>1</v>
      </c>
      <c r="AQ119" s="254" t="str">
        <f t="shared" si="286"/>
        <v>1</v>
      </c>
      <c r="AR119" s="255" t="str">
        <f t="shared" si="286"/>
        <v>0</v>
      </c>
      <c r="AS119" s="254" t="str">
        <f t="shared" si="286"/>
        <v>1</v>
      </c>
      <c r="AT119" s="254" t="str">
        <f t="shared" si="286"/>
        <v>1</v>
      </c>
      <c r="AU119" s="256" t="str">
        <f t="shared" si="286"/>
        <v>1</v>
      </c>
      <c r="AV119" s="254" t="str">
        <f t="shared" si="287"/>
        <v>1</v>
      </c>
      <c r="AW119" s="257" t="str">
        <f t="shared" si="287"/>
        <v>1</v>
      </c>
      <c r="AX119" s="257" t="str">
        <f t="shared" si="287"/>
        <v>1</v>
      </c>
      <c r="AY119" s="258" t="str">
        <f t="shared" si="287"/>
        <v>1</v>
      </c>
      <c r="AZ119" s="257" t="str">
        <f t="shared" si="287"/>
        <v>1</v>
      </c>
      <c r="BA119" s="257" t="str">
        <f t="shared" si="287"/>
        <v>1</v>
      </c>
      <c r="BB119" s="257" t="str">
        <f t="shared" si="287"/>
        <v>1</v>
      </c>
      <c r="BC119" s="258" t="str">
        <f t="shared" si="287"/>
        <v>1</v>
      </c>
      <c r="BD119" s="383" t="str">
        <f t="shared" si="288"/>
        <v>1</v>
      </c>
      <c r="BE119" s="383" t="str">
        <f t="shared" si="288"/>
        <v>0</v>
      </c>
      <c r="BF119" s="383" t="str">
        <f t="shared" si="288"/>
        <v>1</v>
      </c>
      <c r="BG119" s="384" t="str">
        <f t="shared" si="288"/>
        <v>0</v>
      </c>
      <c r="BH119" s="383" t="str">
        <f t="shared" si="288"/>
        <v>0</v>
      </c>
      <c r="BI119" s="383" t="str">
        <f t="shared" si="288"/>
        <v>0</v>
      </c>
      <c r="BJ119" s="383" t="str">
        <f t="shared" si="288"/>
        <v>1</v>
      </c>
      <c r="BK119" s="384" t="str">
        <f t="shared" si="288"/>
        <v>1</v>
      </c>
      <c r="BL119" s="383" t="str">
        <f t="shared" si="289"/>
        <v>0</v>
      </c>
      <c r="BM119" s="383" t="str">
        <f t="shared" si="289"/>
        <v>0</v>
      </c>
      <c r="BN119" s="383" t="str">
        <f t="shared" si="289"/>
        <v>0</v>
      </c>
      <c r="BO119" s="384" t="str">
        <f t="shared" si="289"/>
        <v>0</v>
      </c>
      <c r="BP119" s="383" t="str">
        <f t="shared" si="289"/>
        <v>0</v>
      </c>
      <c r="BQ119" s="383" t="str">
        <f t="shared" si="289"/>
        <v>1</v>
      </c>
      <c r="BR119" s="383" t="str">
        <f t="shared" si="289"/>
        <v>0</v>
      </c>
      <c r="BS119" s="384" t="str">
        <f t="shared" si="289"/>
        <v>1</v>
      </c>
      <c r="BT119" s="314" t="str">
        <f t="shared" si="290"/>
        <v>1</v>
      </c>
      <c r="BU119" s="314" t="str">
        <f t="shared" si="290"/>
        <v>1</v>
      </c>
      <c r="BV119" s="314" t="str">
        <f t="shared" si="290"/>
        <v>1</v>
      </c>
      <c r="BW119" s="315" t="str">
        <f t="shared" si="290"/>
        <v>1</v>
      </c>
      <c r="BX119" s="314" t="str">
        <f t="shared" si="290"/>
        <v>1</v>
      </c>
      <c r="BY119" s="314" t="str">
        <f t="shared" si="290"/>
        <v>1</v>
      </c>
      <c r="BZ119" s="314" t="str">
        <f t="shared" si="290"/>
        <v>0</v>
      </c>
      <c r="CA119" s="315" t="str">
        <f t="shared" si="290"/>
        <v>1</v>
      </c>
      <c r="CB119" s="381" t="str">
        <f t="shared" si="291"/>
        <v>0</v>
      </c>
      <c r="CC119" s="296" t="str">
        <f t="shared" si="291"/>
        <v>1</v>
      </c>
      <c r="CD119" s="352" t="str">
        <f t="shared" si="291"/>
        <v>0</v>
      </c>
      <c r="CE119" s="353" t="str">
        <f t="shared" si="291"/>
        <v>0</v>
      </c>
      <c r="CF119" s="352" t="str">
        <f t="shared" si="291"/>
        <v>0</v>
      </c>
      <c r="CG119" s="352" t="str">
        <f t="shared" si="291"/>
        <v>0</v>
      </c>
      <c r="CH119" s="352" t="str">
        <f t="shared" si="291"/>
        <v>0</v>
      </c>
      <c r="CI119" s="353" t="str">
        <f t="shared" si="291"/>
        <v>0</v>
      </c>
      <c r="CJ119" s="372" t="s">
        <v>290</v>
      </c>
      <c r="CK119" s="372"/>
      <c r="CL119" s="385" t="str">
        <f t="shared" si="253"/>
        <v>8C13</v>
      </c>
      <c r="CM119" s="286">
        <f t="shared" si="209"/>
        <v>65527</v>
      </c>
      <c r="CN119" s="286">
        <f t="shared" si="211"/>
        <v>1</v>
      </c>
      <c r="CO119" s="386">
        <f t="shared" si="254"/>
        <v>54.3</v>
      </c>
      <c r="CP119" s="386">
        <f t="shared" si="255"/>
        <v>12.388888888888888</v>
      </c>
      <c r="CQ119" s="387">
        <f t="shared" si="221"/>
        <v>0.55555555555555536</v>
      </c>
      <c r="CR119" s="372"/>
      <c r="CS119" s="388">
        <f t="shared" si="256"/>
        <v>8</v>
      </c>
      <c r="CT119" s="389">
        <f t="shared" si="257"/>
        <v>12</v>
      </c>
      <c r="CU119" s="390">
        <f t="shared" si="258"/>
        <v>1</v>
      </c>
      <c r="CV119" s="389">
        <f t="shared" si="259"/>
        <v>3</v>
      </c>
      <c r="CW119" s="391">
        <f t="shared" si="260"/>
        <v>12</v>
      </c>
      <c r="CX119" s="392">
        <f t="shared" si="261"/>
        <v>0</v>
      </c>
      <c r="CY119" s="271">
        <f t="shared" si="262"/>
        <v>15</v>
      </c>
      <c r="CZ119" s="272">
        <f t="shared" si="263"/>
        <v>7</v>
      </c>
      <c r="DA119" s="271">
        <f t="shared" si="264"/>
        <v>15</v>
      </c>
      <c r="DB119" s="272">
        <f t="shared" si="265"/>
        <v>15</v>
      </c>
      <c r="DC119" s="393">
        <f t="shared" si="266"/>
        <v>10</v>
      </c>
      <c r="DD119" s="394">
        <f t="shared" si="267"/>
        <v>3</v>
      </c>
      <c r="DE119" s="393">
        <f t="shared" si="268"/>
        <v>0</v>
      </c>
      <c r="DF119" s="394">
        <f t="shared" si="269"/>
        <v>5</v>
      </c>
      <c r="DG119" s="330">
        <f t="shared" si="270"/>
        <v>15</v>
      </c>
      <c r="DH119" s="331">
        <f t="shared" si="271"/>
        <v>13</v>
      </c>
      <c r="DI119" s="391">
        <f t="shared" si="272"/>
        <v>4</v>
      </c>
      <c r="DJ119" s="392">
        <f t="shared" si="273"/>
        <v>0</v>
      </c>
      <c r="DK119" s="391"/>
      <c r="DL119" s="395">
        <f t="shared" si="274"/>
        <v>140</v>
      </c>
      <c r="DM119" s="395">
        <f t="shared" si="275"/>
        <v>19</v>
      </c>
      <c r="DN119" s="396">
        <f t="shared" si="276"/>
        <v>192</v>
      </c>
      <c r="DO119" s="280">
        <f t="shared" si="277"/>
        <v>247</v>
      </c>
      <c r="DP119" s="280">
        <f t="shared" si="278"/>
        <v>255</v>
      </c>
      <c r="DQ119" s="397">
        <f t="shared" si="279"/>
        <v>163</v>
      </c>
      <c r="DR119" s="397">
        <f t="shared" si="280"/>
        <v>5</v>
      </c>
      <c r="DS119" s="339">
        <f t="shared" si="281"/>
        <v>253</v>
      </c>
      <c r="DT119" s="396">
        <f t="shared" si="282"/>
        <v>64</v>
      </c>
      <c r="DU119" s="391">
        <f t="shared" si="210"/>
        <v>253</v>
      </c>
      <c r="DV119" s="391"/>
      <c r="DW119" s="391"/>
      <c r="DX119" s="391"/>
      <c r="DY119" s="391"/>
      <c r="DZ119" s="391"/>
      <c r="EA119" s="391"/>
      <c r="EB119" s="391"/>
      <c r="EC119" s="391"/>
      <c r="ED119" s="391"/>
      <c r="EE119" s="391"/>
      <c r="EF119" s="391"/>
      <c r="EG119" s="391"/>
      <c r="EH119" s="391"/>
      <c r="EI119" s="391"/>
      <c r="EJ119" s="391"/>
      <c r="EK119" s="391"/>
      <c r="EL119" s="391"/>
      <c r="EM119" s="391"/>
      <c r="EN119" s="391"/>
      <c r="EO119" s="391"/>
      <c r="EP119" s="391"/>
      <c r="EQ119" s="391"/>
      <c r="ER119" s="391"/>
      <c r="ES119" s="391"/>
      <c r="ET119" s="391"/>
      <c r="EU119" s="391"/>
      <c r="EV119" s="391"/>
      <c r="EW119" s="391"/>
      <c r="EX119" s="391"/>
      <c r="EY119" s="391"/>
      <c r="EZ119" s="391"/>
      <c r="FA119" s="391"/>
      <c r="FB119" s="391"/>
      <c r="FC119" s="391"/>
      <c r="FD119" s="391"/>
      <c r="FE119" s="391"/>
      <c r="FF119" s="391"/>
      <c r="FG119" s="391"/>
      <c r="FH119" s="391"/>
      <c r="FI119" s="391"/>
      <c r="FJ119" s="391"/>
      <c r="FK119" s="391"/>
      <c r="FL119" s="391"/>
      <c r="FM119" s="391"/>
      <c r="FN119" s="391"/>
      <c r="FO119" s="391"/>
      <c r="FP119" s="391"/>
      <c r="FQ119" s="391"/>
      <c r="FR119" s="391"/>
      <c r="FS119" s="391"/>
      <c r="FT119" s="391"/>
      <c r="FU119" s="391"/>
      <c r="FV119" s="391"/>
      <c r="FW119" s="391"/>
      <c r="FX119" s="391"/>
      <c r="FY119" s="391"/>
      <c r="FZ119" s="391"/>
      <c r="GA119" s="391"/>
      <c r="GB119" s="391"/>
      <c r="GC119" s="391"/>
      <c r="GD119" s="391"/>
      <c r="GE119" s="391"/>
      <c r="GF119" s="391"/>
      <c r="GG119" s="391"/>
      <c r="GH119" s="391"/>
      <c r="GI119" s="391"/>
      <c r="GJ119" s="391"/>
      <c r="GK119" s="391"/>
      <c r="GL119" s="391"/>
      <c r="GM119" s="391"/>
      <c r="GN119" s="391"/>
      <c r="GO119" s="391"/>
      <c r="GP119" s="391"/>
      <c r="GQ119" s="391"/>
      <c r="GR119" s="391"/>
      <c r="GS119" s="391"/>
      <c r="GT119" s="391"/>
      <c r="GU119" s="391"/>
      <c r="GV119" s="391"/>
      <c r="GW119" s="391"/>
      <c r="GX119" s="391"/>
      <c r="GY119" s="391"/>
      <c r="GZ119" s="391"/>
      <c r="HA119" s="391"/>
      <c r="HB119" s="391"/>
      <c r="HC119" s="391"/>
      <c r="HD119" s="391"/>
      <c r="HE119" s="391"/>
      <c r="HF119" s="391"/>
      <c r="HG119" s="391"/>
      <c r="HH119" s="391"/>
      <c r="HI119" s="391"/>
      <c r="HJ119" s="391"/>
      <c r="HK119" s="391"/>
      <c r="HL119" s="391"/>
      <c r="HM119" s="391"/>
      <c r="HN119" s="391"/>
      <c r="HO119" s="391"/>
      <c r="HP119" s="391"/>
      <c r="HQ119" s="391"/>
      <c r="HR119" s="391"/>
      <c r="HS119" s="391"/>
      <c r="HT119" s="391"/>
      <c r="HU119" s="391"/>
      <c r="HV119" s="391"/>
      <c r="HW119" s="391"/>
      <c r="HX119" s="391"/>
      <c r="HY119" s="391"/>
      <c r="HZ119" s="391"/>
      <c r="IA119" s="391"/>
      <c r="IB119" s="391"/>
      <c r="IC119" s="391"/>
      <c r="ID119" s="391"/>
      <c r="IE119" s="391"/>
      <c r="IF119" s="391"/>
      <c r="IG119" s="391"/>
      <c r="IH119" s="391"/>
      <c r="II119" s="391"/>
      <c r="IJ119" s="391"/>
      <c r="IK119" s="391"/>
      <c r="IL119" s="391"/>
      <c r="IM119" s="391"/>
      <c r="IN119" s="391"/>
      <c r="IO119" s="391"/>
      <c r="IP119" s="391"/>
      <c r="IQ119" s="391"/>
      <c r="IR119" s="391"/>
      <c r="IS119" s="391"/>
      <c r="IT119" s="391"/>
      <c r="IU119" s="391"/>
      <c r="IV119" s="391"/>
      <c r="IW119" s="391"/>
      <c r="IX119" s="391"/>
      <c r="IY119" s="391"/>
      <c r="IZ119" s="391"/>
      <c r="JA119" s="391"/>
      <c r="JB119" s="391"/>
      <c r="JC119" s="391"/>
      <c r="JD119" s="391"/>
      <c r="JE119" s="391"/>
      <c r="JF119" s="391"/>
      <c r="JG119" s="391"/>
      <c r="JH119" s="391"/>
      <c r="JI119" s="391"/>
      <c r="JJ119" s="391"/>
      <c r="JK119" s="391"/>
      <c r="JL119" s="391"/>
      <c r="JM119" s="391"/>
      <c r="JN119" s="391"/>
      <c r="JO119" s="391"/>
      <c r="JP119" s="391"/>
      <c r="JQ119" s="391"/>
      <c r="JR119" s="391"/>
      <c r="JS119" s="391"/>
      <c r="JT119" s="391"/>
      <c r="JU119" s="391"/>
      <c r="JV119" s="391"/>
      <c r="JW119" s="391"/>
      <c r="JX119" s="391"/>
      <c r="JY119" s="391"/>
      <c r="JZ119" s="391"/>
      <c r="KA119" s="391"/>
      <c r="KB119" s="391"/>
      <c r="KC119" s="391"/>
      <c r="KD119" s="391"/>
      <c r="KE119" s="391"/>
      <c r="KF119" s="391"/>
      <c r="KG119" s="391"/>
      <c r="KH119" s="391"/>
      <c r="KI119" s="391"/>
      <c r="KJ119" s="391"/>
      <c r="KK119" s="391"/>
      <c r="KL119" s="391"/>
      <c r="KM119" s="391"/>
      <c r="KN119" s="391"/>
      <c r="KO119" s="391"/>
      <c r="KP119" s="391"/>
      <c r="KQ119" s="391"/>
      <c r="KR119" s="391"/>
      <c r="KS119" s="391"/>
      <c r="KT119" s="391"/>
      <c r="KU119" s="391"/>
      <c r="KV119" s="391"/>
      <c r="KW119" s="391"/>
      <c r="KX119" s="391"/>
      <c r="KY119" s="391"/>
      <c r="KZ119" s="391"/>
      <c r="LA119" s="391"/>
      <c r="LB119" s="391"/>
      <c r="LC119" s="391"/>
      <c r="LD119" s="391"/>
      <c r="LE119" s="391"/>
      <c r="LF119" s="391"/>
      <c r="LG119" s="391"/>
      <c r="LH119" s="391"/>
      <c r="LI119" s="391"/>
      <c r="LJ119" s="391"/>
      <c r="LK119" s="391"/>
      <c r="LL119" s="391"/>
      <c r="LM119" s="391"/>
      <c r="LN119" s="391"/>
      <c r="LO119" s="391"/>
      <c r="LP119" s="391"/>
      <c r="LQ119" s="391"/>
      <c r="LR119" s="391"/>
      <c r="LS119" s="391"/>
      <c r="LT119" s="391"/>
      <c r="LU119" s="391"/>
      <c r="LV119" s="391"/>
      <c r="LW119" s="391"/>
      <c r="LX119" s="391"/>
      <c r="LY119" s="391"/>
      <c r="LZ119" s="391"/>
      <c r="MA119" s="391"/>
      <c r="MB119" s="391"/>
      <c r="MC119" s="391"/>
      <c r="MD119" s="391"/>
      <c r="ME119" s="391"/>
      <c r="MF119" s="391"/>
      <c r="MG119" s="391"/>
      <c r="MH119" s="391"/>
      <c r="MI119" s="391"/>
      <c r="MJ119" s="391"/>
      <c r="MK119" s="391"/>
      <c r="ML119" s="391"/>
      <c r="MM119" s="391"/>
      <c r="MN119" s="391"/>
      <c r="MO119" s="391"/>
      <c r="MP119" s="391"/>
      <c r="MQ119" s="391"/>
      <c r="MR119" s="391"/>
      <c r="MS119" s="391"/>
      <c r="MT119" s="391"/>
      <c r="MU119" s="391"/>
      <c r="MV119" s="391"/>
      <c r="MW119" s="391"/>
      <c r="MX119" s="391"/>
      <c r="MY119" s="391"/>
      <c r="MZ119" s="391"/>
      <c r="NA119" s="391"/>
      <c r="NB119" s="391"/>
      <c r="NC119" s="391"/>
      <c r="ND119" s="391"/>
      <c r="NE119" s="391"/>
      <c r="NF119" s="391"/>
      <c r="NG119" s="391"/>
      <c r="NH119" s="391"/>
      <c r="NI119" s="391"/>
      <c r="NJ119" s="391"/>
      <c r="NK119" s="391"/>
      <c r="NL119" s="391"/>
      <c r="NM119" s="391"/>
      <c r="NN119" s="391"/>
      <c r="NO119" s="391"/>
      <c r="NP119" s="391"/>
      <c r="NQ119" s="391"/>
      <c r="NR119" s="391"/>
      <c r="NS119" s="391"/>
      <c r="NT119" s="391"/>
      <c r="NU119" s="391"/>
      <c r="NV119" s="391"/>
      <c r="NW119" s="391"/>
      <c r="NX119" s="391"/>
      <c r="NY119" s="391"/>
      <c r="NZ119" s="391"/>
      <c r="OA119" s="391"/>
      <c r="OB119" s="391"/>
      <c r="OC119" s="391"/>
      <c r="OD119" s="391"/>
      <c r="OE119" s="391"/>
      <c r="OF119" s="391"/>
      <c r="OG119" s="391"/>
      <c r="OH119" s="391"/>
      <c r="OI119" s="391"/>
      <c r="OJ119" s="391"/>
      <c r="OK119" s="391"/>
      <c r="OL119" s="391"/>
      <c r="OM119" s="391"/>
      <c r="ON119" s="391"/>
      <c r="OO119" s="391"/>
      <c r="OP119" s="391"/>
      <c r="OQ119" s="391"/>
      <c r="OR119" s="391"/>
      <c r="OS119" s="391"/>
      <c r="OT119" s="391"/>
      <c r="OU119" s="391"/>
      <c r="OV119" s="391"/>
      <c r="OW119" s="391"/>
      <c r="OX119" s="391"/>
      <c r="OY119" s="391"/>
      <c r="OZ119" s="391"/>
      <c r="PA119" s="391"/>
      <c r="PB119" s="391"/>
      <c r="PC119" s="391"/>
      <c r="PD119" s="391"/>
      <c r="PE119" s="391"/>
      <c r="PF119" s="391"/>
      <c r="PG119" s="391"/>
      <c r="PH119" s="391"/>
      <c r="PI119" s="391"/>
      <c r="PJ119" s="391"/>
      <c r="PK119" s="391"/>
      <c r="PL119" s="391"/>
      <c r="PM119" s="391"/>
      <c r="PN119" s="391"/>
      <c r="PO119" s="391"/>
      <c r="PP119" s="391"/>
      <c r="PQ119" s="391"/>
      <c r="PR119" s="391"/>
      <c r="PS119" s="391"/>
      <c r="PT119" s="391"/>
      <c r="PU119" s="391"/>
      <c r="PV119" s="391"/>
      <c r="PW119" s="391"/>
      <c r="PX119" s="391"/>
      <c r="PY119" s="391"/>
      <c r="PZ119" s="391"/>
      <c r="QA119" s="391"/>
      <c r="QB119" s="391"/>
      <c r="QC119" s="391"/>
      <c r="QD119" s="391"/>
      <c r="QE119" s="391"/>
      <c r="QF119" s="391"/>
      <c r="QG119" s="391"/>
      <c r="QH119" s="391"/>
      <c r="QI119" s="391"/>
      <c r="QJ119" s="391"/>
      <c r="QK119" s="391"/>
      <c r="QL119" s="391"/>
      <c r="QM119" s="391"/>
      <c r="QN119" s="391"/>
      <c r="QO119" s="391"/>
      <c r="QP119" s="391"/>
      <c r="QQ119" s="391"/>
      <c r="QR119" s="391"/>
      <c r="QS119" s="391"/>
      <c r="QT119" s="391"/>
      <c r="QU119" s="391"/>
      <c r="QV119" s="391"/>
      <c r="QW119" s="391"/>
      <c r="QX119" s="391"/>
      <c r="QY119" s="391"/>
      <c r="QZ119" s="391"/>
      <c r="RA119" s="391"/>
      <c r="RB119" s="391"/>
      <c r="RC119" s="391"/>
      <c r="RD119" s="391"/>
      <c r="RE119" s="391"/>
      <c r="RF119" s="391"/>
      <c r="RG119" s="391"/>
      <c r="RH119" s="391"/>
      <c r="RI119" s="391"/>
      <c r="RJ119" s="391"/>
      <c r="RK119" s="391"/>
      <c r="RL119" s="391"/>
      <c r="RM119" s="391"/>
      <c r="RN119" s="391"/>
      <c r="RO119" s="391"/>
      <c r="RP119" s="391"/>
      <c r="RQ119" s="391"/>
      <c r="RR119" s="391"/>
      <c r="RS119" s="391"/>
      <c r="RT119" s="391"/>
      <c r="RU119" s="391"/>
      <c r="RV119" s="391"/>
      <c r="RW119" s="391"/>
      <c r="RX119" s="391"/>
      <c r="RY119" s="391"/>
      <c r="RZ119" s="391"/>
      <c r="SA119" s="391"/>
      <c r="SB119" s="391"/>
      <c r="SC119" s="391"/>
      <c r="SD119" s="391"/>
      <c r="SE119" s="391"/>
      <c r="SF119" s="391"/>
      <c r="SG119" s="391"/>
      <c r="SH119" s="391"/>
      <c r="SI119" s="391"/>
      <c r="SJ119" s="391"/>
      <c r="SK119" s="391"/>
      <c r="SL119" s="391"/>
      <c r="SM119" s="391"/>
      <c r="SN119" s="391"/>
      <c r="SO119" s="391"/>
      <c r="SP119" s="391"/>
      <c r="SQ119" s="391"/>
      <c r="SR119" s="391"/>
      <c r="SS119" s="391"/>
      <c r="ST119" s="391"/>
      <c r="SU119" s="391"/>
      <c r="SV119" s="391"/>
      <c r="SW119" s="391"/>
      <c r="SX119" s="391"/>
      <c r="SY119" s="391"/>
      <c r="SZ119" s="391"/>
      <c r="TA119" s="391"/>
      <c r="TB119" s="391"/>
      <c r="TC119" s="391"/>
      <c r="TD119" s="391"/>
      <c r="TE119" s="391"/>
      <c r="TF119" s="391"/>
      <c r="TG119" s="391"/>
      <c r="TH119" s="391"/>
      <c r="TI119" s="391"/>
      <c r="TJ119" s="391"/>
      <c r="TK119" s="391"/>
      <c r="TL119" s="391"/>
      <c r="TM119" s="391"/>
      <c r="TN119" s="391"/>
      <c r="TO119" s="391"/>
      <c r="TP119" s="391"/>
      <c r="TQ119" s="391"/>
      <c r="TR119" s="391"/>
      <c r="TS119" s="391"/>
      <c r="TT119" s="391"/>
      <c r="TU119" s="391"/>
      <c r="TV119" s="391"/>
      <c r="TW119" s="391"/>
      <c r="TX119" s="391"/>
      <c r="TY119" s="391"/>
      <c r="TZ119" s="391"/>
      <c r="UA119" s="391"/>
      <c r="UB119" s="391"/>
      <c r="UC119" s="391"/>
      <c r="UD119" s="391"/>
      <c r="UE119" s="391"/>
      <c r="UF119" s="391"/>
      <c r="UG119" s="391"/>
      <c r="UH119" s="391"/>
      <c r="UI119" s="391"/>
      <c r="UJ119" s="391"/>
      <c r="UK119" s="391"/>
      <c r="UL119" s="391"/>
      <c r="UM119" s="391"/>
      <c r="UN119" s="391"/>
      <c r="UO119" s="391"/>
      <c r="UP119" s="391"/>
      <c r="UQ119" s="391"/>
      <c r="UR119" s="391"/>
      <c r="US119" s="391"/>
      <c r="UT119" s="391"/>
      <c r="UU119" s="391"/>
      <c r="UV119" s="391"/>
      <c r="UW119" s="391"/>
      <c r="UX119" s="391"/>
      <c r="UY119" s="391"/>
      <c r="UZ119" s="391"/>
      <c r="VA119" s="391"/>
      <c r="VB119" s="391"/>
      <c r="VC119" s="391"/>
      <c r="VD119" s="391"/>
      <c r="VE119" s="391"/>
      <c r="VF119" s="391"/>
      <c r="VG119" s="391"/>
      <c r="VH119" s="391"/>
      <c r="VI119" s="391"/>
      <c r="VJ119" s="391"/>
      <c r="VK119" s="391"/>
      <c r="VL119" s="391"/>
      <c r="VM119" s="391"/>
      <c r="VN119" s="391"/>
      <c r="VO119" s="391"/>
      <c r="VP119" s="391"/>
      <c r="VQ119" s="391"/>
      <c r="VR119" s="391"/>
      <c r="VS119" s="391"/>
      <c r="VT119" s="391"/>
      <c r="VU119" s="391"/>
      <c r="VV119" s="391"/>
      <c r="VW119" s="391"/>
      <c r="VX119" s="391"/>
      <c r="VY119" s="391"/>
      <c r="VZ119" s="391"/>
      <c r="WA119" s="391"/>
      <c r="WB119" s="391"/>
      <c r="WC119" s="391"/>
      <c r="WD119" s="391"/>
      <c r="WE119" s="391"/>
      <c r="WF119" s="391"/>
      <c r="WG119" s="391"/>
      <c r="WH119" s="391"/>
      <c r="WI119" s="391"/>
      <c r="WJ119" s="391"/>
      <c r="WK119" s="391"/>
      <c r="WL119" s="391"/>
      <c r="WM119" s="391"/>
      <c r="WN119" s="391"/>
      <c r="WO119" s="391"/>
      <c r="WP119" s="391"/>
      <c r="WQ119" s="391"/>
      <c r="WR119" s="391"/>
      <c r="WS119" s="391"/>
      <c r="WT119" s="391"/>
      <c r="WU119" s="391"/>
      <c r="WV119" s="391"/>
      <c r="WW119" s="391"/>
      <c r="WX119" s="391"/>
      <c r="WY119" s="391"/>
      <c r="WZ119" s="391"/>
      <c r="XA119" s="391"/>
      <c r="XB119" s="391"/>
      <c r="XC119" s="391"/>
      <c r="XD119" s="391"/>
      <c r="XE119" s="391"/>
      <c r="XF119" s="391"/>
      <c r="XG119" s="391"/>
      <c r="XH119" s="391"/>
      <c r="XI119" s="391"/>
      <c r="XJ119" s="391"/>
      <c r="XK119" s="391"/>
      <c r="XL119" s="391"/>
      <c r="XM119" s="391"/>
      <c r="XN119" s="391"/>
      <c r="XO119" s="391"/>
      <c r="XP119" s="391"/>
      <c r="XQ119" s="391"/>
      <c r="XR119" s="391"/>
      <c r="XS119" s="391"/>
      <c r="XT119" s="391"/>
      <c r="XU119" s="391"/>
      <c r="XV119" s="391"/>
      <c r="XW119" s="391"/>
      <c r="XX119" s="391"/>
      <c r="XY119" s="391"/>
      <c r="XZ119" s="391"/>
      <c r="YA119" s="391"/>
      <c r="YB119" s="391"/>
      <c r="YC119" s="391"/>
      <c r="YD119" s="391"/>
      <c r="YE119" s="391"/>
      <c r="YF119" s="391"/>
      <c r="YG119" s="391"/>
      <c r="YH119" s="391"/>
      <c r="YI119" s="391"/>
      <c r="YJ119" s="391"/>
      <c r="YK119" s="391"/>
      <c r="YL119" s="391"/>
      <c r="YM119" s="391"/>
      <c r="YN119" s="391"/>
      <c r="YO119" s="391"/>
      <c r="YP119" s="391"/>
      <c r="YQ119" s="391"/>
      <c r="YR119" s="391"/>
      <c r="YS119" s="391"/>
      <c r="YT119" s="391"/>
      <c r="YU119" s="391"/>
      <c r="YV119" s="391"/>
      <c r="YW119" s="391"/>
      <c r="YX119" s="391"/>
      <c r="YY119" s="391"/>
      <c r="YZ119" s="391"/>
      <c r="ZA119" s="391"/>
      <c r="ZB119" s="391"/>
      <c r="ZC119" s="391"/>
      <c r="ZD119" s="391"/>
      <c r="ZE119" s="391"/>
      <c r="ZF119" s="391"/>
      <c r="ZG119" s="391"/>
      <c r="ZH119" s="391"/>
      <c r="ZI119" s="391"/>
      <c r="ZJ119" s="391"/>
      <c r="ZK119" s="391"/>
      <c r="ZL119" s="391"/>
      <c r="ZM119" s="391"/>
      <c r="ZN119" s="391"/>
      <c r="ZO119" s="391"/>
      <c r="ZP119" s="391"/>
      <c r="ZQ119" s="391"/>
      <c r="ZR119" s="391"/>
      <c r="ZS119" s="391"/>
      <c r="ZT119" s="391"/>
      <c r="ZU119" s="391"/>
      <c r="ZV119" s="391"/>
      <c r="ZW119" s="391"/>
      <c r="ZX119" s="391"/>
      <c r="ZY119" s="391"/>
      <c r="ZZ119" s="391"/>
      <c r="AAA119" s="391"/>
      <c r="AAB119" s="391"/>
      <c r="AAC119" s="391"/>
      <c r="AAD119" s="391"/>
      <c r="AAE119" s="391"/>
      <c r="AAF119" s="391"/>
      <c r="AAG119" s="391"/>
      <c r="AAH119" s="391"/>
      <c r="AAI119" s="391"/>
      <c r="AAJ119" s="391"/>
      <c r="AAK119" s="391"/>
      <c r="AAL119" s="391"/>
      <c r="AAM119" s="391"/>
      <c r="AAN119" s="391"/>
      <c r="AAO119" s="391"/>
      <c r="AAP119" s="391"/>
      <c r="AAQ119" s="391"/>
      <c r="AAR119" s="391"/>
      <c r="AAS119" s="391"/>
      <c r="AAT119" s="391"/>
      <c r="AAU119" s="391"/>
      <c r="AAV119" s="391"/>
      <c r="AAW119" s="391"/>
      <c r="AAX119" s="391"/>
      <c r="AAY119" s="391"/>
      <c r="AAZ119" s="391"/>
      <c r="ABA119" s="391"/>
      <c r="ABB119" s="391"/>
      <c r="ABC119" s="391"/>
      <c r="ABD119" s="391"/>
      <c r="ABE119" s="391"/>
      <c r="ABF119" s="391"/>
      <c r="ABG119" s="391"/>
      <c r="ABH119" s="391"/>
      <c r="ABI119" s="391"/>
      <c r="ABJ119" s="391"/>
      <c r="ABK119" s="391"/>
      <c r="ABL119" s="391"/>
      <c r="ABM119" s="391"/>
      <c r="ABN119" s="391"/>
      <c r="ABO119" s="391"/>
      <c r="ABP119" s="391"/>
      <c r="ABQ119" s="391"/>
      <c r="ABR119" s="391"/>
      <c r="ABS119" s="391"/>
      <c r="ABT119" s="391"/>
      <c r="ABU119" s="391"/>
      <c r="ABV119" s="391"/>
      <c r="ABW119" s="391"/>
      <c r="ABX119" s="391"/>
      <c r="ABY119" s="391"/>
      <c r="ABZ119" s="391"/>
      <c r="ACA119" s="391"/>
      <c r="ACB119" s="391"/>
      <c r="ACC119" s="391"/>
      <c r="ACD119" s="391"/>
      <c r="ACE119" s="391"/>
      <c r="ACF119" s="391"/>
      <c r="ACG119" s="391"/>
      <c r="ACH119" s="391"/>
      <c r="ACI119" s="391"/>
      <c r="ACJ119" s="391"/>
      <c r="ACK119" s="391"/>
      <c r="ACL119" s="391"/>
      <c r="ACM119" s="391"/>
      <c r="ACN119" s="391"/>
      <c r="ACO119" s="391"/>
      <c r="ACP119" s="391"/>
      <c r="ACQ119" s="391"/>
      <c r="ACR119" s="391"/>
      <c r="ACS119" s="391"/>
      <c r="ACT119" s="391"/>
      <c r="ACU119" s="391"/>
      <c r="ACV119" s="391"/>
      <c r="ACW119" s="391"/>
      <c r="ACX119" s="391"/>
      <c r="ACY119" s="391"/>
      <c r="ACZ119" s="391"/>
      <c r="ADA119" s="391"/>
      <c r="ADB119" s="391"/>
      <c r="ADC119" s="391"/>
      <c r="ADD119" s="391"/>
      <c r="ADE119" s="391"/>
      <c r="ADF119" s="391"/>
      <c r="ADG119" s="391"/>
      <c r="ADH119" s="391"/>
      <c r="ADI119" s="391"/>
      <c r="ADJ119" s="391"/>
      <c r="ADK119" s="391"/>
      <c r="ADL119" s="391"/>
      <c r="ADM119" s="391"/>
      <c r="ADN119" s="391"/>
      <c r="ADO119" s="391"/>
      <c r="ADP119" s="391"/>
      <c r="ADQ119" s="391"/>
      <c r="ADR119" s="391"/>
      <c r="ADS119" s="391"/>
      <c r="ADT119" s="391"/>
      <c r="ADU119" s="391"/>
      <c r="ADV119" s="391"/>
      <c r="ADW119" s="391"/>
      <c r="ADX119" s="391"/>
      <c r="ADY119" s="391"/>
      <c r="ADZ119" s="391"/>
      <c r="AEA119" s="391"/>
      <c r="AEB119" s="391"/>
      <c r="AEC119" s="391"/>
      <c r="AED119" s="391"/>
      <c r="AEE119" s="391"/>
      <c r="AEF119" s="391"/>
      <c r="AEG119" s="391"/>
      <c r="AEH119" s="391"/>
      <c r="AEI119" s="391"/>
      <c r="AEJ119" s="391"/>
      <c r="AEK119" s="391"/>
      <c r="AEL119" s="391"/>
      <c r="AEM119" s="391"/>
      <c r="AEN119" s="391"/>
      <c r="AEO119" s="391"/>
      <c r="AEP119" s="391"/>
      <c r="AEQ119" s="391"/>
      <c r="AER119" s="391"/>
      <c r="AES119" s="391"/>
      <c r="AET119" s="391"/>
      <c r="AEU119" s="391"/>
      <c r="AEV119" s="391"/>
      <c r="AEW119" s="391"/>
      <c r="AEX119" s="391"/>
      <c r="AEY119" s="391"/>
      <c r="AEZ119" s="391"/>
      <c r="AFA119" s="391"/>
      <c r="AFB119" s="391"/>
      <c r="AFC119" s="391"/>
      <c r="AFD119" s="391"/>
      <c r="AFE119" s="391"/>
      <c r="AFF119" s="391"/>
      <c r="AFG119" s="391"/>
      <c r="AFH119" s="391"/>
      <c r="AFI119" s="391"/>
      <c r="AFJ119" s="391"/>
      <c r="AFK119" s="391"/>
      <c r="AFL119" s="391"/>
      <c r="AFM119" s="391"/>
      <c r="AFN119" s="391"/>
      <c r="AFO119" s="391"/>
      <c r="AFP119" s="391"/>
      <c r="AFQ119" s="391"/>
      <c r="AFR119" s="391"/>
      <c r="AFS119" s="391"/>
      <c r="AFT119" s="391"/>
      <c r="AFU119" s="391"/>
      <c r="AFV119" s="391"/>
      <c r="AFW119" s="391"/>
      <c r="AFX119" s="391"/>
      <c r="AFY119" s="391"/>
      <c r="AFZ119" s="391"/>
      <c r="AGA119" s="391"/>
      <c r="AGB119" s="391"/>
      <c r="AGC119" s="391"/>
      <c r="AGD119" s="391"/>
      <c r="AGE119" s="391"/>
      <c r="AGF119" s="391"/>
      <c r="AGG119" s="391"/>
      <c r="AGH119" s="391"/>
      <c r="AGI119" s="391"/>
      <c r="AGJ119" s="391"/>
      <c r="AGK119" s="391"/>
      <c r="AGL119" s="391"/>
      <c r="AGM119" s="391"/>
      <c r="AGN119" s="391"/>
      <c r="AGO119" s="391"/>
      <c r="AGP119" s="391"/>
      <c r="AGQ119" s="391"/>
      <c r="AGR119" s="391"/>
      <c r="AGS119" s="391"/>
      <c r="AGT119" s="391"/>
      <c r="AGU119" s="391"/>
      <c r="AGV119" s="391"/>
      <c r="AGW119" s="391"/>
      <c r="AGX119" s="391"/>
      <c r="AGY119" s="391"/>
      <c r="AGZ119" s="391"/>
      <c r="AHA119" s="391"/>
      <c r="AHB119" s="391"/>
      <c r="AHC119" s="391"/>
      <c r="AHD119" s="391"/>
      <c r="AHE119" s="391"/>
      <c r="AHF119" s="391"/>
      <c r="AHG119" s="391"/>
      <c r="AHH119" s="391"/>
      <c r="AHI119" s="391"/>
      <c r="AHJ119" s="391"/>
      <c r="AHK119" s="391"/>
      <c r="AHL119" s="391"/>
      <c r="AHM119" s="391"/>
      <c r="AHN119" s="391"/>
      <c r="AHO119" s="391"/>
      <c r="AHP119" s="391"/>
      <c r="AHQ119" s="391"/>
      <c r="AHR119" s="391"/>
      <c r="AHS119" s="391"/>
      <c r="AHT119" s="391"/>
      <c r="AHU119" s="391"/>
      <c r="AHV119" s="391"/>
      <c r="AHW119" s="391"/>
      <c r="AHX119" s="391"/>
      <c r="AHY119" s="391"/>
      <c r="AHZ119" s="391"/>
      <c r="AIA119" s="391"/>
      <c r="AIB119" s="391"/>
      <c r="AIC119" s="391"/>
      <c r="AID119" s="391"/>
      <c r="AIE119" s="391"/>
      <c r="AIF119" s="391"/>
      <c r="AIG119" s="391"/>
      <c r="AIH119" s="391"/>
      <c r="AII119" s="391"/>
      <c r="AIJ119" s="391"/>
      <c r="AIK119" s="391"/>
      <c r="AIL119" s="391"/>
      <c r="AIM119" s="391"/>
      <c r="AIN119" s="391"/>
      <c r="AIO119" s="391"/>
      <c r="AIP119" s="391"/>
      <c r="AIQ119" s="391"/>
      <c r="AIR119" s="391"/>
      <c r="AIS119" s="391"/>
      <c r="AIT119" s="391"/>
      <c r="AIU119" s="391"/>
      <c r="AIV119" s="391"/>
      <c r="AIW119" s="391"/>
      <c r="AIX119" s="391"/>
      <c r="AIY119" s="391"/>
      <c r="AIZ119" s="391"/>
      <c r="AJA119" s="391"/>
      <c r="AJB119" s="391"/>
      <c r="AJC119" s="391"/>
      <c r="AJD119" s="391"/>
      <c r="AJE119" s="391"/>
      <c r="AJF119" s="391"/>
      <c r="AJG119" s="391"/>
      <c r="AJH119" s="391"/>
      <c r="AJI119" s="391"/>
      <c r="AJJ119" s="391"/>
      <c r="AJK119" s="391"/>
      <c r="AJL119" s="391"/>
      <c r="AJM119" s="391"/>
      <c r="AJN119" s="391"/>
      <c r="AJO119" s="391"/>
      <c r="AJP119" s="391"/>
      <c r="AJQ119" s="391"/>
      <c r="AJR119" s="391"/>
      <c r="AJS119" s="391"/>
      <c r="AJT119" s="391"/>
      <c r="AJU119" s="391"/>
      <c r="AJV119" s="391"/>
      <c r="AJW119" s="391"/>
      <c r="AJX119" s="391"/>
      <c r="AJY119" s="391"/>
      <c r="AJZ119" s="391"/>
      <c r="AKA119" s="391"/>
      <c r="AKB119" s="391"/>
      <c r="AKC119" s="391"/>
      <c r="AKD119" s="391"/>
      <c r="AKE119" s="391"/>
      <c r="AKF119" s="391"/>
      <c r="AKG119" s="391"/>
      <c r="AKH119" s="391"/>
      <c r="AKI119" s="391"/>
      <c r="AKJ119" s="391"/>
      <c r="AKK119" s="391"/>
      <c r="AKL119" s="391"/>
      <c r="AKM119" s="391"/>
      <c r="AKN119" s="391"/>
      <c r="AKO119" s="391"/>
      <c r="AKP119" s="391"/>
      <c r="AKQ119" s="391"/>
      <c r="AKR119" s="391"/>
      <c r="AKS119" s="391"/>
      <c r="AKT119" s="391"/>
      <c r="AKU119" s="391"/>
      <c r="AKV119" s="391"/>
      <c r="AKW119" s="391"/>
      <c r="AKX119" s="391"/>
      <c r="AKY119" s="391"/>
      <c r="AKZ119" s="391"/>
      <c r="ALA119" s="391"/>
      <c r="ALB119" s="391"/>
      <c r="ALC119" s="391"/>
      <c r="ALD119" s="391"/>
      <c r="ALE119" s="391"/>
      <c r="ALF119" s="391"/>
      <c r="ALG119" s="391"/>
      <c r="ALH119" s="391"/>
      <c r="ALI119" s="391"/>
      <c r="ALJ119" s="391"/>
      <c r="ALK119" s="391"/>
      <c r="ALL119" s="391"/>
      <c r="ALM119" s="391"/>
      <c r="ALN119" s="391"/>
      <c r="ALO119" s="391"/>
      <c r="ALP119" s="391"/>
      <c r="ALQ119" s="391"/>
      <c r="ALR119" s="391"/>
      <c r="ALS119" s="391"/>
      <c r="ALT119" s="391"/>
      <c r="ALU119" s="391"/>
      <c r="ALV119" s="391"/>
      <c r="ALW119" s="391"/>
      <c r="ALX119" s="391"/>
      <c r="ALY119" s="391"/>
      <c r="ALZ119" s="391"/>
      <c r="AMA119" s="391"/>
      <c r="AMB119" s="391"/>
      <c r="AMC119" s="391"/>
      <c r="AMD119" s="391"/>
      <c r="AME119" s="391"/>
      <c r="AMF119" s="391"/>
      <c r="AMG119" s="391"/>
      <c r="AMH119" s="391"/>
      <c r="AMI119" s="391"/>
      <c r="AMJ119" s="391"/>
      <c r="AMK119" s="391"/>
      <c r="AML119" s="391"/>
    </row>
    <row r="120" spans="1:1026">
      <c r="C120" s="154">
        <f t="shared" si="240"/>
        <v>0</v>
      </c>
      <c r="D120" s="4">
        <f t="shared" si="241"/>
        <v>0</v>
      </c>
      <c r="E120" s="16" t="str">
        <f t="shared" si="242"/>
        <v/>
      </c>
      <c r="F120" s="11" t="str">
        <f t="shared" si="243"/>
        <v/>
      </c>
      <c r="G120" s="155" t="str">
        <f t="shared" si="244"/>
        <v/>
      </c>
      <c r="H120" s="155" t="str">
        <f t="shared" si="245"/>
        <v/>
      </c>
      <c r="I120" s="155" t="str">
        <f t="shared" si="246"/>
        <v/>
      </c>
      <c r="J120" s="155" t="str">
        <f t="shared" si="247"/>
        <v/>
      </c>
      <c r="K120" s="155" t="str">
        <f t="shared" si="248"/>
        <v/>
      </c>
      <c r="L120" s="155" t="str">
        <f t="shared" si="249"/>
        <v/>
      </c>
      <c r="M120" s="155" t="str">
        <f t="shared" si="250"/>
        <v/>
      </c>
      <c r="N120" s="155" t="str">
        <f t="shared" si="251"/>
        <v/>
      </c>
      <c r="O120" s="156" t="str">
        <f t="shared" si="252"/>
        <v/>
      </c>
      <c r="P120" s="157" t="str">
        <f t="shared" si="283"/>
        <v>0</v>
      </c>
      <c r="Q120" s="158" t="str">
        <f t="shared" si="283"/>
        <v>0</v>
      </c>
      <c r="R120" s="158" t="str">
        <f t="shared" si="283"/>
        <v>0</v>
      </c>
      <c r="S120" s="159" t="str">
        <f t="shared" si="283"/>
        <v>0</v>
      </c>
      <c r="T120" s="158" t="str">
        <f t="shared" si="283"/>
        <v>0</v>
      </c>
      <c r="U120" s="158" t="str">
        <f t="shared" si="283"/>
        <v>0</v>
      </c>
      <c r="V120" s="158" t="str">
        <f t="shared" si="283"/>
        <v>0</v>
      </c>
      <c r="W120" s="158" t="str">
        <f t="shared" si="283"/>
        <v>0</v>
      </c>
      <c r="X120" s="157" t="str">
        <f t="shared" si="284"/>
        <v>0</v>
      </c>
      <c r="Y120" s="158" t="str">
        <f t="shared" si="284"/>
        <v>0</v>
      </c>
      <c r="Z120" s="158" t="str">
        <f t="shared" si="284"/>
        <v>0</v>
      </c>
      <c r="AA120" s="159" t="str">
        <f t="shared" si="284"/>
        <v>0</v>
      </c>
      <c r="AB120" s="160" t="str">
        <f t="shared" si="284"/>
        <v>0</v>
      </c>
      <c r="AC120" s="161" t="str">
        <f t="shared" si="284"/>
        <v>0</v>
      </c>
      <c r="AD120" s="158" t="str">
        <f t="shared" si="284"/>
        <v>0</v>
      </c>
      <c r="AE120" s="159" t="str">
        <f t="shared" si="284"/>
        <v>0</v>
      </c>
      <c r="AF120" s="155" t="str">
        <f t="shared" si="285"/>
        <v>0</v>
      </c>
      <c r="AG120" s="162" t="str">
        <f t="shared" si="285"/>
        <v>0</v>
      </c>
      <c r="AH120" s="163" t="str">
        <f t="shared" si="285"/>
        <v>0</v>
      </c>
      <c r="AI120" s="165" t="str">
        <f t="shared" si="285"/>
        <v>0</v>
      </c>
      <c r="AJ120" s="164" t="str">
        <f t="shared" si="285"/>
        <v>0</v>
      </c>
      <c r="AK120" s="164" t="str">
        <f t="shared" si="285"/>
        <v>0</v>
      </c>
      <c r="AL120" s="289" t="str">
        <f t="shared" si="285"/>
        <v>0</v>
      </c>
      <c r="AM120" s="165" t="str">
        <f t="shared" si="285"/>
        <v>0</v>
      </c>
      <c r="AN120" s="230" t="str">
        <f t="shared" si="286"/>
        <v>0</v>
      </c>
      <c r="AO120" s="230" t="str">
        <f t="shared" si="286"/>
        <v>0</v>
      </c>
      <c r="AP120" s="230" t="str">
        <f t="shared" si="286"/>
        <v>0</v>
      </c>
      <c r="AQ120" s="230" t="str">
        <f t="shared" si="286"/>
        <v>0</v>
      </c>
      <c r="AR120" s="229" t="str">
        <f t="shared" si="286"/>
        <v>0</v>
      </c>
      <c r="AS120" s="230" t="str">
        <f t="shared" si="286"/>
        <v>0</v>
      </c>
      <c r="AT120" s="230" t="str">
        <f t="shared" si="286"/>
        <v>0</v>
      </c>
      <c r="AU120" s="231" t="str">
        <f t="shared" si="286"/>
        <v>0</v>
      </c>
      <c r="AV120" s="230" t="str">
        <f t="shared" si="287"/>
        <v>0</v>
      </c>
      <c r="AW120" s="232" t="str">
        <f t="shared" si="287"/>
        <v>0</v>
      </c>
      <c r="AX120" s="232" t="str">
        <f t="shared" si="287"/>
        <v>0</v>
      </c>
      <c r="AY120" s="233" t="str">
        <f t="shared" si="287"/>
        <v>0</v>
      </c>
      <c r="AZ120" s="232" t="str">
        <f t="shared" si="287"/>
        <v>0</v>
      </c>
      <c r="BA120" s="232" t="str">
        <f t="shared" si="287"/>
        <v>0</v>
      </c>
      <c r="BB120" s="232" t="str">
        <f t="shared" si="287"/>
        <v>0</v>
      </c>
      <c r="BC120" s="233" t="str">
        <f t="shared" si="287"/>
        <v>0</v>
      </c>
      <c r="BD120" s="168" t="str">
        <f t="shared" si="288"/>
        <v>0</v>
      </c>
      <c r="BE120" s="168" t="str">
        <f t="shared" si="288"/>
        <v>0</v>
      </c>
      <c r="BF120" s="168" t="str">
        <f t="shared" si="288"/>
        <v>0</v>
      </c>
      <c r="BG120" s="169" t="str">
        <f t="shared" si="288"/>
        <v>0</v>
      </c>
      <c r="BH120" s="168" t="str">
        <f t="shared" si="288"/>
        <v>0</v>
      </c>
      <c r="BI120" s="168" t="str">
        <f t="shared" si="288"/>
        <v>0</v>
      </c>
      <c r="BJ120" s="168" t="str">
        <f t="shared" si="288"/>
        <v>0</v>
      </c>
      <c r="BK120" s="169" t="str">
        <f t="shared" si="288"/>
        <v>0</v>
      </c>
      <c r="BL120" s="168" t="str">
        <f t="shared" si="289"/>
        <v>0</v>
      </c>
      <c r="BM120" s="168" t="str">
        <f t="shared" si="289"/>
        <v>0</v>
      </c>
      <c r="BN120" s="168" t="str">
        <f t="shared" si="289"/>
        <v>0</v>
      </c>
      <c r="BO120" s="169" t="str">
        <f t="shared" si="289"/>
        <v>0</v>
      </c>
      <c r="BP120" s="168" t="str">
        <f t="shared" si="289"/>
        <v>0</v>
      </c>
      <c r="BQ120" s="168" t="str">
        <f t="shared" si="289"/>
        <v>0</v>
      </c>
      <c r="BR120" s="168" t="str">
        <f t="shared" si="289"/>
        <v>0</v>
      </c>
      <c r="BS120" s="169" t="str">
        <f t="shared" si="289"/>
        <v>0</v>
      </c>
      <c r="BT120" s="302" t="str">
        <f t="shared" si="290"/>
        <v>0</v>
      </c>
      <c r="BU120" s="302" t="str">
        <f t="shared" si="290"/>
        <v>0</v>
      </c>
      <c r="BV120" s="302" t="str">
        <f t="shared" si="290"/>
        <v>0</v>
      </c>
      <c r="BW120" s="303" t="str">
        <f t="shared" si="290"/>
        <v>0</v>
      </c>
      <c r="BX120" s="302" t="str">
        <f t="shared" si="290"/>
        <v>0</v>
      </c>
      <c r="BY120" s="302" t="str">
        <f t="shared" si="290"/>
        <v>0</v>
      </c>
      <c r="BZ120" s="302" t="str">
        <f t="shared" si="290"/>
        <v>0</v>
      </c>
      <c r="CA120" s="303" t="str">
        <f t="shared" si="290"/>
        <v>0</v>
      </c>
      <c r="CB120" s="164" t="str">
        <f t="shared" si="291"/>
        <v>0</v>
      </c>
      <c r="CC120" s="289" t="str">
        <f t="shared" si="291"/>
        <v>0</v>
      </c>
      <c r="CD120" s="340" t="str">
        <f t="shared" si="291"/>
        <v>0</v>
      </c>
      <c r="CE120" s="341" t="str">
        <f t="shared" si="291"/>
        <v>0</v>
      </c>
      <c r="CF120" s="340" t="str">
        <f t="shared" si="291"/>
        <v>0</v>
      </c>
      <c r="CG120" s="340" t="str">
        <f t="shared" si="291"/>
        <v>0</v>
      </c>
      <c r="CH120" s="340" t="str">
        <f t="shared" si="291"/>
        <v>0</v>
      </c>
      <c r="CI120" s="341" t="str">
        <f t="shared" si="291"/>
        <v>0</v>
      </c>
      <c r="CL120" s="32" t="str">
        <f t="shared" si="253"/>
        <v/>
      </c>
      <c r="CM120" s="285">
        <f t="shared" si="209"/>
        <v>0</v>
      </c>
      <c r="CN120" s="285">
        <f t="shared" si="211"/>
        <v>10</v>
      </c>
      <c r="CO120" s="142">
        <f t="shared" si="254"/>
        <v>-90</v>
      </c>
      <c r="CP120" s="142">
        <f t="shared" si="255"/>
        <v>-67.777777777777771</v>
      </c>
      <c r="CQ120" s="143">
        <f t="shared" si="221"/>
        <v>-80.166666666666657</v>
      </c>
      <c r="CS120" s="170">
        <f t="shared" si="256"/>
        <v>0</v>
      </c>
      <c r="CT120" s="23">
        <f t="shared" si="257"/>
        <v>0</v>
      </c>
      <c r="CU120" s="171">
        <f t="shared" si="258"/>
        <v>0</v>
      </c>
      <c r="CV120" s="23">
        <f t="shared" si="259"/>
        <v>0</v>
      </c>
      <c r="CW120" s="172">
        <f t="shared" si="260"/>
        <v>0</v>
      </c>
      <c r="CX120" s="24">
        <f t="shared" si="261"/>
        <v>0</v>
      </c>
      <c r="CY120" s="267">
        <f t="shared" si="262"/>
        <v>0</v>
      </c>
      <c r="CZ120" s="268">
        <f t="shared" si="263"/>
        <v>0</v>
      </c>
      <c r="DA120" s="267">
        <f t="shared" si="264"/>
        <v>0</v>
      </c>
      <c r="DB120" s="268">
        <f t="shared" si="265"/>
        <v>0</v>
      </c>
      <c r="DC120" s="173">
        <f t="shared" si="266"/>
        <v>0</v>
      </c>
      <c r="DD120" s="26">
        <f t="shared" si="267"/>
        <v>0</v>
      </c>
      <c r="DE120" s="173">
        <f t="shared" si="268"/>
        <v>0</v>
      </c>
      <c r="DF120" s="26">
        <f t="shared" si="269"/>
        <v>0</v>
      </c>
      <c r="DG120" s="326">
        <f t="shared" si="270"/>
        <v>0</v>
      </c>
      <c r="DH120" s="327">
        <f t="shared" si="271"/>
        <v>0</v>
      </c>
      <c r="DI120" s="172">
        <f t="shared" si="272"/>
        <v>0</v>
      </c>
      <c r="DJ120" s="24">
        <f t="shared" si="273"/>
        <v>0</v>
      </c>
      <c r="DK120" s="172"/>
      <c r="DL120" s="19">
        <f t="shared" si="274"/>
        <v>0</v>
      </c>
      <c r="DM120" s="19">
        <f t="shared" si="275"/>
        <v>0</v>
      </c>
      <c r="DN120" s="174">
        <f t="shared" si="276"/>
        <v>0</v>
      </c>
      <c r="DO120" s="278">
        <f t="shared" si="277"/>
        <v>0</v>
      </c>
      <c r="DP120" s="278">
        <f t="shared" si="278"/>
        <v>0</v>
      </c>
      <c r="DQ120" s="20">
        <f t="shared" si="279"/>
        <v>0</v>
      </c>
      <c r="DR120" s="20">
        <f t="shared" si="280"/>
        <v>0</v>
      </c>
      <c r="DS120" s="337">
        <f t="shared" si="281"/>
        <v>0</v>
      </c>
      <c r="DT120" s="174">
        <f t="shared" si="282"/>
        <v>0</v>
      </c>
      <c r="DU120" s="1">
        <f t="shared" si="210"/>
        <v>0</v>
      </c>
    </row>
    <row r="121" spans="1:1026">
      <c r="C121" s="154">
        <f t="shared" si="240"/>
        <v>0</v>
      </c>
      <c r="D121" s="4">
        <f t="shared" si="241"/>
        <v>0</v>
      </c>
      <c r="E121" s="16" t="str">
        <f t="shared" si="242"/>
        <v/>
      </c>
      <c r="F121" s="11" t="str">
        <f t="shared" si="243"/>
        <v/>
      </c>
      <c r="G121" s="155" t="str">
        <f t="shared" si="244"/>
        <v/>
      </c>
      <c r="H121" s="155" t="str">
        <f t="shared" si="245"/>
        <v/>
      </c>
      <c r="I121" s="155" t="str">
        <f t="shared" si="246"/>
        <v/>
      </c>
      <c r="J121" s="155" t="str">
        <f t="shared" si="247"/>
        <v/>
      </c>
      <c r="K121" s="155" t="str">
        <f t="shared" si="248"/>
        <v/>
      </c>
      <c r="L121" s="155" t="str">
        <f t="shared" si="249"/>
        <v/>
      </c>
      <c r="M121" s="155" t="str">
        <f t="shared" si="250"/>
        <v/>
      </c>
      <c r="N121" s="155" t="str">
        <f t="shared" si="251"/>
        <v/>
      </c>
      <c r="O121" s="156" t="str">
        <f t="shared" si="252"/>
        <v/>
      </c>
      <c r="P121" s="157" t="str">
        <f t="shared" si="283"/>
        <v>0</v>
      </c>
      <c r="Q121" s="158" t="str">
        <f t="shared" si="283"/>
        <v>0</v>
      </c>
      <c r="R121" s="158" t="str">
        <f t="shared" si="283"/>
        <v>0</v>
      </c>
      <c r="S121" s="159" t="str">
        <f t="shared" si="283"/>
        <v>0</v>
      </c>
      <c r="T121" s="158" t="str">
        <f t="shared" si="283"/>
        <v>0</v>
      </c>
      <c r="U121" s="158" t="str">
        <f t="shared" si="283"/>
        <v>0</v>
      </c>
      <c r="V121" s="158" t="str">
        <f t="shared" si="283"/>
        <v>0</v>
      </c>
      <c r="W121" s="158" t="str">
        <f t="shared" si="283"/>
        <v>0</v>
      </c>
      <c r="X121" s="157" t="str">
        <f t="shared" si="284"/>
        <v>0</v>
      </c>
      <c r="Y121" s="158" t="str">
        <f t="shared" si="284"/>
        <v>0</v>
      </c>
      <c r="Z121" s="158" t="str">
        <f t="shared" si="284"/>
        <v>0</v>
      </c>
      <c r="AA121" s="159" t="str">
        <f t="shared" si="284"/>
        <v>0</v>
      </c>
      <c r="AB121" s="160" t="str">
        <f t="shared" si="284"/>
        <v>0</v>
      </c>
      <c r="AC121" s="161" t="str">
        <f t="shared" si="284"/>
        <v>0</v>
      </c>
      <c r="AD121" s="158" t="str">
        <f t="shared" si="284"/>
        <v>0</v>
      </c>
      <c r="AE121" s="159" t="str">
        <f t="shared" si="284"/>
        <v>0</v>
      </c>
      <c r="AF121" s="155" t="str">
        <f t="shared" si="285"/>
        <v>0</v>
      </c>
      <c r="AG121" s="162" t="str">
        <f t="shared" si="285"/>
        <v>0</v>
      </c>
      <c r="AH121" s="163" t="str">
        <f t="shared" si="285"/>
        <v>0</v>
      </c>
      <c r="AI121" s="165" t="str">
        <f t="shared" si="285"/>
        <v>0</v>
      </c>
      <c r="AJ121" s="164" t="str">
        <f t="shared" si="285"/>
        <v>0</v>
      </c>
      <c r="AK121" s="164" t="str">
        <f t="shared" si="285"/>
        <v>0</v>
      </c>
      <c r="AL121" s="289" t="str">
        <f t="shared" si="285"/>
        <v>0</v>
      </c>
      <c r="AM121" s="165" t="str">
        <f t="shared" si="285"/>
        <v>0</v>
      </c>
      <c r="AN121" s="230" t="str">
        <f t="shared" si="286"/>
        <v>0</v>
      </c>
      <c r="AO121" s="230" t="str">
        <f t="shared" si="286"/>
        <v>0</v>
      </c>
      <c r="AP121" s="230" t="str">
        <f t="shared" si="286"/>
        <v>0</v>
      </c>
      <c r="AQ121" s="230" t="str">
        <f t="shared" si="286"/>
        <v>0</v>
      </c>
      <c r="AR121" s="229" t="str">
        <f t="shared" si="286"/>
        <v>0</v>
      </c>
      <c r="AS121" s="230" t="str">
        <f t="shared" si="286"/>
        <v>0</v>
      </c>
      <c r="AT121" s="230" t="str">
        <f t="shared" si="286"/>
        <v>0</v>
      </c>
      <c r="AU121" s="231" t="str">
        <f t="shared" si="286"/>
        <v>0</v>
      </c>
      <c r="AV121" s="230" t="str">
        <f t="shared" si="287"/>
        <v>0</v>
      </c>
      <c r="AW121" s="232" t="str">
        <f t="shared" si="287"/>
        <v>0</v>
      </c>
      <c r="AX121" s="232" t="str">
        <f t="shared" si="287"/>
        <v>0</v>
      </c>
      <c r="AY121" s="233" t="str">
        <f t="shared" si="287"/>
        <v>0</v>
      </c>
      <c r="AZ121" s="232" t="str">
        <f t="shared" si="287"/>
        <v>0</v>
      </c>
      <c r="BA121" s="232" t="str">
        <f t="shared" si="287"/>
        <v>0</v>
      </c>
      <c r="BB121" s="232" t="str">
        <f t="shared" si="287"/>
        <v>0</v>
      </c>
      <c r="BC121" s="233" t="str">
        <f t="shared" si="287"/>
        <v>0</v>
      </c>
      <c r="BD121" s="168" t="str">
        <f t="shared" si="288"/>
        <v>0</v>
      </c>
      <c r="BE121" s="168" t="str">
        <f t="shared" si="288"/>
        <v>0</v>
      </c>
      <c r="BF121" s="168" t="str">
        <f t="shared" si="288"/>
        <v>0</v>
      </c>
      <c r="BG121" s="169" t="str">
        <f t="shared" si="288"/>
        <v>0</v>
      </c>
      <c r="BH121" s="168" t="str">
        <f t="shared" si="288"/>
        <v>0</v>
      </c>
      <c r="BI121" s="168" t="str">
        <f t="shared" si="288"/>
        <v>0</v>
      </c>
      <c r="BJ121" s="168" t="str">
        <f t="shared" si="288"/>
        <v>0</v>
      </c>
      <c r="BK121" s="169" t="str">
        <f t="shared" si="288"/>
        <v>0</v>
      </c>
      <c r="BL121" s="168" t="str">
        <f t="shared" si="289"/>
        <v>0</v>
      </c>
      <c r="BM121" s="168" t="str">
        <f t="shared" si="289"/>
        <v>0</v>
      </c>
      <c r="BN121" s="168" t="str">
        <f t="shared" si="289"/>
        <v>0</v>
      </c>
      <c r="BO121" s="169" t="str">
        <f t="shared" si="289"/>
        <v>0</v>
      </c>
      <c r="BP121" s="168" t="str">
        <f t="shared" si="289"/>
        <v>0</v>
      </c>
      <c r="BQ121" s="168" t="str">
        <f t="shared" si="289"/>
        <v>0</v>
      </c>
      <c r="BR121" s="168" t="str">
        <f t="shared" si="289"/>
        <v>0</v>
      </c>
      <c r="BS121" s="169" t="str">
        <f t="shared" si="289"/>
        <v>0</v>
      </c>
      <c r="BT121" s="302" t="str">
        <f t="shared" si="290"/>
        <v>0</v>
      </c>
      <c r="BU121" s="302" t="str">
        <f t="shared" si="290"/>
        <v>0</v>
      </c>
      <c r="BV121" s="302" t="str">
        <f t="shared" si="290"/>
        <v>0</v>
      </c>
      <c r="BW121" s="303" t="str">
        <f t="shared" si="290"/>
        <v>0</v>
      </c>
      <c r="BX121" s="302" t="str">
        <f t="shared" si="290"/>
        <v>0</v>
      </c>
      <c r="BY121" s="302" t="str">
        <f t="shared" si="290"/>
        <v>0</v>
      </c>
      <c r="BZ121" s="302" t="str">
        <f t="shared" si="290"/>
        <v>0</v>
      </c>
      <c r="CA121" s="303" t="str">
        <f t="shared" si="290"/>
        <v>0</v>
      </c>
      <c r="CB121" s="164" t="str">
        <f t="shared" si="291"/>
        <v>0</v>
      </c>
      <c r="CC121" s="289" t="str">
        <f t="shared" si="291"/>
        <v>0</v>
      </c>
      <c r="CD121" s="340" t="str">
        <f t="shared" si="291"/>
        <v>0</v>
      </c>
      <c r="CE121" s="341" t="str">
        <f t="shared" si="291"/>
        <v>0</v>
      </c>
      <c r="CF121" s="340" t="str">
        <f t="shared" si="291"/>
        <v>0</v>
      </c>
      <c r="CG121" s="340" t="str">
        <f t="shared" si="291"/>
        <v>0</v>
      </c>
      <c r="CH121" s="340" t="str">
        <f t="shared" si="291"/>
        <v>0</v>
      </c>
      <c r="CI121" s="341" t="str">
        <f t="shared" si="291"/>
        <v>0</v>
      </c>
      <c r="CL121" s="32" t="str">
        <f t="shared" si="253"/>
        <v/>
      </c>
      <c r="CM121" s="285">
        <f t="shared" si="209"/>
        <v>0</v>
      </c>
      <c r="CN121" s="285">
        <f t="shared" si="211"/>
        <v>10</v>
      </c>
      <c r="CO121" s="142">
        <f t="shared" si="254"/>
        <v>-90</v>
      </c>
      <c r="CP121" s="142">
        <f t="shared" si="255"/>
        <v>-67.777777777777771</v>
      </c>
      <c r="CQ121" s="143">
        <f t="shared" si="221"/>
        <v>0</v>
      </c>
      <c r="CS121" s="170">
        <f t="shared" si="256"/>
        <v>0</v>
      </c>
      <c r="CT121" s="23">
        <f t="shared" si="257"/>
        <v>0</v>
      </c>
      <c r="CU121" s="171">
        <f t="shared" si="258"/>
        <v>0</v>
      </c>
      <c r="CV121" s="23">
        <f t="shared" si="259"/>
        <v>0</v>
      </c>
      <c r="CW121" s="172">
        <f t="shared" si="260"/>
        <v>0</v>
      </c>
      <c r="CX121" s="24">
        <f t="shared" si="261"/>
        <v>0</v>
      </c>
      <c r="CY121" s="267">
        <f t="shared" si="262"/>
        <v>0</v>
      </c>
      <c r="CZ121" s="268">
        <f t="shared" si="263"/>
        <v>0</v>
      </c>
      <c r="DA121" s="267">
        <f t="shared" si="264"/>
        <v>0</v>
      </c>
      <c r="DB121" s="268">
        <f t="shared" si="265"/>
        <v>0</v>
      </c>
      <c r="DC121" s="173">
        <f t="shared" si="266"/>
        <v>0</v>
      </c>
      <c r="DD121" s="26">
        <f t="shared" si="267"/>
        <v>0</v>
      </c>
      <c r="DE121" s="173">
        <f t="shared" si="268"/>
        <v>0</v>
      </c>
      <c r="DF121" s="26">
        <f t="shared" si="269"/>
        <v>0</v>
      </c>
      <c r="DG121" s="326">
        <f t="shared" si="270"/>
        <v>0</v>
      </c>
      <c r="DH121" s="327">
        <f t="shared" si="271"/>
        <v>0</v>
      </c>
      <c r="DI121" s="172">
        <f t="shared" si="272"/>
        <v>0</v>
      </c>
      <c r="DJ121" s="24">
        <f t="shared" si="273"/>
        <v>0</v>
      </c>
      <c r="DK121" s="172"/>
      <c r="DL121" s="19">
        <f t="shared" si="274"/>
        <v>0</v>
      </c>
      <c r="DM121" s="19">
        <f t="shared" si="275"/>
        <v>0</v>
      </c>
      <c r="DN121" s="174">
        <f t="shared" si="276"/>
        <v>0</v>
      </c>
      <c r="DO121" s="278">
        <f t="shared" si="277"/>
        <v>0</v>
      </c>
      <c r="DP121" s="278">
        <f t="shared" si="278"/>
        <v>0</v>
      </c>
      <c r="DQ121" s="20">
        <f t="shared" si="279"/>
        <v>0</v>
      </c>
      <c r="DR121" s="20">
        <f t="shared" si="280"/>
        <v>0</v>
      </c>
      <c r="DS121" s="337">
        <f t="shared" si="281"/>
        <v>0</v>
      </c>
      <c r="DT121" s="174">
        <f t="shared" si="282"/>
        <v>0</v>
      </c>
      <c r="DU121" s="1">
        <f t="shared" si="210"/>
        <v>0</v>
      </c>
    </row>
  </sheetData>
  <mergeCells count="53">
    <mergeCell ref="BT10:CA10"/>
    <mergeCell ref="CD10:CI10"/>
    <mergeCell ref="D1:O1"/>
    <mergeCell ref="D2:O2"/>
    <mergeCell ref="D3:O3"/>
    <mergeCell ref="D4:O4"/>
    <mergeCell ref="D5:O5"/>
    <mergeCell ref="P5:S5"/>
    <mergeCell ref="T5:W5"/>
    <mergeCell ref="X5:AA5"/>
    <mergeCell ref="AB5:AE5"/>
    <mergeCell ref="AF5:AI5"/>
    <mergeCell ref="BH5:BK5"/>
    <mergeCell ref="BL5:BO5"/>
    <mergeCell ref="BP5:BS5"/>
    <mergeCell ref="BT5:BW5"/>
    <mergeCell ref="AJ5:AM5"/>
    <mergeCell ref="AN5:AQ5"/>
    <mergeCell ref="AR5:AU5"/>
    <mergeCell ref="AV5:AY5"/>
    <mergeCell ref="AZ5:BC5"/>
    <mergeCell ref="BX5:CA5"/>
    <mergeCell ref="CB5:CE5"/>
    <mergeCell ref="CF5:CI5"/>
    <mergeCell ref="D6:O6"/>
    <mergeCell ref="A7:B7"/>
    <mergeCell ref="D7:O7"/>
    <mergeCell ref="P7:W7"/>
    <mergeCell ref="X7:AE7"/>
    <mergeCell ref="AF7:AM7"/>
    <mergeCell ref="AN7:AU7"/>
    <mergeCell ref="AV7:BC7"/>
    <mergeCell ref="BD7:BK7"/>
    <mergeCell ref="BL7:BS7"/>
    <mergeCell ref="BT7:CA7"/>
    <mergeCell ref="CB7:CI7"/>
    <mergeCell ref="BD5:BG5"/>
    <mergeCell ref="DC7:DD7"/>
    <mergeCell ref="DE7:DF7"/>
    <mergeCell ref="DG7:DH7"/>
    <mergeCell ref="DI7:DJ7"/>
    <mergeCell ref="D8:O8"/>
    <mergeCell ref="CS7:CT7"/>
    <mergeCell ref="CU7:CV7"/>
    <mergeCell ref="CW7:CX7"/>
    <mergeCell ref="CY7:CZ7"/>
    <mergeCell ref="DA7:DB7"/>
    <mergeCell ref="E9:O9"/>
    <mergeCell ref="P10:AE10"/>
    <mergeCell ref="BD10:BK10"/>
    <mergeCell ref="BL10:BS10"/>
    <mergeCell ref="AN10:BC10"/>
    <mergeCell ref="AJ10:AL10"/>
  </mergeCells>
  <conditionalFormatting sqref="CL3:CN4 P3:CK3">
    <cfRule type="cellIs" dxfId="13" priority="3" operator="equal">
      <formula>"N"</formula>
    </cfRule>
  </conditionalFormatting>
  <conditionalFormatting sqref="P12:CI121">
    <cfRule type="expression" dxfId="12" priority="5">
      <formula>P12&lt;&gt;P11</formula>
    </cfRule>
  </conditionalFormatting>
  <conditionalFormatting sqref="P4:CI4">
    <cfRule type="top10" dxfId="11" priority="6" rank="10"/>
  </conditionalFormatting>
  <conditionalFormatting sqref="DU11:DU121">
    <cfRule type="expression" dxfId="10" priority="1">
      <formula>DS11&lt;&gt;DU11</formula>
    </cfRule>
  </conditionalFormatting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L513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"/>
    </sheetView>
  </sheetViews>
  <sheetFormatPr baseColWidth="10" defaultColWidth="11.42578125" defaultRowHeight="15"/>
  <cols>
    <col min="1" max="1" width="18.7109375" style="1" customWidth="1"/>
    <col min="2" max="2" width="25.5703125" style="368" bestFit="1" customWidth="1"/>
    <col min="3" max="3" width="5.140625" style="3" customWidth="1"/>
    <col min="4" max="4" width="5" style="167" customWidth="1"/>
    <col min="5" max="6" width="3" style="5" customWidth="1"/>
    <col min="7" max="7" width="3.28515625" style="5" customWidth="1"/>
    <col min="8" max="8" width="3" style="5" customWidth="1"/>
    <col min="9" max="14" width="3.28515625" style="5" customWidth="1"/>
    <col min="15" max="15" width="4.28515625" style="5" customWidth="1"/>
    <col min="16" max="16" width="2.85546875" style="157" customWidth="1"/>
    <col min="17" max="18" width="2.85546875" style="158" customWidth="1"/>
    <col min="19" max="19" width="2.85546875" style="159" customWidth="1"/>
    <col min="20" max="22" width="2.85546875" style="158" customWidth="1"/>
    <col min="23" max="23" width="2.85546875" style="159" customWidth="1"/>
    <col min="24" max="26" width="2.85546875" style="158" customWidth="1"/>
    <col min="27" max="27" width="2.85546875" style="159" customWidth="1"/>
    <col min="28" max="29" width="2.85546875" style="161" customWidth="1"/>
    <col min="30" max="30" width="2.85546875" style="158" customWidth="1"/>
    <col min="31" max="31" width="2.85546875" style="159" customWidth="1"/>
    <col min="32" max="32" width="2.85546875" style="367" customWidth="1"/>
    <col min="33" max="33" width="2.85546875" style="162" customWidth="1"/>
    <col min="34" max="34" width="2.85546875" style="163" customWidth="1"/>
    <col min="35" max="35" width="2.85546875" style="165" customWidth="1"/>
    <col min="36" max="37" width="2.85546875" style="164" customWidth="1"/>
    <col min="38" max="38" width="2.85546875" style="289" customWidth="1"/>
    <col min="39" max="39" width="2.85546875" style="165" customWidth="1"/>
    <col min="40" max="42" width="2.85546875" style="228" customWidth="1"/>
    <col min="43" max="43" width="2.85546875" style="231" customWidth="1"/>
    <col min="44" max="46" width="2.85546875" style="230" customWidth="1"/>
    <col min="47" max="47" width="2.85546875" style="231" customWidth="1"/>
    <col min="48" max="48" width="2.85546875" style="230" customWidth="1"/>
    <col min="49" max="54" width="2.85546875" style="232" customWidth="1"/>
    <col min="55" max="55" width="2.85546875" style="233" customWidth="1"/>
    <col min="56" max="66" width="2.85546875" style="168" customWidth="1"/>
    <col min="67" max="67" width="2.85546875" style="169" customWidth="1"/>
    <col min="68" max="70" width="2.85546875" style="168" customWidth="1"/>
    <col min="71" max="71" width="2.85546875" style="169" customWidth="1"/>
    <col min="72" max="74" width="2.85546875" style="302" customWidth="1"/>
    <col min="75" max="75" width="2.85546875" style="303" customWidth="1"/>
    <col min="76" max="78" width="2.85546875" style="302" customWidth="1"/>
    <col min="79" max="79" width="2.85546875" style="303" customWidth="1"/>
    <col min="80" max="80" width="2.85546875" style="164" customWidth="1"/>
    <col min="81" max="81" width="2.85546875" style="289" customWidth="1"/>
    <col min="82" max="82" width="2.85546875" style="340" customWidth="1"/>
    <col min="83" max="83" width="2.85546875" style="341" customWidth="1"/>
    <col min="84" max="87" width="2.85546875" style="340" customWidth="1"/>
    <col min="88" max="88" width="18.42578125" style="367" bestFit="1" customWidth="1"/>
    <col min="89" max="89" width="4.5703125" style="367" customWidth="1"/>
    <col min="90" max="90" width="5.5703125" style="19" customWidth="1"/>
    <col min="91" max="91" width="6" style="279" bestFit="1" customWidth="1"/>
    <col min="92" max="92" width="5.5703125" style="279" customWidth="1"/>
    <col min="93" max="94" width="6.42578125" style="20" customWidth="1"/>
    <col min="95" max="95" width="5.140625" style="21" customWidth="1"/>
    <col min="96" max="96" width="3.42578125" style="367" customWidth="1"/>
    <col min="97" max="97" width="4.28515625" style="157" customWidth="1"/>
    <col min="98" max="98" width="4.28515625" style="159" customWidth="1"/>
    <col min="99" max="99" width="4.28515625" style="22" customWidth="1"/>
    <col min="100" max="100" width="4.28515625" style="23" customWidth="1"/>
    <col min="101" max="101" width="4.28515625" style="1" customWidth="1"/>
    <col min="102" max="102" width="4.28515625" style="24" customWidth="1"/>
    <col min="103" max="103" width="4.28515625" style="273" customWidth="1"/>
    <col min="104" max="104" width="4.28515625" style="268" customWidth="1"/>
    <col min="105" max="105" width="4.28515625" style="273" customWidth="1"/>
    <col min="106" max="106" width="4.28515625" style="268" customWidth="1"/>
    <col min="107" max="107" width="4.28515625" style="25" customWidth="1"/>
    <col min="108" max="108" width="4.28515625" style="26" customWidth="1"/>
    <col min="109" max="109" width="4.28515625" style="25" customWidth="1"/>
    <col min="110" max="110" width="4.28515625" style="26" customWidth="1"/>
    <col min="111" max="111" width="4.28515625" style="332" customWidth="1"/>
    <col min="112" max="112" width="4.28515625" style="327" customWidth="1"/>
    <col min="113" max="113" width="4.28515625" style="1" customWidth="1"/>
    <col min="114" max="114" width="4.28515625" style="24" customWidth="1"/>
    <col min="115" max="115" width="4.28515625" style="1" customWidth="1"/>
    <col min="116" max="117" width="4" style="19" customWidth="1"/>
    <col min="118" max="118" width="5" style="174" customWidth="1"/>
    <col min="119" max="120" width="4" style="278" customWidth="1"/>
    <col min="121" max="122" width="4" style="20" customWidth="1"/>
    <col min="123" max="123" width="4" style="337" customWidth="1"/>
    <col min="124" max="124" width="4" style="174" customWidth="1"/>
    <col min="125" max="125" width="7.42578125" style="1" bestFit="1" customWidth="1"/>
    <col min="126" max="1026" width="11.42578125" style="1"/>
  </cols>
  <sheetData>
    <row r="1" spans="1:125">
      <c r="A1" s="28"/>
      <c r="B1" s="5"/>
      <c r="C1" s="5"/>
      <c r="D1" s="428" t="s">
        <v>0</v>
      </c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157">
        <v>0</v>
      </c>
      <c r="Q1" s="158">
        <f t="shared" ref="Q1:CB1" si="0">P1+1</f>
        <v>1</v>
      </c>
      <c r="R1" s="158">
        <f t="shared" si="0"/>
        <v>2</v>
      </c>
      <c r="S1" s="159">
        <f t="shared" si="0"/>
        <v>3</v>
      </c>
      <c r="T1" s="158">
        <f t="shared" si="0"/>
        <v>4</v>
      </c>
      <c r="U1" s="158">
        <f t="shared" si="0"/>
        <v>5</v>
      </c>
      <c r="V1" s="158">
        <f t="shared" si="0"/>
        <v>6</v>
      </c>
      <c r="W1" s="159">
        <f t="shared" si="0"/>
        <v>7</v>
      </c>
      <c r="X1" s="158">
        <f t="shared" si="0"/>
        <v>8</v>
      </c>
      <c r="Y1" s="158">
        <f t="shared" si="0"/>
        <v>9</v>
      </c>
      <c r="Z1" s="158">
        <f t="shared" si="0"/>
        <v>10</v>
      </c>
      <c r="AA1" s="159">
        <f t="shared" si="0"/>
        <v>11</v>
      </c>
      <c r="AB1" s="158">
        <f t="shared" si="0"/>
        <v>12</v>
      </c>
      <c r="AC1" s="158">
        <f t="shared" si="0"/>
        <v>13</v>
      </c>
      <c r="AD1" s="158">
        <f t="shared" si="0"/>
        <v>14</v>
      </c>
      <c r="AE1" s="159">
        <f t="shared" si="0"/>
        <v>15</v>
      </c>
      <c r="AF1" s="5">
        <f t="shared" si="0"/>
        <v>16</v>
      </c>
      <c r="AG1" s="162">
        <f t="shared" si="0"/>
        <v>17</v>
      </c>
      <c r="AH1" s="163">
        <f t="shared" si="0"/>
        <v>18</v>
      </c>
      <c r="AI1" s="165">
        <f t="shared" si="0"/>
        <v>19</v>
      </c>
      <c r="AJ1" s="164">
        <f t="shared" si="0"/>
        <v>20</v>
      </c>
      <c r="AK1" s="164">
        <f t="shared" si="0"/>
        <v>21</v>
      </c>
      <c r="AL1" s="289">
        <f t="shared" si="0"/>
        <v>22</v>
      </c>
      <c r="AM1" s="165">
        <f t="shared" si="0"/>
        <v>23</v>
      </c>
      <c r="AN1" s="228">
        <f t="shared" si="0"/>
        <v>24</v>
      </c>
      <c r="AO1" s="228">
        <f t="shared" si="0"/>
        <v>25</v>
      </c>
      <c r="AP1" s="228">
        <f t="shared" si="0"/>
        <v>26</v>
      </c>
      <c r="AQ1" s="231">
        <f t="shared" si="0"/>
        <v>27</v>
      </c>
      <c r="AR1" s="230">
        <f t="shared" si="0"/>
        <v>28</v>
      </c>
      <c r="AS1" s="230">
        <f t="shared" si="0"/>
        <v>29</v>
      </c>
      <c r="AT1" s="230">
        <f t="shared" si="0"/>
        <v>30</v>
      </c>
      <c r="AU1" s="231">
        <f t="shared" si="0"/>
        <v>31</v>
      </c>
      <c r="AV1" s="230">
        <f t="shared" si="0"/>
        <v>32</v>
      </c>
      <c r="AW1" s="232">
        <f t="shared" si="0"/>
        <v>33</v>
      </c>
      <c r="AX1" s="232">
        <f t="shared" si="0"/>
        <v>34</v>
      </c>
      <c r="AY1" s="233">
        <f t="shared" si="0"/>
        <v>35</v>
      </c>
      <c r="AZ1" s="232">
        <f t="shared" si="0"/>
        <v>36</v>
      </c>
      <c r="BA1" s="232">
        <f t="shared" si="0"/>
        <v>37</v>
      </c>
      <c r="BB1" s="232">
        <f t="shared" si="0"/>
        <v>38</v>
      </c>
      <c r="BC1" s="233">
        <f t="shared" si="0"/>
        <v>39</v>
      </c>
      <c r="BD1" s="169">
        <f t="shared" si="0"/>
        <v>40</v>
      </c>
      <c r="BE1" s="169">
        <f t="shared" si="0"/>
        <v>41</v>
      </c>
      <c r="BF1" s="169">
        <f t="shared" si="0"/>
        <v>42</v>
      </c>
      <c r="BG1" s="169">
        <f t="shared" si="0"/>
        <v>43</v>
      </c>
      <c r="BH1" s="169">
        <f t="shared" si="0"/>
        <v>44</v>
      </c>
      <c r="BI1" s="169">
        <f t="shared" si="0"/>
        <v>45</v>
      </c>
      <c r="BJ1" s="169">
        <f t="shared" si="0"/>
        <v>46</v>
      </c>
      <c r="BK1" s="169">
        <f t="shared" si="0"/>
        <v>47</v>
      </c>
      <c r="BL1" s="169">
        <f t="shared" si="0"/>
        <v>48</v>
      </c>
      <c r="BM1" s="169">
        <f t="shared" si="0"/>
        <v>49</v>
      </c>
      <c r="BN1" s="169">
        <f t="shared" si="0"/>
        <v>50</v>
      </c>
      <c r="BO1" s="169">
        <f t="shared" si="0"/>
        <v>51</v>
      </c>
      <c r="BP1" s="168">
        <f t="shared" si="0"/>
        <v>52</v>
      </c>
      <c r="BQ1" s="168">
        <f t="shared" si="0"/>
        <v>53</v>
      </c>
      <c r="BR1" s="168">
        <f t="shared" si="0"/>
        <v>54</v>
      </c>
      <c r="BS1" s="169">
        <f t="shared" si="0"/>
        <v>55</v>
      </c>
      <c r="BT1" s="302">
        <f t="shared" si="0"/>
        <v>56</v>
      </c>
      <c r="BU1" s="302">
        <f t="shared" si="0"/>
        <v>57</v>
      </c>
      <c r="BV1" s="302">
        <f t="shared" si="0"/>
        <v>58</v>
      </c>
      <c r="BW1" s="303">
        <f t="shared" si="0"/>
        <v>59</v>
      </c>
      <c r="BX1" s="302">
        <f t="shared" si="0"/>
        <v>60</v>
      </c>
      <c r="BY1" s="302">
        <f t="shared" si="0"/>
        <v>61</v>
      </c>
      <c r="BZ1" s="302">
        <f t="shared" si="0"/>
        <v>62</v>
      </c>
      <c r="CA1" s="303">
        <f t="shared" si="0"/>
        <v>63</v>
      </c>
      <c r="CB1" s="164">
        <f t="shared" si="0"/>
        <v>64</v>
      </c>
      <c r="CC1" s="289">
        <f t="shared" ref="CC1:CI1" si="1">CB1+1</f>
        <v>65</v>
      </c>
      <c r="CD1" s="340">
        <f t="shared" si="1"/>
        <v>66</v>
      </c>
      <c r="CE1" s="341">
        <f t="shared" si="1"/>
        <v>67</v>
      </c>
      <c r="CF1" s="340">
        <f t="shared" si="1"/>
        <v>68</v>
      </c>
      <c r="CG1" s="340">
        <f t="shared" si="1"/>
        <v>69</v>
      </c>
      <c r="CH1" s="340">
        <f t="shared" si="1"/>
        <v>70</v>
      </c>
      <c r="CI1" s="341">
        <f t="shared" si="1"/>
        <v>71</v>
      </c>
      <c r="CJ1" s="166"/>
      <c r="CK1" s="167"/>
      <c r="CL1" s="32"/>
      <c r="CM1" s="285"/>
      <c r="CN1" s="285"/>
      <c r="CO1" s="29"/>
      <c r="CP1" s="30"/>
      <c r="CV1" s="159"/>
      <c r="CW1" s="5"/>
      <c r="CX1" s="167"/>
      <c r="CY1" s="228"/>
      <c r="CZ1" s="231"/>
      <c r="DA1" s="228"/>
      <c r="DB1" s="231"/>
      <c r="DC1" s="30"/>
      <c r="DD1" s="31"/>
      <c r="DE1" s="30"/>
      <c r="DF1" s="31"/>
      <c r="DG1" s="316"/>
      <c r="DH1" s="317"/>
      <c r="DI1" s="5"/>
      <c r="DJ1" s="167"/>
      <c r="DK1" s="5"/>
      <c r="DL1" s="32"/>
      <c r="DM1" s="32"/>
      <c r="DN1" s="21"/>
      <c r="DO1" s="274"/>
      <c r="DP1" s="274"/>
      <c r="DQ1" s="29"/>
      <c r="DR1" s="29"/>
      <c r="DS1" s="333"/>
      <c r="DT1" s="21"/>
      <c r="DU1" s="5"/>
    </row>
    <row r="2" spans="1:125">
      <c r="A2" s="28"/>
      <c r="B2" s="33" t="s">
        <v>1</v>
      </c>
      <c r="C2" s="5">
        <v>10</v>
      </c>
      <c r="D2" s="428" t="s">
        <v>2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34">
        <v>1</v>
      </c>
      <c r="Q2" s="35">
        <v>2</v>
      </c>
      <c r="R2" s="35">
        <v>3</v>
      </c>
      <c r="S2" s="36">
        <v>4</v>
      </c>
      <c r="T2" s="35">
        <v>5</v>
      </c>
      <c r="U2" s="35">
        <v>6</v>
      </c>
      <c r="V2" s="35">
        <v>7</v>
      </c>
      <c r="W2" s="36">
        <v>8</v>
      </c>
      <c r="X2" s="35">
        <v>1</v>
      </c>
      <c r="Y2" s="35">
        <v>2</v>
      </c>
      <c r="Z2" s="35">
        <v>3</v>
      </c>
      <c r="AA2" s="36">
        <v>4</v>
      </c>
      <c r="AB2" s="35">
        <v>5</v>
      </c>
      <c r="AC2" s="35">
        <v>6</v>
      </c>
      <c r="AD2" s="35">
        <v>7</v>
      </c>
      <c r="AE2" s="36">
        <v>8</v>
      </c>
      <c r="AF2" s="51">
        <v>1</v>
      </c>
      <c r="AG2" s="38">
        <v>2</v>
      </c>
      <c r="AH2" s="38">
        <v>3</v>
      </c>
      <c r="AI2" s="48">
        <v>4</v>
      </c>
      <c r="AJ2" s="51">
        <v>5</v>
      </c>
      <c r="AK2" s="51">
        <v>6</v>
      </c>
      <c r="AL2" s="290">
        <v>7</v>
      </c>
      <c r="AM2" s="48">
        <v>8</v>
      </c>
      <c r="AN2" s="234">
        <v>1</v>
      </c>
      <c r="AO2" s="234">
        <v>2</v>
      </c>
      <c r="AP2" s="234">
        <v>3</v>
      </c>
      <c r="AQ2" s="237">
        <v>4</v>
      </c>
      <c r="AR2" s="236">
        <v>5</v>
      </c>
      <c r="AS2" s="236">
        <v>6</v>
      </c>
      <c r="AT2" s="236">
        <v>7</v>
      </c>
      <c r="AU2" s="237">
        <v>8</v>
      </c>
      <c r="AV2" s="236">
        <v>1</v>
      </c>
      <c r="AW2" s="236">
        <v>2</v>
      </c>
      <c r="AX2" s="236">
        <v>3</v>
      </c>
      <c r="AY2" s="237">
        <v>4</v>
      </c>
      <c r="AZ2" s="236">
        <v>5</v>
      </c>
      <c r="BA2" s="236">
        <v>6</v>
      </c>
      <c r="BB2" s="236">
        <v>7</v>
      </c>
      <c r="BC2" s="237">
        <v>8</v>
      </c>
      <c r="BD2" s="50">
        <v>1</v>
      </c>
      <c r="BE2" s="50">
        <v>2</v>
      </c>
      <c r="BF2" s="50">
        <v>3</v>
      </c>
      <c r="BG2" s="49">
        <v>4</v>
      </c>
      <c r="BH2" s="50">
        <v>5</v>
      </c>
      <c r="BI2" s="50">
        <v>6</v>
      </c>
      <c r="BJ2" s="50">
        <v>7</v>
      </c>
      <c r="BK2" s="49">
        <v>8</v>
      </c>
      <c r="BL2" s="50">
        <v>1</v>
      </c>
      <c r="BM2" s="50">
        <v>2</v>
      </c>
      <c r="BN2" s="50">
        <v>3</v>
      </c>
      <c r="BO2" s="49">
        <v>4</v>
      </c>
      <c r="BP2" s="50">
        <v>5</v>
      </c>
      <c r="BQ2" s="50">
        <v>6</v>
      </c>
      <c r="BR2" s="50">
        <v>7</v>
      </c>
      <c r="BS2" s="49">
        <v>8</v>
      </c>
      <c r="BT2" s="304">
        <v>1</v>
      </c>
      <c r="BU2" s="304">
        <v>2</v>
      </c>
      <c r="BV2" s="304">
        <v>3</v>
      </c>
      <c r="BW2" s="305">
        <v>4</v>
      </c>
      <c r="BX2" s="304">
        <v>5</v>
      </c>
      <c r="BY2" s="304">
        <v>6</v>
      </c>
      <c r="BZ2" s="304">
        <v>7</v>
      </c>
      <c r="CA2" s="305">
        <v>8</v>
      </c>
      <c r="CB2" s="51">
        <v>5</v>
      </c>
      <c r="CC2" s="290">
        <v>6</v>
      </c>
      <c r="CD2" s="342">
        <v>7</v>
      </c>
      <c r="CE2" s="343">
        <v>8</v>
      </c>
      <c r="CF2" s="342">
        <v>1</v>
      </c>
      <c r="CG2" s="342">
        <v>2</v>
      </c>
      <c r="CH2" s="342">
        <v>3</v>
      </c>
      <c r="CI2" s="343">
        <v>4</v>
      </c>
      <c r="CJ2" s="39"/>
      <c r="CK2" s="48"/>
      <c r="CL2" s="32"/>
      <c r="CM2" s="285"/>
      <c r="CN2" s="285"/>
      <c r="CO2" s="29"/>
      <c r="CP2" s="29"/>
      <c r="CV2" s="159"/>
      <c r="CW2" s="5"/>
      <c r="CX2" s="167"/>
      <c r="CY2" s="228"/>
      <c r="CZ2" s="231"/>
      <c r="DA2" s="228"/>
      <c r="DB2" s="231"/>
      <c r="DC2" s="30"/>
      <c r="DD2" s="31"/>
      <c r="DE2" s="30"/>
      <c r="DF2" s="31"/>
      <c r="DG2" s="316"/>
      <c r="DH2" s="317"/>
      <c r="DI2" s="5"/>
      <c r="DJ2" s="167"/>
      <c r="DK2" s="5"/>
      <c r="DL2" s="32"/>
      <c r="DM2" s="32"/>
      <c r="DN2" s="21"/>
      <c r="DO2" s="274"/>
      <c r="DP2" s="274"/>
      <c r="DQ2" s="29"/>
      <c r="DR2" s="29"/>
      <c r="DS2" s="333"/>
      <c r="DT2" s="21"/>
      <c r="DU2" s="5"/>
    </row>
    <row r="3" spans="1:125">
      <c r="B3" s="33" t="s">
        <v>3</v>
      </c>
      <c r="C3" s="43">
        <f>C2+1</f>
        <v>11</v>
      </c>
      <c r="D3" s="428" t="s">
        <v>4</v>
      </c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4" t="str">
        <f ca="1">IF(OR(COUNTIF(INDIRECT("P"&amp;$C$3):INDIRECT("P"&amp;$C$4),0)=0,COUNTIF(INDIRECT("P"&amp;$C$3):INDIRECT("P"&amp;$C$4),1)=0),"J","N")</f>
        <v>N</v>
      </c>
      <c r="Q3" s="71" t="str">
        <f ca="1">IF(OR(COUNTIF(INDIRECT("Q"&amp;$C$3):INDIRECT("Q"&amp;$C$4),0)=0,COUNTIF(INDIRECT("Q"&amp;$C$3):INDIRECT("Q"&amp;$C$4),1)=0),"J","N")</f>
        <v>J</v>
      </c>
      <c r="R3" s="44" t="str">
        <f ca="1">IF(OR(COUNTIF(INDIRECT("R"&amp;$C$3):INDIRECT("R"&amp;$C$4),0)=0,COUNTIF(INDIRECT("R"&amp;$C$3):INDIRECT("R"&amp;$C$4),1)=0),"J","N")</f>
        <v>N</v>
      </c>
      <c r="S3" s="71" t="str">
        <f ca="1">IF(OR(COUNTIF(INDIRECT("S"&amp;$C$3):INDIRECT("S"&amp;$C$4),0)=0,COUNTIF(INDIRECT("S"&amp;$C$3):INDIRECT("S"&amp;$C$4),1)=0),"J","N")</f>
        <v>N</v>
      </c>
      <c r="T3" s="44" t="str">
        <f ca="1">IF(OR(COUNTIF(INDIRECT("T"&amp;$C$3):INDIRECT("T"&amp;$C$4),0)=0,COUNTIF(INDIRECT("T"&amp;$C$3):INDIRECT("T"&amp;$C$4),1)=0),"J","N")</f>
        <v>N</v>
      </c>
      <c r="U3" s="71" t="str">
        <f ca="1">IF(OR(COUNTIF(INDIRECT("U"&amp;$C$3):INDIRECT("U"&amp;$C$4),0)=0,COUNTIF(INDIRECT("U"&amp;$C$3):INDIRECT("U"&amp;$C$4),1)=0),"J","N")</f>
        <v>N</v>
      </c>
      <c r="V3" s="44" t="str">
        <f ca="1">IF(OR(COUNTIF(INDIRECT("V"&amp;$C$3):INDIRECT("V"&amp;$C$4),0)=0,COUNTIF(INDIRECT("V"&amp;$C$3):INDIRECT("V"&amp;$C$4),1)=0),"J","N")</f>
        <v>N</v>
      </c>
      <c r="W3" s="71" t="str">
        <f ca="1">IF(OR(COUNTIF(INDIRECT("W"&amp;$C$3):INDIRECT("W"&amp;$C$4),0)=0,COUNTIF(INDIRECT("W"&amp;$C$3):INDIRECT("W"&amp;$C$4),1)=0),"J","N")</f>
        <v>N</v>
      </c>
      <c r="X3" s="44" t="str">
        <f ca="1">IF(OR(COUNTIF(INDIRECT("X"&amp;$C$3):INDIRECT("X"&amp;$C$4),0)=0,COUNTIF(INDIRECT("X"&amp;$C$3):INDIRECT("X"&amp;$C$4),1)=0),"J","N")</f>
        <v>J</v>
      </c>
      <c r="Y3" s="71" t="str">
        <f ca="1">IF(OR(COUNTIF(INDIRECT("Y"&amp;$C$3):INDIRECT("Y"&amp;$C$4),0)=0,COUNTIF(INDIRECT("Y"&amp;$C$3):INDIRECT("Y"&amp;$C$4),1)=0),"J","N")</f>
        <v>J</v>
      </c>
      <c r="Z3" s="44" t="str">
        <f ca="1">IF(OR(COUNTIF(INDIRECT("Z"&amp;$C$3):INDIRECT("Z"&amp;$C$4),0)=0,COUNTIF(INDIRECT("Z"&amp;$C$3):INDIRECT("Z"&amp;$C$4),1)=0),"J","N")</f>
        <v>J</v>
      </c>
      <c r="AA3" s="71" t="str">
        <f ca="1">IF(OR(COUNTIF(INDIRECT("AA"&amp;$C$3):INDIRECT("AA"&amp;$C$4),0)=0,COUNTIF(INDIRECT("AA"&amp;$C$3):INDIRECT("AA"&amp;$C$4),1)=0),"J","N")</f>
        <v>J</v>
      </c>
      <c r="AB3" s="44" t="str">
        <f ca="1">IF(OR(COUNTIF(INDIRECT("AB"&amp;$C$3):INDIRECT("AB"&amp;$C$4),0)=0,COUNTIF(INDIRECT("AB"&amp;$C$3):INDIRECT("AB"&amp;$C$4),1)=0),"J","N")</f>
        <v>N</v>
      </c>
      <c r="AC3" s="71" t="str">
        <f ca="1">IF(OR(COUNTIF(INDIRECT("AC"&amp;$C$3):INDIRECT("AC"&amp;$C$4),0)=0,COUNTIF(INDIRECT("AC"&amp;$C$3):INDIRECT("AC"&amp;$C$4),1)=0),"J","N")</f>
        <v>J</v>
      </c>
      <c r="AD3" s="44" t="str">
        <f ca="1">IF(OR(COUNTIF(INDIRECT("AD"&amp;$C$3):INDIRECT("AD"&amp;$C$4),0)=0,COUNTIF(INDIRECT("AD"&amp;$C$3):INDIRECT("AD"&amp;$C$4),1)=0),"J","N")</f>
        <v>N</v>
      </c>
      <c r="AE3" s="71" t="str">
        <f ca="1">IF(OR(COUNTIF(INDIRECT("AE"&amp;$C$3):INDIRECT("AE"&amp;$C$4),0)=0,COUNTIF(INDIRECT("AE"&amp;$C$3):INDIRECT("AE"&amp;$C$4),1)=0),"J","N")</f>
        <v>N</v>
      </c>
      <c r="AF3" s="46" t="str">
        <f ca="1">IF(OR(COUNTIF(INDIRECT("AF"&amp;$C$3):INDIRECT("AF"&amp;$C$4),0)=0,COUNTIF(INDIRECT("AF"&amp;$C$3):INDIRECT("AF"&amp;$C$4),1)=0),"J","N")</f>
        <v>N</v>
      </c>
      <c r="AG3" s="54" t="str">
        <f ca="1">IF(OR(COUNTIF(INDIRECT("AG"&amp;$C$3):INDIRECT("AG"&amp;$C$4),0)=0,COUNTIF(INDIRECT("AG"&amp;$C$3):INDIRECT("AG"&amp;$C$4),1)=0),"J","N")</f>
        <v>N</v>
      </c>
      <c r="AH3" s="46" t="str">
        <f ca="1">IF(OR(COUNTIF(INDIRECT("AH"&amp;$C$3):INDIRECT("AH"&amp;$C$4),0)=0,COUNTIF(INDIRECT("AH"&amp;$C$3):INDIRECT("AH"&amp;$C$4),1)=0),"J","N")</f>
        <v>J</v>
      </c>
      <c r="AI3" s="54" t="str">
        <f ca="1">IF(OR(COUNTIF(INDIRECT("AI"&amp;$C$3):INDIRECT("AI"&amp;$C$4),0)=0,COUNTIF(INDIRECT("AI"&amp;$C$3):INDIRECT("AI"&amp;$C$4),1)=0),"J","N")</f>
        <v>J</v>
      </c>
      <c r="AJ3" s="46" t="str">
        <f ca="1">IF(OR(COUNTIF(INDIRECT("AJ"&amp;$C$3):INDIRECT("AJ"&amp;$C$4),0)=0,COUNTIF(INDIRECT("AJ"&amp;$C$3):INDIRECT("AJ"&amp;$C$4),1)=0),"J","N")</f>
        <v>N</v>
      </c>
      <c r="AK3" s="54" t="str">
        <f ca="1">IF(OR(COUNTIF(INDIRECT("AK"&amp;$C$3):INDIRECT("AK"&amp;$C$4),0)=0,COUNTIF(INDIRECT("AK"&amp;$C$3):INDIRECT("AK"&amp;$C$4),1)=0),"J","N")</f>
        <v>N</v>
      </c>
      <c r="AL3" s="291" t="str">
        <f ca="1">IF(OR(COUNTIF(INDIRECT("AL"&amp;$C$3):INDIRECT("AL"&amp;$C$4),0)=0,COUNTIF(INDIRECT("AL"&amp;$C$3):INDIRECT("AL"&amp;$C$4),1)=0),"J","N")</f>
        <v>N</v>
      </c>
      <c r="AM3" s="54" t="str">
        <f ca="1">IF(OR(COUNTIF(INDIRECT("AM"&amp;$C$3):INDIRECT("AM"&amp;$C$4),0)=0,COUNTIF(INDIRECT("AM"&amp;$C$3):INDIRECT("AM"&amp;$C$4),1)=0),"J","N")</f>
        <v>J</v>
      </c>
      <c r="AN3" s="238" t="str">
        <f ca="1">IF(OR(COUNTIF(INDIRECT("AN"&amp;$C$3):INDIRECT("AN"&amp;$C$4),0)=0,COUNTIF(INDIRECT("AN"&amp;$C$3):INDIRECT("AN"&amp;$C$4),1)=0),"J","N")</f>
        <v>N</v>
      </c>
      <c r="AO3" s="239" t="str">
        <f ca="1">IF(OR(COUNTIF(INDIRECT("AO"&amp;$C$3):INDIRECT("AO"&amp;$C$4),0)=0,COUNTIF(INDIRECT("AO"&amp;$C$3):INDIRECT("AO"&amp;$C$4),1)=0),"J","N")</f>
        <v>N</v>
      </c>
      <c r="AP3" s="238" t="str">
        <f ca="1">IF(OR(COUNTIF(INDIRECT("AP"&amp;$C$3):INDIRECT("AP"&amp;$C$4),0)=0,COUNTIF(INDIRECT("AP"&amp;$C$3):INDIRECT("AP"&amp;$C$4),1)=0),"J","N")</f>
        <v>N</v>
      </c>
      <c r="AQ3" s="239" t="str">
        <f ca="1">IF(OR(COUNTIF(INDIRECT("AQ"&amp;$C$3):INDIRECT("AQ"&amp;$C$4),0)=0,COUNTIF(INDIRECT("AQ"&amp;$C$3):INDIRECT("AQ"&amp;$C$4),1)=0),"J","N")</f>
        <v>N</v>
      </c>
      <c r="AR3" s="238" t="str">
        <f ca="1">IF(OR(COUNTIF(INDIRECT("AR"&amp;$C$3):INDIRECT("AR"&amp;$C$4),0)=0,COUNTIF(INDIRECT("AR"&amp;$C$3):INDIRECT("AR"&amp;$C$4),1)=0),"J","N")</f>
        <v>N</v>
      </c>
      <c r="AS3" s="239" t="str">
        <f ca="1">IF(OR(COUNTIF(INDIRECT("AS"&amp;$C$3):INDIRECT("AS"&amp;$C$4),0)=0,COUNTIF(INDIRECT("AS"&amp;$C$3):INDIRECT("AS"&amp;$C$4),1)=0),"J","N")</f>
        <v>N</v>
      </c>
      <c r="AT3" s="238" t="str">
        <f ca="1">IF(OR(COUNTIF(INDIRECT("AT"&amp;$C$3):INDIRECT("AT"&amp;$C$4),0)=0,COUNTIF(INDIRECT("AT"&amp;$C$3):INDIRECT("AT"&amp;$C$4),1)=0),"J","N")</f>
        <v>N</v>
      </c>
      <c r="AU3" s="239" t="str">
        <f ca="1">IF(OR(COUNTIF(INDIRECT("AU"&amp;$C$3):INDIRECT("AU"&amp;$C$4),0)=0,COUNTIF(INDIRECT("AU"&amp;$C$3):INDIRECT("AU"&amp;$C$4),1)=0),"J","N")</f>
        <v>N</v>
      </c>
      <c r="AV3" s="238" t="str">
        <f ca="1">IF(OR(COUNTIF(INDIRECT("AV"&amp;$C$3):INDIRECT("AV"&amp;$C$4),0)=0,COUNTIF(INDIRECT("AV"&amp;$C$3):INDIRECT("AV"&amp;$C$4),1)=0),"J","N")</f>
        <v>N</v>
      </c>
      <c r="AW3" s="237" t="str">
        <f ca="1">IF(OR(COUNTIF(INDIRECT("AW"&amp;$C$3):INDIRECT("AW"&amp;$C$4),0)=0,COUNTIF(INDIRECT("AW"&amp;$C$3):INDIRECT("AW"&amp;$C$4),1)=0),"J","N")</f>
        <v>N</v>
      </c>
      <c r="AX3" s="237" t="str">
        <f ca="1">IF(OR(COUNTIF(INDIRECT("Ax"&amp;$C$3):INDIRECT("Ax"&amp;$C$4),0)=0,COUNTIF(INDIRECT("Ax"&amp;$C$3):INDIRECT("Ax"&amp;$C$4),1)=0),"J","N")</f>
        <v>N</v>
      </c>
      <c r="AY3" s="237" t="str">
        <f ca="1">IF(OR(COUNTIF(INDIRECT("AY"&amp;$C$3):INDIRECT("AY"&amp;$C$4),0)=0,COUNTIF(INDIRECT("AY"&amp;$C$3):INDIRECT("AY"&amp;$C$4),1)=0),"J","N")</f>
        <v>N</v>
      </c>
      <c r="AZ3" s="237" t="str">
        <f ca="1">IF(OR(COUNTIF(INDIRECT("AZ"&amp;$C$3):INDIRECT("AZ"&amp;$C$4),0)=0,COUNTIF(INDIRECT("AZ"&amp;$C$3):INDIRECT("AZ"&amp;$C$4),1)=0),"J","N")</f>
        <v>N</v>
      </c>
      <c r="BA3" s="237" t="str">
        <f ca="1">IF(OR(COUNTIF(INDIRECT("BA"&amp;$C$3):INDIRECT("BA"&amp;$C$4),0)=0,COUNTIF(INDIRECT("BA"&amp;$C$3):INDIRECT("BA"&amp;$C$4),1)=0),"J","N")</f>
        <v>N</v>
      </c>
      <c r="BB3" s="237" t="str">
        <f ca="1">IF(OR(COUNTIF(INDIRECT("BB"&amp;$C$3):INDIRECT("BB"&amp;$C$4),0)=0,COUNTIF(INDIRECT("BB"&amp;$C$3):INDIRECT("BB"&amp;$C$4),1)=0),"J","N")</f>
        <v>N</v>
      </c>
      <c r="BC3" s="237" t="str">
        <f ca="1">IF(OR(COUNTIF(INDIRECT("BC"&amp;$C$3):INDIRECT("BC"&amp;$C$4),0)=0,COUNTIF(INDIRECT("BC"&amp;$C$3):INDIRECT("BC"&amp;$C$4),1)=0),"J","N")</f>
        <v>N</v>
      </c>
      <c r="BD3" s="49" t="str">
        <f ca="1">IF(OR(COUNTIF(INDIRECT("BD"&amp;$C$3):INDIRECT("BD"&amp;$C$4),0)=0,COUNTIF(INDIRECT("BD"&amp;$C$3):INDIRECT("BD"&amp;$C$4),1)=0),"J","N")</f>
        <v>N</v>
      </c>
      <c r="BE3" s="49" t="str">
        <f ca="1">IF(OR(COUNTIF(INDIRECT("BE"&amp;$C$3):INDIRECT("BE"&amp;$C$4),0)=0,COUNTIF(INDIRECT("BE"&amp;$C$3):INDIRECT("BE"&amp;$C$4),1)=0),"J","N")</f>
        <v>N</v>
      </c>
      <c r="BF3" s="49" t="str">
        <f ca="1">IF(OR(COUNTIF(INDIRECT("BF"&amp;$C$3):INDIRECT("BF"&amp;$C$4),0)=0,COUNTIF(INDIRECT("BF"&amp;$C$3):INDIRECT("BF"&amp;$C$4),1)=0),"J","N")</f>
        <v>N</v>
      </c>
      <c r="BG3" s="49" t="str">
        <f ca="1">IF(OR(COUNTIF(INDIRECT("BG"&amp;$C$3):INDIRECT("BG"&amp;$C$4),0)=0,COUNTIF(INDIRECT("BG"&amp;$C$3):INDIRECT("BG"&amp;$C$4),1)=0),"J","N")</f>
        <v>N</v>
      </c>
      <c r="BH3" s="49" t="str">
        <f ca="1">IF(OR(COUNTIF(INDIRECT("BH"&amp;$C$3):INDIRECT("BH"&amp;$C$4),0)=0,COUNTIF(INDIRECT("BH"&amp;$C$3):INDIRECT("BH"&amp;$C$4),1)=0),"J","N")</f>
        <v>N</v>
      </c>
      <c r="BI3" s="49" t="str">
        <f ca="1">IF(OR(COUNTIF(INDIRECT("BI"&amp;$C$3):INDIRECT("BI"&amp;$C$4),0)=0,COUNTIF(INDIRECT("BI"&amp;$C$3):INDIRECT("BI"&amp;$C$4),1)=0),"J","N")</f>
        <v>N</v>
      </c>
      <c r="BJ3" s="49" t="str">
        <f ca="1">IF(OR(COUNTIF(INDIRECT("BJ"&amp;$C$3):INDIRECT("BJ"&amp;$C$4),0)=0,COUNTIF(INDIRECT("BJ"&amp;$C$3):INDIRECT("BJ"&amp;$C$4),1)=0),"J","N")</f>
        <v>N</v>
      </c>
      <c r="BK3" s="49" t="str">
        <f ca="1">IF(OR(COUNTIF(INDIRECT("BK"&amp;$C$3):INDIRECT("BK"&amp;$C$4),0)=0,COUNTIF(INDIRECT("BK"&amp;$C$3):INDIRECT("BK"&amp;$C$4),1)=0),"J","N")</f>
        <v>N</v>
      </c>
      <c r="BL3" s="49" t="str">
        <f ca="1">IF(OR(COUNTIF(INDIRECT("BL"&amp;$C$3):INDIRECT("BL"&amp;$C$4),0)=0,COUNTIF(INDIRECT("BL"&amp;$C$3):INDIRECT("BL"&amp;$C$4),1)=0),"J","N")</f>
        <v>J</v>
      </c>
      <c r="BM3" s="49" t="str">
        <f ca="1">IF(OR(COUNTIF(INDIRECT("BM"&amp;$C$3):INDIRECT("BM"&amp;$C$4),0)=0,COUNTIF(INDIRECT("BM"&amp;$C$3):INDIRECT("BM"&amp;$C$4),1)=0),"J","N")</f>
        <v>J</v>
      </c>
      <c r="BN3" s="49" t="str">
        <f ca="1">IF(OR(COUNTIF(INDIRECT("BN"&amp;$C$3):INDIRECT("BN"&amp;$C$4),0)=0,COUNTIF(INDIRECT("BN"&amp;$C$3):INDIRECT("BN"&amp;$C$4),1)=0),"J","N")</f>
        <v>J</v>
      </c>
      <c r="BO3" s="49" t="str">
        <f ca="1">IF(OR(COUNTIF(INDIRECT("BQ"&amp;$C$3):INDIRECT("BQ"&amp;$C$4),0)=0,COUNTIF(INDIRECT("BQ"&amp;$C$3):INDIRECT("BQ"&amp;$C$4),1)=0),"J","N")</f>
        <v>J</v>
      </c>
      <c r="BP3" s="50" t="str">
        <f ca="1">IF(OR(COUNTIF(INDIRECT("BP"&amp;$C$3):INDIRECT("BP"&amp;$C$4),0)=0,COUNTIF(INDIRECT("BP"&amp;$C$3):INDIRECT("BP"&amp;$C$4),1)=0),"J","N")</f>
        <v>J</v>
      </c>
      <c r="BQ3" s="50" t="str">
        <f ca="1">IF(OR(COUNTIF(INDIRECT("BQ"&amp;$C$3):INDIRECT("BQ"&amp;$C$4),0)=0,COUNTIF(INDIRECT("BQ"&amp;$C$3):INDIRECT("BQ"&amp;$C$4),1)=0),"J","N")</f>
        <v>J</v>
      </c>
      <c r="BR3" s="50" t="str">
        <f ca="1">IF(OR(COUNTIF(INDIRECT("BR"&amp;$C$3):INDIRECT("BR"&amp;$C$4),0)=0,COUNTIF(INDIRECT("BR"&amp;$C$3):INDIRECT("BR"&amp;$C$4),1)=0),"J","N")</f>
        <v>N</v>
      </c>
      <c r="BS3" s="49" t="str">
        <f ca="1">IF(OR(COUNTIF(INDIRECT("BS"&amp;$C$3):INDIRECT("BS"&amp;$C$4),0)=0,COUNTIF(INDIRECT("BS"&amp;$C$3):INDIRECT("BS"&amp;$C$4),1)=0),"J","N")</f>
        <v>N</v>
      </c>
      <c r="BT3" s="304" t="str">
        <f ca="1">IF(OR(COUNTIF(INDIRECT("BT"&amp;$C$3):INDIRECT("BT"&amp;$C$4),0)=0,COUNTIF(INDIRECT("BT"&amp;$C$3):INDIRECT("BT"&amp;$C$4),1)=0),"J","N")</f>
        <v>N</v>
      </c>
      <c r="BU3" s="304" t="str">
        <f ca="1">IF(OR(COUNTIF(INDIRECT("BU"&amp;$C$3):INDIRECT("BU"&amp;$C$4),0)=0,COUNTIF(INDIRECT("BU"&amp;$C$3):INDIRECT("BU"&amp;$C$4),1)=0),"J","N")</f>
        <v>N</v>
      </c>
      <c r="BV3" s="304" t="str">
        <f ca="1">IF(OR(COUNTIF(INDIRECT("BV"&amp;$C$3):INDIRECT("BV"&amp;$C$4),0)=0,COUNTIF(INDIRECT("BV"&amp;$C$3):INDIRECT("BV"&amp;$C$4),1)=0),"J","N")</f>
        <v>N</v>
      </c>
      <c r="BW3" s="305" t="str">
        <f ca="1">IF(OR(COUNTIF(INDIRECT("BW"&amp;$C$3):INDIRECT("BW"&amp;$C$4),0)=0,COUNTIF(INDIRECT("BW"&amp;$C$3):INDIRECT("BW"&amp;$C$4),1)=0),"J","N")</f>
        <v>N</v>
      </c>
      <c r="BX3" s="304" t="str">
        <f ca="1">IF(OR(COUNTIF(INDIRECT("BX"&amp;$C$3):INDIRECT("BX"&amp;$C$4),0)=0,COUNTIF(INDIRECT("BX"&amp;$C$3):INDIRECT("BX"&amp;$C$4),1)=0),"J","N")</f>
        <v>N</v>
      </c>
      <c r="BY3" s="304" t="str">
        <f ca="1">IF(OR(COUNTIF(INDIRECT("BY"&amp;$C$3):INDIRECT("BY"&amp;$C$4),0)=0,COUNTIF(INDIRECT("BY"&amp;$C$3):INDIRECT("BY"&amp;$C$4),1)=0),"J","N")</f>
        <v>N</v>
      </c>
      <c r="BZ3" s="304" t="str">
        <f ca="1">IF(OR(COUNTIF(INDIRECT("BZ"&amp;$C$3):INDIRECT("BZ"&amp;$C$4),0)=0,COUNTIF(INDIRECT("BZ"&amp;$C$3):INDIRECT("BZ"&amp;$C$4),1)=0),"J","N")</f>
        <v>N</v>
      </c>
      <c r="CA3" s="305" t="str">
        <f ca="1">IF(OR(COUNTIF(INDIRECT("CA"&amp;$C$3):INDIRECT("CA"&amp;$C$4),0)=0,COUNTIF(INDIRECT("CA"&amp;$C$3):INDIRECT("CA"&amp;$C$4),1)=0),"J","N")</f>
        <v>N</v>
      </c>
      <c r="CB3" s="51" t="str">
        <f ca="1">IF(OR(COUNTIF(INDIRECT("CB"&amp;$C$3):INDIRECT("CB"&amp;$C$4),0)=0,COUNTIF(INDIRECT("CB"&amp;$C$3):INDIRECT("CB"&amp;$C$4),1)=0),"J","N")</f>
        <v>J</v>
      </c>
      <c r="CC3" s="290" t="str">
        <f ca="1">IF(OR(COUNTIF(INDIRECT("CC"&amp;$C$3):INDIRECT("CC"&amp;$C$4),0)=0,COUNTIF(INDIRECT("CC"&amp;$C$3):INDIRECT("CC"&amp;$C$4),1)=0),"J","N")</f>
        <v>N</v>
      </c>
      <c r="CD3" s="342" t="str">
        <f ca="1">IF(OR(COUNTIF(INDIRECT("CD"&amp;$C$3):INDIRECT("CD"&amp;$C$4),0)=0,COUNTIF(INDIRECT("CD"&amp;$C$3):INDIRECT("CD"&amp;$C$4),1)=0),"J","N")</f>
        <v>J</v>
      </c>
      <c r="CE3" s="343" t="str">
        <f ca="1">IF(OR(COUNTIF(INDIRECT("CE"&amp;$C$3):INDIRECT("CE"&amp;$C$4),0)=0,COUNTIF(INDIRECT("CE"&amp;$C$3):INDIRECT("CE"&amp;$C$4),1)=0),"J","N")</f>
        <v>J</v>
      </c>
      <c r="CF3" s="342" t="str">
        <f ca="1">IF(OR(COUNTIF(INDIRECT("CF"&amp;$C$3):INDIRECT("CF"&amp;$C$4),0)=0,COUNTIF(INDIRECT("CF"&amp;$C$3):INDIRECT("CF"&amp;$C$4),1)=0),"J","N")</f>
        <v>J</v>
      </c>
      <c r="CG3" s="342" t="str">
        <f ca="1">IF(OR(COUNTIF(INDIRECT("CG"&amp;$C$3):INDIRECT("CG"&amp;$C$4),0)=0,COUNTIF(INDIRECT("CG"&amp;$C$3):INDIRECT("CG"&amp;$C$4),1)=0),"J","N")</f>
        <v>J</v>
      </c>
      <c r="CH3" s="342" t="str">
        <f ca="1">IF(OR(COUNTIF(INDIRECT("CH"&amp;$C$3):INDIRECT("CH"&amp;$C$4),0)=0,COUNTIF(INDIRECT("CH"&amp;$C$3):INDIRECT("CH"&amp;$C$4),1)=0),"J","N")</f>
        <v>J</v>
      </c>
      <c r="CI3" s="343" t="str">
        <f ca="1">IF(OR(COUNTIF(INDIRECT("CI"&amp;$C$3):INDIRECT("CI"&amp;$C$4),0)=0,COUNTIF(INDIRECT("CI"&amp;$C$3):INDIRECT("CI"&amp;$C$4),1)=0),"J","N")</f>
        <v>J</v>
      </c>
      <c r="CJ3" s="52"/>
      <c r="CK3" s="54"/>
      <c r="CL3" s="298"/>
      <c r="CM3" s="299"/>
      <c r="CN3" s="299"/>
      <c r="CO3" s="29"/>
      <c r="CP3" s="29"/>
      <c r="CV3" s="159"/>
      <c r="CW3" s="53"/>
      <c r="CX3" s="167"/>
      <c r="CY3" s="228"/>
      <c r="CZ3" s="231"/>
      <c r="DA3" s="228"/>
      <c r="DB3" s="231"/>
      <c r="DC3" s="30"/>
      <c r="DD3" s="31"/>
      <c r="DE3" s="30"/>
      <c r="DF3" s="31"/>
      <c r="DG3" s="316"/>
      <c r="DH3" s="317"/>
      <c r="DI3" s="5"/>
      <c r="DJ3" s="167"/>
      <c r="DK3" s="5"/>
      <c r="DL3" s="32"/>
      <c r="DM3" s="32"/>
      <c r="DN3" s="21"/>
      <c r="DO3" s="274"/>
      <c r="DP3" s="274"/>
      <c r="DQ3" s="29"/>
      <c r="DR3" s="29"/>
      <c r="DS3" s="333"/>
      <c r="DT3" s="21"/>
      <c r="DU3" s="5" t="s">
        <v>255</v>
      </c>
    </row>
    <row r="4" spans="1:125">
      <c r="A4" s="5"/>
      <c r="B4" s="33" t="s">
        <v>5</v>
      </c>
      <c r="C4" s="43">
        <f>C3+C5-1</f>
        <v>513</v>
      </c>
      <c r="D4" s="428" t="s">
        <v>6</v>
      </c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10">
        <f ca="1">SUMPRODUCT((INDIRECT("P"&amp;$C$3):INDIRECT("P"&amp;$C$4-1)&lt;&gt;INDIRECT("P"&amp;$C$3+1):INDIRECT("P"&amp;$C$4))*1)</f>
        <v>3</v>
      </c>
      <c r="Q4" s="411">
        <f ca="1">SUMPRODUCT((INDIRECT("Q"&amp;$C$3):INDIRECT("Q"&amp;$C$4-1)&lt;&gt;INDIRECT("Q"&amp;$C$3+1):INDIRECT("Q"&amp;$C$4))*1)</f>
        <v>0</v>
      </c>
      <c r="R4" s="410">
        <f ca="1">SUMPRODUCT((INDIRECT("R"&amp;$C$3):INDIRECT("R"&amp;$C$4-1)&lt;&gt;INDIRECT("R"&amp;$C$3+1):INDIRECT("R"&amp;$C$4))*1)</f>
        <v>1</v>
      </c>
      <c r="S4" s="411">
        <f ca="1">SUMPRODUCT((INDIRECT("S"&amp;$C$3):INDIRECT("S"&amp;$C$4-1)&lt;&gt;INDIRECT("S"&amp;$C$3+1):INDIRECT("S"&amp;$C$4))*1)</f>
        <v>2</v>
      </c>
      <c r="T4" s="410">
        <f ca="1">SUMPRODUCT((INDIRECT("T"&amp;$C$3):INDIRECT("T"&amp;$C$4-1)&lt;&gt;INDIRECT("T"&amp;$C$3+1):INDIRECT("T"&amp;$C$4))*1)</f>
        <v>3</v>
      </c>
      <c r="U4" s="411">
        <f ca="1">SUMPRODUCT((INDIRECT("U"&amp;$C$3):INDIRECT("U"&amp;$C$4-1)&lt;&gt;INDIRECT("U"&amp;$C$3+1):INDIRECT("U"&amp;$C$4))*1)</f>
        <v>2</v>
      </c>
      <c r="V4" s="410">
        <f ca="1">SUMPRODUCT((INDIRECT("V"&amp;$C$3):INDIRECT("V"&amp;$C$4-1)&lt;&gt;INDIRECT("V"&amp;$C$3+1):INDIRECT("V"&amp;$C$4))*1)</f>
        <v>3</v>
      </c>
      <c r="W4" s="411">
        <f ca="1">SUMPRODUCT((INDIRECT("W"&amp;$C$3):INDIRECT("W"&amp;$C$4-1)&lt;&gt;INDIRECT("W"&amp;$C$3+1):INDIRECT("W"&amp;$C$4))*1)</f>
        <v>2</v>
      </c>
      <c r="X4" s="410">
        <f ca="1">SUMPRODUCT((INDIRECT("X"&amp;$C$3):INDIRECT("X"&amp;$C$4-1)&lt;&gt;INDIRECT("X"&amp;$C$3+1):INDIRECT("X"&amp;$C$4))*1)</f>
        <v>0</v>
      </c>
      <c r="Y4" s="411">
        <f ca="1">SUMPRODUCT((INDIRECT("Y"&amp;$C$3):INDIRECT("Y"&amp;$C$4-1)&lt;&gt;INDIRECT("Y"&amp;$C$3+1):INDIRECT("Y"&amp;$C$4))*1)</f>
        <v>0</v>
      </c>
      <c r="Z4" s="410">
        <f ca="1">SUMPRODUCT((INDIRECT("Z"&amp;$C$3):INDIRECT("Z"&amp;$C$4-1)&lt;&gt;INDIRECT("Z"&amp;$C$3+1):INDIRECT("Z"&amp;$C$4))*1)</f>
        <v>0</v>
      </c>
      <c r="AA4" s="411">
        <f ca="1">SUMPRODUCT((INDIRECT("AA"&amp;$C$3):INDIRECT("AA"&amp;$C$4-1)&lt;&gt;INDIRECT("AA"&amp;$C$3+1):INDIRECT("AA"&amp;$C$4))*1)</f>
        <v>0</v>
      </c>
      <c r="AB4" s="410">
        <f ca="1">SUMPRODUCT((INDIRECT("AB"&amp;$C$3):INDIRECT("AB"&amp;$C$4-1)&lt;&gt;INDIRECT("AB"&amp;$C$3+1):INDIRECT("AB"&amp;$C$4))*1)</f>
        <v>1</v>
      </c>
      <c r="AC4" s="411">
        <f ca="1">SUMPRODUCT((INDIRECT("AC"&amp;$C$3):INDIRECT("AC"&amp;$C$4-1)&lt;&gt;INDIRECT("AC"&amp;$C$3+1):INDIRECT("AC"&amp;$C$4))*1)</f>
        <v>0</v>
      </c>
      <c r="AD4" s="410">
        <f ca="1">SUMPRODUCT((INDIRECT("AD"&amp;$C$3):INDIRECT("AD"&amp;$C$4-1)&lt;&gt;INDIRECT("AD"&amp;$C$3+1):INDIRECT("AD"&amp;$C$4))*1)</f>
        <v>3</v>
      </c>
      <c r="AE4" s="411">
        <f ca="1">SUMPRODUCT((INDIRECT("AE"&amp;$C$3):INDIRECT("AE"&amp;$C$4-1)&lt;&gt;INDIRECT("AE"&amp;$C$3+1):INDIRECT("AE"&amp;$C$4))*1)</f>
        <v>2</v>
      </c>
      <c r="AF4" s="412">
        <f ca="1">SUMPRODUCT((INDIRECT("AF"&amp;$C$3):INDIRECT("AF"&amp;$C$4-1)&lt;&gt;INDIRECT("AF"&amp;$C$3+1):INDIRECT("AF"&amp;$C$4))*1)</f>
        <v>2</v>
      </c>
      <c r="AG4" s="413">
        <f ca="1">SUMPRODUCT((INDIRECT("AG"&amp;$C$3):INDIRECT("AG"&amp;$C$4-1)&lt;&gt;INDIRECT("AG"&amp;$C$3+1):INDIRECT("AG"&amp;$C$4))*1)</f>
        <v>6</v>
      </c>
      <c r="AH4" s="412">
        <f ca="1">SUMPRODUCT((INDIRECT("AH"&amp;$C$3):INDIRECT("AH"&amp;$C$4-1)&lt;&gt;INDIRECT("AH"&amp;$C$3+1):INDIRECT("AH"&amp;$C$4))*1)</f>
        <v>0</v>
      </c>
      <c r="AI4" s="413">
        <f ca="1">SUMPRODUCT((INDIRECT("AI"&amp;$C$3):INDIRECT("AI"&amp;$C$4-1)&lt;&gt;INDIRECT("AI"&amp;$C$3+1):INDIRECT("AI"&amp;$C$4))*1)</f>
        <v>0</v>
      </c>
      <c r="AJ4" s="412">
        <f ca="1">SUMPRODUCT((INDIRECT("AJ"&amp;$C$3):INDIRECT("AJ"&amp;$C$4-1)&lt;&gt;INDIRECT("AJ"&amp;$C$3+1):INDIRECT("AJ"&amp;$C$4))*1)</f>
        <v>189</v>
      </c>
      <c r="AK4" s="413">
        <f ca="1">SUMPRODUCT((INDIRECT("AK"&amp;$C$3):INDIRECT("AK"&amp;$C$4-1)&lt;&gt;INDIRECT("AK"&amp;$C$3+1):INDIRECT("AK"&amp;$C$4))*1)</f>
        <v>289</v>
      </c>
      <c r="AL4" s="414">
        <f ca="1">SUMPRODUCT((INDIRECT("AL"&amp;$C$3):INDIRECT("AL"&amp;$C$4-1)&lt;&gt;INDIRECT("AL"&amp;$C$3+1):INDIRECT("AL"&amp;$C$4))*1)</f>
        <v>363</v>
      </c>
      <c r="AM4" s="413">
        <f ca="1">SUMPRODUCT((INDIRECT("AM"&amp;$C$3):INDIRECT("AM"&amp;$C$4-1)&lt;&gt;INDIRECT("AM"&amp;$C$3+1):INDIRECT("AM"&amp;$C$4))*1)</f>
        <v>0</v>
      </c>
      <c r="AN4" s="415">
        <f ca="1">SUMPRODUCT((INDIRECT("AN"&amp;$C$3):INDIRECT("AN"&amp;$C$4-1)&lt;&gt;INDIRECT("AN"&amp;$C$3+1):INDIRECT("AN"&amp;$C$4))*1)</f>
        <v>7</v>
      </c>
      <c r="AO4" s="416">
        <f ca="1">SUMPRODUCT((INDIRECT("AO"&amp;$C$3):INDIRECT("AO"&amp;$C$4-1)&lt;&gt;INDIRECT("AO"&amp;$C$3+1):INDIRECT("AO"&amp;$C$4))*1)</f>
        <v>11</v>
      </c>
      <c r="AP4" s="415">
        <f ca="1">SUMPRODUCT((INDIRECT("AP"&amp;$C$3):INDIRECT("AP"&amp;$C$4-1)&lt;&gt;INDIRECT("AP"&amp;$C$3+1):INDIRECT("AP"&amp;$C$4))*1)</f>
        <v>20</v>
      </c>
      <c r="AQ4" s="416">
        <f ca="1">SUMPRODUCT((INDIRECT("AQ"&amp;$C$3):INDIRECT("AQ"&amp;$C$4-1)&lt;&gt;INDIRECT("AQ"&amp;$C$3+1):INDIRECT("AQ"&amp;$C$4))*1)</f>
        <v>35</v>
      </c>
      <c r="AR4" s="415">
        <f ca="1">SUMPRODUCT((INDIRECT("AR"&amp;$C$3):INDIRECT("AR"&amp;$C$4-1)&lt;&gt;INDIRECT("AR"&amp;$C$3+1):INDIRECT("AR"&amp;$C$4))*1)</f>
        <v>56</v>
      </c>
      <c r="AS4" s="416">
        <f ca="1">SUMPRODUCT((INDIRECT("AS"&amp;$C$3):INDIRECT("AS"&amp;$C$4-1)&lt;&gt;INDIRECT("AS"&amp;$C$3+1):INDIRECT("AS"&amp;$C$4))*1)</f>
        <v>37</v>
      </c>
      <c r="AT4" s="415">
        <f ca="1">SUMPRODUCT((INDIRECT("AT"&amp;$C$3):INDIRECT("AT"&amp;$C$4-1)&lt;&gt;INDIRECT("AT"&amp;$C$3+1):INDIRECT("AT"&amp;$C$4))*1)</f>
        <v>37</v>
      </c>
      <c r="AU4" s="416">
        <f ca="1">SUMPRODUCT((INDIRECT("AU"&amp;$C$3):INDIRECT("AU"&amp;$C$4-1)&lt;&gt;INDIRECT("AU"&amp;$C$3+1):INDIRECT("AU"&amp;$C$4))*1)</f>
        <v>43</v>
      </c>
      <c r="AV4" s="415">
        <f ca="1">SUMPRODUCT((INDIRECT("AV"&amp;$C$3):INDIRECT("AV"&amp;$C$4-1)&lt;&gt;INDIRECT("AV"&amp;$C$3+1):INDIRECT("AV"&amp;$C$4))*1)</f>
        <v>1</v>
      </c>
      <c r="AW4" s="241">
        <f ca="1">SUMPRODUCT((INDIRECT("AW"&amp;$C$3):INDIRECT("AW"&amp;$C$4-1)&lt;&gt;INDIRECT("AW"&amp;$C$3+1):INDIRECT("AW"&amp;$C$4))*1)</f>
        <v>1</v>
      </c>
      <c r="AX4" s="241">
        <f ca="1">SUMPRODUCT((INDIRECT("Ax"&amp;$C$3):INDIRECT("Ax"&amp;$C$4-1)&lt;&gt;INDIRECT("Ax"&amp;$C$3+1):INDIRECT("Ax"&amp;$C$4))*1)</f>
        <v>1</v>
      </c>
      <c r="AY4" s="241">
        <f ca="1">SUMPRODUCT((INDIRECT("AY"&amp;$C$3):INDIRECT("AY"&amp;$C$4-1)&lt;&gt;INDIRECT("AY"&amp;$C$3+1):INDIRECT("AY"&amp;$C$4))*1)</f>
        <v>1</v>
      </c>
      <c r="AZ4" s="241">
        <f ca="1">SUMPRODUCT((INDIRECT("AZ"&amp;$C$3):INDIRECT("AZ"&amp;$C$4-1)&lt;&gt;INDIRECT("AZ"&amp;$C$3+1):INDIRECT("AZ"&amp;$C$4))*1)-1</f>
        <v>0</v>
      </c>
      <c r="BA4" s="241">
        <f ca="1">SUMPRODUCT((INDIRECT("BA"&amp;$C$3):INDIRECT("BA"&amp;$C$4-1)&lt;&gt;INDIRECT("BA"&amp;$C$3+1):INDIRECT("BA"&amp;$C$4))*1)</f>
        <v>1</v>
      </c>
      <c r="BB4" s="241">
        <f ca="1">SUMPRODUCT((INDIRECT("BB"&amp;$C$3):INDIRECT("BB"&amp;$C$4-1)&lt;&gt;INDIRECT("BB"&amp;$C$3+1):INDIRECT("BB"&amp;$C$4))*1)</f>
        <v>1</v>
      </c>
      <c r="BC4" s="241">
        <f ca="1">SUMPRODUCT((INDIRECT("BC"&amp;$C$3):INDIRECT("BC"&amp;$C$4-1)&lt;&gt;INDIRECT("BC"&amp;$C$3+1):INDIRECT("BC"&amp;$C$4))*1)</f>
        <v>3</v>
      </c>
      <c r="BD4" s="82">
        <f ca="1">SUMPRODUCT((INDIRECT("BD"&amp;$C$3):INDIRECT("BD"&amp;$C$4-1)&lt;&gt;INDIRECT("BD"&amp;$C$3+1):INDIRECT("BD"&amp;$C$4))*1)</f>
        <v>4</v>
      </c>
      <c r="BE4" s="82">
        <f ca="1">SUMPRODUCT((INDIRECT("BE"&amp;$C$3):INDIRECT("BE"&amp;$C$4-1)&lt;&gt;INDIRECT("BE"&amp;$C$3+1):INDIRECT("BE"&amp;$C$4))*1)</f>
        <v>14</v>
      </c>
      <c r="BF4" s="82">
        <f ca="1">SUMPRODUCT((INDIRECT("BF"&amp;$C$3):INDIRECT("BF"&amp;$C$4-1)&lt;&gt;INDIRECT("BF"&amp;$C$3+1):INDIRECT("BF"&amp;$C$4))*1)</f>
        <v>28</v>
      </c>
      <c r="BG4" s="82">
        <f ca="1">SUMPRODUCT((INDIRECT("BG"&amp;$C$3):INDIRECT("BG"&amp;$C$4-1)&lt;&gt;INDIRECT("BG"&amp;$C$3+1):INDIRECT("BG"&amp;$C$4))*1)</f>
        <v>49</v>
      </c>
      <c r="BH4" s="82">
        <f ca="1">SUMPRODUCT((INDIRECT("BH"&amp;$C$3):INDIRECT("BH"&amp;$C$4-1)&lt;&gt;INDIRECT("BH"&amp;$C$3+1):INDIRECT("BH"&amp;$C$4))*1)</f>
        <v>86</v>
      </c>
      <c r="BI4" s="82">
        <f ca="1">SUMPRODUCT((INDIRECT("BI"&amp;$C$3):INDIRECT("BI"&amp;$C$4-1)&lt;&gt;INDIRECT("BI"&amp;$C$3+1):INDIRECT("BI"&amp;$C$4))*1)</f>
        <v>140</v>
      </c>
      <c r="BJ4" s="82">
        <f ca="1">SUMPRODUCT((INDIRECT("BJ"&amp;$C$3):INDIRECT("BJ"&amp;$C$4-1)&lt;&gt;INDIRECT("BJ"&amp;$C$3+1):INDIRECT("BJ"&amp;$C$4))*1)</f>
        <v>202</v>
      </c>
      <c r="BK4" s="82">
        <f ca="1">SUMPRODUCT((INDIRECT("BK"&amp;$C$3):INDIRECT("BK"&amp;$C$4-1)&lt;&gt;INDIRECT("BK"&amp;$C$3+1):INDIRECT("BK"&amp;$C$4))*1)</f>
        <v>237</v>
      </c>
      <c r="BL4" s="82">
        <f ca="1">SUMPRODUCT((INDIRECT("BL"&amp;$C$3):INDIRECT("BL"&amp;$C$4-1)&lt;&gt;INDIRECT("BL"&amp;$C$3+1):INDIRECT("BL"&amp;$C$4))*1)</f>
        <v>0</v>
      </c>
      <c r="BM4" s="82">
        <f ca="1">SUMPRODUCT((INDIRECT("BM"&amp;$C$3):INDIRECT("BM"&amp;$C$4-1)&lt;&gt;INDIRECT("BM"&amp;$C$3+1):INDIRECT("BM"&amp;$C$4))*1)</f>
        <v>0</v>
      </c>
      <c r="BN4" s="82">
        <f ca="1">SUMPRODUCT((INDIRECT("BN"&amp;$C$3):INDIRECT("BN"&amp;$C$4-1)&lt;&gt;INDIRECT("BN"&amp;$C$3+1):INDIRECT("BN"&amp;$C$4))*1)</f>
        <v>0</v>
      </c>
      <c r="BO4" s="82">
        <f ca="1">SUMPRODUCT((INDIRECT("BQ"&amp;$C$3):INDIRECT("BQ"&amp;$C$4-1)&lt;&gt;INDIRECT("BQ"&amp;$C$3+1):INDIRECT("BQ"&amp;$C$4))*1)</f>
        <v>0</v>
      </c>
      <c r="BP4" s="83">
        <f ca="1">SUMPRODUCT((INDIRECT("BP"&amp;$C$3):INDIRECT("BP"&amp;$C$4-1)&lt;&gt;INDIRECT("BP"&amp;$C$3+1):INDIRECT("BP"&amp;$C$4))*1)</f>
        <v>0</v>
      </c>
      <c r="BQ4" s="83">
        <f ca="1">SUMPRODUCT((INDIRECT("BQ"&amp;$C$3):INDIRECT("BQ"&amp;$C$4-1)&lt;&gt;INDIRECT("BQ"&amp;$C$3+1):INDIRECT("BQ"&amp;$C$4))*1)</f>
        <v>0</v>
      </c>
      <c r="BR4" s="83">
        <f ca="1">SUMPRODUCT((INDIRECT("BR"&amp;$C$3):INDIRECT("BR"&amp;$C$4-1)&lt;&gt;INDIRECT("BR"&amp;$C$3+1):INDIRECT("BR"&amp;$C$4))*1)</f>
        <v>4</v>
      </c>
      <c r="BS4" s="82">
        <f ca="1">SUMPRODUCT((INDIRECT("BS"&amp;$C$3):INDIRECT("BS"&amp;$C$4-1)&lt;&gt;INDIRECT("BS"&amp;$C$3+1):INDIRECT("BS"&amp;$C$4))*1)</f>
        <v>4</v>
      </c>
      <c r="BT4" s="306">
        <f ca="1">SUMPRODUCT((INDIRECT("BT"&amp;$C$3):INDIRECT("BT"&amp;$C$4-1)&lt;&gt;INDIRECT("BT"&amp;$C$3+1):INDIRECT("BT"&amp;$C$4))*1)</f>
        <v>37</v>
      </c>
      <c r="BU4" s="306">
        <f ca="1">SUMPRODUCT((INDIRECT("BU"&amp;$C$3):INDIRECT("BU"&amp;$C$4-1)&lt;&gt;INDIRECT("BU"&amp;$C$3+1):INDIRECT("BU"&amp;$C$4))*1)</f>
        <v>54</v>
      </c>
      <c r="BV4" s="306">
        <f ca="1">SUMPRODUCT((INDIRECT("BV"&amp;$C$3):INDIRECT("BV"&amp;$C$4-1)&lt;&gt;INDIRECT("BV"&amp;$C$3+1):INDIRECT("BV"&amp;$C$4))*1)</f>
        <v>97</v>
      </c>
      <c r="BW4" s="307">
        <f ca="1">SUMPRODUCT((INDIRECT("BW"&amp;$C$3):INDIRECT("BW"&amp;$C$4-1)&lt;&gt;INDIRECT("BW"&amp;$C$3+1):INDIRECT("BW"&amp;$C$4))*1)</f>
        <v>168</v>
      </c>
      <c r="BX4" s="306">
        <f ca="1">SUMPRODUCT((INDIRECT("BX"&amp;$C$3):INDIRECT("BX"&amp;$C$4-1)&lt;&gt;INDIRECT("BX"&amp;$C$3+1):INDIRECT("BX"&amp;$C$4))*1)</f>
        <v>202</v>
      </c>
      <c r="BY4" s="306">
        <f ca="1">SUMPRODUCT((INDIRECT("BY"&amp;$C$3):INDIRECT("BY"&amp;$C$4-1)&lt;&gt;INDIRECT("BY"&amp;$C$3+1):INDIRECT("BY"&amp;$C$4))*1)</f>
        <v>225</v>
      </c>
      <c r="BZ4" s="306">
        <f ca="1">SUMPRODUCT((INDIRECT("BZ"&amp;$C$3):INDIRECT("BZ"&amp;$C$4-1)&lt;&gt;INDIRECT("BZ"&amp;$C$3+1):INDIRECT("BZ"&amp;$C$4))*1)</f>
        <v>286</v>
      </c>
      <c r="CA4" s="307">
        <f ca="1">SUMPRODUCT((INDIRECT("CA"&amp;$C$3):INDIRECT("CA"&amp;$C$4-1)&lt;&gt;INDIRECT("CA"&amp;$C$3+1):INDIRECT("CA"&amp;$C$4))*1)</f>
        <v>233</v>
      </c>
      <c r="CB4" s="84">
        <f ca="1">SUMPRODUCT((INDIRECT("CB"&amp;$C$3):INDIRECT("CB"&amp;$C$4-1)&lt;&gt;INDIRECT("CB"&amp;$C$3+1):INDIRECT("CB"&amp;$C$4))*1)</f>
        <v>0</v>
      </c>
      <c r="CC4" s="292">
        <f ca="1">SUMPRODUCT((INDIRECT("CC"&amp;$C$3):INDIRECT("CC"&amp;$C$4-1)&lt;&gt;INDIRECT("CC"&amp;$C$3+1):INDIRECT("CC"&amp;$C$4))*1)</f>
        <v>69</v>
      </c>
      <c r="CD4" s="344">
        <f ca="1">SUMPRODUCT((INDIRECT("CD"&amp;$C$3):INDIRECT("CD"&amp;$C$4-1)&lt;&gt;INDIRECT("CD"&amp;$C$3+1):INDIRECT("CD"&amp;$C$4))*1)</f>
        <v>0</v>
      </c>
      <c r="CE4" s="345">
        <f ca="1">SUMPRODUCT((INDIRECT("CE"&amp;$C$3):INDIRECT("CE"&amp;$C$4-1)&lt;&gt;INDIRECT("CE"&amp;$C$3+1):INDIRECT("CE"&amp;$C$4))*1)</f>
        <v>0</v>
      </c>
      <c r="CF4" s="344">
        <f ca="1">SUMPRODUCT((INDIRECT("CF"&amp;$C$3):INDIRECT("CF"&amp;$C$4-1)&lt;&gt;INDIRECT("CF"&amp;$C$3+1):INDIRECT("CF"&amp;$C$4))*1)</f>
        <v>0</v>
      </c>
      <c r="CG4" s="344">
        <f ca="1">SUMPRODUCT((INDIRECT("CG"&amp;$C$3):INDIRECT("CG"&amp;$C$4-1)&lt;&gt;INDIRECT("CG"&amp;$C$3+1):INDIRECT("CG"&amp;$C$4))*1)</f>
        <v>0</v>
      </c>
      <c r="CH4" s="344">
        <f ca="1">SUMPRODUCT((INDIRECT("CH"&amp;$C$3):INDIRECT("CH"&amp;$C$4-1)&lt;&gt;INDIRECT("CH"&amp;$C$3+1):INDIRECT("CH"&amp;$C$4))*1)</f>
        <v>0</v>
      </c>
      <c r="CI4" s="345">
        <f ca="1">SUMPRODUCT((INDIRECT("CI"&amp;$C$3):INDIRECT("CI"&amp;$C$4-1)&lt;&gt;INDIRECT("CI"&amp;$C$3+1):INDIRECT("CI"&amp;$C$4))*1)</f>
        <v>0</v>
      </c>
      <c r="CJ4" s="52"/>
      <c r="CK4" s="54"/>
      <c r="CL4" s="298"/>
      <c r="CM4" s="299"/>
      <c r="CN4" s="299"/>
      <c r="CO4" s="29"/>
      <c r="CP4" s="29"/>
      <c r="CV4" s="159"/>
      <c r="CW4" s="5"/>
      <c r="CX4" s="167"/>
      <c r="CY4" s="228"/>
      <c r="CZ4" s="231"/>
      <c r="DA4" s="228"/>
      <c r="DB4" s="231"/>
      <c r="DC4" s="30"/>
      <c r="DD4" s="31"/>
      <c r="DE4" s="30"/>
      <c r="DF4" s="31"/>
      <c r="DG4" s="316"/>
      <c r="DH4" s="317"/>
      <c r="DI4" s="5"/>
      <c r="DJ4" s="167"/>
      <c r="DK4" s="5"/>
      <c r="DL4" s="32"/>
      <c r="DM4" s="32"/>
      <c r="DN4" s="21"/>
      <c r="DO4" s="274"/>
      <c r="DP4" s="274"/>
      <c r="DQ4" s="29"/>
      <c r="DR4" s="29"/>
      <c r="DS4" s="333"/>
      <c r="DT4" s="21"/>
      <c r="DU4" s="5" t="s">
        <v>39</v>
      </c>
    </row>
    <row r="5" spans="1:125">
      <c r="A5" s="55"/>
      <c r="B5" s="33" t="s">
        <v>7</v>
      </c>
      <c r="C5" s="43">
        <f>COUNTA(B:B)-5</f>
        <v>503</v>
      </c>
      <c r="D5" s="448" t="s">
        <v>8</v>
      </c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36" t="s">
        <v>9</v>
      </c>
      <c r="Q5" s="436"/>
      <c r="R5" s="436"/>
      <c r="S5" s="436"/>
      <c r="T5" s="436" t="s">
        <v>10</v>
      </c>
      <c r="U5" s="436"/>
      <c r="V5" s="436"/>
      <c r="W5" s="436"/>
      <c r="X5" s="436" t="s">
        <v>11</v>
      </c>
      <c r="Y5" s="436"/>
      <c r="Z5" s="436"/>
      <c r="AA5" s="436"/>
      <c r="AB5" s="436" t="s">
        <v>12</v>
      </c>
      <c r="AC5" s="436"/>
      <c r="AD5" s="436"/>
      <c r="AE5" s="436"/>
      <c r="AF5" s="437" t="s">
        <v>13</v>
      </c>
      <c r="AG5" s="437"/>
      <c r="AH5" s="437"/>
      <c r="AI5" s="437"/>
      <c r="AJ5" s="432" t="s">
        <v>14</v>
      </c>
      <c r="AK5" s="432"/>
      <c r="AL5" s="432"/>
      <c r="AM5" s="432"/>
      <c r="AN5" s="438" t="s">
        <v>15</v>
      </c>
      <c r="AO5" s="438"/>
      <c r="AP5" s="438"/>
      <c r="AQ5" s="438"/>
      <c r="AR5" s="438" t="s">
        <v>16</v>
      </c>
      <c r="AS5" s="438"/>
      <c r="AT5" s="438"/>
      <c r="AU5" s="438"/>
      <c r="AV5" s="438" t="s">
        <v>17</v>
      </c>
      <c r="AW5" s="438"/>
      <c r="AX5" s="438"/>
      <c r="AY5" s="438"/>
      <c r="AZ5" s="442" t="s">
        <v>18</v>
      </c>
      <c r="BA5" s="442"/>
      <c r="BB5" s="442"/>
      <c r="BC5" s="442"/>
      <c r="BD5" s="439" t="s">
        <v>19</v>
      </c>
      <c r="BE5" s="439"/>
      <c r="BF5" s="439"/>
      <c r="BG5" s="439"/>
      <c r="BH5" s="439" t="s">
        <v>20</v>
      </c>
      <c r="BI5" s="439"/>
      <c r="BJ5" s="439"/>
      <c r="BK5" s="439"/>
      <c r="BL5" s="439" t="s">
        <v>21</v>
      </c>
      <c r="BM5" s="439"/>
      <c r="BN5" s="439"/>
      <c r="BO5" s="439"/>
      <c r="BP5" s="439" t="s">
        <v>22</v>
      </c>
      <c r="BQ5" s="439"/>
      <c r="BR5" s="439"/>
      <c r="BS5" s="439"/>
      <c r="BT5" s="431" t="s">
        <v>23</v>
      </c>
      <c r="BU5" s="431"/>
      <c r="BV5" s="431"/>
      <c r="BW5" s="431"/>
      <c r="BX5" s="431" t="s">
        <v>24</v>
      </c>
      <c r="BY5" s="431"/>
      <c r="BZ5" s="431"/>
      <c r="CA5" s="431"/>
      <c r="CB5" s="432" t="s">
        <v>25</v>
      </c>
      <c r="CC5" s="432"/>
      <c r="CD5" s="432"/>
      <c r="CE5" s="432"/>
      <c r="CF5" s="433" t="s">
        <v>26</v>
      </c>
      <c r="CG5" s="433"/>
      <c r="CH5" s="433"/>
      <c r="CI5" s="433"/>
      <c r="CJ5" s="56"/>
      <c r="CK5" s="57"/>
      <c r="CL5" s="363"/>
      <c r="CM5" s="300"/>
      <c r="CN5" s="300"/>
      <c r="CO5" s="360"/>
      <c r="CP5" s="360"/>
      <c r="CQ5" s="362"/>
      <c r="CR5" s="61"/>
      <c r="CS5" s="62" t="s">
        <v>9</v>
      </c>
      <c r="CT5" s="58" t="s">
        <v>10</v>
      </c>
      <c r="CU5" s="22" t="s">
        <v>11</v>
      </c>
      <c r="CV5" s="58" t="s">
        <v>12</v>
      </c>
      <c r="CW5" s="55" t="s">
        <v>13</v>
      </c>
      <c r="CX5" s="63" t="s">
        <v>14</v>
      </c>
      <c r="CY5" s="259" t="s">
        <v>15</v>
      </c>
      <c r="CZ5" s="260" t="s">
        <v>16</v>
      </c>
      <c r="DA5" s="259" t="s">
        <v>17</v>
      </c>
      <c r="DB5" s="260" t="s">
        <v>18</v>
      </c>
      <c r="DC5" s="64" t="s">
        <v>19</v>
      </c>
      <c r="DD5" s="65" t="s">
        <v>20</v>
      </c>
      <c r="DE5" s="64" t="s">
        <v>21</v>
      </c>
      <c r="DF5" s="65" t="s">
        <v>22</v>
      </c>
      <c r="DG5" s="318" t="s">
        <v>23</v>
      </c>
      <c r="DH5" s="319" t="s">
        <v>24</v>
      </c>
      <c r="DI5" s="55" t="s">
        <v>25</v>
      </c>
      <c r="DJ5" s="63" t="s">
        <v>26</v>
      </c>
      <c r="DK5" s="55"/>
      <c r="DL5" s="363"/>
      <c r="DM5" s="363"/>
      <c r="DN5" s="362"/>
      <c r="DO5" s="364"/>
      <c r="DP5" s="364"/>
      <c r="DQ5" s="360"/>
      <c r="DR5" s="360"/>
      <c r="DS5" s="361"/>
      <c r="DT5" s="362"/>
      <c r="DU5" s="5" t="s">
        <v>254</v>
      </c>
    </row>
    <row r="6" spans="1:125">
      <c r="A6" s="5"/>
      <c r="B6" s="5"/>
      <c r="C6" s="5"/>
      <c r="D6" s="428" t="s">
        <v>27</v>
      </c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67">
        <f>Q6*2</f>
        <v>8</v>
      </c>
      <c r="Q6" s="68">
        <f>R6*2</f>
        <v>4</v>
      </c>
      <c r="R6" s="68">
        <f>S6*2</f>
        <v>2</v>
      </c>
      <c r="S6" s="69">
        <v>1</v>
      </c>
      <c r="T6" s="68">
        <f>U6*2</f>
        <v>8</v>
      </c>
      <c r="U6" s="68">
        <f>V6*2</f>
        <v>4</v>
      </c>
      <c r="V6" s="68">
        <f>W6*2</f>
        <v>2</v>
      </c>
      <c r="W6" s="69">
        <v>1</v>
      </c>
      <c r="X6" s="44">
        <f>Y6*2</f>
        <v>8</v>
      </c>
      <c r="Y6" s="44">
        <f>Z6*2</f>
        <v>4</v>
      </c>
      <c r="Z6" s="44">
        <f>AA6*2</f>
        <v>2</v>
      </c>
      <c r="AA6" s="71">
        <v>1</v>
      </c>
      <c r="AB6" s="44">
        <f>AC6*2</f>
        <v>8</v>
      </c>
      <c r="AC6" s="44">
        <f>AD6*2</f>
        <v>4</v>
      </c>
      <c r="AD6" s="44">
        <f>AE6*2</f>
        <v>2</v>
      </c>
      <c r="AE6" s="71">
        <v>1</v>
      </c>
      <c r="AF6" s="46">
        <f>AG6*2</f>
        <v>8</v>
      </c>
      <c r="AG6" s="72">
        <f>AH6*2</f>
        <v>4</v>
      </c>
      <c r="AH6" s="72">
        <f>AI6*2</f>
        <v>2</v>
      </c>
      <c r="AI6" s="54">
        <v>1</v>
      </c>
      <c r="AJ6" s="46">
        <f>AK6*2</f>
        <v>8</v>
      </c>
      <c r="AK6" s="46">
        <f>AL6*2</f>
        <v>4</v>
      </c>
      <c r="AL6" s="291">
        <f>AM6*2</f>
        <v>2</v>
      </c>
      <c r="AM6" s="54">
        <v>1</v>
      </c>
      <c r="AN6" s="238">
        <f>AO6*2</f>
        <v>8</v>
      </c>
      <c r="AO6" s="238">
        <f>AP6*2</f>
        <v>4</v>
      </c>
      <c r="AP6" s="238">
        <f>AQ6*2</f>
        <v>2</v>
      </c>
      <c r="AQ6" s="239">
        <v>1</v>
      </c>
      <c r="AR6" s="238">
        <f>AS6*2</f>
        <v>8</v>
      </c>
      <c r="AS6" s="238">
        <f>AT6*2</f>
        <v>4</v>
      </c>
      <c r="AT6" s="238">
        <f>AU6*2</f>
        <v>2</v>
      </c>
      <c r="AU6" s="239">
        <v>1</v>
      </c>
      <c r="AV6" s="238">
        <f>AW6*2</f>
        <v>8</v>
      </c>
      <c r="AW6" s="236">
        <f>AX6*2</f>
        <v>4</v>
      </c>
      <c r="AX6" s="236">
        <f>AY6*2</f>
        <v>2</v>
      </c>
      <c r="AY6" s="237">
        <v>1</v>
      </c>
      <c r="AZ6" s="236">
        <f>BA6*2</f>
        <v>8</v>
      </c>
      <c r="BA6" s="236">
        <f>BB6*2</f>
        <v>4</v>
      </c>
      <c r="BB6" s="236">
        <f>BC6*2</f>
        <v>2</v>
      </c>
      <c r="BC6" s="237">
        <v>1</v>
      </c>
      <c r="BD6" s="50">
        <f>BE6*2</f>
        <v>8</v>
      </c>
      <c r="BE6" s="50">
        <f>BF6*2</f>
        <v>4</v>
      </c>
      <c r="BF6" s="50">
        <f>BG6*2</f>
        <v>2</v>
      </c>
      <c r="BG6" s="49">
        <v>1</v>
      </c>
      <c r="BH6" s="50">
        <f>BI6*2</f>
        <v>8</v>
      </c>
      <c r="BI6" s="50">
        <f>BJ6*2</f>
        <v>4</v>
      </c>
      <c r="BJ6" s="50">
        <f>BK6*2</f>
        <v>2</v>
      </c>
      <c r="BK6" s="49">
        <v>1</v>
      </c>
      <c r="BL6" s="50">
        <f>BM6*2</f>
        <v>8</v>
      </c>
      <c r="BM6" s="50">
        <f>BN6*2</f>
        <v>4</v>
      </c>
      <c r="BN6" s="50">
        <f>BO6*2</f>
        <v>2</v>
      </c>
      <c r="BO6" s="49">
        <v>1</v>
      </c>
      <c r="BP6" s="50">
        <f>BQ6*2</f>
        <v>8</v>
      </c>
      <c r="BQ6" s="50">
        <f>BR6*2</f>
        <v>4</v>
      </c>
      <c r="BR6" s="50">
        <f>BS6*2</f>
        <v>2</v>
      </c>
      <c r="BS6" s="49">
        <v>1</v>
      </c>
      <c r="BT6" s="304">
        <f>BU6*2</f>
        <v>8</v>
      </c>
      <c r="BU6" s="304">
        <f>BV6*2</f>
        <v>4</v>
      </c>
      <c r="BV6" s="304">
        <f>BW6*2</f>
        <v>2</v>
      </c>
      <c r="BW6" s="305">
        <v>1</v>
      </c>
      <c r="BX6" s="304">
        <f>BY6*2</f>
        <v>8</v>
      </c>
      <c r="BY6" s="304">
        <f>BZ6*2</f>
        <v>4</v>
      </c>
      <c r="BZ6" s="304">
        <f>CA6*2</f>
        <v>2</v>
      </c>
      <c r="CA6" s="305">
        <v>1</v>
      </c>
      <c r="CB6" s="51">
        <f>CC6*2</f>
        <v>8</v>
      </c>
      <c r="CC6" s="290">
        <f>CD6*2</f>
        <v>4</v>
      </c>
      <c r="CD6" s="342">
        <f>CE6*2</f>
        <v>2</v>
      </c>
      <c r="CE6" s="343">
        <v>1</v>
      </c>
      <c r="CF6" s="342">
        <f>CG6*2</f>
        <v>8</v>
      </c>
      <c r="CG6" s="342">
        <f>CH6*2</f>
        <v>4</v>
      </c>
      <c r="CH6" s="342">
        <f>CI6*2</f>
        <v>2</v>
      </c>
      <c r="CI6" s="343">
        <v>1</v>
      </c>
      <c r="CJ6" s="52"/>
      <c r="CK6" s="54"/>
      <c r="CL6" s="32"/>
      <c r="CM6" s="285"/>
      <c r="CN6" s="285"/>
      <c r="CO6" s="29"/>
      <c r="CP6" s="29"/>
      <c r="CV6" s="159"/>
      <c r="CW6" s="73"/>
      <c r="CX6" s="167"/>
      <c r="CY6" s="228"/>
      <c r="CZ6" s="231"/>
      <c r="DA6" s="228"/>
      <c r="DB6" s="231"/>
      <c r="DC6" s="30"/>
      <c r="DD6" s="31"/>
      <c r="DE6" s="30"/>
      <c r="DF6" s="31"/>
      <c r="DG6" s="316"/>
      <c r="DH6" s="317"/>
      <c r="DI6" s="5"/>
      <c r="DJ6" s="167"/>
      <c r="DK6" s="5"/>
      <c r="DL6" s="32"/>
      <c r="DM6" s="32"/>
      <c r="DN6" s="21"/>
      <c r="DO6" s="274"/>
      <c r="DP6" s="274"/>
      <c r="DQ6" s="29"/>
      <c r="DR6" s="29"/>
      <c r="DS6" s="333"/>
      <c r="DT6" s="21"/>
      <c r="DU6" s="5" t="s">
        <v>45</v>
      </c>
    </row>
    <row r="7" spans="1:125">
      <c r="A7" s="434" t="s">
        <v>28</v>
      </c>
      <c r="B7" s="434"/>
      <c r="C7" s="74">
        <v>6</v>
      </c>
      <c r="D7" s="435" t="s">
        <v>29</v>
      </c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6" t="s">
        <v>30</v>
      </c>
      <c r="Q7" s="436"/>
      <c r="R7" s="436"/>
      <c r="S7" s="436"/>
      <c r="T7" s="436"/>
      <c r="U7" s="436"/>
      <c r="V7" s="436"/>
      <c r="W7" s="436"/>
      <c r="X7" s="436" t="s">
        <v>31</v>
      </c>
      <c r="Y7" s="436"/>
      <c r="Z7" s="436"/>
      <c r="AA7" s="436"/>
      <c r="AB7" s="436"/>
      <c r="AC7" s="436"/>
      <c r="AD7" s="436"/>
      <c r="AE7" s="436"/>
      <c r="AF7" s="437" t="s">
        <v>32</v>
      </c>
      <c r="AG7" s="437"/>
      <c r="AH7" s="437"/>
      <c r="AI7" s="437"/>
      <c r="AJ7" s="437"/>
      <c r="AK7" s="437"/>
      <c r="AL7" s="437"/>
      <c r="AM7" s="437"/>
      <c r="AN7" s="438" t="s">
        <v>33</v>
      </c>
      <c r="AO7" s="438"/>
      <c r="AP7" s="438"/>
      <c r="AQ7" s="438"/>
      <c r="AR7" s="438"/>
      <c r="AS7" s="438"/>
      <c r="AT7" s="438"/>
      <c r="AU7" s="438"/>
      <c r="AV7" s="438" t="s">
        <v>34</v>
      </c>
      <c r="AW7" s="438"/>
      <c r="AX7" s="438"/>
      <c r="AY7" s="438"/>
      <c r="AZ7" s="438"/>
      <c r="BA7" s="438"/>
      <c r="BB7" s="438"/>
      <c r="BC7" s="438"/>
      <c r="BD7" s="439" t="s">
        <v>35</v>
      </c>
      <c r="BE7" s="439"/>
      <c r="BF7" s="439"/>
      <c r="BG7" s="439"/>
      <c r="BH7" s="439"/>
      <c r="BI7" s="439"/>
      <c r="BJ7" s="439"/>
      <c r="BK7" s="439"/>
      <c r="BL7" s="439" t="s">
        <v>36</v>
      </c>
      <c r="BM7" s="439"/>
      <c r="BN7" s="439"/>
      <c r="BO7" s="439"/>
      <c r="BP7" s="439"/>
      <c r="BQ7" s="439"/>
      <c r="BR7" s="439"/>
      <c r="BS7" s="439"/>
      <c r="BT7" s="440" t="s">
        <v>37</v>
      </c>
      <c r="BU7" s="440"/>
      <c r="BV7" s="440"/>
      <c r="BW7" s="440"/>
      <c r="BX7" s="440"/>
      <c r="BY7" s="440"/>
      <c r="BZ7" s="440"/>
      <c r="CA7" s="440"/>
      <c r="CB7" s="441" t="s">
        <v>38</v>
      </c>
      <c r="CC7" s="441"/>
      <c r="CD7" s="441"/>
      <c r="CE7" s="441"/>
      <c r="CF7" s="441"/>
      <c r="CG7" s="441"/>
      <c r="CH7" s="441"/>
      <c r="CI7" s="441"/>
      <c r="CJ7" s="56"/>
      <c r="CK7" s="57"/>
      <c r="CL7" s="363"/>
      <c r="CM7" s="300"/>
      <c r="CN7" s="300"/>
      <c r="CO7" s="360"/>
      <c r="CP7" s="360"/>
      <c r="CQ7" s="362"/>
      <c r="CR7" s="61"/>
      <c r="CS7" s="429" t="s">
        <v>39</v>
      </c>
      <c r="CT7" s="429"/>
      <c r="CU7" s="429" t="s">
        <v>40</v>
      </c>
      <c r="CV7" s="429"/>
      <c r="CW7" s="427" t="s">
        <v>41</v>
      </c>
      <c r="CX7" s="427"/>
      <c r="CY7" s="430" t="s">
        <v>42</v>
      </c>
      <c r="CZ7" s="430"/>
      <c r="DA7" s="430" t="s">
        <v>43</v>
      </c>
      <c r="DB7" s="430"/>
      <c r="DC7" s="425" t="s">
        <v>44</v>
      </c>
      <c r="DD7" s="425"/>
      <c r="DE7" s="425" t="s">
        <v>45</v>
      </c>
      <c r="DF7" s="425"/>
      <c r="DG7" s="426" t="s">
        <v>46</v>
      </c>
      <c r="DH7" s="426"/>
      <c r="DI7" s="427" t="s">
        <v>47</v>
      </c>
      <c r="DJ7" s="427"/>
      <c r="DK7" s="55"/>
      <c r="DL7" s="363" t="s">
        <v>39</v>
      </c>
      <c r="DM7" s="363" t="s">
        <v>40</v>
      </c>
      <c r="DN7" s="362" t="s">
        <v>41</v>
      </c>
      <c r="DO7" s="364" t="s">
        <v>42</v>
      </c>
      <c r="DP7" s="364" t="s">
        <v>43</v>
      </c>
      <c r="DQ7" s="360" t="s">
        <v>44</v>
      </c>
      <c r="DR7" s="360" t="s">
        <v>45</v>
      </c>
      <c r="DS7" s="361" t="s">
        <v>46</v>
      </c>
      <c r="DT7" s="362" t="s">
        <v>47</v>
      </c>
      <c r="DU7" s="5" t="s">
        <v>253</v>
      </c>
    </row>
    <row r="8" spans="1:125">
      <c r="A8" s="75"/>
      <c r="B8" s="75"/>
      <c r="C8" s="76"/>
      <c r="D8" s="428" t="s">
        <v>48</v>
      </c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67">
        <f t="shared" ref="P8:V9" si="2">Q8*2</f>
        <v>128</v>
      </c>
      <c r="Q8" s="68">
        <f t="shared" si="2"/>
        <v>64</v>
      </c>
      <c r="R8" s="68">
        <f t="shared" si="2"/>
        <v>32</v>
      </c>
      <c r="S8" s="69">
        <f t="shared" si="2"/>
        <v>16</v>
      </c>
      <c r="T8" s="68">
        <f t="shared" si="2"/>
        <v>8</v>
      </c>
      <c r="U8" s="68">
        <f t="shared" si="2"/>
        <v>4</v>
      </c>
      <c r="V8" s="68">
        <f t="shared" si="2"/>
        <v>2</v>
      </c>
      <c r="W8" s="69">
        <v>1</v>
      </c>
      <c r="X8" s="77">
        <f t="shared" ref="X8:AD9" si="3">Y8*2</f>
        <v>128</v>
      </c>
      <c r="Y8" s="77">
        <f t="shared" si="3"/>
        <v>64</v>
      </c>
      <c r="Z8" s="77">
        <f t="shared" si="3"/>
        <v>32</v>
      </c>
      <c r="AA8" s="69">
        <f t="shared" si="3"/>
        <v>16</v>
      </c>
      <c r="AB8" s="77">
        <f t="shared" si="3"/>
        <v>8</v>
      </c>
      <c r="AC8" s="77">
        <f t="shared" si="3"/>
        <v>4</v>
      </c>
      <c r="AD8" s="77">
        <f t="shared" si="3"/>
        <v>2</v>
      </c>
      <c r="AE8" s="69">
        <v>1</v>
      </c>
      <c r="AF8" s="78">
        <f t="shared" ref="AF8:AL9" si="4">AG8*2</f>
        <v>128</v>
      </c>
      <c r="AG8" s="79">
        <f t="shared" si="4"/>
        <v>64</v>
      </c>
      <c r="AH8" s="79">
        <f t="shared" si="4"/>
        <v>32</v>
      </c>
      <c r="AI8" s="80">
        <f t="shared" si="4"/>
        <v>16</v>
      </c>
      <c r="AJ8" s="78">
        <f t="shared" si="4"/>
        <v>8</v>
      </c>
      <c r="AK8" s="78">
        <f t="shared" si="4"/>
        <v>4</v>
      </c>
      <c r="AL8" s="292">
        <f t="shared" si="4"/>
        <v>2</v>
      </c>
      <c r="AM8" s="80">
        <v>1</v>
      </c>
      <c r="AN8" s="240">
        <f t="shared" ref="AN8:AT9" si="5">AO8*2</f>
        <v>128</v>
      </c>
      <c r="AO8" s="240">
        <f t="shared" si="5"/>
        <v>64</v>
      </c>
      <c r="AP8" s="240">
        <f t="shared" si="5"/>
        <v>32</v>
      </c>
      <c r="AQ8" s="241">
        <f t="shared" si="5"/>
        <v>16</v>
      </c>
      <c r="AR8" s="240">
        <f t="shared" si="5"/>
        <v>8</v>
      </c>
      <c r="AS8" s="240">
        <f t="shared" si="5"/>
        <v>4</v>
      </c>
      <c r="AT8" s="240">
        <f t="shared" si="5"/>
        <v>2</v>
      </c>
      <c r="AU8" s="241">
        <v>1</v>
      </c>
      <c r="AV8" s="240">
        <f t="shared" ref="AV8:BB9" si="6">AW8*2</f>
        <v>128</v>
      </c>
      <c r="AW8" s="240">
        <f t="shared" si="6"/>
        <v>64</v>
      </c>
      <c r="AX8" s="240">
        <f t="shared" si="6"/>
        <v>32</v>
      </c>
      <c r="AY8" s="240">
        <f t="shared" si="6"/>
        <v>16</v>
      </c>
      <c r="AZ8" s="240">
        <f t="shared" si="6"/>
        <v>8</v>
      </c>
      <c r="BA8" s="240">
        <f t="shared" si="6"/>
        <v>4</v>
      </c>
      <c r="BB8" s="240">
        <f t="shared" si="6"/>
        <v>2</v>
      </c>
      <c r="BC8" s="241">
        <v>1</v>
      </c>
      <c r="BD8" s="81">
        <f t="shared" ref="BD8:BJ9" si="7">BE8*2</f>
        <v>128</v>
      </c>
      <c r="BE8" s="81">
        <f t="shared" si="7"/>
        <v>64</v>
      </c>
      <c r="BF8" s="81">
        <f t="shared" si="7"/>
        <v>32</v>
      </c>
      <c r="BG8" s="81">
        <f t="shared" si="7"/>
        <v>16</v>
      </c>
      <c r="BH8" s="81">
        <f t="shared" si="7"/>
        <v>8</v>
      </c>
      <c r="BI8" s="81">
        <f t="shared" si="7"/>
        <v>4</v>
      </c>
      <c r="BJ8" s="81">
        <f t="shared" si="7"/>
        <v>2</v>
      </c>
      <c r="BK8" s="82">
        <v>1</v>
      </c>
      <c r="BL8" s="81">
        <f t="shared" ref="BL8:BR9" si="8">BM8*2</f>
        <v>128</v>
      </c>
      <c r="BM8" s="81">
        <f t="shared" si="8"/>
        <v>64</v>
      </c>
      <c r="BN8" s="81">
        <f t="shared" si="8"/>
        <v>32</v>
      </c>
      <c r="BO8" s="83">
        <f t="shared" si="8"/>
        <v>16</v>
      </c>
      <c r="BP8" s="83">
        <f t="shared" si="8"/>
        <v>8</v>
      </c>
      <c r="BQ8" s="83">
        <f t="shared" si="8"/>
        <v>4</v>
      </c>
      <c r="BR8" s="83">
        <f t="shared" si="8"/>
        <v>2</v>
      </c>
      <c r="BS8" s="82">
        <v>1</v>
      </c>
      <c r="BT8" s="306">
        <f t="shared" ref="BT8:BZ9" si="9">BU8*2</f>
        <v>128</v>
      </c>
      <c r="BU8" s="306">
        <f t="shared" si="9"/>
        <v>64</v>
      </c>
      <c r="BV8" s="306">
        <f t="shared" si="9"/>
        <v>32</v>
      </c>
      <c r="BW8" s="307">
        <f t="shared" si="9"/>
        <v>16</v>
      </c>
      <c r="BX8" s="306">
        <f t="shared" si="9"/>
        <v>8</v>
      </c>
      <c r="BY8" s="306">
        <f t="shared" si="9"/>
        <v>4</v>
      </c>
      <c r="BZ8" s="306">
        <f t="shared" si="9"/>
        <v>2</v>
      </c>
      <c r="CA8" s="307">
        <v>1</v>
      </c>
      <c r="CB8" s="84">
        <f t="shared" ref="CB8:CH9" si="10">CC8*2</f>
        <v>128</v>
      </c>
      <c r="CC8" s="292">
        <f t="shared" si="10"/>
        <v>64</v>
      </c>
      <c r="CD8" s="344">
        <f t="shared" si="10"/>
        <v>32</v>
      </c>
      <c r="CE8" s="345">
        <f t="shared" si="10"/>
        <v>16</v>
      </c>
      <c r="CF8" s="344">
        <f t="shared" si="10"/>
        <v>8</v>
      </c>
      <c r="CG8" s="344">
        <f t="shared" si="10"/>
        <v>4</v>
      </c>
      <c r="CH8" s="344">
        <f t="shared" si="10"/>
        <v>2</v>
      </c>
      <c r="CI8" s="345">
        <v>1</v>
      </c>
      <c r="CJ8" s="85"/>
      <c r="CK8" s="80"/>
      <c r="CL8" s="363"/>
      <c r="CM8" s="300"/>
      <c r="CN8" s="300"/>
      <c r="CO8" s="360"/>
      <c r="CP8" s="86"/>
      <c r="CQ8" s="362"/>
      <c r="CR8" s="61"/>
      <c r="CS8" s="62"/>
      <c r="CT8" s="58"/>
      <c r="CV8" s="58"/>
      <c r="CW8" s="73"/>
      <c r="CX8" s="63"/>
      <c r="CY8" s="259"/>
      <c r="CZ8" s="260"/>
      <c r="DA8" s="259"/>
      <c r="DB8" s="260"/>
      <c r="DC8" s="64"/>
      <c r="DD8" s="65"/>
      <c r="DE8" s="64"/>
      <c r="DF8" s="65"/>
      <c r="DG8" s="318"/>
      <c r="DH8" s="319"/>
      <c r="DI8" s="55"/>
      <c r="DJ8" s="63"/>
      <c r="DK8" s="55"/>
      <c r="DL8" s="363"/>
      <c r="DM8" s="363"/>
      <c r="DN8" s="362"/>
      <c r="DO8" s="364"/>
      <c r="DP8" s="364"/>
      <c r="DQ8" s="360"/>
      <c r="DR8" s="360"/>
      <c r="DS8" s="361"/>
      <c r="DT8" s="362"/>
      <c r="DU8" s="5" t="s">
        <v>252</v>
      </c>
    </row>
    <row r="9" spans="1:125">
      <c r="A9" s="87"/>
      <c r="B9" s="88"/>
      <c r="C9" s="89" t="s">
        <v>49</v>
      </c>
      <c r="D9" s="90" t="s">
        <v>49</v>
      </c>
      <c r="E9" s="418" t="s">
        <v>50</v>
      </c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91">
        <f t="shared" si="2"/>
        <v>128</v>
      </c>
      <c r="Q9" s="92">
        <f t="shared" si="2"/>
        <v>64</v>
      </c>
      <c r="R9" s="92">
        <f t="shared" si="2"/>
        <v>32</v>
      </c>
      <c r="S9" s="93">
        <f t="shared" si="2"/>
        <v>16</v>
      </c>
      <c r="T9" s="92">
        <f t="shared" si="2"/>
        <v>8</v>
      </c>
      <c r="U9" s="92">
        <f t="shared" si="2"/>
        <v>4</v>
      </c>
      <c r="V9" s="92">
        <f t="shared" si="2"/>
        <v>2</v>
      </c>
      <c r="W9" s="93">
        <v>1</v>
      </c>
      <c r="X9" s="92">
        <f t="shared" si="3"/>
        <v>128</v>
      </c>
      <c r="Y9" s="92">
        <f t="shared" si="3"/>
        <v>64</v>
      </c>
      <c r="Z9" s="92">
        <f t="shared" si="3"/>
        <v>32</v>
      </c>
      <c r="AA9" s="93">
        <f t="shared" si="3"/>
        <v>16</v>
      </c>
      <c r="AB9" s="92">
        <f t="shared" si="3"/>
        <v>8</v>
      </c>
      <c r="AC9" s="92">
        <f t="shared" si="3"/>
        <v>4</v>
      </c>
      <c r="AD9" s="92">
        <f t="shared" si="3"/>
        <v>2</v>
      </c>
      <c r="AE9" s="93">
        <v>1</v>
      </c>
      <c r="AF9" s="95">
        <f t="shared" si="4"/>
        <v>128</v>
      </c>
      <c r="AG9" s="95">
        <f t="shared" si="4"/>
        <v>64</v>
      </c>
      <c r="AH9" s="95">
        <f t="shared" si="4"/>
        <v>32</v>
      </c>
      <c r="AI9" s="96">
        <f t="shared" si="4"/>
        <v>16</v>
      </c>
      <c r="AJ9" s="95">
        <f t="shared" si="4"/>
        <v>8</v>
      </c>
      <c r="AK9" s="95">
        <f t="shared" si="4"/>
        <v>4</v>
      </c>
      <c r="AL9" s="293">
        <f t="shared" si="4"/>
        <v>2</v>
      </c>
      <c r="AM9" s="96">
        <v>1</v>
      </c>
      <c r="AN9" s="242">
        <f t="shared" si="5"/>
        <v>128</v>
      </c>
      <c r="AO9" s="242">
        <f t="shared" si="5"/>
        <v>64</v>
      </c>
      <c r="AP9" s="242">
        <f t="shared" si="5"/>
        <v>32</v>
      </c>
      <c r="AQ9" s="243">
        <f t="shared" si="5"/>
        <v>16</v>
      </c>
      <c r="AR9" s="242">
        <f t="shared" si="5"/>
        <v>8</v>
      </c>
      <c r="AS9" s="242">
        <f t="shared" si="5"/>
        <v>4</v>
      </c>
      <c r="AT9" s="242">
        <f t="shared" si="5"/>
        <v>2</v>
      </c>
      <c r="AU9" s="243">
        <v>1</v>
      </c>
      <c r="AV9" s="242">
        <f t="shared" si="6"/>
        <v>128</v>
      </c>
      <c r="AW9" s="242">
        <f t="shared" si="6"/>
        <v>64</v>
      </c>
      <c r="AX9" s="242">
        <f t="shared" si="6"/>
        <v>32</v>
      </c>
      <c r="AY9" s="242">
        <f t="shared" si="6"/>
        <v>16</v>
      </c>
      <c r="AZ9" s="242">
        <f t="shared" si="6"/>
        <v>8</v>
      </c>
      <c r="BA9" s="242">
        <f t="shared" si="6"/>
        <v>4</v>
      </c>
      <c r="BB9" s="242">
        <f t="shared" si="6"/>
        <v>2</v>
      </c>
      <c r="BC9" s="243">
        <v>1</v>
      </c>
      <c r="BD9" s="97">
        <f t="shared" si="7"/>
        <v>128</v>
      </c>
      <c r="BE9" s="97">
        <f t="shared" si="7"/>
        <v>64</v>
      </c>
      <c r="BF9" s="97">
        <f t="shared" si="7"/>
        <v>32</v>
      </c>
      <c r="BG9" s="97">
        <f t="shared" si="7"/>
        <v>16</v>
      </c>
      <c r="BH9" s="97">
        <f t="shared" si="7"/>
        <v>8</v>
      </c>
      <c r="BI9" s="97">
        <f t="shared" si="7"/>
        <v>4</v>
      </c>
      <c r="BJ9" s="97">
        <f t="shared" si="7"/>
        <v>2</v>
      </c>
      <c r="BK9" s="98">
        <v>1</v>
      </c>
      <c r="BL9" s="97">
        <f t="shared" si="8"/>
        <v>128</v>
      </c>
      <c r="BM9" s="97">
        <f t="shared" si="8"/>
        <v>64</v>
      </c>
      <c r="BN9" s="97">
        <f t="shared" si="8"/>
        <v>32</v>
      </c>
      <c r="BO9" s="97">
        <f t="shared" si="8"/>
        <v>16</v>
      </c>
      <c r="BP9" s="97">
        <f t="shared" si="8"/>
        <v>8</v>
      </c>
      <c r="BQ9" s="97">
        <f t="shared" si="8"/>
        <v>4</v>
      </c>
      <c r="BR9" s="97">
        <f t="shared" si="8"/>
        <v>2</v>
      </c>
      <c r="BS9" s="98">
        <v>1</v>
      </c>
      <c r="BT9" s="308">
        <f t="shared" si="9"/>
        <v>128</v>
      </c>
      <c r="BU9" s="308">
        <f t="shared" si="9"/>
        <v>64</v>
      </c>
      <c r="BV9" s="308">
        <f t="shared" si="9"/>
        <v>32</v>
      </c>
      <c r="BW9" s="309">
        <f t="shared" si="9"/>
        <v>16</v>
      </c>
      <c r="BX9" s="308">
        <f t="shared" si="9"/>
        <v>8</v>
      </c>
      <c r="BY9" s="308">
        <f t="shared" si="9"/>
        <v>4</v>
      </c>
      <c r="BZ9" s="308">
        <f t="shared" si="9"/>
        <v>2</v>
      </c>
      <c r="CA9" s="309">
        <v>1</v>
      </c>
      <c r="CB9" s="95">
        <f t="shared" si="10"/>
        <v>128</v>
      </c>
      <c r="CC9" s="293">
        <f t="shared" si="10"/>
        <v>64</v>
      </c>
      <c r="CD9" s="346">
        <f t="shared" si="10"/>
        <v>32</v>
      </c>
      <c r="CE9" s="347">
        <f t="shared" si="10"/>
        <v>16</v>
      </c>
      <c r="CF9" s="346">
        <f t="shared" si="10"/>
        <v>8</v>
      </c>
      <c r="CG9" s="346">
        <f t="shared" si="10"/>
        <v>4</v>
      </c>
      <c r="CH9" s="346">
        <f t="shared" si="10"/>
        <v>2</v>
      </c>
      <c r="CI9" s="347">
        <v>1</v>
      </c>
      <c r="CJ9" s="85"/>
      <c r="CK9" s="80"/>
      <c r="CL9" s="108"/>
      <c r="CM9" s="283" t="s">
        <v>245</v>
      </c>
      <c r="CN9" s="283" t="s">
        <v>245</v>
      </c>
      <c r="CO9" s="100" t="s">
        <v>51</v>
      </c>
      <c r="CP9" s="100" t="s">
        <v>52</v>
      </c>
      <c r="CQ9" s="101"/>
      <c r="CR9" s="102"/>
      <c r="CS9" s="103"/>
      <c r="CT9" s="99"/>
      <c r="CU9" s="104"/>
      <c r="CV9" s="99"/>
      <c r="CW9" s="87"/>
      <c r="CX9" s="105"/>
      <c r="CY9" s="261"/>
      <c r="CZ9" s="262"/>
      <c r="DA9" s="261"/>
      <c r="DB9" s="262"/>
      <c r="DC9" s="106"/>
      <c r="DD9" s="107"/>
      <c r="DE9" s="106"/>
      <c r="DF9" s="107"/>
      <c r="DG9" s="320"/>
      <c r="DH9" s="321"/>
      <c r="DI9" s="87"/>
      <c r="DJ9" s="105"/>
      <c r="DK9" s="87"/>
      <c r="DL9" s="108"/>
      <c r="DM9" s="108"/>
      <c r="DN9" s="101"/>
      <c r="DO9" s="276"/>
      <c r="DP9" s="276"/>
      <c r="DQ9" s="109"/>
      <c r="DR9" s="109"/>
      <c r="DS9" s="335"/>
      <c r="DT9" s="101"/>
      <c r="DU9" s="5"/>
    </row>
    <row r="10" spans="1:125">
      <c r="A10" s="110" t="s">
        <v>53</v>
      </c>
      <c r="B10" s="111" t="s">
        <v>54</v>
      </c>
      <c r="C10" s="112" t="s">
        <v>55</v>
      </c>
      <c r="D10" s="113" t="s">
        <v>56</v>
      </c>
      <c r="E10" s="114" t="s">
        <v>39</v>
      </c>
      <c r="F10" s="115" t="s">
        <v>40</v>
      </c>
      <c r="G10" s="115" t="s">
        <v>41</v>
      </c>
      <c r="H10" s="115" t="s">
        <v>42</v>
      </c>
      <c r="I10" s="115" t="s">
        <v>43</v>
      </c>
      <c r="J10" s="115" t="s">
        <v>44</v>
      </c>
      <c r="K10" s="115" t="s">
        <v>45</v>
      </c>
      <c r="L10" s="115" t="s">
        <v>46</v>
      </c>
      <c r="M10" s="115" t="s">
        <v>47</v>
      </c>
      <c r="N10" s="115" t="s">
        <v>57</v>
      </c>
      <c r="O10" s="76" t="s">
        <v>58</v>
      </c>
      <c r="P10" s="419" t="s">
        <v>59</v>
      </c>
      <c r="Q10" s="419"/>
      <c r="R10" s="419"/>
      <c r="S10" s="419"/>
      <c r="T10" s="419"/>
      <c r="U10" s="419"/>
      <c r="V10" s="419"/>
      <c r="W10" s="419"/>
      <c r="X10" s="419"/>
      <c r="Y10" s="419"/>
      <c r="Z10" s="419"/>
      <c r="AA10" s="419"/>
      <c r="AB10" s="419"/>
      <c r="AC10" s="419"/>
      <c r="AD10" s="419"/>
      <c r="AE10" s="419"/>
      <c r="AF10" s="359" t="s">
        <v>250</v>
      </c>
      <c r="AG10" s="359" t="s">
        <v>249</v>
      </c>
      <c r="AH10" s="116" t="s">
        <v>248</v>
      </c>
      <c r="AI10" s="117" t="s">
        <v>248</v>
      </c>
      <c r="AJ10" s="424" t="s">
        <v>247</v>
      </c>
      <c r="AK10" s="424"/>
      <c r="AL10" s="424"/>
      <c r="AM10" s="117" t="s">
        <v>248</v>
      </c>
      <c r="AN10" s="421" t="s">
        <v>244</v>
      </c>
      <c r="AO10" s="422"/>
      <c r="AP10" s="422"/>
      <c r="AQ10" s="422"/>
      <c r="AR10" s="422"/>
      <c r="AS10" s="422"/>
      <c r="AT10" s="422"/>
      <c r="AU10" s="422"/>
      <c r="AV10" s="422"/>
      <c r="AW10" s="422"/>
      <c r="AX10" s="422"/>
      <c r="AY10" s="422"/>
      <c r="AZ10" s="422"/>
      <c r="BA10" s="422"/>
      <c r="BB10" s="422"/>
      <c r="BC10" s="423"/>
      <c r="BD10" s="420" t="s">
        <v>60</v>
      </c>
      <c r="BE10" s="420"/>
      <c r="BF10" s="420"/>
      <c r="BG10" s="420"/>
      <c r="BH10" s="420"/>
      <c r="BI10" s="420"/>
      <c r="BJ10" s="420"/>
      <c r="BK10" s="420"/>
      <c r="BL10" s="420" t="s">
        <v>61</v>
      </c>
      <c r="BM10" s="420"/>
      <c r="BN10" s="420"/>
      <c r="BO10" s="420"/>
      <c r="BP10" s="420"/>
      <c r="BQ10" s="420"/>
      <c r="BR10" s="420"/>
      <c r="BS10" s="420"/>
      <c r="BT10" s="443" t="s">
        <v>256</v>
      </c>
      <c r="BU10" s="444"/>
      <c r="BV10" s="444"/>
      <c r="BW10" s="444"/>
      <c r="BX10" s="444"/>
      <c r="BY10" s="444"/>
      <c r="BZ10" s="444"/>
      <c r="CA10" s="445"/>
      <c r="CB10" s="115" t="s">
        <v>248</v>
      </c>
      <c r="CC10" s="354" t="s">
        <v>248</v>
      </c>
      <c r="CD10" s="446" t="s">
        <v>257</v>
      </c>
      <c r="CE10" s="446"/>
      <c r="CF10" s="446"/>
      <c r="CG10" s="446"/>
      <c r="CH10" s="446"/>
      <c r="CI10" s="447"/>
      <c r="CJ10" s="61" t="s">
        <v>62</v>
      </c>
      <c r="CK10" s="61"/>
      <c r="CL10" s="363" t="s">
        <v>64</v>
      </c>
      <c r="CM10" s="284" t="s">
        <v>246</v>
      </c>
      <c r="CN10" s="284" t="s">
        <v>246</v>
      </c>
      <c r="CO10" s="360" t="s">
        <v>65</v>
      </c>
      <c r="CP10" s="360" t="s">
        <v>65</v>
      </c>
      <c r="CQ10" s="362" t="s">
        <v>1275</v>
      </c>
      <c r="CR10" s="61"/>
      <c r="CS10" s="62"/>
      <c r="CT10" s="58"/>
      <c r="CV10" s="118"/>
      <c r="CW10" s="119"/>
      <c r="CX10" s="120"/>
      <c r="CY10" s="263"/>
      <c r="CZ10" s="264"/>
      <c r="DA10" s="263"/>
      <c r="DB10" s="264"/>
      <c r="DC10" s="121"/>
      <c r="DD10" s="122"/>
      <c r="DE10" s="121"/>
      <c r="DF10" s="122"/>
      <c r="DG10" s="322"/>
      <c r="DH10" s="323"/>
      <c r="DI10" s="119"/>
      <c r="DJ10" s="120"/>
      <c r="DK10" s="119"/>
      <c r="DL10" s="363"/>
      <c r="DM10" s="363"/>
      <c r="DN10" s="362"/>
      <c r="DO10" s="364"/>
      <c r="DP10" s="364"/>
      <c r="DQ10" s="360"/>
      <c r="DR10" s="360"/>
      <c r="DS10" s="361"/>
      <c r="DT10" s="362"/>
      <c r="DU10" s="301" t="s">
        <v>251</v>
      </c>
    </row>
    <row r="11" spans="1:125" s="172" customFormat="1">
      <c r="A11" s="408" t="s">
        <v>291</v>
      </c>
      <c r="B11" s="408" t="s">
        <v>292</v>
      </c>
      <c r="C11" s="125">
        <f t="shared" ref="C11:C74" si="11">LEN(B11)-$C$7+1</f>
        <v>17</v>
      </c>
      <c r="D11" s="126">
        <f t="shared" ref="D11:D74" si="12">C11*4</f>
        <v>68</v>
      </c>
      <c r="E11" s="127" t="str">
        <f t="shared" ref="E11:E74" si="13">MID(B11,$C$7,2)</f>
        <v>9C</v>
      </c>
      <c r="F11" s="128" t="str">
        <f t="shared" ref="F11:F74" si="14">MID(B11,$C$7+2,2)</f>
        <v>1B</v>
      </c>
      <c r="G11" s="128" t="str">
        <f t="shared" ref="G11:G74" si="15">MID(B11,$C$7+4,2)</f>
        <v>04</v>
      </c>
      <c r="H11" s="128" t="str">
        <f t="shared" ref="H11:H74" si="16">MID(B11,$C$7+6,2)</f>
        <v>21</v>
      </c>
      <c r="I11" s="128" t="str">
        <f t="shared" ref="I11:I74" si="17">MID(B11,$C$7+8,2)</f>
        <v>00</v>
      </c>
      <c r="J11" s="128" t="str">
        <f t="shared" ref="J11:J74" si="18">MID(B11,$C$7+10,2)</f>
        <v>9C</v>
      </c>
      <c r="K11" s="128" t="str">
        <f t="shared" ref="K11:K74" si="19">MID(B11,$C$7+12,2)</f>
        <v>05</v>
      </c>
      <c r="L11" s="128" t="str">
        <f t="shared" ref="L11:L74" si="20">MID(B11,$C$7+14,2)</f>
        <v>7D</v>
      </c>
      <c r="M11" s="128" t="str">
        <f t="shared" ref="M11:M74" si="21">MID(B11,$C$7+16,2)</f>
        <v>4</v>
      </c>
      <c r="N11" s="128" t="str">
        <f t="shared" ref="N11:N74" si="22">MID(B11,$C$7+18,2)</f>
        <v/>
      </c>
      <c r="O11" s="129" t="str">
        <f t="shared" ref="O11:O74" si="23">MID(B11,$C$7+20,2)</f>
        <v/>
      </c>
      <c r="P11" s="130" t="str">
        <f t="shared" ref="P11:W26" si="24">MID(HEX2BIN($E11,8),P$2,1)</f>
        <v>1</v>
      </c>
      <c r="Q11" s="131" t="str">
        <f t="shared" si="24"/>
        <v>0</v>
      </c>
      <c r="R11" s="131" t="str">
        <f t="shared" si="24"/>
        <v>0</v>
      </c>
      <c r="S11" s="132" t="str">
        <f t="shared" si="24"/>
        <v>1</v>
      </c>
      <c r="T11" s="131" t="str">
        <f t="shared" si="24"/>
        <v>1</v>
      </c>
      <c r="U11" s="131" t="str">
        <f t="shared" si="24"/>
        <v>1</v>
      </c>
      <c r="V11" s="131" t="str">
        <f t="shared" si="24"/>
        <v>0</v>
      </c>
      <c r="W11" s="132" t="str">
        <f t="shared" si="24"/>
        <v>0</v>
      </c>
      <c r="X11" s="131" t="str">
        <f t="shared" ref="X11:AE26" si="25">MID(HEX2BIN($F11,8),X$2,1)</f>
        <v>0</v>
      </c>
      <c r="Y11" s="131" t="str">
        <f t="shared" si="25"/>
        <v>0</v>
      </c>
      <c r="Z11" s="131" t="str">
        <f t="shared" si="25"/>
        <v>0</v>
      </c>
      <c r="AA11" s="132" t="str">
        <f t="shared" si="25"/>
        <v>1</v>
      </c>
      <c r="AB11" s="134" t="str">
        <f t="shared" si="25"/>
        <v>1</v>
      </c>
      <c r="AC11" s="134" t="str">
        <f t="shared" si="25"/>
        <v>0</v>
      </c>
      <c r="AD11" s="131" t="str">
        <f t="shared" si="25"/>
        <v>1</v>
      </c>
      <c r="AE11" s="132" t="str">
        <f t="shared" si="25"/>
        <v>1</v>
      </c>
      <c r="AF11" s="128" t="str">
        <f t="shared" ref="AF11:AM26" si="26">MID(HEX2BIN($G11,8),AF$2,1)</f>
        <v>0</v>
      </c>
      <c r="AG11" s="135" t="str">
        <f t="shared" si="26"/>
        <v>0</v>
      </c>
      <c r="AH11" s="136" t="str">
        <f t="shared" si="26"/>
        <v>0</v>
      </c>
      <c r="AI11" s="138" t="str">
        <f t="shared" si="26"/>
        <v>0</v>
      </c>
      <c r="AJ11" s="137" t="str">
        <f t="shared" si="26"/>
        <v>0</v>
      </c>
      <c r="AK11" s="137" t="str">
        <f t="shared" si="26"/>
        <v>1</v>
      </c>
      <c r="AL11" s="294" t="str">
        <f t="shared" si="26"/>
        <v>0</v>
      </c>
      <c r="AM11" s="138" t="str">
        <f t="shared" si="26"/>
        <v>0</v>
      </c>
      <c r="AN11" s="244" t="str">
        <f t="shared" ref="AN11:AU26" si="27">MID(HEX2BIN($H11,8),AN$2,1)</f>
        <v>0</v>
      </c>
      <c r="AO11" s="244" t="str">
        <f t="shared" si="27"/>
        <v>0</v>
      </c>
      <c r="AP11" s="244" t="str">
        <f t="shared" si="27"/>
        <v>1</v>
      </c>
      <c r="AQ11" s="246" t="str">
        <f t="shared" si="27"/>
        <v>0</v>
      </c>
      <c r="AR11" s="244" t="str">
        <f t="shared" si="27"/>
        <v>0</v>
      </c>
      <c r="AS11" s="244" t="str">
        <f t="shared" si="27"/>
        <v>0</v>
      </c>
      <c r="AT11" s="244" t="str">
        <f t="shared" si="27"/>
        <v>0</v>
      </c>
      <c r="AU11" s="246" t="str">
        <f t="shared" si="27"/>
        <v>1</v>
      </c>
      <c r="AV11" s="244" t="str">
        <f t="shared" ref="AV11:BC26" si="28">MID(HEX2BIN($I11,8),AV$2,1)</f>
        <v>0</v>
      </c>
      <c r="AW11" s="247" t="str">
        <f t="shared" si="28"/>
        <v>0</v>
      </c>
      <c r="AX11" s="247" t="str">
        <f t="shared" si="28"/>
        <v>0</v>
      </c>
      <c r="AY11" s="248" t="str">
        <f t="shared" si="28"/>
        <v>0</v>
      </c>
      <c r="AZ11" s="247" t="str">
        <f t="shared" si="28"/>
        <v>0</v>
      </c>
      <c r="BA11" s="247" t="str">
        <f t="shared" si="28"/>
        <v>0</v>
      </c>
      <c r="BB11" s="247" t="str">
        <f t="shared" si="28"/>
        <v>0</v>
      </c>
      <c r="BC11" s="248" t="str">
        <f t="shared" si="28"/>
        <v>0</v>
      </c>
      <c r="BD11" s="139" t="str">
        <f t="shared" ref="BD11:BK26" si="29">MID(HEX2BIN($J11,8),BD$2,1)</f>
        <v>1</v>
      </c>
      <c r="BE11" s="139" t="str">
        <f t="shared" si="29"/>
        <v>0</v>
      </c>
      <c r="BF11" s="139" t="str">
        <f t="shared" si="29"/>
        <v>0</v>
      </c>
      <c r="BG11" s="140" t="str">
        <f t="shared" si="29"/>
        <v>1</v>
      </c>
      <c r="BH11" s="139" t="str">
        <f t="shared" si="29"/>
        <v>1</v>
      </c>
      <c r="BI11" s="139" t="str">
        <f t="shared" si="29"/>
        <v>1</v>
      </c>
      <c r="BJ11" s="139" t="str">
        <f t="shared" si="29"/>
        <v>0</v>
      </c>
      <c r="BK11" s="140" t="str">
        <f t="shared" si="29"/>
        <v>0</v>
      </c>
      <c r="BL11" s="139" t="str">
        <f t="shared" ref="BL11:BS26" si="30">MID(HEX2BIN($K11,8),BL$2,1)</f>
        <v>0</v>
      </c>
      <c r="BM11" s="139" t="str">
        <f t="shared" si="30"/>
        <v>0</v>
      </c>
      <c r="BN11" s="139" t="str">
        <f t="shared" si="30"/>
        <v>0</v>
      </c>
      <c r="BO11" s="140" t="str">
        <f t="shared" si="30"/>
        <v>0</v>
      </c>
      <c r="BP11" s="139" t="str">
        <f t="shared" si="30"/>
        <v>0</v>
      </c>
      <c r="BQ11" s="139" t="str">
        <f t="shared" si="30"/>
        <v>1</v>
      </c>
      <c r="BR11" s="139" t="str">
        <f t="shared" si="30"/>
        <v>0</v>
      </c>
      <c r="BS11" s="140" t="str">
        <f t="shared" si="30"/>
        <v>1</v>
      </c>
      <c r="BT11" s="310" t="str">
        <f t="shared" ref="BT11:CA26" si="31">MID(HEX2BIN($L11,8),BT$2,1)</f>
        <v>0</v>
      </c>
      <c r="BU11" s="310" t="str">
        <f t="shared" si="31"/>
        <v>1</v>
      </c>
      <c r="BV11" s="310" t="str">
        <f t="shared" si="31"/>
        <v>1</v>
      </c>
      <c r="BW11" s="311" t="str">
        <f t="shared" si="31"/>
        <v>1</v>
      </c>
      <c r="BX11" s="310" t="str">
        <f t="shared" si="31"/>
        <v>1</v>
      </c>
      <c r="BY11" s="310" t="str">
        <f t="shared" si="31"/>
        <v>1</v>
      </c>
      <c r="BZ11" s="310" t="str">
        <f t="shared" si="31"/>
        <v>0</v>
      </c>
      <c r="CA11" s="311" t="str">
        <f t="shared" si="31"/>
        <v>1</v>
      </c>
      <c r="CB11" s="137" t="str">
        <f t="shared" ref="CB11:CI26" si="32">MID(HEX2BIN($M11,8),CB$2,1)</f>
        <v>0</v>
      </c>
      <c r="CC11" s="294" t="str">
        <f t="shared" si="32"/>
        <v>1</v>
      </c>
      <c r="CD11" s="348" t="str">
        <f t="shared" si="32"/>
        <v>0</v>
      </c>
      <c r="CE11" s="349" t="str">
        <f t="shared" si="32"/>
        <v>0</v>
      </c>
      <c r="CF11" s="348" t="str">
        <f t="shared" si="32"/>
        <v>0</v>
      </c>
      <c r="CG11" s="348" t="str">
        <f t="shared" si="32"/>
        <v>0</v>
      </c>
      <c r="CH11" s="348" t="str">
        <f t="shared" si="32"/>
        <v>0</v>
      </c>
      <c r="CI11" s="349" t="str">
        <f t="shared" si="32"/>
        <v>0</v>
      </c>
      <c r="CJ11" s="128"/>
      <c r="CK11" s="128"/>
      <c r="CL11" s="141" t="str">
        <f>MID(B11,$C$7,4)</f>
        <v>9C1B</v>
      </c>
      <c r="CM11" s="285">
        <f>DP11*256+DO11</f>
        <v>33</v>
      </c>
      <c r="CN11" s="285">
        <f t="shared" ref="CN11:CN12" si="33">IF(CM11&gt;65525,CM11-65526,CM11+10)</f>
        <v>43</v>
      </c>
      <c r="CO11" s="142">
        <f t="shared" ref="CO11:CO74" si="34">(DR11*256+DQ11-900)/10</f>
        <v>53.6</v>
      </c>
      <c r="CP11" s="142">
        <f t="shared" ref="CP11:CP74" si="35">(CO11-32)*5/9</f>
        <v>12</v>
      </c>
      <c r="CQ11" s="154">
        <f>CX11/2</f>
        <v>2</v>
      </c>
      <c r="CR11" s="128"/>
      <c r="CS11" s="144">
        <f t="shared" ref="CS11:CS74" si="36">P11*P$6+Q11*Q$6+R11*R$6+S11*S$6</f>
        <v>9</v>
      </c>
      <c r="CT11" s="145">
        <f t="shared" ref="CT11:CT74" si="37">T11*T$6+U11*U$6+V11*V$6+W11*W$6</f>
        <v>12</v>
      </c>
      <c r="CU11" s="146">
        <f t="shared" ref="CU11:CU74" si="38">X11*X$6+Y11*Y$6+Z11*Z$6+AA11*AA$6</f>
        <v>1</v>
      </c>
      <c r="CV11" s="145">
        <f t="shared" ref="CV11:CV74" si="39">AB11*AB$6+AC11*AC$6+AD11*AD$6+AE11*AE$6</f>
        <v>11</v>
      </c>
      <c r="CW11" s="147">
        <f t="shared" ref="CW11:CW74" si="40">AF11*AF$6+AG11*AG$6+AH11*AH$6+AI11*AI$6</f>
        <v>0</v>
      </c>
      <c r="CX11" s="148">
        <f t="shared" ref="CX11:CX74" si="41">AJ11*AJ$6+AK11*AK$6+AL11*AL$6+AM11*AM$6</f>
        <v>4</v>
      </c>
      <c r="CY11" s="265">
        <f t="shared" ref="CY11:CY74" si="42">AN11*AN$6+AO11*AO$6+AP11*AP$6+AQ11*AQ$6</f>
        <v>2</v>
      </c>
      <c r="CZ11" s="266">
        <f t="shared" ref="CZ11:CZ74" si="43">AR11*AR$6+AS11*AS$6+AT11*AT$6+AU11*AU$6</f>
        <v>1</v>
      </c>
      <c r="DA11" s="265">
        <f t="shared" ref="DA11:DA74" si="44">AV11*AV$6+AW11*AW$6+AX11*AX$6+AY11*AY$6</f>
        <v>0</v>
      </c>
      <c r="DB11" s="266">
        <f t="shared" ref="DB11:DB74" si="45">AZ11*AZ$6+BA11*BA$6+BB11*BB$6+BC11*BC$6</f>
        <v>0</v>
      </c>
      <c r="DC11" s="149">
        <f t="shared" ref="DC11:DC74" si="46">BD11*BD$6+BE11*BE$6+BF11*BF$6+BG11*BG$6</f>
        <v>9</v>
      </c>
      <c r="DD11" s="150">
        <f t="shared" ref="DD11:DD74" si="47">BH11*BH$6+BI11*BI$6+BJ11*BJ$6+BK11*BK$6</f>
        <v>12</v>
      </c>
      <c r="DE11" s="149">
        <f t="shared" ref="DE11:DE74" si="48">BL11*BL$6+BM11*BM$6+BN11*BN$6+BO11*BO$6</f>
        <v>0</v>
      </c>
      <c r="DF11" s="150">
        <f t="shared" ref="DF11:DF74" si="49">BP11*BP$6+BQ11*BQ$6+BR11*BR$6+BS11*BS$6</f>
        <v>5</v>
      </c>
      <c r="DG11" s="324">
        <f t="shared" ref="DG11:DG74" si="50">BT11*BT$6+BU11*BU$6+BV11*BV$6+BW11*BW$6</f>
        <v>7</v>
      </c>
      <c r="DH11" s="325">
        <f t="shared" ref="DH11:DH74" si="51">BX11*BX$6+BY11*BY$6+BZ11*BZ$6+CA11*CA$6</f>
        <v>13</v>
      </c>
      <c r="DI11" s="147">
        <f t="shared" ref="DI11:DI74" si="52">CB11*CB$6+CC11*CC$6+CD11*CD$6+CE11*CE$6</f>
        <v>4</v>
      </c>
      <c r="DJ11" s="148">
        <f t="shared" ref="DJ11:DJ74" si="53">CF11*CF$6+CG11*CG$6+CH11*CH$6+CI11*CI$6</f>
        <v>0</v>
      </c>
      <c r="DK11" s="147"/>
      <c r="DL11" s="151">
        <f t="shared" ref="DL11:DL74" si="54">P11*P$8+Q11*Q$8+R11*R$8+S11*S$8+T11*T$8+U11*U$8+V11*V$8+W11*W$8</f>
        <v>156</v>
      </c>
      <c r="DM11" s="151">
        <f t="shared" ref="DM11:DM74" si="55">X11*X$8+Y11*Y$8+Z11*Z$8+AA11*AA$8+AB11*AB$8+AC11*AC$8+AD11*AD$8+AE11*AE$8</f>
        <v>27</v>
      </c>
      <c r="DN11" s="152">
        <f t="shared" ref="DN11:DN74" si="56">AF11*AF$8+AG11*AG$8+AH11*AH$8+AI11*AI$8+AJ11*AJ$8+AK11*AK$8+AL11*AL$8+AM11*AM$8</f>
        <v>4</v>
      </c>
      <c r="DO11" s="277">
        <f t="shared" ref="DO11:DO74" si="57">AN11*AN$8+AO11*AO$8+AP11*AP$8+AQ11*AQ$8+AR11*AR$8+AS11*AS$8+AT11*AT$8+AU11*AU$8</f>
        <v>33</v>
      </c>
      <c r="DP11" s="277">
        <f t="shared" ref="DP11:DP74" si="58">AV11*AV$8+AW11*AW$8+AX11*AX$8+AY11*AY$8+AZ11*AZ$8+BA11*BA$8+BB11*BB$8+BC11*BC$8</f>
        <v>0</v>
      </c>
      <c r="DQ11" s="153">
        <f t="shared" ref="DQ11:DQ74" si="59">BD11*BD$8+BE11*BE$8+BF11*BF$8+BG11*BG$8+BH11*BH$8+BI11*BI$8+BJ11*BJ$8+BK11*BK$8</f>
        <v>156</v>
      </c>
      <c r="DR11" s="153">
        <f t="shared" ref="DR11:DR74" si="60">BL11*BL$8+BM11*BM$8+BN11*BN$8+BO11*BO$8+BP11*BP$8+BQ11*BQ$8+BR11*BR$8+BS11*BS$8</f>
        <v>5</v>
      </c>
      <c r="DS11" s="336">
        <f t="shared" ref="DS11:DS74" si="61">BT11*BT$8+BU11*BU$8+BV11*BV$8+BW11*BW$8+BX11*BX$8+BY11*BY$8+BZ11*BZ$8+CA11*CA$8</f>
        <v>125</v>
      </c>
      <c r="DT11" s="152">
        <f t="shared" ref="DT11:DT74" si="62">CB11*CB$8+CC11*CC$8+CD11*CD$8+CE11*CE$8+CF11*CF$8+CG11*CG$8+CH11*CH$8+CI11*CI$8</f>
        <v>64</v>
      </c>
      <c r="DU11" s="172">
        <f>MOD(DL11+DM11+DN11+DO11+DP11+DQ11+DR11,256)</f>
        <v>125</v>
      </c>
    </row>
    <row r="12" spans="1:125" s="172" customFormat="1">
      <c r="A12" s="408" t="s">
        <v>293</v>
      </c>
      <c r="B12" s="408" t="s">
        <v>294</v>
      </c>
      <c r="C12" s="154">
        <f t="shared" si="11"/>
        <v>17</v>
      </c>
      <c r="D12" s="167">
        <f t="shared" si="12"/>
        <v>68</v>
      </c>
      <c r="E12" s="166" t="str">
        <f t="shared" si="13"/>
        <v>9C</v>
      </c>
      <c r="F12" s="367" t="str">
        <f t="shared" si="14"/>
        <v>1B</v>
      </c>
      <c r="G12" s="367" t="str">
        <f t="shared" si="15"/>
        <v>06</v>
      </c>
      <c r="H12" s="367" t="str">
        <f t="shared" si="16"/>
        <v>21</v>
      </c>
      <c r="I12" s="367" t="str">
        <f t="shared" si="17"/>
        <v>00</v>
      </c>
      <c r="J12" s="367" t="str">
        <f t="shared" si="18"/>
        <v>9C</v>
      </c>
      <c r="K12" s="367" t="str">
        <f t="shared" si="19"/>
        <v>05</v>
      </c>
      <c r="L12" s="367" t="str">
        <f t="shared" si="20"/>
        <v>7F</v>
      </c>
      <c r="M12" s="367" t="str">
        <f t="shared" si="21"/>
        <v>4</v>
      </c>
      <c r="N12" s="367" t="str">
        <f t="shared" si="22"/>
        <v/>
      </c>
      <c r="O12" s="156" t="str">
        <f t="shared" si="23"/>
        <v/>
      </c>
      <c r="P12" s="157" t="str">
        <f t="shared" si="24"/>
        <v>1</v>
      </c>
      <c r="Q12" s="158" t="str">
        <f t="shared" si="24"/>
        <v>0</v>
      </c>
      <c r="R12" s="158" t="str">
        <f t="shared" si="24"/>
        <v>0</v>
      </c>
      <c r="S12" s="159" t="str">
        <f t="shared" si="24"/>
        <v>1</v>
      </c>
      <c r="T12" s="158" t="str">
        <f t="shared" si="24"/>
        <v>1</v>
      </c>
      <c r="U12" s="158" t="str">
        <f t="shared" si="24"/>
        <v>1</v>
      </c>
      <c r="V12" s="158" t="str">
        <f t="shared" si="24"/>
        <v>0</v>
      </c>
      <c r="W12" s="159" t="str">
        <f t="shared" si="24"/>
        <v>0</v>
      </c>
      <c r="X12" s="158" t="str">
        <f t="shared" si="25"/>
        <v>0</v>
      </c>
      <c r="Y12" s="158" t="str">
        <f t="shared" si="25"/>
        <v>0</v>
      </c>
      <c r="Z12" s="158" t="str">
        <f t="shared" si="25"/>
        <v>0</v>
      </c>
      <c r="AA12" s="159" t="str">
        <f t="shared" si="25"/>
        <v>1</v>
      </c>
      <c r="AB12" s="161" t="str">
        <f t="shared" si="25"/>
        <v>1</v>
      </c>
      <c r="AC12" s="161" t="str">
        <f t="shared" si="25"/>
        <v>0</v>
      </c>
      <c r="AD12" s="158" t="str">
        <f t="shared" si="25"/>
        <v>1</v>
      </c>
      <c r="AE12" s="159" t="str">
        <f t="shared" si="25"/>
        <v>1</v>
      </c>
      <c r="AF12" s="367" t="str">
        <f t="shared" si="26"/>
        <v>0</v>
      </c>
      <c r="AG12" s="162" t="str">
        <f t="shared" si="26"/>
        <v>0</v>
      </c>
      <c r="AH12" s="163" t="str">
        <f t="shared" si="26"/>
        <v>0</v>
      </c>
      <c r="AI12" s="165" t="str">
        <f t="shared" si="26"/>
        <v>0</v>
      </c>
      <c r="AJ12" s="164" t="str">
        <f t="shared" si="26"/>
        <v>0</v>
      </c>
      <c r="AK12" s="164" t="str">
        <f t="shared" si="26"/>
        <v>1</v>
      </c>
      <c r="AL12" s="289" t="str">
        <f t="shared" si="26"/>
        <v>1</v>
      </c>
      <c r="AM12" s="165" t="str">
        <f t="shared" si="26"/>
        <v>0</v>
      </c>
      <c r="AN12" s="230" t="str">
        <f t="shared" si="27"/>
        <v>0</v>
      </c>
      <c r="AO12" s="230" t="str">
        <f t="shared" si="27"/>
        <v>0</v>
      </c>
      <c r="AP12" s="230" t="str">
        <f t="shared" si="27"/>
        <v>1</v>
      </c>
      <c r="AQ12" s="231" t="str">
        <f t="shared" si="27"/>
        <v>0</v>
      </c>
      <c r="AR12" s="230" t="str">
        <f t="shared" si="27"/>
        <v>0</v>
      </c>
      <c r="AS12" s="230" t="str">
        <f t="shared" si="27"/>
        <v>0</v>
      </c>
      <c r="AT12" s="230" t="str">
        <f t="shared" si="27"/>
        <v>0</v>
      </c>
      <c r="AU12" s="231" t="str">
        <f t="shared" si="27"/>
        <v>1</v>
      </c>
      <c r="AV12" s="230" t="str">
        <f t="shared" si="28"/>
        <v>0</v>
      </c>
      <c r="AW12" s="232" t="str">
        <f t="shared" si="28"/>
        <v>0</v>
      </c>
      <c r="AX12" s="232" t="str">
        <f t="shared" si="28"/>
        <v>0</v>
      </c>
      <c r="AY12" s="233" t="str">
        <f t="shared" si="28"/>
        <v>0</v>
      </c>
      <c r="AZ12" s="232" t="str">
        <f t="shared" si="28"/>
        <v>0</v>
      </c>
      <c r="BA12" s="232" t="str">
        <f t="shared" si="28"/>
        <v>0</v>
      </c>
      <c r="BB12" s="232" t="str">
        <f t="shared" si="28"/>
        <v>0</v>
      </c>
      <c r="BC12" s="233" t="str">
        <f t="shared" si="28"/>
        <v>0</v>
      </c>
      <c r="BD12" s="168" t="str">
        <f t="shared" si="29"/>
        <v>1</v>
      </c>
      <c r="BE12" s="168" t="str">
        <f t="shared" si="29"/>
        <v>0</v>
      </c>
      <c r="BF12" s="168" t="str">
        <f t="shared" si="29"/>
        <v>0</v>
      </c>
      <c r="BG12" s="169" t="str">
        <f t="shared" si="29"/>
        <v>1</v>
      </c>
      <c r="BH12" s="168" t="str">
        <f t="shared" si="29"/>
        <v>1</v>
      </c>
      <c r="BI12" s="168" t="str">
        <f t="shared" si="29"/>
        <v>1</v>
      </c>
      <c r="BJ12" s="168" t="str">
        <f t="shared" si="29"/>
        <v>0</v>
      </c>
      <c r="BK12" s="169" t="str">
        <f t="shared" si="29"/>
        <v>0</v>
      </c>
      <c r="BL12" s="168" t="str">
        <f t="shared" si="30"/>
        <v>0</v>
      </c>
      <c r="BM12" s="168" t="str">
        <f t="shared" si="30"/>
        <v>0</v>
      </c>
      <c r="BN12" s="168" t="str">
        <f t="shared" si="30"/>
        <v>0</v>
      </c>
      <c r="BO12" s="169" t="str">
        <f t="shared" si="30"/>
        <v>0</v>
      </c>
      <c r="BP12" s="168" t="str">
        <f t="shared" si="30"/>
        <v>0</v>
      </c>
      <c r="BQ12" s="168" t="str">
        <f t="shared" si="30"/>
        <v>1</v>
      </c>
      <c r="BR12" s="168" t="str">
        <f t="shared" si="30"/>
        <v>0</v>
      </c>
      <c r="BS12" s="169" t="str">
        <f t="shared" si="30"/>
        <v>1</v>
      </c>
      <c r="BT12" s="302" t="str">
        <f t="shared" si="31"/>
        <v>0</v>
      </c>
      <c r="BU12" s="302" t="str">
        <f t="shared" si="31"/>
        <v>1</v>
      </c>
      <c r="BV12" s="302" t="str">
        <f t="shared" si="31"/>
        <v>1</v>
      </c>
      <c r="BW12" s="303" t="str">
        <f t="shared" si="31"/>
        <v>1</v>
      </c>
      <c r="BX12" s="302" t="str">
        <f t="shared" si="31"/>
        <v>1</v>
      </c>
      <c r="BY12" s="302" t="str">
        <f t="shared" si="31"/>
        <v>1</v>
      </c>
      <c r="BZ12" s="302" t="str">
        <f t="shared" si="31"/>
        <v>1</v>
      </c>
      <c r="CA12" s="303" t="str">
        <f t="shared" si="31"/>
        <v>1</v>
      </c>
      <c r="CB12" s="164" t="str">
        <f t="shared" si="32"/>
        <v>0</v>
      </c>
      <c r="CC12" s="289" t="str">
        <f t="shared" si="32"/>
        <v>1</v>
      </c>
      <c r="CD12" s="340" t="str">
        <f t="shared" si="32"/>
        <v>0</v>
      </c>
      <c r="CE12" s="341" t="str">
        <f t="shared" si="32"/>
        <v>0</v>
      </c>
      <c r="CF12" s="340" t="str">
        <f t="shared" si="32"/>
        <v>0</v>
      </c>
      <c r="CG12" s="340" t="str">
        <f t="shared" si="32"/>
        <v>0</v>
      </c>
      <c r="CH12" s="340" t="str">
        <f t="shared" si="32"/>
        <v>0</v>
      </c>
      <c r="CI12" s="341" t="str">
        <f t="shared" si="32"/>
        <v>0</v>
      </c>
      <c r="CJ12" s="367"/>
      <c r="CK12" s="367"/>
      <c r="CL12" s="32" t="str">
        <f t="shared" ref="CL12:CL75" si="63">MID(B12,$C$7,4)</f>
        <v>9C1B</v>
      </c>
      <c r="CM12" s="285">
        <f t="shared" ref="CM12:CM75" si="64">DP12*256+DO12</f>
        <v>33</v>
      </c>
      <c r="CN12" s="285">
        <f t="shared" si="33"/>
        <v>43</v>
      </c>
      <c r="CO12" s="142">
        <f t="shared" si="34"/>
        <v>53.6</v>
      </c>
      <c r="CP12" s="142">
        <f t="shared" si="35"/>
        <v>12</v>
      </c>
      <c r="CQ12" s="154">
        <f t="shared" ref="CQ12:CQ75" si="65">CX12/2</f>
        <v>3</v>
      </c>
      <c r="CR12" s="367"/>
      <c r="CS12" s="170">
        <f t="shared" si="36"/>
        <v>9</v>
      </c>
      <c r="CT12" s="23">
        <f t="shared" si="37"/>
        <v>12</v>
      </c>
      <c r="CU12" s="171">
        <f t="shared" si="38"/>
        <v>1</v>
      </c>
      <c r="CV12" s="23">
        <f t="shared" si="39"/>
        <v>11</v>
      </c>
      <c r="CW12" s="172">
        <f t="shared" si="40"/>
        <v>0</v>
      </c>
      <c r="CX12" s="24">
        <f t="shared" si="41"/>
        <v>6</v>
      </c>
      <c r="CY12" s="267">
        <f t="shared" si="42"/>
        <v>2</v>
      </c>
      <c r="CZ12" s="268">
        <f t="shared" si="43"/>
        <v>1</v>
      </c>
      <c r="DA12" s="267">
        <f t="shared" si="44"/>
        <v>0</v>
      </c>
      <c r="DB12" s="268">
        <f t="shared" si="45"/>
        <v>0</v>
      </c>
      <c r="DC12" s="173">
        <f t="shared" si="46"/>
        <v>9</v>
      </c>
      <c r="DD12" s="26">
        <f t="shared" si="47"/>
        <v>12</v>
      </c>
      <c r="DE12" s="173">
        <f t="shared" si="48"/>
        <v>0</v>
      </c>
      <c r="DF12" s="26">
        <f t="shared" si="49"/>
        <v>5</v>
      </c>
      <c r="DG12" s="326">
        <f t="shared" si="50"/>
        <v>7</v>
      </c>
      <c r="DH12" s="327">
        <f t="shared" si="51"/>
        <v>15</v>
      </c>
      <c r="DI12" s="172">
        <f t="shared" si="52"/>
        <v>4</v>
      </c>
      <c r="DJ12" s="24">
        <f t="shared" si="53"/>
        <v>0</v>
      </c>
      <c r="DL12" s="19">
        <f t="shared" si="54"/>
        <v>156</v>
      </c>
      <c r="DM12" s="19">
        <f t="shared" si="55"/>
        <v>27</v>
      </c>
      <c r="DN12" s="174">
        <f t="shared" si="56"/>
        <v>6</v>
      </c>
      <c r="DO12" s="278">
        <f t="shared" si="57"/>
        <v>33</v>
      </c>
      <c r="DP12" s="278">
        <f t="shared" si="58"/>
        <v>0</v>
      </c>
      <c r="DQ12" s="20">
        <f t="shared" si="59"/>
        <v>156</v>
      </c>
      <c r="DR12" s="20">
        <f t="shared" si="60"/>
        <v>5</v>
      </c>
      <c r="DS12" s="337">
        <f t="shared" si="61"/>
        <v>127</v>
      </c>
      <c r="DT12" s="174">
        <f t="shared" si="62"/>
        <v>64</v>
      </c>
      <c r="DU12" s="172">
        <f t="shared" ref="DU12:DU75" si="66">MOD(DL12+DM12+DN12+DO12+DP12+DQ12+DR12,256)</f>
        <v>127</v>
      </c>
    </row>
    <row r="13" spans="1:125" s="172" customFormat="1">
      <c r="A13" s="408" t="s">
        <v>295</v>
      </c>
      <c r="B13" s="408" t="s">
        <v>296</v>
      </c>
      <c r="C13" s="154">
        <f t="shared" si="11"/>
        <v>17</v>
      </c>
      <c r="D13" s="167">
        <f t="shared" si="12"/>
        <v>68</v>
      </c>
      <c r="E13" s="166" t="str">
        <f t="shared" si="13"/>
        <v>9C</v>
      </c>
      <c r="F13" s="367" t="str">
        <f t="shared" si="14"/>
        <v>1B</v>
      </c>
      <c r="G13" s="367" t="str">
        <f t="shared" si="15"/>
        <v>08</v>
      </c>
      <c r="H13" s="367" t="str">
        <f t="shared" si="16"/>
        <v>21</v>
      </c>
      <c r="I13" s="367" t="str">
        <f t="shared" si="17"/>
        <v>00</v>
      </c>
      <c r="J13" s="367" t="str">
        <f t="shared" si="18"/>
        <v>9D</v>
      </c>
      <c r="K13" s="367" t="str">
        <f t="shared" si="19"/>
        <v>05</v>
      </c>
      <c r="L13" s="367" t="str">
        <f t="shared" si="20"/>
        <v>82</v>
      </c>
      <c r="M13" s="367" t="str">
        <f t="shared" si="21"/>
        <v>4</v>
      </c>
      <c r="N13" s="367" t="str">
        <f t="shared" si="22"/>
        <v/>
      </c>
      <c r="O13" s="156" t="str">
        <f t="shared" si="23"/>
        <v/>
      </c>
      <c r="P13" s="157" t="str">
        <f t="shared" si="24"/>
        <v>1</v>
      </c>
      <c r="Q13" s="158" t="str">
        <f t="shared" si="24"/>
        <v>0</v>
      </c>
      <c r="R13" s="158" t="str">
        <f t="shared" si="24"/>
        <v>0</v>
      </c>
      <c r="S13" s="159" t="str">
        <f t="shared" si="24"/>
        <v>1</v>
      </c>
      <c r="T13" s="158" t="str">
        <f t="shared" si="24"/>
        <v>1</v>
      </c>
      <c r="U13" s="158" t="str">
        <f t="shared" si="24"/>
        <v>1</v>
      </c>
      <c r="V13" s="158" t="str">
        <f t="shared" si="24"/>
        <v>0</v>
      </c>
      <c r="W13" s="159" t="str">
        <f t="shared" si="24"/>
        <v>0</v>
      </c>
      <c r="X13" s="158" t="str">
        <f t="shared" si="25"/>
        <v>0</v>
      </c>
      <c r="Y13" s="158" t="str">
        <f t="shared" si="25"/>
        <v>0</v>
      </c>
      <c r="Z13" s="158" t="str">
        <f t="shared" si="25"/>
        <v>0</v>
      </c>
      <c r="AA13" s="159" t="str">
        <f t="shared" si="25"/>
        <v>1</v>
      </c>
      <c r="AB13" s="161" t="str">
        <f t="shared" si="25"/>
        <v>1</v>
      </c>
      <c r="AC13" s="161" t="str">
        <f t="shared" si="25"/>
        <v>0</v>
      </c>
      <c r="AD13" s="158" t="str">
        <f t="shared" si="25"/>
        <v>1</v>
      </c>
      <c r="AE13" s="159" t="str">
        <f t="shared" si="25"/>
        <v>1</v>
      </c>
      <c r="AF13" s="367" t="str">
        <f t="shared" si="26"/>
        <v>0</v>
      </c>
      <c r="AG13" s="162" t="str">
        <f t="shared" si="26"/>
        <v>0</v>
      </c>
      <c r="AH13" s="163" t="str">
        <f t="shared" si="26"/>
        <v>0</v>
      </c>
      <c r="AI13" s="165" t="str">
        <f t="shared" si="26"/>
        <v>0</v>
      </c>
      <c r="AJ13" s="164" t="str">
        <f t="shared" si="26"/>
        <v>1</v>
      </c>
      <c r="AK13" s="164" t="str">
        <f t="shared" si="26"/>
        <v>0</v>
      </c>
      <c r="AL13" s="289" t="str">
        <f t="shared" si="26"/>
        <v>0</v>
      </c>
      <c r="AM13" s="165" t="str">
        <f t="shared" si="26"/>
        <v>0</v>
      </c>
      <c r="AN13" s="230" t="str">
        <f t="shared" si="27"/>
        <v>0</v>
      </c>
      <c r="AO13" s="230" t="str">
        <f t="shared" si="27"/>
        <v>0</v>
      </c>
      <c r="AP13" s="230" t="str">
        <f t="shared" si="27"/>
        <v>1</v>
      </c>
      <c r="AQ13" s="231" t="str">
        <f t="shared" si="27"/>
        <v>0</v>
      </c>
      <c r="AR13" s="230" t="str">
        <f t="shared" si="27"/>
        <v>0</v>
      </c>
      <c r="AS13" s="230" t="str">
        <f t="shared" si="27"/>
        <v>0</v>
      </c>
      <c r="AT13" s="230" t="str">
        <f t="shared" si="27"/>
        <v>0</v>
      </c>
      <c r="AU13" s="231" t="str">
        <f t="shared" si="27"/>
        <v>1</v>
      </c>
      <c r="AV13" s="230" t="str">
        <f t="shared" si="28"/>
        <v>0</v>
      </c>
      <c r="AW13" s="232" t="str">
        <f t="shared" si="28"/>
        <v>0</v>
      </c>
      <c r="AX13" s="232" t="str">
        <f t="shared" si="28"/>
        <v>0</v>
      </c>
      <c r="AY13" s="233" t="str">
        <f t="shared" si="28"/>
        <v>0</v>
      </c>
      <c r="AZ13" s="232" t="str">
        <f t="shared" si="28"/>
        <v>0</v>
      </c>
      <c r="BA13" s="232" t="str">
        <f t="shared" si="28"/>
        <v>0</v>
      </c>
      <c r="BB13" s="232" t="str">
        <f t="shared" si="28"/>
        <v>0</v>
      </c>
      <c r="BC13" s="233" t="str">
        <f t="shared" si="28"/>
        <v>0</v>
      </c>
      <c r="BD13" s="168" t="str">
        <f t="shared" si="29"/>
        <v>1</v>
      </c>
      <c r="BE13" s="168" t="str">
        <f t="shared" si="29"/>
        <v>0</v>
      </c>
      <c r="BF13" s="168" t="str">
        <f t="shared" si="29"/>
        <v>0</v>
      </c>
      <c r="BG13" s="169" t="str">
        <f t="shared" si="29"/>
        <v>1</v>
      </c>
      <c r="BH13" s="168" t="str">
        <f t="shared" si="29"/>
        <v>1</v>
      </c>
      <c r="BI13" s="168" t="str">
        <f t="shared" si="29"/>
        <v>1</v>
      </c>
      <c r="BJ13" s="168" t="str">
        <f t="shared" si="29"/>
        <v>0</v>
      </c>
      <c r="BK13" s="169" t="str">
        <f t="shared" si="29"/>
        <v>1</v>
      </c>
      <c r="BL13" s="168" t="str">
        <f t="shared" si="30"/>
        <v>0</v>
      </c>
      <c r="BM13" s="168" t="str">
        <f t="shared" si="30"/>
        <v>0</v>
      </c>
      <c r="BN13" s="168" t="str">
        <f t="shared" si="30"/>
        <v>0</v>
      </c>
      <c r="BO13" s="169" t="str">
        <f t="shared" si="30"/>
        <v>0</v>
      </c>
      <c r="BP13" s="168" t="str">
        <f t="shared" si="30"/>
        <v>0</v>
      </c>
      <c r="BQ13" s="168" t="str">
        <f t="shared" si="30"/>
        <v>1</v>
      </c>
      <c r="BR13" s="168" t="str">
        <f t="shared" si="30"/>
        <v>0</v>
      </c>
      <c r="BS13" s="169" t="str">
        <f t="shared" si="30"/>
        <v>1</v>
      </c>
      <c r="BT13" s="302" t="str">
        <f t="shared" si="31"/>
        <v>1</v>
      </c>
      <c r="BU13" s="302" t="str">
        <f t="shared" si="31"/>
        <v>0</v>
      </c>
      <c r="BV13" s="302" t="str">
        <f t="shared" si="31"/>
        <v>0</v>
      </c>
      <c r="BW13" s="303" t="str">
        <f t="shared" si="31"/>
        <v>0</v>
      </c>
      <c r="BX13" s="302" t="str">
        <f t="shared" si="31"/>
        <v>0</v>
      </c>
      <c r="BY13" s="302" t="str">
        <f t="shared" si="31"/>
        <v>0</v>
      </c>
      <c r="BZ13" s="302" t="str">
        <f t="shared" si="31"/>
        <v>1</v>
      </c>
      <c r="CA13" s="303" t="str">
        <f t="shared" si="31"/>
        <v>0</v>
      </c>
      <c r="CB13" s="164" t="str">
        <f t="shared" si="32"/>
        <v>0</v>
      </c>
      <c r="CC13" s="289" t="str">
        <f t="shared" si="32"/>
        <v>1</v>
      </c>
      <c r="CD13" s="340" t="str">
        <f t="shared" si="32"/>
        <v>0</v>
      </c>
      <c r="CE13" s="341" t="str">
        <f t="shared" si="32"/>
        <v>0</v>
      </c>
      <c r="CF13" s="340" t="str">
        <f t="shared" si="32"/>
        <v>0</v>
      </c>
      <c r="CG13" s="340" t="str">
        <f t="shared" si="32"/>
        <v>0</v>
      </c>
      <c r="CH13" s="340" t="str">
        <f t="shared" si="32"/>
        <v>0</v>
      </c>
      <c r="CI13" s="341" t="str">
        <f t="shared" si="32"/>
        <v>0</v>
      </c>
      <c r="CJ13" s="367"/>
      <c r="CK13" s="367"/>
      <c r="CL13" s="32" t="str">
        <f t="shared" si="63"/>
        <v>9C1B</v>
      </c>
      <c r="CM13" s="285">
        <f t="shared" si="64"/>
        <v>33</v>
      </c>
      <c r="CN13" s="285">
        <f>IF(CM13&gt;65525,CM13-65526,CM13+10)</f>
        <v>43</v>
      </c>
      <c r="CO13" s="142">
        <f t="shared" si="34"/>
        <v>53.7</v>
      </c>
      <c r="CP13" s="142">
        <f t="shared" si="35"/>
        <v>12.055555555555557</v>
      </c>
      <c r="CQ13" s="154">
        <f t="shared" si="65"/>
        <v>4</v>
      </c>
      <c r="CR13" s="367"/>
      <c r="CS13" s="170">
        <f t="shared" si="36"/>
        <v>9</v>
      </c>
      <c r="CT13" s="23">
        <f t="shared" si="37"/>
        <v>12</v>
      </c>
      <c r="CU13" s="171">
        <f t="shared" si="38"/>
        <v>1</v>
      </c>
      <c r="CV13" s="23">
        <f t="shared" si="39"/>
        <v>11</v>
      </c>
      <c r="CW13" s="172">
        <f t="shared" si="40"/>
        <v>0</v>
      </c>
      <c r="CX13" s="24">
        <f t="shared" si="41"/>
        <v>8</v>
      </c>
      <c r="CY13" s="267">
        <f t="shared" si="42"/>
        <v>2</v>
      </c>
      <c r="CZ13" s="268">
        <f t="shared" si="43"/>
        <v>1</v>
      </c>
      <c r="DA13" s="267">
        <f t="shared" si="44"/>
        <v>0</v>
      </c>
      <c r="DB13" s="268">
        <f t="shared" si="45"/>
        <v>0</v>
      </c>
      <c r="DC13" s="173">
        <f t="shared" si="46"/>
        <v>9</v>
      </c>
      <c r="DD13" s="26">
        <f t="shared" si="47"/>
        <v>13</v>
      </c>
      <c r="DE13" s="173">
        <f t="shared" si="48"/>
        <v>0</v>
      </c>
      <c r="DF13" s="26">
        <f t="shared" si="49"/>
        <v>5</v>
      </c>
      <c r="DG13" s="326">
        <f t="shared" si="50"/>
        <v>8</v>
      </c>
      <c r="DH13" s="327">
        <f t="shared" si="51"/>
        <v>2</v>
      </c>
      <c r="DI13" s="172">
        <f t="shared" si="52"/>
        <v>4</v>
      </c>
      <c r="DJ13" s="24">
        <f t="shared" si="53"/>
        <v>0</v>
      </c>
      <c r="DL13" s="19">
        <f t="shared" si="54"/>
        <v>156</v>
      </c>
      <c r="DM13" s="19">
        <f t="shared" si="55"/>
        <v>27</v>
      </c>
      <c r="DN13" s="174">
        <f t="shared" si="56"/>
        <v>8</v>
      </c>
      <c r="DO13" s="278">
        <f t="shared" si="57"/>
        <v>33</v>
      </c>
      <c r="DP13" s="278">
        <f t="shared" si="58"/>
        <v>0</v>
      </c>
      <c r="DQ13" s="20">
        <f t="shared" si="59"/>
        <v>157</v>
      </c>
      <c r="DR13" s="20">
        <f t="shared" si="60"/>
        <v>5</v>
      </c>
      <c r="DS13" s="337">
        <f t="shared" si="61"/>
        <v>130</v>
      </c>
      <c r="DT13" s="174">
        <f t="shared" si="62"/>
        <v>64</v>
      </c>
      <c r="DU13" s="172">
        <f t="shared" si="66"/>
        <v>130</v>
      </c>
    </row>
    <row r="14" spans="1:125" s="172" customFormat="1">
      <c r="A14" s="408" t="s">
        <v>297</v>
      </c>
      <c r="B14" s="408" t="s">
        <v>298</v>
      </c>
      <c r="C14" s="154">
        <f t="shared" si="11"/>
        <v>17</v>
      </c>
      <c r="D14" s="167">
        <f t="shared" si="12"/>
        <v>68</v>
      </c>
      <c r="E14" s="166" t="str">
        <f t="shared" si="13"/>
        <v>9C</v>
      </c>
      <c r="F14" s="367" t="str">
        <f t="shared" si="14"/>
        <v>1B</v>
      </c>
      <c r="G14" s="367" t="str">
        <f t="shared" si="15"/>
        <v>0A</v>
      </c>
      <c r="H14" s="367" t="str">
        <f t="shared" si="16"/>
        <v>21</v>
      </c>
      <c r="I14" s="367" t="str">
        <f t="shared" si="17"/>
        <v>00</v>
      </c>
      <c r="J14" s="367" t="str">
        <f t="shared" si="18"/>
        <v>9E</v>
      </c>
      <c r="K14" s="367" t="str">
        <f t="shared" si="19"/>
        <v>05</v>
      </c>
      <c r="L14" s="367" t="str">
        <f t="shared" si="20"/>
        <v>85</v>
      </c>
      <c r="M14" s="367" t="str">
        <f t="shared" si="21"/>
        <v>4</v>
      </c>
      <c r="N14" s="367" t="str">
        <f t="shared" si="22"/>
        <v/>
      </c>
      <c r="O14" s="156" t="str">
        <f t="shared" si="23"/>
        <v/>
      </c>
      <c r="P14" s="157" t="str">
        <f t="shared" si="24"/>
        <v>1</v>
      </c>
      <c r="Q14" s="158" t="str">
        <f t="shared" si="24"/>
        <v>0</v>
      </c>
      <c r="R14" s="158" t="str">
        <f t="shared" si="24"/>
        <v>0</v>
      </c>
      <c r="S14" s="159" t="str">
        <f t="shared" si="24"/>
        <v>1</v>
      </c>
      <c r="T14" s="158" t="str">
        <f t="shared" si="24"/>
        <v>1</v>
      </c>
      <c r="U14" s="158" t="str">
        <f t="shared" si="24"/>
        <v>1</v>
      </c>
      <c r="V14" s="158" t="str">
        <f t="shared" si="24"/>
        <v>0</v>
      </c>
      <c r="W14" s="159" t="str">
        <f t="shared" si="24"/>
        <v>0</v>
      </c>
      <c r="X14" s="158" t="str">
        <f t="shared" si="25"/>
        <v>0</v>
      </c>
      <c r="Y14" s="158" t="str">
        <f t="shared" si="25"/>
        <v>0</v>
      </c>
      <c r="Z14" s="158" t="str">
        <f t="shared" si="25"/>
        <v>0</v>
      </c>
      <c r="AA14" s="159" t="str">
        <f t="shared" si="25"/>
        <v>1</v>
      </c>
      <c r="AB14" s="161" t="str">
        <f t="shared" si="25"/>
        <v>1</v>
      </c>
      <c r="AC14" s="161" t="str">
        <f t="shared" si="25"/>
        <v>0</v>
      </c>
      <c r="AD14" s="158" t="str">
        <f t="shared" si="25"/>
        <v>1</v>
      </c>
      <c r="AE14" s="159" t="str">
        <f t="shared" si="25"/>
        <v>1</v>
      </c>
      <c r="AF14" s="367" t="str">
        <f t="shared" si="26"/>
        <v>0</v>
      </c>
      <c r="AG14" s="162" t="str">
        <f t="shared" si="26"/>
        <v>0</v>
      </c>
      <c r="AH14" s="163" t="str">
        <f t="shared" si="26"/>
        <v>0</v>
      </c>
      <c r="AI14" s="165" t="str">
        <f t="shared" si="26"/>
        <v>0</v>
      </c>
      <c r="AJ14" s="164" t="str">
        <f t="shared" si="26"/>
        <v>1</v>
      </c>
      <c r="AK14" s="164" t="str">
        <f t="shared" si="26"/>
        <v>0</v>
      </c>
      <c r="AL14" s="289" t="str">
        <f t="shared" si="26"/>
        <v>1</v>
      </c>
      <c r="AM14" s="165" t="str">
        <f t="shared" si="26"/>
        <v>0</v>
      </c>
      <c r="AN14" s="230" t="str">
        <f t="shared" si="27"/>
        <v>0</v>
      </c>
      <c r="AO14" s="230" t="str">
        <f t="shared" si="27"/>
        <v>0</v>
      </c>
      <c r="AP14" s="230" t="str">
        <f t="shared" si="27"/>
        <v>1</v>
      </c>
      <c r="AQ14" s="231" t="str">
        <f t="shared" si="27"/>
        <v>0</v>
      </c>
      <c r="AR14" s="230" t="str">
        <f t="shared" si="27"/>
        <v>0</v>
      </c>
      <c r="AS14" s="230" t="str">
        <f t="shared" si="27"/>
        <v>0</v>
      </c>
      <c r="AT14" s="230" t="str">
        <f t="shared" si="27"/>
        <v>0</v>
      </c>
      <c r="AU14" s="231" t="str">
        <f t="shared" si="27"/>
        <v>1</v>
      </c>
      <c r="AV14" s="230" t="str">
        <f t="shared" si="28"/>
        <v>0</v>
      </c>
      <c r="AW14" s="232" t="str">
        <f t="shared" si="28"/>
        <v>0</v>
      </c>
      <c r="AX14" s="232" t="str">
        <f t="shared" si="28"/>
        <v>0</v>
      </c>
      <c r="AY14" s="233" t="str">
        <f t="shared" si="28"/>
        <v>0</v>
      </c>
      <c r="AZ14" s="232" t="str">
        <f t="shared" si="28"/>
        <v>0</v>
      </c>
      <c r="BA14" s="232" t="str">
        <f t="shared" si="28"/>
        <v>0</v>
      </c>
      <c r="BB14" s="232" t="str">
        <f t="shared" si="28"/>
        <v>0</v>
      </c>
      <c r="BC14" s="233" t="str">
        <f t="shared" si="28"/>
        <v>0</v>
      </c>
      <c r="BD14" s="168" t="str">
        <f t="shared" si="29"/>
        <v>1</v>
      </c>
      <c r="BE14" s="168" t="str">
        <f t="shared" si="29"/>
        <v>0</v>
      </c>
      <c r="BF14" s="168" t="str">
        <f t="shared" si="29"/>
        <v>0</v>
      </c>
      <c r="BG14" s="169" t="str">
        <f t="shared" si="29"/>
        <v>1</v>
      </c>
      <c r="BH14" s="168" t="str">
        <f t="shared" si="29"/>
        <v>1</v>
      </c>
      <c r="BI14" s="168" t="str">
        <f t="shared" si="29"/>
        <v>1</v>
      </c>
      <c r="BJ14" s="168" t="str">
        <f t="shared" si="29"/>
        <v>1</v>
      </c>
      <c r="BK14" s="169" t="str">
        <f t="shared" si="29"/>
        <v>0</v>
      </c>
      <c r="BL14" s="168" t="str">
        <f t="shared" si="30"/>
        <v>0</v>
      </c>
      <c r="BM14" s="168" t="str">
        <f t="shared" si="30"/>
        <v>0</v>
      </c>
      <c r="BN14" s="168" t="str">
        <f t="shared" si="30"/>
        <v>0</v>
      </c>
      <c r="BO14" s="169" t="str">
        <f t="shared" si="30"/>
        <v>0</v>
      </c>
      <c r="BP14" s="168" t="str">
        <f t="shared" si="30"/>
        <v>0</v>
      </c>
      <c r="BQ14" s="168" t="str">
        <f t="shared" si="30"/>
        <v>1</v>
      </c>
      <c r="BR14" s="168" t="str">
        <f t="shared" si="30"/>
        <v>0</v>
      </c>
      <c r="BS14" s="169" t="str">
        <f t="shared" si="30"/>
        <v>1</v>
      </c>
      <c r="BT14" s="302" t="str">
        <f t="shared" si="31"/>
        <v>1</v>
      </c>
      <c r="BU14" s="302" t="str">
        <f t="shared" si="31"/>
        <v>0</v>
      </c>
      <c r="BV14" s="302" t="str">
        <f t="shared" si="31"/>
        <v>0</v>
      </c>
      <c r="BW14" s="303" t="str">
        <f t="shared" si="31"/>
        <v>0</v>
      </c>
      <c r="BX14" s="302" t="str">
        <f t="shared" si="31"/>
        <v>0</v>
      </c>
      <c r="BY14" s="302" t="str">
        <f t="shared" si="31"/>
        <v>1</v>
      </c>
      <c r="BZ14" s="302" t="str">
        <f t="shared" si="31"/>
        <v>0</v>
      </c>
      <c r="CA14" s="303" t="str">
        <f t="shared" si="31"/>
        <v>1</v>
      </c>
      <c r="CB14" s="164" t="str">
        <f t="shared" si="32"/>
        <v>0</v>
      </c>
      <c r="CC14" s="289" t="str">
        <f t="shared" si="32"/>
        <v>1</v>
      </c>
      <c r="CD14" s="340" t="str">
        <f t="shared" si="32"/>
        <v>0</v>
      </c>
      <c r="CE14" s="341" t="str">
        <f t="shared" si="32"/>
        <v>0</v>
      </c>
      <c r="CF14" s="340" t="str">
        <f t="shared" si="32"/>
        <v>0</v>
      </c>
      <c r="CG14" s="340" t="str">
        <f t="shared" si="32"/>
        <v>0</v>
      </c>
      <c r="CH14" s="340" t="str">
        <f t="shared" si="32"/>
        <v>0</v>
      </c>
      <c r="CI14" s="341" t="str">
        <f t="shared" si="32"/>
        <v>0</v>
      </c>
      <c r="CJ14" s="367"/>
      <c r="CK14" s="367"/>
      <c r="CL14" s="32" t="str">
        <f t="shared" si="63"/>
        <v>9C1B</v>
      </c>
      <c r="CM14" s="285">
        <f t="shared" si="64"/>
        <v>33</v>
      </c>
      <c r="CN14" s="285">
        <f t="shared" ref="CN14:CN77" si="67">IF(CM14&gt;65525,CM14-65526,CM14+10)</f>
        <v>43</v>
      </c>
      <c r="CO14" s="142">
        <f t="shared" si="34"/>
        <v>53.8</v>
      </c>
      <c r="CP14" s="142">
        <f t="shared" si="35"/>
        <v>12.111111111111109</v>
      </c>
      <c r="CQ14" s="154">
        <f t="shared" si="65"/>
        <v>5</v>
      </c>
      <c r="CR14" s="367"/>
      <c r="CS14" s="170">
        <f t="shared" si="36"/>
        <v>9</v>
      </c>
      <c r="CT14" s="23">
        <f t="shared" si="37"/>
        <v>12</v>
      </c>
      <c r="CU14" s="171">
        <f t="shared" si="38"/>
        <v>1</v>
      </c>
      <c r="CV14" s="23">
        <f t="shared" si="39"/>
        <v>11</v>
      </c>
      <c r="CW14" s="172">
        <f t="shared" si="40"/>
        <v>0</v>
      </c>
      <c r="CX14" s="24">
        <f t="shared" si="41"/>
        <v>10</v>
      </c>
      <c r="CY14" s="267">
        <f t="shared" si="42"/>
        <v>2</v>
      </c>
      <c r="CZ14" s="268">
        <f t="shared" si="43"/>
        <v>1</v>
      </c>
      <c r="DA14" s="267">
        <f t="shared" si="44"/>
        <v>0</v>
      </c>
      <c r="DB14" s="268">
        <f t="shared" si="45"/>
        <v>0</v>
      </c>
      <c r="DC14" s="173">
        <f t="shared" si="46"/>
        <v>9</v>
      </c>
      <c r="DD14" s="26">
        <f t="shared" si="47"/>
        <v>14</v>
      </c>
      <c r="DE14" s="173">
        <f t="shared" si="48"/>
        <v>0</v>
      </c>
      <c r="DF14" s="26">
        <f t="shared" si="49"/>
        <v>5</v>
      </c>
      <c r="DG14" s="326">
        <f t="shared" si="50"/>
        <v>8</v>
      </c>
      <c r="DH14" s="327">
        <f t="shared" si="51"/>
        <v>5</v>
      </c>
      <c r="DI14" s="172">
        <f t="shared" si="52"/>
        <v>4</v>
      </c>
      <c r="DJ14" s="24">
        <f t="shared" si="53"/>
        <v>0</v>
      </c>
      <c r="DL14" s="19">
        <f t="shared" si="54"/>
        <v>156</v>
      </c>
      <c r="DM14" s="19">
        <f t="shared" si="55"/>
        <v>27</v>
      </c>
      <c r="DN14" s="174">
        <f t="shared" si="56"/>
        <v>10</v>
      </c>
      <c r="DO14" s="278">
        <f t="shared" si="57"/>
        <v>33</v>
      </c>
      <c r="DP14" s="278">
        <f t="shared" si="58"/>
        <v>0</v>
      </c>
      <c r="DQ14" s="20">
        <f t="shared" si="59"/>
        <v>158</v>
      </c>
      <c r="DR14" s="20">
        <f t="shared" si="60"/>
        <v>5</v>
      </c>
      <c r="DS14" s="337">
        <f t="shared" si="61"/>
        <v>133</v>
      </c>
      <c r="DT14" s="174">
        <f t="shared" si="62"/>
        <v>64</v>
      </c>
      <c r="DU14" s="172">
        <f t="shared" si="66"/>
        <v>133</v>
      </c>
    </row>
    <row r="15" spans="1:125" s="172" customFormat="1">
      <c r="A15" s="408" t="s">
        <v>299</v>
      </c>
      <c r="B15" s="408" t="s">
        <v>300</v>
      </c>
      <c r="C15" s="154">
        <f t="shared" si="11"/>
        <v>17</v>
      </c>
      <c r="D15" s="167">
        <f t="shared" si="12"/>
        <v>68</v>
      </c>
      <c r="E15" s="166" t="str">
        <f t="shared" si="13"/>
        <v>9C</v>
      </c>
      <c r="F15" s="367" t="str">
        <f t="shared" si="14"/>
        <v>1B</v>
      </c>
      <c r="G15" s="367" t="str">
        <f t="shared" si="15"/>
        <v>0C</v>
      </c>
      <c r="H15" s="367" t="str">
        <f t="shared" si="16"/>
        <v>21</v>
      </c>
      <c r="I15" s="367" t="str">
        <f t="shared" si="17"/>
        <v>00</v>
      </c>
      <c r="J15" s="367" t="str">
        <f t="shared" si="18"/>
        <v>9E</v>
      </c>
      <c r="K15" s="367" t="str">
        <f t="shared" si="19"/>
        <v>05</v>
      </c>
      <c r="L15" s="367" t="str">
        <f t="shared" si="20"/>
        <v>87</v>
      </c>
      <c r="M15" s="367" t="str">
        <f t="shared" si="21"/>
        <v>4</v>
      </c>
      <c r="N15" s="367" t="str">
        <f t="shared" si="22"/>
        <v/>
      </c>
      <c r="O15" s="156" t="str">
        <f t="shared" si="23"/>
        <v/>
      </c>
      <c r="P15" s="157" t="str">
        <f t="shared" si="24"/>
        <v>1</v>
      </c>
      <c r="Q15" s="158" t="str">
        <f t="shared" si="24"/>
        <v>0</v>
      </c>
      <c r="R15" s="158" t="str">
        <f t="shared" si="24"/>
        <v>0</v>
      </c>
      <c r="S15" s="159" t="str">
        <f t="shared" si="24"/>
        <v>1</v>
      </c>
      <c r="T15" s="158" t="str">
        <f t="shared" si="24"/>
        <v>1</v>
      </c>
      <c r="U15" s="158" t="str">
        <f t="shared" si="24"/>
        <v>1</v>
      </c>
      <c r="V15" s="158" t="str">
        <f t="shared" si="24"/>
        <v>0</v>
      </c>
      <c r="W15" s="159" t="str">
        <f t="shared" si="24"/>
        <v>0</v>
      </c>
      <c r="X15" s="158" t="str">
        <f t="shared" si="25"/>
        <v>0</v>
      </c>
      <c r="Y15" s="158" t="str">
        <f t="shared" si="25"/>
        <v>0</v>
      </c>
      <c r="Z15" s="158" t="str">
        <f t="shared" si="25"/>
        <v>0</v>
      </c>
      <c r="AA15" s="159" t="str">
        <f t="shared" si="25"/>
        <v>1</v>
      </c>
      <c r="AB15" s="161" t="str">
        <f t="shared" si="25"/>
        <v>1</v>
      </c>
      <c r="AC15" s="161" t="str">
        <f t="shared" si="25"/>
        <v>0</v>
      </c>
      <c r="AD15" s="158" t="str">
        <f t="shared" si="25"/>
        <v>1</v>
      </c>
      <c r="AE15" s="159" t="str">
        <f t="shared" si="25"/>
        <v>1</v>
      </c>
      <c r="AF15" s="367" t="str">
        <f t="shared" si="26"/>
        <v>0</v>
      </c>
      <c r="AG15" s="162" t="str">
        <f t="shared" si="26"/>
        <v>0</v>
      </c>
      <c r="AH15" s="163" t="str">
        <f t="shared" si="26"/>
        <v>0</v>
      </c>
      <c r="AI15" s="165" t="str">
        <f t="shared" si="26"/>
        <v>0</v>
      </c>
      <c r="AJ15" s="164" t="str">
        <f t="shared" si="26"/>
        <v>1</v>
      </c>
      <c r="AK15" s="164" t="str">
        <f t="shared" si="26"/>
        <v>1</v>
      </c>
      <c r="AL15" s="289" t="str">
        <f t="shared" si="26"/>
        <v>0</v>
      </c>
      <c r="AM15" s="165" t="str">
        <f t="shared" si="26"/>
        <v>0</v>
      </c>
      <c r="AN15" s="230" t="str">
        <f t="shared" si="27"/>
        <v>0</v>
      </c>
      <c r="AO15" s="230" t="str">
        <f t="shared" si="27"/>
        <v>0</v>
      </c>
      <c r="AP15" s="230" t="str">
        <f t="shared" si="27"/>
        <v>1</v>
      </c>
      <c r="AQ15" s="231" t="str">
        <f t="shared" si="27"/>
        <v>0</v>
      </c>
      <c r="AR15" s="230" t="str">
        <f t="shared" si="27"/>
        <v>0</v>
      </c>
      <c r="AS15" s="230" t="str">
        <f t="shared" si="27"/>
        <v>0</v>
      </c>
      <c r="AT15" s="230" t="str">
        <f t="shared" si="27"/>
        <v>0</v>
      </c>
      <c r="AU15" s="231" t="str">
        <f t="shared" si="27"/>
        <v>1</v>
      </c>
      <c r="AV15" s="230" t="str">
        <f t="shared" si="28"/>
        <v>0</v>
      </c>
      <c r="AW15" s="232" t="str">
        <f t="shared" si="28"/>
        <v>0</v>
      </c>
      <c r="AX15" s="232" t="str">
        <f t="shared" si="28"/>
        <v>0</v>
      </c>
      <c r="AY15" s="233" t="str">
        <f t="shared" si="28"/>
        <v>0</v>
      </c>
      <c r="AZ15" s="232" t="str">
        <f t="shared" si="28"/>
        <v>0</v>
      </c>
      <c r="BA15" s="232" t="str">
        <f t="shared" si="28"/>
        <v>0</v>
      </c>
      <c r="BB15" s="232" t="str">
        <f t="shared" si="28"/>
        <v>0</v>
      </c>
      <c r="BC15" s="233" t="str">
        <f t="shared" si="28"/>
        <v>0</v>
      </c>
      <c r="BD15" s="168" t="str">
        <f t="shared" si="29"/>
        <v>1</v>
      </c>
      <c r="BE15" s="168" t="str">
        <f t="shared" si="29"/>
        <v>0</v>
      </c>
      <c r="BF15" s="168" t="str">
        <f t="shared" si="29"/>
        <v>0</v>
      </c>
      <c r="BG15" s="169" t="str">
        <f t="shared" si="29"/>
        <v>1</v>
      </c>
      <c r="BH15" s="168" t="str">
        <f t="shared" si="29"/>
        <v>1</v>
      </c>
      <c r="BI15" s="168" t="str">
        <f t="shared" si="29"/>
        <v>1</v>
      </c>
      <c r="BJ15" s="168" t="str">
        <f t="shared" si="29"/>
        <v>1</v>
      </c>
      <c r="BK15" s="169" t="str">
        <f t="shared" si="29"/>
        <v>0</v>
      </c>
      <c r="BL15" s="168" t="str">
        <f t="shared" si="30"/>
        <v>0</v>
      </c>
      <c r="BM15" s="168" t="str">
        <f t="shared" si="30"/>
        <v>0</v>
      </c>
      <c r="BN15" s="168" t="str">
        <f t="shared" si="30"/>
        <v>0</v>
      </c>
      <c r="BO15" s="169" t="str">
        <f t="shared" si="30"/>
        <v>0</v>
      </c>
      <c r="BP15" s="168" t="str">
        <f t="shared" si="30"/>
        <v>0</v>
      </c>
      <c r="BQ15" s="168" t="str">
        <f t="shared" si="30"/>
        <v>1</v>
      </c>
      <c r="BR15" s="168" t="str">
        <f t="shared" si="30"/>
        <v>0</v>
      </c>
      <c r="BS15" s="169" t="str">
        <f t="shared" si="30"/>
        <v>1</v>
      </c>
      <c r="BT15" s="302" t="str">
        <f t="shared" si="31"/>
        <v>1</v>
      </c>
      <c r="BU15" s="302" t="str">
        <f t="shared" si="31"/>
        <v>0</v>
      </c>
      <c r="BV15" s="302" t="str">
        <f t="shared" si="31"/>
        <v>0</v>
      </c>
      <c r="BW15" s="303" t="str">
        <f t="shared" si="31"/>
        <v>0</v>
      </c>
      <c r="BX15" s="302" t="str">
        <f t="shared" si="31"/>
        <v>0</v>
      </c>
      <c r="BY15" s="302" t="str">
        <f t="shared" si="31"/>
        <v>1</v>
      </c>
      <c r="BZ15" s="302" t="str">
        <f t="shared" si="31"/>
        <v>1</v>
      </c>
      <c r="CA15" s="303" t="str">
        <f t="shared" si="31"/>
        <v>1</v>
      </c>
      <c r="CB15" s="164" t="str">
        <f t="shared" si="32"/>
        <v>0</v>
      </c>
      <c r="CC15" s="289" t="str">
        <f t="shared" si="32"/>
        <v>1</v>
      </c>
      <c r="CD15" s="340" t="str">
        <f t="shared" si="32"/>
        <v>0</v>
      </c>
      <c r="CE15" s="341" t="str">
        <f t="shared" si="32"/>
        <v>0</v>
      </c>
      <c r="CF15" s="340" t="str">
        <f t="shared" si="32"/>
        <v>0</v>
      </c>
      <c r="CG15" s="340" t="str">
        <f t="shared" si="32"/>
        <v>0</v>
      </c>
      <c r="CH15" s="340" t="str">
        <f t="shared" si="32"/>
        <v>0</v>
      </c>
      <c r="CI15" s="341" t="str">
        <f t="shared" si="32"/>
        <v>0</v>
      </c>
      <c r="CJ15" s="367"/>
      <c r="CK15" s="367"/>
      <c r="CL15" s="32" t="str">
        <f t="shared" si="63"/>
        <v>9C1B</v>
      </c>
      <c r="CM15" s="285">
        <f t="shared" si="64"/>
        <v>33</v>
      </c>
      <c r="CN15" s="285">
        <f t="shared" si="67"/>
        <v>43</v>
      </c>
      <c r="CO15" s="142">
        <f t="shared" si="34"/>
        <v>53.8</v>
      </c>
      <c r="CP15" s="142">
        <f t="shared" si="35"/>
        <v>12.111111111111109</v>
      </c>
      <c r="CQ15" s="154">
        <f t="shared" si="65"/>
        <v>6</v>
      </c>
      <c r="CR15" s="367"/>
      <c r="CS15" s="170">
        <f t="shared" si="36"/>
        <v>9</v>
      </c>
      <c r="CT15" s="23">
        <f t="shared" si="37"/>
        <v>12</v>
      </c>
      <c r="CU15" s="171">
        <f t="shared" si="38"/>
        <v>1</v>
      </c>
      <c r="CV15" s="23">
        <f t="shared" si="39"/>
        <v>11</v>
      </c>
      <c r="CW15" s="172">
        <f t="shared" si="40"/>
        <v>0</v>
      </c>
      <c r="CX15" s="24">
        <f t="shared" si="41"/>
        <v>12</v>
      </c>
      <c r="CY15" s="267">
        <f t="shared" si="42"/>
        <v>2</v>
      </c>
      <c r="CZ15" s="268">
        <f t="shared" si="43"/>
        <v>1</v>
      </c>
      <c r="DA15" s="267">
        <f t="shared" si="44"/>
        <v>0</v>
      </c>
      <c r="DB15" s="268">
        <f t="shared" si="45"/>
        <v>0</v>
      </c>
      <c r="DC15" s="173">
        <f t="shared" si="46"/>
        <v>9</v>
      </c>
      <c r="DD15" s="26">
        <f t="shared" si="47"/>
        <v>14</v>
      </c>
      <c r="DE15" s="173">
        <f t="shared" si="48"/>
        <v>0</v>
      </c>
      <c r="DF15" s="26">
        <f t="shared" si="49"/>
        <v>5</v>
      </c>
      <c r="DG15" s="326">
        <f t="shared" si="50"/>
        <v>8</v>
      </c>
      <c r="DH15" s="327">
        <f t="shared" si="51"/>
        <v>7</v>
      </c>
      <c r="DI15" s="172">
        <f t="shared" si="52"/>
        <v>4</v>
      </c>
      <c r="DJ15" s="24">
        <f t="shared" si="53"/>
        <v>0</v>
      </c>
      <c r="DL15" s="19">
        <f t="shared" si="54"/>
        <v>156</v>
      </c>
      <c r="DM15" s="19">
        <f t="shared" si="55"/>
        <v>27</v>
      </c>
      <c r="DN15" s="174">
        <f t="shared" si="56"/>
        <v>12</v>
      </c>
      <c r="DO15" s="278">
        <f t="shared" si="57"/>
        <v>33</v>
      </c>
      <c r="DP15" s="278">
        <f t="shared" si="58"/>
        <v>0</v>
      </c>
      <c r="DQ15" s="20">
        <f t="shared" si="59"/>
        <v>158</v>
      </c>
      <c r="DR15" s="20">
        <f t="shared" si="60"/>
        <v>5</v>
      </c>
      <c r="DS15" s="337">
        <f t="shared" si="61"/>
        <v>135</v>
      </c>
      <c r="DT15" s="174">
        <f t="shared" si="62"/>
        <v>64</v>
      </c>
      <c r="DU15" s="172">
        <f t="shared" si="66"/>
        <v>135</v>
      </c>
    </row>
    <row r="16" spans="1:125" s="172" customFormat="1">
      <c r="A16" s="408" t="s">
        <v>301</v>
      </c>
      <c r="B16" s="408" t="s">
        <v>302</v>
      </c>
      <c r="C16" s="154">
        <f t="shared" si="11"/>
        <v>17</v>
      </c>
      <c r="D16" s="167">
        <f t="shared" si="12"/>
        <v>68</v>
      </c>
      <c r="E16" s="166" t="str">
        <f t="shared" si="13"/>
        <v>9C</v>
      </c>
      <c r="F16" s="367" t="str">
        <f t="shared" si="14"/>
        <v>1B</v>
      </c>
      <c r="G16" s="367" t="str">
        <f t="shared" si="15"/>
        <v>0E</v>
      </c>
      <c r="H16" s="367" t="str">
        <f t="shared" si="16"/>
        <v>21</v>
      </c>
      <c r="I16" s="367" t="str">
        <f t="shared" si="17"/>
        <v>00</v>
      </c>
      <c r="J16" s="367" t="str">
        <f t="shared" si="18"/>
        <v>9E</v>
      </c>
      <c r="K16" s="367" t="str">
        <f t="shared" si="19"/>
        <v>05</v>
      </c>
      <c r="L16" s="367" t="str">
        <f t="shared" si="20"/>
        <v>89</v>
      </c>
      <c r="M16" s="367" t="str">
        <f t="shared" si="21"/>
        <v>4</v>
      </c>
      <c r="N16" s="367" t="str">
        <f t="shared" si="22"/>
        <v/>
      </c>
      <c r="O16" s="156" t="str">
        <f t="shared" si="23"/>
        <v/>
      </c>
      <c r="P16" s="157" t="str">
        <f t="shared" si="24"/>
        <v>1</v>
      </c>
      <c r="Q16" s="158" t="str">
        <f t="shared" si="24"/>
        <v>0</v>
      </c>
      <c r="R16" s="158" t="str">
        <f t="shared" si="24"/>
        <v>0</v>
      </c>
      <c r="S16" s="159" t="str">
        <f t="shared" si="24"/>
        <v>1</v>
      </c>
      <c r="T16" s="158" t="str">
        <f t="shared" si="24"/>
        <v>1</v>
      </c>
      <c r="U16" s="158" t="str">
        <f t="shared" si="24"/>
        <v>1</v>
      </c>
      <c r="V16" s="158" t="str">
        <f t="shared" si="24"/>
        <v>0</v>
      </c>
      <c r="W16" s="159" t="str">
        <f t="shared" si="24"/>
        <v>0</v>
      </c>
      <c r="X16" s="158" t="str">
        <f t="shared" si="25"/>
        <v>0</v>
      </c>
      <c r="Y16" s="158" t="str">
        <f t="shared" si="25"/>
        <v>0</v>
      </c>
      <c r="Z16" s="158" t="str">
        <f t="shared" si="25"/>
        <v>0</v>
      </c>
      <c r="AA16" s="159" t="str">
        <f t="shared" si="25"/>
        <v>1</v>
      </c>
      <c r="AB16" s="161" t="str">
        <f t="shared" si="25"/>
        <v>1</v>
      </c>
      <c r="AC16" s="161" t="str">
        <f t="shared" si="25"/>
        <v>0</v>
      </c>
      <c r="AD16" s="158" t="str">
        <f t="shared" si="25"/>
        <v>1</v>
      </c>
      <c r="AE16" s="159" t="str">
        <f t="shared" si="25"/>
        <v>1</v>
      </c>
      <c r="AF16" s="367" t="str">
        <f t="shared" si="26"/>
        <v>0</v>
      </c>
      <c r="AG16" s="162" t="str">
        <f t="shared" si="26"/>
        <v>0</v>
      </c>
      <c r="AH16" s="163" t="str">
        <f t="shared" si="26"/>
        <v>0</v>
      </c>
      <c r="AI16" s="165" t="str">
        <f t="shared" si="26"/>
        <v>0</v>
      </c>
      <c r="AJ16" s="164" t="str">
        <f t="shared" si="26"/>
        <v>1</v>
      </c>
      <c r="AK16" s="164" t="str">
        <f t="shared" si="26"/>
        <v>1</v>
      </c>
      <c r="AL16" s="289" t="str">
        <f t="shared" si="26"/>
        <v>1</v>
      </c>
      <c r="AM16" s="165" t="str">
        <f t="shared" si="26"/>
        <v>0</v>
      </c>
      <c r="AN16" s="230" t="str">
        <f t="shared" si="27"/>
        <v>0</v>
      </c>
      <c r="AO16" s="230" t="str">
        <f t="shared" si="27"/>
        <v>0</v>
      </c>
      <c r="AP16" s="230" t="str">
        <f t="shared" si="27"/>
        <v>1</v>
      </c>
      <c r="AQ16" s="231" t="str">
        <f t="shared" si="27"/>
        <v>0</v>
      </c>
      <c r="AR16" s="230" t="str">
        <f t="shared" si="27"/>
        <v>0</v>
      </c>
      <c r="AS16" s="230" t="str">
        <f t="shared" si="27"/>
        <v>0</v>
      </c>
      <c r="AT16" s="230" t="str">
        <f t="shared" si="27"/>
        <v>0</v>
      </c>
      <c r="AU16" s="231" t="str">
        <f t="shared" si="27"/>
        <v>1</v>
      </c>
      <c r="AV16" s="230" t="str">
        <f t="shared" si="28"/>
        <v>0</v>
      </c>
      <c r="AW16" s="232" t="str">
        <f t="shared" si="28"/>
        <v>0</v>
      </c>
      <c r="AX16" s="232" t="str">
        <f t="shared" si="28"/>
        <v>0</v>
      </c>
      <c r="AY16" s="233" t="str">
        <f t="shared" si="28"/>
        <v>0</v>
      </c>
      <c r="AZ16" s="232" t="str">
        <f t="shared" si="28"/>
        <v>0</v>
      </c>
      <c r="BA16" s="232" t="str">
        <f t="shared" si="28"/>
        <v>0</v>
      </c>
      <c r="BB16" s="232" t="str">
        <f t="shared" si="28"/>
        <v>0</v>
      </c>
      <c r="BC16" s="233" t="str">
        <f t="shared" si="28"/>
        <v>0</v>
      </c>
      <c r="BD16" s="168" t="str">
        <f t="shared" si="29"/>
        <v>1</v>
      </c>
      <c r="BE16" s="168" t="str">
        <f t="shared" si="29"/>
        <v>0</v>
      </c>
      <c r="BF16" s="168" t="str">
        <f t="shared" si="29"/>
        <v>0</v>
      </c>
      <c r="BG16" s="169" t="str">
        <f t="shared" si="29"/>
        <v>1</v>
      </c>
      <c r="BH16" s="168" t="str">
        <f t="shared" si="29"/>
        <v>1</v>
      </c>
      <c r="BI16" s="168" t="str">
        <f t="shared" si="29"/>
        <v>1</v>
      </c>
      <c r="BJ16" s="168" t="str">
        <f t="shared" si="29"/>
        <v>1</v>
      </c>
      <c r="BK16" s="169" t="str">
        <f t="shared" si="29"/>
        <v>0</v>
      </c>
      <c r="BL16" s="168" t="str">
        <f t="shared" si="30"/>
        <v>0</v>
      </c>
      <c r="BM16" s="168" t="str">
        <f t="shared" si="30"/>
        <v>0</v>
      </c>
      <c r="BN16" s="168" t="str">
        <f t="shared" si="30"/>
        <v>0</v>
      </c>
      <c r="BO16" s="169" t="str">
        <f t="shared" si="30"/>
        <v>0</v>
      </c>
      <c r="BP16" s="168" t="str">
        <f t="shared" si="30"/>
        <v>0</v>
      </c>
      <c r="BQ16" s="168" t="str">
        <f t="shared" si="30"/>
        <v>1</v>
      </c>
      <c r="BR16" s="168" t="str">
        <f t="shared" si="30"/>
        <v>0</v>
      </c>
      <c r="BS16" s="169" t="str">
        <f t="shared" si="30"/>
        <v>1</v>
      </c>
      <c r="BT16" s="302" t="str">
        <f t="shared" si="31"/>
        <v>1</v>
      </c>
      <c r="BU16" s="302" t="str">
        <f t="shared" si="31"/>
        <v>0</v>
      </c>
      <c r="BV16" s="302" t="str">
        <f t="shared" si="31"/>
        <v>0</v>
      </c>
      <c r="BW16" s="303" t="str">
        <f t="shared" si="31"/>
        <v>0</v>
      </c>
      <c r="BX16" s="302" t="str">
        <f t="shared" si="31"/>
        <v>1</v>
      </c>
      <c r="BY16" s="302" t="str">
        <f t="shared" si="31"/>
        <v>0</v>
      </c>
      <c r="BZ16" s="302" t="str">
        <f t="shared" si="31"/>
        <v>0</v>
      </c>
      <c r="CA16" s="303" t="str">
        <f t="shared" si="31"/>
        <v>1</v>
      </c>
      <c r="CB16" s="164" t="str">
        <f t="shared" si="32"/>
        <v>0</v>
      </c>
      <c r="CC16" s="289" t="str">
        <f t="shared" si="32"/>
        <v>1</v>
      </c>
      <c r="CD16" s="340" t="str">
        <f t="shared" si="32"/>
        <v>0</v>
      </c>
      <c r="CE16" s="341" t="str">
        <f t="shared" si="32"/>
        <v>0</v>
      </c>
      <c r="CF16" s="340" t="str">
        <f t="shared" si="32"/>
        <v>0</v>
      </c>
      <c r="CG16" s="340" t="str">
        <f t="shared" si="32"/>
        <v>0</v>
      </c>
      <c r="CH16" s="340" t="str">
        <f t="shared" si="32"/>
        <v>0</v>
      </c>
      <c r="CI16" s="341" t="str">
        <f t="shared" si="32"/>
        <v>0</v>
      </c>
      <c r="CJ16" s="367"/>
      <c r="CK16" s="367"/>
      <c r="CL16" s="32" t="str">
        <f t="shared" si="63"/>
        <v>9C1B</v>
      </c>
      <c r="CM16" s="285">
        <f t="shared" si="64"/>
        <v>33</v>
      </c>
      <c r="CN16" s="285">
        <f t="shared" si="67"/>
        <v>43</v>
      </c>
      <c r="CO16" s="142">
        <f t="shared" si="34"/>
        <v>53.8</v>
      </c>
      <c r="CP16" s="142">
        <f t="shared" si="35"/>
        <v>12.111111111111109</v>
      </c>
      <c r="CQ16" s="154">
        <f t="shared" si="65"/>
        <v>7</v>
      </c>
      <c r="CR16" s="367"/>
      <c r="CS16" s="170">
        <f t="shared" si="36"/>
        <v>9</v>
      </c>
      <c r="CT16" s="23">
        <f t="shared" si="37"/>
        <v>12</v>
      </c>
      <c r="CU16" s="171">
        <f t="shared" si="38"/>
        <v>1</v>
      </c>
      <c r="CV16" s="23">
        <f t="shared" si="39"/>
        <v>11</v>
      </c>
      <c r="CW16" s="172">
        <f t="shared" si="40"/>
        <v>0</v>
      </c>
      <c r="CX16" s="24">
        <f t="shared" si="41"/>
        <v>14</v>
      </c>
      <c r="CY16" s="267">
        <f t="shared" si="42"/>
        <v>2</v>
      </c>
      <c r="CZ16" s="268">
        <f t="shared" si="43"/>
        <v>1</v>
      </c>
      <c r="DA16" s="267">
        <f t="shared" si="44"/>
        <v>0</v>
      </c>
      <c r="DB16" s="268">
        <f t="shared" si="45"/>
        <v>0</v>
      </c>
      <c r="DC16" s="173">
        <f t="shared" si="46"/>
        <v>9</v>
      </c>
      <c r="DD16" s="26">
        <f t="shared" si="47"/>
        <v>14</v>
      </c>
      <c r="DE16" s="173">
        <f t="shared" si="48"/>
        <v>0</v>
      </c>
      <c r="DF16" s="26">
        <f t="shared" si="49"/>
        <v>5</v>
      </c>
      <c r="DG16" s="326">
        <f t="shared" si="50"/>
        <v>8</v>
      </c>
      <c r="DH16" s="327">
        <f t="shared" si="51"/>
        <v>9</v>
      </c>
      <c r="DI16" s="172">
        <f t="shared" si="52"/>
        <v>4</v>
      </c>
      <c r="DJ16" s="24">
        <f t="shared" si="53"/>
        <v>0</v>
      </c>
      <c r="DL16" s="19">
        <f t="shared" si="54"/>
        <v>156</v>
      </c>
      <c r="DM16" s="19">
        <f t="shared" si="55"/>
        <v>27</v>
      </c>
      <c r="DN16" s="174">
        <f t="shared" si="56"/>
        <v>14</v>
      </c>
      <c r="DO16" s="278">
        <f t="shared" si="57"/>
        <v>33</v>
      </c>
      <c r="DP16" s="278">
        <f t="shared" si="58"/>
        <v>0</v>
      </c>
      <c r="DQ16" s="20">
        <f t="shared" si="59"/>
        <v>158</v>
      </c>
      <c r="DR16" s="20">
        <f t="shared" si="60"/>
        <v>5</v>
      </c>
      <c r="DS16" s="337">
        <f t="shared" si="61"/>
        <v>137</v>
      </c>
      <c r="DT16" s="174">
        <f t="shared" si="62"/>
        <v>64</v>
      </c>
      <c r="DU16" s="172">
        <f t="shared" si="66"/>
        <v>137</v>
      </c>
    </row>
    <row r="17" spans="1:125" s="187" customFormat="1">
      <c r="A17" s="408" t="s">
        <v>303</v>
      </c>
      <c r="B17" s="408" t="s">
        <v>304</v>
      </c>
      <c r="C17" s="177">
        <f t="shared" si="11"/>
        <v>17</v>
      </c>
      <c r="D17" s="178">
        <f t="shared" si="12"/>
        <v>68</v>
      </c>
      <c r="E17" s="179" t="str">
        <f t="shared" si="13"/>
        <v>9C</v>
      </c>
      <c r="F17" s="180" t="str">
        <f t="shared" si="14"/>
        <v>1B</v>
      </c>
      <c r="G17" s="180" t="str">
        <f t="shared" si="15"/>
        <v>00</v>
      </c>
      <c r="H17" s="180" t="str">
        <f t="shared" si="16"/>
        <v>21</v>
      </c>
      <c r="I17" s="180" t="str">
        <f t="shared" si="17"/>
        <v>00</v>
      </c>
      <c r="J17" s="180" t="str">
        <f t="shared" si="18"/>
        <v>9F</v>
      </c>
      <c r="K17" s="180" t="str">
        <f t="shared" si="19"/>
        <v>05</v>
      </c>
      <c r="L17" s="180" t="str">
        <f t="shared" si="20"/>
        <v>7C</v>
      </c>
      <c r="M17" s="180" t="str">
        <f t="shared" si="21"/>
        <v>4</v>
      </c>
      <c r="N17" s="180" t="str">
        <f t="shared" si="22"/>
        <v/>
      </c>
      <c r="O17" s="181" t="str">
        <f t="shared" si="23"/>
        <v/>
      </c>
      <c r="P17" s="157" t="str">
        <f t="shared" si="24"/>
        <v>1</v>
      </c>
      <c r="Q17" s="158" t="str">
        <f t="shared" si="24"/>
        <v>0</v>
      </c>
      <c r="R17" s="158" t="str">
        <f t="shared" si="24"/>
        <v>0</v>
      </c>
      <c r="S17" s="159" t="str">
        <f t="shared" si="24"/>
        <v>1</v>
      </c>
      <c r="T17" s="158" t="str">
        <f t="shared" si="24"/>
        <v>1</v>
      </c>
      <c r="U17" s="158" t="str">
        <f t="shared" si="24"/>
        <v>1</v>
      </c>
      <c r="V17" s="158" t="str">
        <f t="shared" si="24"/>
        <v>0</v>
      </c>
      <c r="W17" s="159" t="str">
        <f t="shared" si="24"/>
        <v>0</v>
      </c>
      <c r="X17" s="158" t="str">
        <f t="shared" si="25"/>
        <v>0</v>
      </c>
      <c r="Y17" s="158" t="str">
        <f t="shared" si="25"/>
        <v>0</v>
      </c>
      <c r="Z17" s="158" t="str">
        <f t="shared" si="25"/>
        <v>0</v>
      </c>
      <c r="AA17" s="159" t="str">
        <f t="shared" si="25"/>
        <v>1</v>
      </c>
      <c r="AB17" s="161" t="str">
        <f t="shared" si="25"/>
        <v>1</v>
      </c>
      <c r="AC17" s="161" t="str">
        <f t="shared" si="25"/>
        <v>0</v>
      </c>
      <c r="AD17" s="158" t="str">
        <f t="shared" si="25"/>
        <v>1</v>
      </c>
      <c r="AE17" s="159" t="str">
        <f t="shared" si="25"/>
        <v>1</v>
      </c>
      <c r="AF17" s="180" t="str">
        <f t="shared" si="26"/>
        <v>0</v>
      </c>
      <c r="AG17" s="182" t="str">
        <f t="shared" si="26"/>
        <v>0</v>
      </c>
      <c r="AH17" s="183" t="str">
        <f t="shared" si="26"/>
        <v>0</v>
      </c>
      <c r="AI17" s="185" t="str">
        <f t="shared" si="26"/>
        <v>0</v>
      </c>
      <c r="AJ17" s="184" t="str">
        <f t="shared" si="26"/>
        <v>0</v>
      </c>
      <c r="AK17" s="184" t="str">
        <f t="shared" si="26"/>
        <v>0</v>
      </c>
      <c r="AL17" s="295" t="str">
        <f t="shared" si="26"/>
        <v>0</v>
      </c>
      <c r="AM17" s="185" t="str">
        <f t="shared" si="26"/>
        <v>0</v>
      </c>
      <c r="AN17" s="249" t="str">
        <f t="shared" si="27"/>
        <v>0</v>
      </c>
      <c r="AO17" s="249" t="str">
        <f t="shared" si="27"/>
        <v>0</v>
      </c>
      <c r="AP17" s="249" t="str">
        <f t="shared" si="27"/>
        <v>1</v>
      </c>
      <c r="AQ17" s="251" t="str">
        <f t="shared" si="27"/>
        <v>0</v>
      </c>
      <c r="AR17" s="249" t="str">
        <f t="shared" si="27"/>
        <v>0</v>
      </c>
      <c r="AS17" s="249" t="str">
        <f t="shared" si="27"/>
        <v>0</v>
      </c>
      <c r="AT17" s="249" t="str">
        <f t="shared" si="27"/>
        <v>0</v>
      </c>
      <c r="AU17" s="251" t="str">
        <f t="shared" si="27"/>
        <v>1</v>
      </c>
      <c r="AV17" s="249" t="str">
        <f t="shared" si="28"/>
        <v>0</v>
      </c>
      <c r="AW17" s="252" t="str">
        <f t="shared" si="28"/>
        <v>0</v>
      </c>
      <c r="AX17" s="252" t="str">
        <f t="shared" si="28"/>
        <v>0</v>
      </c>
      <c r="AY17" s="253" t="str">
        <f t="shared" si="28"/>
        <v>0</v>
      </c>
      <c r="AZ17" s="252" t="str">
        <f t="shared" si="28"/>
        <v>0</v>
      </c>
      <c r="BA17" s="252" t="str">
        <f t="shared" si="28"/>
        <v>0</v>
      </c>
      <c r="BB17" s="252" t="str">
        <f t="shared" si="28"/>
        <v>0</v>
      </c>
      <c r="BC17" s="253" t="str">
        <f t="shared" si="28"/>
        <v>0</v>
      </c>
      <c r="BD17" s="168" t="str">
        <f t="shared" si="29"/>
        <v>1</v>
      </c>
      <c r="BE17" s="168" t="str">
        <f t="shared" si="29"/>
        <v>0</v>
      </c>
      <c r="BF17" s="168" t="str">
        <f t="shared" si="29"/>
        <v>0</v>
      </c>
      <c r="BG17" s="169" t="str">
        <f t="shared" si="29"/>
        <v>1</v>
      </c>
      <c r="BH17" s="168" t="str">
        <f t="shared" si="29"/>
        <v>1</v>
      </c>
      <c r="BI17" s="168" t="str">
        <f t="shared" si="29"/>
        <v>1</v>
      </c>
      <c r="BJ17" s="168" t="str">
        <f t="shared" si="29"/>
        <v>1</v>
      </c>
      <c r="BK17" s="169" t="str">
        <f t="shared" si="29"/>
        <v>1</v>
      </c>
      <c r="BL17" s="168" t="str">
        <f t="shared" si="30"/>
        <v>0</v>
      </c>
      <c r="BM17" s="168" t="str">
        <f t="shared" si="30"/>
        <v>0</v>
      </c>
      <c r="BN17" s="168" t="str">
        <f t="shared" si="30"/>
        <v>0</v>
      </c>
      <c r="BO17" s="169" t="str">
        <f t="shared" si="30"/>
        <v>0</v>
      </c>
      <c r="BP17" s="168" t="str">
        <f t="shared" si="30"/>
        <v>0</v>
      </c>
      <c r="BQ17" s="168" t="str">
        <f t="shared" si="30"/>
        <v>1</v>
      </c>
      <c r="BR17" s="168" t="str">
        <f t="shared" si="30"/>
        <v>0</v>
      </c>
      <c r="BS17" s="169" t="str">
        <f t="shared" si="30"/>
        <v>1</v>
      </c>
      <c r="BT17" s="312" t="str">
        <f t="shared" si="31"/>
        <v>0</v>
      </c>
      <c r="BU17" s="312" t="str">
        <f t="shared" si="31"/>
        <v>1</v>
      </c>
      <c r="BV17" s="312" t="str">
        <f t="shared" si="31"/>
        <v>1</v>
      </c>
      <c r="BW17" s="313" t="str">
        <f t="shared" si="31"/>
        <v>1</v>
      </c>
      <c r="BX17" s="312" t="str">
        <f t="shared" si="31"/>
        <v>1</v>
      </c>
      <c r="BY17" s="312" t="str">
        <f t="shared" si="31"/>
        <v>1</v>
      </c>
      <c r="BZ17" s="312" t="str">
        <f t="shared" si="31"/>
        <v>0</v>
      </c>
      <c r="CA17" s="313" t="str">
        <f t="shared" si="31"/>
        <v>0</v>
      </c>
      <c r="CB17" s="184" t="str">
        <f t="shared" si="32"/>
        <v>0</v>
      </c>
      <c r="CC17" s="295" t="str">
        <f t="shared" si="32"/>
        <v>1</v>
      </c>
      <c r="CD17" s="350" t="str">
        <f t="shared" si="32"/>
        <v>0</v>
      </c>
      <c r="CE17" s="351" t="str">
        <f t="shared" si="32"/>
        <v>0</v>
      </c>
      <c r="CF17" s="350" t="str">
        <f t="shared" si="32"/>
        <v>0</v>
      </c>
      <c r="CG17" s="350" t="str">
        <f t="shared" si="32"/>
        <v>0</v>
      </c>
      <c r="CH17" s="350" t="str">
        <f t="shared" si="32"/>
        <v>0</v>
      </c>
      <c r="CI17" s="351" t="str">
        <f t="shared" si="32"/>
        <v>0</v>
      </c>
      <c r="CJ17" s="180"/>
      <c r="CK17" s="417">
        <f>RIGHT(A17,2)-RIGHT(A16,2)</f>
        <v>45</v>
      </c>
      <c r="CL17" s="32" t="str">
        <f t="shared" si="63"/>
        <v>9C1B</v>
      </c>
      <c r="CM17" s="285">
        <f t="shared" si="64"/>
        <v>33</v>
      </c>
      <c r="CN17" s="285">
        <f t="shared" si="67"/>
        <v>43</v>
      </c>
      <c r="CO17" s="142">
        <f t="shared" si="34"/>
        <v>53.9</v>
      </c>
      <c r="CP17" s="142">
        <f t="shared" si="35"/>
        <v>12.166666666666666</v>
      </c>
      <c r="CQ17" s="154">
        <f t="shared" si="65"/>
        <v>0</v>
      </c>
      <c r="CR17" s="180"/>
      <c r="CS17" s="170">
        <f t="shared" si="36"/>
        <v>9</v>
      </c>
      <c r="CT17" s="23">
        <f t="shared" si="37"/>
        <v>12</v>
      </c>
      <c r="CU17" s="171">
        <f t="shared" si="38"/>
        <v>1</v>
      </c>
      <c r="CV17" s="23">
        <f t="shared" si="39"/>
        <v>11</v>
      </c>
      <c r="CW17" s="187">
        <f t="shared" si="40"/>
        <v>0</v>
      </c>
      <c r="CX17" s="188">
        <f t="shared" si="41"/>
        <v>0</v>
      </c>
      <c r="CY17" s="269">
        <f t="shared" si="42"/>
        <v>2</v>
      </c>
      <c r="CZ17" s="270">
        <f t="shared" si="43"/>
        <v>1</v>
      </c>
      <c r="DA17" s="269">
        <f t="shared" si="44"/>
        <v>0</v>
      </c>
      <c r="DB17" s="270">
        <f t="shared" si="45"/>
        <v>0</v>
      </c>
      <c r="DC17" s="173">
        <f t="shared" si="46"/>
        <v>9</v>
      </c>
      <c r="DD17" s="26">
        <f t="shared" si="47"/>
        <v>15</v>
      </c>
      <c r="DE17" s="173">
        <f t="shared" si="48"/>
        <v>0</v>
      </c>
      <c r="DF17" s="26">
        <f t="shared" si="49"/>
        <v>5</v>
      </c>
      <c r="DG17" s="328">
        <f t="shared" si="50"/>
        <v>7</v>
      </c>
      <c r="DH17" s="329">
        <f t="shared" si="51"/>
        <v>12</v>
      </c>
      <c r="DI17" s="187">
        <f t="shared" si="52"/>
        <v>4</v>
      </c>
      <c r="DJ17" s="188">
        <f t="shared" si="53"/>
        <v>0</v>
      </c>
      <c r="DL17" s="19">
        <f t="shared" si="54"/>
        <v>156</v>
      </c>
      <c r="DM17" s="19">
        <f t="shared" si="55"/>
        <v>27</v>
      </c>
      <c r="DN17" s="189">
        <f t="shared" si="56"/>
        <v>0</v>
      </c>
      <c r="DO17" s="279">
        <f t="shared" si="57"/>
        <v>33</v>
      </c>
      <c r="DP17" s="279">
        <f t="shared" si="58"/>
        <v>0</v>
      </c>
      <c r="DQ17" s="20">
        <f t="shared" si="59"/>
        <v>159</v>
      </c>
      <c r="DR17" s="20">
        <f t="shared" si="60"/>
        <v>5</v>
      </c>
      <c r="DS17" s="338">
        <f t="shared" si="61"/>
        <v>124</v>
      </c>
      <c r="DT17" s="189">
        <f t="shared" si="62"/>
        <v>64</v>
      </c>
      <c r="DU17" s="172">
        <f t="shared" si="66"/>
        <v>124</v>
      </c>
    </row>
    <row r="18" spans="1:125" s="172" customFormat="1">
      <c r="A18" s="408" t="s">
        <v>305</v>
      </c>
      <c r="B18" s="408" t="s">
        <v>306</v>
      </c>
      <c r="C18" s="154">
        <f t="shared" si="11"/>
        <v>17</v>
      </c>
      <c r="D18" s="167">
        <f t="shared" si="12"/>
        <v>68</v>
      </c>
      <c r="E18" s="166" t="str">
        <f t="shared" si="13"/>
        <v>9C</v>
      </c>
      <c r="F18" s="367" t="str">
        <f t="shared" si="14"/>
        <v>1B</v>
      </c>
      <c r="G18" s="367" t="str">
        <f t="shared" si="15"/>
        <v>02</v>
      </c>
      <c r="H18" s="367" t="str">
        <f t="shared" si="16"/>
        <v>21</v>
      </c>
      <c r="I18" s="367" t="str">
        <f t="shared" si="17"/>
        <v>00</v>
      </c>
      <c r="J18" s="367" t="str">
        <f t="shared" si="18"/>
        <v>A0</v>
      </c>
      <c r="K18" s="367" t="str">
        <f t="shared" si="19"/>
        <v>05</v>
      </c>
      <c r="L18" s="367" t="str">
        <f t="shared" si="20"/>
        <v>7F</v>
      </c>
      <c r="M18" s="367" t="str">
        <f t="shared" si="21"/>
        <v>4</v>
      </c>
      <c r="N18" s="367" t="str">
        <f t="shared" si="22"/>
        <v/>
      </c>
      <c r="O18" s="156" t="str">
        <f t="shared" si="23"/>
        <v/>
      </c>
      <c r="P18" s="157" t="str">
        <f t="shared" si="24"/>
        <v>1</v>
      </c>
      <c r="Q18" s="158" t="str">
        <f t="shared" si="24"/>
        <v>0</v>
      </c>
      <c r="R18" s="158" t="str">
        <f t="shared" si="24"/>
        <v>0</v>
      </c>
      <c r="S18" s="159" t="str">
        <f t="shared" si="24"/>
        <v>1</v>
      </c>
      <c r="T18" s="158" t="str">
        <f t="shared" si="24"/>
        <v>1</v>
      </c>
      <c r="U18" s="158" t="str">
        <f t="shared" si="24"/>
        <v>1</v>
      </c>
      <c r="V18" s="158" t="str">
        <f t="shared" si="24"/>
        <v>0</v>
      </c>
      <c r="W18" s="159" t="str">
        <f t="shared" si="24"/>
        <v>0</v>
      </c>
      <c r="X18" s="158" t="str">
        <f t="shared" si="25"/>
        <v>0</v>
      </c>
      <c r="Y18" s="158" t="str">
        <f t="shared" si="25"/>
        <v>0</v>
      </c>
      <c r="Z18" s="158" t="str">
        <f t="shared" si="25"/>
        <v>0</v>
      </c>
      <c r="AA18" s="159" t="str">
        <f t="shared" si="25"/>
        <v>1</v>
      </c>
      <c r="AB18" s="161" t="str">
        <f t="shared" si="25"/>
        <v>1</v>
      </c>
      <c r="AC18" s="161" t="str">
        <f t="shared" si="25"/>
        <v>0</v>
      </c>
      <c r="AD18" s="158" t="str">
        <f t="shared" si="25"/>
        <v>1</v>
      </c>
      <c r="AE18" s="159" t="str">
        <f t="shared" si="25"/>
        <v>1</v>
      </c>
      <c r="AF18" s="367" t="str">
        <f t="shared" si="26"/>
        <v>0</v>
      </c>
      <c r="AG18" s="162" t="str">
        <f t="shared" si="26"/>
        <v>0</v>
      </c>
      <c r="AH18" s="163" t="str">
        <f t="shared" si="26"/>
        <v>0</v>
      </c>
      <c r="AI18" s="165" t="str">
        <f t="shared" si="26"/>
        <v>0</v>
      </c>
      <c r="AJ18" s="164" t="str">
        <f t="shared" si="26"/>
        <v>0</v>
      </c>
      <c r="AK18" s="164" t="str">
        <f t="shared" si="26"/>
        <v>0</v>
      </c>
      <c r="AL18" s="289" t="str">
        <f t="shared" si="26"/>
        <v>1</v>
      </c>
      <c r="AM18" s="165" t="str">
        <f t="shared" si="26"/>
        <v>0</v>
      </c>
      <c r="AN18" s="230" t="str">
        <f t="shared" si="27"/>
        <v>0</v>
      </c>
      <c r="AO18" s="230" t="str">
        <f t="shared" si="27"/>
        <v>0</v>
      </c>
      <c r="AP18" s="230" t="str">
        <f t="shared" si="27"/>
        <v>1</v>
      </c>
      <c r="AQ18" s="231" t="str">
        <f t="shared" si="27"/>
        <v>0</v>
      </c>
      <c r="AR18" s="230" t="str">
        <f t="shared" si="27"/>
        <v>0</v>
      </c>
      <c r="AS18" s="230" t="str">
        <f t="shared" si="27"/>
        <v>0</v>
      </c>
      <c r="AT18" s="230" t="str">
        <f t="shared" si="27"/>
        <v>0</v>
      </c>
      <c r="AU18" s="231" t="str">
        <f t="shared" si="27"/>
        <v>1</v>
      </c>
      <c r="AV18" s="230" t="str">
        <f t="shared" si="28"/>
        <v>0</v>
      </c>
      <c r="AW18" s="232" t="str">
        <f t="shared" si="28"/>
        <v>0</v>
      </c>
      <c r="AX18" s="232" t="str">
        <f t="shared" si="28"/>
        <v>0</v>
      </c>
      <c r="AY18" s="233" t="str">
        <f t="shared" si="28"/>
        <v>0</v>
      </c>
      <c r="AZ18" s="232" t="str">
        <f t="shared" si="28"/>
        <v>0</v>
      </c>
      <c r="BA18" s="232" t="str">
        <f t="shared" si="28"/>
        <v>0</v>
      </c>
      <c r="BB18" s="232" t="str">
        <f t="shared" si="28"/>
        <v>0</v>
      </c>
      <c r="BC18" s="233" t="str">
        <f t="shared" si="28"/>
        <v>0</v>
      </c>
      <c r="BD18" s="168" t="str">
        <f t="shared" si="29"/>
        <v>1</v>
      </c>
      <c r="BE18" s="168" t="str">
        <f t="shared" si="29"/>
        <v>0</v>
      </c>
      <c r="BF18" s="168" t="str">
        <f t="shared" si="29"/>
        <v>1</v>
      </c>
      <c r="BG18" s="169" t="str">
        <f t="shared" si="29"/>
        <v>0</v>
      </c>
      <c r="BH18" s="168" t="str">
        <f t="shared" si="29"/>
        <v>0</v>
      </c>
      <c r="BI18" s="168" t="str">
        <f t="shared" si="29"/>
        <v>0</v>
      </c>
      <c r="BJ18" s="168" t="str">
        <f t="shared" si="29"/>
        <v>0</v>
      </c>
      <c r="BK18" s="169" t="str">
        <f t="shared" si="29"/>
        <v>0</v>
      </c>
      <c r="BL18" s="168" t="str">
        <f t="shared" si="30"/>
        <v>0</v>
      </c>
      <c r="BM18" s="168" t="str">
        <f t="shared" si="30"/>
        <v>0</v>
      </c>
      <c r="BN18" s="168" t="str">
        <f t="shared" si="30"/>
        <v>0</v>
      </c>
      <c r="BO18" s="169" t="str">
        <f t="shared" si="30"/>
        <v>0</v>
      </c>
      <c r="BP18" s="168" t="str">
        <f t="shared" si="30"/>
        <v>0</v>
      </c>
      <c r="BQ18" s="168" t="str">
        <f t="shared" si="30"/>
        <v>1</v>
      </c>
      <c r="BR18" s="168" t="str">
        <f t="shared" si="30"/>
        <v>0</v>
      </c>
      <c r="BS18" s="169" t="str">
        <f t="shared" si="30"/>
        <v>1</v>
      </c>
      <c r="BT18" s="302" t="str">
        <f t="shared" si="31"/>
        <v>0</v>
      </c>
      <c r="BU18" s="302" t="str">
        <f t="shared" si="31"/>
        <v>1</v>
      </c>
      <c r="BV18" s="302" t="str">
        <f t="shared" si="31"/>
        <v>1</v>
      </c>
      <c r="BW18" s="303" t="str">
        <f t="shared" si="31"/>
        <v>1</v>
      </c>
      <c r="BX18" s="302" t="str">
        <f t="shared" si="31"/>
        <v>1</v>
      </c>
      <c r="BY18" s="302" t="str">
        <f t="shared" si="31"/>
        <v>1</v>
      </c>
      <c r="BZ18" s="302" t="str">
        <f t="shared" si="31"/>
        <v>1</v>
      </c>
      <c r="CA18" s="303" t="str">
        <f t="shared" si="31"/>
        <v>1</v>
      </c>
      <c r="CB18" s="164" t="str">
        <f t="shared" si="32"/>
        <v>0</v>
      </c>
      <c r="CC18" s="289" t="str">
        <f t="shared" si="32"/>
        <v>1</v>
      </c>
      <c r="CD18" s="340" t="str">
        <f t="shared" si="32"/>
        <v>0</v>
      </c>
      <c r="CE18" s="341" t="str">
        <f t="shared" si="32"/>
        <v>0</v>
      </c>
      <c r="CF18" s="340" t="str">
        <f t="shared" si="32"/>
        <v>0</v>
      </c>
      <c r="CG18" s="340" t="str">
        <f t="shared" si="32"/>
        <v>0</v>
      </c>
      <c r="CH18" s="340" t="str">
        <f t="shared" si="32"/>
        <v>0</v>
      </c>
      <c r="CI18" s="341" t="str">
        <f t="shared" si="32"/>
        <v>0</v>
      </c>
      <c r="CJ18" s="367"/>
      <c r="CK18" s="417"/>
      <c r="CL18" s="32" t="str">
        <f t="shared" si="63"/>
        <v>9C1B</v>
      </c>
      <c r="CM18" s="285">
        <f t="shared" si="64"/>
        <v>33</v>
      </c>
      <c r="CN18" s="285">
        <f t="shared" si="67"/>
        <v>43</v>
      </c>
      <c r="CO18" s="142">
        <f t="shared" si="34"/>
        <v>54</v>
      </c>
      <c r="CP18" s="142">
        <f t="shared" si="35"/>
        <v>12.222222222222221</v>
      </c>
      <c r="CQ18" s="154">
        <f t="shared" si="65"/>
        <v>1</v>
      </c>
      <c r="CR18" s="367"/>
      <c r="CS18" s="170">
        <f t="shared" si="36"/>
        <v>9</v>
      </c>
      <c r="CT18" s="23">
        <f t="shared" si="37"/>
        <v>12</v>
      </c>
      <c r="CU18" s="171">
        <f t="shared" si="38"/>
        <v>1</v>
      </c>
      <c r="CV18" s="23">
        <f t="shared" si="39"/>
        <v>11</v>
      </c>
      <c r="CW18" s="172">
        <f t="shared" si="40"/>
        <v>0</v>
      </c>
      <c r="CX18" s="24">
        <f t="shared" si="41"/>
        <v>2</v>
      </c>
      <c r="CY18" s="267">
        <f t="shared" si="42"/>
        <v>2</v>
      </c>
      <c r="CZ18" s="268">
        <f t="shared" si="43"/>
        <v>1</v>
      </c>
      <c r="DA18" s="267">
        <f t="shared" si="44"/>
        <v>0</v>
      </c>
      <c r="DB18" s="268">
        <f t="shared" si="45"/>
        <v>0</v>
      </c>
      <c r="DC18" s="173">
        <f t="shared" si="46"/>
        <v>10</v>
      </c>
      <c r="DD18" s="26">
        <f t="shared" si="47"/>
        <v>0</v>
      </c>
      <c r="DE18" s="173">
        <f t="shared" si="48"/>
        <v>0</v>
      </c>
      <c r="DF18" s="26">
        <f t="shared" si="49"/>
        <v>5</v>
      </c>
      <c r="DG18" s="326">
        <f t="shared" si="50"/>
        <v>7</v>
      </c>
      <c r="DH18" s="327">
        <f t="shared" si="51"/>
        <v>15</v>
      </c>
      <c r="DI18" s="172">
        <f t="shared" si="52"/>
        <v>4</v>
      </c>
      <c r="DJ18" s="24">
        <f t="shared" si="53"/>
        <v>0</v>
      </c>
      <c r="DL18" s="19">
        <f t="shared" si="54"/>
        <v>156</v>
      </c>
      <c r="DM18" s="19">
        <f t="shared" si="55"/>
        <v>27</v>
      </c>
      <c r="DN18" s="174">
        <f t="shared" si="56"/>
        <v>2</v>
      </c>
      <c r="DO18" s="278">
        <f t="shared" si="57"/>
        <v>33</v>
      </c>
      <c r="DP18" s="278">
        <f t="shared" si="58"/>
        <v>0</v>
      </c>
      <c r="DQ18" s="20">
        <f t="shared" si="59"/>
        <v>160</v>
      </c>
      <c r="DR18" s="20">
        <f t="shared" si="60"/>
        <v>5</v>
      </c>
      <c r="DS18" s="337">
        <f t="shared" si="61"/>
        <v>127</v>
      </c>
      <c r="DT18" s="174">
        <f t="shared" si="62"/>
        <v>64</v>
      </c>
      <c r="DU18" s="172">
        <f t="shared" si="66"/>
        <v>127</v>
      </c>
    </row>
    <row r="19" spans="1:125" s="172" customFormat="1">
      <c r="A19" s="408" t="s">
        <v>307</v>
      </c>
      <c r="B19" s="408" t="s">
        <v>308</v>
      </c>
      <c r="C19" s="154">
        <f t="shared" si="11"/>
        <v>17</v>
      </c>
      <c r="D19" s="167">
        <f t="shared" si="12"/>
        <v>68</v>
      </c>
      <c r="E19" s="166" t="str">
        <f t="shared" si="13"/>
        <v>9C</v>
      </c>
      <c r="F19" s="367" t="str">
        <f t="shared" si="14"/>
        <v>1B</v>
      </c>
      <c r="G19" s="367" t="str">
        <f t="shared" si="15"/>
        <v>04</v>
      </c>
      <c r="H19" s="367" t="str">
        <f t="shared" si="16"/>
        <v>21</v>
      </c>
      <c r="I19" s="367" t="str">
        <f t="shared" si="17"/>
        <v>00</v>
      </c>
      <c r="J19" s="367" t="str">
        <f t="shared" si="18"/>
        <v>A0</v>
      </c>
      <c r="K19" s="367" t="str">
        <f t="shared" si="19"/>
        <v>05</v>
      </c>
      <c r="L19" s="367" t="str">
        <f t="shared" si="20"/>
        <v>81</v>
      </c>
      <c r="M19" s="367" t="str">
        <f t="shared" si="21"/>
        <v>4</v>
      </c>
      <c r="N19" s="367" t="str">
        <f t="shared" si="22"/>
        <v/>
      </c>
      <c r="O19" s="156" t="str">
        <f t="shared" si="23"/>
        <v/>
      </c>
      <c r="P19" s="157" t="str">
        <f t="shared" si="24"/>
        <v>1</v>
      </c>
      <c r="Q19" s="158" t="str">
        <f t="shared" si="24"/>
        <v>0</v>
      </c>
      <c r="R19" s="158" t="str">
        <f t="shared" si="24"/>
        <v>0</v>
      </c>
      <c r="S19" s="159" t="str">
        <f t="shared" si="24"/>
        <v>1</v>
      </c>
      <c r="T19" s="158" t="str">
        <f t="shared" si="24"/>
        <v>1</v>
      </c>
      <c r="U19" s="158" t="str">
        <f t="shared" si="24"/>
        <v>1</v>
      </c>
      <c r="V19" s="158" t="str">
        <f t="shared" si="24"/>
        <v>0</v>
      </c>
      <c r="W19" s="159" t="str">
        <f t="shared" si="24"/>
        <v>0</v>
      </c>
      <c r="X19" s="158" t="str">
        <f t="shared" si="25"/>
        <v>0</v>
      </c>
      <c r="Y19" s="158" t="str">
        <f t="shared" si="25"/>
        <v>0</v>
      </c>
      <c r="Z19" s="158" t="str">
        <f t="shared" si="25"/>
        <v>0</v>
      </c>
      <c r="AA19" s="159" t="str">
        <f t="shared" si="25"/>
        <v>1</v>
      </c>
      <c r="AB19" s="161" t="str">
        <f t="shared" si="25"/>
        <v>1</v>
      </c>
      <c r="AC19" s="161" t="str">
        <f t="shared" si="25"/>
        <v>0</v>
      </c>
      <c r="AD19" s="158" t="str">
        <f t="shared" si="25"/>
        <v>1</v>
      </c>
      <c r="AE19" s="159" t="str">
        <f t="shared" si="25"/>
        <v>1</v>
      </c>
      <c r="AF19" s="367" t="str">
        <f t="shared" si="26"/>
        <v>0</v>
      </c>
      <c r="AG19" s="162" t="str">
        <f t="shared" si="26"/>
        <v>0</v>
      </c>
      <c r="AH19" s="163" t="str">
        <f t="shared" si="26"/>
        <v>0</v>
      </c>
      <c r="AI19" s="165" t="str">
        <f t="shared" si="26"/>
        <v>0</v>
      </c>
      <c r="AJ19" s="164" t="str">
        <f t="shared" si="26"/>
        <v>0</v>
      </c>
      <c r="AK19" s="164" t="str">
        <f t="shared" si="26"/>
        <v>1</v>
      </c>
      <c r="AL19" s="289" t="str">
        <f t="shared" si="26"/>
        <v>0</v>
      </c>
      <c r="AM19" s="165" t="str">
        <f t="shared" si="26"/>
        <v>0</v>
      </c>
      <c r="AN19" s="230" t="str">
        <f t="shared" si="27"/>
        <v>0</v>
      </c>
      <c r="AO19" s="230" t="str">
        <f t="shared" si="27"/>
        <v>0</v>
      </c>
      <c r="AP19" s="230" t="str">
        <f t="shared" si="27"/>
        <v>1</v>
      </c>
      <c r="AQ19" s="231" t="str">
        <f t="shared" si="27"/>
        <v>0</v>
      </c>
      <c r="AR19" s="230" t="str">
        <f t="shared" si="27"/>
        <v>0</v>
      </c>
      <c r="AS19" s="230" t="str">
        <f t="shared" si="27"/>
        <v>0</v>
      </c>
      <c r="AT19" s="230" t="str">
        <f t="shared" si="27"/>
        <v>0</v>
      </c>
      <c r="AU19" s="231" t="str">
        <f t="shared" si="27"/>
        <v>1</v>
      </c>
      <c r="AV19" s="230" t="str">
        <f t="shared" si="28"/>
        <v>0</v>
      </c>
      <c r="AW19" s="232" t="str">
        <f t="shared" si="28"/>
        <v>0</v>
      </c>
      <c r="AX19" s="232" t="str">
        <f t="shared" si="28"/>
        <v>0</v>
      </c>
      <c r="AY19" s="233" t="str">
        <f t="shared" si="28"/>
        <v>0</v>
      </c>
      <c r="AZ19" s="232" t="str">
        <f t="shared" si="28"/>
        <v>0</v>
      </c>
      <c r="BA19" s="232" t="str">
        <f t="shared" si="28"/>
        <v>0</v>
      </c>
      <c r="BB19" s="232" t="str">
        <f t="shared" si="28"/>
        <v>0</v>
      </c>
      <c r="BC19" s="233" t="str">
        <f t="shared" si="28"/>
        <v>0</v>
      </c>
      <c r="BD19" s="168" t="str">
        <f t="shared" si="29"/>
        <v>1</v>
      </c>
      <c r="BE19" s="168" t="str">
        <f t="shared" si="29"/>
        <v>0</v>
      </c>
      <c r="BF19" s="168" t="str">
        <f t="shared" si="29"/>
        <v>1</v>
      </c>
      <c r="BG19" s="169" t="str">
        <f t="shared" si="29"/>
        <v>0</v>
      </c>
      <c r="BH19" s="168" t="str">
        <f t="shared" si="29"/>
        <v>0</v>
      </c>
      <c r="BI19" s="168" t="str">
        <f t="shared" si="29"/>
        <v>0</v>
      </c>
      <c r="BJ19" s="168" t="str">
        <f t="shared" si="29"/>
        <v>0</v>
      </c>
      <c r="BK19" s="169" t="str">
        <f t="shared" si="29"/>
        <v>0</v>
      </c>
      <c r="BL19" s="168" t="str">
        <f t="shared" si="30"/>
        <v>0</v>
      </c>
      <c r="BM19" s="168" t="str">
        <f t="shared" si="30"/>
        <v>0</v>
      </c>
      <c r="BN19" s="168" t="str">
        <f t="shared" si="30"/>
        <v>0</v>
      </c>
      <c r="BO19" s="169" t="str">
        <f t="shared" si="30"/>
        <v>0</v>
      </c>
      <c r="BP19" s="168" t="str">
        <f t="shared" si="30"/>
        <v>0</v>
      </c>
      <c r="BQ19" s="168" t="str">
        <f t="shared" si="30"/>
        <v>1</v>
      </c>
      <c r="BR19" s="168" t="str">
        <f t="shared" si="30"/>
        <v>0</v>
      </c>
      <c r="BS19" s="169" t="str">
        <f t="shared" si="30"/>
        <v>1</v>
      </c>
      <c r="BT19" s="302" t="str">
        <f t="shared" si="31"/>
        <v>1</v>
      </c>
      <c r="BU19" s="302" t="str">
        <f t="shared" si="31"/>
        <v>0</v>
      </c>
      <c r="BV19" s="302" t="str">
        <f t="shared" si="31"/>
        <v>0</v>
      </c>
      <c r="BW19" s="303" t="str">
        <f t="shared" si="31"/>
        <v>0</v>
      </c>
      <c r="BX19" s="302" t="str">
        <f t="shared" si="31"/>
        <v>0</v>
      </c>
      <c r="BY19" s="302" t="str">
        <f t="shared" si="31"/>
        <v>0</v>
      </c>
      <c r="BZ19" s="302" t="str">
        <f t="shared" si="31"/>
        <v>0</v>
      </c>
      <c r="CA19" s="303" t="str">
        <f t="shared" si="31"/>
        <v>1</v>
      </c>
      <c r="CB19" s="164" t="str">
        <f t="shared" si="32"/>
        <v>0</v>
      </c>
      <c r="CC19" s="289" t="str">
        <f t="shared" si="32"/>
        <v>1</v>
      </c>
      <c r="CD19" s="340" t="str">
        <f t="shared" si="32"/>
        <v>0</v>
      </c>
      <c r="CE19" s="341" t="str">
        <f t="shared" si="32"/>
        <v>0</v>
      </c>
      <c r="CF19" s="340" t="str">
        <f t="shared" si="32"/>
        <v>0</v>
      </c>
      <c r="CG19" s="340" t="str">
        <f t="shared" si="32"/>
        <v>0</v>
      </c>
      <c r="CH19" s="340" t="str">
        <f t="shared" si="32"/>
        <v>0</v>
      </c>
      <c r="CI19" s="341" t="str">
        <f t="shared" si="32"/>
        <v>0</v>
      </c>
      <c r="CJ19" s="367"/>
      <c r="CK19" s="417"/>
      <c r="CL19" s="32" t="str">
        <f t="shared" si="63"/>
        <v>9C1B</v>
      </c>
      <c r="CM19" s="285">
        <f t="shared" si="64"/>
        <v>33</v>
      </c>
      <c r="CN19" s="285">
        <f t="shared" si="67"/>
        <v>43</v>
      </c>
      <c r="CO19" s="142">
        <f t="shared" si="34"/>
        <v>54</v>
      </c>
      <c r="CP19" s="142">
        <f t="shared" si="35"/>
        <v>12.222222222222221</v>
      </c>
      <c r="CQ19" s="154">
        <f t="shared" si="65"/>
        <v>2</v>
      </c>
      <c r="CR19" s="367"/>
      <c r="CS19" s="170">
        <f t="shared" si="36"/>
        <v>9</v>
      </c>
      <c r="CT19" s="23">
        <f t="shared" si="37"/>
        <v>12</v>
      </c>
      <c r="CU19" s="171">
        <f t="shared" si="38"/>
        <v>1</v>
      </c>
      <c r="CV19" s="23">
        <f t="shared" si="39"/>
        <v>11</v>
      </c>
      <c r="CW19" s="172">
        <f t="shared" si="40"/>
        <v>0</v>
      </c>
      <c r="CX19" s="24">
        <f t="shared" si="41"/>
        <v>4</v>
      </c>
      <c r="CY19" s="267">
        <f t="shared" si="42"/>
        <v>2</v>
      </c>
      <c r="CZ19" s="268">
        <f t="shared" si="43"/>
        <v>1</v>
      </c>
      <c r="DA19" s="267">
        <f t="shared" si="44"/>
        <v>0</v>
      </c>
      <c r="DB19" s="268">
        <f t="shared" si="45"/>
        <v>0</v>
      </c>
      <c r="DC19" s="173">
        <f t="shared" si="46"/>
        <v>10</v>
      </c>
      <c r="DD19" s="26">
        <f t="shared" si="47"/>
        <v>0</v>
      </c>
      <c r="DE19" s="173">
        <f t="shared" si="48"/>
        <v>0</v>
      </c>
      <c r="DF19" s="26">
        <f t="shared" si="49"/>
        <v>5</v>
      </c>
      <c r="DG19" s="326">
        <f t="shared" si="50"/>
        <v>8</v>
      </c>
      <c r="DH19" s="327">
        <f t="shared" si="51"/>
        <v>1</v>
      </c>
      <c r="DI19" s="172">
        <f t="shared" si="52"/>
        <v>4</v>
      </c>
      <c r="DJ19" s="24">
        <f t="shared" si="53"/>
        <v>0</v>
      </c>
      <c r="DL19" s="19">
        <f t="shared" si="54"/>
        <v>156</v>
      </c>
      <c r="DM19" s="19">
        <f t="shared" si="55"/>
        <v>27</v>
      </c>
      <c r="DN19" s="174">
        <f t="shared" si="56"/>
        <v>4</v>
      </c>
      <c r="DO19" s="278">
        <f t="shared" si="57"/>
        <v>33</v>
      </c>
      <c r="DP19" s="278">
        <f t="shared" si="58"/>
        <v>0</v>
      </c>
      <c r="DQ19" s="20">
        <f t="shared" si="59"/>
        <v>160</v>
      </c>
      <c r="DR19" s="20">
        <f t="shared" si="60"/>
        <v>5</v>
      </c>
      <c r="DS19" s="337">
        <f t="shared" si="61"/>
        <v>129</v>
      </c>
      <c r="DT19" s="174">
        <f t="shared" si="62"/>
        <v>64</v>
      </c>
      <c r="DU19" s="172">
        <f t="shared" si="66"/>
        <v>129</v>
      </c>
    </row>
    <row r="20" spans="1:125" s="172" customFormat="1">
      <c r="A20" s="408" t="s">
        <v>309</v>
      </c>
      <c r="B20" s="408" t="s">
        <v>310</v>
      </c>
      <c r="C20" s="154">
        <f t="shared" si="11"/>
        <v>17</v>
      </c>
      <c r="D20" s="167">
        <f t="shared" si="12"/>
        <v>68</v>
      </c>
      <c r="E20" s="166" t="str">
        <f t="shared" si="13"/>
        <v>9C</v>
      </c>
      <c r="F20" s="367" t="str">
        <f t="shared" si="14"/>
        <v>1B</v>
      </c>
      <c r="G20" s="367" t="str">
        <f t="shared" si="15"/>
        <v>08</v>
      </c>
      <c r="H20" s="367" t="str">
        <f t="shared" si="16"/>
        <v>21</v>
      </c>
      <c r="I20" s="367" t="str">
        <f t="shared" si="17"/>
        <v>00</v>
      </c>
      <c r="J20" s="367" t="str">
        <f t="shared" si="18"/>
        <v>A1</v>
      </c>
      <c r="K20" s="367" t="str">
        <f t="shared" si="19"/>
        <v>05</v>
      </c>
      <c r="L20" s="367" t="str">
        <f t="shared" si="20"/>
        <v>86</v>
      </c>
      <c r="M20" s="367" t="str">
        <f t="shared" si="21"/>
        <v>4</v>
      </c>
      <c r="N20" s="367" t="str">
        <f t="shared" si="22"/>
        <v/>
      </c>
      <c r="O20" s="156" t="str">
        <f t="shared" si="23"/>
        <v/>
      </c>
      <c r="P20" s="157" t="str">
        <f t="shared" si="24"/>
        <v>1</v>
      </c>
      <c r="Q20" s="158" t="str">
        <f t="shared" si="24"/>
        <v>0</v>
      </c>
      <c r="R20" s="158" t="str">
        <f t="shared" si="24"/>
        <v>0</v>
      </c>
      <c r="S20" s="159" t="str">
        <f t="shared" si="24"/>
        <v>1</v>
      </c>
      <c r="T20" s="158" t="str">
        <f t="shared" si="24"/>
        <v>1</v>
      </c>
      <c r="U20" s="158" t="str">
        <f t="shared" si="24"/>
        <v>1</v>
      </c>
      <c r="V20" s="158" t="str">
        <f t="shared" si="24"/>
        <v>0</v>
      </c>
      <c r="W20" s="159" t="str">
        <f t="shared" si="24"/>
        <v>0</v>
      </c>
      <c r="X20" s="158" t="str">
        <f t="shared" si="25"/>
        <v>0</v>
      </c>
      <c r="Y20" s="158" t="str">
        <f t="shared" si="25"/>
        <v>0</v>
      </c>
      <c r="Z20" s="158" t="str">
        <f t="shared" si="25"/>
        <v>0</v>
      </c>
      <c r="AA20" s="159" t="str">
        <f t="shared" si="25"/>
        <v>1</v>
      </c>
      <c r="AB20" s="161" t="str">
        <f t="shared" si="25"/>
        <v>1</v>
      </c>
      <c r="AC20" s="161" t="str">
        <f t="shared" si="25"/>
        <v>0</v>
      </c>
      <c r="AD20" s="158" t="str">
        <f t="shared" si="25"/>
        <v>1</v>
      </c>
      <c r="AE20" s="159" t="str">
        <f t="shared" si="25"/>
        <v>1</v>
      </c>
      <c r="AF20" s="367" t="str">
        <f t="shared" si="26"/>
        <v>0</v>
      </c>
      <c r="AG20" s="162" t="str">
        <f t="shared" si="26"/>
        <v>0</v>
      </c>
      <c r="AH20" s="163" t="str">
        <f t="shared" si="26"/>
        <v>0</v>
      </c>
      <c r="AI20" s="165" t="str">
        <f t="shared" si="26"/>
        <v>0</v>
      </c>
      <c r="AJ20" s="164" t="str">
        <f t="shared" si="26"/>
        <v>1</v>
      </c>
      <c r="AK20" s="164" t="str">
        <f t="shared" si="26"/>
        <v>0</v>
      </c>
      <c r="AL20" s="289" t="str">
        <f t="shared" si="26"/>
        <v>0</v>
      </c>
      <c r="AM20" s="165" t="str">
        <f t="shared" si="26"/>
        <v>0</v>
      </c>
      <c r="AN20" s="230" t="str">
        <f t="shared" si="27"/>
        <v>0</v>
      </c>
      <c r="AO20" s="230" t="str">
        <f t="shared" si="27"/>
        <v>0</v>
      </c>
      <c r="AP20" s="230" t="str">
        <f t="shared" si="27"/>
        <v>1</v>
      </c>
      <c r="AQ20" s="231" t="str">
        <f t="shared" si="27"/>
        <v>0</v>
      </c>
      <c r="AR20" s="230" t="str">
        <f t="shared" si="27"/>
        <v>0</v>
      </c>
      <c r="AS20" s="230" t="str">
        <f t="shared" si="27"/>
        <v>0</v>
      </c>
      <c r="AT20" s="230" t="str">
        <f t="shared" si="27"/>
        <v>0</v>
      </c>
      <c r="AU20" s="231" t="str">
        <f t="shared" si="27"/>
        <v>1</v>
      </c>
      <c r="AV20" s="230" t="str">
        <f t="shared" si="28"/>
        <v>0</v>
      </c>
      <c r="AW20" s="232" t="str">
        <f t="shared" si="28"/>
        <v>0</v>
      </c>
      <c r="AX20" s="232" t="str">
        <f t="shared" si="28"/>
        <v>0</v>
      </c>
      <c r="AY20" s="233" t="str">
        <f t="shared" si="28"/>
        <v>0</v>
      </c>
      <c r="AZ20" s="232" t="str">
        <f t="shared" si="28"/>
        <v>0</v>
      </c>
      <c r="BA20" s="232" t="str">
        <f t="shared" si="28"/>
        <v>0</v>
      </c>
      <c r="BB20" s="232" t="str">
        <f t="shared" si="28"/>
        <v>0</v>
      </c>
      <c r="BC20" s="233" t="str">
        <f t="shared" si="28"/>
        <v>0</v>
      </c>
      <c r="BD20" s="168" t="str">
        <f t="shared" si="29"/>
        <v>1</v>
      </c>
      <c r="BE20" s="168" t="str">
        <f t="shared" si="29"/>
        <v>0</v>
      </c>
      <c r="BF20" s="168" t="str">
        <f t="shared" si="29"/>
        <v>1</v>
      </c>
      <c r="BG20" s="169" t="str">
        <f t="shared" si="29"/>
        <v>0</v>
      </c>
      <c r="BH20" s="168" t="str">
        <f t="shared" si="29"/>
        <v>0</v>
      </c>
      <c r="BI20" s="168" t="str">
        <f t="shared" si="29"/>
        <v>0</v>
      </c>
      <c r="BJ20" s="168" t="str">
        <f t="shared" si="29"/>
        <v>0</v>
      </c>
      <c r="BK20" s="169" t="str">
        <f t="shared" si="29"/>
        <v>1</v>
      </c>
      <c r="BL20" s="168" t="str">
        <f t="shared" si="30"/>
        <v>0</v>
      </c>
      <c r="BM20" s="168" t="str">
        <f t="shared" si="30"/>
        <v>0</v>
      </c>
      <c r="BN20" s="168" t="str">
        <f t="shared" si="30"/>
        <v>0</v>
      </c>
      <c r="BO20" s="169" t="str">
        <f t="shared" si="30"/>
        <v>0</v>
      </c>
      <c r="BP20" s="168" t="str">
        <f t="shared" si="30"/>
        <v>0</v>
      </c>
      <c r="BQ20" s="168" t="str">
        <f t="shared" si="30"/>
        <v>1</v>
      </c>
      <c r="BR20" s="168" t="str">
        <f t="shared" si="30"/>
        <v>0</v>
      </c>
      <c r="BS20" s="169" t="str">
        <f t="shared" si="30"/>
        <v>1</v>
      </c>
      <c r="BT20" s="302" t="str">
        <f t="shared" si="31"/>
        <v>1</v>
      </c>
      <c r="BU20" s="302" t="str">
        <f t="shared" si="31"/>
        <v>0</v>
      </c>
      <c r="BV20" s="302" t="str">
        <f t="shared" si="31"/>
        <v>0</v>
      </c>
      <c r="BW20" s="303" t="str">
        <f t="shared" si="31"/>
        <v>0</v>
      </c>
      <c r="BX20" s="302" t="str">
        <f t="shared" si="31"/>
        <v>0</v>
      </c>
      <c r="BY20" s="302" t="str">
        <f t="shared" si="31"/>
        <v>1</v>
      </c>
      <c r="BZ20" s="302" t="str">
        <f t="shared" si="31"/>
        <v>1</v>
      </c>
      <c r="CA20" s="303" t="str">
        <f t="shared" si="31"/>
        <v>0</v>
      </c>
      <c r="CB20" s="164" t="str">
        <f t="shared" si="32"/>
        <v>0</v>
      </c>
      <c r="CC20" s="289" t="str">
        <f t="shared" si="32"/>
        <v>1</v>
      </c>
      <c r="CD20" s="340" t="str">
        <f t="shared" si="32"/>
        <v>0</v>
      </c>
      <c r="CE20" s="341" t="str">
        <f t="shared" si="32"/>
        <v>0</v>
      </c>
      <c r="CF20" s="340" t="str">
        <f t="shared" si="32"/>
        <v>0</v>
      </c>
      <c r="CG20" s="340" t="str">
        <f t="shared" si="32"/>
        <v>0</v>
      </c>
      <c r="CH20" s="340" t="str">
        <f t="shared" si="32"/>
        <v>0</v>
      </c>
      <c r="CI20" s="341" t="str">
        <f t="shared" si="32"/>
        <v>0</v>
      </c>
      <c r="CJ20" s="367"/>
      <c r="CK20" s="417"/>
      <c r="CL20" s="32" t="str">
        <f t="shared" si="63"/>
        <v>9C1B</v>
      </c>
      <c r="CM20" s="285">
        <f t="shared" si="64"/>
        <v>33</v>
      </c>
      <c r="CN20" s="285">
        <f t="shared" si="67"/>
        <v>43</v>
      </c>
      <c r="CO20" s="142">
        <f t="shared" si="34"/>
        <v>54.1</v>
      </c>
      <c r="CP20" s="142">
        <f t="shared" si="35"/>
        <v>12.277777777777779</v>
      </c>
      <c r="CQ20" s="154">
        <f t="shared" si="65"/>
        <v>4</v>
      </c>
      <c r="CR20" s="367"/>
      <c r="CS20" s="170">
        <f t="shared" si="36"/>
        <v>9</v>
      </c>
      <c r="CT20" s="23">
        <f t="shared" si="37"/>
        <v>12</v>
      </c>
      <c r="CU20" s="171">
        <f t="shared" si="38"/>
        <v>1</v>
      </c>
      <c r="CV20" s="23">
        <f t="shared" si="39"/>
        <v>11</v>
      </c>
      <c r="CW20" s="172">
        <f t="shared" si="40"/>
        <v>0</v>
      </c>
      <c r="CX20" s="24">
        <f t="shared" si="41"/>
        <v>8</v>
      </c>
      <c r="CY20" s="267">
        <f t="shared" si="42"/>
        <v>2</v>
      </c>
      <c r="CZ20" s="268">
        <f t="shared" si="43"/>
        <v>1</v>
      </c>
      <c r="DA20" s="267">
        <f t="shared" si="44"/>
        <v>0</v>
      </c>
      <c r="DB20" s="268">
        <f t="shared" si="45"/>
        <v>0</v>
      </c>
      <c r="DC20" s="173">
        <f t="shared" si="46"/>
        <v>10</v>
      </c>
      <c r="DD20" s="26">
        <f t="shared" si="47"/>
        <v>1</v>
      </c>
      <c r="DE20" s="173">
        <f t="shared" si="48"/>
        <v>0</v>
      </c>
      <c r="DF20" s="26">
        <f t="shared" si="49"/>
        <v>5</v>
      </c>
      <c r="DG20" s="326">
        <f t="shared" si="50"/>
        <v>8</v>
      </c>
      <c r="DH20" s="327">
        <f t="shared" si="51"/>
        <v>6</v>
      </c>
      <c r="DI20" s="172">
        <f t="shared" si="52"/>
        <v>4</v>
      </c>
      <c r="DJ20" s="24">
        <f t="shared" si="53"/>
        <v>0</v>
      </c>
      <c r="DL20" s="19">
        <f t="shared" si="54"/>
        <v>156</v>
      </c>
      <c r="DM20" s="19">
        <f t="shared" si="55"/>
        <v>27</v>
      </c>
      <c r="DN20" s="174">
        <f t="shared" si="56"/>
        <v>8</v>
      </c>
      <c r="DO20" s="278">
        <f t="shared" si="57"/>
        <v>33</v>
      </c>
      <c r="DP20" s="278">
        <f t="shared" si="58"/>
        <v>0</v>
      </c>
      <c r="DQ20" s="20">
        <f t="shared" si="59"/>
        <v>161</v>
      </c>
      <c r="DR20" s="20">
        <f t="shared" si="60"/>
        <v>5</v>
      </c>
      <c r="DS20" s="337">
        <f t="shared" si="61"/>
        <v>134</v>
      </c>
      <c r="DT20" s="174">
        <f t="shared" si="62"/>
        <v>64</v>
      </c>
      <c r="DU20" s="172">
        <f t="shared" si="66"/>
        <v>134</v>
      </c>
    </row>
    <row r="21" spans="1:125" s="187" customFormat="1">
      <c r="A21" s="408" t="s">
        <v>311</v>
      </c>
      <c r="B21" s="408" t="s">
        <v>312</v>
      </c>
      <c r="C21" s="177">
        <f t="shared" si="11"/>
        <v>17</v>
      </c>
      <c r="D21" s="178">
        <f t="shared" si="12"/>
        <v>68</v>
      </c>
      <c r="E21" s="179" t="str">
        <f t="shared" si="13"/>
        <v>9C</v>
      </c>
      <c r="F21" s="180" t="str">
        <f t="shared" si="14"/>
        <v>1B</v>
      </c>
      <c r="G21" s="180" t="str">
        <f t="shared" si="15"/>
        <v>0A</v>
      </c>
      <c r="H21" s="180" t="str">
        <f t="shared" si="16"/>
        <v>21</v>
      </c>
      <c r="I21" s="180" t="str">
        <f t="shared" si="17"/>
        <v>00</v>
      </c>
      <c r="J21" s="180" t="str">
        <f t="shared" si="18"/>
        <v>A1</v>
      </c>
      <c r="K21" s="180" t="str">
        <f t="shared" si="19"/>
        <v>05</v>
      </c>
      <c r="L21" s="180" t="str">
        <f t="shared" si="20"/>
        <v>88</v>
      </c>
      <c r="M21" s="180" t="str">
        <f t="shared" si="21"/>
        <v>4</v>
      </c>
      <c r="N21" s="180" t="str">
        <f t="shared" si="22"/>
        <v/>
      </c>
      <c r="O21" s="181" t="str">
        <f t="shared" si="23"/>
        <v/>
      </c>
      <c r="P21" s="157" t="str">
        <f t="shared" si="24"/>
        <v>1</v>
      </c>
      <c r="Q21" s="158" t="str">
        <f t="shared" si="24"/>
        <v>0</v>
      </c>
      <c r="R21" s="158" t="str">
        <f t="shared" si="24"/>
        <v>0</v>
      </c>
      <c r="S21" s="159" t="str">
        <f t="shared" si="24"/>
        <v>1</v>
      </c>
      <c r="T21" s="158" t="str">
        <f t="shared" si="24"/>
        <v>1</v>
      </c>
      <c r="U21" s="158" t="str">
        <f t="shared" si="24"/>
        <v>1</v>
      </c>
      <c r="V21" s="158" t="str">
        <f t="shared" si="24"/>
        <v>0</v>
      </c>
      <c r="W21" s="159" t="str">
        <f t="shared" si="24"/>
        <v>0</v>
      </c>
      <c r="X21" s="158" t="str">
        <f t="shared" si="25"/>
        <v>0</v>
      </c>
      <c r="Y21" s="158" t="str">
        <f t="shared" si="25"/>
        <v>0</v>
      </c>
      <c r="Z21" s="158" t="str">
        <f t="shared" si="25"/>
        <v>0</v>
      </c>
      <c r="AA21" s="159" t="str">
        <f t="shared" si="25"/>
        <v>1</v>
      </c>
      <c r="AB21" s="161" t="str">
        <f t="shared" si="25"/>
        <v>1</v>
      </c>
      <c r="AC21" s="161" t="str">
        <f t="shared" si="25"/>
        <v>0</v>
      </c>
      <c r="AD21" s="158" t="str">
        <f t="shared" si="25"/>
        <v>1</v>
      </c>
      <c r="AE21" s="159" t="str">
        <f t="shared" si="25"/>
        <v>1</v>
      </c>
      <c r="AF21" s="180" t="str">
        <f t="shared" si="26"/>
        <v>0</v>
      </c>
      <c r="AG21" s="182" t="str">
        <f t="shared" si="26"/>
        <v>0</v>
      </c>
      <c r="AH21" s="183" t="str">
        <f t="shared" si="26"/>
        <v>0</v>
      </c>
      <c r="AI21" s="185" t="str">
        <f t="shared" si="26"/>
        <v>0</v>
      </c>
      <c r="AJ21" s="184" t="str">
        <f t="shared" si="26"/>
        <v>1</v>
      </c>
      <c r="AK21" s="184" t="str">
        <f t="shared" si="26"/>
        <v>0</v>
      </c>
      <c r="AL21" s="295" t="str">
        <f t="shared" si="26"/>
        <v>1</v>
      </c>
      <c r="AM21" s="185" t="str">
        <f t="shared" si="26"/>
        <v>0</v>
      </c>
      <c r="AN21" s="249" t="str">
        <f t="shared" si="27"/>
        <v>0</v>
      </c>
      <c r="AO21" s="249" t="str">
        <f t="shared" si="27"/>
        <v>0</v>
      </c>
      <c r="AP21" s="249" t="str">
        <f t="shared" si="27"/>
        <v>1</v>
      </c>
      <c r="AQ21" s="251" t="str">
        <f t="shared" si="27"/>
        <v>0</v>
      </c>
      <c r="AR21" s="249" t="str">
        <f t="shared" si="27"/>
        <v>0</v>
      </c>
      <c r="AS21" s="249" t="str">
        <f t="shared" si="27"/>
        <v>0</v>
      </c>
      <c r="AT21" s="249" t="str">
        <f t="shared" si="27"/>
        <v>0</v>
      </c>
      <c r="AU21" s="251" t="str">
        <f t="shared" si="27"/>
        <v>1</v>
      </c>
      <c r="AV21" s="249" t="str">
        <f t="shared" si="28"/>
        <v>0</v>
      </c>
      <c r="AW21" s="252" t="str">
        <f t="shared" si="28"/>
        <v>0</v>
      </c>
      <c r="AX21" s="252" t="str">
        <f t="shared" si="28"/>
        <v>0</v>
      </c>
      <c r="AY21" s="253" t="str">
        <f t="shared" si="28"/>
        <v>0</v>
      </c>
      <c r="AZ21" s="252" t="str">
        <f t="shared" si="28"/>
        <v>0</v>
      </c>
      <c r="BA21" s="252" t="str">
        <f t="shared" si="28"/>
        <v>0</v>
      </c>
      <c r="BB21" s="252" t="str">
        <f t="shared" si="28"/>
        <v>0</v>
      </c>
      <c r="BC21" s="253" t="str">
        <f t="shared" si="28"/>
        <v>0</v>
      </c>
      <c r="BD21" s="168" t="str">
        <f t="shared" si="29"/>
        <v>1</v>
      </c>
      <c r="BE21" s="168" t="str">
        <f t="shared" si="29"/>
        <v>0</v>
      </c>
      <c r="BF21" s="168" t="str">
        <f t="shared" si="29"/>
        <v>1</v>
      </c>
      <c r="BG21" s="169" t="str">
        <f t="shared" si="29"/>
        <v>0</v>
      </c>
      <c r="BH21" s="168" t="str">
        <f t="shared" si="29"/>
        <v>0</v>
      </c>
      <c r="BI21" s="168" t="str">
        <f t="shared" si="29"/>
        <v>0</v>
      </c>
      <c r="BJ21" s="168" t="str">
        <f t="shared" si="29"/>
        <v>0</v>
      </c>
      <c r="BK21" s="169" t="str">
        <f t="shared" si="29"/>
        <v>1</v>
      </c>
      <c r="BL21" s="168" t="str">
        <f t="shared" si="30"/>
        <v>0</v>
      </c>
      <c r="BM21" s="168" t="str">
        <f t="shared" si="30"/>
        <v>0</v>
      </c>
      <c r="BN21" s="168" t="str">
        <f t="shared" si="30"/>
        <v>0</v>
      </c>
      <c r="BO21" s="169" t="str">
        <f t="shared" si="30"/>
        <v>0</v>
      </c>
      <c r="BP21" s="168" t="str">
        <f t="shared" si="30"/>
        <v>0</v>
      </c>
      <c r="BQ21" s="168" t="str">
        <f t="shared" si="30"/>
        <v>1</v>
      </c>
      <c r="BR21" s="168" t="str">
        <f t="shared" si="30"/>
        <v>0</v>
      </c>
      <c r="BS21" s="169" t="str">
        <f t="shared" si="30"/>
        <v>1</v>
      </c>
      <c r="BT21" s="312" t="str">
        <f t="shared" si="31"/>
        <v>1</v>
      </c>
      <c r="BU21" s="312" t="str">
        <f t="shared" si="31"/>
        <v>0</v>
      </c>
      <c r="BV21" s="312" t="str">
        <f t="shared" si="31"/>
        <v>0</v>
      </c>
      <c r="BW21" s="313" t="str">
        <f t="shared" si="31"/>
        <v>0</v>
      </c>
      <c r="BX21" s="312" t="str">
        <f t="shared" si="31"/>
        <v>1</v>
      </c>
      <c r="BY21" s="312" t="str">
        <f t="shared" si="31"/>
        <v>0</v>
      </c>
      <c r="BZ21" s="312" t="str">
        <f t="shared" si="31"/>
        <v>0</v>
      </c>
      <c r="CA21" s="313" t="str">
        <f t="shared" si="31"/>
        <v>0</v>
      </c>
      <c r="CB21" s="184" t="str">
        <f t="shared" si="32"/>
        <v>0</v>
      </c>
      <c r="CC21" s="295" t="str">
        <f t="shared" si="32"/>
        <v>1</v>
      </c>
      <c r="CD21" s="350" t="str">
        <f t="shared" si="32"/>
        <v>0</v>
      </c>
      <c r="CE21" s="351" t="str">
        <f t="shared" si="32"/>
        <v>0</v>
      </c>
      <c r="CF21" s="350" t="str">
        <f t="shared" si="32"/>
        <v>0</v>
      </c>
      <c r="CG21" s="350" t="str">
        <f t="shared" si="32"/>
        <v>0</v>
      </c>
      <c r="CH21" s="350" t="str">
        <f t="shared" si="32"/>
        <v>0</v>
      </c>
      <c r="CI21" s="351" t="str">
        <f t="shared" si="32"/>
        <v>0</v>
      </c>
      <c r="CJ21" s="417"/>
      <c r="CK21" s="417"/>
      <c r="CL21" s="32" t="str">
        <f t="shared" si="63"/>
        <v>9C1B</v>
      </c>
      <c r="CM21" s="285">
        <f t="shared" si="64"/>
        <v>33</v>
      </c>
      <c r="CN21" s="285">
        <f t="shared" si="67"/>
        <v>43</v>
      </c>
      <c r="CO21" s="142">
        <f t="shared" si="34"/>
        <v>54.1</v>
      </c>
      <c r="CP21" s="142">
        <f t="shared" si="35"/>
        <v>12.277777777777779</v>
      </c>
      <c r="CQ21" s="154">
        <f t="shared" si="65"/>
        <v>5</v>
      </c>
      <c r="CR21" s="180"/>
      <c r="CS21" s="170">
        <f t="shared" si="36"/>
        <v>9</v>
      </c>
      <c r="CT21" s="23">
        <f t="shared" si="37"/>
        <v>12</v>
      </c>
      <c r="CU21" s="171">
        <f t="shared" si="38"/>
        <v>1</v>
      </c>
      <c r="CV21" s="23">
        <f t="shared" si="39"/>
        <v>11</v>
      </c>
      <c r="CW21" s="187">
        <f t="shared" si="40"/>
        <v>0</v>
      </c>
      <c r="CX21" s="188">
        <f t="shared" si="41"/>
        <v>10</v>
      </c>
      <c r="CY21" s="269">
        <f t="shared" si="42"/>
        <v>2</v>
      </c>
      <c r="CZ21" s="270">
        <f t="shared" si="43"/>
        <v>1</v>
      </c>
      <c r="DA21" s="269">
        <f t="shared" si="44"/>
        <v>0</v>
      </c>
      <c r="DB21" s="270">
        <f t="shared" si="45"/>
        <v>0</v>
      </c>
      <c r="DC21" s="173">
        <f t="shared" si="46"/>
        <v>10</v>
      </c>
      <c r="DD21" s="26">
        <f t="shared" si="47"/>
        <v>1</v>
      </c>
      <c r="DE21" s="173">
        <f t="shared" si="48"/>
        <v>0</v>
      </c>
      <c r="DF21" s="26">
        <f t="shared" si="49"/>
        <v>5</v>
      </c>
      <c r="DG21" s="328">
        <f t="shared" si="50"/>
        <v>8</v>
      </c>
      <c r="DH21" s="329">
        <f t="shared" si="51"/>
        <v>8</v>
      </c>
      <c r="DI21" s="187">
        <f t="shared" si="52"/>
        <v>4</v>
      </c>
      <c r="DJ21" s="188">
        <f t="shared" si="53"/>
        <v>0</v>
      </c>
      <c r="DL21" s="19">
        <f t="shared" si="54"/>
        <v>156</v>
      </c>
      <c r="DM21" s="19">
        <f t="shared" si="55"/>
        <v>27</v>
      </c>
      <c r="DN21" s="189">
        <f t="shared" si="56"/>
        <v>10</v>
      </c>
      <c r="DO21" s="279">
        <f t="shared" si="57"/>
        <v>33</v>
      </c>
      <c r="DP21" s="279">
        <f t="shared" si="58"/>
        <v>0</v>
      </c>
      <c r="DQ21" s="20">
        <f t="shared" si="59"/>
        <v>161</v>
      </c>
      <c r="DR21" s="20">
        <f t="shared" si="60"/>
        <v>5</v>
      </c>
      <c r="DS21" s="338">
        <f t="shared" si="61"/>
        <v>136</v>
      </c>
      <c r="DT21" s="189">
        <f t="shared" si="62"/>
        <v>64</v>
      </c>
      <c r="DU21" s="172">
        <f t="shared" si="66"/>
        <v>136</v>
      </c>
    </row>
    <row r="22" spans="1:125" s="172" customFormat="1">
      <c r="A22" s="408" t="s">
        <v>313</v>
      </c>
      <c r="B22" s="408" t="s">
        <v>314</v>
      </c>
      <c r="C22" s="154">
        <f t="shared" si="11"/>
        <v>17</v>
      </c>
      <c r="D22" s="167">
        <f t="shared" si="12"/>
        <v>68</v>
      </c>
      <c r="E22" s="166" t="str">
        <f t="shared" si="13"/>
        <v>9C</v>
      </c>
      <c r="F22" s="367" t="str">
        <f t="shared" si="14"/>
        <v>1B</v>
      </c>
      <c r="G22" s="367" t="str">
        <f t="shared" si="15"/>
        <v>0C</v>
      </c>
      <c r="H22" s="367" t="str">
        <f t="shared" si="16"/>
        <v>21</v>
      </c>
      <c r="I22" s="367" t="str">
        <f t="shared" si="17"/>
        <v>00</v>
      </c>
      <c r="J22" s="367" t="str">
        <f t="shared" si="18"/>
        <v>A1</v>
      </c>
      <c r="K22" s="367" t="str">
        <f t="shared" si="19"/>
        <v>05</v>
      </c>
      <c r="L22" s="367" t="str">
        <f t="shared" si="20"/>
        <v>8A</v>
      </c>
      <c r="M22" s="367" t="str">
        <f t="shared" si="21"/>
        <v>4</v>
      </c>
      <c r="N22" s="367" t="str">
        <f t="shared" si="22"/>
        <v/>
      </c>
      <c r="O22" s="156" t="str">
        <f t="shared" si="23"/>
        <v/>
      </c>
      <c r="P22" s="157" t="str">
        <f t="shared" si="24"/>
        <v>1</v>
      </c>
      <c r="Q22" s="158" t="str">
        <f t="shared" si="24"/>
        <v>0</v>
      </c>
      <c r="R22" s="158" t="str">
        <f t="shared" si="24"/>
        <v>0</v>
      </c>
      <c r="S22" s="159" t="str">
        <f t="shared" si="24"/>
        <v>1</v>
      </c>
      <c r="T22" s="158" t="str">
        <f t="shared" si="24"/>
        <v>1</v>
      </c>
      <c r="U22" s="158" t="str">
        <f t="shared" si="24"/>
        <v>1</v>
      </c>
      <c r="V22" s="158" t="str">
        <f t="shared" si="24"/>
        <v>0</v>
      </c>
      <c r="W22" s="159" t="str">
        <f t="shared" si="24"/>
        <v>0</v>
      </c>
      <c r="X22" s="158" t="str">
        <f t="shared" si="25"/>
        <v>0</v>
      </c>
      <c r="Y22" s="158" t="str">
        <f t="shared" si="25"/>
        <v>0</v>
      </c>
      <c r="Z22" s="158" t="str">
        <f t="shared" si="25"/>
        <v>0</v>
      </c>
      <c r="AA22" s="159" t="str">
        <f t="shared" si="25"/>
        <v>1</v>
      </c>
      <c r="AB22" s="161" t="str">
        <f t="shared" si="25"/>
        <v>1</v>
      </c>
      <c r="AC22" s="161" t="str">
        <f t="shared" si="25"/>
        <v>0</v>
      </c>
      <c r="AD22" s="158" t="str">
        <f t="shared" si="25"/>
        <v>1</v>
      </c>
      <c r="AE22" s="159" t="str">
        <f t="shared" si="25"/>
        <v>1</v>
      </c>
      <c r="AF22" s="367" t="str">
        <f t="shared" si="26"/>
        <v>0</v>
      </c>
      <c r="AG22" s="162" t="str">
        <f t="shared" si="26"/>
        <v>0</v>
      </c>
      <c r="AH22" s="163" t="str">
        <f t="shared" si="26"/>
        <v>0</v>
      </c>
      <c r="AI22" s="165" t="str">
        <f t="shared" si="26"/>
        <v>0</v>
      </c>
      <c r="AJ22" s="164" t="str">
        <f t="shared" si="26"/>
        <v>1</v>
      </c>
      <c r="AK22" s="164" t="str">
        <f t="shared" si="26"/>
        <v>1</v>
      </c>
      <c r="AL22" s="289" t="str">
        <f t="shared" si="26"/>
        <v>0</v>
      </c>
      <c r="AM22" s="165" t="str">
        <f t="shared" si="26"/>
        <v>0</v>
      </c>
      <c r="AN22" s="230" t="str">
        <f t="shared" si="27"/>
        <v>0</v>
      </c>
      <c r="AO22" s="230" t="str">
        <f t="shared" si="27"/>
        <v>0</v>
      </c>
      <c r="AP22" s="230" t="str">
        <f t="shared" si="27"/>
        <v>1</v>
      </c>
      <c r="AQ22" s="231" t="str">
        <f t="shared" si="27"/>
        <v>0</v>
      </c>
      <c r="AR22" s="230" t="str">
        <f t="shared" si="27"/>
        <v>0</v>
      </c>
      <c r="AS22" s="230" t="str">
        <f t="shared" si="27"/>
        <v>0</v>
      </c>
      <c r="AT22" s="230" t="str">
        <f t="shared" si="27"/>
        <v>0</v>
      </c>
      <c r="AU22" s="231" t="str">
        <f t="shared" si="27"/>
        <v>1</v>
      </c>
      <c r="AV22" s="230" t="str">
        <f t="shared" si="28"/>
        <v>0</v>
      </c>
      <c r="AW22" s="232" t="str">
        <f t="shared" si="28"/>
        <v>0</v>
      </c>
      <c r="AX22" s="232" t="str">
        <f t="shared" si="28"/>
        <v>0</v>
      </c>
      <c r="AY22" s="233" t="str">
        <f t="shared" si="28"/>
        <v>0</v>
      </c>
      <c r="AZ22" s="232" t="str">
        <f t="shared" si="28"/>
        <v>0</v>
      </c>
      <c r="BA22" s="232" t="str">
        <f t="shared" si="28"/>
        <v>0</v>
      </c>
      <c r="BB22" s="232" t="str">
        <f t="shared" si="28"/>
        <v>0</v>
      </c>
      <c r="BC22" s="233" t="str">
        <f t="shared" si="28"/>
        <v>0</v>
      </c>
      <c r="BD22" s="168" t="str">
        <f t="shared" si="29"/>
        <v>1</v>
      </c>
      <c r="BE22" s="168" t="str">
        <f t="shared" si="29"/>
        <v>0</v>
      </c>
      <c r="BF22" s="168" t="str">
        <f t="shared" si="29"/>
        <v>1</v>
      </c>
      <c r="BG22" s="169" t="str">
        <f t="shared" si="29"/>
        <v>0</v>
      </c>
      <c r="BH22" s="168" t="str">
        <f t="shared" si="29"/>
        <v>0</v>
      </c>
      <c r="BI22" s="168" t="str">
        <f t="shared" si="29"/>
        <v>0</v>
      </c>
      <c r="BJ22" s="168" t="str">
        <f t="shared" si="29"/>
        <v>0</v>
      </c>
      <c r="BK22" s="169" t="str">
        <f t="shared" si="29"/>
        <v>1</v>
      </c>
      <c r="BL22" s="168" t="str">
        <f t="shared" si="30"/>
        <v>0</v>
      </c>
      <c r="BM22" s="168" t="str">
        <f t="shared" si="30"/>
        <v>0</v>
      </c>
      <c r="BN22" s="168" t="str">
        <f t="shared" si="30"/>
        <v>0</v>
      </c>
      <c r="BO22" s="169" t="str">
        <f t="shared" si="30"/>
        <v>0</v>
      </c>
      <c r="BP22" s="168" t="str">
        <f t="shared" si="30"/>
        <v>0</v>
      </c>
      <c r="BQ22" s="168" t="str">
        <f t="shared" si="30"/>
        <v>1</v>
      </c>
      <c r="BR22" s="168" t="str">
        <f t="shared" si="30"/>
        <v>0</v>
      </c>
      <c r="BS22" s="169" t="str">
        <f t="shared" si="30"/>
        <v>1</v>
      </c>
      <c r="BT22" s="302" t="str">
        <f t="shared" si="31"/>
        <v>1</v>
      </c>
      <c r="BU22" s="302" t="str">
        <f t="shared" si="31"/>
        <v>0</v>
      </c>
      <c r="BV22" s="302" t="str">
        <f t="shared" si="31"/>
        <v>0</v>
      </c>
      <c r="BW22" s="303" t="str">
        <f t="shared" si="31"/>
        <v>0</v>
      </c>
      <c r="BX22" s="302" t="str">
        <f t="shared" si="31"/>
        <v>1</v>
      </c>
      <c r="BY22" s="302" t="str">
        <f t="shared" si="31"/>
        <v>0</v>
      </c>
      <c r="BZ22" s="302" t="str">
        <f t="shared" si="31"/>
        <v>1</v>
      </c>
      <c r="CA22" s="303" t="str">
        <f t="shared" si="31"/>
        <v>0</v>
      </c>
      <c r="CB22" s="164" t="str">
        <f t="shared" si="32"/>
        <v>0</v>
      </c>
      <c r="CC22" s="289" t="str">
        <f t="shared" si="32"/>
        <v>1</v>
      </c>
      <c r="CD22" s="340" t="str">
        <f t="shared" si="32"/>
        <v>0</v>
      </c>
      <c r="CE22" s="341" t="str">
        <f t="shared" si="32"/>
        <v>0</v>
      </c>
      <c r="CF22" s="340" t="str">
        <f t="shared" si="32"/>
        <v>0</v>
      </c>
      <c r="CG22" s="340" t="str">
        <f t="shared" si="32"/>
        <v>0</v>
      </c>
      <c r="CH22" s="340" t="str">
        <f t="shared" si="32"/>
        <v>0</v>
      </c>
      <c r="CI22" s="341" t="str">
        <f t="shared" si="32"/>
        <v>0</v>
      </c>
      <c r="CJ22" s="367"/>
      <c r="CK22" s="417"/>
      <c r="CL22" s="32" t="str">
        <f t="shared" si="63"/>
        <v>9C1B</v>
      </c>
      <c r="CM22" s="285">
        <f t="shared" si="64"/>
        <v>33</v>
      </c>
      <c r="CN22" s="285">
        <f t="shared" si="67"/>
        <v>43</v>
      </c>
      <c r="CO22" s="142">
        <f t="shared" si="34"/>
        <v>54.1</v>
      </c>
      <c r="CP22" s="142">
        <f t="shared" si="35"/>
        <v>12.277777777777779</v>
      </c>
      <c r="CQ22" s="154">
        <f t="shared" si="65"/>
        <v>6</v>
      </c>
      <c r="CR22" s="367"/>
      <c r="CS22" s="170">
        <f t="shared" si="36"/>
        <v>9</v>
      </c>
      <c r="CT22" s="23">
        <f t="shared" si="37"/>
        <v>12</v>
      </c>
      <c r="CU22" s="171">
        <f t="shared" si="38"/>
        <v>1</v>
      </c>
      <c r="CV22" s="23">
        <f t="shared" si="39"/>
        <v>11</v>
      </c>
      <c r="CW22" s="172">
        <f t="shared" si="40"/>
        <v>0</v>
      </c>
      <c r="CX22" s="24">
        <f t="shared" si="41"/>
        <v>12</v>
      </c>
      <c r="CY22" s="267">
        <f t="shared" si="42"/>
        <v>2</v>
      </c>
      <c r="CZ22" s="268">
        <f t="shared" si="43"/>
        <v>1</v>
      </c>
      <c r="DA22" s="267">
        <f t="shared" si="44"/>
        <v>0</v>
      </c>
      <c r="DB22" s="268">
        <f t="shared" si="45"/>
        <v>0</v>
      </c>
      <c r="DC22" s="173">
        <f t="shared" si="46"/>
        <v>10</v>
      </c>
      <c r="DD22" s="26">
        <f t="shared" si="47"/>
        <v>1</v>
      </c>
      <c r="DE22" s="173">
        <f t="shared" si="48"/>
        <v>0</v>
      </c>
      <c r="DF22" s="26">
        <f t="shared" si="49"/>
        <v>5</v>
      </c>
      <c r="DG22" s="326">
        <f t="shared" si="50"/>
        <v>8</v>
      </c>
      <c r="DH22" s="327">
        <f t="shared" si="51"/>
        <v>10</v>
      </c>
      <c r="DI22" s="172">
        <f t="shared" si="52"/>
        <v>4</v>
      </c>
      <c r="DJ22" s="24">
        <f t="shared" si="53"/>
        <v>0</v>
      </c>
      <c r="DL22" s="19">
        <f t="shared" si="54"/>
        <v>156</v>
      </c>
      <c r="DM22" s="19">
        <f t="shared" si="55"/>
        <v>27</v>
      </c>
      <c r="DN22" s="174">
        <f t="shared" si="56"/>
        <v>12</v>
      </c>
      <c r="DO22" s="278">
        <f t="shared" si="57"/>
        <v>33</v>
      </c>
      <c r="DP22" s="278">
        <f t="shared" si="58"/>
        <v>0</v>
      </c>
      <c r="DQ22" s="20">
        <f t="shared" si="59"/>
        <v>161</v>
      </c>
      <c r="DR22" s="20">
        <f t="shared" si="60"/>
        <v>5</v>
      </c>
      <c r="DS22" s="337">
        <f t="shared" si="61"/>
        <v>138</v>
      </c>
      <c r="DT22" s="174">
        <f t="shared" si="62"/>
        <v>64</v>
      </c>
      <c r="DU22" s="172">
        <f t="shared" si="66"/>
        <v>138</v>
      </c>
    </row>
    <row r="23" spans="1:125" s="172" customFormat="1">
      <c r="A23" s="408" t="s">
        <v>315</v>
      </c>
      <c r="B23" s="408" t="s">
        <v>316</v>
      </c>
      <c r="C23" s="154">
        <f t="shared" si="11"/>
        <v>17</v>
      </c>
      <c r="D23" s="167">
        <f t="shared" si="12"/>
        <v>68</v>
      </c>
      <c r="E23" s="166" t="str">
        <f t="shared" si="13"/>
        <v>9C</v>
      </c>
      <c r="F23" s="367" t="str">
        <f t="shared" si="14"/>
        <v>1B</v>
      </c>
      <c r="G23" s="367" t="str">
        <f t="shared" si="15"/>
        <v>0E</v>
      </c>
      <c r="H23" s="367" t="str">
        <f t="shared" si="16"/>
        <v>21</v>
      </c>
      <c r="I23" s="367" t="str">
        <f t="shared" si="17"/>
        <v>00</v>
      </c>
      <c r="J23" s="367" t="str">
        <f t="shared" si="18"/>
        <v>A2</v>
      </c>
      <c r="K23" s="367" t="str">
        <f t="shared" si="19"/>
        <v>05</v>
      </c>
      <c r="L23" s="367" t="str">
        <f t="shared" si="20"/>
        <v>8D</v>
      </c>
      <c r="M23" s="367" t="str">
        <f t="shared" si="21"/>
        <v>4</v>
      </c>
      <c r="N23" s="367" t="str">
        <f t="shared" si="22"/>
        <v/>
      </c>
      <c r="O23" s="156" t="str">
        <f t="shared" si="23"/>
        <v/>
      </c>
      <c r="P23" s="157" t="str">
        <f t="shared" si="24"/>
        <v>1</v>
      </c>
      <c r="Q23" s="158" t="str">
        <f t="shared" si="24"/>
        <v>0</v>
      </c>
      <c r="R23" s="158" t="str">
        <f t="shared" si="24"/>
        <v>0</v>
      </c>
      <c r="S23" s="159" t="str">
        <f t="shared" si="24"/>
        <v>1</v>
      </c>
      <c r="T23" s="158" t="str">
        <f t="shared" si="24"/>
        <v>1</v>
      </c>
      <c r="U23" s="158" t="str">
        <f t="shared" si="24"/>
        <v>1</v>
      </c>
      <c r="V23" s="158" t="str">
        <f t="shared" si="24"/>
        <v>0</v>
      </c>
      <c r="W23" s="159" t="str">
        <f t="shared" si="24"/>
        <v>0</v>
      </c>
      <c r="X23" s="158" t="str">
        <f t="shared" si="25"/>
        <v>0</v>
      </c>
      <c r="Y23" s="158" t="str">
        <f t="shared" si="25"/>
        <v>0</v>
      </c>
      <c r="Z23" s="158" t="str">
        <f t="shared" si="25"/>
        <v>0</v>
      </c>
      <c r="AA23" s="159" t="str">
        <f t="shared" si="25"/>
        <v>1</v>
      </c>
      <c r="AB23" s="161" t="str">
        <f t="shared" si="25"/>
        <v>1</v>
      </c>
      <c r="AC23" s="161" t="str">
        <f t="shared" si="25"/>
        <v>0</v>
      </c>
      <c r="AD23" s="158" t="str">
        <f t="shared" si="25"/>
        <v>1</v>
      </c>
      <c r="AE23" s="159" t="str">
        <f t="shared" si="25"/>
        <v>1</v>
      </c>
      <c r="AF23" s="367" t="str">
        <f t="shared" si="26"/>
        <v>0</v>
      </c>
      <c r="AG23" s="162" t="str">
        <f t="shared" si="26"/>
        <v>0</v>
      </c>
      <c r="AH23" s="163" t="str">
        <f t="shared" si="26"/>
        <v>0</v>
      </c>
      <c r="AI23" s="165" t="str">
        <f t="shared" si="26"/>
        <v>0</v>
      </c>
      <c r="AJ23" s="164" t="str">
        <f t="shared" si="26"/>
        <v>1</v>
      </c>
      <c r="AK23" s="164" t="str">
        <f t="shared" si="26"/>
        <v>1</v>
      </c>
      <c r="AL23" s="289" t="str">
        <f t="shared" si="26"/>
        <v>1</v>
      </c>
      <c r="AM23" s="165" t="str">
        <f t="shared" si="26"/>
        <v>0</v>
      </c>
      <c r="AN23" s="230" t="str">
        <f t="shared" si="27"/>
        <v>0</v>
      </c>
      <c r="AO23" s="230" t="str">
        <f t="shared" si="27"/>
        <v>0</v>
      </c>
      <c r="AP23" s="230" t="str">
        <f t="shared" si="27"/>
        <v>1</v>
      </c>
      <c r="AQ23" s="231" t="str">
        <f t="shared" si="27"/>
        <v>0</v>
      </c>
      <c r="AR23" s="230" t="str">
        <f t="shared" si="27"/>
        <v>0</v>
      </c>
      <c r="AS23" s="230" t="str">
        <f t="shared" si="27"/>
        <v>0</v>
      </c>
      <c r="AT23" s="230" t="str">
        <f t="shared" si="27"/>
        <v>0</v>
      </c>
      <c r="AU23" s="231" t="str">
        <f t="shared" si="27"/>
        <v>1</v>
      </c>
      <c r="AV23" s="230" t="str">
        <f t="shared" si="28"/>
        <v>0</v>
      </c>
      <c r="AW23" s="232" t="str">
        <f t="shared" si="28"/>
        <v>0</v>
      </c>
      <c r="AX23" s="232" t="str">
        <f t="shared" si="28"/>
        <v>0</v>
      </c>
      <c r="AY23" s="233" t="str">
        <f t="shared" si="28"/>
        <v>0</v>
      </c>
      <c r="AZ23" s="232" t="str">
        <f t="shared" si="28"/>
        <v>0</v>
      </c>
      <c r="BA23" s="232" t="str">
        <f t="shared" si="28"/>
        <v>0</v>
      </c>
      <c r="BB23" s="232" t="str">
        <f t="shared" si="28"/>
        <v>0</v>
      </c>
      <c r="BC23" s="233" t="str">
        <f t="shared" si="28"/>
        <v>0</v>
      </c>
      <c r="BD23" s="168" t="str">
        <f t="shared" si="29"/>
        <v>1</v>
      </c>
      <c r="BE23" s="168" t="str">
        <f t="shared" si="29"/>
        <v>0</v>
      </c>
      <c r="BF23" s="168" t="str">
        <f t="shared" si="29"/>
        <v>1</v>
      </c>
      <c r="BG23" s="169" t="str">
        <f t="shared" si="29"/>
        <v>0</v>
      </c>
      <c r="BH23" s="168" t="str">
        <f t="shared" si="29"/>
        <v>0</v>
      </c>
      <c r="BI23" s="168" t="str">
        <f t="shared" si="29"/>
        <v>0</v>
      </c>
      <c r="BJ23" s="168" t="str">
        <f t="shared" si="29"/>
        <v>1</v>
      </c>
      <c r="BK23" s="169" t="str">
        <f t="shared" si="29"/>
        <v>0</v>
      </c>
      <c r="BL23" s="168" t="str">
        <f t="shared" si="30"/>
        <v>0</v>
      </c>
      <c r="BM23" s="168" t="str">
        <f t="shared" si="30"/>
        <v>0</v>
      </c>
      <c r="BN23" s="168" t="str">
        <f t="shared" si="30"/>
        <v>0</v>
      </c>
      <c r="BO23" s="169" t="str">
        <f t="shared" si="30"/>
        <v>0</v>
      </c>
      <c r="BP23" s="168" t="str">
        <f t="shared" si="30"/>
        <v>0</v>
      </c>
      <c r="BQ23" s="168" t="str">
        <f t="shared" si="30"/>
        <v>1</v>
      </c>
      <c r="BR23" s="168" t="str">
        <f t="shared" si="30"/>
        <v>0</v>
      </c>
      <c r="BS23" s="169" t="str">
        <f t="shared" si="30"/>
        <v>1</v>
      </c>
      <c r="BT23" s="302" t="str">
        <f t="shared" si="31"/>
        <v>1</v>
      </c>
      <c r="BU23" s="302" t="str">
        <f t="shared" si="31"/>
        <v>0</v>
      </c>
      <c r="BV23" s="302" t="str">
        <f t="shared" si="31"/>
        <v>0</v>
      </c>
      <c r="BW23" s="303" t="str">
        <f t="shared" si="31"/>
        <v>0</v>
      </c>
      <c r="BX23" s="302" t="str">
        <f t="shared" si="31"/>
        <v>1</v>
      </c>
      <c r="BY23" s="302" t="str">
        <f t="shared" si="31"/>
        <v>1</v>
      </c>
      <c r="BZ23" s="302" t="str">
        <f t="shared" si="31"/>
        <v>0</v>
      </c>
      <c r="CA23" s="303" t="str">
        <f t="shared" si="31"/>
        <v>1</v>
      </c>
      <c r="CB23" s="164" t="str">
        <f t="shared" si="32"/>
        <v>0</v>
      </c>
      <c r="CC23" s="289" t="str">
        <f t="shared" si="32"/>
        <v>1</v>
      </c>
      <c r="CD23" s="340" t="str">
        <f t="shared" si="32"/>
        <v>0</v>
      </c>
      <c r="CE23" s="341" t="str">
        <f t="shared" si="32"/>
        <v>0</v>
      </c>
      <c r="CF23" s="340" t="str">
        <f t="shared" si="32"/>
        <v>0</v>
      </c>
      <c r="CG23" s="340" t="str">
        <f t="shared" si="32"/>
        <v>0</v>
      </c>
      <c r="CH23" s="340" t="str">
        <f t="shared" si="32"/>
        <v>0</v>
      </c>
      <c r="CI23" s="341" t="str">
        <f t="shared" si="32"/>
        <v>0</v>
      </c>
      <c r="CJ23" s="367"/>
      <c r="CK23" s="417"/>
      <c r="CL23" s="32" t="str">
        <f t="shared" si="63"/>
        <v>9C1B</v>
      </c>
      <c r="CM23" s="285">
        <f t="shared" si="64"/>
        <v>33</v>
      </c>
      <c r="CN23" s="285">
        <f t="shared" si="67"/>
        <v>43</v>
      </c>
      <c r="CO23" s="142">
        <f t="shared" si="34"/>
        <v>54.2</v>
      </c>
      <c r="CP23" s="142">
        <f t="shared" si="35"/>
        <v>12.333333333333336</v>
      </c>
      <c r="CQ23" s="154">
        <f t="shared" si="65"/>
        <v>7</v>
      </c>
      <c r="CR23" s="367"/>
      <c r="CS23" s="170">
        <f t="shared" si="36"/>
        <v>9</v>
      </c>
      <c r="CT23" s="23">
        <f t="shared" si="37"/>
        <v>12</v>
      </c>
      <c r="CU23" s="171">
        <f t="shared" si="38"/>
        <v>1</v>
      </c>
      <c r="CV23" s="23">
        <f t="shared" si="39"/>
        <v>11</v>
      </c>
      <c r="CW23" s="172">
        <f t="shared" si="40"/>
        <v>0</v>
      </c>
      <c r="CX23" s="24">
        <f t="shared" si="41"/>
        <v>14</v>
      </c>
      <c r="CY23" s="267">
        <f t="shared" si="42"/>
        <v>2</v>
      </c>
      <c r="CZ23" s="268">
        <f t="shared" si="43"/>
        <v>1</v>
      </c>
      <c r="DA23" s="267">
        <f t="shared" si="44"/>
        <v>0</v>
      </c>
      <c r="DB23" s="268">
        <f t="shared" si="45"/>
        <v>0</v>
      </c>
      <c r="DC23" s="173">
        <f t="shared" si="46"/>
        <v>10</v>
      </c>
      <c r="DD23" s="26">
        <f t="shared" si="47"/>
        <v>2</v>
      </c>
      <c r="DE23" s="173">
        <f t="shared" si="48"/>
        <v>0</v>
      </c>
      <c r="DF23" s="26">
        <f t="shared" si="49"/>
        <v>5</v>
      </c>
      <c r="DG23" s="326">
        <f t="shared" si="50"/>
        <v>8</v>
      </c>
      <c r="DH23" s="327">
        <f t="shared" si="51"/>
        <v>13</v>
      </c>
      <c r="DI23" s="172">
        <f t="shared" si="52"/>
        <v>4</v>
      </c>
      <c r="DJ23" s="24">
        <f t="shared" si="53"/>
        <v>0</v>
      </c>
      <c r="DL23" s="19">
        <f t="shared" si="54"/>
        <v>156</v>
      </c>
      <c r="DM23" s="19">
        <f t="shared" si="55"/>
        <v>27</v>
      </c>
      <c r="DN23" s="174">
        <f t="shared" si="56"/>
        <v>14</v>
      </c>
      <c r="DO23" s="278">
        <f t="shared" si="57"/>
        <v>33</v>
      </c>
      <c r="DP23" s="278">
        <f t="shared" si="58"/>
        <v>0</v>
      </c>
      <c r="DQ23" s="20">
        <f t="shared" si="59"/>
        <v>162</v>
      </c>
      <c r="DR23" s="20">
        <f t="shared" si="60"/>
        <v>5</v>
      </c>
      <c r="DS23" s="337">
        <f t="shared" si="61"/>
        <v>141</v>
      </c>
      <c r="DT23" s="174">
        <f t="shared" si="62"/>
        <v>64</v>
      </c>
      <c r="DU23" s="172">
        <f t="shared" si="66"/>
        <v>141</v>
      </c>
    </row>
    <row r="24" spans="1:125" s="172" customFormat="1">
      <c r="A24" s="408" t="s">
        <v>317</v>
      </c>
      <c r="B24" s="408" t="s">
        <v>318</v>
      </c>
      <c r="C24" s="154">
        <f t="shared" si="11"/>
        <v>17</v>
      </c>
      <c r="D24" s="167">
        <f t="shared" si="12"/>
        <v>68</v>
      </c>
      <c r="E24" s="166" t="str">
        <f t="shared" si="13"/>
        <v>9C</v>
      </c>
      <c r="F24" s="367" t="str">
        <f t="shared" si="14"/>
        <v>1B</v>
      </c>
      <c r="G24" s="367" t="str">
        <f t="shared" si="15"/>
        <v>00</v>
      </c>
      <c r="H24" s="367" t="str">
        <f t="shared" si="16"/>
        <v>21</v>
      </c>
      <c r="I24" s="367" t="str">
        <f t="shared" si="17"/>
        <v>00</v>
      </c>
      <c r="J24" s="367" t="str">
        <f t="shared" si="18"/>
        <v>A2</v>
      </c>
      <c r="K24" s="367" t="str">
        <f t="shared" si="19"/>
        <v>05</v>
      </c>
      <c r="L24" s="367" t="str">
        <f t="shared" si="20"/>
        <v>7F</v>
      </c>
      <c r="M24" s="367" t="str">
        <f t="shared" si="21"/>
        <v>4</v>
      </c>
      <c r="N24" s="367" t="str">
        <f t="shared" si="22"/>
        <v/>
      </c>
      <c r="O24" s="156" t="str">
        <f t="shared" si="23"/>
        <v/>
      </c>
      <c r="P24" s="157" t="str">
        <f t="shared" si="24"/>
        <v>1</v>
      </c>
      <c r="Q24" s="158" t="str">
        <f t="shared" si="24"/>
        <v>0</v>
      </c>
      <c r="R24" s="158" t="str">
        <f t="shared" si="24"/>
        <v>0</v>
      </c>
      <c r="S24" s="159" t="str">
        <f t="shared" si="24"/>
        <v>1</v>
      </c>
      <c r="T24" s="158" t="str">
        <f t="shared" si="24"/>
        <v>1</v>
      </c>
      <c r="U24" s="158" t="str">
        <f t="shared" si="24"/>
        <v>1</v>
      </c>
      <c r="V24" s="158" t="str">
        <f t="shared" si="24"/>
        <v>0</v>
      </c>
      <c r="W24" s="159" t="str">
        <f t="shared" si="24"/>
        <v>0</v>
      </c>
      <c r="X24" s="158" t="str">
        <f t="shared" si="25"/>
        <v>0</v>
      </c>
      <c r="Y24" s="158" t="str">
        <f t="shared" si="25"/>
        <v>0</v>
      </c>
      <c r="Z24" s="158" t="str">
        <f t="shared" si="25"/>
        <v>0</v>
      </c>
      <c r="AA24" s="159" t="str">
        <f t="shared" si="25"/>
        <v>1</v>
      </c>
      <c r="AB24" s="161" t="str">
        <f t="shared" si="25"/>
        <v>1</v>
      </c>
      <c r="AC24" s="161" t="str">
        <f t="shared" si="25"/>
        <v>0</v>
      </c>
      <c r="AD24" s="158" t="str">
        <f t="shared" si="25"/>
        <v>1</v>
      </c>
      <c r="AE24" s="159" t="str">
        <f t="shared" si="25"/>
        <v>1</v>
      </c>
      <c r="AF24" s="367" t="str">
        <f t="shared" si="26"/>
        <v>0</v>
      </c>
      <c r="AG24" s="162" t="str">
        <f t="shared" si="26"/>
        <v>0</v>
      </c>
      <c r="AH24" s="163" t="str">
        <f t="shared" si="26"/>
        <v>0</v>
      </c>
      <c r="AI24" s="165" t="str">
        <f t="shared" si="26"/>
        <v>0</v>
      </c>
      <c r="AJ24" s="164" t="str">
        <f t="shared" si="26"/>
        <v>0</v>
      </c>
      <c r="AK24" s="164" t="str">
        <f t="shared" si="26"/>
        <v>0</v>
      </c>
      <c r="AL24" s="289" t="str">
        <f t="shared" si="26"/>
        <v>0</v>
      </c>
      <c r="AM24" s="165" t="str">
        <f t="shared" si="26"/>
        <v>0</v>
      </c>
      <c r="AN24" s="230" t="str">
        <f t="shared" si="27"/>
        <v>0</v>
      </c>
      <c r="AO24" s="230" t="str">
        <f t="shared" si="27"/>
        <v>0</v>
      </c>
      <c r="AP24" s="230" t="str">
        <f t="shared" si="27"/>
        <v>1</v>
      </c>
      <c r="AQ24" s="231" t="str">
        <f t="shared" si="27"/>
        <v>0</v>
      </c>
      <c r="AR24" s="230" t="str">
        <f t="shared" si="27"/>
        <v>0</v>
      </c>
      <c r="AS24" s="230" t="str">
        <f t="shared" si="27"/>
        <v>0</v>
      </c>
      <c r="AT24" s="230" t="str">
        <f t="shared" si="27"/>
        <v>0</v>
      </c>
      <c r="AU24" s="231" t="str">
        <f t="shared" si="27"/>
        <v>1</v>
      </c>
      <c r="AV24" s="230" t="str">
        <f t="shared" si="28"/>
        <v>0</v>
      </c>
      <c r="AW24" s="232" t="str">
        <f t="shared" si="28"/>
        <v>0</v>
      </c>
      <c r="AX24" s="232" t="str">
        <f t="shared" si="28"/>
        <v>0</v>
      </c>
      <c r="AY24" s="233" t="str">
        <f t="shared" si="28"/>
        <v>0</v>
      </c>
      <c r="AZ24" s="232" t="str">
        <f t="shared" si="28"/>
        <v>0</v>
      </c>
      <c r="BA24" s="232" t="str">
        <f t="shared" si="28"/>
        <v>0</v>
      </c>
      <c r="BB24" s="232" t="str">
        <f t="shared" si="28"/>
        <v>0</v>
      </c>
      <c r="BC24" s="233" t="str">
        <f t="shared" si="28"/>
        <v>0</v>
      </c>
      <c r="BD24" s="168" t="str">
        <f t="shared" si="29"/>
        <v>1</v>
      </c>
      <c r="BE24" s="168" t="str">
        <f t="shared" si="29"/>
        <v>0</v>
      </c>
      <c r="BF24" s="168" t="str">
        <f t="shared" si="29"/>
        <v>1</v>
      </c>
      <c r="BG24" s="169" t="str">
        <f t="shared" si="29"/>
        <v>0</v>
      </c>
      <c r="BH24" s="168" t="str">
        <f t="shared" si="29"/>
        <v>0</v>
      </c>
      <c r="BI24" s="168" t="str">
        <f t="shared" si="29"/>
        <v>0</v>
      </c>
      <c r="BJ24" s="168" t="str">
        <f t="shared" si="29"/>
        <v>1</v>
      </c>
      <c r="BK24" s="169" t="str">
        <f t="shared" si="29"/>
        <v>0</v>
      </c>
      <c r="BL24" s="168" t="str">
        <f t="shared" si="30"/>
        <v>0</v>
      </c>
      <c r="BM24" s="168" t="str">
        <f t="shared" si="30"/>
        <v>0</v>
      </c>
      <c r="BN24" s="168" t="str">
        <f t="shared" si="30"/>
        <v>0</v>
      </c>
      <c r="BO24" s="169" t="str">
        <f t="shared" si="30"/>
        <v>0</v>
      </c>
      <c r="BP24" s="168" t="str">
        <f t="shared" si="30"/>
        <v>0</v>
      </c>
      <c r="BQ24" s="168" t="str">
        <f t="shared" si="30"/>
        <v>1</v>
      </c>
      <c r="BR24" s="168" t="str">
        <f t="shared" si="30"/>
        <v>0</v>
      </c>
      <c r="BS24" s="169" t="str">
        <f t="shared" si="30"/>
        <v>1</v>
      </c>
      <c r="BT24" s="302" t="str">
        <f t="shared" si="31"/>
        <v>0</v>
      </c>
      <c r="BU24" s="302" t="str">
        <f t="shared" si="31"/>
        <v>1</v>
      </c>
      <c r="BV24" s="302" t="str">
        <f t="shared" si="31"/>
        <v>1</v>
      </c>
      <c r="BW24" s="303" t="str">
        <f t="shared" si="31"/>
        <v>1</v>
      </c>
      <c r="BX24" s="302" t="str">
        <f t="shared" si="31"/>
        <v>1</v>
      </c>
      <c r="BY24" s="302" t="str">
        <f t="shared" si="31"/>
        <v>1</v>
      </c>
      <c r="BZ24" s="302" t="str">
        <f t="shared" si="31"/>
        <v>1</v>
      </c>
      <c r="CA24" s="303" t="str">
        <f t="shared" si="31"/>
        <v>1</v>
      </c>
      <c r="CB24" s="164" t="str">
        <f t="shared" si="32"/>
        <v>0</v>
      </c>
      <c r="CC24" s="289" t="str">
        <f t="shared" si="32"/>
        <v>1</v>
      </c>
      <c r="CD24" s="340" t="str">
        <f t="shared" si="32"/>
        <v>0</v>
      </c>
      <c r="CE24" s="341" t="str">
        <f t="shared" si="32"/>
        <v>0</v>
      </c>
      <c r="CF24" s="340" t="str">
        <f t="shared" si="32"/>
        <v>0</v>
      </c>
      <c r="CG24" s="340" t="str">
        <f t="shared" si="32"/>
        <v>0</v>
      </c>
      <c r="CH24" s="340" t="str">
        <f t="shared" si="32"/>
        <v>0</v>
      </c>
      <c r="CI24" s="341" t="str">
        <f t="shared" si="32"/>
        <v>0</v>
      </c>
      <c r="CJ24" s="367"/>
      <c r="CK24" s="367"/>
      <c r="CL24" s="32" t="str">
        <f t="shared" si="63"/>
        <v>9C1B</v>
      </c>
      <c r="CM24" s="285">
        <f t="shared" si="64"/>
        <v>33</v>
      </c>
      <c r="CN24" s="285">
        <f t="shared" si="67"/>
        <v>43</v>
      </c>
      <c r="CO24" s="142">
        <f t="shared" si="34"/>
        <v>54.2</v>
      </c>
      <c r="CP24" s="142">
        <f t="shared" si="35"/>
        <v>12.333333333333336</v>
      </c>
      <c r="CQ24" s="154">
        <f t="shared" si="65"/>
        <v>0</v>
      </c>
      <c r="CR24" s="367"/>
      <c r="CS24" s="170">
        <f t="shared" si="36"/>
        <v>9</v>
      </c>
      <c r="CT24" s="23">
        <f t="shared" si="37"/>
        <v>12</v>
      </c>
      <c r="CU24" s="171">
        <f t="shared" si="38"/>
        <v>1</v>
      </c>
      <c r="CV24" s="23">
        <f t="shared" si="39"/>
        <v>11</v>
      </c>
      <c r="CW24" s="172">
        <f t="shared" si="40"/>
        <v>0</v>
      </c>
      <c r="CX24" s="24">
        <f t="shared" si="41"/>
        <v>0</v>
      </c>
      <c r="CY24" s="267">
        <f t="shared" si="42"/>
        <v>2</v>
      </c>
      <c r="CZ24" s="268">
        <f t="shared" si="43"/>
        <v>1</v>
      </c>
      <c r="DA24" s="267">
        <f t="shared" si="44"/>
        <v>0</v>
      </c>
      <c r="DB24" s="268">
        <f t="shared" si="45"/>
        <v>0</v>
      </c>
      <c r="DC24" s="173">
        <f t="shared" si="46"/>
        <v>10</v>
      </c>
      <c r="DD24" s="26">
        <f t="shared" si="47"/>
        <v>2</v>
      </c>
      <c r="DE24" s="173">
        <f t="shared" si="48"/>
        <v>0</v>
      </c>
      <c r="DF24" s="26">
        <f t="shared" si="49"/>
        <v>5</v>
      </c>
      <c r="DG24" s="326">
        <f t="shared" si="50"/>
        <v>7</v>
      </c>
      <c r="DH24" s="327">
        <f t="shared" si="51"/>
        <v>15</v>
      </c>
      <c r="DI24" s="172">
        <f t="shared" si="52"/>
        <v>4</v>
      </c>
      <c r="DJ24" s="24">
        <f t="shared" si="53"/>
        <v>0</v>
      </c>
      <c r="DL24" s="19">
        <f t="shared" si="54"/>
        <v>156</v>
      </c>
      <c r="DM24" s="19">
        <f t="shared" si="55"/>
        <v>27</v>
      </c>
      <c r="DN24" s="174">
        <f t="shared" si="56"/>
        <v>0</v>
      </c>
      <c r="DO24" s="278">
        <f t="shared" si="57"/>
        <v>33</v>
      </c>
      <c r="DP24" s="278">
        <f t="shared" si="58"/>
        <v>0</v>
      </c>
      <c r="DQ24" s="20">
        <f t="shared" si="59"/>
        <v>162</v>
      </c>
      <c r="DR24" s="20">
        <f t="shared" si="60"/>
        <v>5</v>
      </c>
      <c r="DS24" s="337">
        <f t="shared" si="61"/>
        <v>127</v>
      </c>
      <c r="DT24" s="174">
        <f t="shared" si="62"/>
        <v>64</v>
      </c>
      <c r="DU24" s="172">
        <f t="shared" si="66"/>
        <v>127</v>
      </c>
    </row>
    <row r="25" spans="1:125" s="172" customFormat="1">
      <c r="A25" s="408" t="s">
        <v>319</v>
      </c>
      <c r="B25" s="408" t="s">
        <v>320</v>
      </c>
      <c r="C25" s="154">
        <f t="shared" si="11"/>
        <v>17</v>
      </c>
      <c r="D25" s="167">
        <f t="shared" si="12"/>
        <v>68</v>
      </c>
      <c r="E25" s="166" t="str">
        <f t="shared" si="13"/>
        <v>9C</v>
      </c>
      <c r="F25" s="367" t="str">
        <f t="shared" si="14"/>
        <v>1B</v>
      </c>
      <c r="G25" s="367" t="str">
        <f t="shared" si="15"/>
        <v>02</v>
      </c>
      <c r="H25" s="367" t="str">
        <f t="shared" si="16"/>
        <v>21</v>
      </c>
      <c r="I25" s="367" t="str">
        <f t="shared" si="17"/>
        <v>00</v>
      </c>
      <c r="J25" s="367" t="str">
        <f t="shared" si="18"/>
        <v>A2</v>
      </c>
      <c r="K25" s="367" t="str">
        <f t="shared" si="19"/>
        <v>05</v>
      </c>
      <c r="L25" s="367" t="str">
        <f t="shared" si="20"/>
        <v>81</v>
      </c>
      <c r="M25" s="367" t="str">
        <f t="shared" si="21"/>
        <v>4</v>
      </c>
      <c r="N25" s="367" t="str">
        <f t="shared" si="22"/>
        <v/>
      </c>
      <c r="O25" s="156" t="str">
        <f t="shared" si="23"/>
        <v/>
      </c>
      <c r="P25" s="157" t="str">
        <f t="shared" si="24"/>
        <v>1</v>
      </c>
      <c r="Q25" s="158" t="str">
        <f t="shared" si="24"/>
        <v>0</v>
      </c>
      <c r="R25" s="158" t="str">
        <f t="shared" si="24"/>
        <v>0</v>
      </c>
      <c r="S25" s="159" t="str">
        <f t="shared" si="24"/>
        <v>1</v>
      </c>
      <c r="T25" s="158" t="str">
        <f t="shared" si="24"/>
        <v>1</v>
      </c>
      <c r="U25" s="158" t="str">
        <f t="shared" si="24"/>
        <v>1</v>
      </c>
      <c r="V25" s="158" t="str">
        <f t="shared" si="24"/>
        <v>0</v>
      </c>
      <c r="W25" s="159" t="str">
        <f t="shared" si="24"/>
        <v>0</v>
      </c>
      <c r="X25" s="158" t="str">
        <f t="shared" si="25"/>
        <v>0</v>
      </c>
      <c r="Y25" s="158" t="str">
        <f t="shared" si="25"/>
        <v>0</v>
      </c>
      <c r="Z25" s="158" t="str">
        <f t="shared" si="25"/>
        <v>0</v>
      </c>
      <c r="AA25" s="159" t="str">
        <f t="shared" si="25"/>
        <v>1</v>
      </c>
      <c r="AB25" s="161" t="str">
        <f t="shared" si="25"/>
        <v>1</v>
      </c>
      <c r="AC25" s="161" t="str">
        <f t="shared" si="25"/>
        <v>0</v>
      </c>
      <c r="AD25" s="158" t="str">
        <f t="shared" si="25"/>
        <v>1</v>
      </c>
      <c r="AE25" s="159" t="str">
        <f t="shared" si="25"/>
        <v>1</v>
      </c>
      <c r="AF25" s="367" t="str">
        <f t="shared" si="26"/>
        <v>0</v>
      </c>
      <c r="AG25" s="162" t="str">
        <f t="shared" si="26"/>
        <v>0</v>
      </c>
      <c r="AH25" s="163" t="str">
        <f t="shared" si="26"/>
        <v>0</v>
      </c>
      <c r="AI25" s="165" t="str">
        <f t="shared" si="26"/>
        <v>0</v>
      </c>
      <c r="AJ25" s="164" t="str">
        <f t="shared" si="26"/>
        <v>0</v>
      </c>
      <c r="AK25" s="164" t="str">
        <f t="shared" si="26"/>
        <v>0</v>
      </c>
      <c r="AL25" s="289" t="str">
        <f t="shared" si="26"/>
        <v>1</v>
      </c>
      <c r="AM25" s="165" t="str">
        <f t="shared" si="26"/>
        <v>0</v>
      </c>
      <c r="AN25" s="230" t="str">
        <f t="shared" si="27"/>
        <v>0</v>
      </c>
      <c r="AO25" s="230" t="str">
        <f t="shared" si="27"/>
        <v>0</v>
      </c>
      <c r="AP25" s="230" t="str">
        <f t="shared" si="27"/>
        <v>1</v>
      </c>
      <c r="AQ25" s="231" t="str">
        <f t="shared" si="27"/>
        <v>0</v>
      </c>
      <c r="AR25" s="230" t="str">
        <f t="shared" si="27"/>
        <v>0</v>
      </c>
      <c r="AS25" s="230" t="str">
        <f t="shared" si="27"/>
        <v>0</v>
      </c>
      <c r="AT25" s="230" t="str">
        <f t="shared" si="27"/>
        <v>0</v>
      </c>
      <c r="AU25" s="231" t="str">
        <f t="shared" si="27"/>
        <v>1</v>
      </c>
      <c r="AV25" s="230" t="str">
        <f t="shared" si="28"/>
        <v>0</v>
      </c>
      <c r="AW25" s="232" t="str">
        <f t="shared" si="28"/>
        <v>0</v>
      </c>
      <c r="AX25" s="232" t="str">
        <f t="shared" si="28"/>
        <v>0</v>
      </c>
      <c r="AY25" s="233" t="str">
        <f t="shared" si="28"/>
        <v>0</v>
      </c>
      <c r="AZ25" s="232" t="str">
        <f t="shared" si="28"/>
        <v>0</v>
      </c>
      <c r="BA25" s="232" t="str">
        <f t="shared" si="28"/>
        <v>0</v>
      </c>
      <c r="BB25" s="232" t="str">
        <f t="shared" si="28"/>
        <v>0</v>
      </c>
      <c r="BC25" s="233" t="str">
        <f t="shared" si="28"/>
        <v>0</v>
      </c>
      <c r="BD25" s="168" t="str">
        <f t="shared" si="29"/>
        <v>1</v>
      </c>
      <c r="BE25" s="168" t="str">
        <f t="shared" si="29"/>
        <v>0</v>
      </c>
      <c r="BF25" s="168" t="str">
        <f t="shared" si="29"/>
        <v>1</v>
      </c>
      <c r="BG25" s="169" t="str">
        <f t="shared" si="29"/>
        <v>0</v>
      </c>
      <c r="BH25" s="168" t="str">
        <f t="shared" si="29"/>
        <v>0</v>
      </c>
      <c r="BI25" s="168" t="str">
        <f t="shared" si="29"/>
        <v>0</v>
      </c>
      <c r="BJ25" s="168" t="str">
        <f t="shared" si="29"/>
        <v>1</v>
      </c>
      <c r="BK25" s="169" t="str">
        <f t="shared" si="29"/>
        <v>0</v>
      </c>
      <c r="BL25" s="168" t="str">
        <f t="shared" si="30"/>
        <v>0</v>
      </c>
      <c r="BM25" s="168" t="str">
        <f t="shared" si="30"/>
        <v>0</v>
      </c>
      <c r="BN25" s="168" t="str">
        <f t="shared" si="30"/>
        <v>0</v>
      </c>
      <c r="BO25" s="169" t="str">
        <f t="shared" si="30"/>
        <v>0</v>
      </c>
      <c r="BP25" s="168" t="str">
        <f t="shared" si="30"/>
        <v>0</v>
      </c>
      <c r="BQ25" s="168" t="str">
        <f t="shared" si="30"/>
        <v>1</v>
      </c>
      <c r="BR25" s="168" t="str">
        <f t="shared" si="30"/>
        <v>0</v>
      </c>
      <c r="BS25" s="169" t="str">
        <f t="shared" si="30"/>
        <v>1</v>
      </c>
      <c r="BT25" s="302" t="str">
        <f t="shared" si="31"/>
        <v>1</v>
      </c>
      <c r="BU25" s="302" t="str">
        <f t="shared" si="31"/>
        <v>0</v>
      </c>
      <c r="BV25" s="302" t="str">
        <f t="shared" si="31"/>
        <v>0</v>
      </c>
      <c r="BW25" s="303" t="str">
        <f t="shared" si="31"/>
        <v>0</v>
      </c>
      <c r="BX25" s="302" t="str">
        <f t="shared" si="31"/>
        <v>0</v>
      </c>
      <c r="BY25" s="302" t="str">
        <f t="shared" si="31"/>
        <v>0</v>
      </c>
      <c r="BZ25" s="302" t="str">
        <f t="shared" si="31"/>
        <v>0</v>
      </c>
      <c r="CA25" s="303" t="str">
        <f t="shared" si="31"/>
        <v>1</v>
      </c>
      <c r="CB25" s="164" t="str">
        <f t="shared" si="32"/>
        <v>0</v>
      </c>
      <c r="CC25" s="289" t="str">
        <f t="shared" si="32"/>
        <v>1</v>
      </c>
      <c r="CD25" s="340" t="str">
        <f t="shared" si="32"/>
        <v>0</v>
      </c>
      <c r="CE25" s="341" t="str">
        <f t="shared" si="32"/>
        <v>0</v>
      </c>
      <c r="CF25" s="340" t="str">
        <f t="shared" si="32"/>
        <v>0</v>
      </c>
      <c r="CG25" s="340" t="str">
        <f t="shared" si="32"/>
        <v>0</v>
      </c>
      <c r="CH25" s="340" t="str">
        <f t="shared" si="32"/>
        <v>0</v>
      </c>
      <c r="CI25" s="341" t="str">
        <f t="shared" si="32"/>
        <v>0</v>
      </c>
      <c r="CJ25" s="367"/>
      <c r="CK25" s="367"/>
      <c r="CL25" s="32" t="str">
        <f t="shared" si="63"/>
        <v>9C1B</v>
      </c>
      <c r="CM25" s="285">
        <f t="shared" si="64"/>
        <v>33</v>
      </c>
      <c r="CN25" s="285">
        <f t="shared" si="67"/>
        <v>43</v>
      </c>
      <c r="CO25" s="142">
        <f t="shared" si="34"/>
        <v>54.2</v>
      </c>
      <c r="CP25" s="142">
        <f t="shared" si="35"/>
        <v>12.333333333333336</v>
      </c>
      <c r="CQ25" s="154">
        <f t="shared" si="65"/>
        <v>1</v>
      </c>
      <c r="CR25" s="367"/>
      <c r="CS25" s="170">
        <f t="shared" si="36"/>
        <v>9</v>
      </c>
      <c r="CT25" s="23">
        <f t="shared" si="37"/>
        <v>12</v>
      </c>
      <c r="CU25" s="171">
        <f t="shared" si="38"/>
        <v>1</v>
      </c>
      <c r="CV25" s="23">
        <f t="shared" si="39"/>
        <v>11</v>
      </c>
      <c r="CW25" s="172">
        <f t="shared" si="40"/>
        <v>0</v>
      </c>
      <c r="CX25" s="24">
        <f t="shared" si="41"/>
        <v>2</v>
      </c>
      <c r="CY25" s="267">
        <f t="shared" si="42"/>
        <v>2</v>
      </c>
      <c r="CZ25" s="268">
        <f t="shared" si="43"/>
        <v>1</v>
      </c>
      <c r="DA25" s="267">
        <f t="shared" si="44"/>
        <v>0</v>
      </c>
      <c r="DB25" s="268">
        <f t="shared" si="45"/>
        <v>0</v>
      </c>
      <c r="DC25" s="173">
        <f t="shared" si="46"/>
        <v>10</v>
      </c>
      <c r="DD25" s="26">
        <f t="shared" si="47"/>
        <v>2</v>
      </c>
      <c r="DE25" s="173">
        <f t="shared" si="48"/>
        <v>0</v>
      </c>
      <c r="DF25" s="26">
        <f t="shared" si="49"/>
        <v>5</v>
      </c>
      <c r="DG25" s="326">
        <f t="shared" si="50"/>
        <v>8</v>
      </c>
      <c r="DH25" s="327">
        <f t="shared" si="51"/>
        <v>1</v>
      </c>
      <c r="DI25" s="172">
        <f t="shared" si="52"/>
        <v>4</v>
      </c>
      <c r="DJ25" s="24">
        <f t="shared" si="53"/>
        <v>0</v>
      </c>
      <c r="DL25" s="19">
        <f t="shared" si="54"/>
        <v>156</v>
      </c>
      <c r="DM25" s="19">
        <f t="shared" si="55"/>
        <v>27</v>
      </c>
      <c r="DN25" s="174">
        <f t="shared" si="56"/>
        <v>2</v>
      </c>
      <c r="DO25" s="278">
        <f t="shared" si="57"/>
        <v>33</v>
      </c>
      <c r="DP25" s="278">
        <f t="shared" si="58"/>
        <v>0</v>
      </c>
      <c r="DQ25" s="20">
        <f t="shared" si="59"/>
        <v>162</v>
      </c>
      <c r="DR25" s="20">
        <f t="shared" si="60"/>
        <v>5</v>
      </c>
      <c r="DS25" s="337">
        <f t="shared" si="61"/>
        <v>129</v>
      </c>
      <c r="DT25" s="174">
        <f t="shared" si="62"/>
        <v>64</v>
      </c>
      <c r="DU25" s="172">
        <f t="shared" si="66"/>
        <v>129</v>
      </c>
    </row>
    <row r="26" spans="1:125" s="172" customFormat="1">
      <c r="A26" s="408" t="s">
        <v>321</v>
      </c>
      <c r="B26" s="408" t="s">
        <v>322</v>
      </c>
      <c r="C26" s="154">
        <f t="shared" si="11"/>
        <v>17</v>
      </c>
      <c r="D26" s="167">
        <f t="shared" si="12"/>
        <v>68</v>
      </c>
      <c r="E26" s="166" t="str">
        <f t="shared" si="13"/>
        <v>9C</v>
      </c>
      <c r="F26" s="367" t="str">
        <f t="shared" si="14"/>
        <v>1B</v>
      </c>
      <c r="G26" s="367" t="str">
        <f t="shared" si="15"/>
        <v>04</v>
      </c>
      <c r="H26" s="367" t="str">
        <f t="shared" si="16"/>
        <v>21</v>
      </c>
      <c r="I26" s="367" t="str">
        <f t="shared" si="17"/>
        <v>00</v>
      </c>
      <c r="J26" s="367" t="str">
        <f t="shared" si="18"/>
        <v>A2</v>
      </c>
      <c r="K26" s="367" t="str">
        <f t="shared" si="19"/>
        <v>05</v>
      </c>
      <c r="L26" s="367" t="str">
        <f t="shared" si="20"/>
        <v>83</v>
      </c>
      <c r="M26" s="367" t="str">
        <f t="shared" si="21"/>
        <v>4</v>
      </c>
      <c r="N26" s="367" t="str">
        <f t="shared" si="22"/>
        <v/>
      </c>
      <c r="O26" s="156" t="str">
        <f t="shared" si="23"/>
        <v/>
      </c>
      <c r="P26" s="157" t="str">
        <f t="shared" si="24"/>
        <v>1</v>
      </c>
      <c r="Q26" s="158" t="str">
        <f t="shared" si="24"/>
        <v>0</v>
      </c>
      <c r="R26" s="158" t="str">
        <f t="shared" si="24"/>
        <v>0</v>
      </c>
      <c r="S26" s="159" t="str">
        <f t="shared" si="24"/>
        <v>1</v>
      </c>
      <c r="T26" s="158" t="str">
        <f t="shared" si="24"/>
        <v>1</v>
      </c>
      <c r="U26" s="158" t="str">
        <f t="shared" si="24"/>
        <v>1</v>
      </c>
      <c r="V26" s="158" t="str">
        <f t="shared" si="24"/>
        <v>0</v>
      </c>
      <c r="W26" s="159" t="str">
        <f t="shared" si="24"/>
        <v>0</v>
      </c>
      <c r="X26" s="158" t="str">
        <f t="shared" si="25"/>
        <v>0</v>
      </c>
      <c r="Y26" s="158" t="str">
        <f t="shared" si="25"/>
        <v>0</v>
      </c>
      <c r="Z26" s="158" t="str">
        <f t="shared" si="25"/>
        <v>0</v>
      </c>
      <c r="AA26" s="159" t="str">
        <f t="shared" si="25"/>
        <v>1</v>
      </c>
      <c r="AB26" s="161" t="str">
        <f t="shared" si="25"/>
        <v>1</v>
      </c>
      <c r="AC26" s="161" t="str">
        <f t="shared" si="25"/>
        <v>0</v>
      </c>
      <c r="AD26" s="158" t="str">
        <f t="shared" si="25"/>
        <v>1</v>
      </c>
      <c r="AE26" s="159" t="str">
        <f t="shared" si="25"/>
        <v>1</v>
      </c>
      <c r="AF26" s="367" t="str">
        <f t="shared" si="26"/>
        <v>0</v>
      </c>
      <c r="AG26" s="162" t="str">
        <f t="shared" si="26"/>
        <v>0</v>
      </c>
      <c r="AH26" s="163" t="str">
        <f t="shared" si="26"/>
        <v>0</v>
      </c>
      <c r="AI26" s="165" t="str">
        <f t="shared" si="26"/>
        <v>0</v>
      </c>
      <c r="AJ26" s="164" t="str">
        <f t="shared" si="26"/>
        <v>0</v>
      </c>
      <c r="AK26" s="164" t="str">
        <f t="shared" si="26"/>
        <v>1</v>
      </c>
      <c r="AL26" s="289" t="str">
        <f t="shared" si="26"/>
        <v>0</v>
      </c>
      <c r="AM26" s="165" t="str">
        <f t="shared" si="26"/>
        <v>0</v>
      </c>
      <c r="AN26" s="230" t="str">
        <f t="shared" si="27"/>
        <v>0</v>
      </c>
      <c r="AO26" s="230" t="str">
        <f t="shared" si="27"/>
        <v>0</v>
      </c>
      <c r="AP26" s="230" t="str">
        <f t="shared" si="27"/>
        <v>1</v>
      </c>
      <c r="AQ26" s="231" t="str">
        <f t="shared" si="27"/>
        <v>0</v>
      </c>
      <c r="AR26" s="230" t="str">
        <f t="shared" si="27"/>
        <v>0</v>
      </c>
      <c r="AS26" s="230" t="str">
        <f t="shared" si="27"/>
        <v>0</v>
      </c>
      <c r="AT26" s="230" t="str">
        <f t="shared" si="27"/>
        <v>0</v>
      </c>
      <c r="AU26" s="231" t="str">
        <f t="shared" si="27"/>
        <v>1</v>
      </c>
      <c r="AV26" s="230" t="str">
        <f t="shared" si="28"/>
        <v>0</v>
      </c>
      <c r="AW26" s="232" t="str">
        <f t="shared" si="28"/>
        <v>0</v>
      </c>
      <c r="AX26" s="232" t="str">
        <f t="shared" si="28"/>
        <v>0</v>
      </c>
      <c r="AY26" s="233" t="str">
        <f t="shared" si="28"/>
        <v>0</v>
      </c>
      <c r="AZ26" s="232" t="str">
        <f t="shared" si="28"/>
        <v>0</v>
      </c>
      <c r="BA26" s="232" t="str">
        <f t="shared" si="28"/>
        <v>0</v>
      </c>
      <c r="BB26" s="232" t="str">
        <f t="shared" si="28"/>
        <v>0</v>
      </c>
      <c r="BC26" s="233" t="str">
        <f t="shared" si="28"/>
        <v>0</v>
      </c>
      <c r="BD26" s="168" t="str">
        <f t="shared" si="29"/>
        <v>1</v>
      </c>
      <c r="BE26" s="168" t="str">
        <f t="shared" si="29"/>
        <v>0</v>
      </c>
      <c r="BF26" s="168" t="str">
        <f t="shared" si="29"/>
        <v>1</v>
      </c>
      <c r="BG26" s="169" t="str">
        <f t="shared" si="29"/>
        <v>0</v>
      </c>
      <c r="BH26" s="168" t="str">
        <f t="shared" si="29"/>
        <v>0</v>
      </c>
      <c r="BI26" s="168" t="str">
        <f t="shared" si="29"/>
        <v>0</v>
      </c>
      <c r="BJ26" s="168" t="str">
        <f t="shared" si="29"/>
        <v>1</v>
      </c>
      <c r="BK26" s="169" t="str">
        <f t="shared" si="29"/>
        <v>0</v>
      </c>
      <c r="BL26" s="168" t="str">
        <f t="shared" si="30"/>
        <v>0</v>
      </c>
      <c r="BM26" s="168" t="str">
        <f t="shared" si="30"/>
        <v>0</v>
      </c>
      <c r="BN26" s="168" t="str">
        <f t="shared" si="30"/>
        <v>0</v>
      </c>
      <c r="BO26" s="169" t="str">
        <f t="shared" si="30"/>
        <v>0</v>
      </c>
      <c r="BP26" s="168" t="str">
        <f t="shared" si="30"/>
        <v>0</v>
      </c>
      <c r="BQ26" s="168" t="str">
        <f t="shared" si="30"/>
        <v>1</v>
      </c>
      <c r="BR26" s="168" t="str">
        <f t="shared" si="30"/>
        <v>0</v>
      </c>
      <c r="BS26" s="169" t="str">
        <f t="shared" si="30"/>
        <v>1</v>
      </c>
      <c r="BT26" s="302" t="str">
        <f t="shared" si="31"/>
        <v>1</v>
      </c>
      <c r="BU26" s="302" t="str">
        <f t="shared" si="31"/>
        <v>0</v>
      </c>
      <c r="BV26" s="302" t="str">
        <f t="shared" si="31"/>
        <v>0</v>
      </c>
      <c r="BW26" s="303" t="str">
        <f t="shared" si="31"/>
        <v>0</v>
      </c>
      <c r="BX26" s="302" t="str">
        <f t="shared" si="31"/>
        <v>0</v>
      </c>
      <c r="BY26" s="302" t="str">
        <f t="shared" si="31"/>
        <v>0</v>
      </c>
      <c r="BZ26" s="302" t="str">
        <f t="shared" si="31"/>
        <v>1</v>
      </c>
      <c r="CA26" s="303" t="str">
        <f t="shared" si="31"/>
        <v>1</v>
      </c>
      <c r="CB26" s="164" t="str">
        <f t="shared" si="32"/>
        <v>0</v>
      </c>
      <c r="CC26" s="289" t="str">
        <f t="shared" si="32"/>
        <v>1</v>
      </c>
      <c r="CD26" s="340" t="str">
        <f t="shared" si="32"/>
        <v>0</v>
      </c>
      <c r="CE26" s="341" t="str">
        <f t="shared" si="32"/>
        <v>0</v>
      </c>
      <c r="CF26" s="340" t="str">
        <f t="shared" si="32"/>
        <v>0</v>
      </c>
      <c r="CG26" s="340" t="str">
        <f t="shared" si="32"/>
        <v>0</v>
      </c>
      <c r="CH26" s="340" t="str">
        <f t="shared" si="32"/>
        <v>0</v>
      </c>
      <c r="CI26" s="341" t="str">
        <f t="shared" si="32"/>
        <v>0</v>
      </c>
      <c r="CJ26" s="367"/>
      <c r="CK26" s="367"/>
      <c r="CL26" s="32" t="str">
        <f t="shared" si="63"/>
        <v>9C1B</v>
      </c>
      <c r="CM26" s="285">
        <f t="shared" si="64"/>
        <v>33</v>
      </c>
      <c r="CN26" s="285">
        <f t="shared" si="67"/>
        <v>43</v>
      </c>
      <c r="CO26" s="142">
        <f t="shared" si="34"/>
        <v>54.2</v>
      </c>
      <c r="CP26" s="142">
        <f t="shared" si="35"/>
        <v>12.333333333333336</v>
      </c>
      <c r="CQ26" s="154">
        <f t="shared" si="65"/>
        <v>2</v>
      </c>
      <c r="CR26" s="367"/>
      <c r="CS26" s="170">
        <f t="shared" si="36"/>
        <v>9</v>
      </c>
      <c r="CT26" s="23">
        <f t="shared" si="37"/>
        <v>12</v>
      </c>
      <c r="CU26" s="171">
        <f t="shared" si="38"/>
        <v>1</v>
      </c>
      <c r="CV26" s="23">
        <f t="shared" si="39"/>
        <v>11</v>
      </c>
      <c r="CW26" s="172">
        <f t="shared" si="40"/>
        <v>0</v>
      </c>
      <c r="CX26" s="24">
        <f t="shared" si="41"/>
        <v>4</v>
      </c>
      <c r="CY26" s="267">
        <f t="shared" si="42"/>
        <v>2</v>
      </c>
      <c r="CZ26" s="268">
        <f t="shared" si="43"/>
        <v>1</v>
      </c>
      <c r="DA26" s="267">
        <f t="shared" si="44"/>
        <v>0</v>
      </c>
      <c r="DB26" s="268">
        <f t="shared" si="45"/>
        <v>0</v>
      </c>
      <c r="DC26" s="173">
        <f t="shared" si="46"/>
        <v>10</v>
      </c>
      <c r="DD26" s="26">
        <f t="shared" si="47"/>
        <v>2</v>
      </c>
      <c r="DE26" s="173">
        <f t="shared" si="48"/>
        <v>0</v>
      </c>
      <c r="DF26" s="26">
        <f t="shared" si="49"/>
        <v>5</v>
      </c>
      <c r="DG26" s="326">
        <f t="shared" si="50"/>
        <v>8</v>
      </c>
      <c r="DH26" s="327">
        <f t="shared" si="51"/>
        <v>3</v>
      </c>
      <c r="DI26" s="172">
        <f t="shared" si="52"/>
        <v>4</v>
      </c>
      <c r="DJ26" s="24">
        <f t="shared" si="53"/>
        <v>0</v>
      </c>
      <c r="DL26" s="19">
        <f t="shared" si="54"/>
        <v>156</v>
      </c>
      <c r="DM26" s="19">
        <f t="shared" si="55"/>
        <v>27</v>
      </c>
      <c r="DN26" s="174">
        <f t="shared" si="56"/>
        <v>4</v>
      </c>
      <c r="DO26" s="278">
        <f t="shared" si="57"/>
        <v>33</v>
      </c>
      <c r="DP26" s="278">
        <f t="shared" si="58"/>
        <v>0</v>
      </c>
      <c r="DQ26" s="20">
        <f t="shared" si="59"/>
        <v>162</v>
      </c>
      <c r="DR26" s="20">
        <f t="shared" si="60"/>
        <v>5</v>
      </c>
      <c r="DS26" s="337">
        <f t="shared" si="61"/>
        <v>131</v>
      </c>
      <c r="DT26" s="174">
        <f t="shared" si="62"/>
        <v>64</v>
      </c>
      <c r="DU26" s="172">
        <f t="shared" si="66"/>
        <v>131</v>
      </c>
    </row>
    <row r="27" spans="1:125" s="172" customFormat="1">
      <c r="A27" s="408" t="s">
        <v>323</v>
      </c>
      <c r="B27" s="408" t="s">
        <v>324</v>
      </c>
      <c r="C27" s="154">
        <f t="shared" si="11"/>
        <v>17</v>
      </c>
      <c r="D27" s="167">
        <f t="shared" si="12"/>
        <v>68</v>
      </c>
      <c r="E27" s="166" t="str">
        <f t="shared" si="13"/>
        <v>9C</v>
      </c>
      <c r="F27" s="367" t="str">
        <f t="shared" si="14"/>
        <v>1B</v>
      </c>
      <c r="G27" s="367" t="str">
        <f t="shared" si="15"/>
        <v>06</v>
      </c>
      <c r="H27" s="367" t="str">
        <f t="shared" si="16"/>
        <v>21</v>
      </c>
      <c r="I27" s="367" t="str">
        <f t="shared" si="17"/>
        <v>00</v>
      </c>
      <c r="J27" s="367" t="str">
        <f t="shared" si="18"/>
        <v>A2</v>
      </c>
      <c r="K27" s="367" t="str">
        <f t="shared" si="19"/>
        <v>05</v>
      </c>
      <c r="L27" s="367" t="str">
        <f t="shared" si="20"/>
        <v>85</v>
      </c>
      <c r="M27" s="367" t="str">
        <f t="shared" si="21"/>
        <v>4</v>
      </c>
      <c r="N27" s="367" t="str">
        <f t="shared" si="22"/>
        <v/>
      </c>
      <c r="O27" s="156" t="str">
        <f t="shared" si="23"/>
        <v/>
      </c>
      <c r="P27" s="157" t="str">
        <f t="shared" ref="P27:W42" si="68">MID(HEX2BIN($E27,8),P$2,1)</f>
        <v>1</v>
      </c>
      <c r="Q27" s="158" t="str">
        <f t="shared" si="68"/>
        <v>0</v>
      </c>
      <c r="R27" s="158" t="str">
        <f t="shared" si="68"/>
        <v>0</v>
      </c>
      <c r="S27" s="159" t="str">
        <f t="shared" si="68"/>
        <v>1</v>
      </c>
      <c r="T27" s="158" t="str">
        <f t="shared" si="68"/>
        <v>1</v>
      </c>
      <c r="U27" s="158" t="str">
        <f t="shared" si="68"/>
        <v>1</v>
      </c>
      <c r="V27" s="158" t="str">
        <f t="shared" si="68"/>
        <v>0</v>
      </c>
      <c r="W27" s="159" t="str">
        <f t="shared" si="68"/>
        <v>0</v>
      </c>
      <c r="X27" s="158" t="str">
        <f t="shared" ref="X27:AE42" si="69">MID(HEX2BIN($F27,8),X$2,1)</f>
        <v>0</v>
      </c>
      <c r="Y27" s="158" t="str">
        <f t="shared" si="69"/>
        <v>0</v>
      </c>
      <c r="Z27" s="158" t="str">
        <f t="shared" si="69"/>
        <v>0</v>
      </c>
      <c r="AA27" s="159" t="str">
        <f t="shared" si="69"/>
        <v>1</v>
      </c>
      <c r="AB27" s="161" t="str">
        <f t="shared" si="69"/>
        <v>1</v>
      </c>
      <c r="AC27" s="161" t="str">
        <f t="shared" si="69"/>
        <v>0</v>
      </c>
      <c r="AD27" s="158" t="str">
        <f t="shared" si="69"/>
        <v>1</v>
      </c>
      <c r="AE27" s="159" t="str">
        <f t="shared" si="69"/>
        <v>1</v>
      </c>
      <c r="AF27" s="367" t="str">
        <f t="shared" ref="AF27:AM42" si="70">MID(HEX2BIN($G27,8),AF$2,1)</f>
        <v>0</v>
      </c>
      <c r="AG27" s="162" t="str">
        <f t="shared" si="70"/>
        <v>0</v>
      </c>
      <c r="AH27" s="163" t="str">
        <f t="shared" si="70"/>
        <v>0</v>
      </c>
      <c r="AI27" s="165" t="str">
        <f t="shared" si="70"/>
        <v>0</v>
      </c>
      <c r="AJ27" s="164" t="str">
        <f t="shared" si="70"/>
        <v>0</v>
      </c>
      <c r="AK27" s="164" t="str">
        <f t="shared" si="70"/>
        <v>1</v>
      </c>
      <c r="AL27" s="289" t="str">
        <f t="shared" si="70"/>
        <v>1</v>
      </c>
      <c r="AM27" s="165" t="str">
        <f t="shared" si="70"/>
        <v>0</v>
      </c>
      <c r="AN27" s="230" t="str">
        <f t="shared" ref="AN27:AU42" si="71">MID(HEX2BIN($H27,8),AN$2,1)</f>
        <v>0</v>
      </c>
      <c r="AO27" s="230" t="str">
        <f t="shared" si="71"/>
        <v>0</v>
      </c>
      <c r="AP27" s="230" t="str">
        <f t="shared" si="71"/>
        <v>1</v>
      </c>
      <c r="AQ27" s="231" t="str">
        <f t="shared" si="71"/>
        <v>0</v>
      </c>
      <c r="AR27" s="230" t="str">
        <f t="shared" si="71"/>
        <v>0</v>
      </c>
      <c r="AS27" s="230" t="str">
        <f t="shared" si="71"/>
        <v>0</v>
      </c>
      <c r="AT27" s="230" t="str">
        <f t="shared" si="71"/>
        <v>0</v>
      </c>
      <c r="AU27" s="231" t="str">
        <f t="shared" si="71"/>
        <v>1</v>
      </c>
      <c r="AV27" s="230" t="str">
        <f t="shared" ref="AV27:BC42" si="72">MID(HEX2BIN($I27,8),AV$2,1)</f>
        <v>0</v>
      </c>
      <c r="AW27" s="232" t="str">
        <f t="shared" si="72"/>
        <v>0</v>
      </c>
      <c r="AX27" s="232" t="str">
        <f t="shared" si="72"/>
        <v>0</v>
      </c>
      <c r="AY27" s="233" t="str">
        <f t="shared" si="72"/>
        <v>0</v>
      </c>
      <c r="AZ27" s="232" t="str">
        <f t="shared" si="72"/>
        <v>0</v>
      </c>
      <c r="BA27" s="232" t="str">
        <f t="shared" si="72"/>
        <v>0</v>
      </c>
      <c r="BB27" s="232" t="str">
        <f t="shared" si="72"/>
        <v>0</v>
      </c>
      <c r="BC27" s="233" t="str">
        <f t="shared" si="72"/>
        <v>0</v>
      </c>
      <c r="BD27" s="168" t="str">
        <f t="shared" ref="BD27:BK42" si="73">MID(HEX2BIN($J27,8),BD$2,1)</f>
        <v>1</v>
      </c>
      <c r="BE27" s="168" t="str">
        <f t="shared" si="73"/>
        <v>0</v>
      </c>
      <c r="BF27" s="168" t="str">
        <f t="shared" si="73"/>
        <v>1</v>
      </c>
      <c r="BG27" s="169" t="str">
        <f t="shared" si="73"/>
        <v>0</v>
      </c>
      <c r="BH27" s="168" t="str">
        <f t="shared" si="73"/>
        <v>0</v>
      </c>
      <c r="BI27" s="168" t="str">
        <f t="shared" si="73"/>
        <v>0</v>
      </c>
      <c r="BJ27" s="168" t="str">
        <f t="shared" si="73"/>
        <v>1</v>
      </c>
      <c r="BK27" s="169" t="str">
        <f t="shared" si="73"/>
        <v>0</v>
      </c>
      <c r="BL27" s="168" t="str">
        <f t="shared" ref="BL27:BS42" si="74">MID(HEX2BIN($K27,8),BL$2,1)</f>
        <v>0</v>
      </c>
      <c r="BM27" s="168" t="str">
        <f t="shared" si="74"/>
        <v>0</v>
      </c>
      <c r="BN27" s="168" t="str">
        <f t="shared" si="74"/>
        <v>0</v>
      </c>
      <c r="BO27" s="169" t="str">
        <f t="shared" si="74"/>
        <v>0</v>
      </c>
      <c r="BP27" s="168" t="str">
        <f t="shared" si="74"/>
        <v>0</v>
      </c>
      <c r="BQ27" s="168" t="str">
        <f t="shared" si="74"/>
        <v>1</v>
      </c>
      <c r="BR27" s="168" t="str">
        <f t="shared" si="74"/>
        <v>0</v>
      </c>
      <c r="BS27" s="169" t="str">
        <f t="shared" si="74"/>
        <v>1</v>
      </c>
      <c r="BT27" s="302" t="str">
        <f t="shared" ref="BT27:CA42" si="75">MID(HEX2BIN($L27,8),BT$2,1)</f>
        <v>1</v>
      </c>
      <c r="BU27" s="302" t="str">
        <f t="shared" si="75"/>
        <v>0</v>
      </c>
      <c r="BV27" s="302" t="str">
        <f t="shared" si="75"/>
        <v>0</v>
      </c>
      <c r="BW27" s="303" t="str">
        <f t="shared" si="75"/>
        <v>0</v>
      </c>
      <c r="BX27" s="302" t="str">
        <f t="shared" si="75"/>
        <v>0</v>
      </c>
      <c r="BY27" s="302" t="str">
        <f t="shared" si="75"/>
        <v>1</v>
      </c>
      <c r="BZ27" s="302" t="str">
        <f t="shared" si="75"/>
        <v>0</v>
      </c>
      <c r="CA27" s="303" t="str">
        <f t="shared" si="75"/>
        <v>1</v>
      </c>
      <c r="CB27" s="164" t="str">
        <f t="shared" ref="CB27:CI42" si="76">MID(HEX2BIN($M27,8),CB$2,1)</f>
        <v>0</v>
      </c>
      <c r="CC27" s="289" t="str">
        <f t="shared" si="76"/>
        <v>1</v>
      </c>
      <c r="CD27" s="340" t="str">
        <f t="shared" si="76"/>
        <v>0</v>
      </c>
      <c r="CE27" s="341" t="str">
        <f t="shared" si="76"/>
        <v>0</v>
      </c>
      <c r="CF27" s="340" t="str">
        <f t="shared" si="76"/>
        <v>0</v>
      </c>
      <c r="CG27" s="340" t="str">
        <f t="shared" si="76"/>
        <v>0</v>
      </c>
      <c r="CH27" s="340" t="str">
        <f t="shared" si="76"/>
        <v>0</v>
      </c>
      <c r="CI27" s="341" t="str">
        <f t="shared" si="76"/>
        <v>0</v>
      </c>
      <c r="CJ27" s="367"/>
      <c r="CK27" s="367"/>
      <c r="CL27" s="32" t="str">
        <f t="shared" si="63"/>
        <v>9C1B</v>
      </c>
      <c r="CM27" s="285">
        <f t="shared" si="64"/>
        <v>33</v>
      </c>
      <c r="CN27" s="285">
        <f t="shared" si="67"/>
        <v>43</v>
      </c>
      <c r="CO27" s="142">
        <f t="shared" si="34"/>
        <v>54.2</v>
      </c>
      <c r="CP27" s="142">
        <f t="shared" si="35"/>
        <v>12.333333333333336</v>
      </c>
      <c r="CQ27" s="154">
        <f t="shared" si="65"/>
        <v>3</v>
      </c>
      <c r="CR27" s="367"/>
      <c r="CS27" s="170">
        <f t="shared" si="36"/>
        <v>9</v>
      </c>
      <c r="CT27" s="23">
        <f t="shared" si="37"/>
        <v>12</v>
      </c>
      <c r="CU27" s="171">
        <f t="shared" si="38"/>
        <v>1</v>
      </c>
      <c r="CV27" s="23">
        <f t="shared" si="39"/>
        <v>11</v>
      </c>
      <c r="CW27" s="172">
        <f t="shared" si="40"/>
        <v>0</v>
      </c>
      <c r="CX27" s="24">
        <f t="shared" si="41"/>
        <v>6</v>
      </c>
      <c r="CY27" s="267">
        <f t="shared" si="42"/>
        <v>2</v>
      </c>
      <c r="CZ27" s="268">
        <f t="shared" si="43"/>
        <v>1</v>
      </c>
      <c r="DA27" s="267">
        <f t="shared" si="44"/>
        <v>0</v>
      </c>
      <c r="DB27" s="268">
        <f t="shared" si="45"/>
        <v>0</v>
      </c>
      <c r="DC27" s="173">
        <f t="shared" si="46"/>
        <v>10</v>
      </c>
      <c r="DD27" s="26">
        <f t="shared" si="47"/>
        <v>2</v>
      </c>
      <c r="DE27" s="173">
        <f t="shared" si="48"/>
        <v>0</v>
      </c>
      <c r="DF27" s="26">
        <f t="shared" si="49"/>
        <v>5</v>
      </c>
      <c r="DG27" s="326">
        <f t="shared" si="50"/>
        <v>8</v>
      </c>
      <c r="DH27" s="327">
        <f t="shared" si="51"/>
        <v>5</v>
      </c>
      <c r="DI27" s="172">
        <f t="shared" si="52"/>
        <v>4</v>
      </c>
      <c r="DJ27" s="24">
        <f t="shared" si="53"/>
        <v>0</v>
      </c>
      <c r="DL27" s="19">
        <f t="shared" si="54"/>
        <v>156</v>
      </c>
      <c r="DM27" s="19">
        <f t="shared" si="55"/>
        <v>27</v>
      </c>
      <c r="DN27" s="174">
        <f t="shared" si="56"/>
        <v>6</v>
      </c>
      <c r="DO27" s="278">
        <f t="shared" si="57"/>
        <v>33</v>
      </c>
      <c r="DP27" s="278">
        <f t="shared" si="58"/>
        <v>0</v>
      </c>
      <c r="DQ27" s="20">
        <f t="shared" si="59"/>
        <v>162</v>
      </c>
      <c r="DR27" s="20">
        <f t="shared" si="60"/>
        <v>5</v>
      </c>
      <c r="DS27" s="337">
        <f t="shared" si="61"/>
        <v>133</v>
      </c>
      <c r="DT27" s="174">
        <f t="shared" si="62"/>
        <v>64</v>
      </c>
      <c r="DU27" s="172">
        <f t="shared" si="66"/>
        <v>133</v>
      </c>
    </row>
    <row r="28" spans="1:125" s="172" customFormat="1">
      <c r="A28" s="408" t="s">
        <v>325</v>
      </c>
      <c r="B28" s="408" t="s">
        <v>326</v>
      </c>
      <c r="C28" s="154">
        <f t="shared" si="11"/>
        <v>17</v>
      </c>
      <c r="D28" s="167">
        <f t="shared" si="12"/>
        <v>68</v>
      </c>
      <c r="E28" s="166" t="str">
        <f t="shared" si="13"/>
        <v>9C</v>
      </c>
      <c r="F28" s="367" t="str">
        <f t="shared" si="14"/>
        <v>1B</v>
      </c>
      <c r="G28" s="367" t="str">
        <f t="shared" si="15"/>
        <v>08</v>
      </c>
      <c r="H28" s="367" t="str">
        <f t="shared" si="16"/>
        <v>21</v>
      </c>
      <c r="I28" s="367" t="str">
        <f t="shared" si="17"/>
        <v>00</v>
      </c>
      <c r="J28" s="367" t="str">
        <f t="shared" si="18"/>
        <v>A3</v>
      </c>
      <c r="K28" s="367" t="str">
        <f t="shared" si="19"/>
        <v>05</v>
      </c>
      <c r="L28" s="367" t="str">
        <f t="shared" si="20"/>
        <v>88</v>
      </c>
      <c r="M28" s="367" t="str">
        <f t="shared" si="21"/>
        <v>4</v>
      </c>
      <c r="N28" s="367" t="str">
        <f t="shared" si="22"/>
        <v/>
      </c>
      <c r="O28" s="156" t="str">
        <f t="shared" si="23"/>
        <v/>
      </c>
      <c r="P28" s="157" t="str">
        <f t="shared" si="68"/>
        <v>1</v>
      </c>
      <c r="Q28" s="158" t="str">
        <f t="shared" si="68"/>
        <v>0</v>
      </c>
      <c r="R28" s="158" t="str">
        <f t="shared" si="68"/>
        <v>0</v>
      </c>
      <c r="S28" s="159" t="str">
        <f t="shared" si="68"/>
        <v>1</v>
      </c>
      <c r="T28" s="158" t="str">
        <f t="shared" si="68"/>
        <v>1</v>
      </c>
      <c r="U28" s="158" t="str">
        <f t="shared" si="68"/>
        <v>1</v>
      </c>
      <c r="V28" s="158" t="str">
        <f t="shared" si="68"/>
        <v>0</v>
      </c>
      <c r="W28" s="159" t="str">
        <f t="shared" si="68"/>
        <v>0</v>
      </c>
      <c r="X28" s="158" t="str">
        <f t="shared" si="69"/>
        <v>0</v>
      </c>
      <c r="Y28" s="158" t="str">
        <f t="shared" si="69"/>
        <v>0</v>
      </c>
      <c r="Z28" s="158" t="str">
        <f t="shared" si="69"/>
        <v>0</v>
      </c>
      <c r="AA28" s="159" t="str">
        <f t="shared" si="69"/>
        <v>1</v>
      </c>
      <c r="AB28" s="161" t="str">
        <f t="shared" si="69"/>
        <v>1</v>
      </c>
      <c r="AC28" s="161" t="str">
        <f t="shared" si="69"/>
        <v>0</v>
      </c>
      <c r="AD28" s="158" t="str">
        <f t="shared" si="69"/>
        <v>1</v>
      </c>
      <c r="AE28" s="159" t="str">
        <f t="shared" si="69"/>
        <v>1</v>
      </c>
      <c r="AF28" s="367" t="str">
        <f t="shared" si="70"/>
        <v>0</v>
      </c>
      <c r="AG28" s="162" t="str">
        <f t="shared" si="70"/>
        <v>0</v>
      </c>
      <c r="AH28" s="163" t="str">
        <f t="shared" si="70"/>
        <v>0</v>
      </c>
      <c r="AI28" s="165" t="str">
        <f t="shared" si="70"/>
        <v>0</v>
      </c>
      <c r="AJ28" s="164" t="str">
        <f t="shared" si="70"/>
        <v>1</v>
      </c>
      <c r="AK28" s="164" t="str">
        <f t="shared" si="70"/>
        <v>0</v>
      </c>
      <c r="AL28" s="289" t="str">
        <f t="shared" si="70"/>
        <v>0</v>
      </c>
      <c r="AM28" s="165" t="str">
        <f t="shared" si="70"/>
        <v>0</v>
      </c>
      <c r="AN28" s="230" t="str">
        <f t="shared" si="71"/>
        <v>0</v>
      </c>
      <c r="AO28" s="230" t="str">
        <f t="shared" si="71"/>
        <v>0</v>
      </c>
      <c r="AP28" s="230" t="str">
        <f t="shared" si="71"/>
        <v>1</v>
      </c>
      <c r="AQ28" s="231" t="str">
        <f t="shared" si="71"/>
        <v>0</v>
      </c>
      <c r="AR28" s="230" t="str">
        <f t="shared" si="71"/>
        <v>0</v>
      </c>
      <c r="AS28" s="230" t="str">
        <f t="shared" si="71"/>
        <v>0</v>
      </c>
      <c r="AT28" s="230" t="str">
        <f t="shared" si="71"/>
        <v>0</v>
      </c>
      <c r="AU28" s="231" t="str">
        <f t="shared" si="71"/>
        <v>1</v>
      </c>
      <c r="AV28" s="230" t="str">
        <f t="shared" si="72"/>
        <v>0</v>
      </c>
      <c r="AW28" s="232" t="str">
        <f t="shared" si="72"/>
        <v>0</v>
      </c>
      <c r="AX28" s="232" t="str">
        <f t="shared" si="72"/>
        <v>0</v>
      </c>
      <c r="AY28" s="233" t="str">
        <f t="shared" si="72"/>
        <v>0</v>
      </c>
      <c r="AZ28" s="232" t="str">
        <f t="shared" si="72"/>
        <v>0</v>
      </c>
      <c r="BA28" s="232" t="str">
        <f t="shared" si="72"/>
        <v>0</v>
      </c>
      <c r="BB28" s="232" t="str">
        <f t="shared" si="72"/>
        <v>0</v>
      </c>
      <c r="BC28" s="233" t="str">
        <f t="shared" si="72"/>
        <v>0</v>
      </c>
      <c r="BD28" s="168" t="str">
        <f t="shared" si="73"/>
        <v>1</v>
      </c>
      <c r="BE28" s="168" t="str">
        <f t="shared" si="73"/>
        <v>0</v>
      </c>
      <c r="BF28" s="168" t="str">
        <f t="shared" si="73"/>
        <v>1</v>
      </c>
      <c r="BG28" s="169" t="str">
        <f t="shared" si="73"/>
        <v>0</v>
      </c>
      <c r="BH28" s="168" t="str">
        <f t="shared" si="73"/>
        <v>0</v>
      </c>
      <c r="BI28" s="168" t="str">
        <f t="shared" si="73"/>
        <v>0</v>
      </c>
      <c r="BJ28" s="168" t="str">
        <f t="shared" si="73"/>
        <v>1</v>
      </c>
      <c r="BK28" s="169" t="str">
        <f t="shared" si="73"/>
        <v>1</v>
      </c>
      <c r="BL28" s="168" t="str">
        <f t="shared" si="74"/>
        <v>0</v>
      </c>
      <c r="BM28" s="168" t="str">
        <f t="shared" si="74"/>
        <v>0</v>
      </c>
      <c r="BN28" s="168" t="str">
        <f t="shared" si="74"/>
        <v>0</v>
      </c>
      <c r="BO28" s="169" t="str">
        <f t="shared" si="74"/>
        <v>0</v>
      </c>
      <c r="BP28" s="168" t="str">
        <f t="shared" si="74"/>
        <v>0</v>
      </c>
      <c r="BQ28" s="168" t="str">
        <f t="shared" si="74"/>
        <v>1</v>
      </c>
      <c r="BR28" s="168" t="str">
        <f t="shared" si="74"/>
        <v>0</v>
      </c>
      <c r="BS28" s="169" t="str">
        <f t="shared" si="74"/>
        <v>1</v>
      </c>
      <c r="BT28" s="302" t="str">
        <f t="shared" si="75"/>
        <v>1</v>
      </c>
      <c r="BU28" s="302" t="str">
        <f t="shared" si="75"/>
        <v>0</v>
      </c>
      <c r="BV28" s="302" t="str">
        <f t="shared" si="75"/>
        <v>0</v>
      </c>
      <c r="BW28" s="303" t="str">
        <f t="shared" si="75"/>
        <v>0</v>
      </c>
      <c r="BX28" s="302" t="str">
        <f t="shared" si="75"/>
        <v>1</v>
      </c>
      <c r="BY28" s="302" t="str">
        <f t="shared" si="75"/>
        <v>0</v>
      </c>
      <c r="BZ28" s="302" t="str">
        <f t="shared" si="75"/>
        <v>0</v>
      </c>
      <c r="CA28" s="303" t="str">
        <f t="shared" si="75"/>
        <v>0</v>
      </c>
      <c r="CB28" s="164" t="str">
        <f t="shared" si="76"/>
        <v>0</v>
      </c>
      <c r="CC28" s="289" t="str">
        <f t="shared" si="76"/>
        <v>1</v>
      </c>
      <c r="CD28" s="340" t="str">
        <f t="shared" si="76"/>
        <v>0</v>
      </c>
      <c r="CE28" s="341" t="str">
        <f t="shared" si="76"/>
        <v>0</v>
      </c>
      <c r="CF28" s="340" t="str">
        <f t="shared" si="76"/>
        <v>0</v>
      </c>
      <c r="CG28" s="340" t="str">
        <f t="shared" si="76"/>
        <v>0</v>
      </c>
      <c r="CH28" s="340" t="str">
        <f t="shared" si="76"/>
        <v>0</v>
      </c>
      <c r="CI28" s="341" t="str">
        <f t="shared" si="76"/>
        <v>0</v>
      </c>
      <c r="CJ28" s="367"/>
      <c r="CK28" s="367"/>
      <c r="CL28" s="32" t="str">
        <f t="shared" si="63"/>
        <v>9C1B</v>
      </c>
      <c r="CM28" s="285">
        <f t="shared" si="64"/>
        <v>33</v>
      </c>
      <c r="CN28" s="285">
        <f t="shared" si="67"/>
        <v>43</v>
      </c>
      <c r="CO28" s="142">
        <f t="shared" si="34"/>
        <v>54.3</v>
      </c>
      <c r="CP28" s="142">
        <f t="shared" si="35"/>
        <v>12.388888888888888</v>
      </c>
      <c r="CQ28" s="154">
        <f t="shared" si="65"/>
        <v>4</v>
      </c>
      <c r="CR28" s="367"/>
      <c r="CS28" s="170">
        <f t="shared" si="36"/>
        <v>9</v>
      </c>
      <c r="CT28" s="23">
        <f t="shared" si="37"/>
        <v>12</v>
      </c>
      <c r="CU28" s="171">
        <f t="shared" si="38"/>
        <v>1</v>
      </c>
      <c r="CV28" s="23">
        <f t="shared" si="39"/>
        <v>11</v>
      </c>
      <c r="CW28" s="172">
        <f t="shared" si="40"/>
        <v>0</v>
      </c>
      <c r="CX28" s="24">
        <f t="shared" si="41"/>
        <v>8</v>
      </c>
      <c r="CY28" s="267">
        <f t="shared" si="42"/>
        <v>2</v>
      </c>
      <c r="CZ28" s="268">
        <f t="shared" si="43"/>
        <v>1</v>
      </c>
      <c r="DA28" s="267">
        <f t="shared" si="44"/>
        <v>0</v>
      </c>
      <c r="DB28" s="268">
        <f t="shared" si="45"/>
        <v>0</v>
      </c>
      <c r="DC28" s="173">
        <f t="shared" si="46"/>
        <v>10</v>
      </c>
      <c r="DD28" s="26">
        <f t="shared" si="47"/>
        <v>3</v>
      </c>
      <c r="DE28" s="173">
        <f t="shared" si="48"/>
        <v>0</v>
      </c>
      <c r="DF28" s="26">
        <f t="shared" si="49"/>
        <v>5</v>
      </c>
      <c r="DG28" s="326">
        <f t="shared" si="50"/>
        <v>8</v>
      </c>
      <c r="DH28" s="327">
        <f t="shared" si="51"/>
        <v>8</v>
      </c>
      <c r="DI28" s="172">
        <f t="shared" si="52"/>
        <v>4</v>
      </c>
      <c r="DJ28" s="24">
        <f t="shared" si="53"/>
        <v>0</v>
      </c>
      <c r="DL28" s="19">
        <f t="shared" si="54"/>
        <v>156</v>
      </c>
      <c r="DM28" s="19">
        <f t="shared" si="55"/>
        <v>27</v>
      </c>
      <c r="DN28" s="174">
        <f t="shared" si="56"/>
        <v>8</v>
      </c>
      <c r="DO28" s="278">
        <f t="shared" si="57"/>
        <v>33</v>
      </c>
      <c r="DP28" s="278">
        <f t="shared" si="58"/>
        <v>0</v>
      </c>
      <c r="DQ28" s="20">
        <f t="shared" si="59"/>
        <v>163</v>
      </c>
      <c r="DR28" s="20">
        <f t="shared" si="60"/>
        <v>5</v>
      </c>
      <c r="DS28" s="337">
        <f t="shared" si="61"/>
        <v>136</v>
      </c>
      <c r="DT28" s="174">
        <f t="shared" si="62"/>
        <v>64</v>
      </c>
      <c r="DU28" s="172">
        <f t="shared" si="66"/>
        <v>136</v>
      </c>
    </row>
    <row r="29" spans="1:125" s="172" customFormat="1">
      <c r="A29" s="408" t="s">
        <v>327</v>
      </c>
      <c r="B29" s="408" t="s">
        <v>328</v>
      </c>
      <c r="C29" s="154">
        <f t="shared" si="11"/>
        <v>17</v>
      </c>
      <c r="D29" s="167">
        <f t="shared" si="12"/>
        <v>68</v>
      </c>
      <c r="E29" s="166" t="str">
        <f t="shared" si="13"/>
        <v>9C</v>
      </c>
      <c r="F29" s="367" t="str">
        <f t="shared" si="14"/>
        <v>1B</v>
      </c>
      <c r="G29" s="367" t="str">
        <f t="shared" si="15"/>
        <v>0A</v>
      </c>
      <c r="H29" s="367" t="str">
        <f t="shared" si="16"/>
        <v>21</v>
      </c>
      <c r="I29" s="367" t="str">
        <f t="shared" si="17"/>
        <v>00</v>
      </c>
      <c r="J29" s="367" t="str">
        <f t="shared" si="18"/>
        <v>A2</v>
      </c>
      <c r="K29" s="367" t="str">
        <f t="shared" si="19"/>
        <v>05</v>
      </c>
      <c r="L29" s="367" t="str">
        <f t="shared" si="20"/>
        <v>89</v>
      </c>
      <c r="M29" s="367" t="str">
        <f t="shared" si="21"/>
        <v>4</v>
      </c>
      <c r="N29" s="367" t="str">
        <f t="shared" si="22"/>
        <v/>
      </c>
      <c r="O29" s="156" t="str">
        <f t="shared" si="23"/>
        <v/>
      </c>
      <c r="P29" s="157" t="str">
        <f t="shared" si="68"/>
        <v>1</v>
      </c>
      <c r="Q29" s="158" t="str">
        <f t="shared" si="68"/>
        <v>0</v>
      </c>
      <c r="R29" s="158" t="str">
        <f t="shared" si="68"/>
        <v>0</v>
      </c>
      <c r="S29" s="159" t="str">
        <f t="shared" si="68"/>
        <v>1</v>
      </c>
      <c r="T29" s="158" t="str">
        <f t="shared" si="68"/>
        <v>1</v>
      </c>
      <c r="U29" s="158" t="str">
        <f t="shared" si="68"/>
        <v>1</v>
      </c>
      <c r="V29" s="158" t="str">
        <f t="shared" si="68"/>
        <v>0</v>
      </c>
      <c r="W29" s="159" t="str">
        <f t="shared" si="68"/>
        <v>0</v>
      </c>
      <c r="X29" s="158" t="str">
        <f t="shared" si="69"/>
        <v>0</v>
      </c>
      <c r="Y29" s="158" t="str">
        <f t="shared" si="69"/>
        <v>0</v>
      </c>
      <c r="Z29" s="158" t="str">
        <f t="shared" si="69"/>
        <v>0</v>
      </c>
      <c r="AA29" s="159" t="str">
        <f t="shared" si="69"/>
        <v>1</v>
      </c>
      <c r="AB29" s="161" t="str">
        <f t="shared" si="69"/>
        <v>1</v>
      </c>
      <c r="AC29" s="161" t="str">
        <f t="shared" si="69"/>
        <v>0</v>
      </c>
      <c r="AD29" s="158" t="str">
        <f t="shared" si="69"/>
        <v>1</v>
      </c>
      <c r="AE29" s="159" t="str">
        <f t="shared" si="69"/>
        <v>1</v>
      </c>
      <c r="AF29" s="367" t="str">
        <f t="shared" si="70"/>
        <v>0</v>
      </c>
      <c r="AG29" s="162" t="str">
        <f t="shared" si="70"/>
        <v>0</v>
      </c>
      <c r="AH29" s="163" t="str">
        <f t="shared" si="70"/>
        <v>0</v>
      </c>
      <c r="AI29" s="165" t="str">
        <f t="shared" si="70"/>
        <v>0</v>
      </c>
      <c r="AJ29" s="164" t="str">
        <f t="shared" si="70"/>
        <v>1</v>
      </c>
      <c r="AK29" s="164" t="str">
        <f t="shared" si="70"/>
        <v>0</v>
      </c>
      <c r="AL29" s="289" t="str">
        <f t="shared" si="70"/>
        <v>1</v>
      </c>
      <c r="AM29" s="165" t="str">
        <f t="shared" si="70"/>
        <v>0</v>
      </c>
      <c r="AN29" s="230" t="str">
        <f t="shared" si="71"/>
        <v>0</v>
      </c>
      <c r="AO29" s="230" t="str">
        <f t="shared" si="71"/>
        <v>0</v>
      </c>
      <c r="AP29" s="230" t="str">
        <f t="shared" si="71"/>
        <v>1</v>
      </c>
      <c r="AQ29" s="231" t="str">
        <f t="shared" si="71"/>
        <v>0</v>
      </c>
      <c r="AR29" s="230" t="str">
        <f t="shared" si="71"/>
        <v>0</v>
      </c>
      <c r="AS29" s="230" t="str">
        <f t="shared" si="71"/>
        <v>0</v>
      </c>
      <c r="AT29" s="230" t="str">
        <f t="shared" si="71"/>
        <v>0</v>
      </c>
      <c r="AU29" s="231" t="str">
        <f t="shared" si="71"/>
        <v>1</v>
      </c>
      <c r="AV29" s="230" t="str">
        <f t="shared" si="72"/>
        <v>0</v>
      </c>
      <c r="AW29" s="232" t="str">
        <f t="shared" si="72"/>
        <v>0</v>
      </c>
      <c r="AX29" s="232" t="str">
        <f t="shared" si="72"/>
        <v>0</v>
      </c>
      <c r="AY29" s="233" t="str">
        <f t="shared" si="72"/>
        <v>0</v>
      </c>
      <c r="AZ29" s="232" t="str">
        <f t="shared" si="72"/>
        <v>0</v>
      </c>
      <c r="BA29" s="232" t="str">
        <f t="shared" si="72"/>
        <v>0</v>
      </c>
      <c r="BB29" s="232" t="str">
        <f t="shared" si="72"/>
        <v>0</v>
      </c>
      <c r="BC29" s="233" t="str">
        <f t="shared" si="72"/>
        <v>0</v>
      </c>
      <c r="BD29" s="168" t="str">
        <f t="shared" si="73"/>
        <v>1</v>
      </c>
      <c r="BE29" s="168" t="str">
        <f t="shared" si="73"/>
        <v>0</v>
      </c>
      <c r="BF29" s="168" t="str">
        <f t="shared" si="73"/>
        <v>1</v>
      </c>
      <c r="BG29" s="169" t="str">
        <f t="shared" si="73"/>
        <v>0</v>
      </c>
      <c r="BH29" s="168" t="str">
        <f t="shared" si="73"/>
        <v>0</v>
      </c>
      <c r="BI29" s="168" t="str">
        <f t="shared" si="73"/>
        <v>0</v>
      </c>
      <c r="BJ29" s="168" t="str">
        <f t="shared" si="73"/>
        <v>1</v>
      </c>
      <c r="BK29" s="169" t="str">
        <f t="shared" si="73"/>
        <v>0</v>
      </c>
      <c r="BL29" s="168" t="str">
        <f t="shared" si="74"/>
        <v>0</v>
      </c>
      <c r="BM29" s="168" t="str">
        <f t="shared" si="74"/>
        <v>0</v>
      </c>
      <c r="BN29" s="168" t="str">
        <f t="shared" si="74"/>
        <v>0</v>
      </c>
      <c r="BO29" s="169" t="str">
        <f t="shared" si="74"/>
        <v>0</v>
      </c>
      <c r="BP29" s="168" t="str">
        <f t="shared" si="74"/>
        <v>0</v>
      </c>
      <c r="BQ29" s="168" t="str">
        <f t="shared" si="74"/>
        <v>1</v>
      </c>
      <c r="BR29" s="168" t="str">
        <f t="shared" si="74"/>
        <v>0</v>
      </c>
      <c r="BS29" s="169" t="str">
        <f t="shared" si="74"/>
        <v>1</v>
      </c>
      <c r="BT29" s="302" t="str">
        <f t="shared" si="75"/>
        <v>1</v>
      </c>
      <c r="BU29" s="302" t="str">
        <f t="shared" si="75"/>
        <v>0</v>
      </c>
      <c r="BV29" s="302" t="str">
        <f t="shared" si="75"/>
        <v>0</v>
      </c>
      <c r="BW29" s="303" t="str">
        <f t="shared" si="75"/>
        <v>0</v>
      </c>
      <c r="BX29" s="302" t="str">
        <f t="shared" si="75"/>
        <v>1</v>
      </c>
      <c r="BY29" s="302" t="str">
        <f t="shared" si="75"/>
        <v>0</v>
      </c>
      <c r="BZ29" s="302" t="str">
        <f t="shared" si="75"/>
        <v>0</v>
      </c>
      <c r="CA29" s="303" t="str">
        <f t="shared" si="75"/>
        <v>1</v>
      </c>
      <c r="CB29" s="164" t="str">
        <f t="shared" si="76"/>
        <v>0</v>
      </c>
      <c r="CC29" s="289" t="str">
        <f t="shared" si="76"/>
        <v>1</v>
      </c>
      <c r="CD29" s="340" t="str">
        <f t="shared" si="76"/>
        <v>0</v>
      </c>
      <c r="CE29" s="341" t="str">
        <f t="shared" si="76"/>
        <v>0</v>
      </c>
      <c r="CF29" s="340" t="str">
        <f t="shared" si="76"/>
        <v>0</v>
      </c>
      <c r="CG29" s="340" t="str">
        <f t="shared" si="76"/>
        <v>0</v>
      </c>
      <c r="CH29" s="340" t="str">
        <f t="shared" si="76"/>
        <v>0</v>
      </c>
      <c r="CI29" s="341" t="str">
        <f t="shared" si="76"/>
        <v>0</v>
      </c>
      <c r="CJ29" s="367"/>
      <c r="CK29" s="367"/>
      <c r="CL29" s="32" t="str">
        <f t="shared" si="63"/>
        <v>9C1B</v>
      </c>
      <c r="CM29" s="285">
        <f t="shared" si="64"/>
        <v>33</v>
      </c>
      <c r="CN29" s="285">
        <f t="shared" si="67"/>
        <v>43</v>
      </c>
      <c r="CO29" s="142">
        <f t="shared" si="34"/>
        <v>54.2</v>
      </c>
      <c r="CP29" s="142">
        <f t="shared" si="35"/>
        <v>12.333333333333336</v>
      </c>
      <c r="CQ29" s="154">
        <f t="shared" si="65"/>
        <v>5</v>
      </c>
      <c r="CR29" s="367"/>
      <c r="CS29" s="170">
        <f t="shared" si="36"/>
        <v>9</v>
      </c>
      <c r="CT29" s="23">
        <f t="shared" si="37"/>
        <v>12</v>
      </c>
      <c r="CU29" s="171">
        <f t="shared" si="38"/>
        <v>1</v>
      </c>
      <c r="CV29" s="23">
        <f t="shared" si="39"/>
        <v>11</v>
      </c>
      <c r="CW29" s="172">
        <f t="shared" si="40"/>
        <v>0</v>
      </c>
      <c r="CX29" s="24">
        <f t="shared" si="41"/>
        <v>10</v>
      </c>
      <c r="CY29" s="267">
        <f t="shared" si="42"/>
        <v>2</v>
      </c>
      <c r="CZ29" s="268">
        <f t="shared" si="43"/>
        <v>1</v>
      </c>
      <c r="DA29" s="267">
        <f t="shared" si="44"/>
        <v>0</v>
      </c>
      <c r="DB29" s="268">
        <f t="shared" si="45"/>
        <v>0</v>
      </c>
      <c r="DC29" s="173">
        <f t="shared" si="46"/>
        <v>10</v>
      </c>
      <c r="DD29" s="26">
        <f t="shared" si="47"/>
        <v>2</v>
      </c>
      <c r="DE29" s="173">
        <f t="shared" si="48"/>
        <v>0</v>
      </c>
      <c r="DF29" s="26">
        <f t="shared" si="49"/>
        <v>5</v>
      </c>
      <c r="DG29" s="326">
        <f t="shared" si="50"/>
        <v>8</v>
      </c>
      <c r="DH29" s="327">
        <f t="shared" si="51"/>
        <v>9</v>
      </c>
      <c r="DI29" s="172">
        <f t="shared" si="52"/>
        <v>4</v>
      </c>
      <c r="DJ29" s="24">
        <f t="shared" si="53"/>
        <v>0</v>
      </c>
      <c r="DL29" s="19">
        <f t="shared" si="54"/>
        <v>156</v>
      </c>
      <c r="DM29" s="19">
        <f t="shared" si="55"/>
        <v>27</v>
      </c>
      <c r="DN29" s="174">
        <f t="shared" si="56"/>
        <v>10</v>
      </c>
      <c r="DO29" s="278">
        <f t="shared" si="57"/>
        <v>33</v>
      </c>
      <c r="DP29" s="278">
        <f t="shared" si="58"/>
        <v>0</v>
      </c>
      <c r="DQ29" s="20">
        <f t="shared" si="59"/>
        <v>162</v>
      </c>
      <c r="DR29" s="20">
        <f t="shared" si="60"/>
        <v>5</v>
      </c>
      <c r="DS29" s="337">
        <f t="shared" si="61"/>
        <v>137</v>
      </c>
      <c r="DT29" s="174">
        <f t="shared" si="62"/>
        <v>64</v>
      </c>
      <c r="DU29" s="172">
        <f t="shared" si="66"/>
        <v>137</v>
      </c>
    </row>
    <row r="30" spans="1:125" s="172" customFormat="1">
      <c r="A30" s="408" t="s">
        <v>329</v>
      </c>
      <c r="B30" s="408" t="s">
        <v>330</v>
      </c>
      <c r="C30" s="154">
        <f t="shared" si="11"/>
        <v>17</v>
      </c>
      <c r="D30" s="167">
        <f t="shared" si="12"/>
        <v>68</v>
      </c>
      <c r="E30" s="166" t="str">
        <f t="shared" si="13"/>
        <v>9C</v>
      </c>
      <c r="F30" s="367" t="str">
        <f t="shared" si="14"/>
        <v>1B</v>
      </c>
      <c r="G30" s="367" t="str">
        <f t="shared" si="15"/>
        <v>0C</v>
      </c>
      <c r="H30" s="367" t="str">
        <f t="shared" si="16"/>
        <v>21</v>
      </c>
      <c r="I30" s="367" t="str">
        <f t="shared" si="17"/>
        <v>00</v>
      </c>
      <c r="J30" s="367" t="str">
        <f t="shared" si="18"/>
        <v>A3</v>
      </c>
      <c r="K30" s="367" t="str">
        <f t="shared" si="19"/>
        <v>05</v>
      </c>
      <c r="L30" s="367" t="str">
        <f t="shared" si="20"/>
        <v>8C</v>
      </c>
      <c r="M30" s="367" t="str">
        <f t="shared" si="21"/>
        <v>4</v>
      </c>
      <c r="N30" s="367" t="str">
        <f t="shared" si="22"/>
        <v/>
      </c>
      <c r="O30" s="156" t="str">
        <f t="shared" si="23"/>
        <v/>
      </c>
      <c r="P30" s="157" t="str">
        <f t="shared" si="68"/>
        <v>1</v>
      </c>
      <c r="Q30" s="158" t="str">
        <f t="shared" si="68"/>
        <v>0</v>
      </c>
      <c r="R30" s="158" t="str">
        <f t="shared" si="68"/>
        <v>0</v>
      </c>
      <c r="S30" s="159" t="str">
        <f t="shared" si="68"/>
        <v>1</v>
      </c>
      <c r="T30" s="158" t="str">
        <f t="shared" si="68"/>
        <v>1</v>
      </c>
      <c r="U30" s="158" t="str">
        <f t="shared" si="68"/>
        <v>1</v>
      </c>
      <c r="V30" s="158" t="str">
        <f t="shared" si="68"/>
        <v>0</v>
      </c>
      <c r="W30" s="159" t="str">
        <f t="shared" si="68"/>
        <v>0</v>
      </c>
      <c r="X30" s="158" t="str">
        <f t="shared" si="69"/>
        <v>0</v>
      </c>
      <c r="Y30" s="158" t="str">
        <f t="shared" si="69"/>
        <v>0</v>
      </c>
      <c r="Z30" s="158" t="str">
        <f t="shared" si="69"/>
        <v>0</v>
      </c>
      <c r="AA30" s="159" t="str">
        <f t="shared" si="69"/>
        <v>1</v>
      </c>
      <c r="AB30" s="161" t="str">
        <f t="shared" si="69"/>
        <v>1</v>
      </c>
      <c r="AC30" s="161" t="str">
        <f t="shared" si="69"/>
        <v>0</v>
      </c>
      <c r="AD30" s="158" t="str">
        <f t="shared" si="69"/>
        <v>1</v>
      </c>
      <c r="AE30" s="159" t="str">
        <f t="shared" si="69"/>
        <v>1</v>
      </c>
      <c r="AF30" s="367" t="str">
        <f t="shared" si="70"/>
        <v>0</v>
      </c>
      <c r="AG30" s="162" t="str">
        <f t="shared" si="70"/>
        <v>0</v>
      </c>
      <c r="AH30" s="163" t="str">
        <f t="shared" si="70"/>
        <v>0</v>
      </c>
      <c r="AI30" s="165" t="str">
        <f t="shared" si="70"/>
        <v>0</v>
      </c>
      <c r="AJ30" s="164" t="str">
        <f t="shared" si="70"/>
        <v>1</v>
      </c>
      <c r="AK30" s="164" t="str">
        <f t="shared" si="70"/>
        <v>1</v>
      </c>
      <c r="AL30" s="289" t="str">
        <f t="shared" si="70"/>
        <v>0</v>
      </c>
      <c r="AM30" s="165" t="str">
        <f t="shared" si="70"/>
        <v>0</v>
      </c>
      <c r="AN30" s="230" t="str">
        <f t="shared" si="71"/>
        <v>0</v>
      </c>
      <c r="AO30" s="230" t="str">
        <f t="shared" si="71"/>
        <v>0</v>
      </c>
      <c r="AP30" s="230" t="str">
        <f t="shared" si="71"/>
        <v>1</v>
      </c>
      <c r="AQ30" s="231" t="str">
        <f t="shared" si="71"/>
        <v>0</v>
      </c>
      <c r="AR30" s="230" t="str">
        <f t="shared" si="71"/>
        <v>0</v>
      </c>
      <c r="AS30" s="230" t="str">
        <f t="shared" si="71"/>
        <v>0</v>
      </c>
      <c r="AT30" s="230" t="str">
        <f t="shared" si="71"/>
        <v>0</v>
      </c>
      <c r="AU30" s="231" t="str">
        <f t="shared" si="71"/>
        <v>1</v>
      </c>
      <c r="AV30" s="230" t="str">
        <f t="shared" si="72"/>
        <v>0</v>
      </c>
      <c r="AW30" s="232" t="str">
        <f t="shared" si="72"/>
        <v>0</v>
      </c>
      <c r="AX30" s="232" t="str">
        <f t="shared" si="72"/>
        <v>0</v>
      </c>
      <c r="AY30" s="233" t="str">
        <f t="shared" si="72"/>
        <v>0</v>
      </c>
      <c r="AZ30" s="232" t="str">
        <f t="shared" si="72"/>
        <v>0</v>
      </c>
      <c r="BA30" s="232" t="str">
        <f t="shared" si="72"/>
        <v>0</v>
      </c>
      <c r="BB30" s="232" t="str">
        <f t="shared" si="72"/>
        <v>0</v>
      </c>
      <c r="BC30" s="233" t="str">
        <f t="shared" si="72"/>
        <v>0</v>
      </c>
      <c r="BD30" s="168" t="str">
        <f t="shared" si="73"/>
        <v>1</v>
      </c>
      <c r="BE30" s="168" t="str">
        <f t="shared" si="73"/>
        <v>0</v>
      </c>
      <c r="BF30" s="168" t="str">
        <f t="shared" si="73"/>
        <v>1</v>
      </c>
      <c r="BG30" s="169" t="str">
        <f t="shared" si="73"/>
        <v>0</v>
      </c>
      <c r="BH30" s="168" t="str">
        <f t="shared" si="73"/>
        <v>0</v>
      </c>
      <c r="BI30" s="168" t="str">
        <f t="shared" si="73"/>
        <v>0</v>
      </c>
      <c r="BJ30" s="168" t="str">
        <f t="shared" si="73"/>
        <v>1</v>
      </c>
      <c r="BK30" s="169" t="str">
        <f t="shared" si="73"/>
        <v>1</v>
      </c>
      <c r="BL30" s="168" t="str">
        <f t="shared" si="74"/>
        <v>0</v>
      </c>
      <c r="BM30" s="168" t="str">
        <f t="shared" si="74"/>
        <v>0</v>
      </c>
      <c r="BN30" s="168" t="str">
        <f t="shared" si="74"/>
        <v>0</v>
      </c>
      <c r="BO30" s="169" t="str">
        <f t="shared" si="74"/>
        <v>0</v>
      </c>
      <c r="BP30" s="168" t="str">
        <f t="shared" si="74"/>
        <v>0</v>
      </c>
      <c r="BQ30" s="168" t="str">
        <f t="shared" si="74"/>
        <v>1</v>
      </c>
      <c r="BR30" s="168" t="str">
        <f t="shared" si="74"/>
        <v>0</v>
      </c>
      <c r="BS30" s="169" t="str">
        <f t="shared" si="74"/>
        <v>1</v>
      </c>
      <c r="BT30" s="302" t="str">
        <f t="shared" si="75"/>
        <v>1</v>
      </c>
      <c r="BU30" s="302" t="str">
        <f t="shared" si="75"/>
        <v>0</v>
      </c>
      <c r="BV30" s="302" t="str">
        <f t="shared" si="75"/>
        <v>0</v>
      </c>
      <c r="BW30" s="303" t="str">
        <f t="shared" si="75"/>
        <v>0</v>
      </c>
      <c r="BX30" s="302" t="str">
        <f t="shared" si="75"/>
        <v>1</v>
      </c>
      <c r="BY30" s="302" t="str">
        <f t="shared" si="75"/>
        <v>1</v>
      </c>
      <c r="BZ30" s="302" t="str">
        <f t="shared" si="75"/>
        <v>0</v>
      </c>
      <c r="CA30" s="303" t="str">
        <f t="shared" si="75"/>
        <v>0</v>
      </c>
      <c r="CB30" s="164" t="str">
        <f t="shared" si="76"/>
        <v>0</v>
      </c>
      <c r="CC30" s="289" t="str">
        <f t="shared" si="76"/>
        <v>1</v>
      </c>
      <c r="CD30" s="340" t="str">
        <f t="shared" si="76"/>
        <v>0</v>
      </c>
      <c r="CE30" s="341" t="str">
        <f t="shared" si="76"/>
        <v>0</v>
      </c>
      <c r="CF30" s="340" t="str">
        <f t="shared" si="76"/>
        <v>0</v>
      </c>
      <c r="CG30" s="340" t="str">
        <f t="shared" si="76"/>
        <v>0</v>
      </c>
      <c r="CH30" s="340" t="str">
        <f t="shared" si="76"/>
        <v>0</v>
      </c>
      <c r="CI30" s="341" t="str">
        <f t="shared" si="76"/>
        <v>0</v>
      </c>
      <c r="CJ30" s="367"/>
      <c r="CK30" s="367"/>
      <c r="CL30" s="32" t="str">
        <f t="shared" si="63"/>
        <v>9C1B</v>
      </c>
      <c r="CM30" s="285">
        <f t="shared" si="64"/>
        <v>33</v>
      </c>
      <c r="CN30" s="285">
        <f t="shared" si="67"/>
        <v>43</v>
      </c>
      <c r="CO30" s="142">
        <f t="shared" si="34"/>
        <v>54.3</v>
      </c>
      <c r="CP30" s="142">
        <f t="shared" si="35"/>
        <v>12.388888888888888</v>
      </c>
      <c r="CQ30" s="154">
        <f t="shared" si="65"/>
        <v>6</v>
      </c>
      <c r="CR30" s="367"/>
      <c r="CS30" s="170">
        <f t="shared" si="36"/>
        <v>9</v>
      </c>
      <c r="CT30" s="23">
        <f t="shared" si="37"/>
        <v>12</v>
      </c>
      <c r="CU30" s="171">
        <f t="shared" si="38"/>
        <v>1</v>
      </c>
      <c r="CV30" s="23">
        <f t="shared" si="39"/>
        <v>11</v>
      </c>
      <c r="CW30" s="172">
        <f t="shared" si="40"/>
        <v>0</v>
      </c>
      <c r="CX30" s="24">
        <f t="shared" si="41"/>
        <v>12</v>
      </c>
      <c r="CY30" s="267">
        <f t="shared" si="42"/>
        <v>2</v>
      </c>
      <c r="CZ30" s="268">
        <f t="shared" si="43"/>
        <v>1</v>
      </c>
      <c r="DA30" s="267">
        <f t="shared" si="44"/>
        <v>0</v>
      </c>
      <c r="DB30" s="268">
        <f t="shared" si="45"/>
        <v>0</v>
      </c>
      <c r="DC30" s="173">
        <f t="shared" si="46"/>
        <v>10</v>
      </c>
      <c r="DD30" s="26">
        <f t="shared" si="47"/>
        <v>3</v>
      </c>
      <c r="DE30" s="173">
        <f t="shared" si="48"/>
        <v>0</v>
      </c>
      <c r="DF30" s="26">
        <f t="shared" si="49"/>
        <v>5</v>
      </c>
      <c r="DG30" s="326">
        <f t="shared" si="50"/>
        <v>8</v>
      </c>
      <c r="DH30" s="327">
        <f t="shared" si="51"/>
        <v>12</v>
      </c>
      <c r="DI30" s="172">
        <f t="shared" si="52"/>
        <v>4</v>
      </c>
      <c r="DJ30" s="24">
        <f t="shared" si="53"/>
        <v>0</v>
      </c>
      <c r="DL30" s="19">
        <f t="shared" si="54"/>
        <v>156</v>
      </c>
      <c r="DM30" s="19">
        <f t="shared" si="55"/>
        <v>27</v>
      </c>
      <c r="DN30" s="174">
        <f t="shared" si="56"/>
        <v>12</v>
      </c>
      <c r="DO30" s="278">
        <f t="shared" si="57"/>
        <v>33</v>
      </c>
      <c r="DP30" s="278">
        <f t="shared" si="58"/>
        <v>0</v>
      </c>
      <c r="DQ30" s="20">
        <f t="shared" si="59"/>
        <v>163</v>
      </c>
      <c r="DR30" s="20">
        <f t="shared" si="60"/>
        <v>5</v>
      </c>
      <c r="DS30" s="337">
        <f t="shared" si="61"/>
        <v>140</v>
      </c>
      <c r="DT30" s="174">
        <f t="shared" si="62"/>
        <v>64</v>
      </c>
      <c r="DU30" s="172">
        <f t="shared" si="66"/>
        <v>140</v>
      </c>
    </row>
    <row r="31" spans="1:125" s="172" customFormat="1">
      <c r="A31" s="408" t="s">
        <v>331</v>
      </c>
      <c r="B31" s="408" t="s">
        <v>332</v>
      </c>
      <c r="C31" s="154">
        <f t="shared" si="11"/>
        <v>17</v>
      </c>
      <c r="D31" s="167">
        <f t="shared" si="12"/>
        <v>68</v>
      </c>
      <c r="E31" s="166" t="str">
        <f t="shared" si="13"/>
        <v>9C</v>
      </c>
      <c r="F31" s="367" t="str">
        <f t="shared" si="14"/>
        <v>1B</v>
      </c>
      <c r="G31" s="367" t="str">
        <f t="shared" si="15"/>
        <v>0E</v>
      </c>
      <c r="H31" s="367" t="str">
        <f t="shared" si="16"/>
        <v>21</v>
      </c>
      <c r="I31" s="367" t="str">
        <f t="shared" si="17"/>
        <v>00</v>
      </c>
      <c r="J31" s="367" t="str">
        <f t="shared" si="18"/>
        <v>A3</v>
      </c>
      <c r="K31" s="367" t="str">
        <f t="shared" si="19"/>
        <v>05</v>
      </c>
      <c r="L31" s="367" t="str">
        <f t="shared" si="20"/>
        <v>8E</v>
      </c>
      <c r="M31" s="367" t="str">
        <f t="shared" si="21"/>
        <v>4</v>
      </c>
      <c r="N31" s="367" t="str">
        <f t="shared" si="22"/>
        <v/>
      </c>
      <c r="O31" s="156" t="str">
        <f t="shared" si="23"/>
        <v/>
      </c>
      <c r="P31" s="157" t="str">
        <f t="shared" si="68"/>
        <v>1</v>
      </c>
      <c r="Q31" s="158" t="str">
        <f t="shared" si="68"/>
        <v>0</v>
      </c>
      <c r="R31" s="158" t="str">
        <f t="shared" si="68"/>
        <v>0</v>
      </c>
      <c r="S31" s="159" t="str">
        <f t="shared" si="68"/>
        <v>1</v>
      </c>
      <c r="T31" s="158" t="str">
        <f t="shared" si="68"/>
        <v>1</v>
      </c>
      <c r="U31" s="158" t="str">
        <f t="shared" si="68"/>
        <v>1</v>
      </c>
      <c r="V31" s="158" t="str">
        <f t="shared" si="68"/>
        <v>0</v>
      </c>
      <c r="W31" s="159" t="str">
        <f t="shared" si="68"/>
        <v>0</v>
      </c>
      <c r="X31" s="158" t="str">
        <f t="shared" si="69"/>
        <v>0</v>
      </c>
      <c r="Y31" s="158" t="str">
        <f t="shared" si="69"/>
        <v>0</v>
      </c>
      <c r="Z31" s="158" t="str">
        <f t="shared" si="69"/>
        <v>0</v>
      </c>
      <c r="AA31" s="159" t="str">
        <f t="shared" si="69"/>
        <v>1</v>
      </c>
      <c r="AB31" s="161" t="str">
        <f t="shared" si="69"/>
        <v>1</v>
      </c>
      <c r="AC31" s="161" t="str">
        <f t="shared" si="69"/>
        <v>0</v>
      </c>
      <c r="AD31" s="158" t="str">
        <f t="shared" si="69"/>
        <v>1</v>
      </c>
      <c r="AE31" s="159" t="str">
        <f t="shared" si="69"/>
        <v>1</v>
      </c>
      <c r="AF31" s="367" t="str">
        <f t="shared" si="70"/>
        <v>0</v>
      </c>
      <c r="AG31" s="162" t="str">
        <f t="shared" si="70"/>
        <v>0</v>
      </c>
      <c r="AH31" s="163" t="str">
        <f t="shared" si="70"/>
        <v>0</v>
      </c>
      <c r="AI31" s="165" t="str">
        <f t="shared" si="70"/>
        <v>0</v>
      </c>
      <c r="AJ31" s="164" t="str">
        <f t="shared" si="70"/>
        <v>1</v>
      </c>
      <c r="AK31" s="164" t="str">
        <f t="shared" si="70"/>
        <v>1</v>
      </c>
      <c r="AL31" s="289" t="str">
        <f t="shared" si="70"/>
        <v>1</v>
      </c>
      <c r="AM31" s="165" t="str">
        <f t="shared" si="70"/>
        <v>0</v>
      </c>
      <c r="AN31" s="230" t="str">
        <f t="shared" si="71"/>
        <v>0</v>
      </c>
      <c r="AO31" s="230" t="str">
        <f t="shared" si="71"/>
        <v>0</v>
      </c>
      <c r="AP31" s="230" t="str">
        <f t="shared" si="71"/>
        <v>1</v>
      </c>
      <c r="AQ31" s="231" t="str">
        <f t="shared" si="71"/>
        <v>0</v>
      </c>
      <c r="AR31" s="230" t="str">
        <f t="shared" si="71"/>
        <v>0</v>
      </c>
      <c r="AS31" s="230" t="str">
        <f t="shared" si="71"/>
        <v>0</v>
      </c>
      <c r="AT31" s="230" t="str">
        <f t="shared" si="71"/>
        <v>0</v>
      </c>
      <c r="AU31" s="231" t="str">
        <f t="shared" si="71"/>
        <v>1</v>
      </c>
      <c r="AV31" s="230" t="str">
        <f t="shared" si="72"/>
        <v>0</v>
      </c>
      <c r="AW31" s="232" t="str">
        <f t="shared" si="72"/>
        <v>0</v>
      </c>
      <c r="AX31" s="232" t="str">
        <f t="shared" si="72"/>
        <v>0</v>
      </c>
      <c r="AY31" s="233" t="str">
        <f t="shared" si="72"/>
        <v>0</v>
      </c>
      <c r="AZ31" s="232" t="str">
        <f t="shared" si="72"/>
        <v>0</v>
      </c>
      <c r="BA31" s="232" t="str">
        <f t="shared" si="72"/>
        <v>0</v>
      </c>
      <c r="BB31" s="232" t="str">
        <f t="shared" si="72"/>
        <v>0</v>
      </c>
      <c r="BC31" s="233" t="str">
        <f t="shared" si="72"/>
        <v>0</v>
      </c>
      <c r="BD31" s="168" t="str">
        <f t="shared" si="73"/>
        <v>1</v>
      </c>
      <c r="BE31" s="168" t="str">
        <f t="shared" si="73"/>
        <v>0</v>
      </c>
      <c r="BF31" s="168" t="str">
        <f t="shared" si="73"/>
        <v>1</v>
      </c>
      <c r="BG31" s="169" t="str">
        <f t="shared" si="73"/>
        <v>0</v>
      </c>
      <c r="BH31" s="168" t="str">
        <f t="shared" si="73"/>
        <v>0</v>
      </c>
      <c r="BI31" s="168" t="str">
        <f t="shared" si="73"/>
        <v>0</v>
      </c>
      <c r="BJ31" s="168" t="str">
        <f t="shared" si="73"/>
        <v>1</v>
      </c>
      <c r="BK31" s="169" t="str">
        <f t="shared" si="73"/>
        <v>1</v>
      </c>
      <c r="BL31" s="168" t="str">
        <f t="shared" si="74"/>
        <v>0</v>
      </c>
      <c r="BM31" s="168" t="str">
        <f t="shared" si="74"/>
        <v>0</v>
      </c>
      <c r="BN31" s="168" t="str">
        <f t="shared" si="74"/>
        <v>0</v>
      </c>
      <c r="BO31" s="169" t="str">
        <f t="shared" si="74"/>
        <v>0</v>
      </c>
      <c r="BP31" s="168" t="str">
        <f t="shared" si="74"/>
        <v>0</v>
      </c>
      <c r="BQ31" s="168" t="str">
        <f t="shared" si="74"/>
        <v>1</v>
      </c>
      <c r="BR31" s="168" t="str">
        <f t="shared" si="74"/>
        <v>0</v>
      </c>
      <c r="BS31" s="169" t="str">
        <f t="shared" si="74"/>
        <v>1</v>
      </c>
      <c r="BT31" s="302" t="str">
        <f t="shared" si="75"/>
        <v>1</v>
      </c>
      <c r="BU31" s="302" t="str">
        <f t="shared" si="75"/>
        <v>0</v>
      </c>
      <c r="BV31" s="302" t="str">
        <f t="shared" si="75"/>
        <v>0</v>
      </c>
      <c r="BW31" s="303" t="str">
        <f t="shared" si="75"/>
        <v>0</v>
      </c>
      <c r="BX31" s="302" t="str">
        <f t="shared" si="75"/>
        <v>1</v>
      </c>
      <c r="BY31" s="302" t="str">
        <f t="shared" si="75"/>
        <v>1</v>
      </c>
      <c r="BZ31" s="302" t="str">
        <f t="shared" si="75"/>
        <v>1</v>
      </c>
      <c r="CA31" s="303" t="str">
        <f t="shared" si="75"/>
        <v>0</v>
      </c>
      <c r="CB31" s="164" t="str">
        <f t="shared" si="76"/>
        <v>0</v>
      </c>
      <c r="CC31" s="289" t="str">
        <f t="shared" si="76"/>
        <v>1</v>
      </c>
      <c r="CD31" s="340" t="str">
        <f t="shared" si="76"/>
        <v>0</v>
      </c>
      <c r="CE31" s="341" t="str">
        <f t="shared" si="76"/>
        <v>0</v>
      </c>
      <c r="CF31" s="340" t="str">
        <f t="shared" si="76"/>
        <v>0</v>
      </c>
      <c r="CG31" s="340" t="str">
        <f t="shared" si="76"/>
        <v>0</v>
      </c>
      <c r="CH31" s="340" t="str">
        <f t="shared" si="76"/>
        <v>0</v>
      </c>
      <c r="CI31" s="341" t="str">
        <f t="shared" si="76"/>
        <v>0</v>
      </c>
      <c r="CJ31" s="367"/>
      <c r="CK31" s="367"/>
      <c r="CL31" s="32" t="str">
        <f t="shared" si="63"/>
        <v>9C1B</v>
      </c>
      <c r="CM31" s="285">
        <f t="shared" si="64"/>
        <v>33</v>
      </c>
      <c r="CN31" s="285">
        <f t="shared" si="67"/>
        <v>43</v>
      </c>
      <c r="CO31" s="142">
        <f t="shared" si="34"/>
        <v>54.3</v>
      </c>
      <c r="CP31" s="142">
        <f t="shared" si="35"/>
        <v>12.388888888888888</v>
      </c>
      <c r="CQ31" s="154">
        <f t="shared" si="65"/>
        <v>7</v>
      </c>
      <c r="CR31" s="367"/>
      <c r="CS31" s="170">
        <f t="shared" si="36"/>
        <v>9</v>
      </c>
      <c r="CT31" s="23">
        <f t="shared" si="37"/>
        <v>12</v>
      </c>
      <c r="CU31" s="171">
        <f t="shared" si="38"/>
        <v>1</v>
      </c>
      <c r="CV31" s="23">
        <f t="shared" si="39"/>
        <v>11</v>
      </c>
      <c r="CW31" s="172">
        <f t="shared" si="40"/>
        <v>0</v>
      </c>
      <c r="CX31" s="24">
        <f t="shared" si="41"/>
        <v>14</v>
      </c>
      <c r="CY31" s="267">
        <f t="shared" si="42"/>
        <v>2</v>
      </c>
      <c r="CZ31" s="268">
        <f t="shared" si="43"/>
        <v>1</v>
      </c>
      <c r="DA31" s="267">
        <f t="shared" si="44"/>
        <v>0</v>
      </c>
      <c r="DB31" s="268">
        <f t="shared" si="45"/>
        <v>0</v>
      </c>
      <c r="DC31" s="173">
        <f t="shared" si="46"/>
        <v>10</v>
      </c>
      <c r="DD31" s="26">
        <f t="shared" si="47"/>
        <v>3</v>
      </c>
      <c r="DE31" s="173">
        <f t="shared" si="48"/>
        <v>0</v>
      </c>
      <c r="DF31" s="26">
        <f t="shared" si="49"/>
        <v>5</v>
      </c>
      <c r="DG31" s="326">
        <f t="shared" si="50"/>
        <v>8</v>
      </c>
      <c r="DH31" s="327">
        <f t="shared" si="51"/>
        <v>14</v>
      </c>
      <c r="DI31" s="172">
        <f t="shared" si="52"/>
        <v>4</v>
      </c>
      <c r="DJ31" s="24">
        <f t="shared" si="53"/>
        <v>0</v>
      </c>
      <c r="DL31" s="19">
        <f t="shared" si="54"/>
        <v>156</v>
      </c>
      <c r="DM31" s="19">
        <f t="shared" si="55"/>
        <v>27</v>
      </c>
      <c r="DN31" s="174">
        <f t="shared" si="56"/>
        <v>14</v>
      </c>
      <c r="DO31" s="278">
        <f t="shared" si="57"/>
        <v>33</v>
      </c>
      <c r="DP31" s="278">
        <f t="shared" si="58"/>
        <v>0</v>
      </c>
      <c r="DQ31" s="20">
        <f t="shared" si="59"/>
        <v>163</v>
      </c>
      <c r="DR31" s="20">
        <f t="shared" si="60"/>
        <v>5</v>
      </c>
      <c r="DS31" s="337">
        <f t="shared" si="61"/>
        <v>142</v>
      </c>
      <c r="DT31" s="174">
        <f t="shared" si="62"/>
        <v>64</v>
      </c>
      <c r="DU31" s="172">
        <f t="shared" si="66"/>
        <v>142</v>
      </c>
    </row>
    <row r="32" spans="1:125" s="172" customFormat="1">
      <c r="A32" s="408" t="s">
        <v>333</v>
      </c>
      <c r="B32" s="408" t="s">
        <v>318</v>
      </c>
      <c r="C32" s="154">
        <f t="shared" si="11"/>
        <v>17</v>
      </c>
      <c r="D32" s="167">
        <f t="shared" si="12"/>
        <v>68</v>
      </c>
      <c r="E32" s="166" t="str">
        <f t="shared" si="13"/>
        <v>9C</v>
      </c>
      <c r="F32" s="367" t="str">
        <f t="shared" si="14"/>
        <v>1B</v>
      </c>
      <c r="G32" s="367" t="str">
        <f t="shared" si="15"/>
        <v>00</v>
      </c>
      <c r="H32" s="367" t="str">
        <f t="shared" si="16"/>
        <v>21</v>
      </c>
      <c r="I32" s="367" t="str">
        <f t="shared" si="17"/>
        <v>00</v>
      </c>
      <c r="J32" s="367" t="str">
        <f t="shared" si="18"/>
        <v>A2</v>
      </c>
      <c r="K32" s="367" t="str">
        <f t="shared" si="19"/>
        <v>05</v>
      </c>
      <c r="L32" s="367" t="str">
        <f t="shared" si="20"/>
        <v>7F</v>
      </c>
      <c r="M32" s="367" t="str">
        <f t="shared" si="21"/>
        <v>4</v>
      </c>
      <c r="N32" s="367" t="str">
        <f t="shared" si="22"/>
        <v/>
      </c>
      <c r="O32" s="156" t="str">
        <f t="shared" si="23"/>
        <v/>
      </c>
      <c r="P32" s="157" t="str">
        <f t="shared" si="68"/>
        <v>1</v>
      </c>
      <c r="Q32" s="158" t="str">
        <f t="shared" si="68"/>
        <v>0</v>
      </c>
      <c r="R32" s="158" t="str">
        <f t="shared" si="68"/>
        <v>0</v>
      </c>
      <c r="S32" s="159" t="str">
        <f t="shared" si="68"/>
        <v>1</v>
      </c>
      <c r="T32" s="158" t="str">
        <f t="shared" si="68"/>
        <v>1</v>
      </c>
      <c r="U32" s="158" t="str">
        <f t="shared" si="68"/>
        <v>1</v>
      </c>
      <c r="V32" s="158" t="str">
        <f t="shared" si="68"/>
        <v>0</v>
      </c>
      <c r="W32" s="159" t="str">
        <f t="shared" si="68"/>
        <v>0</v>
      </c>
      <c r="X32" s="158" t="str">
        <f t="shared" si="69"/>
        <v>0</v>
      </c>
      <c r="Y32" s="158" t="str">
        <f t="shared" si="69"/>
        <v>0</v>
      </c>
      <c r="Z32" s="158" t="str">
        <f t="shared" si="69"/>
        <v>0</v>
      </c>
      <c r="AA32" s="159" t="str">
        <f t="shared" si="69"/>
        <v>1</v>
      </c>
      <c r="AB32" s="161" t="str">
        <f t="shared" si="69"/>
        <v>1</v>
      </c>
      <c r="AC32" s="161" t="str">
        <f t="shared" si="69"/>
        <v>0</v>
      </c>
      <c r="AD32" s="158" t="str">
        <f t="shared" si="69"/>
        <v>1</v>
      </c>
      <c r="AE32" s="159" t="str">
        <f t="shared" si="69"/>
        <v>1</v>
      </c>
      <c r="AF32" s="367" t="str">
        <f t="shared" si="70"/>
        <v>0</v>
      </c>
      <c r="AG32" s="162" t="str">
        <f t="shared" si="70"/>
        <v>0</v>
      </c>
      <c r="AH32" s="163" t="str">
        <f t="shared" si="70"/>
        <v>0</v>
      </c>
      <c r="AI32" s="165" t="str">
        <f t="shared" si="70"/>
        <v>0</v>
      </c>
      <c r="AJ32" s="164" t="str">
        <f t="shared" si="70"/>
        <v>0</v>
      </c>
      <c r="AK32" s="164" t="str">
        <f t="shared" si="70"/>
        <v>0</v>
      </c>
      <c r="AL32" s="289" t="str">
        <f t="shared" si="70"/>
        <v>0</v>
      </c>
      <c r="AM32" s="165" t="str">
        <f t="shared" si="70"/>
        <v>0</v>
      </c>
      <c r="AN32" s="230" t="str">
        <f t="shared" si="71"/>
        <v>0</v>
      </c>
      <c r="AO32" s="230" t="str">
        <f t="shared" si="71"/>
        <v>0</v>
      </c>
      <c r="AP32" s="230" t="str">
        <f t="shared" si="71"/>
        <v>1</v>
      </c>
      <c r="AQ32" s="231" t="str">
        <f t="shared" si="71"/>
        <v>0</v>
      </c>
      <c r="AR32" s="230" t="str">
        <f t="shared" si="71"/>
        <v>0</v>
      </c>
      <c r="AS32" s="230" t="str">
        <f t="shared" si="71"/>
        <v>0</v>
      </c>
      <c r="AT32" s="230" t="str">
        <f t="shared" si="71"/>
        <v>0</v>
      </c>
      <c r="AU32" s="231" t="str">
        <f t="shared" si="71"/>
        <v>1</v>
      </c>
      <c r="AV32" s="230" t="str">
        <f t="shared" si="72"/>
        <v>0</v>
      </c>
      <c r="AW32" s="232" t="str">
        <f t="shared" si="72"/>
        <v>0</v>
      </c>
      <c r="AX32" s="232" t="str">
        <f t="shared" si="72"/>
        <v>0</v>
      </c>
      <c r="AY32" s="233" t="str">
        <f t="shared" si="72"/>
        <v>0</v>
      </c>
      <c r="AZ32" s="232" t="str">
        <f t="shared" si="72"/>
        <v>0</v>
      </c>
      <c r="BA32" s="232" t="str">
        <f t="shared" si="72"/>
        <v>0</v>
      </c>
      <c r="BB32" s="232" t="str">
        <f t="shared" si="72"/>
        <v>0</v>
      </c>
      <c r="BC32" s="233" t="str">
        <f t="shared" si="72"/>
        <v>0</v>
      </c>
      <c r="BD32" s="168" t="str">
        <f t="shared" si="73"/>
        <v>1</v>
      </c>
      <c r="BE32" s="168" t="str">
        <f t="shared" si="73"/>
        <v>0</v>
      </c>
      <c r="BF32" s="168" t="str">
        <f t="shared" si="73"/>
        <v>1</v>
      </c>
      <c r="BG32" s="169" t="str">
        <f t="shared" si="73"/>
        <v>0</v>
      </c>
      <c r="BH32" s="168" t="str">
        <f t="shared" si="73"/>
        <v>0</v>
      </c>
      <c r="BI32" s="168" t="str">
        <f t="shared" si="73"/>
        <v>0</v>
      </c>
      <c r="BJ32" s="168" t="str">
        <f t="shared" si="73"/>
        <v>1</v>
      </c>
      <c r="BK32" s="169" t="str">
        <f t="shared" si="73"/>
        <v>0</v>
      </c>
      <c r="BL32" s="168" t="str">
        <f t="shared" si="74"/>
        <v>0</v>
      </c>
      <c r="BM32" s="168" t="str">
        <f t="shared" si="74"/>
        <v>0</v>
      </c>
      <c r="BN32" s="168" t="str">
        <f t="shared" si="74"/>
        <v>0</v>
      </c>
      <c r="BO32" s="169" t="str">
        <f t="shared" si="74"/>
        <v>0</v>
      </c>
      <c r="BP32" s="168" t="str">
        <f t="shared" si="74"/>
        <v>0</v>
      </c>
      <c r="BQ32" s="168" t="str">
        <f t="shared" si="74"/>
        <v>1</v>
      </c>
      <c r="BR32" s="168" t="str">
        <f t="shared" si="74"/>
        <v>0</v>
      </c>
      <c r="BS32" s="169" t="str">
        <f t="shared" si="74"/>
        <v>1</v>
      </c>
      <c r="BT32" s="302" t="str">
        <f t="shared" si="75"/>
        <v>0</v>
      </c>
      <c r="BU32" s="302" t="str">
        <f t="shared" si="75"/>
        <v>1</v>
      </c>
      <c r="BV32" s="302" t="str">
        <f t="shared" si="75"/>
        <v>1</v>
      </c>
      <c r="BW32" s="303" t="str">
        <f t="shared" si="75"/>
        <v>1</v>
      </c>
      <c r="BX32" s="302" t="str">
        <f t="shared" si="75"/>
        <v>1</v>
      </c>
      <c r="BY32" s="302" t="str">
        <f t="shared" si="75"/>
        <v>1</v>
      </c>
      <c r="BZ32" s="302" t="str">
        <f t="shared" si="75"/>
        <v>1</v>
      </c>
      <c r="CA32" s="303" t="str">
        <f t="shared" si="75"/>
        <v>1</v>
      </c>
      <c r="CB32" s="164" t="str">
        <f t="shared" si="76"/>
        <v>0</v>
      </c>
      <c r="CC32" s="289" t="str">
        <f t="shared" si="76"/>
        <v>1</v>
      </c>
      <c r="CD32" s="340" t="str">
        <f t="shared" si="76"/>
        <v>0</v>
      </c>
      <c r="CE32" s="341" t="str">
        <f t="shared" si="76"/>
        <v>0</v>
      </c>
      <c r="CF32" s="340" t="str">
        <f t="shared" si="76"/>
        <v>0</v>
      </c>
      <c r="CG32" s="340" t="str">
        <f t="shared" si="76"/>
        <v>0</v>
      </c>
      <c r="CH32" s="340" t="str">
        <f t="shared" si="76"/>
        <v>0</v>
      </c>
      <c r="CI32" s="341" t="str">
        <f t="shared" si="76"/>
        <v>0</v>
      </c>
      <c r="CJ32" s="367"/>
      <c r="CK32" s="367"/>
      <c r="CL32" s="32" t="str">
        <f t="shared" si="63"/>
        <v>9C1B</v>
      </c>
      <c r="CM32" s="285">
        <f t="shared" si="64"/>
        <v>33</v>
      </c>
      <c r="CN32" s="285">
        <f t="shared" si="67"/>
        <v>43</v>
      </c>
      <c r="CO32" s="142">
        <f t="shared" si="34"/>
        <v>54.2</v>
      </c>
      <c r="CP32" s="142">
        <f t="shared" si="35"/>
        <v>12.333333333333336</v>
      </c>
      <c r="CQ32" s="154">
        <f t="shared" si="65"/>
        <v>0</v>
      </c>
      <c r="CR32" s="367"/>
      <c r="CS32" s="170">
        <f t="shared" si="36"/>
        <v>9</v>
      </c>
      <c r="CT32" s="23">
        <f t="shared" si="37"/>
        <v>12</v>
      </c>
      <c r="CU32" s="171">
        <f t="shared" si="38"/>
        <v>1</v>
      </c>
      <c r="CV32" s="23">
        <f t="shared" si="39"/>
        <v>11</v>
      </c>
      <c r="CW32" s="172">
        <f t="shared" si="40"/>
        <v>0</v>
      </c>
      <c r="CX32" s="24">
        <f t="shared" si="41"/>
        <v>0</v>
      </c>
      <c r="CY32" s="267">
        <f t="shared" si="42"/>
        <v>2</v>
      </c>
      <c r="CZ32" s="268">
        <f t="shared" si="43"/>
        <v>1</v>
      </c>
      <c r="DA32" s="267">
        <f t="shared" si="44"/>
        <v>0</v>
      </c>
      <c r="DB32" s="268">
        <f t="shared" si="45"/>
        <v>0</v>
      </c>
      <c r="DC32" s="173">
        <f t="shared" si="46"/>
        <v>10</v>
      </c>
      <c r="DD32" s="26">
        <f t="shared" si="47"/>
        <v>2</v>
      </c>
      <c r="DE32" s="173">
        <f t="shared" si="48"/>
        <v>0</v>
      </c>
      <c r="DF32" s="26">
        <f t="shared" si="49"/>
        <v>5</v>
      </c>
      <c r="DG32" s="326">
        <f t="shared" si="50"/>
        <v>7</v>
      </c>
      <c r="DH32" s="327">
        <f t="shared" si="51"/>
        <v>15</v>
      </c>
      <c r="DI32" s="172">
        <f t="shared" si="52"/>
        <v>4</v>
      </c>
      <c r="DJ32" s="24">
        <f t="shared" si="53"/>
        <v>0</v>
      </c>
      <c r="DL32" s="19">
        <f t="shared" si="54"/>
        <v>156</v>
      </c>
      <c r="DM32" s="19">
        <f t="shared" si="55"/>
        <v>27</v>
      </c>
      <c r="DN32" s="174">
        <f t="shared" si="56"/>
        <v>0</v>
      </c>
      <c r="DO32" s="278">
        <f t="shared" si="57"/>
        <v>33</v>
      </c>
      <c r="DP32" s="278">
        <f t="shared" si="58"/>
        <v>0</v>
      </c>
      <c r="DQ32" s="20">
        <f t="shared" si="59"/>
        <v>162</v>
      </c>
      <c r="DR32" s="20">
        <f t="shared" si="60"/>
        <v>5</v>
      </c>
      <c r="DS32" s="337">
        <f t="shared" si="61"/>
        <v>127</v>
      </c>
      <c r="DT32" s="174">
        <f t="shared" si="62"/>
        <v>64</v>
      </c>
      <c r="DU32" s="172">
        <f t="shared" si="66"/>
        <v>127</v>
      </c>
    </row>
    <row r="33" spans="1:125" s="172" customFormat="1">
      <c r="A33" s="408" t="s">
        <v>334</v>
      </c>
      <c r="B33" s="408" t="s">
        <v>335</v>
      </c>
      <c r="C33" s="154">
        <f t="shared" si="11"/>
        <v>17</v>
      </c>
      <c r="D33" s="167">
        <f t="shared" si="12"/>
        <v>68</v>
      </c>
      <c r="E33" s="166" t="str">
        <f t="shared" si="13"/>
        <v>9C</v>
      </c>
      <c r="F33" s="367" t="str">
        <f t="shared" si="14"/>
        <v>1B</v>
      </c>
      <c r="G33" s="367" t="str">
        <f t="shared" si="15"/>
        <v>02</v>
      </c>
      <c r="H33" s="367" t="str">
        <f t="shared" si="16"/>
        <v>21</v>
      </c>
      <c r="I33" s="367" t="str">
        <f t="shared" si="17"/>
        <v>00</v>
      </c>
      <c r="J33" s="367" t="str">
        <f t="shared" si="18"/>
        <v>A3</v>
      </c>
      <c r="K33" s="367" t="str">
        <f t="shared" si="19"/>
        <v>05</v>
      </c>
      <c r="L33" s="367" t="str">
        <f t="shared" si="20"/>
        <v>82</v>
      </c>
      <c r="M33" s="367" t="str">
        <f t="shared" si="21"/>
        <v>4</v>
      </c>
      <c r="N33" s="367" t="str">
        <f t="shared" si="22"/>
        <v/>
      </c>
      <c r="O33" s="156" t="str">
        <f t="shared" si="23"/>
        <v/>
      </c>
      <c r="P33" s="157" t="str">
        <f t="shared" si="68"/>
        <v>1</v>
      </c>
      <c r="Q33" s="158" t="str">
        <f t="shared" si="68"/>
        <v>0</v>
      </c>
      <c r="R33" s="158" t="str">
        <f t="shared" si="68"/>
        <v>0</v>
      </c>
      <c r="S33" s="159" t="str">
        <f t="shared" si="68"/>
        <v>1</v>
      </c>
      <c r="T33" s="158" t="str">
        <f t="shared" si="68"/>
        <v>1</v>
      </c>
      <c r="U33" s="158" t="str">
        <f t="shared" si="68"/>
        <v>1</v>
      </c>
      <c r="V33" s="158" t="str">
        <f t="shared" si="68"/>
        <v>0</v>
      </c>
      <c r="W33" s="159" t="str">
        <f t="shared" si="68"/>
        <v>0</v>
      </c>
      <c r="X33" s="158" t="str">
        <f t="shared" si="69"/>
        <v>0</v>
      </c>
      <c r="Y33" s="158" t="str">
        <f t="shared" si="69"/>
        <v>0</v>
      </c>
      <c r="Z33" s="158" t="str">
        <f t="shared" si="69"/>
        <v>0</v>
      </c>
      <c r="AA33" s="159" t="str">
        <f t="shared" si="69"/>
        <v>1</v>
      </c>
      <c r="AB33" s="161" t="str">
        <f t="shared" si="69"/>
        <v>1</v>
      </c>
      <c r="AC33" s="161" t="str">
        <f t="shared" si="69"/>
        <v>0</v>
      </c>
      <c r="AD33" s="158" t="str">
        <f t="shared" si="69"/>
        <v>1</v>
      </c>
      <c r="AE33" s="159" t="str">
        <f t="shared" si="69"/>
        <v>1</v>
      </c>
      <c r="AF33" s="367" t="str">
        <f t="shared" si="70"/>
        <v>0</v>
      </c>
      <c r="AG33" s="162" t="str">
        <f t="shared" si="70"/>
        <v>0</v>
      </c>
      <c r="AH33" s="163" t="str">
        <f t="shared" si="70"/>
        <v>0</v>
      </c>
      <c r="AI33" s="165" t="str">
        <f t="shared" si="70"/>
        <v>0</v>
      </c>
      <c r="AJ33" s="164" t="str">
        <f t="shared" si="70"/>
        <v>0</v>
      </c>
      <c r="AK33" s="164" t="str">
        <f t="shared" si="70"/>
        <v>0</v>
      </c>
      <c r="AL33" s="289" t="str">
        <f t="shared" si="70"/>
        <v>1</v>
      </c>
      <c r="AM33" s="165" t="str">
        <f t="shared" si="70"/>
        <v>0</v>
      </c>
      <c r="AN33" s="230" t="str">
        <f t="shared" si="71"/>
        <v>0</v>
      </c>
      <c r="AO33" s="230" t="str">
        <f t="shared" si="71"/>
        <v>0</v>
      </c>
      <c r="AP33" s="230" t="str">
        <f t="shared" si="71"/>
        <v>1</v>
      </c>
      <c r="AQ33" s="231" t="str">
        <f t="shared" si="71"/>
        <v>0</v>
      </c>
      <c r="AR33" s="230" t="str">
        <f t="shared" si="71"/>
        <v>0</v>
      </c>
      <c r="AS33" s="230" t="str">
        <f t="shared" si="71"/>
        <v>0</v>
      </c>
      <c r="AT33" s="230" t="str">
        <f t="shared" si="71"/>
        <v>0</v>
      </c>
      <c r="AU33" s="231" t="str">
        <f t="shared" si="71"/>
        <v>1</v>
      </c>
      <c r="AV33" s="230" t="str">
        <f t="shared" si="72"/>
        <v>0</v>
      </c>
      <c r="AW33" s="232" t="str">
        <f t="shared" si="72"/>
        <v>0</v>
      </c>
      <c r="AX33" s="232" t="str">
        <f t="shared" si="72"/>
        <v>0</v>
      </c>
      <c r="AY33" s="233" t="str">
        <f t="shared" si="72"/>
        <v>0</v>
      </c>
      <c r="AZ33" s="232" t="str">
        <f t="shared" si="72"/>
        <v>0</v>
      </c>
      <c r="BA33" s="232" t="str">
        <f t="shared" si="72"/>
        <v>0</v>
      </c>
      <c r="BB33" s="232" t="str">
        <f t="shared" si="72"/>
        <v>0</v>
      </c>
      <c r="BC33" s="233" t="str">
        <f t="shared" si="72"/>
        <v>0</v>
      </c>
      <c r="BD33" s="168" t="str">
        <f t="shared" si="73"/>
        <v>1</v>
      </c>
      <c r="BE33" s="168" t="str">
        <f t="shared" si="73"/>
        <v>0</v>
      </c>
      <c r="BF33" s="168" t="str">
        <f t="shared" si="73"/>
        <v>1</v>
      </c>
      <c r="BG33" s="169" t="str">
        <f t="shared" si="73"/>
        <v>0</v>
      </c>
      <c r="BH33" s="168" t="str">
        <f t="shared" si="73"/>
        <v>0</v>
      </c>
      <c r="BI33" s="168" t="str">
        <f t="shared" si="73"/>
        <v>0</v>
      </c>
      <c r="BJ33" s="168" t="str">
        <f t="shared" si="73"/>
        <v>1</v>
      </c>
      <c r="BK33" s="169" t="str">
        <f t="shared" si="73"/>
        <v>1</v>
      </c>
      <c r="BL33" s="168" t="str">
        <f t="shared" si="74"/>
        <v>0</v>
      </c>
      <c r="BM33" s="168" t="str">
        <f t="shared" si="74"/>
        <v>0</v>
      </c>
      <c r="BN33" s="168" t="str">
        <f t="shared" si="74"/>
        <v>0</v>
      </c>
      <c r="BO33" s="169" t="str">
        <f t="shared" si="74"/>
        <v>0</v>
      </c>
      <c r="BP33" s="168" t="str">
        <f t="shared" si="74"/>
        <v>0</v>
      </c>
      <c r="BQ33" s="168" t="str">
        <f t="shared" si="74"/>
        <v>1</v>
      </c>
      <c r="BR33" s="168" t="str">
        <f t="shared" si="74"/>
        <v>0</v>
      </c>
      <c r="BS33" s="169" t="str">
        <f t="shared" si="74"/>
        <v>1</v>
      </c>
      <c r="BT33" s="302" t="str">
        <f t="shared" si="75"/>
        <v>1</v>
      </c>
      <c r="BU33" s="302" t="str">
        <f t="shared" si="75"/>
        <v>0</v>
      </c>
      <c r="BV33" s="302" t="str">
        <f t="shared" si="75"/>
        <v>0</v>
      </c>
      <c r="BW33" s="303" t="str">
        <f t="shared" si="75"/>
        <v>0</v>
      </c>
      <c r="BX33" s="302" t="str">
        <f t="shared" si="75"/>
        <v>0</v>
      </c>
      <c r="BY33" s="302" t="str">
        <f t="shared" si="75"/>
        <v>0</v>
      </c>
      <c r="BZ33" s="302" t="str">
        <f t="shared" si="75"/>
        <v>1</v>
      </c>
      <c r="CA33" s="303" t="str">
        <f t="shared" si="75"/>
        <v>0</v>
      </c>
      <c r="CB33" s="164" t="str">
        <f t="shared" si="76"/>
        <v>0</v>
      </c>
      <c r="CC33" s="289" t="str">
        <f t="shared" si="76"/>
        <v>1</v>
      </c>
      <c r="CD33" s="340" t="str">
        <f t="shared" si="76"/>
        <v>0</v>
      </c>
      <c r="CE33" s="341" t="str">
        <f t="shared" si="76"/>
        <v>0</v>
      </c>
      <c r="CF33" s="340" t="str">
        <f t="shared" si="76"/>
        <v>0</v>
      </c>
      <c r="CG33" s="340" t="str">
        <f t="shared" si="76"/>
        <v>0</v>
      </c>
      <c r="CH33" s="340" t="str">
        <f t="shared" si="76"/>
        <v>0</v>
      </c>
      <c r="CI33" s="341" t="str">
        <f t="shared" si="76"/>
        <v>0</v>
      </c>
      <c r="CJ33" s="367"/>
      <c r="CK33" s="367"/>
      <c r="CL33" s="32" t="str">
        <f t="shared" si="63"/>
        <v>9C1B</v>
      </c>
      <c r="CM33" s="285">
        <f t="shared" si="64"/>
        <v>33</v>
      </c>
      <c r="CN33" s="285">
        <f t="shared" si="67"/>
        <v>43</v>
      </c>
      <c r="CO33" s="142">
        <f t="shared" si="34"/>
        <v>54.3</v>
      </c>
      <c r="CP33" s="142">
        <f t="shared" si="35"/>
        <v>12.388888888888888</v>
      </c>
      <c r="CQ33" s="154">
        <f t="shared" si="65"/>
        <v>1</v>
      </c>
      <c r="CR33" s="367"/>
      <c r="CS33" s="170">
        <f t="shared" si="36"/>
        <v>9</v>
      </c>
      <c r="CT33" s="23">
        <f t="shared" si="37"/>
        <v>12</v>
      </c>
      <c r="CU33" s="171">
        <f t="shared" si="38"/>
        <v>1</v>
      </c>
      <c r="CV33" s="23">
        <f t="shared" si="39"/>
        <v>11</v>
      </c>
      <c r="CW33" s="172">
        <f t="shared" si="40"/>
        <v>0</v>
      </c>
      <c r="CX33" s="24">
        <f t="shared" si="41"/>
        <v>2</v>
      </c>
      <c r="CY33" s="267">
        <f t="shared" si="42"/>
        <v>2</v>
      </c>
      <c r="CZ33" s="268">
        <f t="shared" si="43"/>
        <v>1</v>
      </c>
      <c r="DA33" s="267">
        <f t="shared" si="44"/>
        <v>0</v>
      </c>
      <c r="DB33" s="268">
        <f t="shared" si="45"/>
        <v>0</v>
      </c>
      <c r="DC33" s="173">
        <f t="shared" si="46"/>
        <v>10</v>
      </c>
      <c r="DD33" s="26">
        <f t="shared" si="47"/>
        <v>3</v>
      </c>
      <c r="DE33" s="173">
        <f t="shared" si="48"/>
        <v>0</v>
      </c>
      <c r="DF33" s="26">
        <f t="shared" si="49"/>
        <v>5</v>
      </c>
      <c r="DG33" s="326">
        <f t="shared" si="50"/>
        <v>8</v>
      </c>
      <c r="DH33" s="327">
        <f t="shared" si="51"/>
        <v>2</v>
      </c>
      <c r="DI33" s="172">
        <f t="shared" si="52"/>
        <v>4</v>
      </c>
      <c r="DJ33" s="24">
        <f t="shared" si="53"/>
        <v>0</v>
      </c>
      <c r="DL33" s="19">
        <f t="shared" si="54"/>
        <v>156</v>
      </c>
      <c r="DM33" s="19">
        <f t="shared" si="55"/>
        <v>27</v>
      </c>
      <c r="DN33" s="174">
        <f t="shared" si="56"/>
        <v>2</v>
      </c>
      <c r="DO33" s="278">
        <f t="shared" si="57"/>
        <v>33</v>
      </c>
      <c r="DP33" s="278">
        <f t="shared" si="58"/>
        <v>0</v>
      </c>
      <c r="DQ33" s="20">
        <f t="shared" si="59"/>
        <v>163</v>
      </c>
      <c r="DR33" s="20">
        <f t="shared" si="60"/>
        <v>5</v>
      </c>
      <c r="DS33" s="337">
        <f t="shared" si="61"/>
        <v>130</v>
      </c>
      <c r="DT33" s="174">
        <f t="shared" si="62"/>
        <v>64</v>
      </c>
      <c r="DU33" s="172">
        <f t="shared" si="66"/>
        <v>130</v>
      </c>
    </row>
    <row r="34" spans="1:125" s="172" customFormat="1">
      <c r="A34" s="408" t="s">
        <v>336</v>
      </c>
      <c r="B34" s="408" t="s">
        <v>322</v>
      </c>
      <c r="C34" s="154">
        <f t="shared" si="11"/>
        <v>17</v>
      </c>
      <c r="D34" s="167">
        <f t="shared" si="12"/>
        <v>68</v>
      </c>
      <c r="E34" s="166" t="str">
        <f t="shared" si="13"/>
        <v>9C</v>
      </c>
      <c r="F34" s="367" t="str">
        <f t="shared" si="14"/>
        <v>1B</v>
      </c>
      <c r="G34" s="367" t="str">
        <f t="shared" si="15"/>
        <v>04</v>
      </c>
      <c r="H34" s="367" t="str">
        <f t="shared" si="16"/>
        <v>21</v>
      </c>
      <c r="I34" s="367" t="str">
        <f t="shared" si="17"/>
        <v>00</v>
      </c>
      <c r="J34" s="367" t="str">
        <f t="shared" si="18"/>
        <v>A2</v>
      </c>
      <c r="K34" s="367" t="str">
        <f t="shared" si="19"/>
        <v>05</v>
      </c>
      <c r="L34" s="367" t="str">
        <f t="shared" si="20"/>
        <v>83</v>
      </c>
      <c r="M34" s="367" t="str">
        <f t="shared" si="21"/>
        <v>4</v>
      </c>
      <c r="N34" s="367" t="str">
        <f t="shared" si="22"/>
        <v/>
      </c>
      <c r="O34" s="156" t="str">
        <f t="shared" si="23"/>
        <v/>
      </c>
      <c r="P34" s="157" t="str">
        <f t="shared" si="68"/>
        <v>1</v>
      </c>
      <c r="Q34" s="158" t="str">
        <f t="shared" si="68"/>
        <v>0</v>
      </c>
      <c r="R34" s="158" t="str">
        <f t="shared" si="68"/>
        <v>0</v>
      </c>
      <c r="S34" s="159" t="str">
        <f t="shared" si="68"/>
        <v>1</v>
      </c>
      <c r="T34" s="158" t="str">
        <f t="shared" si="68"/>
        <v>1</v>
      </c>
      <c r="U34" s="158" t="str">
        <f t="shared" si="68"/>
        <v>1</v>
      </c>
      <c r="V34" s="158" t="str">
        <f t="shared" si="68"/>
        <v>0</v>
      </c>
      <c r="W34" s="159" t="str">
        <f t="shared" si="68"/>
        <v>0</v>
      </c>
      <c r="X34" s="158" t="str">
        <f t="shared" si="69"/>
        <v>0</v>
      </c>
      <c r="Y34" s="158" t="str">
        <f t="shared" si="69"/>
        <v>0</v>
      </c>
      <c r="Z34" s="158" t="str">
        <f t="shared" si="69"/>
        <v>0</v>
      </c>
      <c r="AA34" s="159" t="str">
        <f t="shared" si="69"/>
        <v>1</v>
      </c>
      <c r="AB34" s="161" t="str">
        <f t="shared" si="69"/>
        <v>1</v>
      </c>
      <c r="AC34" s="161" t="str">
        <f t="shared" si="69"/>
        <v>0</v>
      </c>
      <c r="AD34" s="158" t="str">
        <f t="shared" si="69"/>
        <v>1</v>
      </c>
      <c r="AE34" s="159" t="str">
        <f t="shared" si="69"/>
        <v>1</v>
      </c>
      <c r="AF34" s="367" t="str">
        <f t="shared" si="70"/>
        <v>0</v>
      </c>
      <c r="AG34" s="162" t="str">
        <f t="shared" si="70"/>
        <v>0</v>
      </c>
      <c r="AH34" s="163" t="str">
        <f t="shared" si="70"/>
        <v>0</v>
      </c>
      <c r="AI34" s="165" t="str">
        <f t="shared" si="70"/>
        <v>0</v>
      </c>
      <c r="AJ34" s="164" t="str">
        <f t="shared" si="70"/>
        <v>0</v>
      </c>
      <c r="AK34" s="164" t="str">
        <f t="shared" si="70"/>
        <v>1</v>
      </c>
      <c r="AL34" s="289" t="str">
        <f t="shared" si="70"/>
        <v>0</v>
      </c>
      <c r="AM34" s="165" t="str">
        <f t="shared" si="70"/>
        <v>0</v>
      </c>
      <c r="AN34" s="230" t="str">
        <f t="shared" si="71"/>
        <v>0</v>
      </c>
      <c r="AO34" s="230" t="str">
        <f t="shared" si="71"/>
        <v>0</v>
      </c>
      <c r="AP34" s="230" t="str">
        <f t="shared" si="71"/>
        <v>1</v>
      </c>
      <c r="AQ34" s="231" t="str">
        <f t="shared" si="71"/>
        <v>0</v>
      </c>
      <c r="AR34" s="230" t="str">
        <f t="shared" si="71"/>
        <v>0</v>
      </c>
      <c r="AS34" s="230" t="str">
        <f t="shared" si="71"/>
        <v>0</v>
      </c>
      <c r="AT34" s="230" t="str">
        <f t="shared" si="71"/>
        <v>0</v>
      </c>
      <c r="AU34" s="231" t="str">
        <f t="shared" si="71"/>
        <v>1</v>
      </c>
      <c r="AV34" s="230" t="str">
        <f t="shared" si="72"/>
        <v>0</v>
      </c>
      <c r="AW34" s="232" t="str">
        <f t="shared" si="72"/>
        <v>0</v>
      </c>
      <c r="AX34" s="232" t="str">
        <f t="shared" si="72"/>
        <v>0</v>
      </c>
      <c r="AY34" s="233" t="str">
        <f t="shared" si="72"/>
        <v>0</v>
      </c>
      <c r="AZ34" s="232" t="str">
        <f t="shared" si="72"/>
        <v>0</v>
      </c>
      <c r="BA34" s="232" t="str">
        <f t="shared" si="72"/>
        <v>0</v>
      </c>
      <c r="BB34" s="232" t="str">
        <f t="shared" si="72"/>
        <v>0</v>
      </c>
      <c r="BC34" s="233" t="str">
        <f t="shared" si="72"/>
        <v>0</v>
      </c>
      <c r="BD34" s="168" t="str">
        <f t="shared" si="73"/>
        <v>1</v>
      </c>
      <c r="BE34" s="168" t="str">
        <f t="shared" si="73"/>
        <v>0</v>
      </c>
      <c r="BF34" s="168" t="str">
        <f t="shared" si="73"/>
        <v>1</v>
      </c>
      <c r="BG34" s="169" t="str">
        <f t="shared" si="73"/>
        <v>0</v>
      </c>
      <c r="BH34" s="168" t="str">
        <f t="shared" si="73"/>
        <v>0</v>
      </c>
      <c r="BI34" s="168" t="str">
        <f t="shared" si="73"/>
        <v>0</v>
      </c>
      <c r="BJ34" s="168" t="str">
        <f t="shared" si="73"/>
        <v>1</v>
      </c>
      <c r="BK34" s="169" t="str">
        <f t="shared" si="73"/>
        <v>0</v>
      </c>
      <c r="BL34" s="168" t="str">
        <f t="shared" si="74"/>
        <v>0</v>
      </c>
      <c r="BM34" s="168" t="str">
        <f t="shared" si="74"/>
        <v>0</v>
      </c>
      <c r="BN34" s="168" t="str">
        <f t="shared" si="74"/>
        <v>0</v>
      </c>
      <c r="BO34" s="169" t="str">
        <f t="shared" si="74"/>
        <v>0</v>
      </c>
      <c r="BP34" s="168" t="str">
        <f t="shared" si="74"/>
        <v>0</v>
      </c>
      <c r="BQ34" s="168" t="str">
        <f t="shared" si="74"/>
        <v>1</v>
      </c>
      <c r="BR34" s="168" t="str">
        <f t="shared" si="74"/>
        <v>0</v>
      </c>
      <c r="BS34" s="169" t="str">
        <f t="shared" si="74"/>
        <v>1</v>
      </c>
      <c r="BT34" s="302" t="str">
        <f t="shared" si="75"/>
        <v>1</v>
      </c>
      <c r="BU34" s="302" t="str">
        <f t="shared" si="75"/>
        <v>0</v>
      </c>
      <c r="BV34" s="302" t="str">
        <f t="shared" si="75"/>
        <v>0</v>
      </c>
      <c r="BW34" s="303" t="str">
        <f t="shared" si="75"/>
        <v>0</v>
      </c>
      <c r="BX34" s="302" t="str">
        <f t="shared" si="75"/>
        <v>0</v>
      </c>
      <c r="BY34" s="302" t="str">
        <f t="shared" si="75"/>
        <v>0</v>
      </c>
      <c r="BZ34" s="302" t="str">
        <f t="shared" si="75"/>
        <v>1</v>
      </c>
      <c r="CA34" s="303" t="str">
        <f t="shared" si="75"/>
        <v>1</v>
      </c>
      <c r="CB34" s="164" t="str">
        <f t="shared" si="76"/>
        <v>0</v>
      </c>
      <c r="CC34" s="289" t="str">
        <f t="shared" si="76"/>
        <v>1</v>
      </c>
      <c r="CD34" s="340" t="str">
        <f t="shared" si="76"/>
        <v>0</v>
      </c>
      <c r="CE34" s="341" t="str">
        <f t="shared" si="76"/>
        <v>0</v>
      </c>
      <c r="CF34" s="340" t="str">
        <f t="shared" si="76"/>
        <v>0</v>
      </c>
      <c r="CG34" s="340" t="str">
        <f t="shared" si="76"/>
        <v>0</v>
      </c>
      <c r="CH34" s="340" t="str">
        <f t="shared" si="76"/>
        <v>0</v>
      </c>
      <c r="CI34" s="341" t="str">
        <f t="shared" si="76"/>
        <v>0</v>
      </c>
      <c r="CJ34" s="367"/>
      <c r="CK34" s="367"/>
      <c r="CL34" s="32" t="str">
        <f t="shared" si="63"/>
        <v>9C1B</v>
      </c>
      <c r="CM34" s="285">
        <f t="shared" si="64"/>
        <v>33</v>
      </c>
      <c r="CN34" s="285">
        <f t="shared" si="67"/>
        <v>43</v>
      </c>
      <c r="CO34" s="142">
        <f t="shared" si="34"/>
        <v>54.2</v>
      </c>
      <c r="CP34" s="142">
        <f t="shared" si="35"/>
        <v>12.333333333333336</v>
      </c>
      <c r="CQ34" s="154">
        <f t="shared" si="65"/>
        <v>2</v>
      </c>
      <c r="CR34" s="367"/>
      <c r="CS34" s="170">
        <f t="shared" si="36"/>
        <v>9</v>
      </c>
      <c r="CT34" s="23">
        <f t="shared" si="37"/>
        <v>12</v>
      </c>
      <c r="CU34" s="171">
        <f t="shared" si="38"/>
        <v>1</v>
      </c>
      <c r="CV34" s="23">
        <f t="shared" si="39"/>
        <v>11</v>
      </c>
      <c r="CW34" s="172">
        <f t="shared" si="40"/>
        <v>0</v>
      </c>
      <c r="CX34" s="24">
        <f t="shared" si="41"/>
        <v>4</v>
      </c>
      <c r="CY34" s="267">
        <f t="shared" si="42"/>
        <v>2</v>
      </c>
      <c r="CZ34" s="268">
        <f t="shared" si="43"/>
        <v>1</v>
      </c>
      <c r="DA34" s="267">
        <f t="shared" si="44"/>
        <v>0</v>
      </c>
      <c r="DB34" s="268">
        <f t="shared" si="45"/>
        <v>0</v>
      </c>
      <c r="DC34" s="173">
        <f t="shared" si="46"/>
        <v>10</v>
      </c>
      <c r="DD34" s="26">
        <f t="shared" si="47"/>
        <v>2</v>
      </c>
      <c r="DE34" s="173">
        <f t="shared" si="48"/>
        <v>0</v>
      </c>
      <c r="DF34" s="26">
        <f t="shared" si="49"/>
        <v>5</v>
      </c>
      <c r="DG34" s="326">
        <f t="shared" si="50"/>
        <v>8</v>
      </c>
      <c r="DH34" s="327">
        <f t="shared" si="51"/>
        <v>3</v>
      </c>
      <c r="DI34" s="172">
        <f t="shared" si="52"/>
        <v>4</v>
      </c>
      <c r="DJ34" s="24">
        <f t="shared" si="53"/>
        <v>0</v>
      </c>
      <c r="DL34" s="19">
        <f t="shared" si="54"/>
        <v>156</v>
      </c>
      <c r="DM34" s="19">
        <f t="shared" si="55"/>
        <v>27</v>
      </c>
      <c r="DN34" s="174">
        <f t="shared" si="56"/>
        <v>4</v>
      </c>
      <c r="DO34" s="278">
        <f t="shared" si="57"/>
        <v>33</v>
      </c>
      <c r="DP34" s="278">
        <f t="shared" si="58"/>
        <v>0</v>
      </c>
      <c r="DQ34" s="20">
        <f t="shared" si="59"/>
        <v>162</v>
      </c>
      <c r="DR34" s="20">
        <f t="shared" si="60"/>
        <v>5</v>
      </c>
      <c r="DS34" s="337">
        <f t="shared" si="61"/>
        <v>131</v>
      </c>
      <c r="DT34" s="174">
        <f t="shared" si="62"/>
        <v>64</v>
      </c>
      <c r="DU34" s="172">
        <f t="shared" si="66"/>
        <v>131</v>
      </c>
    </row>
    <row r="35" spans="1:125" s="172" customFormat="1">
      <c r="A35" s="408" t="s">
        <v>337</v>
      </c>
      <c r="B35" s="408" t="s">
        <v>324</v>
      </c>
      <c r="C35" s="154">
        <f t="shared" si="11"/>
        <v>17</v>
      </c>
      <c r="D35" s="167">
        <f t="shared" si="12"/>
        <v>68</v>
      </c>
      <c r="E35" s="166" t="str">
        <f t="shared" si="13"/>
        <v>9C</v>
      </c>
      <c r="F35" s="367" t="str">
        <f t="shared" si="14"/>
        <v>1B</v>
      </c>
      <c r="G35" s="367" t="str">
        <f t="shared" si="15"/>
        <v>06</v>
      </c>
      <c r="H35" s="367" t="str">
        <f t="shared" si="16"/>
        <v>21</v>
      </c>
      <c r="I35" s="367" t="str">
        <f t="shared" si="17"/>
        <v>00</v>
      </c>
      <c r="J35" s="367" t="str">
        <f t="shared" si="18"/>
        <v>A2</v>
      </c>
      <c r="K35" s="367" t="str">
        <f t="shared" si="19"/>
        <v>05</v>
      </c>
      <c r="L35" s="367" t="str">
        <f t="shared" si="20"/>
        <v>85</v>
      </c>
      <c r="M35" s="367" t="str">
        <f t="shared" si="21"/>
        <v>4</v>
      </c>
      <c r="N35" s="367" t="str">
        <f t="shared" si="22"/>
        <v/>
      </c>
      <c r="O35" s="156" t="str">
        <f t="shared" si="23"/>
        <v/>
      </c>
      <c r="P35" s="157" t="str">
        <f t="shared" si="68"/>
        <v>1</v>
      </c>
      <c r="Q35" s="158" t="str">
        <f t="shared" si="68"/>
        <v>0</v>
      </c>
      <c r="R35" s="158" t="str">
        <f t="shared" si="68"/>
        <v>0</v>
      </c>
      <c r="S35" s="159" t="str">
        <f t="shared" si="68"/>
        <v>1</v>
      </c>
      <c r="T35" s="158" t="str">
        <f t="shared" si="68"/>
        <v>1</v>
      </c>
      <c r="U35" s="158" t="str">
        <f t="shared" si="68"/>
        <v>1</v>
      </c>
      <c r="V35" s="158" t="str">
        <f t="shared" si="68"/>
        <v>0</v>
      </c>
      <c r="W35" s="159" t="str">
        <f t="shared" si="68"/>
        <v>0</v>
      </c>
      <c r="X35" s="158" t="str">
        <f t="shared" si="69"/>
        <v>0</v>
      </c>
      <c r="Y35" s="158" t="str">
        <f t="shared" si="69"/>
        <v>0</v>
      </c>
      <c r="Z35" s="158" t="str">
        <f t="shared" si="69"/>
        <v>0</v>
      </c>
      <c r="AA35" s="159" t="str">
        <f t="shared" si="69"/>
        <v>1</v>
      </c>
      <c r="AB35" s="161" t="str">
        <f t="shared" si="69"/>
        <v>1</v>
      </c>
      <c r="AC35" s="161" t="str">
        <f t="shared" si="69"/>
        <v>0</v>
      </c>
      <c r="AD35" s="158" t="str">
        <f t="shared" si="69"/>
        <v>1</v>
      </c>
      <c r="AE35" s="159" t="str">
        <f t="shared" si="69"/>
        <v>1</v>
      </c>
      <c r="AF35" s="367" t="str">
        <f t="shared" si="70"/>
        <v>0</v>
      </c>
      <c r="AG35" s="162" t="str">
        <f t="shared" si="70"/>
        <v>0</v>
      </c>
      <c r="AH35" s="163" t="str">
        <f t="shared" si="70"/>
        <v>0</v>
      </c>
      <c r="AI35" s="165" t="str">
        <f t="shared" si="70"/>
        <v>0</v>
      </c>
      <c r="AJ35" s="164" t="str">
        <f t="shared" si="70"/>
        <v>0</v>
      </c>
      <c r="AK35" s="164" t="str">
        <f t="shared" si="70"/>
        <v>1</v>
      </c>
      <c r="AL35" s="289" t="str">
        <f t="shared" si="70"/>
        <v>1</v>
      </c>
      <c r="AM35" s="165" t="str">
        <f t="shared" si="70"/>
        <v>0</v>
      </c>
      <c r="AN35" s="230" t="str">
        <f t="shared" si="71"/>
        <v>0</v>
      </c>
      <c r="AO35" s="230" t="str">
        <f t="shared" si="71"/>
        <v>0</v>
      </c>
      <c r="AP35" s="230" t="str">
        <f t="shared" si="71"/>
        <v>1</v>
      </c>
      <c r="AQ35" s="231" t="str">
        <f t="shared" si="71"/>
        <v>0</v>
      </c>
      <c r="AR35" s="230" t="str">
        <f t="shared" si="71"/>
        <v>0</v>
      </c>
      <c r="AS35" s="230" t="str">
        <f t="shared" si="71"/>
        <v>0</v>
      </c>
      <c r="AT35" s="230" t="str">
        <f t="shared" si="71"/>
        <v>0</v>
      </c>
      <c r="AU35" s="231" t="str">
        <f t="shared" si="71"/>
        <v>1</v>
      </c>
      <c r="AV35" s="230" t="str">
        <f t="shared" si="72"/>
        <v>0</v>
      </c>
      <c r="AW35" s="232" t="str">
        <f t="shared" si="72"/>
        <v>0</v>
      </c>
      <c r="AX35" s="232" t="str">
        <f t="shared" si="72"/>
        <v>0</v>
      </c>
      <c r="AY35" s="233" t="str">
        <f t="shared" si="72"/>
        <v>0</v>
      </c>
      <c r="AZ35" s="232" t="str">
        <f t="shared" si="72"/>
        <v>0</v>
      </c>
      <c r="BA35" s="232" t="str">
        <f t="shared" si="72"/>
        <v>0</v>
      </c>
      <c r="BB35" s="232" t="str">
        <f t="shared" si="72"/>
        <v>0</v>
      </c>
      <c r="BC35" s="233" t="str">
        <f t="shared" si="72"/>
        <v>0</v>
      </c>
      <c r="BD35" s="168" t="str">
        <f t="shared" si="73"/>
        <v>1</v>
      </c>
      <c r="BE35" s="168" t="str">
        <f t="shared" si="73"/>
        <v>0</v>
      </c>
      <c r="BF35" s="168" t="str">
        <f t="shared" si="73"/>
        <v>1</v>
      </c>
      <c r="BG35" s="169" t="str">
        <f t="shared" si="73"/>
        <v>0</v>
      </c>
      <c r="BH35" s="168" t="str">
        <f t="shared" si="73"/>
        <v>0</v>
      </c>
      <c r="BI35" s="168" t="str">
        <f t="shared" si="73"/>
        <v>0</v>
      </c>
      <c r="BJ35" s="168" t="str">
        <f t="shared" si="73"/>
        <v>1</v>
      </c>
      <c r="BK35" s="169" t="str">
        <f t="shared" si="73"/>
        <v>0</v>
      </c>
      <c r="BL35" s="168" t="str">
        <f t="shared" si="74"/>
        <v>0</v>
      </c>
      <c r="BM35" s="168" t="str">
        <f t="shared" si="74"/>
        <v>0</v>
      </c>
      <c r="BN35" s="168" t="str">
        <f t="shared" si="74"/>
        <v>0</v>
      </c>
      <c r="BO35" s="169" t="str">
        <f t="shared" si="74"/>
        <v>0</v>
      </c>
      <c r="BP35" s="168" t="str">
        <f t="shared" si="74"/>
        <v>0</v>
      </c>
      <c r="BQ35" s="168" t="str">
        <f t="shared" si="74"/>
        <v>1</v>
      </c>
      <c r="BR35" s="168" t="str">
        <f t="shared" si="74"/>
        <v>0</v>
      </c>
      <c r="BS35" s="169" t="str">
        <f t="shared" si="74"/>
        <v>1</v>
      </c>
      <c r="BT35" s="302" t="str">
        <f t="shared" si="75"/>
        <v>1</v>
      </c>
      <c r="BU35" s="302" t="str">
        <f t="shared" si="75"/>
        <v>0</v>
      </c>
      <c r="BV35" s="302" t="str">
        <f t="shared" si="75"/>
        <v>0</v>
      </c>
      <c r="BW35" s="303" t="str">
        <f t="shared" si="75"/>
        <v>0</v>
      </c>
      <c r="BX35" s="302" t="str">
        <f t="shared" si="75"/>
        <v>0</v>
      </c>
      <c r="BY35" s="302" t="str">
        <f t="shared" si="75"/>
        <v>1</v>
      </c>
      <c r="BZ35" s="302" t="str">
        <f t="shared" si="75"/>
        <v>0</v>
      </c>
      <c r="CA35" s="303" t="str">
        <f t="shared" si="75"/>
        <v>1</v>
      </c>
      <c r="CB35" s="164" t="str">
        <f t="shared" si="76"/>
        <v>0</v>
      </c>
      <c r="CC35" s="289" t="str">
        <f t="shared" si="76"/>
        <v>1</v>
      </c>
      <c r="CD35" s="340" t="str">
        <f t="shared" si="76"/>
        <v>0</v>
      </c>
      <c r="CE35" s="341" t="str">
        <f t="shared" si="76"/>
        <v>0</v>
      </c>
      <c r="CF35" s="340" t="str">
        <f t="shared" si="76"/>
        <v>0</v>
      </c>
      <c r="CG35" s="340" t="str">
        <f t="shared" si="76"/>
        <v>0</v>
      </c>
      <c r="CH35" s="340" t="str">
        <f t="shared" si="76"/>
        <v>0</v>
      </c>
      <c r="CI35" s="341" t="str">
        <f t="shared" si="76"/>
        <v>0</v>
      </c>
      <c r="CJ35" s="367"/>
      <c r="CK35" s="367"/>
      <c r="CL35" s="32" t="str">
        <f t="shared" si="63"/>
        <v>9C1B</v>
      </c>
      <c r="CM35" s="285">
        <f t="shared" si="64"/>
        <v>33</v>
      </c>
      <c r="CN35" s="285">
        <f t="shared" si="67"/>
        <v>43</v>
      </c>
      <c r="CO35" s="142">
        <f t="shared" si="34"/>
        <v>54.2</v>
      </c>
      <c r="CP35" s="142">
        <f t="shared" si="35"/>
        <v>12.333333333333336</v>
      </c>
      <c r="CQ35" s="154">
        <f t="shared" si="65"/>
        <v>3</v>
      </c>
      <c r="CR35" s="367"/>
      <c r="CS35" s="170">
        <f t="shared" si="36"/>
        <v>9</v>
      </c>
      <c r="CT35" s="23">
        <f t="shared" si="37"/>
        <v>12</v>
      </c>
      <c r="CU35" s="171">
        <f t="shared" si="38"/>
        <v>1</v>
      </c>
      <c r="CV35" s="23">
        <f t="shared" si="39"/>
        <v>11</v>
      </c>
      <c r="CW35" s="172">
        <f t="shared" si="40"/>
        <v>0</v>
      </c>
      <c r="CX35" s="24">
        <f t="shared" si="41"/>
        <v>6</v>
      </c>
      <c r="CY35" s="267">
        <f t="shared" si="42"/>
        <v>2</v>
      </c>
      <c r="CZ35" s="268">
        <f t="shared" si="43"/>
        <v>1</v>
      </c>
      <c r="DA35" s="267">
        <f t="shared" si="44"/>
        <v>0</v>
      </c>
      <c r="DB35" s="268">
        <f t="shared" si="45"/>
        <v>0</v>
      </c>
      <c r="DC35" s="173">
        <f t="shared" si="46"/>
        <v>10</v>
      </c>
      <c r="DD35" s="26">
        <f t="shared" si="47"/>
        <v>2</v>
      </c>
      <c r="DE35" s="173">
        <f t="shared" si="48"/>
        <v>0</v>
      </c>
      <c r="DF35" s="26">
        <f t="shared" si="49"/>
        <v>5</v>
      </c>
      <c r="DG35" s="326">
        <f t="shared" si="50"/>
        <v>8</v>
      </c>
      <c r="DH35" s="327">
        <f t="shared" si="51"/>
        <v>5</v>
      </c>
      <c r="DI35" s="172">
        <f t="shared" si="52"/>
        <v>4</v>
      </c>
      <c r="DJ35" s="24">
        <f t="shared" si="53"/>
        <v>0</v>
      </c>
      <c r="DL35" s="19">
        <f t="shared" si="54"/>
        <v>156</v>
      </c>
      <c r="DM35" s="19">
        <f t="shared" si="55"/>
        <v>27</v>
      </c>
      <c r="DN35" s="174">
        <f t="shared" si="56"/>
        <v>6</v>
      </c>
      <c r="DO35" s="278">
        <f t="shared" si="57"/>
        <v>33</v>
      </c>
      <c r="DP35" s="278">
        <f t="shared" si="58"/>
        <v>0</v>
      </c>
      <c r="DQ35" s="20">
        <f t="shared" si="59"/>
        <v>162</v>
      </c>
      <c r="DR35" s="20">
        <f t="shared" si="60"/>
        <v>5</v>
      </c>
      <c r="DS35" s="337">
        <f t="shared" si="61"/>
        <v>133</v>
      </c>
      <c r="DT35" s="174">
        <f t="shared" si="62"/>
        <v>64</v>
      </c>
      <c r="DU35" s="172">
        <f t="shared" si="66"/>
        <v>133</v>
      </c>
    </row>
    <row r="36" spans="1:125" s="187" customFormat="1">
      <c r="A36" s="408" t="s">
        <v>338</v>
      </c>
      <c r="B36" s="408" t="s">
        <v>339</v>
      </c>
      <c r="C36" s="177">
        <f t="shared" si="11"/>
        <v>17</v>
      </c>
      <c r="D36" s="178">
        <f t="shared" si="12"/>
        <v>68</v>
      </c>
      <c r="E36" s="179" t="str">
        <f t="shared" si="13"/>
        <v>9C</v>
      </c>
      <c r="F36" s="180" t="str">
        <f t="shared" si="14"/>
        <v>1B</v>
      </c>
      <c r="G36" s="180" t="str">
        <f t="shared" si="15"/>
        <v>08</v>
      </c>
      <c r="H36" s="180" t="str">
        <f t="shared" si="16"/>
        <v>21</v>
      </c>
      <c r="I36" s="180" t="str">
        <f t="shared" si="17"/>
        <v>00</v>
      </c>
      <c r="J36" s="180" t="str">
        <f t="shared" si="18"/>
        <v>A2</v>
      </c>
      <c r="K36" s="180" t="str">
        <f t="shared" si="19"/>
        <v>05</v>
      </c>
      <c r="L36" s="180" t="str">
        <f t="shared" si="20"/>
        <v>87</v>
      </c>
      <c r="M36" s="180" t="str">
        <f t="shared" si="21"/>
        <v>4</v>
      </c>
      <c r="N36" s="180" t="str">
        <f t="shared" si="22"/>
        <v/>
      </c>
      <c r="O36" s="181" t="str">
        <f t="shared" si="23"/>
        <v/>
      </c>
      <c r="P36" s="157" t="str">
        <f t="shared" si="68"/>
        <v>1</v>
      </c>
      <c r="Q36" s="158" t="str">
        <f t="shared" si="68"/>
        <v>0</v>
      </c>
      <c r="R36" s="158" t="str">
        <f t="shared" si="68"/>
        <v>0</v>
      </c>
      <c r="S36" s="159" t="str">
        <f t="shared" si="68"/>
        <v>1</v>
      </c>
      <c r="T36" s="158" t="str">
        <f t="shared" si="68"/>
        <v>1</v>
      </c>
      <c r="U36" s="158" t="str">
        <f t="shared" si="68"/>
        <v>1</v>
      </c>
      <c r="V36" s="158" t="str">
        <f t="shared" si="68"/>
        <v>0</v>
      </c>
      <c r="W36" s="159" t="str">
        <f t="shared" si="68"/>
        <v>0</v>
      </c>
      <c r="X36" s="158" t="str">
        <f t="shared" si="69"/>
        <v>0</v>
      </c>
      <c r="Y36" s="158" t="str">
        <f t="shared" si="69"/>
        <v>0</v>
      </c>
      <c r="Z36" s="158" t="str">
        <f t="shared" si="69"/>
        <v>0</v>
      </c>
      <c r="AA36" s="159" t="str">
        <f t="shared" si="69"/>
        <v>1</v>
      </c>
      <c r="AB36" s="161" t="str">
        <f t="shared" si="69"/>
        <v>1</v>
      </c>
      <c r="AC36" s="161" t="str">
        <f t="shared" si="69"/>
        <v>0</v>
      </c>
      <c r="AD36" s="158" t="str">
        <f t="shared" si="69"/>
        <v>1</v>
      </c>
      <c r="AE36" s="159" t="str">
        <f t="shared" si="69"/>
        <v>1</v>
      </c>
      <c r="AF36" s="180" t="str">
        <f t="shared" si="70"/>
        <v>0</v>
      </c>
      <c r="AG36" s="182" t="str">
        <f t="shared" si="70"/>
        <v>0</v>
      </c>
      <c r="AH36" s="183" t="str">
        <f t="shared" si="70"/>
        <v>0</v>
      </c>
      <c r="AI36" s="185" t="str">
        <f t="shared" si="70"/>
        <v>0</v>
      </c>
      <c r="AJ36" s="184" t="str">
        <f t="shared" si="70"/>
        <v>1</v>
      </c>
      <c r="AK36" s="184" t="str">
        <f t="shared" si="70"/>
        <v>0</v>
      </c>
      <c r="AL36" s="295" t="str">
        <f t="shared" si="70"/>
        <v>0</v>
      </c>
      <c r="AM36" s="185" t="str">
        <f t="shared" si="70"/>
        <v>0</v>
      </c>
      <c r="AN36" s="249" t="str">
        <f t="shared" si="71"/>
        <v>0</v>
      </c>
      <c r="AO36" s="249" t="str">
        <f t="shared" si="71"/>
        <v>0</v>
      </c>
      <c r="AP36" s="249" t="str">
        <f t="shared" si="71"/>
        <v>1</v>
      </c>
      <c r="AQ36" s="251" t="str">
        <f t="shared" si="71"/>
        <v>0</v>
      </c>
      <c r="AR36" s="249" t="str">
        <f t="shared" si="71"/>
        <v>0</v>
      </c>
      <c r="AS36" s="249" t="str">
        <f t="shared" si="71"/>
        <v>0</v>
      </c>
      <c r="AT36" s="249" t="str">
        <f t="shared" si="71"/>
        <v>0</v>
      </c>
      <c r="AU36" s="251" t="str">
        <f t="shared" si="71"/>
        <v>1</v>
      </c>
      <c r="AV36" s="249" t="str">
        <f t="shared" si="72"/>
        <v>0</v>
      </c>
      <c r="AW36" s="252" t="str">
        <f t="shared" si="72"/>
        <v>0</v>
      </c>
      <c r="AX36" s="252" t="str">
        <f t="shared" si="72"/>
        <v>0</v>
      </c>
      <c r="AY36" s="253" t="str">
        <f t="shared" si="72"/>
        <v>0</v>
      </c>
      <c r="AZ36" s="252" t="str">
        <f t="shared" si="72"/>
        <v>0</v>
      </c>
      <c r="BA36" s="252" t="str">
        <f t="shared" si="72"/>
        <v>0</v>
      </c>
      <c r="BB36" s="252" t="str">
        <f t="shared" si="72"/>
        <v>0</v>
      </c>
      <c r="BC36" s="253" t="str">
        <f t="shared" si="72"/>
        <v>0</v>
      </c>
      <c r="BD36" s="168" t="str">
        <f t="shared" si="73"/>
        <v>1</v>
      </c>
      <c r="BE36" s="168" t="str">
        <f t="shared" si="73"/>
        <v>0</v>
      </c>
      <c r="BF36" s="168" t="str">
        <f t="shared" si="73"/>
        <v>1</v>
      </c>
      <c r="BG36" s="169" t="str">
        <f t="shared" si="73"/>
        <v>0</v>
      </c>
      <c r="BH36" s="168" t="str">
        <f t="shared" si="73"/>
        <v>0</v>
      </c>
      <c r="BI36" s="168" t="str">
        <f t="shared" si="73"/>
        <v>0</v>
      </c>
      <c r="BJ36" s="168" t="str">
        <f t="shared" si="73"/>
        <v>1</v>
      </c>
      <c r="BK36" s="169" t="str">
        <f t="shared" si="73"/>
        <v>0</v>
      </c>
      <c r="BL36" s="168" t="str">
        <f t="shared" si="74"/>
        <v>0</v>
      </c>
      <c r="BM36" s="168" t="str">
        <f t="shared" si="74"/>
        <v>0</v>
      </c>
      <c r="BN36" s="168" t="str">
        <f t="shared" si="74"/>
        <v>0</v>
      </c>
      <c r="BO36" s="169" t="str">
        <f t="shared" si="74"/>
        <v>0</v>
      </c>
      <c r="BP36" s="168" t="str">
        <f t="shared" si="74"/>
        <v>0</v>
      </c>
      <c r="BQ36" s="168" t="str">
        <f t="shared" si="74"/>
        <v>1</v>
      </c>
      <c r="BR36" s="168" t="str">
        <f t="shared" si="74"/>
        <v>0</v>
      </c>
      <c r="BS36" s="169" t="str">
        <f t="shared" si="74"/>
        <v>1</v>
      </c>
      <c r="BT36" s="312" t="str">
        <f t="shared" si="75"/>
        <v>1</v>
      </c>
      <c r="BU36" s="312" t="str">
        <f t="shared" si="75"/>
        <v>0</v>
      </c>
      <c r="BV36" s="312" t="str">
        <f t="shared" si="75"/>
        <v>0</v>
      </c>
      <c r="BW36" s="313" t="str">
        <f t="shared" si="75"/>
        <v>0</v>
      </c>
      <c r="BX36" s="312" t="str">
        <f t="shared" si="75"/>
        <v>0</v>
      </c>
      <c r="BY36" s="312" t="str">
        <f t="shared" si="75"/>
        <v>1</v>
      </c>
      <c r="BZ36" s="312" t="str">
        <f t="shared" si="75"/>
        <v>1</v>
      </c>
      <c r="CA36" s="313" t="str">
        <f t="shared" si="75"/>
        <v>1</v>
      </c>
      <c r="CB36" s="184" t="str">
        <f t="shared" si="76"/>
        <v>0</v>
      </c>
      <c r="CC36" s="295" t="str">
        <f t="shared" si="76"/>
        <v>1</v>
      </c>
      <c r="CD36" s="350" t="str">
        <f t="shared" si="76"/>
        <v>0</v>
      </c>
      <c r="CE36" s="351" t="str">
        <f t="shared" si="76"/>
        <v>0</v>
      </c>
      <c r="CF36" s="350" t="str">
        <f t="shared" si="76"/>
        <v>0</v>
      </c>
      <c r="CG36" s="350" t="str">
        <f t="shared" si="76"/>
        <v>0</v>
      </c>
      <c r="CH36" s="350" t="str">
        <f t="shared" si="76"/>
        <v>0</v>
      </c>
      <c r="CI36" s="351" t="str">
        <f t="shared" si="76"/>
        <v>0</v>
      </c>
      <c r="CJ36" s="180"/>
      <c r="CK36" s="180"/>
      <c r="CL36" s="32" t="str">
        <f t="shared" si="63"/>
        <v>9C1B</v>
      </c>
      <c r="CM36" s="285">
        <f t="shared" si="64"/>
        <v>33</v>
      </c>
      <c r="CN36" s="285">
        <f t="shared" si="67"/>
        <v>43</v>
      </c>
      <c r="CO36" s="142">
        <f t="shared" si="34"/>
        <v>54.2</v>
      </c>
      <c r="CP36" s="142">
        <f t="shared" si="35"/>
        <v>12.333333333333336</v>
      </c>
      <c r="CQ36" s="154">
        <f t="shared" si="65"/>
        <v>4</v>
      </c>
      <c r="CR36" s="180"/>
      <c r="CS36" s="170">
        <f t="shared" si="36"/>
        <v>9</v>
      </c>
      <c r="CT36" s="23">
        <f t="shared" si="37"/>
        <v>12</v>
      </c>
      <c r="CU36" s="171">
        <f t="shared" si="38"/>
        <v>1</v>
      </c>
      <c r="CV36" s="23">
        <f t="shared" si="39"/>
        <v>11</v>
      </c>
      <c r="CW36" s="187">
        <f t="shared" si="40"/>
        <v>0</v>
      </c>
      <c r="CX36" s="188">
        <f t="shared" si="41"/>
        <v>8</v>
      </c>
      <c r="CY36" s="269">
        <f t="shared" si="42"/>
        <v>2</v>
      </c>
      <c r="CZ36" s="270">
        <f t="shared" si="43"/>
        <v>1</v>
      </c>
      <c r="DA36" s="269">
        <f t="shared" si="44"/>
        <v>0</v>
      </c>
      <c r="DB36" s="270">
        <f t="shared" si="45"/>
        <v>0</v>
      </c>
      <c r="DC36" s="173">
        <f t="shared" si="46"/>
        <v>10</v>
      </c>
      <c r="DD36" s="26">
        <f t="shared" si="47"/>
        <v>2</v>
      </c>
      <c r="DE36" s="173">
        <f t="shared" si="48"/>
        <v>0</v>
      </c>
      <c r="DF36" s="26">
        <f t="shared" si="49"/>
        <v>5</v>
      </c>
      <c r="DG36" s="328">
        <f t="shared" si="50"/>
        <v>8</v>
      </c>
      <c r="DH36" s="329">
        <f t="shared" si="51"/>
        <v>7</v>
      </c>
      <c r="DI36" s="187">
        <f t="shared" si="52"/>
        <v>4</v>
      </c>
      <c r="DJ36" s="188">
        <f t="shared" si="53"/>
        <v>0</v>
      </c>
      <c r="DL36" s="19">
        <f t="shared" si="54"/>
        <v>156</v>
      </c>
      <c r="DM36" s="19">
        <f t="shared" si="55"/>
        <v>27</v>
      </c>
      <c r="DN36" s="189">
        <f t="shared" si="56"/>
        <v>8</v>
      </c>
      <c r="DO36" s="279">
        <f t="shared" si="57"/>
        <v>33</v>
      </c>
      <c r="DP36" s="279">
        <f t="shared" si="58"/>
        <v>0</v>
      </c>
      <c r="DQ36" s="20">
        <f t="shared" si="59"/>
        <v>162</v>
      </c>
      <c r="DR36" s="20">
        <f t="shared" si="60"/>
        <v>5</v>
      </c>
      <c r="DS36" s="338">
        <f t="shared" si="61"/>
        <v>135</v>
      </c>
      <c r="DT36" s="189">
        <f t="shared" si="62"/>
        <v>64</v>
      </c>
      <c r="DU36" s="172">
        <f t="shared" si="66"/>
        <v>135</v>
      </c>
    </row>
    <row r="37" spans="1:125" s="172" customFormat="1">
      <c r="A37" s="408" t="s">
        <v>340</v>
      </c>
      <c r="B37" s="408" t="s">
        <v>328</v>
      </c>
      <c r="C37" s="154">
        <f t="shared" si="11"/>
        <v>17</v>
      </c>
      <c r="D37" s="167">
        <f t="shared" si="12"/>
        <v>68</v>
      </c>
      <c r="E37" s="166" t="str">
        <f t="shared" si="13"/>
        <v>9C</v>
      </c>
      <c r="F37" s="367" t="str">
        <f t="shared" si="14"/>
        <v>1B</v>
      </c>
      <c r="G37" s="367" t="str">
        <f t="shared" si="15"/>
        <v>0A</v>
      </c>
      <c r="H37" s="367" t="str">
        <f t="shared" si="16"/>
        <v>21</v>
      </c>
      <c r="I37" s="367" t="str">
        <f t="shared" si="17"/>
        <v>00</v>
      </c>
      <c r="J37" s="367" t="str">
        <f t="shared" si="18"/>
        <v>A2</v>
      </c>
      <c r="K37" s="367" t="str">
        <f t="shared" si="19"/>
        <v>05</v>
      </c>
      <c r="L37" s="367" t="str">
        <f t="shared" si="20"/>
        <v>89</v>
      </c>
      <c r="M37" s="367" t="str">
        <f t="shared" si="21"/>
        <v>4</v>
      </c>
      <c r="N37" s="367" t="str">
        <f t="shared" si="22"/>
        <v/>
      </c>
      <c r="O37" s="156" t="str">
        <f t="shared" si="23"/>
        <v/>
      </c>
      <c r="P37" s="157" t="str">
        <f t="shared" si="68"/>
        <v>1</v>
      </c>
      <c r="Q37" s="158" t="str">
        <f t="shared" si="68"/>
        <v>0</v>
      </c>
      <c r="R37" s="158" t="str">
        <f t="shared" si="68"/>
        <v>0</v>
      </c>
      <c r="S37" s="159" t="str">
        <f t="shared" si="68"/>
        <v>1</v>
      </c>
      <c r="T37" s="158" t="str">
        <f t="shared" si="68"/>
        <v>1</v>
      </c>
      <c r="U37" s="158" t="str">
        <f t="shared" si="68"/>
        <v>1</v>
      </c>
      <c r="V37" s="158" t="str">
        <f t="shared" si="68"/>
        <v>0</v>
      </c>
      <c r="W37" s="159" t="str">
        <f t="shared" si="68"/>
        <v>0</v>
      </c>
      <c r="X37" s="158" t="str">
        <f t="shared" si="69"/>
        <v>0</v>
      </c>
      <c r="Y37" s="158" t="str">
        <f t="shared" si="69"/>
        <v>0</v>
      </c>
      <c r="Z37" s="158" t="str">
        <f t="shared" si="69"/>
        <v>0</v>
      </c>
      <c r="AA37" s="159" t="str">
        <f t="shared" si="69"/>
        <v>1</v>
      </c>
      <c r="AB37" s="161" t="str">
        <f t="shared" si="69"/>
        <v>1</v>
      </c>
      <c r="AC37" s="161" t="str">
        <f t="shared" si="69"/>
        <v>0</v>
      </c>
      <c r="AD37" s="158" t="str">
        <f t="shared" si="69"/>
        <v>1</v>
      </c>
      <c r="AE37" s="159" t="str">
        <f t="shared" si="69"/>
        <v>1</v>
      </c>
      <c r="AF37" s="367" t="str">
        <f t="shared" si="70"/>
        <v>0</v>
      </c>
      <c r="AG37" s="162" t="str">
        <f t="shared" si="70"/>
        <v>0</v>
      </c>
      <c r="AH37" s="163" t="str">
        <f t="shared" si="70"/>
        <v>0</v>
      </c>
      <c r="AI37" s="165" t="str">
        <f t="shared" si="70"/>
        <v>0</v>
      </c>
      <c r="AJ37" s="164" t="str">
        <f t="shared" si="70"/>
        <v>1</v>
      </c>
      <c r="AK37" s="164" t="str">
        <f t="shared" si="70"/>
        <v>0</v>
      </c>
      <c r="AL37" s="289" t="str">
        <f t="shared" si="70"/>
        <v>1</v>
      </c>
      <c r="AM37" s="165" t="str">
        <f t="shared" si="70"/>
        <v>0</v>
      </c>
      <c r="AN37" s="230" t="str">
        <f t="shared" si="71"/>
        <v>0</v>
      </c>
      <c r="AO37" s="230" t="str">
        <f t="shared" si="71"/>
        <v>0</v>
      </c>
      <c r="AP37" s="230" t="str">
        <f t="shared" si="71"/>
        <v>1</v>
      </c>
      <c r="AQ37" s="231" t="str">
        <f t="shared" si="71"/>
        <v>0</v>
      </c>
      <c r="AR37" s="230" t="str">
        <f t="shared" si="71"/>
        <v>0</v>
      </c>
      <c r="AS37" s="230" t="str">
        <f t="shared" si="71"/>
        <v>0</v>
      </c>
      <c r="AT37" s="230" t="str">
        <f t="shared" si="71"/>
        <v>0</v>
      </c>
      <c r="AU37" s="231" t="str">
        <f t="shared" si="71"/>
        <v>1</v>
      </c>
      <c r="AV37" s="230" t="str">
        <f t="shared" si="72"/>
        <v>0</v>
      </c>
      <c r="AW37" s="232" t="str">
        <f t="shared" si="72"/>
        <v>0</v>
      </c>
      <c r="AX37" s="232" t="str">
        <f t="shared" si="72"/>
        <v>0</v>
      </c>
      <c r="AY37" s="233" t="str">
        <f t="shared" si="72"/>
        <v>0</v>
      </c>
      <c r="AZ37" s="232" t="str">
        <f t="shared" si="72"/>
        <v>0</v>
      </c>
      <c r="BA37" s="232" t="str">
        <f t="shared" si="72"/>
        <v>0</v>
      </c>
      <c r="BB37" s="232" t="str">
        <f t="shared" si="72"/>
        <v>0</v>
      </c>
      <c r="BC37" s="233" t="str">
        <f t="shared" si="72"/>
        <v>0</v>
      </c>
      <c r="BD37" s="168" t="str">
        <f t="shared" si="73"/>
        <v>1</v>
      </c>
      <c r="BE37" s="168" t="str">
        <f t="shared" si="73"/>
        <v>0</v>
      </c>
      <c r="BF37" s="168" t="str">
        <f t="shared" si="73"/>
        <v>1</v>
      </c>
      <c r="BG37" s="169" t="str">
        <f t="shared" si="73"/>
        <v>0</v>
      </c>
      <c r="BH37" s="168" t="str">
        <f t="shared" si="73"/>
        <v>0</v>
      </c>
      <c r="BI37" s="168" t="str">
        <f t="shared" si="73"/>
        <v>0</v>
      </c>
      <c r="BJ37" s="168" t="str">
        <f t="shared" si="73"/>
        <v>1</v>
      </c>
      <c r="BK37" s="169" t="str">
        <f t="shared" si="73"/>
        <v>0</v>
      </c>
      <c r="BL37" s="168" t="str">
        <f t="shared" si="74"/>
        <v>0</v>
      </c>
      <c r="BM37" s="168" t="str">
        <f t="shared" si="74"/>
        <v>0</v>
      </c>
      <c r="BN37" s="168" t="str">
        <f t="shared" si="74"/>
        <v>0</v>
      </c>
      <c r="BO37" s="169" t="str">
        <f t="shared" si="74"/>
        <v>0</v>
      </c>
      <c r="BP37" s="168" t="str">
        <f t="shared" si="74"/>
        <v>0</v>
      </c>
      <c r="BQ37" s="168" t="str">
        <f t="shared" si="74"/>
        <v>1</v>
      </c>
      <c r="BR37" s="168" t="str">
        <f t="shared" si="74"/>
        <v>0</v>
      </c>
      <c r="BS37" s="169" t="str">
        <f t="shared" si="74"/>
        <v>1</v>
      </c>
      <c r="BT37" s="302" t="str">
        <f t="shared" si="75"/>
        <v>1</v>
      </c>
      <c r="BU37" s="302" t="str">
        <f t="shared" si="75"/>
        <v>0</v>
      </c>
      <c r="BV37" s="302" t="str">
        <f t="shared" si="75"/>
        <v>0</v>
      </c>
      <c r="BW37" s="303" t="str">
        <f t="shared" si="75"/>
        <v>0</v>
      </c>
      <c r="BX37" s="302" t="str">
        <f t="shared" si="75"/>
        <v>1</v>
      </c>
      <c r="BY37" s="302" t="str">
        <f t="shared" si="75"/>
        <v>0</v>
      </c>
      <c r="BZ37" s="302" t="str">
        <f t="shared" si="75"/>
        <v>0</v>
      </c>
      <c r="CA37" s="303" t="str">
        <f t="shared" si="75"/>
        <v>1</v>
      </c>
      <c r="CB37" s="164" t="str">
        <f t="shared" si="76"/>
        <v>0</v>
      </c>
      <c r="CC37" s="289" t="str">
        <f t="shared" si="76"/>
        <v>1</v>
      </c>
      <c r="CD37" s="340" t="str">
        <f t="shared" si="76"/>
        <v>0</v>
      </c>
      <c r="CE37" s="341" t="str">
        <f t="shared" si="76"/>
        <v>0</v>
      </c>
      <c r="CF37" s="340" t="str">
        <f t="shared" si="76"/>
        <v>0</v>
      </c>
      <c r="CG37" s="340" t="str">
        <f t="shared" si="76"/>
        <v>0</v>
      </c>
      <c r="CH37" s="340" t="str">
        <f t="shared" si="76"/>
        <v>0</v>
      </c>
      <c r="CI37" s="341" t="str">
        <f t="shared" si="76"/>
        <v>0</v>
      </c>
      <c r="CJ37" s="367"/>
      <c r="CK37" s="367"/>
      <c r="CL37" s="32" t="str">
        <f t="shared" si="63"/>
        <v>9C1B</v>
      </c>
      <c r="CM37" s="285">
        <f t="shared" si="64"/>
        <v>33</v>
      </c>
      <c r="CN37" s="285">
        <f t="shared" si="67"/>
        <v>43</v>
      </c>
      <c r="CO37" s="142">
        <f t="shared" si="34"/>
        <v>54.2</v>
      </c>
      <c r="CP37" s="142">
        <f t="shared" si="35"/>
        <v>12.333333333333336</v>
      </c>
      <c r="CQ37" s="154">
        <f t="shared" si="65"/>
        <v>5</v>
      </c>
      <c r="CR37" s="367"/>
      <c r="CS37" s="170">
        <f t="shared" si="36"/>
        <v>9</v>
      </c>
      <c r="CT37" s="23">
        <f t="shared" si="37"/>
        <v>12</v>
      </c>
      <c r="CU37" s="171">
        <f t="shared" si="38"/>
        <v>1</v>
      </c>
      <c r="CV37" s="23">
        <f t="shared" si="39"/>
        <v>11</v>
      </c>
      <c r="CW37" s="172">
        <f t="shared" si="40"/>
        <v>0</v>
      </c>
      <c r="CX37" s="24">
        <f t="shared" si="41"/>
        <v>10</v>
      </c>
      <c r="CY37" s="267">
        <f t="shared" si="42"/>
        <v>2</v>
      </c>
      <c r="CZ37" s="268">
        <f t="shared" si="43"/>
        <v>1</v>
      </c>
      <c r="DA37" s="267">
        <f t="shared" si="44"/>
        <v>0</v>
      </c>
      <c r="DB37" s="268">
        <f t="shared" si="45"/>
        <v>0</v>
      </c>
      <c r="DC37" s="173">
        <f t="shared" si="46"/>
        <v>10</v>
      </c>
      <c r="DD37" s="26">
        <f t="shared" si="47"/>
        <v>2</v>
      </c>
      <c r="DE37" s="173">
        <f t="shared" si="48"/>
        <v>0</v>
      </c>
      <c r="DF37" s="26">
        <f t="shared" si="49"/>
        <v>5</v>
      </c>
      <c r="DG37" s="326">
        <f t="shared" si="50"/>
        <v>8</v>
      </c>
      <c r="DH37" s="327">
        <f t="shared" si="51"/>
        <v>9</v>
      </c>
      <c r="DI37" s="172">
        <f t="shared" si="52"/>
        <v>4</v>
      </c>
      <c r="DJ37" s="24">
        <f t="shared" si="53"/>
        <v>0</v>
      </c>
      <c r="DL37" s="19">
        <f t="shared" si="54"/>
        <v>156</v>
      </c>
      <c r="DM37" s="19">
        <f t="shared" si="55"/>
        <v>27</v>
      </c>
      <c r="DN37" s="174">
        <f t="shared" si="56"/>
        <v>10</v>
      </c>
      <c r="DO37" s="278">
        <f t="shared" si="57"/>
        <v>33</v>
      </c>
      <c r="DP37" s="278">
        <f t="shared" si="58"/>
        <v>0</v>
      </c>
      <c r="DQ37" s="20">
        <f t="shared" si="59"/>
        <v>162</v>
      </c>
      <c r="DR37" s="20">
        <f t="shared" si="60"/>
        <v>5</v>
      </c>
      <c r="DS37" s="337">
        <f t="shared" si="61"/>
        <v>137</v>
      </c>
      <c r="DT37" s="174">
        <f t="shared" si="62"/>
        <v>64</v>
      </c>
      <c r="DU37" s="172">
        <f t="shared" si="66"/>
        <v>137</v>
      </c>
    </row>
    <row r="38" spans="1:125" s="187" customFormat="1">
      <c r="A38" s="408" t="s">
        <v>341</v>
      </c>
      <c r="B38" s="408" t="s">
        <v>330</v>
      </c>
      <c r="C38" s="177">
        <f t="shared" si="11"/>
        <v>17</v>
      </c>
      <c r="D38" s="178">
        <f t="shared" si="12"/>
        <v>68</v>
      </c>
      <c r="E38" s="179" t="str">
        <f t="shared" si="13"/>
        <v>9C</v>
      </c>
      <c r="F38" s="180" t="str">
        <f t="shared" si="14"/>
        <v>1B</v>
      </c>
      <c r="G38" s="180" t="str">
        <f t="shared" si="15"/>
        <v>0C</v>
      </c>
      <c r="H38" s="180" t="str">
        <f t="shared" si="16"/>
        <v>21</v>
      </c>
      <c r="I38" s="180" t="str">
        <f t="shared" si="17"/>
        <v>00</v>
      </c>
      <c r="J38" s="180" t="str">
        <f t="shared" si="18"/>
        <v>A3</v>
      </c>
      <c r="K38" s="180" t="str">
        <f t="shared" si="19"/>
        <v>05</v>
      </c>
      <c r="L38" s="180" t="str">
        <f t="shared" si="20"/>
        <v>8C</v>
      </c>
      <c r="M38" s="180" t="str">
        <f t="shared" si="21"/>
        <v>4</v>
      </c>
      <c r="N38" s="180" t="str">
        <f t="shared" si="22"/>
        <v/>
      </c>
      <c r="O38" s="181" t="str">
        <f t="shared" si="23"/>
        <v/>
      </c>
      <c r="P38" s="157" t="str">
        <f t="shared" si="68"/>
        <v>1</v>
      </c>
      <c r="Q38" s="158" t="str">
        <f t="shared" si="68"/>
        <v>0</v>
      </c>
      <c r="R38" s="158" t="str">
        <f t="shared" si="68"/>
        <v>0</v>
      </c>
      <c r="S38" s="159" t="str">
        <f t="shared" si="68"/>
        <v>1</v>
      </c>
      <c r="T38" s="158" t="str">
        <f t="shared" si="68"/>
        <v>1</v>
      </c>
      <c r="U38" s="158" t="str">
        <f t="shared" si="68"/>
        <v>1</v>
      </c>
      <c r="V38" s="158" t="str">
        <f t="shared" si="68"/>
        <v>0</v>
      </c>
      <c r="W38" s="159" t="str">
        <f t="shared" si="68"/>
        <v>0</v>
      </c>
      <c r="X38" s="158" t="str">
        <f t="shared" si="69"/>
        <v>0</v>
      </c>
      <c r="Y38" s="158" t="str">
        <f t="shared" si="69"/>
        <v>0</v>
      </c>
      <c r="Z38" s="158" t="str">
        <f t="shared" si="69"/>
        <v>0</v>
      </c>
      <c r="AA38" s="159" t="str">
        <f t="shared" si="69"/>
        <v>1</v>
      </c>
      <c r="AB38" s="161" t="str">
        <f t="shared" si="69"/>
        <v>1</v>
      </c>
      <c r="AC38" s="161" t="str">
        <f t="shared" si="69"/>
        <v>0</v>
      </c>
      <c r="AD38" s="158" t="str">
        <f t="shared" si="69"/>
        <v>1</v>
      </c>
      <c r="AE38" s="159" t="str">
        <f t="shared" si="69"/>
        <v>1</v>
      </c>
      <c r="AF38" s="180" t="str">
        <f t="shared" si="70"/>
        <v>0</v>
      </c>
      <c r="AG38" s="182" t="str">
        <f t="shared" si="70"/>
        <v>0</v>
      </c>
      <c r="AH38" s="183" t="str">
        <f t="shared" si="70"/>
        <v>0</v>
      </c>
      <c r="AI38" s="185" t="str">
        <f t="shared" si="70"/>
        <v>0</v>
      </c>
      <c r="AJ38" s="184" t="str">
        <f t="shared" si="70"/>
        <v>1</v>
      </c>
      <c r="AK38" s="184" t="str">
        <f t="shared" si="70"/>
        <v>1</v>
      </c>
      <c r="AL38" s="295" t="str">
        <f t="shared" si="70"/>
        <v>0</v>
      </c>
      <c r="AM38" s="185" t="str">
        <f t="shared" si="70"/>
        <v>0</v>
      </c>
      <c r="AN38" s="249" t="str">
        <f t="shared" si="71"/>
        <v>0</v>
      </c>
      <c r="AO38" s="249" t="str">
        <f t="shared" si="71"/>
        <v>0</v>
      </c>
      <c r="AP38" s="249" t="str">
        <f t="shared" si="71"/>
        <v>1</v>
      </c>
      <c r="AQ38" s="251" t="str">
        <f t="shared" si="71"/>
        <v>0</v>
      </c>
      <c r="AR38" s="249" t="str">
        <f t="shared" si="71"/>
        <v>0</v>
      </c>
      <c r="AS38" s="249" t="str">
        <f t="shared" si="71"/>
        <v>0</v>
      </c>
      <c r="AT38" s="249" t="str">
        <f t="shared" si="71"/>
        <v>0</v>
      </c>
      <c r="AU38" s="251" t="str">
        <f t="shared" si="71"/>
        <v>1</v>
      </c>
      <c r="AV38" s="249" t="str">
        <f t="shared" si="72"/>
        <v>0</v>
      </c>
      <c r="AW38" s="252" t="str">
        <f t="shared" si="72"/>
        <v>0</v>
      </c>
      <c r="AX38" s="252" t="str">
        <f t="shared" si="72"/>
        <v>0</v>
      </c>
      <c r="AY38" s="253" t="str">
        <f t="shared" si="72"/>
        <v>0</v>
      </c>
      <c r="AZ38" s="252" t="str">
        <f t="shared" si="72"/>
        <v>0</v>
      </c>
      <c r="BA38" s="252" t="str">
        <f t="shared" si="72"/>
        <v>0</v>
      </c>
      <c r="BB38" s="252" t="str">
        <f t="shared" si="72"/>
        <v>0</v>
      </c>
      <c r="BC38" s="253" t="str">
        <f t="shared" si="72"/>
        <v>0</v>
      </c>
      <c r="BD38" s="168" t="str">
        <f t="shared" si="73"/>
        <v>1</v>
      </c>
      <c r="BE38" s="168" t="str">
        <f t="shared" si="73"/>
        <v>0</v>
      </c>
      <c r="BF38" s="168" t="str">
        <f t="shared" si="73"/>
        <v>1</v>
      </c>
      <c r="BG38" s="169" t="str">
        <f t="shared" si="73"/>
        <v>0</v>
      </c>
      <c r="BH38" s="168" t="str">
        <f t="shared" si="73"/>
        <v>0</v>
      </c>
      <c r="BI38" s="168" t="str">
        <f t="shared" si="73"/>
        <v>0</v>
      </c>
      <c r="BJ38" s="168" t="str">
        <f t="shared" si="73"/>
        <v>1</v>
      </c>
      <c r="BK38" s="169" t="str">
        <f t="shared" si="73"/>
        <v>1</v>
      </c>
      <c r="BL38" s="168" t="str">
        <f t="shared" si="74"/>
        <v>0</v>
      </c>
      <c r="BM38" s="168" t="str">
        <f t="shared" si="74"/>
        <v>0</v>
      </c>
      <c r="BN38" s="168" t="str">
        <f t="shared" si="74"/>
        <v>0</v>
      </c>
      <c r="BO38" s="169" t="str">
        <f t="shared" si="74"/>
        <v>0</v>
      </c>
      <c r="BP38" s="168" t="str">
        <f t="shared" si="74"/>
        <v>0</v>
      </c>
      <c r="BQ38" s="168" t="str">
        <f t="shared" si="74"/>
        <v>1</v>
      </c>
      <c r="BR38" s="168" t="str">
        <f t="shared" si="74"/>
        <v>0</v>
      </c>
      <c r="BS38" s="169" t="str">
        <f t="shared" si="74"/>
        <v>1</v>
      </c>
      <c r="BT38" s="312" t="str">
        <f t="shared" si="75"/>
        <v>1</v>
      </c>
      <c r="BU38" s="312" t="str">
        <f t="shared" si="75"/>
        <v>0</v>
      </c>
      <c r="BV38" s="312" t="str">
        <f t="shared" si="75"/>
        <v>0</v>
      </c>
      <c r="BW38" s="313" t="str">
        <f t="shared" si="75"/>
        <v>0</v>
      </c>
      <c r="BX38" s="312" t="str">
        <f t="shared" si="75"/>
        <v>1</v>
      </c>
      <c r="BY38" s="312" t="str">
        <f t="shared" si="75"/>
        <v>1</v>
      </c>
      <c r="BZ38" s="312" t="str">
        <f t="shared" si="75"/>
        <v>0</v>
      </c>
      <c r="CA38" s="313" t="str">
        <f t="shared" si="75"/>
        <v>0</v>
      </c>
      <c r="CB38" s="184" t="str">
        <f t="shared" si="76"/>
        <v>0</v>
      </c>
      <c r="CC38" s="295" t="str">
        <f t="shared" si="76"/>
        <v>1</v>
      </c>
      <c r="CD38" s="350" t="str">
        <f t="shared" si="76"/>
        <v>0</v>
      </c>
      <c r="CE38" s="351" t="str">
        <f t="shared" si="76"/>
        <v>0</v>
      </c>
      <c r="CF38" s="350" t="str">
        <f t="shared" si="76"/>
        <v>0</v>
      </c>
      <c r="CG38" s="350" t="str">
        <f t="shared" si="76"/>
        <v>0</v>
      </c>
      <c r="CH38" s="350" t="str">
        <f t="shared" si="76"/>
        <v>0</v>
      </c>
      <c r="CI38" s="351" t="str">
        <f t="shared" si="76"/>
        <v>0</v>
      </c>
      <c r="CJ38" s="180"/>
      <c r="CK38" s="180"/>
      <c r="CL38" s="32" t="str">
        <f t="shared" si="63"/>
        <v>9C1B</v>
      </c>
      <c r="CM38" s="285">
        <f t="shared" si="64"/>
        <v>33</v>
      </c>
      <c r="CN38" s="285">
        <f t="shared" si="67"/>
        <v>43</v>
      </c>
      <c r="CO38" s="142">
        <f t="shared" si="34"/>
        <v>54.3</v>
      </c>
      <c r="CP38" s="142">
        <f t="shared" si="35"/>
        <v>12.388888888888888</v>
      </c>
      <c r="CQ38" s="154">
        <f t="shared" si="65"/>
        <v>6</v>
      </c>
      <c r="CR38" s="180"/>
      <c r="CS38" s="170">
        <f t="shared" si="36"/>
        <v>9</v>
      </c>
      <c r="CT38" s="23">
        <f t="shared" si="37"/>
        <v>12</v>
      </c>
      <c r="CU38" s="171">
        <f t="shared" si="38"/>
        <v>1</v>
      </c>
      <c r="CV38" s="23">
        <f t="shared" si="39"/>
        <v>11</v>
      </c>
      <c r="CW38" s="187">
        <f t="shared" si="40"/>
        <v>0</v>
      </c>
      <c r="CX38" s="188">
        <f t="shared" si="41"/>
        <v>12</v>
      </c>
      <c r="CY38" s="269">
        <f t="shared" si="42"/>
        <v>2</v>
      </c>
      <c r="CZ38" s="270">
        <f t="shared" si="43"/>
        <v>1</v>
      </c>
      <c r="DA38" s="269">
        <f t="shared" si="44"/>
        <v>0</v>
      </c>
      <c r="DB38" s="270">
        <f t="shared" si="45"/>
        <v>0</v>
      </c>
      <c r="DC38" s="173">
        <f t="shared" si="46"/>
        <v>10</v>
      </c>
      <c r="DD38" s="26">
        <f t="shared" si="47"/>
        <v>3</v>
      </c>
      <c r="DE38" s="173">
        <f t="shared" si="48"/>
        <v>0</v>
      </c>
      <c r="DF38" s="26">
        <f t="shared" si="49"/>
        <v>5</v>
      </c>
      <c r="DG38" s="328">
        <f t="shared" si="50"/>
        <v>8</v>
      </c>
      <c r="DH38" s="329">
        <f t="shared" si="51"/>
        <v>12</v>
      </c>
      <c r="DI38" s="187">
        <f t="shared" si="52"/>
        <v>4</v>
      </c>
      <c r="DJ38" s="188">
        <f t="shared" si="53"/>
        <v>0</v>
      </c>
      <c r="DL38" s="19">
        <f t="shared" si="54"/>
        <v>156</v>
      </c>
      <c r="DM38" s="19">
        <f t="shared" si="55"/>
        <v>27</v>
      </c>
      <c r="DN38" s="189">
        <f t="shared" si="56"/>
        <v>12</v>
      </c>
      <c r="DO38" s="279">
        <f t="shared" si="57"/>
        <v>33</v>
      </c>
      <c r="DP38" s="279">
        <f t="shared" si="58"/>
        <v>0</v>
      </c>
      <c r="DQ38" s="20">
        <f t="shared" si="59"/>
        <v>163</v>
      </c>
      <c r="DR38" s="20">
        <f t="shared" si="60"/>
        <v>5</v>
      </c>
      <c r="DS38" s="338">
        <f t="shared" si="61"/>
        <v>140</v>
      </c>
      <c r="DT38" s="189">
        <f t="shared" si="62"/>
        <v>64</v>
      </c>
      <c r="DU38" s="172">
        <f t="shared" si="66"/>
        <v>140</v>
      </c>
    </row>
    <row r="39" spans="1:125" s="172" customFormat="1">
      <c r="A39" s="408" t="s">
        <v>342</v>
      </c>
      <c r="B39" s="408" t="s">
        <v>316</v>
      </c>
      <c r="C39" s="154">
        <f t="shared" si="11"/>
        <v>17</v>
      </c>
      <c r="D39" s="167">
        <f t="shared" si="12"/>
        <v>68</v>
      </c>
      <c r="E39" s="166" t="str">
        <f t="shared" si="13"/>
        <v>9C</v>
      </c>
      <c r="F39" s="367" t="str">
        <f t="shared" si="14"/>
        <v>1B</v>
      </c>
      <c r="G39" s="367" t="str">
        <f t="shared" si="15"/>
        <v>0E</v>
      </c>
      <c r="H39" s="367" t="str">
        <f t="shared" si="16"/>
        <v>21</v>
      </c>
      <c r="I39" s="367" t="str">
        <f t="shared" si="17"/>
        <v>00</v>
      </c>
      <c r="J39" s="367" t="str">
        <f t="shared" si="18"/>
        <v>A2</v>
      </c>
      <c r="K39" s="367" t="str">
        <f t="shared" si="19"/>
        <v>05</v>
      </c>
      <c r="L39" s="367" t="str">
        <f t="shared" si="20"/>
        <v>8D</v>
      </c>
      <c r="M39" s="367" t="str">
        <f t="shared" si="21"/>
        <v>4</v>
      </c>
      <c r="N39" s="367" t="str">
        <f t="shared" si="22"/>
        <v/>
      </c>
      <c r="O39" s="156" t="str">
        <f t="shared" si="23"/>
        <v/>
      </c>
      <c r="P39" s="157" t="str">
        <f t="shared" si="68"/>
        <v>1</v>
      </c>
      <c r="Q39" s="158" t="str">
        <f t="shared" si="68"/>
        <v>0</v>
      </c>
      <c r="R39" s="158" t="str">
        <f t="shared" si="68"/>
        <v>0</v>
      </c>
      <c r="S39" s="159" t="str">
        <f t="shared" si="68"/>
        <v>1</v>
      </c>
      <c r="T39" s="158" t="str">
        <f t="shared" si="68"/>
        <v>1</v>
      </c>
      <c r="U39" s="158" t="str">
        <f t="shared" si="68"/>
        <v>1</v>
      </c>
      <c r="V39" s="158" t="str">
        <f t="shared" si="68"/>
        <v>0</v>
      </c>
      <c r="W39" s="159" t="str">
        <f t="shared" si="68"/>
        <v>0</v>
      </c>
      <c r="X39" s="158" t="str">
        <f t="shared" si="69"/>
        <v>0</v>
      </c>
      <c r="Y39" s="158" t="str">
        <f t="shared" si="69"/>
        <v>0</v>
      </c>
      <c r="Z39" s="158" t="str">
        <f t="shared" si="69"/>
        <v>0</v>
      </c>
      <c r="AA39" s="159" t="str">
        <f t="shared" si="69"/>
        <v>1</v>
      </c>
      <c r="AB39" s="161" t="str">
        <f t="shared" si="69"/>
        <v>1</v>
      </c>
      <c r="AC39" s="161" t="str">
        <f t="shared" si="69"/>
        <v>0</v>
      </c>
      <c r="AD39" s="158" t="str">
        <f t="shared" si="69"/>
        <v>1</v>
      </c>
      <c r="AE39" s="159" t="str">
        <f t="shared" si="69"/>
        <v>1</v>
      </c>
      <c r="AF39" s="367" t="str">
        <f t="shared" si="70"/>
        <v>0</v>
      </c>
      <c r="AG39" s="162" t="str">
        <f t="shared" si="70"/>
        <v>0</v>
      </c>
      <c r="AH39" s="163" t="str">
        <f t="shared" si="70"/>
        <v>0</v>
      </c>
      <c r="AI39" s="165" t="str">
        <f t="shared" si="70"/>
        <v>0</v>
      </c>
      <c r="AJ39" s="164" t="str">
        <f t="shared" si="70"/>
        <v>1</v>
      </c>
      <c r="AK39" s="164" t="str">
        <f t="shared" si="70"/>
        <v>1</v>
      </c>
      <c r="AL39" s="289" t="str">
        <f t="shared" si="70"/>
        <v>1</v>
      </c>
      <c r="AM39" s="165" t="str">
        <f t="shared" si="70"/>
        <v>0</v>
      </c>
      <c r="AN39" s="230" t="str">
        <f t="shared" si="71"/>
        <v>0</v>
      </c>
      <c r="AO39" s="230" t="str">
        <f t="shared" si="71"/>
        <v>0</v>
      </c>
      <c r="AP39" s="230" t="str">
        <f t="shared" si="71"/>
        <v>1</v>
      </c>
      <c r="AQ39" s="231" t="str">
        <f t="shared" si="71"/>
        <v>0</v>
      </c>
      <c r="AR39" s="230" t="str">
        <f t="shared" si="71"/>
        <v>0</v>
      </c>
      <c r="AS39" s="230" t="str">
        <f t="shared" si="71"/>
        <v>0</v>
      </c>
      <c r="AT39" s="230" t="str">
        <f t="shared" si="71"/>
        <v>0</v>
      </c>
      <c r="AU39" s="231" t="str">
        <f t="shared" si="71"/>
        <v>1</v>
      </c>
      <c r="AV39" s="230" t="str">
        <f t="shared" si="72"/>
        <v>0</v>
      </c>
      <c r="AW39" s="232" t="str">
        <f t="shared" si="72"/>
        <v>0</v>
      </c>
      <c r="AX39" s="232" t="str">
        <f t="shared" si="72"/>
        <v>0</v>
      </c>
      <c r="AY39" s="233" t="str">
        <f t="shared" si="72"/>
        <v>0</v>
      </c>
      <c r="AZ39" s="232" t="str">
        <f t="shared" si="72"/>
        <v>0</v>
      </c>
      <c r="BA39" s="232" t="str">
        <f t="shared" si="72"/>
        <v>0</v>
      </c>
      <c r="BB39" s="232" t="str">
        <f t="shared" si="72"/>
        <v>0</v>
      </c>
      <c r="BC39" s="233" t="str">
        <f t="shared" si="72"/>
        <v>0</v>
      </c>
      <c r="BD39" s="168" t="str">
        <f t="shared" si="73"/>
        <v>1</v>
      </c>
      <c r="BE39" s="168" t="str">
        <f t="shared" si="73"/>
        <v>0</v>
      </c>
      <c r="BF39" s="168" t="str">
        <f t="shared" si="73"/>
        <v>1</v>
      </c>
      <c r="BG39" s="169" t="str">
        <f t="shared" si="73"/>
        <v>0</v>
      </c>
      <c r="BH39" s="168" t="str">
        <f t="shared" si="73"/>
        <v>0</v>
      </c>
      <c r="BI39" s="168" t="str">
        <f t="shared" si="73"/>
        <v>0</v>
      </c>
      <c r="BJ39" s="168" t="str">
        <f t="shared" si="73"/>
        <v>1</v>
      </c>
      <c r="BK39" s="169" t="str">
        <f t="shared" si="73"/>
        <v>0</v>
      </c>
      <c r="BL39" s="168" t="str">
        <f t="shared" si="74"/>
        <v>0</v>
      </c>
      <c r="BM39" s="168" t="str">
        <f t="shared" si="74"/>
        <v>0</v>
      </c>
      <c r="BN39" s="168" t="str">
        <f t="shared" si="74"/>
        <v>0</v>
      </c>
      <c r="BO39" s="169" t="str">
        <f t="shared" si="74"/>
        <v>0</v>
      </c>
      <c r="BP39" s="168" t="str">
        <f t="shared" si="74"/>
        <v>0</v>
      </c>
      <c r="BQ39" s="168" t="str">
        <f t="shared" si="74"/>
        <v>1</v>
      </c>
      <c r="BR39" s="168" t="str">
        <f t="shared" si="74"/>
        <v>0</v>
      </c>
      <c r="BS39" s="169" t="str">
        <f t="shared" si="74"/>
        <v>1</v>
      </c>
      <c r="BT39" s="302" t="str">
        <f t="shared" si="75"/>
        <v>1</v>
      </c>
      <c r="BU39" s="302" t="str">
        <f t="shared" si="75"/>
        <v>0</v>
      </c>
      <c r="BV39" s="302" t="str">
        <f t="shared" si="75"/>
        <v>0</v>
      </c>
      <c r="BW39" s="303" t="str">
        <f t="shared" si="75"/>
        <v>0</v>
      </c>
      <c r="BX39" s="302" t="str">
        <f t="shared" si="75"/>
        <v>1</v>
      </c>
      <c r="BY39" s="302" t="str">
        <f t="shared" si="75"/>
        <v>1</v>
      </c>
      <c r="BZ39" s="302" t="str">
        <f t="shared" si="75"/>
        <v>0</v>
      </c>
      <c r="CA39" s="303" t="str">
        <f t="shared" si="75"/>
        <v>1</v>
      </c>
      <c r="CB39" s="164" t="str">
        <f t="shared" si="76"/>
        <v>0</v>
      </c>
      <c r="CC39" s="289" t="str">
        <f t="shared" si="76"/>
        <v>1</v>
      </c>
      <c r="CD39" s="340" t="str">
        <f t="shared" si="76"/>
        <v>0</v>
      </c>
      <c r="CE39" s="341" t="str">
        <f t="shared" si="76"/>
        <v>0</v>
      </c>
      <c r="CF39" s="340" t="str">
        <f t="shared" si="76"/>
        <v>0</v>
      </c>
      <c r="CG39" s="340" t="str">
        <f t="shared" si="76"/>
        <v>0</v>
      </c>
      <c r="CH39" s="340" t="str">
        <f t="shared" si="76"/>
        <v>0</v>
      </c>
      <c r="CI39" s="341" t="str">
        <f t="shared" si="76"/>
        <v>0</v>
      </c>
      <c r="CJ39" s="367"/>
      <c r="CK39" s="367"/>
      <c r="CL39" s="32" t="str">
        <f t="shared" si="63"/>
        <v>9C1B</v>
      </c>
      <c r="CM39" s="285">
        <f t="shared" si="64"/>
        <v>33</v>
      </c>
      <c r="CN39" s="285">
        <f t="shared" si="67"/>
        <v>43</v>
      </c>
      <c r="CO39" s="142">
        <f t="shared" si="34"/>
        <v>54.2</v>
      </c>
      <c r="CP39" s="142">
        <f t="shared" si="35"/>
        <v>12.333333333333336</v>
      </c>
      <c r="CQ39" s="154">
        <f t="shared" si="65"/>
        <v>7</v>
      </c>
      <c r="CR39" s="367"/>
      <c r="CS39" s="170">
        <f t="shared" si="36"/>
        <v>9</v>
      </c>
      <c r="CT39" s="23">
        <f t="shared" si="37"/>
        <v>12</v>
      </c>
      <c r="CU39" s="171">
        <f t="shared" si="38"/>
        <v>1</v>
      </c>
      <c r="CV39" s="23">
        <f t="shared" si="39"/>
        <v>11</v>
      </c>
      <c r="CW39" s="172">
        <f t="shared" si="40"/>
        <v>0</v>
      </c>
      <c r="CX39" s="24">
        <f t="shared" si="41"/>
        <v>14</v>
      </c>
      <c r="CY39" s="267">
        <f t="shared" si="42"/>
        <v>2</v>
      </c>
      <c r="CZ39" s="268">
        <f t="shared" si="43"/>
        <v>1</v>
      </c>
      <c r="DA39" s="267">
        <f t="shared" si="44"/>
        <v>0</v>
      </c>
      <c r="DB39" s="268">
        <f t="shared" si="45"/>
        <v>0</v>
      </c>
      <c r="DC39" s="173">
        <f t="shared" si="46"/>
        <v>10</v>
      </c>
      <c r="DD39" s="26">
        <f t="shared" si="47"/>
        <v>2</v>
      </c>
      <c r="DE39" s="173">
        <f t="shared" si="48"/>
        <v>0</v>
      </c>
      <c r="DF39" s="26">
        <f t="shared" si="49"/>
        <v>5</v>
      </c>
      <c r="DG39" s="326">
        <f t="shared" si="50"/>
        <v>8</v>
      </c>
      <c r="DH39" s="327">
        <f t="shared" si="51"/>
        <v>13</v>
      </c>
      <c r="DI39" s="172">
        <f t="shared" si="52"/>
        <v>4</v>
      </c>
      <c r="DJ39" s="24">
        <f t="shared" si="53"/>
        <v>0</v>
      </c>
      <c r="DL39" s="19">
        <f t="shared" si="54"/>
        <v>156</v>
      </c>
      <c r="DM39" s="19">
        <f t="shared" si="55"/>
        <v>27</v>
      </c>
      <c r="DN39" s="174">
        <f t="shared" si="56"/>
        <v>14</v>
      </c>
      <c r="DO39" s="278">
        <f t="shared" si="57"/>
        <v>33</v>
      </c>
      <c r="DP39" s="278">
        <f t="shared" si="58"/>
        <v>0</v>
      </c>
      <c r="DQ39" s="20">
        <f t="shared" si="59"/>
        <v>162</v>
      </c>
      <c r="DR39" s="20">
        <f t="shared" si="60"/>
        <v>5</v>
      </c>
      <c r="DS39" s="337">
        <f t="shared" si="61"/>
        <v>141</v>
      </c>
      <c r="DT39" s="174">
        <f t="shared" si="62"/>
        <v>64</v>
      </c>
      <c r="DU39" s="172">
        <f t="shared" si="66"/>
        <v>141</v>
      </c>
    </row>
    <row r="40" spans="1:125" s="187" customFormat="1">
      <c r="A40" s="408" t="s">
        <v>343</v>
      </c>
      <c r="B40" s="408" t="s">
        <v>344</v>
      </c>
      <c r="C40" s="177">
        <f t="shared" si="11"/>
        <v>17</v>
      </c>
      <c r="D40" s="178">
        <f t="shared" si="12"/>
        <v>68</v>
      </c>
      <c r="E40" s="179" t="str">
        <f t="shared" si="13"/>
        <v>9C</v>
      </c>
      <c r="F40" s="180" t="str">
        <f t="shared" si="14"/>
        <v>1B</v>
      </c>
      <c r="G40" s="180" t="str">
        <f t="shared" si="15"/>
        <v>00</v>
      </c>
      <c r="H40" s="180" t="str">
        <f t="shared" si="16"/>
        <v>21</v>
      </c>
      <c r="I40" s="180" t="str">
        <f t="shared" si="17"/>
        <v>00</v>
      </c>
      <c r="J40" s="180" t="str">
        <f t="shared" si="18"/>
        <v>A3</v>
      </c>
      <c r="K40" s="180" t="str">
        <f t="shared" si="19"/>
        <v>05</v>
      </c>
      <c r="L40" s="180" t="str">
        <f t="shared" si="20"/>
        <v>80</v>
      </c>
      <c r="M40" s="180" t="str">
        <f t="shared" si="21"/>
        <v>4</v>
      </c>
      <c r="N40" s="180" t="str">
        <f t="shared" si="22"/>
        <v/>
      </c>
      <c r="O40" s="181" t="str">
        <f t="shared" si="23"/>
        <v/>
      </c>
      <c r="P40" s="157" t="str">
        <f t="shared" si="68"/>
        <v>1</v>
      </c>
      <c r="Q40" s="158" t="str">
        <f t="shared" si="68"/>
        <v>0</v>
      </c>
      <c r="R40" s="158" t="str">
        <f t="shared" si="68"/>
        <v>0</v>
      </c>
      <c r="S40" s="159" t="str">
        <f t="shared" si="68"/>
        <v>1</v>
      </c>
      <c r="T40" s="158" t="str">
        <f t="shared" si="68"/>
        <v>1</v>
      </c>
      <c r="U40" s="158" t="str">
        <f t="shared" si="68"/>
        <v>1</v>
      </c>
      <c r="V40" s="158" t="str">
        <f t="shared" si="68"/>
        <v>0</v>
      </c>
      <c r="W40" s="159" t="str">
        <f t="shared" si="68"/>
        <v>0</v>
      </c>
      <c r="X40" s="158" t="str">
        <f t="shared" si="69"/>
        <v>0</v>
      </c>
      <c r="Y40" s="158" t="str">
        <f t="shared" si="69"/>
        <v>0</v>
      </c>
      <c r="Z40" s="158" t="str">
        <f t="shared" si="69"/>
        <v>0</v>
      </c>
      <c r="AA40" s="159" t="str">
        <f t="shared" si="69"/>
        <v>1</v>
      </c>
      <c r="AB40" s="161" t="str">
        <f t="shared" si="69"/>
        <v>1</v>
      </c>
      <c r="AC40" s="161" t="str">
        <f t="shared" si="69"/>
        <v>0</v>
      </c>
      <c r="AD40" s="158" t="str">
        <f t="shared" si="69"/>
        <v>1</v>
      </c>
      <c r="AE40" s="159" t="str">
        <f t="shared" si="69"/>
        <v>1</v>
      </c>
      <c r="AF40" s="180" t="str">
        <f t="shared" si="70"/>
        <v>0</v>
      </c>
      <c r="AG40" s="182" t="str">
        <f t="shared" si="70"/>
        <v>0</v>
      </c>
      <c r="AH40" s="183" t="str">
        <f t="shared" si="70"/>
        <v>0</v>
      </c>
      <c r="AI40" s="185" t="str">
        <f t="shared" si="70"/>
        <v>0</v>
      </c>
      <c r="AJ40" s="184" t="str">
        <f t="shared" si="70"/>
        <v>0</v>
      </c>
      <c r="AK40" s="184" t="str">
        <f t="shared" si="70"/>
        <v>0</v>
      </c>
      <c r="AL40" s="295" t="str">
        <f t="shared" si="70"/>
        <v>0</v>
      </c>
      <c r="AM40" s="185" t="str">
        <f t="shared" si="70"/>
        <v>0</v>
      </c>
      <c r="AN40" s="249" t="str">
        <f t="shared" si="71"/>
        <v>0</v>
      </c>
      <c r="AO40" s="249" t="str">
        <f t="shared" si="71"/>
        <v>0</v>
      </c>
      <c r="AP40" s="249" t="str">
        <f t="shared" si="71"/>
        <v>1</v>
      </c>
      <c r="AQ40" s="251" t="str">
        <f t="shared" si="71"/>
        <v>0</v>
      </c>
      <c r="AR40" s="249" t="str">
        <f t="shared" si="71"/>
        <v>0</v>
      </c>
      <c r="AS40" s="249" t="str">
        <f t="shared" si="71"/>
        <v>0</v>
      </c>
      <c r="AT40" s="249" t="str">
        <f t="shared" si="71"/>
        <v>0</v>
      </c>
      <c r="AU40" s="251" t="str">
        <f t="shared" si="71"/>
        <v>1</v>
      </c>
      <c r="AV40" s="249" t="str">
        <f t="shared" si="72"/>
        <v>0</v>
      </c>
      <c r="AW40" s="252" t="str">
        <f t="shared" si="72"/>
        <v>0</v>
      </c>
      <c r="AX40" s="252" t="str">
        <f t="shared" si="72"/>
        <v>0</v>
      </c>
      <c r="AY40" s="253" t="str">
        <f t="shared" si="72"/>
        <v>0</v>
      </c>
      <c r="AZ40" s="252" t="str">
        <f t="shared" si="72"/>
        <v>0</v>
      </c>
      <c r="BA40" s="252" t="str">
        <f t="shared" si="72"/>
        <v>0</v>
      </c>
      <c r="BB40" s="252" t="str">
        <f t="shared" si="72"/>
        <v>0</v>
      </c>
      <c r="BC40" s="253" t="str">
        <f t="shared" si="72"/>
        <v>0</v>
      </c>
      <c r="BD40" s="168" t="str">
        <f t="shared" si="73"/>
        <v>1</v>
      </c>
      <c r="BE40" s="168" t="str">
        <f t="shared" si="73"/>
        <v>0</v>
      </c>
      <c r="BF40" s="168" t="str">
        <f t="shared" si="73"/>
        <v>1</v>
      </c>
      <c r="BG40" s="169" t="str">
        <f t="shared" si="73"/>
        <v>0</v>
      </c>
      <c r="BH40" s="168" t="str">
        <f t="shared" si="73"/>
        <v>0</v>
      </c>
      <c r="BI40" s="168" t="str">
        <f t="shared" si="73"/>
        <v>0</v>
      </c>
      <c r="BJ40" s="168" t="str">
        <f t="shared" si="73"/>
        <v>1</v>
      </c>
      <c r="BK40" s="169" t="str">
        <f t="shared" si="73"/>
        <v>1</v>
      </c>
      <c r="BL40" s="168" t="str">
        <f t="shared" si="74"/>
        <v>0</v>
      </c>
      <c r="BM40" s="168" t="str">
        <f t="shared" si="74"/>
        <v>0</v>
      </c>
      <c r="BN40" s="168" t="str">
        <f t="shared" si="74"/>
        <v>0</v>
      </c>
      <c r="BO40" s="169" t="str">
        <f t="shared" si="74"/>
        <v>0</v>
      </c>
      <c r="BP40" s="168" t="str">
        <f t="shared" si="74"/>
        <v>0</v>
      </c>
      <c r="BQ40" s="168" t="str">
        <f t="shared" si="74"/>
        <v>1</v>
      </c>
      <c r="BR40" s="168" t="str">
        <f t="shared" si="74"/>
        <v>0</v>
      </c>
      <c r="BS40" s="169" t="str">
        <f t="shared" si="74"/>
        <v>1</v>
      </c>
      <c r="BT40" s="312" t="str">
        <f t="shared" si="75"/>
        <v>1</v>
      </c>
      <c r="BU40" s="312" t="str">
        <f t="shared" si="75"/>
        <v>0</v>
      </c>
      <c r="BV40" s="312" t="str">
        <f t="shared" si="75"/>
        <v>0</v>
      </c>
      <c r="BW40" s="313" t="str">
        <f t="shared" si="75"/>
        <v>0</v>
      </c>
      <c r="BX40" s="312" t="str">
        <f t="shared" si="75"/>
        <v>0</v>
      </c>
      <c r="BY40" s="312" t="str">
        <f t="shared" si="75"/>
        <v>0</v>
      </c>
      <c r="BZ40" s="312" t="str">
        <f t="shared" si="75"/>
        <v>0</v>
      </c>
      <c r="CA40" s="313" t="str">
        <f t="shared" si="75"/>
        <v>0</v>
      </c>
      <c r="CB40" s="184" t="str">
        <f t="shared" si="76"/>
        <v>0</v>
      </c>
      <c r="CC40" s="295" t="str">
        <f t="shared" si="76"/>
        <v>1</v>
      </c>
      <c r="CD40" s="350" t="str">
        <f t="shared" si="76"/>
        <v>0</v>
      </c>
      <c r="CE40" s="351" t="str">
        <f t="shared" si="76"/>
        <v>0</v>
      </c>
      <c r="CF40" s="350" t="str">
        <f t="shared" si="76"/>
        <v>0</v>
      </c>
      <c r="CG40" s="350" t="str">
        <f t="shared" si="76"/>
        <v>0</v>
      </c>
      <c r="CH40" s="350" t="str">
        <f t="shared" si="76"/>
        <v>0</v>
      </c>
      <c r="CI40" s="351" t="str">
        <f t="shared" si="76"/>
        <v>0</v>
      </c>
      <c r="CJ40" s="180"/>
      <c r="CK40" s="180"/>
      <c r="CL40" s="32" t="str">
        <f t="shared" si="63"/>
        <v>9C1B</v>
      </c>
      <c r="CM40" s="285">
        <f t="shared" si="64"/>
        <v>33</v>
      </c>
      <c r="CN40" s="285">
        <f t="shared" si="67"/>
        <v>43</v>
      </c>
      <c r="CO40" s="142">
        <f t="shared" si="34"/>
        <v>54.3</v>
      </c>
      <c r="CP40" s="142">
        <f t="shared" si="35"/>
        <v>12.388888888888888</v>
      </c>
      <c r="CQ40" s="154">
        <f t="shared" si="65"/>
        <v>0</v>
      </c>
      <c r="CR40" s="180"/>
      <c r="CS40" s="170">
        <f t="shared" si="36"/>
        <v>9</v>
      </c>
      <c r="CT40" s="23">
        <f t="shared" si="37"/>
        <v>12</v>
      </c>
      <c r="CU40" s="171">
        <f t="shared" si="38"/>
        <v>1</v>
      </c>
      <c r="CV40" s="23">
        <f t="shared" si="39"/>
        <v>11</v>
      </c>
      <c r="CW40" s="187">
        <f t="shared" si="40"/>
        <v>0</v>
      </c>
      <c r="CX40" s="188">
        <f t="shared" si="41"/>
        <v>0</v>
      </c>
      <c r="CY40" s="269">
        <f t="shared" si="42"/>
        <v>2</v>
      </c>
      <c r="CZ40" s="270">
        <f t="shared" si="43"/>
        <v>1</v>
      </c>
      <c r="DA40" s="269">
        <f t="shared" si="44"/>
        <v>0</v>
      </c>
      <c r="DB40" s="270">
        <f t="shared" si="45"/>
        <v>0</v>
      </c>
      <c r="DC40" s="173">
        <f t="shared" si="46"/>
        <v>10</v>
      </c>
      <c r="DD40" s="26">
        <f t="shared" si="47"/>
        <v>3</v>
      </c>
      <c r="DE40" s="173">
        <f t="shared" si="48"/>
        <v>0</v>
      </c>
      <c r="DF40" s="26">
        <f t="shared" si="49"/>
        <v>5</v>
      </c>
      <c r="DG40" s="328">
        <f t="shared" si="50"/>
        <v>8</v>
      </c>
      <c r="DH40" s="329">
        <f t="shared" si="51"/>
        <v>0</v>
      </c>
      <c r="DI40" s="187">
        <f t="shared" si="52"/>
        <v>4</v>
      </c>
      <c r="DJ40" s="188">
        <f t="shared" si="53"/>
        <v>0</v>
      </c>
      <c r="DL40" s="19">
        <f t="shared" si="54"/>
        <v>156</v>
      </c>
      <c r="DM40" s="19">
        <f t="shared" si="55"/>
        <v>27</v>
      </c>
      <c r="DN40" s="189">
        <f t="shared" si="56"/>
        <v>0</v>
      </c>
      <c r="DO40" s="279">
        <f t="shared" si="57"/>
        <v>33</v>
      </c>
      <c r="DP40" s="279">
        <f t="shared" si="58"/>
        <v>0</v>
      </c>
      <c r="DQ40" s="20">
        <f t="shared" si="59"/>
        <v>163</v>
      </c>
      <c r="DR40" s="20">
        <f t="shared" si="60"/>
        <v>5</v>
      </c>
      <c r="DS40" s="338">
        <f t="shared" si="61"/>
        <v>128</v>
      </c>
      <c r="DT40" s="189">
        <f t="shared" si="62"/>
        <v>64</v>
      </c>
      <c r="DU40" s="172">
        <f t="shared" si="66"/>
        <v>128</v>
      </c>
    </row>
    <row r="41" spans="1:125" s="172" customFormat="1">
      <c r="A41" s="408" t="s">
        <v>345</v>
      </c>
      <c r="B41" s="408" t="s">
        <v>335</v>
      </c>
      <c r="C41" s="154">
        <f t="shared" si="11"/>
        <v>17</v>
      </c>
      <c r="D41" s="167">
        <f t="shared" si="12"/>
        <v>68</v>
      </c>
      <c r="E41" s="166" t="str">
        <f t="shared" si="13"/>
        <v>9C</v>
      </c>
      <c r="F41" s="367" t="str">
        <f t="shared" si="14"/>
        <v>1B</v>
      </c>
      <c r="G41" s="367" t="str">
        <f t="shared" si="15"/>
        <v>02</v>
      </c>
      <c r="H41" s="367" t="str">
        <f t="shared" si="16"/>
        <v>21</v>
      </c>
      <c r="I41" s="367" t="str">
        <f t="shared" si="17"/>
        <v>00</v>
      </c>
      <c r="J41" s="367" t="str">
        <f t="shared" si="18"/>
        <v>A3</v>
      </c>
      <c r="K41" s="367" t="str">
        <f t="shared" si="19"/>
        <v>05</v>
      </c>
      <c r="L41" s="367" t="str">
        <f t="shared" si="20"/>
        <v>82</v>
      </c>
      <c r="M41" s="367" t="str">
        <f t="shared" si="21"/>
        <v>4</v>
      </c>
      <c r="N41" s="367" t="str">
        <f t="shared" si="22"/>
        <v/>
      </c>
      <c r="O41" s="156" t="str">
        <f t="shared" si="23"/>
        <v/>
      </c>
      <c r="P41" s="157" t="str">
        <f t="shared" si="68"/>
        <v>1</v>
      </c>
      <c r="Q41" s="158" t="str">
        <f t="shared" si="68"/>
        <v>0</v>
      </c>
      <c r="R41" s="158" t="str">
        <f t="shared" si="68"/>
        <v>0</v>
      </c>
      <c r="S41" s="159" t="str">
        <f t="shared" si="68"/>
        <v>1</v>
      </c>
      <c r="T41" s="158" t="str">
        <f t="shared" si="68"/>
        <v>1</v>
      </c>
      <c r="U41" s="158" t="str">
        <f t="shared" si="68"/>
        <v>1</v>
      </c>
      <c r="V41" s="158" t="str">
        <f t="shared" si="68"/>
        <v>0</v>
      </c>
      <c r="W41" s="159" t="str">
        <f t="shared" si="68"/>
        <v>0</v>
      </c>
      <c r="X41" s="158" t="str">
        <f t="shared" si="69"/>
        <v>0</v>
      </c>
      <c r="Y41" s="158" t="str">
        <f t="shared" si="69"/>
        <v>0</v>
      </c>
      <c r="Z41" s="158" t="str">
        <f t="shared" si="69"/>
        <v>0</v>
      </c>
      <c r="AA41" s="159" t="str">
        <f t="shared" si="69"/>
        <v>1</v>
      </c>
      <c r="AB41" s="161" t="str">
        <f t="shared" si="69"/>
        <v>1</v>
      </c>
      <c r="AC41" s="161" t="str">
        <f t="shared" si="69"/>
        <v>0</v>
      </c>
      <c r="AD41" s="158" t="str">
        <f t="shared" si="69"/>
        <v>1</v>
      </c>
      <c r="AE41" s="159" t="str">
        <f t="shared" si="69"/>
        <v>1</v>
      </c>
      <c r="AF41" s="367" t="str">
        <f t="shared" si="70"/>
        <v>0</v>
      </c>
      <c r="AG41" s="162" t="str">
        <f t="shared" si="70"/>
        <v>0</v>
      </c>
      <c r="AH41" s="163" t="str">
        <f t="shared" si="70"/>
        <v>0</v>
      </c>
      <c r="AI41" s="165" t="str">
        <f t="shared" si="70"/>
        <v>0</v>
      </c>
      <c r="AJ41" s="164" t="str">
        <f t="shared" si="70"/>
        <v>0</v>
      </c>
      <c r="AK41" s="164" t="str">
        <f t="shared" si="70"/>
        <v>0</v>
      </c>
      <c r="AL41" s="289" t="str">
        <f t="shared" si="70"/>
        <v>1</v>
      </c>
      <c r="AM41" s="165" t="str">
        <f t="shared" si="70"/>
        <v>0</v>
      </c>
      <c r="AN41" s="230" t="str">
        <f t="shared" si="71"/>
        <v>0</v>
      </c>
      <c r="AO41" s="230" t="str">
        <f t="shared" si="71"/>
        <v>0</v>
      </c>
      <c r="AP41" s="230" t="str">
        <f t="shared" si="71"/>
        <v>1</v>
      </c>
      <c r="AQ41" s="231" t="str">
        <f t="shared" si="71"/>
        <v>0</v>
      </c>
      <c r="AR41" s="230" t="str">
        <f t="shared" si="71"/>
        <v>0</v>
      </c>
      <c r="AS41" s="230" t="str">
        <f t="shared" si="71"/>
        <v>0</v>
      </c>
      <c r="AT41" s="230" t="str">
        <f t="shared" si="71"/>
        <v>0</v>
      </c>
      <c r="AU41" s="231" t="str">
        <f t="shared" si="71"/>
        <v>1</v>
      </c>
      <c r="AV41" s="230" t="str">
        <f t="shared" si="72"/>
        <v>0</v>
      </c>
      <c r="AW41" s="232" t="str">
        <f t="shared" si="72"/>
        <v>0</v>
      </c>
      <c r="AX41" s="232" t="str">
        <f t="shared" si="72"/>
        <v>0</v>
      </c>
      <c r="AY41" s="233" t="str">
        <f t="shared" si="72"/>
        <v>0</v>
      </c>
      <c r="AZ41" s="232" t="str">
        <f t="shared" si="72"/>
        <v>0</v>
      </c>
      <c r="BA41" s="232" t="str">
        <f t="shared" si="72"/>
        <v>0</v>
      </c>
      <c r="BB41" s="232" t="str">
        <f t="shared" si="72"/>
        <v>0</v>
      </c>
      <c r="BC41" s="233" t="str">
        <f t="shared" si="72"/>
        <v>0</v>
      </c>
      <c r="BD41" s="168" t="str">
        <f t="shared" si="73"/>
        <v>1</v>
      </c>
      <c r="BE41" s="168" t="str">
        <f t="shared" si="73"/>
        <v>0</v>
      </c>
      <c r="BF41" s="168" t="str">
        <f t="shared" si="73"/>
        <v>1</v>
      </c>
      <c r="BG41" s="169" t="str">
        <f t="shared" si="73"/>
        <v>0</v>
      </c>
      <c r="BH41" s="168" t="str">
        <f t="shared" si="73"/>
        <v>0</v>
      </c>
      <c r="BI41" s="168" t="str">
        <f t="shared" si="73"/>
        <v>0</v>
      </c>
      <c r="BJ41" s="168" t="str">
        <f t="shared" si="73"/>
        <v>1</v>
      </c>
      <c r="BK41" s="169" t="str">
        <f t="shared" si="73"/>
        <v>1</v>
      </c>
      <c r="BL41" s="168" t="str">
        <f t="shared" si="74"/>
        <v>0</v>
      </c>
      <c r="BM41" s="168" t="str">
        <f t="shared" si="74"/>
        <v>0</v>
      </c>
      <c r="BN41" s="168" t="str">
        <f t="shared" si="74"/>
        <v>0</v>
      </c>
      <c r="BO41" s="169" t="str">
        <f t="shared" si="74"/>
        <v>0</v>
      </c>
      <c r="BP41" s="168" t="str">
        <f t="shared" si="74"/>
        <v>0</v>
      </c>
      <c r="BQ41" s="168" t="str">
        <f t="shared" si="74"/>
        <v>1</v>
      </c>
      <c r="BR41" s="168" t="str">
        <f t="shared" si="74"/>
        <v>0</v>
      </c>
      <c r="BS41" s="169" t="str">
        <f t="shared" si="74"/>
        <v>1</v>
      </c>
      <c r="BT41" s="302" t="str">
        <f t="shared" si="75"/>
        <v>1</v>
      </c>
      <c r="BU41" s="302" t="str">
        <f t="shared" si="75"/>
        <v>0</v>
      </c>
      <c r="BV41" s="302" t="str">
        <f t="shared" si="75"/>
        <v>0</v>
      </c>
      <c r="BW41" s="303" t="str">
        <f t="shared" si="75"/>
        <v>0</v>
      </c>
      <c r="BX41" s="302" t="str">
        <f t="shared" si="75"/>
        <v>0</v>
      </c>
      <c r="BY41" s="302" t="str">
        <f t="shared" si="75"/>
        <v>0</v>
      </c>
      <c r="BZ41" s="302" t="str">
        <f t="shared" si="75"/>
        <v>1</v>
      </c>
      <c r="CA41" s="303" t="str">
        <f t="shared" si="75"/>
        <v>0</v>
      </c>
      <c r="CB41" s="164" t="str">
        <f t="shared" si="76"/>
        <v>0</v>
      </c>
      <c r="CC41" s="289" t="str">
        <f t="shared" si="76"/>
        <v>1</v>
      </c>
      <c r="CD41" s="340" t="str">
        <f t="shared" si="76"/>
        <v>0</v>
      </c>
      <c r="CE41" s="341" t="str">
        <f t="shared" si="76"/>
        <v>0</v>
      </c>
      <c r="CF41" s="340" t="str">
        <f t="shared" si="76"/>
        <v>0</v>
      </c>
      <c r="CG41" s="340" t="str">
        <f t="shared" si="76"/>
        <v>0</v>
      </c>
      <c r="CH41" s="340" t="str">
        <f t="shared" si="76"/>
        <v>0</v>
      </c>
      <c r="CI41" s="341" t="str">
        <f t="shared" si="76"/>
        <v>0</v>
      </c>
      <c r="CJ41" s="367"/>
      <c r="CK41" s="367"/>
      <c r="CL41" s="32" t="str">
        <f t="shared" si="63"/>
        <v>9C1B</v>
      </c>
      <c r="CM41" s="285">
        <f t="shared" si="64"/>
        <v>33</v>
      </c>
      <c r="CN41" s="285">
        <f t="shared" si="67"/>
        <v>43</v>
      </c>
      <c r="CO41" s="142">
        <f t="shared" si="34"/>
        <v>54.3</v>
      </c>
      <c r="CP41" s="142">
        <f t="shared" si="35"/>
        <v>12.388888888888888</v>
      </c>
      <c r="CQ41" s="154">
        <f t="shared" si="65"/>
        <v>1</v>
      </c>
      <c r="CR41" s="367"/>
      <c r="CS41" s="170">
        <f t="shared" si="36"/>
        <v>9</v>
      </c>
      <c r="CT41" s="23">
        <f t="shared" si="37"/>
        <v>12</v>
      </c>
      <c r="CU41" s="171">
        <f t="shared" si="38"/>
        <v>1</v>
      </c>
      <c r="CV41" s="23">
        <f t="shared" si="39"/>
        <v>11</v>
      </c>
      <c r="CW41" s="172">
        <f t="shared" si="40"/>
        <v>0</v>
      </c>
      <c r="CX41" s="24">
        <f t="shared" si="41"/>
        <v>2</v>
      </c>
      <c r="CY41" s="267">
        <f t="shared" si="42"/>
        <v>2</v>
      </c>
      <c r="CZ41" s="268">
        <f t="shared" si="43"/>
        <v>1</v>
      </c>
      <c r="DA41" s="267">
        <f t="shared" si="44"/>
        <v>0</v>
      </c>
      <c r="DB41" s="268">
        <f t="shared" si="45"/>
        <v>0</v>
      </c>
      <c r="DC41" s="173">
        <f t="shared" si="46"/>
        <v>10</v>
      </c>
      <c r="DD41" s="26">
        <f t="shared" si="47"/>
        <v>3</v>
      </c>
      <c r="DE41" s="173">
        <f t="shared" si="48"/>
        <v>0</v>
      </c>
      <c r="DF41" s="26">
        <f t="shared" si="49"/>
        <v>5</v>
      </c>
      <c r="DG41" s="326">
        <f t="shared" si="50"/>
        <v>8</v>
      </c>
      <c r="DH41" s="327">
        <f t="shared" si="51"/>
        <v>2</v>
      </c>
      <c r="DI41" s="172">
        <f t="shared" si="52"/>
        <v>4</v>
      </c>
      <c r="DJ41" s="24">
        <f t="shared" si="53"/>
        <v>0</v>
      </c>
      <c r="DL41" s="19">
        <f t="shared" si="54"/>
        <v>156</v>
      </c>
      <c r="DM41" s="19">
        <f t="shared" si="55"/>
        <v>27</v>
      </c>
      <c r="DN41" s="174">
        <f t="shared" si="56"/>
        <v>2</v>
      </c>
      <c r="DO41" s="278">
        <f t="shared" si="57"/>
        <v>33</v>
      </c>
      <c r="DP41" s="278">
        <f t="shared" si="58"/>
        <v>0</v>
      </c>
      <c r="DQ41" s="20">
        <f t="shared" si="59"/>
        <v>163</v>
      </c>
      <c r="DR41" s="20">
        <f t="shared" si="60"/>
        <v>5</v>
      </c>
      <c r="DS41" s="337">
        <f t="shared" si="61"/>
        <v>130</v>
      </c>
      <c r="DT41" s="174">
        <f t="shared" si="62"/>
        <v>64</v>
      </c>
      <c r="DU41" s="172">
        <f t="shared" si="66"/>
        <v>130</v>
      </c>
    </row>
    <row r="42" spans="1:125" s="172" customFormat="1">
      <c r="A42" s="408" t="s">
        <v>346</v>
      </c>
      <c r="B42" s="408" t="s">
        <v>347</v>
      </c>
      <c r="C42" s="154">
        <f t="shared" si="11"/>
        <v>17</v>
      </c>
      <c r="D42" s="167">
        <f t="shared" si="12"/>
        <v>68</v>
      </c>
      <c r="E42" s="166" t="str">
        <f t="shared" si="13"/>
        <v>9C</v>
      </c>
      <c r="F42" s="367" t="str">
        <f t="shared" si="14"/>
        <v>1B</v>
      </c>
      <c r="G42" s="367" t="str">
        <f t="shared" si="15"/>
        <v>04</v>
      </c>
      <c r="H42" s="367" t="str">
        <f t="shared" si="16"/>
        <v>21</v>
      </c>
      <c r="I42" s="367" t="str">
        <f t="shared" si="17"/>
        <v>00</v>
      </c>
      <c r="J42" s="367" t="str">
        <f t="shared" si="18"/>
        <v>A3</v>
      </c>
      <c r="K42" s="367" t="str">
        <f t="shared" si="19"/>
        <v>05</v>
      </c>
      <c r="L42" s="367" t="str">
        <f t="shared" si="20"/>
        <v>84</v>
      </c>
      <c r="M42" s="367" t="str">
        <f t="shared" si="21"/>
        <v>4</v>
      </c>
      <c r="N42" s="367" t="str">
        <f t="shared" si="22"/>
        <v/>
      </c>
      <c r="O42" s="156" t="str">
        <f t="shared" si="23"/>
        <v/>
      </c>
      <c r="P42" s="157" t="str">
        <f t="shared" si="68"/>
        <v>1</v>
      </c>
      <c r="Q42" s="158" t="str">
        <f t="shared" si="68"/>
        <v>0</v>
      </c>
      <c r="R42" s="158" t="str">
        <f t="shared" si="68"/>
        <v>0</v>
      </c>
      <c r="S42" s="159" t="str">
        <f t="shared" si="68"/>
        <v>1</v>
      </c>
      <c r="T42" s="158" t="str">
        <f t="shared" si="68"/>
        <v>1</v>
      </c>
      <c r="U42" s="158" t="str">
        <f t="shared" si="68"/>
        <v>1</v>
      </c>
      <c r="V42" s="158" t="str">
        <f t="shared" si="68"/>
        <v>0</v>
      </c>
      <c r="W42" s="159" t="str">
        <f t="shared" si="68"/>
        <v>0</v>
      </c>
      <c r="X42" s="158" t="str">
        <f t="shared" si="69"/>
        <v>0</v>
      </c>
      <c r="Y42" s="158" t="str">
        <f t="shared" si="69"/>
        <v>0</v>
      </c>
      <c r="Z42" s="158" t="str">
        <f t="shared" si="69"/>
        <v>0</v>
      </c>
      <c r="AA42" s="159" t="str">
        <f t="shared" si="69"/>
        <v>1</v>
      </c>
      <c r="AB42" s="161" t="str">
        <f t="shared" si="69"/>
        <v>1</v>
      </c>
      <c r="AC42" s="161" t="str">
        <f t="shared" si="69"/>
        <v>0</v>
      </c>
      <c r="AD42" s="158" t="str">
        <f t="shared" si="69"/>
        <v>1</v>
      </c>
      <c r="AE42" s="159" t="str">
        <f t="shared" si="69"/>
        <v>1</v>
      </c>
      <c r="AF42" s="367" t="str">
        <f t="shared" si="70"/>
        <v>0</v>
      </c>
      <c r="AG42" s="162" t="str">
        <f t="shared" si="70"/>
        <v>0</v>
      </c>
      <c r="AH42" s="163" t="str">
        <f t="shared" si="70"/>
        <v>0</v>
      </c>
      <c r="AI42" s="165" t="str">
        <f t="shared" si="70"/>
        <v>0</v>
      </c>
      <c r="AJ42" s="164" t="str">
        <f t="shared" si="70"/>
        <v>0</v>
      </c>
      <c r="AK42" s="164" t="str">
        <f t="shared" si="70"/>
        <v>1</v>
      </c>
      <c r="AL42" s="289" t="str">
        <f t="shared" si="70"/>
        <v>0</v>
      </c>
      <c r="AM42" s="165" t="str">
        <f t="shared" si="70"/>
        <v>0</v>
      </c>
      <c r="AN42" s="230" t="str">
        <f t="shared" si="71"/>
        <v>0</v>
      </c>
      <c r="AO42" s="230" t="str">
        <f t="shared" si="71"/>
        <v>0</v>
      </c>
      <c r="AP42" s="230" t="str">
        <f t="shared" si="71"/>
        <v>1</v>
      </c>
      <c r="AQ42" s="231" t="str">
        <f t="shared" si="71"/>
        <v>0</v>
      </c>
      <c r="AR42" s="230" t="str">
        <f t="shared" si="71"/>
        <v>0</v>
      </c>
      <c r="AS42" s="230" t="str">
        <f t="shared" si="71"/>
        <v>0</v>
      </c>
      <c r="AT42" s="230" t="str">
        <f t="shared" si="71"/>
        <v>0</v>
      </c>
      <c r="AU42" s="231" t="str">
        <f t="shared" si="71"/>
        <v>1</v>
      </c>
      <c r="AV42" s="230" t="str">
        <f t="shared" si="72"/>
        <v>0</v>
      </c>
      <c r="AW42" s="232" t="str">
        <f t="shared" si="72"/>
        <v>0</v>
      </c>
      <c r="AX42" s="232" t="str">
        <f t="shared" si="72"/>
        <v>0</v>
      </c>
      <c r="AY42" s="233" t="str">
        <f t="shared" si="72"/>
        <v>0</v>
      </c>
      <c r="AZ42" s="232" t="str">
        <f t="shared" si="72"/>
        <v>0</v>
      </c>
      <c r="BA42" s="232" t="str">
        <f t="shared" si="72"/>
        <v>0</v>
      </c>
      <c r="BB42" s="232" t="str">
        <f t="shared" si="72"/>
        <v>0</v>
      </c>
      <c r="BC42" s="233" t="str">
        <f t="shared" si="72"/>
        <v>0</v>
      </c>
      <c r="BD42" s="168" t="str">
        <f t="shared" si="73"/>
        <v>1</v>
      </c>
      <c r="BE42" s="168" t="str">
        <f t="shared" si="73"/>
        <v>0</v>
      </c>
      <c r="BF42" s="168" t="str">
        <f t="shared" si="73"/>
        <v>1</v>
      </c>
      <c r="BG42" s="169" t="str">
        <f t="shared" si="73"/>
        <v>0</v>
      </c>
      <c r="BH42" s="168" t="str">
        <f t="shared" si="73"/>
        <v>0</v>
      </c>
      <c r="BI42" s="168" t="str">
        <f t="shared" si="73"/>
        <v>0</v>
      </c>
      <c r="BJ42" s="168" t="str">
        <f t="shared" si="73"/>
        <v>1</v>
      </c>
      <c r="BK42" s="169" t="str">
        <f t="shared" si="73"/>
        <v>1</v>
      </c>
      <c r="BL42" s="168" t="str">
        <f t="shared" si="74"/>
        <v>0</v>
      </c>
      <c r="BM42" s="168" t="str">
        <f t="shared" si="74"/>
        <v>0</v>
      </c>
      <c r="BN42" s="168" t="str">
        <f t="shared" si="74"/>
        <v>0</v>
      </c>
      <c r="BO42" s="169" t="str">
        <f t="shared" si="74"/>
        <v>0</v>
      </c>
      <c r="BP42" s="168" t="str">
        <f t="shared" si="74"/>
        <v>0</v>
      </c>
      <c r="BQ42" s="168" t="str">
        <f t="shared" si="74"/>
        <v>1</v>
      </c>
      <c r="BR42" s="168" t="str">
        <f t="shared" si="74"/>
        <v>0</v>
      </c>
      <c r="BS42" s="169" t="str">
        <f t="shared" si="74"/>
        <v>1</v>
      </c>
      <c r="BT42" s="302" t="str">
        <f t="shared" si="75"/>
        <v>1</v>
      </c>
      <c r="BU42" s="302" t="str">
        <f t="shared" si="75"/>
        <v>0</v>
      </c>
      <c r="BV42" s="302" t="str">
        <f t="shared" si="75"/>
        <v>0</v>
      </c>
      <c r="BW42" s="303" t="str">
        <f t="shared" si="75"/>
        <v>0</v>
      </c>
      <c r="BX42" s="302" t="str">
        <f t="shared" si="75"/>
        <v>0</v>
      </c>
      <c r="BY42" s="302" t="str">
        <f t="shared" si="75"/>
        <v>1</v>
      </c>
      <c r="BZ42" s="302" t="str">
        <f t="shared" si="75"/>
        <v>0</v>
      </c>
      <c r="CA42" s="303" t="str">
        <f t="shared" si="75"/>
        <v>0</v>
      </c>
      <c r="CB42" s="164" t="str">
        <f t="shared" si="76"/>
        <v>0</v>
      </c>
      <c r="CC42" s="289" t="str">
        <f t="shared" si="76"/>
        <v>1</v>
      </c>
      <c r="CD42" s="340" t="str">
        <f t="shared" si="76"/>
        <v>0</v>
      </c>
      <c r="CE42" s="341" t="str">
        <f t="shared" si="76"/>
        <v>0</v>
      </c>
      <c r="CF42" s="340" t="str">
        <f t="shared" si="76"/>
        <v>0</v>
      </c>
      <c r="CG42" s="340" t="str">
        <f t="shared" si="76"/>
        <v>0</v>
      </c>
      <c r="CH42" s="340" t="str">
        <f t="shared" si="76"/>
        <v>0</v>
      </c>
      <c r="CI42" s="341" t="str">
        <f t="shared" si="76"/>
        <v>0</v>
      </c>
      <c r="CJ42" s="367"/>
      <c r="CK42" s="367"/>
      <c r="CL42" s="32" t="str">
        <f t="shared" si="63"/>
        <v>9C1B</v>
      </c>
      <c r="CM42" s="285">
        <f t="shared" si="64"/>
        <v>33</v>
      </c>
      <c r="CN42" s="285">
        <f t="shared" si="67"/>
        <v>43</v>
      </c>
      <c r="CO42" s="142">
        <f t="shared" si="34"/>
        <v>54.3</v>
      </c>
      <c r="CP42" s="142">
        <f t="shared" si="35"/>
        <v>12.388888888888888</v>
      </c>
      <c r="CQ42" s="154">
        <f t="shared" si="65"/>
        <v>2</v>
      </c>
      <c r="CR42" s="367"/>
      <c r="CS42" s="170">
        <f t="shared" si="36"/>
        <v>9</v>
      </c>
      <c r="CT42" s="23">
        <f t="shared" si="37"/>
        <v>12</v>
      </c>
      <c r="CU42" s="171">
        <f t="shared" si="38"/>
        <v>1</v>
      </c>
      <c r="CV42" s="23">
        <f t="shared" si="39"/>
        <v>11</v>
      </c>
      <c r="CW42" s="172">
        <f t="shared" si="40"/>
        <v>0</v>
      </c>
      <c r="CX42" s="24">
        <f t="shared" si="41"/>
        <v>4</v>
      </c>
      <c r="CY42" s="267">
        <f t="shared" si="42"/>
        <v>2</v>
      </c>
      <c r="CZ42" s="268">
        <f t="shared" si="43"/>
        <v>1</v>
      </c>
      <c r="DA42" s="267">
        <f t="shared" si="44"/>
        <v>0</v>
      </c>
      <c r="DB42" s="268">
        <f t="shared" si="45"/>
        <v>0</v>
      </c>
      <c r="DC42" s="173">
        <f t="shared" si="46"/>
        <v>10</v>
      </c>
      <c r="DD42" s="26">
        <f t="shared" si="47"/>
        <v>3</v>
      </c>
      <c r="DE42" s="173">
        <f t="shared" si="48"/>
        <v>0</v>
      </c>
      <c r="DF42" s="26">
        <f t="shared" si="49"/>
        <v>5</v>
      </c>
      <c r="DG42" s="326">
        <f t="shared" si="50"/>
        <v>8</v>
      </c>
      <c r="DH42" s="327">
        <f t="shared" si="51"/>
        <v>4</v>
      </c>
      <c r="DI42" s="172">
        <f t="shared" si="52"/>
        <v>4</v>
      </c>
      <c r="DJ42" s="24">
        <f t="shared" si="53"/>
        <v>0</v>
      </c>
      <c r="DL42" s="19">
        <f t="shared" si="54"/>
        <v>156</v>
      </c>
      <c r="DM42" s="19">
        <f t="shared" si="55"/>
        <v>27</v>
      </c>
      <c r="DN42" s="174">
        <f t="shared" si="56"/>
        <v>4</v>
      </c>
      <c r="DO42" s="278">
        <f t="shared" si="57"/>
        <v>33</v>
      </c>
      <c r="DP42" s="278">
        <f t="shared" si="58"/>
        <v>0</v>
      </c>
      <c r="DQ42" s="20">
        <f t="shared" si="59"/>
        <v>163</v>
      </c>
      <c r="DR42" s="20">
        <f t="shared" si="60"/>
        <v>5</v>
      </c>
      <c r="DS42" s="337">
        <f t="shared" si="61"/>
        <v>132</v>
      </c>
      <c r="DT42" s="174">
        <f t="shared" si="62"/>
        <v>64</v>
      </c>
      <c r="DU42" s="172">
        <f t="shared" si="66"/>
        <v>132</v>
      </c>
    </row>
    <row r="43" spans="1:125" s="172" customFormat="1">
      <c r="A43" s="408" t="s">
        <v>348</v>
      </c>
      <c r="B43" s="408" t="s">
        <v>349</v>
      </c>
      <c r="C43" s="154">
        <f t="shared" si="11"/>
        <v>17</v>
      </c>
      <c r="D43" s="167">
        <f t="shared" si="12"/>
        <v>68</v>
      </c>
      <c r="E43" s="166" t="str">
        <f t="shared" si="13"/>
        <v>9C</v>
      </c>
      <c r="F43" s="367" t="str">
        <f t="shared" si="14"/>
        <v>1B</v>
      </c>
      <c r="G43" s="367" t="str">
        <f t="shared" si="15"/>
        <v>06</v>
      </c>
      <c r="H43" s="367" t="str">
        <f t="shared" si="16"/>
        <v>21</v>
      </c>
      <c r="I43" s="367" t="str">
        <f t="shared" si="17"/>
        <v>00</v>
      </c>
      <c r="J43" s="367" t="str">
        <f t="shared" si="18"/>
        <v>A3</v>
      </c>
      <c r="K43" s="367" t="str">
        <f t="shared" si="19"/>
        <v>05</v>
      </c>
      <c r="L43" s="367" t="str">
        <f t="shared" si="20"/>
        <v>86</v>
      </c>
      <c r="M43" s="367" t="str">
        <f t="shared" si="21"/>
        <v>4</v>
      </c>
      <c r="N43" s="367" t="str">
        <f t="shared" si="22"/>
        <v/>
      </c>
      <c r="O43" s="156" t="str">
        <f t="shared" si="23"/>
        <v/>
      </c>
      <c r="P43" s="157" t="str">
        <f t="shared" ref="P43:W58" si="77">MID(HEX2BIN($E43,8),P$2,1)</f>
        <v>1</v>
      </c>
      <c r="Q43" s="158" t="str">
        <f t="shared" si="77"/>
        <v>0</v>
      </c>
      <c r="R43" s="158" t="str">
        <f t="shared" si="77"/>
        <v>0</v>
      </c>
      <c r="S43" s="159" t="str">
        <f t="shared" si="77"/>
        <v>1</v>
      </c>
      <c r="T43" s="158" t="str">
        <f t="shared" si="77"/>
        <v>1</v>
      </c>
      <c r="U43" s="158" t="str">
        <f t="shared" si="77"/>
        <v>1</v>
      </c>
      <c r="V43" s="158" t="str">
        <f t="shared" si="77"/>
        <v>0</v>
      </c>
      <c r="W43" s="159" t="str">
        <f t="shared" si="77"/>
        <v>0</v>
      </c>
      <c r="X43" s="158" t="str">
        <f t="shared" ref="X43:AE58" si="78">MID(HEX2BIN($F43,8),X$2,1)</f>
        <v>0</v>
      </c>
      <c r="Y43" s="158" t="str">
        <f t="shared" si="78"/>
        <v>0</v>
      </c>
      <c r="Z43" s="158" t="str">
        <f t="shared" si="78"/>
        <v>0</v>
      </c>
      <c r="AA43" s="159" t="str">
        <f t="shared" si="78"/>
        <v>1</v>
      </c>
      <c r="AB43" s="161" t="str">
        <f t="shared" si="78"/>
        <v>1</v>
      </c>
      <c r="AC43" s="161" t="str">
        <f t="shared" si="78"/>
        <v>0</v>
      </c>
      <c r="AD43" s="158" t="str">
        <f t="shared" si="78"/>
        <v>1</v>
      </c>
      <c r="AE43" s="159" t="str">
        <f t="shared" si="78"/>
        <v>1</v>
      </c>
      <c r="AF43" s="367" t="str">
        <f t="shared" ref="AF43:AM58" si="79">MID(HEX2BIN($G43,8),AF$2,1)</f>
        <v>0</v>
      </c>
      <c r="AG43" s="162" t="str">
        <f t="shared" si="79"/>
        <v>0</v>
      </c>
      <c r="AH43" s="163" t="str">
        <f t="shared" si="79"/>
        <v>0</v>
      </c>
      <c r="AI43" s="165" t="str">
        <f t="shared" si="79"/>
        <v>0</v>
      </c>
      <c r="AJ43" s="164" t="str">
        <f t="shared" si="79"/>
        <v>0</v>
      </c>
      <c r="AK43" s="164" t="str">
        <f t="shared" si="79"/>
        <v>1</v>
      </c>
      <c r="AL43" s="289" t="str">
        <f t="shared" si="79"/>
        <v>1</v>
      </c>
      <c r="AM43" s="165" t="str">
        <f t="shared" si="79"/>
        <v>0</v>
      </c>
      <c r="AN43" s="230" t="str">
        <f t="shared" ref="AN43:AU58" si="80">MID(HEX2BIN($H43,8),AN$2,1)</f>
        <v>0</v>
      </c>
      <c r="AO43" s="230" t="str">
        <f t="shared" si="80"/>
        <v>0</v>
      </c>
      <c r="AP43" s="230" t="str">
        <f t="shared" si="80"/>
        <v>1</v>
      </c>
      <c r="AQ43" s="231" t="str">
        <f t="shared" si="80"/>
        <v>0</v>
      </c>
      <c r="AR43" s="230" t="str">
        <f t="shared" si="80"/>
        <v>0</v>
      </c>
      <c r="AS43" s="230" t="str">
        <f t="shared" si="80"/>
        <v>0</v>
      </c>
      <c r="AT43" s="230" t="str">
        <f t="shared" si="80"/>
        <v>0</v>
      </c>
      <c r="AU43" s="231" t="str">
        <f t="shared" si="80"/>
        <v>1</v>
      </c>
      <c r="AV43" s="230" t="str">
        <f t="shared" ref="AV43:BC58" si="81">MID(HEX2BIN($I43,8),AV$2,1)</f>
        <v>0</v>
      </c>
      <c r="AW43" s="232" t="str">
        <f t="shared" si="81"/>
        <v>0</v>
      </c>
      <c r="AX43" s="232" t="str">
        <f t="shared" si="81"/>
        <v>0</v>
      </c>
      <c r="AY43" s="233" t="str">
        <f t="shared" si="81"/>
        <v>0</v>
      </c>
      <c r="AZ43" s="232" t="str">
        <f t="shared" si="81"/>
        <v>0</v>
      </c>
      <c r="BA43" s="232" t="str">
        <f t="shared" si="81"/>
        <v>0</v>
      </c>
      <c r="BB43" s="232" t="str">
        <f t="shared" si="81"/>
        <v>0</v>
      </c>
      <c r="BC43" s="233" t="str">
        <f t="shared" si="81"/>
        <v>0</v>
      </c>
      <c r="BD43" s="168" t="str">
        <f t="shared" ref="BD43:BK58" si="82">MID(HEX2BIN($J43,8),BD$2,1)</f>
        <v>1</v>
      </c>
      <c r="BE43" s="168" t="str">
        <f t="shared" si="82"/>
        <v>0</v>
      </c>
      <c r="BF43" s="168" t="str">
        <f t="shared" si="82"/>
        <v>1</v>
      </c>
      <c r="BG43" s="169" t="str">
        <f t="shared" si="82"/>
        <v>0</v>
      </c>
      <c r="BH43" s="168" t="str">
        <f t="shared" si="82"/>
        <v>0</v>
      </c>
      <c r="BI43" s="168" t="str">
        <f t="shared" si="82"/>
        <v>0</v>
      </c>
      <c r="BJ43" s="168" t="str">
        <f t="shared" si="82"/>
        <v>1</v>
      </c>
      <c r="BK43" s="169" t="str">
        <f t="shared" si="82"/>
        <v>1</v>
      </c>
      <c r="BL43" s="168" t="str">
        <f t="shared" ref="BL43:BS58" si="83">MID(HEX2BIN($K43,8),BL$2,1)</f>
        <v>0</v>
      </c>
      <c r="BM43" s="168" t="str">
        <f t="shared" si="83"/>
        <v>0</v>
      </c>
      <c r="BN43" s="168" t="str">
        <f t="shared" si="83"/>
        <v>0</v>
      </c>
      <c r="BO43" s="169" t="str">
        <f t="shared" si="83"/>
        <v>0</v>
      </c>
      <c r="BP43" s="168" t="str">
        <f t="shared" si="83"/>
        <v>0</v>
      </c>
      <c r="BQ43" s="168" t="str">
        <f t="shared" si="83"/>
        <v>1</v>
      </c>
      <c r="BR43" s="168" t="str">
        <f t="shared" si="83"/>
        <v>0</v>
      </c>
      <c r="BS43" s="169" t="str">
        <f t="shared" si="83"/>
        <v>1</v>
      </c>
      <c r="BT43" s="302" t="str">
        <f t="shared" ref="BT43:CA58" si="84">MID(HEX2BIN($L43,8),BT$2,1)</f>
        <v>1</v>
      </c>
      <c r="BU43" s="302" t="str">
        <f t="shared" si="84"/>
        <v>0</v>
      </c>
      <c r="BV43" s="302" t="str">
        <f t="shared" si="84"/>
        <v>0</v>
      </c>
      <c r="BW43" s="303" t="str">
        <f t="shared" si="84"/>
        <v>0</v>
      </c>
      <c r="BX43" s="302" t="str">
        <f t="shared" si="84"/>
        <v>0</v>
      </c>
      <c r="BY43" s="302" t="str">
        <f t="shared" si="84"/>
        <v>1</v>
      </c>
      <c r="BZ43" s="302" t="str">
        <f t="shared" si="84"/>
        <v>1</v>
      </c>
      <c r="CA43" s="303" t="str">
        <f t="shared" si="84"/>
        <v>0</v>
      </c>
      <c r="CB43" s="164" t="str">
        <f t="shared" ref="CB43:CI58" si="85">MID(HEX2BIN($M43,8),CB$2,1)</f>
        <v>0</v>
      </c>
      <c r="CC43" s="289" t="str">
        <f t="shared" si="85"/>
        <v>1</v>
      </c>
      <c r="CD43" s="340" t="str">
        <f t="shared" si="85"/>
        <v>0</v>
      </c>
      <c r="CE43" s="341" t="str">
        <f t="shared" si="85"/>
        <v>0</v>
      </c>
      <c r="CF43" s="340" t="str">
        <f t="shared" si="85"/>
        <v>0</v>
      </c>
      <c r="CG43" s="340" t="str">
        <f t="shared" si="85"/>
        <v>0</v>
      </c>
      <c r="CH43" s="340" t="str">
        <f t="shared" si="85"/>
        <v>0</v>
      </c>
      <c r="CI43" s="341" t="str">
        <f t="shared" si="85"/>
        <v>0</v>
      </c>
      <c r="CJ43" s="367"/>
      <c r="CK43" s="367"/>
      <c r="CL43" s="32" t="str">
        <f t="shared" si="63"/>
        <v>9C1B</v>
      </c>
      <c r="CM43" s="285">
        <f t="shared" si="64"/>
        <v>33</v>
      </c>
      <c r="CN43" s="285">
        <f t="shared" si="67"/>
        <v>43</v>
      </c>
      <c r="CO43" s="142">
        <f t="shared" si="34"/>
        <v>54.3</v>
      </c>
      <c r="CP43" s="142">
        <f t="shared" si="35"/>
        <v>12.388888888888888</v>
      </c>
      <c r="CQ43" s="154">
        <f t="shared" si="65"/>
        <v>3</v>
      </c>
      <c r="CR43" s="367"/>
      <c r="CS43" s="170">
        <f t="shared" si="36"/>
        <v>9</v>
      </c>
      <c r="CT43" s="23">
        <f t="shared" si="37"/>
        <v>12</v>
      </c>
      <c r="CU43" s="171">
        <f t="shared" si="38"/>
        <v>1</v>
      </c>
      <c r="CV43" s="23">
        <f t="shared" si="39"/>
        <v>11</v>
      </c>
      <c r="CW43" s="172">
        <f t="shared" si="40"/>
        <v>0</v>
      </c>
      <c r="CX43" s="24">
        <f t="shared" si="41"/>
        <v>6</v>
      </c>
      <c r="CY43" s="267">
        <f t="shared" si="42"/>
        <v>2</v>
      </c>
      <c r="CZ43" s="268">
        <f t="shared" si="43"/>
        <v>1</v>
      </c>
      <c r="DA43" s="267">
        <f t="shared" si="44"/>
        <v>0</v>
      </c>
      <c r="DB43" s="268">
        <f t="shared" si="45"/>
        <v>0</v>
      </c>
      <c r="DC43" s="173">
        <f t="shared" si="46"/>
        <v>10</v>
      </c>
      <c r="DD43" s="26">
        <f t="shared" si="47"/>
        <v>3</v>
      </c>
      <c r="DE43" s="173">
        <f t="shared" si="48"/>
        <v>0</v>
      </c>
      <c r="DF43" s="26">
        <f t="shared" si="49"/>
        <v>5</v>
      </c>
      <c r="DG43" s="326">
        <f t="shared" si="50"/>
        <v>8</v>
      </c>
      <c r="DH43" s="327">
        <f t="shared" si="51"/>
        <v>6</v>
      </c>
      <c r="DI43" s="172">
        <f t="shared" si="52"/>
        <v>4</v>
      </c>
      <c r="DJ43" s="24">
        <f t="shared" si="53"/>
        <v>0</v>
      </c>
      <c r="DL43" s="19">
        <f t="shared" si="54"/>
        <v>156</v>
      </c>
      <c r="DM43" s="19">
        <f t="shared" si="55"/>
        <v>27</v>
      </c>
      <c r="DN43" s="174">
        <f t="shared" si="56"/>
        <v>6</v>
      </c>
      <c r="DO43" s="278">
        <f t="shared" si="57"/>
        <v>33</v>
      </c>
      <c r="DP43" s="278">
        <f t="shared" si="58"/>
        <v>0</v>
      </c>
      <c r="DQ43" s="20">
        <f t="shared" si="59"/>
        <v>163</v>
      </c>
      <c r="DR43" s="20">
        <f t="shared" si="60"/>
        <v>5</v>
      </c>
      <c r="DS43" s="337">
        <f t="shared" si="61"/>
        <v>134</v>
      </c>
      <c r="DT43" s="174">
        <f t="shared" si="62"/>
        <v>64</v>
      </c>
      <c r="DU43" s="172">
        <f t="shared" si="66"/>
        <v>134</v>
      </c>
    </row>
    <row r="44" spans="1:125" s="187" customFormat="1">
      <c r="A44" s="408" t="s">
        <v>350</v>
      </c>
      <c r="B44" s="408" t="s">
        <v>351</v>
      </c>
      <c r="C44" s="177">
        <f t="shared" si="11"/>
        <v>17</v>
      </c>
      <c r="D44" s="178">
        <f t="shared" si="12"/>
        <v>68</v>
      </c>
      <c r="E44" s="179" t="str">
        <f t="shared" si="13"/>
        <v>9C</v>
      </c>
      <c r="F44" s="180" t="str">
        <f t="shared" si="14"/>
        <v>1B</v>
      </c>
      <c r="G44" s="180" t="str">
        <f t="shared" si="15"/>
        <v>0A</v>
      </c>
      <c r="H44" s="180" t="str">
        <f t="shared" si="16"/>
        <v>21</v>
      </c>
      <c r="I44" s="180" t="str">
        <f t="shared" si="17"/>
        <v>00</v>
      </c>
      <c r="J44" s="180" t="str">
        <f t="shared" si="18"/>
        <v>A3</v>
      </c>
      <c r="K44" s="180" t="str">
        <f t="shared" si="19"/>
        <v>05</v>
      </c>
      <c r="L44" s="180" t="str">
        <f t="shared" si="20"/>
        <v>8A</v>
      </c>
      <c r="M44" s="180" t="str">
        <f t="shared" si="21"/>
        <v>4</v>
      </c>
      <c r="N44" s="180" t="str">
        <f t="shared" si="22"/>
        <v/>
      </c>
      <c r="O44" s="181" t="str">
        <f t="shared" si="23"/>
        <v/>
      </c>
      <c r="P44" s="157" t="str">
        <f t="shared" si="77"/>
        <v>1</v>
      </c>
      <c r="Q44" s="158" t="str">
        <f t="shared" si="77"/>
        <v>0</v>
      </c>
      <c r="R44" s="158" t="str">
        <f t="shared" si="77"/>
        <v>0</v>
      </c>
      <c r="S44" s="159" t="str">
        <f t="shared" si="77"/>
        <v>1</v>
      </c>
      <c r="T44" s="158" t="str">
        <f t="shared" si="77"/>
        <v>1</v>
      </c>
      <c r="U44" s="158" t="str">
        <f t="shared" si="77"/>
        <v>1</v>
      </c>
      <c r="V44" s="158" t="str">
        <f t="shared" si="77"/>
        <v>0</v>
      </c>
      <c r="W44" s="159" t="str">
        <f t="shared" si="77"/>
        <v>0</v>
      </c>
      <c r="X44" s="158" t="str">
        <f t="shared" si="78"/>
        <v>0</v>
      </c>
      <c r="Y44" s="158" t="str">
        <f t="shared" si="78"/>
        <v>0</v>
      </c>
      <c r="Z44" s="158" t="str">
        <f t="shared" si="78"/>
        <v>0</v>
      </c>
      <c r="AA44" s="159" t="str">
        <f t="shared" si="78"/>
        <v>1</v>
      </c>
      <c r="AB44" s="161" t="str">
        <f t="shared" si="78"/>
        <v>1</v>
      </c>
      <c r="AC44" s="161" t="str">
        <f t="shared" si="78"/>
        <v>0</v>
      </c>
      <c r="AD44" s="158" t="str">
        <f t="shared" si="78"/>
        <v>1</v>
      </c>
      <c r="AE44" s="159" t="str">
        <f t="shared" si="78"/>
        <v>1</v>
      </c>
      <c r="AF44" s="180" t="str">
        <f t="shared" si="79"/>
        <v>0</v>
      </c>
      <c r="AG44" s="182" t="str">
        <f t="shared" si="79"/>
        <v>0</v>
      </c>
      <c r="AH44" s="183" t="str">
        <f t="shared" si="79"/>
        <v>0</v>
      </c>
      <c r="AI44" s="185" t="str">
        <f t="shared" si="79"/>
        <v>0</v>
      </c>
      <c r="AJ44" s="184" t="str">
        <f t="shared" si="79"/>
        <v>1</v>
      </c>
      <c r="AK44" s="184" t="str">
        <f t="shared" si="79"/>
        <v>0</v>
      </c>
      <c r="AL44" s="295" t="str">
        <f t="shared" si="79"/>
        <v>1</v>
      </c>
      <c r="AM44" s="185" t="str">
        <f t="shared" si="79"/>
        <v>0</v>
      </c>
      <c r="AN44" s="249" t="str">
        <f t="shared" si="80"/>
        <v>0</v>
      </c>
      <c r="AO44" s="249" t="str">
        <f t="shared" si="80"/>
        <v>0</v>
      </c>
      <c r="AP44" s="249" t="str">
        <f t="shared" si="80"/>
        <v>1</v>
      </c>
      <c r="AQ44" s="251" t="str">
        <f t="shared" si="80"/>
        <v>0</v>
      </c>
      <c r="AR44" s="249" t="str">
        <f t="shared" si="80"/>
        <v>0</v>
      </c>
      <c r="AS44" s="249" t="str">
        <f t="shared" si="80"/>
        <v>0</v>
      </c>
      <c r="AT44" s="249" t="str">
        <f t="shared" si="80"/>
        <v>0</v>
      </c>
      <c r="AU44" s="251" t="str">
        <f t="shared" si="80"/>
        <v>1</v>
      </c>
      <c r="AV44" s="249" t="str">
        <f t="shared" si="81"/>
        <v>0</v>
      </c>
      <c r="AW44" s="252" t="str">
        <f t="shared" si="81"/>
        <v>0</v>
      </c>
      <c r="AX44" s="252" t="str">
        <f t="shared" si="81"/>
        <v>0</v>
      </c>
      <c r="AY44" s="253" t="str">
        <f t="shared" si="81"/>
        <v>0</v>
      </c>
      <c r="AZ44" s="252" t="str">
        <f t="shared" si="81"/>
        <v>0</v>
      </c>
      <c r="BA44" s="252" t="str">
        <f t="shared" si="81"/>
        <v>0</v>
      </c>
      <c r="BB44" s="252" t="str">
        <f t="shared" si="81"/>
        <v>0</v>
      </c>
      <c r="BC44" s="253" t="str">
        <f t="shared" si="81"/>
        <v>0</v>
      </c>
      <c r="BD44" s="168" t="str">
        <f t="shared" si="82"/>
        <v>1</v>
      </c>
      <c r="BE44" s="168" t="str">
        <f t="shared" si="82"/>
        <v>0</v>
      </c>
      <c r="BF44" s="168" t="str">
        <f t="shared" si="82"/>
        <v>1</v>
      </c>
      <c r="BG44" s="169" t="str">
        <f t="shared" si="82"/>
        <v>0</v>
      </c>
      <c r="BH44" s="168" t="str">
        <f t="shared" si="82"/>
        <v>0</v>
      </c>
      <c r="BI44" s="168" t="str">
        <f t="shared" si="82"/>
        <v>0</v>
      </c>
      <c r="BJ44" s="168" t="str">
        <f t="shared" si="82"/>
        <v>1</v>
      </c>
      <c r="BK44" s="169" t="str">
        <f t="shared" si="82"/>
        <v>1</v>
      </c>
      <c r="BL44" s="168" t="str">
        <f t="shared" si="83"/>
        <v>0</v>
      </c>
      <c r="BM44" s="168" t="str">
        <f t="shared" si="83"/>
        <v>0</v>
      </c>
      <c r="BN44" s="168" t="str">
        <f t="shared" si="83"/>
        <v>0</v>
      </c>
      <c r="BO44" s="169" t="str">
        <f t="shared" si="83"/>
        <v>0</v>
      </c>
      <c r="BP44" s="168" t="str">
        <f t="shared" si="83"/>
        <v>0</v>
      </c>
      <c r="BQ44" s="168" t="str">
        <f t="shared" si="83"/>
        <v>1</v>
      </c>
      <c r="BR44" s="168" t="str">
        <f t="shared" si="83"/>
        <v>0</v>
      </c>
      <c r="BS44" s="169" t="str">
        <f t="shared" si="83"/>
        <v>1</v>
      </c>
      <c r="BT44" s="312" t="str">
        <f t="shared" si="84"/>
        <v>1</v>
      </c>
      <c r="BU44" s="312" t="str">
        <f t="shared" si="84"/>
        <v>0</v>
      </c>
      <c r="BV44" s="312" t="str">
        <f t="shared" si="84"/>
        <v>0</v>
      </c>
      <c r="BW44" s="313" t="str">
        <f t="shared" si="84"/>
        <v>0</v>
      </c>
      <c r="BX44" s="312" t="str">
        <f t="shared" si="84"/>
        <v>1</v>
      </c>
      <c r="BY44" s="312" t="str">
        <f t="shared" si="84"/>
        <v>0</v>
      </c>
      <c r="BZ44" s="312" t="str">
        <f t="shared" si="84"/>
        <v>1</v>
      </c>
      <c r="CA44" s="313" t="str">
        <f t="shared" si="84"/>
        <v>0</v>
      </c>
      <c r="CB44" s="184" t="str">
        <f t="shared" si="85"/>
        <v>0</v>
      </c>
      <c r="CC44" s="295" t="str">
        <f t="shared" si="85"/>
        <v>1</v>
      </c>
      <c r="CD44" s="350" t="str">
        <f t="shared" si="85"/>
        <v>0</v>
      </c>
      <c r="CE44" s="351" t="str">
        <f t="shared" si="85"/>
        <v>0</v>
      </c>
      <c r="CF44" s="350" t="str">
        <f t="shared" si="85"/>
        <v>0</v>
      </c>
      <c r="CG44" s="350" t="str">
        <f t="shared" si="85"/>
        <v>0</v>
      </c>
      <c r="CH44" s="350" t="str">
        <f t="shared" si="85"/>
        <v>0</v>
      </c>
      <c r="CI44" s="351" t="str">
        <f t="shared" si="85"/>
        <v>0</v>
      </c>
      <c r="CJ44" s="180"/>
      <c r="CK44" s="180"/>
      <c r="CL44" s="32" t="str">
        <f t="shared" si="63"/>
        <v>9C1B</v>
      </c>
      <c r="CM44" s="285">
        <f t="shared" si="64"/>
        <v>33</v>
      </c>
      <c r="CN44" s="285">
        <f t="shared" si="67"/>
        <v>43</v>
      </c>
      <c r="CO44" s="142">
        <f t="shared" si="34"/>
        <v>54.3</v>
      </c>
      <c r="CP44" s="142">
        <f t="shared" si="35"/>
        <v>12.388888888888888</v>
      </c>
      <c r="CQ44" s="154">
        <f t="shared" si="65"/>
        <v>5</v>
      </c>
      <c r="CR44" s="180"/>
      <c r="CS44" s="170">
        <f t="shared" si="36"/>
        <v>9</v>
      </c>
      <c r="CT44" s="23">
        <f t="shared" si="37"/>
        <v>12</v>
      </c>
      <c r="CU44" s="171">
        <f t="shared" si="38"/>
        <v>1</v>
      </c>
      <c r="CV44" s="23">
        <f t="shared" si="39"/>
        <v>11</v>
      </c>
      <c r="CW44" s="187">
        <f t="shared" si="40"/>
        <v>0</v>
      </c>
      <c r="CX44" s="188">
        <f t="shared" si="41"/>
        <v>10</v>
      </c>
      <c r="CY44" s="269">
        <f t="shared" si="42"/>
        <v>2</v>
      </c>
      <c r="CZ44" s="270">
        <f t="shared" si="43"/>
        <v>1</v>
      </c>
      <c r="DA44" s="269">
        <f t="shared" si="44"/>
        <v>0</v>
      </c>
      <c r="DB44" s="270">
        <f t="shared" si="45"/>
        <v>0</v>
      </c>
      <c r="DC44" s="173">
        <f t="shared" si="46"/>
        <v>10</v>
      </c>
      <c r="DD44" s="26">
        <f t="shared" si="47"/>
        <v>3</v>
      </c>
      <c r="DE44" s="173">
        <f t="shared" si="48"/>
        <v>0</v>
      </c>
      <c r="DF44" s="26">
        <f t="shared" si="49"/>
        <v>5</v>
      </c>
      <c r="DG44" s="328">
        <f t="shared" si="50"/>
        <v>8</v>
      </c>
      <c r="DH44" s="329">
        <f t="shared" si="51"/>
        <v>10</v>
      </c>
      <c r="DI44" s="187">
        <f t="shared" si="52"/>
        <v>4</v>
      </c>
      <c r="DJ44" s="188">
        <f t="shared" si="53"/>
        <v>0</v>
      </c>
      <c r="DL44" s="19">
        <f t="shared" si="54"/>
        <v>156</v>
      </c>
      <c r="DM44" s="19">
        <f t="shared" si="55"/>
        <v>27</v>
      </c>
      <c r="DN44" s="189">
        <f t="shared" si="56"/>
        <v>10</v>
      </c>
      <c r="DO44" s="279">
        <f t="shared" si="57"/>
        <v>33</v>
      </c>
      <c r="DP44" s="279">
        <f t="shared" si="58"/>
        <v>0</v>
      </c>
      <c r="DQ44" s="20">
        <f t="shared" si="59"/>
        <v>163</v>
      </c>
      <c r="DR44" s="20">
        <f t="shared" si="60"/>
        <v>5</v>
      </c>
      <c r="DS44" s="338">
        <f t="shared" si="61"/>
        <v>138</v>
      </c>
      <c r="DT44" s="189">
        <f t="shared" si="62"/>
        <v>64</v>
      </c>
      <c r="DU44" s="172">
        <f t="shared" si="66"/>
        <v>138</v>
      </c>
    </row>
    <row r="45" spans="1:125" s="172" customFormat="1">
      <c r="A45" s="408" t="s">
        <v>352</v>
      </c>
      <c r="B45" s="408" t="s">
        <v>353</v>
      </c>
      <c r="C45" s="154">
        <f t="shared" si="11"/>
        <v>17</v>
      </c>
      <c r="D45" s="167">
        <f t="shared" si="12"/>
        <v>68</v>
      </c>
      <c r="E45" s="166" t="str">
        <f t="shared" si="13"/>
        <v>9C</v>
      </c>
      <c r="F45" s="367" t="str">
        <f t="shared" si="14"/>
        <v>1B</v>
      </c>
      <c r="G45" s="367" t="str">
        <f t="shared" si="15"/>
        <v>0C</v>
      </c>
      <c r="H45" s="367" t="str">
        <f t="shared" si="16"/>
        <v>21</v>
      </c>
      <c r="I45" s="367" t="str">
        <f t="shared" si="17"/>
        <v>00</v>
      </c>
      <c r="J45" s="367" t="str">
        <f t="shared" si="18"/>
        <v>A4</v>
      </c>
      <c r="K45" s="367" t="str">
        <f t="shared" si="19"/>
        <v>05</v>
      </c>
      <c r="L45" s="367" t="str">
        <f t="shared" si="20"/>
        <v>8D</v>
      </c>
      <c r="M45" s="367" t="str">
        <f t="shared" si="21"/>
        <v>4</v>
      </c>
      <c r="N45" s="367" t="str">
        <f t="shared" si="22"/>
        <v/>
      </c>
      <c r="O45" s="156" t="str">
        <f t="shared" si="23"/>
        <v/>
      </c>
      <c r="P45" s="157" t="str">
        <f t="shared" si="77"/>
        <v>1</v>
      </c>
      <c r="Q45" s="158" t="str">
        <f t="shared" si="77"/>
        <v>0</v>
      </c>
      <c r="R45" s="158" t="str">
        <f t="shared" si="77"/>
        <v>0</v>
      </c>
      <c r="S45" s="159" t="str">
        <f t="shared" si="77"/>
        <v>1</v>
      </c>
      <c r="T45" s="158" t="str">
        <f t="shared" si="77"/>
        <v>1</v>
      </c>
      <c r="U45" s="158" t="str">
        <f t="shared" si="77"/>
        <v>1</v>
      </c>
      <c r="V45" s="158" t="str">
        <f t="shared" si="77"/>
        <v>0</v>
      </c>
      <c r="W45" s="159" t="str">
        <f t="shared" si="77"/>
        <v>0</v>
      </c>
      <c r="X45" s="158" t="str">
        <f t="shared" si="78"/>
        <v>0</v>
      </c>
      <c r="Y45" s="158" t="str">
        <f t="shared" si="78"/>
        <v>0</v>
      </c>
      <c r="Z45" s="158" t="str">
        <f t="shared" si="78"/>
        <v>0</v>
      </c>
      <c r="AA45" s="159" t="str">
        <f t="shared" si="78"/>
        <v>1</v>
      </c>
      <c r="AB45" s="161" t="str">
        <f t="shared" si="78"/>
        <v>1</v>
      </c>
      <c r="AC45" s="161" t="str">
        <f t="shared" si="78"/>
        <v>0</v>
      </c>
      <c r="AD45" s="158" t="str">
        <f t="shared" si="78"/>
        <v>1</v>
      </c>
      <c r="AE45" s="159" t="str">
        <f t="shared" si="78"/>
        <v>1</v>
      </c>
      <c r="AF45" s="367" t="str">
        <f t="shared" si="79"/>
        <v>0</v>
      </c>
      <c r="AG45" s="162" t="str">
        <f t="shared" si="79"/>
        <v>0</v>
      </c>
      <c r="AH45" s="163" t="str">
        <f t="shared" si="79"/>
        <v>0</v>
      </c>
      <c r="AI45" s="165" t="str">
        <f t="shared" si="79"/>
        <v>0</v>
      </c>
      <c r="AJ45" s="164" t="str">
        <f t="shared" si="79"/>
        <v>1</v>
      </c>
      <c r="AK45" s="164" t="str">
        <f t="shared" si="79"/>
        <v>1</v>
      </c>
      <c r="AL45" s="289" t="str">
        <f t="shared" si="79"/>
        <v>0</v>
      </c>
      <c r="AM45" s="165" t="str">
        <f t="shared" si="79"/>
        <v>0</v>
      </c>
      <c r="AN45" s="230" t="str">
        <f t="shared" si="80"/>
        <v>0</v>
      </c>
      <c r="AO45" s="230" t="str">
        <f t="shared" si="80"/>
        <v>0</v>
      </c>
      <c r="AP45" s="230" t="str">
        <f t="shared" si="80"/>
        <v>1</v>
      </c>
      <c r="AQ45" s="231" t="str">
        <f t="shared" si="80"/>
        <v>0</v>
      </c>
      <c r="AR45" s="230" t="str">
        <f t="shared" si="80"/>
        <v>0</v>
      </c>
      <c r="AS45" s="230" t="str">
        <f t="shared" si="80"/>
        <v>0</v>
      </c>
      <c r="AT45" s="230" t="str">
        <f t="shared" si="80"/>
        <v>0</v>
      </c>
      <c r="AU45" s="231" t="str">
        <f t="shared" si="80"/>
        <v>1</v>
      </c>
      <c r="AV45" s="230" t="str">
        <f t="shared" si="81"/>
        <v>0</v>
      </c>
      <c r="AW45" s="232" t="str">
        <f t="shared" si="81"/>
        <v>0</v>
      </c>
      <c r="AX45" s="232" t="str">
        <f t="shared" si="81"/>
        <v>0</v>
      </c>
      <c r="AY45" s="233" t="str">
        <f t="shared" si="81"/>
        <v>0</v>
      </c>
      <c r="AZ45" s="232" t="str">
        <f t="shared" si="81"/>
        <v>0</v>
      </c>
      <c r="BA45" s="232" t="str">
        <f t="shared" si="81"/>
        <v>0</v>
      </c>
      <c r="BB45" s="232" t="str">
        <f t="shared" si="81"/>
        <v>0</v>
      </c>
      <c r="BC45" s="233" t="str">
        <f t="shared" si="81"/>
        <v>0</v>
      </c>
      <c r="BD45" s="168" t="str">
        <f t="shared" si="82"/>
        <v>1</v>
      </c>
      <c r="BE45" s="168" t="str">
        <f t="shared" si="82"/>
        <v>0</v>
      </c>
      <c r="BF45" s="168" t="str">
        <f t="shared" si="82"/>
        <v>1</v>
      </c>
      <c r="BG45" s="169" t="str">
        <f t="shared" si="82"/>
        <v>0</v>
      </c>
      <c r="BH45" s="168" t="str">
        <f t="shared" si="82"/>
        <v>0</v>
      </c>
      <c r="BI45" s="168" t="str">
        <f t="shared" si="82"/>
        <v>1</v>
      </c>
      <c r="BJ45" s="168" t="str">
        <f t="shared" si="82"/>
        <v>0</v>
      </c>
      <c r="BK45" s="169" t="str">
        <f t="shared" si="82"/>
        <v>0</v>
      </c>
      <c r="BL45" s="168" t="str">
        <f t="shared" si="83"/>
        <v>0</v>
      </c>
      <c r="BM45" s="168" t="str">
        <f t="shared" si="83"/>
        <v>0</v>
      </c>
      <c r="BN45" s="168" t="str">
        <f t="shared" si="83"/>
        <v>0</v>
      </c>
      <c r="BO45" s="169" t="str">
        <f t="shared" si="83"/>
        <v>0</v>
      </c>
      <c r="BP45" s="168" t="str">
        <f t="shared" si="83"/>
        <v>0</v>
      </c>
      <c r="BQ45" s="168" t="str">
        <f t="shared" si="83"/>
        <v>1</v>
      </c>
      <c r="BR45" s="168" t="str">
        <f t="shared" si="83"/>
        <v>0</v>
      </c>
      <c r="BS45" s="169" t="str">
        <f t="shared" si="83"/>
        <v>1</v>
      </c>
      <c r="BT45" s="302" t="str">
        <f t="shared" si="84"/>
        <v>1</v>
      </c>
      <c r="BU45" s="302" t="str">
        <f t="shared" si="84"/>
        <v>0</v>
      </c>
      <c r="BV45" s="302" t="str">
        <f t="shared" si="84"/>
        <v>0</v>
      </c>
      <c r="BW45" s="303" t="str">
        <f t="shared" si="84"/>
        <v>0</v>
      </c>
      <c r="BX45" s="302" t="str">
        <f t="shared" si="84"/>
        <v>1</v>
      </c>
      <c r="BY45" s="302" t="str">
        <f t="shared" si="84"/>
        <v>1</v>
      </c>
      <c r="BZ45" s="302" t="str">
        <f t="shared" si="84"/>
        <v>0</v>
      </c>
      <c r="CA45" s="303" t="str">
        <f t="shared" si="84"/>
        <v>1</v>
      </c>
      <c r="CB45" s="164" t="str">
        <f t="shared" si="85"/>
        <v>0</v>
      </c>
      <c r="CC45" s="289" t="str">
        <f t="shared" si="85"/>
        <v>1</v>
      </c>
      <c r="CD45" s="340" t="str">
        <f t="shared" si="85"/>
        <v>0</v>
      </c>
      <c r="CE45" s="341" t="str">
        <f t="shared" si="85"/>
        <v>0</v>
      </c>
      <c r="CF45" s="340" t="str">
        <f t="shared" si="85"/>
        <v>0</v>
      </c>
      <c r="CG45" s="340" t="str">
        <f t="shared" si="85"/>
        <v>0</v>
      </c>
      <c r="CH45" s="340" t="str">
        <f t="shared" si="85"/>
        <v>0</v>
      </c>
      <c r="CI45" s="341" t="str">
        <f t="shared" si="85"/>
        <v>0</v>
      </c>
      <c r="CJ45" s="367"/>
      <c r="CK45" s="367"/>
      <c r="CL45" s="32" t="str">
        <f t="shared" si="63"/>
        <v>9C1B</v>
      </c>
      <c r="CM45" s="285">
        <f t="shared" si="64"/>
        <v>33</v>
      </c>
      <c r="CN45" s="285">
        <f t="shared" si="67"/>
        <v>43</v>
      </c>
      <c r="CO45" s="142">
        <f t="shared" si="34"/>
        <v>54.4</v>
      </c>
      <c r="CP45" s="142">
        <f t="shared" si="35"/>
        <v>12.444444444444445</v>
      </c>
      <c r="CQ45" s="154">
        <f t="shared" si="65"/>
        <v>6</v>
      </c>
      <c r="CR45" s="367"/>
      <c r="CS45" s="170">
        <f t="shared" si="36"/>
        <v>9</v>
      </c>
      <c r="CT45" s="23">
        <f t="shared" si="37"/>
        <v>12</v>
      </c>
      <c r="CU45" s="171">
        <f t="shared" si="38"/>
        <v>1</v>
      </c>
      <c r="CV45" s="23">
        <f t="shared" si="39"/>
        <v>11</v>
      </c>
      <c r="CW45" s="172">
        <f t="shared" si="40"/>
        <v>0</v>
      </c>
      <c r="CX45" s="24">
        <f t="shared" si="41"/>
        <v>12</v>
      </c>
      <c r="CY45" s="267">
        <f t="shared" si="42"/>
        <v>2</v>
      </c>
      <c r="CZ45" s="268">
        <f t="shared" si="43"/>
        <v>1</v>
      </c>
      <c r="DA45" s="267">
        <f t="shared" si="44"/>
        <v>0</v>
      </c>
      <c r="DB45" s="268">
        <f t="shared" si="45"/>
        <v>0</v>
      </c>
      <c r="DC45" s="173">
        <f t="shared" si="46"/>
        <v>10</v>
      </c>
      <c r="DD45" s="26">
        <f t="shared" si="47"/>
        <v>4</v>
      </c>
      <c r="DE45" s="173">
        <f t="shared" si="48"/>
        <v>0</v>
      </c>
      <c r="DF45" s="26">
        <f t="shared" si="49"/>
        <v>5</v>
      </c>
      <c r="DG45" s="326">
        <f t="shared" si="50"/>
        <v>8</v>
      </c>
      <c r="DH45" s="327">
        <f t="shared" si="51"/>
        <v>13</v>
      </c>
      <c r="DI45" s="172">
        <f t="shared" si="52"/>
        <v>4</v>
      </c>
      <c r="DJ45" s="24">
        <f t="shared" si="53"/>
        <v>0</v>
      </c>
      <c r="DL45" s="19">
        <f t="shared" si="54"/>
        <v>156</v>
      </c>
      <c r="DM45" s="19">
        <f t="shared" si="55"/>
        <v>27</v>
      </c>
      <c r="DN45" s="174">
        <f t="shared" si="56"/>
        <v>12</v>
      </c>
      <c r="DO45" s="278">
        <f t="shared" si="57"/>
        <v>33</v>
      </c>
      <c r="DP45" s="278">
        <f t="shared" si="58"/>
        <v>0</v>
      </c>
      <c r="DQ45" s="20">
        <f t="shared" si="59"/>
        <v>164</v>
      </c>
      <c r="DR45" s="20">
        <f t="shared" si="60"/>
        <v>5</v>
      </c>
      <c r="DS45" s="337">
        <f t="shared" si="61"/>
        <v>141</v>
      </c>
      <c r="DT45" s="174">
        <f t="shared" si="62"/>
        <v>64</v>
      </c>
      <c r="DU45" s="172">
        <f t="shared" si="66"/>
        <v>141</v>
      </c>
    </row>
    <row r="46" spans="1:125" s="187" customFormat="1">
      <c r="A46" s="408" t="s">
        <v>354</v>
      </c>
      <c r="B46" s="408" t="s">
        <v>355</v>
      </c>
      <c r="C46" s="177">
        <f t="shared" si="11"/>
        <v>17</v>
      </c>
      <c r="D46" s="178">
        <f t="shared" si="12"/>
        <v>68</v>
      </c>
      <c r="E46" s="179" t="str">
        <f t="shared" si="13"/>
        <v>9C</v>
      </c>
      <c r="F46" s="180" t="str">
        <f t="shared" si="14"/>
        <v>1B</v>
      </c>
      <c r="G46" s="180" t="str">
        <f t="shared" si="15"/>
        <v>0E</v>
      </c>
      <c r="H46" s="180" t="str">
        <f t="shared" si="16"/>
        <v>21</v>
      </c>
      <c r="I46" s="180" t="str">
        <f t="shared" si="17"/>
        <v>00</v>
      </c>
      <c r="J46" s="180" t="str">
        <f t="shared" si="18"/>
        <v>A4</v>
      </c>
      <c r="K46" s="180" t="str">
        <f t="shared" si="19"/>
        <v>05</v>
      </c>
      <c r="L46" s="180" t="str">
        <f t="shared" si="20"/>
        <v>8F</v>
      </c>
      <c r="M46" s="180" t="str">
        <f t="shared" si="21"/>
        <v>4</v>
      </c>
      <c r="N46" s="180" t="str">
        <f t="shared" si="22"/>
        <v/>
      </c>
      <c r="O46" s="181" t="str">
        <f t="shared" si="23"/>
        <v/>
      </c>
      <c r="P46" s="157" t="str">
        <f t="shared" si="77"/>
        <v>1</v>
      </c>
      <c r="Q46" s="158" t="str">
        <f t="shared" si="77"/>
        <v>0</v>
      </c>
      <c r="R46" s="158" t="str">
        <f t="shared" si="77"/>
        <v>0</v>
      </c>
      <c r="S46" s="159" t="str">
        <f t="shared" si="77"/>
        <v>1</v>
      </c>
      <c r="T46" s="158" t="str">
        <f t="shared" si="77"/>
        <v>1</v>
      </c>
      <c r="U46" s="158" t="str">
        <f t="shared" si="77"/>
        <v>1</v>
      </c>
      <c r="V46" s="158" t="str">
        <f t="shared" si="77"/>
        <v>0</v>
      </c>
      <c r="W46" s="159" t="str">
        <f t="shared" si="77"/>
        <v>0</v>
      </c>
      <c r="X46" s="158" t="str">
        <f t="shared" si="78"/>
        <v>0</v>
      </c>
      <c r="Y46" s="158" t="str">
        <f t="shared" si="78"/>
        <v>0</v>
      </c>
      <c r="Z46" s="158" t="str">
        <f t="shared" si="78"/>
        <v>0</v>
      </c>
      <c r="AA46" s="159" t="str">
        <f t="shared" si="78"/>
        <v>1</v>
      </c>
      <c r="AB46" s="161" t="str">
        <f t="shared" si="78"/>
        <v>1</v>
      </c>
      <c r="AC46" s="161" t="str">
        <f t="shared" si="78"/>
        <v>0</v>
      </c>
      <c r="AD46" s="158" t="str">
        <f t="shared" si="78"/>
        <v>1</v>
      </c>
      <c r="AE46" s="159" t="str">
        <f t="shared" si="78"/>
        <v>1</v>
      </c>
      <c r="AF46" s="180" t="str">
        <f t="shared" si="79"/>
        <v>0</v>
      </c>
      <c r="AG46" s="182" t="str">
        <f t="shared" si="79"/>
        <v>0</v>
      </c>
      <c r="AH46" s="183" t="str">
        <f t="shared" si="79"/>
        <v>0</v>
      </c>
      <c r="AI46" s="185" t="str">
        <f t="shared" si="79"/>
        <v>0</v>
      </c>
      <c r="AJ46" s="184" t="str">
        <f t="shared" si="79"/>
        <v>1</v>
      </c>
      <c r="AK46" s="184" t="str">
        <f t="shared" si="79"/>
        <v>1</v>
      </c>
      <c r="AL46" s="295" t="str">
        <f t="shared" si="79"/>
        <v>1</v>
      </c>
      <c r="AM46" s="185" t="str">
        <f t="shared" si="79"/>
        <v>0</v>
      </c>
      <c r="AN46" s="249" t="str">
        <f t="shared" si="80"/>
        <v>0</v>
      </c>
      <c r="AO46" s="249" t="str">
        <f t="shared" si="80"/>
        <v>0</v>
      </c>
      <c r="AP46" s="249" t="str">
        <f t="shared" si="80"/>
        <v>1</v>
      </c>
      <c r="AQ46" s="251" t="str">
        <f t="shared" si="80"/>
        <v>0</v>
      </c>
      <c r="AR46" s="249" t="str">
        <f t="shared" si="80"/>
        <v>0</v>
      </c>
      <c r="AS46" s="249" t="str">
        <f t="shared" si="80"/>
        <v>0</v>
      </c>
      <c r="AT46" s="249" t="str">
        <f t="shared" si="80"/>
        <v>0</v>
      </c>
      <c r="AU46" s="251" t="str">
        <f t="shared" si="80"/>
        <v>1</v>
      </c>
      <c r="AV46" s="249" t="str">
        <f t="shared" si="81"/>
        <v>0</v>
      </c>
      <c r="AW46" s="252" t="str">
        <f t="shared" si="81"/>
        <v>0</v>
      </c>
      <c r="AX46" s="252" t="str">
        <f t="shared" si="81"/>
        <v>0</v>
      </c>
      <c r="AY46" s="253" t="str">
        <f t="shared" si="81"/>
        <v>0</v>
      </c>
      <c r="AZ46" s="252" t="str">
        <f t="shared" si="81"/>
        <v>0</v>
      </c>
      <c r="BA46" s="252" t="str">
        <f t="shared" si="81"/>
        <v>0</v>
      </c>
      <c r="BB46" s="252" t="str">
        <f t="shared" si="81"/>
        <v>0</v>
      </c>
      <c r="BC46" s="253" t="str">
        <f t="shared" si="81"/>
        <v>0</v>
      </c>
      <c r="BD46" s="168" t="str">
        <f t="shared" si="82"/>
        <v>1</v>
      </c>
      <c r="BE46" s="168" t="str">
        <f t="shared" si="82"/>
        <v>0</v>
      </c>
      <c r="BF46" s="168" t="str">
        <f t="shared" si="82"/>
        <v>1</v>
      </c>
      <c r="BG46" s="169" t="str">
        <f t="shared" si="82"/>
        <v>0</v>
      </c>
      <c r="BH46" s="168" t="str">
        <f t="shared" si="82"/>
        <v>0</v>
      </c>
      <c r="BI46" s="168" t="str">
        <f t="shared" si="82"/>
        <v>1</v>
      </c>
      <c r="BJ46" s="168" t="str">
        <f t="shared" si="82"/>
        <v>0</v>
      </c>
      <c r="BK46" s="169" t="str">
        <f t="shared" si="82"/>
        <v>0</v>
      </c>
      <c r="BL46" s="168" t="str">
        <f t="shared" si="83"/>
        <v>0</v>
      </c>
      <c r="BM46" s="168" t="str">
        <f t="shared" si="83"/>
        <v>0</v>
      </c>
      <c r="BN46" s="168" t="str">
        <f t="shared" si="83"/>
        <v>0</v>
      </c>
      <c r="BO46" s="169" t="str">
        <f t="shared" si="83"/>
        <v>0</v>
      </c>
      <c r="BP46" s="168" t="str">
        <f t="shared" si="83"/>
        <v>0</v>
      </c>
      <c r="BQ46" s="168" t="str">
        <f t="shared" si="83"/>
        <v>1</v>
      </c>
      <c r="BR46" s="168" t="str">
        <f t="shared" si="83"/>
        <v>0</v>
      </c>
      <c r="BS46" s="169" t="str">
        <f t="shared" si="83"/>
        <v>1</v>
      </c>
      <c r="BT46" s="312" t="str">
        <f t="shared" si="84"/>
        <v>1</v>
      </c>
      <c r="BU46" s="312" t="str">
        <f t="shared" si="84"/>
        <v>0</v>
      </c>
      <c r="BV46" s="312" t="str">
        <f t="shared" si="84"/>
        <v>0</v>
      </c>
      <c r="BW46" s="313" t="str">
        <f t="shared" si="84"/>
        <v>0</v>
      </c>
      <c r="BX46" s="312" t="str">
        <f t="shared" si="84"/>
        <v>1</v>
      </c>
      <c r="BY46" s="312" t="str">
        <f t="shared" si="84"/>
        <v>1</v>
      </c>
      <c r="BZ46" s="312" t="str">
        <f t="shared" si="84"/>
        <v>1</v>
      </c>
      <c r="CA46" s="313" t="str">
        <f t="shared" si="84"/>
        <v>1</v>
      </c>
      <c r="CB46" s="184" t="str">
        <f t="shared" si="85"/>
        <v>0</v>
      </c>
      <c r="CC46" s="295" t="str">
        <f t="shared" si="85"/>
        <v>1</v>
      </c>
      <c r="CD46" s="350" t="str">
        <f t="shared" si="85"/>
        <v>0</v>
      </c>
      <c r="CE46" s="351" t="str">
        <f t="shared" si="85"/>
        <v>0</v>
      </c>
      <c r="CF46" s="350" t="str">
        <f t="shared" si="85"/>
        <v>0</v>
      </c>
      <c r="CG46" s="350" t="str">
        <f t="shared" si="85"/>
        <v>0</v>
      </c>
      <c r="CH46" s="350" t="str">
        <f t="shared" si="85"/>
        <v>0</v>
      </c>
      <c r="CI46" s="351" t="str">
        <f t="shared" si="85"/>
        <v>0</v>
      </c>
      <c r="CJ46" s="180"/>
      <c r="CK46" s="180"/>
      <c r="CL46" s="32" t="str">
        <f t="shared" si="63"/>
        <v>9C1B</v>
      </c>
      <c r="CM46" s="285">
        <f t="shared" si="64"/>
        <v>33</v>
      </c>
      <c r="CN46" s="285">
        <f t="shared" si="67"/>
        <v>43</v>
      </c>
      <c r="CO46" s="142">
        <f t="shared" si="34"/>
        <v>54.4</v>
      </c>
      <c r="CP46" s="142">
        <f t="shared" si="35"/>
        <v>12.444444444444445</v>
      </c>
      <c r="CQ46" s="154">
        <f t="shared" si="65"/>
        <v>7</v>
      </c>
      <c r="CR46" s="180"/>
      <c r="CS46" s="170">
        <f t="shared" si="36"/>
        <v>9</v>
      </c>
      <c r="CT46" s="23">
        <f t="shared" si="37"/>
        <v>12</v>
      </c>
      <c r="CU46" s="171">
        <f t="shared" si="38"/>
        <v>1</v>
      </c>
      <c r="CV46" s="23">
        <f t="shared" si="39"/>
        <v>11</v>
      </c>
      <c r="CW46" s="187">
        <f t="shared" si="40"/>
        <v>0</v>
      </c>
      <c r="CX46" s="188">
        <f t="shared" si="41"/>
        <v>14</v>
      </c>
      <c r="CY46" s="269">
        <f t="shared" si="42"/>
        <v>2</v>
      </c>
      <c r="CZ46" s="270">
        <f t="shared" si="43"/>
        <v>1</v>
      </c>
      <c r="DA46" s="269">
        <f t="shared" si="44"/>
        <v>0</v>
      </c>
      <c r="DB46" s="270">
        <f t="shared" si="45"/>
        <v>0</v>
      </c>
      <c r="DC46" s="173">
        <f t="shared" si="46"/>
        <v>10</v>
      </c>
      <c r="DD46" s="26">
        <f t="shared" si="47"/>
        <v>4</v>
      </c>
      <c r="DE46" s="173">
        <f t="shared" si="48"/>
        <v>0</v>
      </c>
      <c r="DF46" s="26">
        <f t="shared" si="49"/>
        <v>5</v>
      </c>
      <c r="DG46" s="328">
        <f t="shared" si="50"/>
        <v>8</v>
      </c>
      <c r="DH46" s="329">
        <f t="shared" si="51"/>
        <v>15</v>
      </c>
      <c r="DI46" s="187">
        <f t="shared" si="52"/>
        <v>4</v>
      </c>
      <c r="DJ46" s="188">
        <f t="shared" si="53"/>
        <v>0</v>
      </c>
      <c r="DL46" s="19">
        <f t="shared" si="54"/>
        <v>156</v>
      </c>
      <c r="DM46" s="19">
        <f t="shared" si="55"/>
        <v>27</v>
      </c>
      <c r="DN46" s="189">
        <f t="shared" si="56"/>
        <v>14</v>
      </c>
      <c r="DO46" s="279">
        <f t="shared" si="57"/>
        <v>33</v>
      </c>
      <c r="DP46" s="279">
        <f t="shared" si="58"/>
        <v>0</v>
      </c>
      <c r="DQ46" s="20">
        <f t="shared" si="59"/>
        <v>164</v>
      </c>
      <c r="DR46" s="20">
        <f t="shared" si="60"/>
        <v>5</v>
      </c>
      <c r="DS46" s="338">
        <f t="shared" si="61"/>
        <v>143</v>
      </c>
      <c r="DT46" s="189">
        <f t="shared" si="62"/>
        <v>64</v>
      </c>
      <c r="DU46" s="172">
        <f t="shared" si="66"/>
        <v>143</v>
      </c>
    </row>
    <row r="47" spans="1:125" s="187" customFormat="1">
      <c r="A47" s="408" t="s">
        <v>356</v>
      </c>
      <c r="B47" s="408" t="s">
        <v>357</v>
      </c>
      <c r="C47" s="177">
        <f t="shared" si="11"/>
        <v>17</v>
      </c>
      <c r="D47" s="178">
        <f t="shared" si="12"/>
        <v>68</v>
      </c>
      <c r="E47" s="179" t="str">
        <f t="shared" si="13"/>
        <v>9C</v>
      </c>
      <c r="F47" s="180" t="str">
        <f t="shared" si="14"/>
        <v>1B</v>
      </c>
      <c r="G47" s="180" t="str">
        <f t="shared" si="15"/>
        <v>08</v>
      </c>
      <c r="H47" s="180" t="str">
        <f t="shared" si="16"/>
        <v>21</v>
      </c>
      <c r="I47" s="180" t="str">
        <f t="shared" si="17"/>
        <v>00</v>
      </c>
      <c r="J47" s="180" t="str">
        <f t="shared" si="18"/>
        <v>A7</v>
      </c>
      <c r="K47" s="180" t="str">
        <f t="shared" si="19"/>
        <v>05</v>
      </c>
      <c r="L47" s="180" t="str">
        <f t="shared" si="20"/>
        <v>8C</v>
      </c>
      <c r="M47" s="180" t="str">
        <f t="shared" si="21"/>
        <v>4</v>
      </c>
      <c r="N47" s="180" t="str">
        <f t="shared" si="22"/>
        <v/>
      </c>
      <c r="O47" s="181" t="str">
        <f t="shared" si="23"/>
        <v/>
      </c>
      <c r="P47" s="157" t="str">
        <f t="shared" si="77"/>
        <v>1</v>
      </c>
      <c r="Q47" s="158" t="str">
        <f t="shared" si="77"/>
        <v>0</v>
      </c>
      <c r="R47" s="158" t="str">
        <f t="shared" si="77"/>
        <v>0</v>
      </c>
      <c r="S47" s="159" t="str">
        <f t="shared" si="77"/>
        <v>1</v>
      </c>
      <c r="T47" s="158" t="str">
        <f t="shared" si="77"/>
        <v>1</v>
      </c>
      <c r="U47" s="158" t="str">
        <f t="shared" si="77"/>
        <v>1</v>
      </c>
      <c r="V47" s="158" t="str">
        <f t="shared" si="77"/>
        <v>0</v>
      </c>
      <c r="W47" s="159" t="str">
        <f t="shared" si="77"/>
        <v>0</v>
      </c>
      <c r="X47" s="158" t="str">
        <f t="shared" si="78"/>
        <v>0</v>
      </c>
      <c r="Y47" s="158" t="str">
        <f t="shared" si="78"/>
        <v>0</v>
      </c>
      <c r="Z47" s="158" t="str">
        <f t="shared" si="78"/>
        <v>0</v>
      </c>
      <c r="AA47" s="159" t="str">
        <f t="shared" si="78"/>
        <v>1</v>
      </c>
      <c r="AB47" s="161" t="str">
        <f t="shared" si="78"/>
        <v>1</v>
      </c>
      <c r="AC47" s="161" t="str">
        <f t="shared" si="78"/>
        <v>0</v>
      </c>
      <c r="AD47" s="158" t="str">
        <f t="shared" si="78"/>
        <v>1</v>
      </c>
      <c r="AE47" s="159" t="str">
        <f t="shared" si="78"/>
        <v>1</v>
      </c>
      <c r="AF47" s="180" t="str">
        <f t="shared" si="79"/>
        <v>0</v>
      </c>
      <c r="AG47" s="182" t="str">
        <f t="shared" si="79"/>
        <v>0</v>
      </c>
      <c r="AH47" s="183" t="str">
        <f t="shared" si="79"/>
        <v>0</v>
      </c>
      <c r="AI47" s="185" t="str">
        <f t="shared" si="79"/>
        <v>0</v>
      </c>
      <c r="AJ47" s="184" t="str">
        <f t="shared" si="79"/>
        <v>1</v>
      </c>
      <c r="AK47" s="184" t="str">
        <f t="shared" si="79"/>
        <v>0</v>
      </c>
      <c r="AL47" s="295" t="str">
        <f t="shared" si="79"/>
        <v>0</v>
      </c>
      <c r="AM47" s="185" t="str">
        <f t="shared" si="79"/>
        <v>0</v>
      </c>
      <c r="AN47" s="249" t="str">
        <f t="shared" si="80"/>
        <v>0</v>
      </c>
      <c r="AO47" s="249" t="str">
        <f t="shared" si="80"/>
        <v>0</v>
      </c>
      <c r="AP47" s="249" t="str">
        <f t="shared" si="80"/>
        <v>1</v>
      </c>
      <c r="AQ47" s="251" t="str">
        <f t="shared" si="80"/>
        <v>0</v>
      </c>
      <c r="AR47" s="249" t="str">
        <f t="shared" si="80"/>
        <v>0</v>
      </c>
      <c r="AS47" s="249" t="str">
        <f t="shared" si="80"/>
        <v>0</v>
      </c>
      <c r="AT47" s="249" t="str">
        <f t="shared" si="80"/>
        <v>0</v>
      </c>
      <c r="AU47" s="251" t="str">
        <f t="shared" si="80"/>
        <v>1</v>
      </c>
      <c r="AV47" s="249" t="str">
        <f t="shared" si="81"/>
        <v>0</v>
      </c>
      <c r="AW47" s="252" t="str">
        <f t="shared" si="81"/>
        <v>0</v>
      </c>
      <c r="AX47" s="252" t="str">
        <f t="shared" si="81"/>
        <v>0</v>
      </c>
      <c r="AY47" s="253" t="str">
        <f t="shared" si="81"/>
        <v>0</v>
      </c>
      <c r="AZ47" s="252" t="str">
        <f t="shared" si="81"/>
        <v>0</v>
      </c>
      <c r="BA47" s="252" t="str">
        <f t="shared" si="81"/>
        <v>0</v>
      </c>
      <c r="BB47" s="252" t="str">
        <f t="shared" si="81"/>
        <v>0</v>
      </c>
      <c r="BC47" s="253" t="str">
        <f t="shared" si="81"/>
        <v>0</v>
      </c>
      <c r="BD47" s="168" t="str">
        <f t="shared" si="82"/>
        <v>1</v>
      </c>
      <c r="BE47" s="168" t="str">
        <f t="shared" si="82"/>
        <v>0</v>
      </c>
      <c r="BF47" s="168" t="str">
        <f t="shared" si="82"/>
        <v>1</v>
      </c>
      <c r="BG47" s="169" t="str">
        <f t="shared" si="82"/>
        <v>0</v>
      </c>
      <c r="BH47" s="168" t="str">
        <f t="shared" si="82"/>
        <v>0</v>
      </c>
      <c r="BI47" s="168" t="str">
        <f t="shared" si="82"/>
        <v>1</v>
      </c>
      <c r="BJ47" s="168" t="str">
        <f t="shared" si="82"/>
        <v>1</v>
      </c>
      <c r="BK47" s="169" t="str">
        <f t="shared" si="82"/>
        <v>1</v>
      </c>
      <c r="BL47" s="168" t="str">
        <f t="shared" si="83"/>
        <v>0</v>
      </c>
      <c r="BM47" s="168" t="str">
        <f t="shared" si="83"/>
        <v>0</v>
      </c>
      <c r="BN47" s="168" t="str">
        <f t="shared" si="83"/>
        <v>0</v>
      </c>
      <c r="BO47" s="169" t="str">
        <f t="shared" si="83"/>
        <v>0</v>
      </c>
      <c r="BP47" s="168" t="str">
        <f t="shared" si="83"/>
        <v>0</v>
      </c>
      <c r="BQ47" s="168" t="str">
        <f t="shared" si="83"/>
        <v>1</v>
      </c>
      <c r="BR47" s="168" t="str">
        <f t="shared" si="83"/>
        <v>0</v>
      </c>
      <c r="BS47" s="169" t="str">
        <f t="shared" si="83"/>
        <v>1</v>
      </c>
      <c r="BT47" s="312" t="str">
        <f t="shared" si="84"/>
        <v>1</v>
      </c>
      <c r="BU47" s="312" t="str">
        <f t="shared" si="84"/>
        <v>0</v>
      </c>
      <c r="BV47" s="312" t="str">
        <f t="shared" si="84"/>
        <v>0</v>
      </c>
      <c r="BW47" s="313" t="str">
        <f t="shared" si="84"/>
        <v>0</v>
      </c>
      <c r="BX47" s="312" t="str">
        <f t="shared" si="84"/>
        <v>1</v>
      </c>
      <c r="BY47" s="312" t="str">
        <f t="shared" si="84"/>
        <v>1</v>
      </c>
      <c r="BZ47" s="312" t="str">
        <f t="shared" si="84"/>
        <v>0</v>
      </c>
      <c r="CA47" s="313" t="str">
        <f t="shared" si="84"/>
        <v>0</v>
      </c>
      <c r="CB47" s="184" t="str">
        <f t="shared" si="85"/>
        <v>0</v>
      </c>
      <c r="CC47" s="295" t="str">
        <f t="shared" si="85"/>
        <v>1</v>
      </c>
      <c r="CD47" s="350" t="str">
        <f t="shared" si="85"/>
        <v>0</v>
      </c>
      <c r="CE47" s="351" t="str">
        <f t="shared" si="85"/>
        <v>0</v>
      </c>
      <c r="CF47" s="350" t="str">
        <f t="shared" si="85"/>
        <v>0</v>
      </c>
      <c r="CG47" s="350" t="str">
        <f t="shared" si="85"/>
        <v>0</v>
      </c>
      <c r="CH47" s="350" t="str">
        <f t="shared" si="85"/>
        <v>0</v>
      </c>
      <c r="CI47" s="351" t="str">
        <f t="shared" si="85"/>
        <v>0</v>
      </c>
      <c r="CJ47" s="180"/>
      <c r="CK47" s="180"/>
      <c r="CL47" s="32" t="str">
        <f t="shared" si="63"/>
        <v>9C1B</v>
      </c>
      <c r="CM47" s="285">
        <f t="shared" si="64"/>
        <v>33</v>
      </c>
      <c r="CN47" s="285">
        <f t="shared" si="67"/>
        <v>43</v>
      </c>
      <c r="CO47" s="142">
        <f t="shared" si="34"/>
        <v>54.7</v>
      </c>
      <c r="CP47" s="142">
        <f t="shared" si="35"/>
        <v>12.611111111111112</v>
      </c>
      <c r="CQ47" s="154">
        <f t="shared" si="65"/>
        <v>4</v>
      </c>
      <c r="CR47" s="180"/>
      <c r="CS47" s="170">
        <f t="shared" si="36"/>
        <v>9</v>
      </c>
      <c r="CT47" s="23">
        <f t="shared" si="37"/>
        <v>12</v>
      </c>
      <c r="CU47" s="171">
        <f t="shared" si="38"/>
        <v>1</v>
      </c>
      <c r="CV47" s="23">
        <f t="shared" si="39"/>
        <v>11</v>
      </c>
      <c r="CW47" s="187">
        <f t="shared" si="40"/>
        <v>0</v>
      </c>
      <c r="CX47" s="188">
        <f t="shared" si="41"/>
        <v>8</v>
      </c>
      <c r="CY47" s="269">
        <f t="shared" si="42"/>
        <v>2</v>
      </c>
      <c r="CZ47" s="270">
        <f t="shared" si="43"/>
        <v>1</v>
      </c>
      <c r="DA47" s="269">
        <f t="shared" si="44"/>
        <v>0</v>
      </c>
      <c r="DB47" s="270">
        <f t="shared" si="45"/>
        <v>0</v>
      </c>
      <c r="DC47" s="173">
        <f t="shared" si="46"/>
        <v>10</v>
      </c>
      <c r="DD47" s="26">
        <f t="shared" si="47"/>
        <v>7</v>
      </c>
      <c r="DE47" s="173">
        <f t="shared" si="48"/>
        <v>0</v>
      </c>
      <c r="DF47" s="26">
        <f t="shared" si="49"/>
        <v>5</v>
      </c>
      <c r="DG47" s="328">
        <f t="shared" si="50"/>
        <v>8</v>
      </c>
      <c r="DH47" s="329">
        <f t="shared" si="51"/>
        <v>12</v>
      </c>
      <c r="DI47" s="187">
        <f t="shared" si="52"/>
        <v>4</v>
      </c>
      <c r="DJ47" s="188">
        <f t="shared" si="53"/>
        <v>0</v>
      </c>
      <c r="DL47" s="19">
        <f t="shared" si="54"/>
        <v>156</v>
      </c>
      <c r="DM47" s="19">
        <f t="shared" si="55"/>
        <v>27</v>
      </c>
      <c r="DN47" s="189">
        <f t="shared" si="56"/>
        <v>8</v>
      </c>
      <c r="DO47" s="279">
        <f t="shared" si="57"/>
        <v>33</v>
      </c>
      <c r="DP47" s="279">
        <f t="shared" si="58"/>
        <v>0</v>
      </c>
      <c r="DQ47" s="20">
        <f t="shared" si="59"/>
        <v>167</v>
      </c>
      <c r="DR47" s="20">
        <f t="shared" si="60"/>
        <v>5</v>
      </c>
      <c r="DS47" s="338">
        <f t="shared" si="61"/>
        <v>140</v>
      </c>
      <c r="DT47" s="189">
        <f t="shared" si="62"/>
        <v>64</v>
      </c>
      <c r="DU47" s="172">
        <f t="shared" si="66"/>
        <v>140</v>
      </c>
    </row>
    <row r="48" spans="1:125" s="172" customFormat="1">
      <c r="A48" s="408" t="s">
        <v>358</v>
      </c>
      <c r="B48" s="408" t="s">
        <v>359</v>
      </c>
      <c r="C48" s="154">
        <f t="shared" si="11"/>
        <v>17</v>
      </c>
      <c r="D48" s="167">
        <f t="shared" si="12"/>
        <v>68</v>
      </c>
      <c r="E48" s="166" t="str">
        <f t="shared" si="13"/>
        <v>9C</v>
      </c>
      <c r="F48" s="367" t="str">
        <f t="shared" si="14"/>
        <v>1B</v>
      </c>
      <c r="G48" s="367" t="str">
        <f t="shared" si="15"/>
        <v>0A</v>
      </c>
      <c r="H48" s="367" t="str">
        <f t="shared" si="16"/>
        <v>21</v>
      </c>
      <c r="I48" s="367" t="str">
        <f t="shared" si="17"/>
        <v>00</v>
      </c>
      <c r="J48" s="367" t="str">
        <f t="shared" si="18"/>
        <v>A7</v>
      </c>
      <c r="K48" s="367" t="str">
        <f t="shared" si="19"/>
        <v>05</v>
      </c>
      <c r="L48" s="367" t="str">
        <f t="shared" si="20"/>
        <v>8E</v>
      </c>
      <c r="M48" s="367" t="str">
        <f t="shared" si="21"/>
        <v>4</v>
      </c>
      <c r="N48" s="367" t="str">
        <f t="shared" si="22"/>
        <v/>
      </c>
      <c r="O48" s="156" t="str">
        <f t="shared" si="23"/>
        <v/>
      </c>
      <c r="P48" s="157" t="str">
        <f t="shared" si="77"/>
        <v>1</v>
      </c>
      <c r="Q48" s="158" t="str">
        <f t="shared" si="77"/>
        <v>0</v>
      </c>
      <c r="R48" s="158" t="str">
        <f t="shared" si="77"/>
        <v>0</v>
      </c>
      <c r="S48" s="159" t="str">
        <f t="shared" si="77"/>
        <v>1</v>
      </c>
      <c r="T48" s="158" t="str">
        <f t="shared" si="77"/>
        <v>1</v>
      </c>
      <c r="U48" s="158" t="str">
        <f t="shared" si="77"/>
        <v>1</v>
      </c>
      <c r="V48" s="158" t="str">
        <f t="shared" si="77"/>
        <v>0</v>
      </c>
      <c r="W48" s="159" t="str">
        <f t="shared" si="77"/>
        <v>0</v>
      </c>
      <c r="X48" s="158" t="str">
        <f t="shared" si="78"/>
        <v>0</v>
      </c>
      <c r="Y48" s="158" t="str">
        <f t="shared" si="78"/>
        <v>0</v>
      </c>
      <c r="Z48" s="158" t="str">
        <f t="shared" si="78"/>
        <v>0</v>
      </c>
      <c r="AA48" s="159" t="str">
        <f t="shared" si="78"/>
        <v>1</v>
      </c>
      <c r="AB48" s="161" t="str">
        <f t="shared" si="78"/>
        <v>1</v>
      </c>
      <c r="AC48" s="161" t="str">
        <f t="shared" si="78"/>
        <v>0</v>
      </c>
      <c r="AD48" s="158" t="str">
        <f t="shared" si="78"/>
        <v>1</v>
      </c>
      <c r="AE48" s="159" t="str">
        <f t="shared" si="78"/>
        <v>1</v>
      </c>
      <c r="AF48" s="367" t="str">
        <f t="shared" si="79"/>
        <v>0</v>
      </c>
      <c r="AG48" s="162" t="str">
        <f t="shared" si="79"/>
        <v>0</v>
      </c>
      <c r="AH48" s="163" t="str">
        <f t="shared" si="79"/>
        <v>0</v>
      </c>
      <c r="AI48" s="165" t="str">
        <f t="shared" si="79"/>
        <v>0</v>
      </c>
      <c r="AJ48" s="164" t="str">
        <f t="shared" si="79"/>
        <v>1</v>
      </c>
      <c r="AK48" s="164" t="str">
        <f t="shared" si="79"/>
        <v>0</v>
      </c>
      <c r="AL48" s="289" t="str">
        <f t="shared" si="79"/>
        <v>1</v>
      </c>
      <c r="AM48" s="165" t="str">
        <f t="shared" si="79"/>
        <v>0</v>
      </c>
      <c r="AN48" s="230" t="str">
        <f t="shared" si="80"/>
        <v>0</v>
      </c>
      <c r="AO48" s="230" t="str">
        <f t="shared" si="80"/>
        <v>0</v>
      </c>
      <c r="AP48" s="230" t="str">
        <f t="shared" si="80"/>
        <v>1</v>
      </c>
      <c r="AQ48" s="231" t="str">
        <f t="shared" si="80"/>
        <v>0</v>
      </c>
      <c r="AR48" s="230" t="str">
        <f t="shared" si="80"/>
        <v>0</v>
      </c>
      <c r="AS48" s="230" t="str">
        <f t="shared" si="80"/>
        <v>0</v>
      </c>
      <c r="AT48" s="230" t="str">
        <f t="shared" si="80"/>
        <v>0</v>
      </c>
      <c r="AU48" s="231" t="str">
        <f t="shared" si="80"/>
        <v>1</v>
      </c>
      <c r="AV48" s="230" t="str">
        <f t="shared" si="81"/>
        <v>0</v>
      </c>
      <c r="AW48" s="232" t="str">
        <f t="shared" si="81"/>
        <v>0</v>
      </c>
      <c r="AX48" s="232" t="str">
        <f t="shared" si="81"/>
        <v>0</v>
      </c>
      <c r="AY48" s="233" t="str">
        <f t="shared" si="81"/>
        <v>0</v>
      </c>
      <c r="AZ48" s="232" t="str">
        <f t="shared" si="81"/>
        <v>0</v>
      </c>
      <c r="BA48" s="232" t="str">
        <f t="shared" si="81"/>
        <v>0</v>
      </c>
      <c r="BB48" s="232" t="str">
        <f t="shared" si="81"/>
        <v>0</v>
      </c>
      <c r="BC48" s="233" t="str">
        <f t="shared" si="81"/>
        <v>0</v>
      </c>
      <c r="BD48" s="168" t="str">
        <f t="shared" si="82"/>
        <v>1</v>
      </c>
      <c r="BE48" s="168" t="str">
        <f t="shared" si="82"/>
        <v>0</v>
      </c>
      <c r="BF48" s="168" t="str">
        <f t="shared" si="82"/>
        <v>1</v>
      </c>
      <c r="BG48" s="169" t="str">
        <f t="shared" si="82"/>
        <v>0</v>
      </c>
      <c r="BH48" s="168" t="str">
        <f t="shared" si="82"/>
        <v>0</v>
      </c>
      <c r="BI48" s="168" t="str">
        <f t="shared" si="82"/>
        <v>1</v>
      </c>
      <c r="BJ48" s="168" t="str">
        <f t="shared" si="82"/>
        <v>1</v>
      </c>
      <c r="BK48" s="169" t="str">
        <f t="shared" si="82"/>
        <v>1</v>
      </c>
      <c r="BL48" s="168" t="str">
        <f t="shared" si="83"/>
        <v>0</v>
      </c>
      <c r="BM48" s="168" t="str">
        <f t="shared" si="83"/>
        <v>0</v>
      </c>
      <c r="BN48" s="168" t="str">
        <f t="shared" si="83"/>
        <v>0</v>
      </c>
      <c r="BO48" s="169" t="str">
        <f t="shared" si="83"/>
        <v>0</v>
      </c>
      <c r="BP48" s="168" t="str">
        <f t="shared" si="83"/>
        <v>0</v>
      </c>
      <c r="BQ48" s="168" t="str">
        <f t="shared" si="83"/>
        <v>1</v>
      </c>
      <c r="BR48" s="168" t="str">
        <f t="shared" si="83"/>
        <v>0</v>
      </c>
      <c r="BS48" s="169" t="str">
        <f t="shared" si="83"/>
        <v>1</v>
      </c>
      <c r="BT48" s="302" t="str">
        <f t="shared" si="84"/>
        <v>1</v>
      </c>
      <c r="BU48" s="302" t="str">
        <f t="shared" si="84"/>
        <v>0</v>
      </c>
      <c r="BV48" s="302" t="str">
        <f t="shared" si="84"/>
        <v>0</v>
      </c>
      <c r="BW48" s="303" t="str">
        <f t="shared" si="84"/>
        <v>0</v>
      </c>
      <c r="BX48" s="302" t="str">
        <f t="shared" si="84"/>
        <v>1</v>
      </c>
      <c r="BY48" s="302" t="str">
        <f t="shared" si="84"/>
        <v>1</v>
      </c>
      <c r="BZ48" s="302" t="str">
        <f t="shared" si="84"/>
        <v>1</v>
      </c>
      <c r="CA48" s="303" t="str">
        <f t="shared" si="84"/>
        <v>0</v>
      </c>
      <c r="CB48" s="164" t="str">
        <f t="shared" si="85"/>
        <v>0</v>
      </c>
      <c r="CC48" s="289" t="str">
        <f t="shared" si="85"/>
        <v>1</v>
      </c>
      <c r="CD48" s="340" t="str">
        <f t="shared" si="85"/>
        <v>0</v>
      </c>
      <c r="CE48" s="341" t="str">
        <f t="shared" si="85"/>
        <v>0</v>
      </c>
      <c r="CF48" s="340" t="str">
        <f t="shared" si="85"/>
        <v>0</v>
      </c>
      <c r="CG48" s="340" t="str">
        <f t="shared" si="85"/>
        <v>0</v>
      </c>
      <c r="CH48" s="340" t="str">
        <f t="shared" si="85"/>
        <v>0</v>
      </c>
      <c r="CI48" s="341" t="str">
        <f t="shared" si="85"/>
        <v>0</v>
      </c>
      <c r="CJ48" s="367"/>
      <c r="CK48" s="367"/>
      <c r="CL48" s="32" t="str">
        <f t="shared" si="63"/>
        <v>9C1B</v>
      </c>
      <c r="CM48" s="285">
        <f t="shared" si="64"/>
        <v>33</v>
      </c>
      <c r="CN48" s="285">
        <f t="shared" si="67"/>
        <v>43</v>
      </c>
      <c r="CO48" s="142">
        <f t="shared" si="34"/>
        <v>54.7</v>
      </c>
      <c r="CP48" s="142">
        <f t="shared" si="35"/>
        <v>12.611111111111112</v>
      </c>
      <c r="CQ48" s="154">
        <f t="shared" si="65"/>
        <v>5</v>
      </c>
      <c r="CR48" s="367"/>
      <c r="CS48" s="170">
        <f t="shared" si="36"/>
        <v>9</v>
      </c>
      <c r="CT48" s="23">
        <f t="shared" si="37"/>
        <v>12</v>
      </c>
      <c r="CU48" s="171">
        <f t="shared" si="38"/>
        <v>1</v>
      </c>
      <c r="CV48" s="23">
        <f t="shared" si="39"/>
        <v>11</v>
      </c>
      <c r="CW48" s="172">
        <f t="shared" si="40"/>
        <v>0</v>
      </c>
      <c r="CX48" s="24">
        <f t="shared" si="41"/>
        <v>10</v>
      </c>
      <c r="CY48" s="267">
        <f t="shared" si="42"/>
        <v>2</v>
      </c>
      <c r="CZ48" s="268">
        <f t="shared" si="43"/>
        <v>1</v>
      </c>
      <c r="DA48" s="267">
        <f t="shared" si="44"/>
        <v>0</v>
      </c>
      <c r="DB48" s="268">
        <f t="shared" si="45"/>
        <v>0</v>
      </c>
      <c r="DC48" s="173">
        <f t="shared" si="46"/>
        <v>10</v>
      </c>
      <c r="DD48" s="26">
        <f t="shared" si="47"/>
        <v>7</v>
      </c>
      <c r="DE48" s="173">
        <f t="shared" si="48"/>
        <v>0</v>
      </c>
      <c r="DF48" s="26">
        <f t="shared" si="49"/>
        <v>5</v>
      </c>
      <c r="DG48" s="326">
        <f t="shared" si="50"/>
        <v>8</v>
      </c>
      <c r="DH48" s="327">
        <f t="shared" si="51"/>
        <v>14</v>
      </c>
      <c r="DI48" s="172">
        <f t="shared" si="52"/>
        <v>4</v>
      </c>
      <c r="DJ48" s="24">
        <f t="shared" si="53"/>
        <v>0</v>
      </c>
      <c r="DL48" s="19">
        <f t="shared" si="54"/>
        <v>156</v>
      </c>
      <c r="DM48" s="19">
        <f t="shared" si="55"/>
        <v>27</v>
      </c>
      <c r="DN48" s="174">
        <f t="shared" si="56"/>
        <v>10</v>
      </c>
      <c r="DO48" s="278">
        <f t="shared" si="57"/>
        <v>33</v>
      </c>
      <c r="DP48" s="278">
        <f t="shared" si="58"/>
        <v>0</v>
      </c>
      <c r="DQ48" s="20">
        <f t="shared" si="59"/>
        <v>167</v>
      </c>
      <c r="DR48" s="20">
        <f t="shared" si="60"/>
        <v>5</v>
      </c>
      <c r="DS48" s="337">
        <f t="shared" si="61"/>
        <v>142</v>
      </c>
      <c r="DT48" s="174">
        <f t="shared" si="62"/>
        <v>64</v>
      </c>
      <c r="DU48" s="172">
        <f t="shared" si="66"/>
        <v>142</v>
      </c>
    </row>
    <row r="49" spans="1:125" s="187" customFormat="1">
      <c r="A49" s="408" t="s">
        <v>360</v>
      </c>
      <c r="B49" s="408" t="s">
        <v>361</v>
      </c>
      <c r="C49" s="177">
        <f t="shared" si="11"/>
        <v>17</v>
      </c>
      <c r="D49" s="178">
        <f t="shared" si="12"/>
        <v>68</v>
      </c>
      <c r="E49" s="179" t="str">
        <f t="shared" si="13"/>
        <v>9C</v>
      </c>
      <c r="F49" s="180" t="str">
        <f t="shared" si="14"/>
        <v>1B</v>
      </c>
      <c r="G49" s="180" t="str">
        <f t="shared" si="15"/>
        <v>0C</v>
      </c>
      <c r="H49" s="180" t="str">
        <f t="shared" si="16"/>
        <v>21</v>
      </c>
      <c r="I49" s="180" t="str">
        <f t="shared" si="17"/>
        <v>00</v>
      </c>
      <c r="J49" s="180" t="str">
        <f t="shared" si="18"/>
        <v>A8</v>
      </c>
      <c r="K49" s="180" t="str">
        <f t="shared" si="19"/>
        <v>05</v>
      </c>
      <c r="L49" s="180" t="str">
        <f t="shared" si="20"/>
        <v>91</v>
      </c>
      <c r="M49" s="180" t="str">
        <f t="shared" si="21"/>
        <v>0</v>
      </c>
      <c r="N49" s="180" t="str">
        <f t="shared" si="22"/>
        <v/>
      </c>
      <c r="O49" s="181" t="str">
        <f t="shared" si="23"/>
        <v/>
      </c>
      <c r="P49" s="157" t="str">
        <f t="shared" si="77"/>
        <v>1</v>
      </c>
      <c r="Q49" s="158" t="str">
        <f t="shared" si="77"/>
        <v>0</v>
      </c>
      <c r="R49" s="158" t="str">
        <f t="shared" si="77"/>
        <v>0</v>
      </c>
      <c r="S49" s="159" t="str">
        <f t="shared" si="77"/>
        <v>1</v>
      </c>
      <c r="T49" s="158" t="str">
        <f t="shared" si="77"/>
        <v>1</v>
      </c>
      <c r="U49" s="158" t="str">
        <f t="shared" si="77"/>
        <v>1</v>
      </c>
      <c r="V49" s="158" t="str">
        <f t="shared" si="77"/>
        <v>0</v>
      </c>
      <c r="W49" s="159" t="str">
        <f t="shared" si="77"/>
        <v>0</v>
      </c>
      <c r="X49" s="158" t="str">
        <f t="shared" si="78"/>
        <v>0</v>
      </c>
      <c r="Y49" s="158" t="str">
        <f t="shared" si="78"/>
        <v>0</v>
      </c>
      <c r="Z49" s="158" t="str">
        <f t="shared" si="78"/>
        <v>0</v>
      </c>
      <c r="AA49" s="159" t="str">
        <f t="shared" si="78"/>
        <v>1</v>
      </c>
      <c r="AB49" s="161" t="str">
        <f t="shared" si="78"/>
        <v>1</v>
      </c>
      <c r="AC49" s="161" t="str">
        <f t="shared" si="78"/>
        <v>0</v>
      </c>
      <c r="AD49" s="158" t="str">
        <f t="shared" si="78"/>
        <v>1</v>
      </c>
      <c r="AE49" s="159" t="str">
        <f t="shared" si="78"/>
        <v>1</v>
      </c>
      <c r="AF49" s="180" t="str">
        <f t="shared" si="79"/>
        <v>0</v>
      </c>
      <c r="AG49" s="182" t="str">
        <f t="shared" si="79"/>
        <v>0</v>
      </c>
      <c r="AH49" s="183" t="str">
        <f t="shared" si="79"/>
        <v>0</v>
      </c>
      <c r="AI49" s="185" t="str">
        <f t="shared" si="79"/>
        <v>0</v>
      </c>
      <c r="AJ49" s="184" t="str">
        <f t="shared" si="79"/>
        <v>1</v>
      </c>
      <c r="AK49" s="184" t="str">
        <f t="shared" si="79"/>
        <v>1</v>
      </c>
      <c r="AL49" s="295" t="str">
        <f t="shared" si="79"/>
        <v>0</v>
      </c>
      <c r="AM49" s="185" t="str">
        <f t="shared" si="79"/>
        <v>0</v>
      </c>
      <c r="AN49" s="249" t="str">
        <f t="shared" si="80"/>
        <v>0</v>
      </c>
      <c r="AO49" s="249" t="str">
        <f t="shared" si="80"/>
        <v>0</v>
      </c>
      <c r="AP49" s="249" t="str">
        <f t="shared" si="80"/>
        <v>1</v>
      </c>
      <c r="AQ49" s="251" t="str">
        <f t="shared" si="80"/>
        <v>0</v>
      </c>
      <c r="AR49" s="249" t="str">
        <f t="shared" si="80"/>
        <v>0</v>
      </c>
      <c r="AS49" s="249" t="str">
        <f t="shared" si="80"/>
        <v>0</v>
      </c>
      <c r="AT49" s="249" t="str">
        <f t="shared" si="80"/>
        <v>0</v>
      </c>
      <c r="AU49" s="251" t="str">
        <f t="shared" si="80"/>
        <v>1</v>
      </c>
      <c r="AV49" s="249" t="str">
        <f t="shared" si="81"/>
        <v>0</v>
      </c>
      <c r="AW49" s="252" t="str">
        <f t="shared" si="81"/>
        <v>0</v>
      </c>
      <c r="AX49" s="252" t="str">
        <f t="shared" si="81"/>
        <v>0</v>
      </c>
      <c r="AY49" s="253" t="str">
        <f t="shared" si="81"/>
        <v>0</v>
      </c>
      <c r="AZ49" s="252" t="str">
        <f t="shared" si="81"/>
        <v>0</v>
      </c>
      <c r="BA49" s="252" t="str">
        <f t="shared" si="81"/>
        <v>0</v>
      </c>
      <c r="BB49" s="252" t="str">
        <f t="shared" si="81"/>
        <v>0</v>
      </c>
      <c r="BC49" s="253" t="str">
        <f t="shared" si="81"/>
        <v>0</v>
      </c>
      <c r="BD49" s="168" t="str">
        <f t="shared" si="82"/>
        <v>1</v>
      </c>
      <c r="BE49" s="168" t="str">
        <f t="shared" si="82"/>
        <v>0</v>
      </c>
      <c r="BF49" s="168" t="str">
        <f t="shared" si="82"/>
        <v>1</v>
      </c>
      <c r="BG49" s="169" t="str">
        <f t="shared" si="82"/>
        <v>0</v>
      </c>
      <c r="BH49" s="168" t="str">
        <f t="shared" si="82"/>
        <v>1</v>
      </c>
      <c r="BI49" s="168" t="str">
        <f t="shared" si="82"/>
        <v>0</v>
      </c>
      <c r="BJ49" s="168" t="str">
        <f t="shared" si="82"/>
        <v>0</v>
      </c>
      <c r="BK49" s="169" t="str">
        <f t="shared" si="82"/>
        <v>0</v>
      </c>
      <c r="BL49" s="168" t="str">
        <f t="shared" si="83"/>
        <v>0</v>
      </c>
      <c r="BM49" s="168" t="str">
        <f t="shared" si="83"/>
        <v>0</v>
      </c>
      <c r="BN49" s="168" t="str">
        <f t="shared" si="83"/>
        <v>0</v>
      </c>
      <c r="BO49" s="169" t="str">
        <f t="shared" si="83"/>
        <v>0</v>
      </c>
      <c r="BP49" s="168" t="str">
        <f t="shared" si="83"/>
        <v>0</v>
      </c>
      <c r="BQ49" s="168" t="str">
        <f t="shared" si="83"/>
        <v>1</v>
      </c>
      <c r="BR49" s="168" t="str">
        <f t="shared" si="83"/>
        <v>0</v>
      </c>
      <c r="BS49" s="169" t="str">
        <f t="shared" si="83"/>
        <v>1</v>
      </c>
      <c r="BT49" s="312" t="str">
        <f t="shared" si="84"/>
        <v>1</v>
      </c>
      <c r="BU49" s="312" t="str">
        <f t="shared" si="84"/>
        <v>0</v>
      </c>
      <c r="BV49" s="312" t="str">
        <f t="shared" si="84"/>
        <v>0</v>
      </c>
      <c r="BW49" s="313" t="str">
        <f t="shared" si="84"/>
        <v>1</v>
      </c>
      <c r="BX49" s="312" t="str">
        <f t="shared" si="84"/>
        <v>0</v>
      </c>
      <c r="BY49" s="312" t="str">
        <f t="shared" si="84"/>
        <v>0</v>
      </c>
      <c r="BZ49" s="312" t="str">
        <f t="shared" si="84"/>
        <v>0</v>
      </c>
      <c r="CA49" s="313" t="str">
        <f t="shared" si="84"/>
        <v>1</v>
      </c>
      <c r="CB49" s="184" t="str">
        <f t="shared" si="85"/>
        <v>0</v>
      </c>
      <c r="CC49" s="295" t="str">
        <f t="shared" si="85"/>
        <v>0</v>
      </c>
      <c r="CD49" s="350" t="str">
        <f t="shared" si="85"/>
        <v>0</v>
      </c>
      <c r="CE49" s="351" t="str">
        <f t="shared" si="85"/>
        <v>0</v>
      </c>
      <c r="CF49" s="350" t="str">
        <f t="shared" si="85"/>
        <v>0</v>
      </c>
      <c r="CG49" s="350" t="str">
        <f t="shared" si="85"/>
        <v>0</v>
      </c>
      <c r="CH49" s="350" t="str">
        <f t="shared" si="85"/>
        <v>0</v>
      </c>
      <c r="CI49" s="351" t="str">
        <f t="shared" si="85"/>
        <v>0</v>
      </c>
      <c r="CJ49" s="180"/>
      <c r="CK49" s="180"/>
      <c r="CL49" s="32" t="str">
        <f t="shared" si="63"/>
        <v>9C1B</v>
      </c>
      <c r="CM49" s="285">
        <f t="shared" si="64"/>
        <v>33</v>
      </c>
      <c r="CN49" s="285">
        <f t="shared" si="67"/>
        <v>43</v>
      </c>
      <c r="CO49" s="142">
        <f t="shared" si="34"/>
        <v>54.8</v>
      </c>
      <c r="CP49" s="142">
        <f t="shared" si="35"/>
        <v>12.666666666666664</v>
      </c>
      <c r="CQ49" s="154">
        <f t="shared" si="65"/>
        <v>6</v>
      </c>
      <c r="CR49" s="180"/>
      <c r="CS49" s="170">
        <f t="shared" si="36"/>
        <v>9</v>
      </c>
      <c r="CT49" s="23">
        <f t="shared" si="37"/>
        <v>12</v>
      </c>
      <c r="CU49" s="171">
        <f t="shared" si="38"/>
        <v>1</v>
      </c>
      <c r="CV49" s="23">
        <f t="shared" si="39"/>
        <v>11</v>
      </c>
      <c r="CW49" s="187">
        <f t="shared" si="40"/>
        <v>0</v>
      </c>
      <c r="CX49" s="188">
        <f t="shared" si="41"/>
        <v>12</v>
      </c>
      <c r="CY49" s="269">
        <f t="shared" si="42"/>
        <v>2</v>
      </c>
      <c r="CZ49" s="270">
        <f t="shared" si="43"/>
        <v>1</v>
      </c>
      <c r="DA49" s="269">
        <f t="shared" si="44"/>
        <v>0</v>
      </c>
      <c r="DB49" s="270">
        <f t="shared" si="45"/>
        <v>0</v>
      </c>
      <c r="DC49" s="173">
        <f t="shared" si="46"/>
        <v>10</v>
      </c>
      <c r="DD49" s="26">
        <f t="shared" si="47"/>
        <v>8</v>
      </c>
      <c r="DE49" s="173">
        <f t="shared" si="48"/>
        <v>0</v>
      </c>
      <c r="DF49" s="26">
        <f t="shared" si="49"/>
        <v>5</v>
      </c>
      <c r="DG49" s="328">
        <f t="shared" si="50"/>
        <v>9</v>
      </c>
      <c r="DH49" s="329">
        <f t="shared" si="51"/>
        <v>1</v>
      </c>
      <c r="DI49" s="187">
        <f t="shared" si="52"/>
        <v>0</v>
      </c>
      <c r="DJ49" s="188">
        <f t="shared" si="53"/>
        <v>0</v>
      </c>
      <c r="DL49" s="19">
        <f t="shared" si="54"/>
        <v>156</v>
      </c>
      <c r="DM49" s="19">
        <f t="shared" si="55"/>
        <v>27</v>
      </c>
      <c r="DN49" s="189">
        <f t="shared" si="56"/>
        <v>12</v>
      </c>
      <c r="DO49" s="279">
        <f t="shared" si="57"/>
        <v>33</v>
      </c>
      <c r="DP49" s="279">
        <f t="shared" si="58"/>
        <v>0</v>
      </c>
      <c r="DQ49" s="20">
        <f t="shared" si="59"/>
        <v>168</v>
      </c>
      <c r="DR49" s="20">
        <f t="shared" si="60"/>
        <v>5</v>
      </c>
      <c r="DS49" s="338">
        <f t="shared" si="61"/>
        <v>145</v>
      </c>
      <c r="DT49" s="189">
        <f t="shared" si="62"/>
        <v>0</v>
      </c>
      <c r="DU49" s="172">
        <f t="shared" si="66"/>
        <v>145</v>
      </c>
    </row>
    <row r="50" spans="1:125" s="187" customFormat="1">
      <c r="A50" s="408" t="s">
        <v>362</v>
      </c>
      <c r="B50" s="408" t="s">
        <v>363</v>
      </c>
      <c r="C50" s="177">
        <f t="shared" si="11"/>
        <v>17</v>
      </c>
      <c r="D50" s="178">
        <f t="shared" si="12"/>
        <v>68</v>
      </c>
      <c r="E50" s="179" t="str">
        <f t="shared" si="13"/>
        <v>9C</v>
      </c>
      <c r="F50" s="180" t="str">
        <f t="shared" si="14"/>
        <v>1B</v>
      </c>
      <c r="G50" s="180" t="str">
        <f t="shared" si="15"/>
        <v>0E</v>
      </c>
      <c r="H50" s="180" t="str">
        <f t="shared" si="16"/>
        <v>21</v>
      </c>
      <c r="I50" s="180" t="str">
        <f t="shared" si="17"/>
        <v>00</v>
      </c>
      <c r="J50" s="180" t="str">
        <f t="shared" si="18"/>
        <v>A8</v>
      </c>
      <c r="K50" s="180" t="str">
        <f t="shared" si="19"/>
        <v>05</v>
      </c>
      <c r="L50" s="180" t="str">
        <f t="shared" si="20"/>
        <v>93</v>
      </c>
      <c r="M50" s="180" t="str">
        <f t="shared" si="21"/>
        <v>4</v>
      </c>
      <c r="N50" s="180" t="str">
        <f t="shared" si="22"/>
        <v/>
      </c>
      <c r="O50" s="181" t="str">
        <f t="shared" si="23"/>
        <v/>
      </c>
      <c r="P50" s="157" t="str">
        <f t="shared" si="77"/>
        <v>1</v>
      </c>
      <c r="Q50" s="158" t="str">
        <f t="shared" si="77"/>
        <v>0</v>
      </c>
      <c r="R50" s="158" t="str">
        <f t="shared" si="77"/>
        <v>0</v>
      </c>
      <c r="S50" s="159" t="str">
        <f t="shared" si="77"/>
        <v>1</v>
      </c>
      <c r="T50" s="158" t="str">
        <f t="shared" si="77"/>
        <v>1</v>
      </c>
      <c r="U50" s="158" t="str">
        <f t="shared" si="77"/>
        <v>1</v>
      </c>
      <c r="V50" s="158" t="str">
        <f t="shared" si="77"/>
        <v>0</v>
      </c>
      <c r="W50" s="159" t="str">
        <f t="shared" si="77"/>
        <v>0</v>
      </c>
      <c r="X50" s="158" t="str">
        <f t="shared" si="78"/>
        <v>0</v>
      </c>
      <c r="Y50" s="158" t="str">
        <f t="shared" si="78"/>
        <v>0</v>
      </c>
      <c r="Z50" s="158" t="str">
        <f t="shared" si="78"/>
        <v>0</v>
      </c>
      <c r="AA50" s="159" t="str">
        <f t="shared" si="78"/>
        <v>1</v>
      </c>
      <c r="AB50" s="161" t="str">
        <f t="shared" si="78"/>
        <v>1</v>
      </c>
      <c r="AC50" s="161" t="str">
        <f t="shared" si="78"/>
        <v>0</v>
      </c>
      <c r="AD50" s="158" t="str">
        <f t="shared" si="78"/>
        <v>1</v>
      </c>
      <c r="AE50" s="159" t="str">
        <f t="shared" si="78"/>
        <v>1</v>
      </c>
      <c r="AF50" s="180" t="str">
        <f t="shared" si="79"/>
        <v>0</v>
      </c>
      <c r="AG50" s="182" t="str">
        <f t="shared" si="79"/>
        <v>0</v>
      </c>
      <c r="AH50" s="183" t="str">
        <f t="shared" si="79"/>
        <v>0</v>
      </c>
      <c r="AI50" s="185" t="str">
        <f t="shared" si="79"/>
        <v>0</v>
      </c>
      <c r="AJ50" s="184" t="str">
        <f t="shared" si="79"/>
        <v>1</v>
      </c>
      <c r="AK50" s="184" t="str">
        <f t="shared" si="79"/>
        <v>1</v>
      </c>
      <c r="AL50" s="295" t="str">
        <f t="shared" si="79"/>
        <v>1</v>
      </c>
      <c r="AM50" s="185" t="str">
        <f t="shared" si="79"/>
        <v>0</v>
      </c>
      <c r="AN50" s="249" t="str">
        <f t="shared" si="80"/>
        <v>0</v>
      </c>
      <c r="AO50" s="249" t="str">
        <f t="shared" si="80"/>
        <v>0</v>
      </c>
      <c r="AP50" s="249" t="str">
        <f t="shared" si="80"/>
        <v>1</v>
      </c>
      <c r="AQ50" s="251" t="str">
        <f t="shared" si="80"/>
        <v>0</v>
      </c>
      <c r="AR50" s="249" t="str">
        <f t="shared" si="80"/>
        <v>0</v>
      </c>
      <c r="AS50" s="249" t="str">
        <f t="shared" si="80"/>
        <v>0</v>
      </c>
      <c r="AT50" s="249" t="str">
        <f t="shared" si="80"/>
        <v>0</v>
      </c>
      <c r="AU50" s="251" t="str">
        <f t="shared" si="80"/>
        <v>1</v>
      </c>
      <c r="AV50" s="249" t="str">
        <f t="shared" si="81"/>
        <v>0</v>
      </c>
      <c r="AW50" s="252" t="str">
        <f t="shared" si="81"/>
        <v>0</v>
      </c>
      <c r="AX50" s="252" t="str">
        <f t="shared" si="81"/>
        <v>0</v>
      </c>
      <c r="AY50" s="253" t="str">
        <f t="shared" si="81"/>
        <v>0</v>
      </c>
      <c r="AZ50" s="252" t="str">
        <f t="shared" si="81"/>
        <v>0</v>
      </c>
      <c r="BA50" s="252" t="str">
        <f t="shared" si="81"/>
        <v>0</v>
      </c>
      <c r="BB50" s="252" t="str">
        <f t="shared" si="81"/>
        <v>0</v>
      </c>
      <c r="BC50" s="253" t="str">
        <f t="shared" si="81"/>
        <v>0</v>
      </c>
      <c r="BD50" s="168" t="str">
        <f t="shared" si="82"/>
        <v>1</v>
      </c>
      <c r="BE50" s="168" t="str">
        <f t="shared" si="82"/>
        <v>0</v>
      </c>
      <c r="BF50" s="168" t="str">
        <f t="shared" si="82"/>
        <v>1</v>
      </c>
      <c r="BG50" s="169" t="str">
        <f t="shared" si="82"/>
        <v>0</v>
      </c>
      <c r="BH50" s="168" t="str">
        <f t="shared" si="82"/>
        <v>1</v>
      </c>
      <c r="BI50" s="168" t="str">
        <f t="shared" si="82"/>
        <v>0</v>
      </c>
      <c r="BJ50" s="168" t="str">
        <f t="shared" si="82"/>
        <v>0</v>
      </c>
      <c r="BK50" s="169" t="str">
        <f t="shared" si="82"/>
        <v>0</v>
      </c>
      <c r="BL50" s="168" t="str">
        <f t="shared" si="83"/>
        <v>0</v>
      </c>
      <c r="BM50" s="168" t="str">
        <f t="shared" si="83"/>
        <v>0</v>
      </c>
      <c r="BN50" s="168" t="str">
        <f t="shared" si="83"/>
        <v>0</v>
      </c>
      <c r="BO50" s="169" t="str">
        <f t="shared" si="83"/>
        <v>0</v>
      </c>
      <c r="BP50" s="168" t="str">
        <f t="shared" si="83"/>
        <v>0</v>
      </c>
      <c r="BQ50" s="168" t="str">
        <f t="shared" si="83"/>
        <v>1</v>
      </c>
      <c r="BR50" s="168" t="str">
        <f t="shared" si="83"/>
        <v>0</v>
      </c>
      <c r="BS50" s="169" t="str">
        <f t="shared" si="83"/>
        <v>1</v>
      </c>
      <c r="BT50" s="312" t="str">
        <f t="shared" si="84"/>
        <v>1</v>
      </c>
      <c r="BU50" s="312" t="str">
        <f t="shared" si="84"/>
        <v>0</v>
      </c>
      <c r="BV50" s="312" t="str">
        <f t="shared" si="84"/>
        <v>0</v>
      </c>
      <c r="BW50" s="313" t="str">
        <f t="shared" si="84"/>
        <v>1</v>
      </c>
      <c r="BX50" s="312" t="str">
        <f t="shared" si="84"/>
        <v>0</v>
      </c>
      <c r="BY50" s="312" t="str">
        <f t="shared" si="84"/>
        <v>0</v>
      </c>
      <c r="BZ50" s="312" t="str">
        <f t="shared" si="84"/>
        <v>1</v>
      </c>
      <c r="CA50" s="313" t="str">
        <f t="shared" si="84"/>
        <v>1</v>
      </c>
      <c r="CB50" s="184" t="str">
        <f t="shared" si="85"/>
        <v>0</v>
      </c>
      <c r="CC50" s="295" t="str">
        <f t="shared" si="85"/>
        <v>1</v>
      </c>
      <c r="CD50" s="350" t="str">
        <f t="shared" si="85"/>
        <v>0</v>
      </c>
      <c r="CE50" s="351" t="str">
        <f t="shared" si="85"/>
        <v>0</v>
      </c>
      <c r="CF50" s="350" t="str">
        <f t="shared" si="85"/>
        <v>0</v>
      </c>
      <c r="CG50" s="350" t="str">
        <f t="shared" si="85"/>
        <v>0</v>
      </c>
      <c r="CH50" s="350" t="str">
        <f t="shared" si="85"/>
        <v>0</v>
      </c>
      <c r="CI50" s="351" t="str">
        <f t="shared" si="85"/>
        <v>0</v>
      </c>
      <c r="CJ50" s="180"/>
      <c r="CK50" s="180"/>
      <c r="CL50" s="32" t="str">
        <f t="shared" si="63"/>
        <v>9C1B</v>
      </c>
      <c r="CM50" s="285">
        <f t="shared" si="64"/>
        <v>33</v>
      </c>
      <c r="CN50" s="285">
        <f t="shared" si="67"/>
        <v>43</v>
      </c>
      <c r="CO50" s="142">
        <f t="shared" si="34"/>
        <v>54.8</v>
      </c>
      <c r="CP50" s="142">
        <f t="shared" si="35"/>
        <v>12.666666666666664</v>
      </c>
      <c r="CQ50" s="154">
        <f t="shared" si="65"/>
        <v>7</v>
      </c>
      <c r="CR50" s="180"/>
      <c r="CS50" s="170">
        <f t="shared" si="36"/>
        <v>9</v>
      </c>
      <c r="CT50" s="23">
        <f t="shared" si="37"/>
        <v>12</v>
      </c>
      <c r="CU50" s="171">
        <f t="shared" si="38"/>
        <v>1</v>
      </c>
      <c r="CV50" s="23">
        <f t="shared" si="39"/>
        <v>11</v>
      </c>
      <c r="CW50" s="187">
        <f t="shared" si="40"/>
        <v>0</v>
      </c>
      <c r="CX50" s="188">
        <f t="shared" si="41"/>
        <v>14</v>
      </c>
      <c r="CY50" s="269">
        <f t="shared" si="42"/>
        <v>2</v>
      </c>
      <c r="CZ50" s="270">
        <f t="shared" si="43"/>
        <v>1</v>
      </c>
      <c r="DA50" s="269">
        <f t="shared" si="44"/>
        <v>0</v>
      </c>
      <c r="DB50" s="270">
        <f t="shared" si="45"/>
        <v>0</v>
      </c>
      <c r="DC50" s="173">
        <f t="shared" si="46"/>
        <v>10</v>
      </c>
      <c r="DD50" s="26">
        <f t="shared" si="47"/>
        <v>8</v>
      </c>
      <c r="DE50" s="173">
        <f t="shared" si="48"/>
        <v>0</v>
      </c>
      <c r="DF50" s="26">
        <f t="shared" si="49"/>
        <v>5</v>
      </c>
      <c r="DG50" s="328">
        <f t="shared" si="50"/>
        <v>9</v>
      </c>
      <c r="DH50" s="329">
        <f t="shared" si="51"/>
        <v>3</v>
      </c>
      <c r="DI50" s="187">
        <f t="shared" si="52"/>
        <v>4</v>
      </c>
      <c r="DJ50" s="188">
        <f t="shared" si="53"/>
        <v>0</v>
      </c>
      <c r="DL50" s="19">
        <f t="shared" si="54"/>
        <v>156</v>
      </c>
      <c r="DM50" s="19">
        <f t="shared" si="55"/>
        <v>27</v>
      </c>
      <c r="DN50" s="189">
        <f t="shared" si="56"/>
        <v>14</v>
      </c>
      <c r="DO50" s="279">
        <f t="shared" si="57"/>
        <v>33</v>
      </c>
      <c r="DP50" s="279">
        <f t="shared" si="58"/>
        <v>0</v>
      </c>
      <c r="DQ50" s="20">
        <f t="shared" si="59"/>
        <v>168</v>
      </c>
      <c r="DR50" s="20">
        <f t="shared" si="60"/>
        <v>5</v>
      </c>
      <c r="DS50" s="338">
        <f t="shared" si="61"/>
        <v>147</v>
      </c>
      <c r="DT50" s="189">
        <f t="shared" si="62"/>
        <v>64</v>
      </c>
      <c r="DU50" s="172">
        <f t="shared" si="66"/>
        <v>147</v>
      </c>
    </row>
    <row r="51" spans="1:125" s="187" customFormat="1">
      <c r="A51" s="408" t="s">
        <v>364</v>
      </c>
      <c r="B51" s="408" t="s">
        <v>365</v>
      </c>
      <c r="C51" s="177">
        <f t="shared" si="11"/>
        <v>17</v>
      </c>
      <c r="D51" s="178">
        <f t="shared" si="12"/>
        <v>68</v>
      </c>
      <c r="E51" s="179" t="str">
        <f t="shared" si="13"/>
        <v>9C</v>
      </c>
      <c r="F51" s="180" t="str">
        <f t="shared" si="14"/>
        <v>1B</v>
      </c>
      <c r="G51" s="180" t="str">
        <f t="shared" si="15"/>
        <v>04</v>
      </c>
      <c r="H51" s="180" t="str">
        <f t="shared" si="16"/>
        <v>21</v>
      </c>
      <c r="I51" s="180" t="str">
        <f t="shared" si="17"/>
        <v>00</v>
      </c>
      <c r="J51" s="180" t="str">
        <f t="shared" si="18"/>
        <v>AA</v>
      </c>
      <c r="K51" s="180" t="str">
        <f t="shared" si="19"/>
        <v>05</v>
      </c>
      <c r="L51" s="180" t="str">
        <f t="shared" si="20"/>
        <v>8B</v>
      </c>
      <c r="M51" s="180" t="str">
        <f t="shared" si="21"/>
        <v>4</v>
      </c>
      <c r="N51" s="180" t="str">
        <f t="shared" si="22"/>
        <v/>
      </c>
      <c r="O51" s="181" t="str">
        <f t="shared" si="23"/>
        <v/>
      </c>
      <c r="P51" s="157" t="str">
        <f t="shared" si="77"/>
        <v>1</v>
      </c>
      <c r="Q51" s="158" t="str">
        <f t="shared" si="77"/>
        <v>0</v>
      </c>
      <c r="R51" s="158" t="str">
        <f t="shared" si="77"/>
        <v>0</v>
      </c>
      <c r="S51" s="159" t="str">
        <f t="shared" si="77"/>
        <v>1</v>
      </c>
      <c r="T51" s="158" t="str">
        <f t="shared" si="77"/>
        <v>1</v>
      </c>
      <c r="U51" s="158" t="str">
        <f t="shared" si="77"/>
        <v>1</v>
      </c>
      <c r="V51" s="158" t="str">
        <f t="shared" si="77"/>
        <v>0</v>
      </c>
      <c r="W51" s="159" t="str">
        <f t="shared" si="77"/>
        <v>0</v>
      </c>
      <c r="X51" s="158" t="str">
        <f t="shared" si="78"/>
        <v>0</v>
      </c>
      <c r="Y51" s="158" t="str">
        <f t="shared" si="78"/>
        <v>0</v>
      </c>
      <c r="Z51" s="158" t="str">
        <f t="shared" si="78"/>
        <v>0</v>
      </c>
      <c r="AA51" s="159" t="str">
        <f t="shared" si="78"/>
        <v>1</v>
      </c>
      <c r="AB51" s="161" t="str">
        <f t="shared" si="78"/>
        <v>1</v>
      </c>
      <c r="AC51" s="161" t="str">
        <f t="shared" si="78"/>
        <v>0</v>
      </c>
      <c r="AD51" s="158" t="str">
        <f t="shared" si="78"/>
        <v>1</v>
      </c>
      <c r="AE51" s="159" t="str">
        <f t="shared" si="78"/>
        <v>1</v>
      </c>
      <c r="AF51" s="180" t="str">
        <f t="shared" si="79"/>
        <v>0</v>
      </c>
      <c r="AG51" s="182" t="str">
        <f t="shared" si="79"/>
        <v>0</v>
      </c>
      <c r="AH51" s="183" t="str">
        <f t="shared" si="79"/>
        <v>0</v>
      </c>
      <c r="AI51" s="185" t="str">
        <f t="shared" si="79"/>
        <v>0</v>
      </c>
      <c r="AJ51" s="184" t="str">
        <f t="shared" si="79"/>
        <v>0</v>
      </c>
      <c r="AK51" s="184" t="str">
        <f t="shared" si="79"/>
        <v>1</v>
      </c>
      <c r="AL51" s="295" t="str">
        <f t="shared" si="79"/>
        <v>0</v>
      </c>
      <c r="AM51" s="185" t="str">
        <f t="shared" si="79"/>
        <v>0</v>
      </c>
      <c r="AN51" s="249" t="str">
        <f t="shared" si="80"/>
        <v>0</v>
      </c>
      <c r="AO51" s="249" t="str">
        <f t="shared" si="80"/>
        <v>0</v>
      </c>
      <c r="AP51" s="249" t="str">
        <f t="shared" si="80"/>
        <v>1</v>
      </c>
      <c r="AQ51" s="251" t="str">
        <f t="shared" si="80"/>
        <v>0</v>
      </c>
      <c r="AR51" s="249" t="str">
        <f t="shared" si="80"/>
        <v>0</v>
      </c>
      <c r="AS51" s="249" t="str">
        <f t="shared" si="80"/>
        <v>0</v>
      </c>
      <c r="AT51" s="249" t="str">
        <f t="shared" si="80"/>
        <v>0</v>
      </c>
      <c r="AU51" s="251" t="str">
        <f t="shared" si="80"/>
        <v>1</v>
      </c>
      <c r="AV51" s="249" t="str">
        <f t="shared" si="81"/>
        <v>0</v>
      </c>
      <c r="AW51" s="252" t="str">
        <f t="shared" si="81"/>
        <v>0</v>
      </c>
      <c r="AX51" s="252" t="str">
        <f t="shared" si="81"/>
        <v>0</v>
      </c>
      <c r="AY51" s="253" t="str">
        <f t="shared" si="81"/>
        <v>0</v>
      </c>
      <c r="AZ51" s="252" t="str">
        <f t="shared" si="81"/>
        <v>0</v>
      </c>
      <c r="BA51" s="252" t="str">
        <f t="shared" si="81"/>
        <v>0</v>
      </c>
      <c r="BB51" s="252" t="str">
        <f t="shared" si="81"/>
        <v>0</v>
      </c>
      <c r="BC51" s="253" t="str">
        <f t="shared" si="81"/>
        <v>0</v>
      </c>
      <c r="BD51" s="168" t="str">
        <f t="shared" si="82"/>
        <v>1</v>
      </c>
      <c r="BE51" s="168" t="str">
        <f t="shared" si="82"/>
        <v>0</v>
      </c>
      <c r="BF51" s="168" t="str">
        <f t="shared" si="82"/>
        <v>1</v>
      </c>
      <c r="BG51" s="169" t="str">
        <f t="shared" si="82"/>
        <v>0</v>
      </c>
      <c r="BH51" s="168" t="str">
        <f t="shared" si="82"/>
        <v>1</v>
      </c>
      <c r="BI51" s="168" t="str">
        <f t="shared" si="82"/>
        <v>0</v>
      </c>
      <c r="BJ51" s="168" t="str">
        <f t="shared" si="82"/>
        <v>1</v>
      </c>
      <c r="BK51" s="169" t="str">
        <f t="shared" si="82"/>
        <v>0</v>
      </c>
      <c r="BL51" s="168" t="str">
        <f t="shared" si="83"/>
        <v>0</v>
      </c>
      <c r="BM51" s="168" t="str">
        <f t="shared" si="83"/>
        <v>0</v>
      </c>
      <c r="BN51" s="168" t="str">
        <f t="shared" si="83"/>
        <v>0</v>
      </c>
      <c r="BO51" s="169" t="str">
        <f t="shared" si="83"/>
        <v>0</v>
      </c>
      <c r="BP51" s="168" t="str">
        <f t="shared" si="83"/>
        <v>0</v>
      </c>
      <c r="BQ51" s="168" t="str">
        <f t="shared" si="83"/>
        <v>1</v>
      </c>
      <c r="BR51" s="168" t="str">
        <f t="shared" si="83"/>
        <v>0</v>
      </c>
      <c r="BS51" s="169" t="str">
        <f t="shared" si="83"/>
        <v>1</v>
      </c>
      <c r="BT51" s="312" t="str">
        <f t="shared" si="84"/>
        <v>1</v>
      </c>
      <c r="BU51" s="312" t="str">
        <f t="shared" si="84"/>
        <v>0</v>
      </c>
      <c r="BV51" s="312" t="str">
        <f t="shared" si="84"/>
        <v>0</v>
      </c>
      <c r="BW51" s="313" t="str">
        <f t="shared" si="84"/>
        <v>0</v>
      </c>
      <c r="BX51" s="312" t="str">
        <f t="shared" si="84"/>
        <v>1</v>
      </c>
      <c r="BY51" s="312" t="str">
        <f t="shared" si="84"/>
        <v>0</v>
      </c>
      <c r="BZ51" s="312" t="str">
        <f t="shared" si="84"/>
        <v>1</v>
      </c>
      <c r="CA51" s="313" t="str">
        <f t="shared" si="84"/>
        <v>1</v>
      </c>
      <c r="CB51" s="184" t="str">
        <f t="shared" si="85"/>
        <v>0</v>
      </c>
      <c r="CC51" s="295" t="str">
        <f t="shared" si="85"/>
        <v>1</v>
      </c>
      <c r="CD51" s="350" t="str">
        <f t="shared" si="85"/>
        <v>0</v>
      </c>
      <c r="CE51" s="351" t="str">
        <f t="shared" si="85"/>
        <v>0</v>
      </c>
      <c r="CF51" s="350" t="str">
        <f t="shared" si="85"/>
        <v>0</v>
      </c>
      <c r="CG51" s="350" t="str">
        <f t="shared" si="85"/>
        <v>0</v>
      </c>
      <c r="CH51" s="350" t="str">
        <f t="shared" si="85"/>
        <v>0</v>
      </c>
      <c r="CI51" s="351" t="str">
        <f t="shared" si="85"/>
        <v>0</v>
      </c>
      <c r="CJ51" s="180"/>
      <c r="CK51" s="180"/>
      <c r="CL51" s="32" t="str">
        <f t="shared" si="63"/>
        <v>9C1B</v>
      </c>
      <c r="CM51" s="285">
        <f t="shared" si="64"/>
        <v>33</v>
      </c>
      <c r="CN51" s="285">
        <f t="shared" si="67"/>
        <v>43</v>
      </c>
      <c r="CO51" s="142">
        <f t="shared" si="34"/>
        <v>55</v>
      </c>
      <c r="CP51" s="142">
        <f t="shared" si="35"/>
        <v>12.777777777777779</v>
      </c>
      <c r="CQ51" s="154">
        <f t="shared" si="65"/>
        <v>2</v>
      </c>
      <c r="CR51" s="180"/>
      <c r="CS51" s="170">
        <f t="shared" si="36"/>
        <v>9</v>
      </c>
      <c r="CT51" s="23">
        <f t="shared" si="37"/>
        <v>12</v>
      </c>
      <c r="CU51" s="171">
        <f t="shared" si="38"/>
        <v>1</v>
      </c>
      <c r="CV51" s="23">
        <f t="shared" si="39"/>
        <v>11</v>
      </c>
      <c r="CW51" s="187">
        <f t="shared" si="40"/>
        <v>0</v>
      </c>
      <c r="CX51" s="188">
        <f t="shared" si="41"/>
        <v>4</v>
      </c>
      <c r="CY51" s="269">
        <f t="shared" si="42"/>
        <v>2</v>
      </c>
      <c r="CZ51" s="270">
        <f t="shared" si="43"/>
        <v>1</v>
      </c>
      <c r="DA51" s="269">
        <f t="shared" si="44"/>
        <v>0</v>
      </c>
      <c r="DB51" s="270">
        <f t="shared" si="45"/>
        <v>0</v>
      </c>
      <c r="DC51" s="173">
        <f t="shared" si="46"/>
        <v>10</v>
      </c>
      <c r="DD51" s="26">
        <f t="shared" si="47"/>
        <v>10</v>
      </c>
      <c r="DE51" s="173">
        <f t="shared" si="48"/>
        <v>0</v>
      </c>
      <c r="DF51" s="26">
        <f t="shared" si="49"/>
        <v>5</v>
      </c>
      <c r="DG51" s="328">
        <f t="shared" si="50"/>
        <v>8</v>
      </c>
      <c r="DH51" s="329">
        <f t="shared" si="51"/>
        <v>11</v>
      </c>
      <c r="DI51" s="187">
        <f t="shared" si="52"/>
        <v>4</v>
      </c>
      <c r="DJ51" s="188">
        <f t="shared" si="53"/>
        <v>0</v>
      </c>
      <c r="DL51" s="19">
        <f t="shared" si="54"/>
        <v>156</v>
      </c>
      <c r="DM51" s="19">
        <f t="shared" si="55"/>
        <v>27</v>
      </c>
      <c r="DN51" s="189">
        <f t="shared" si="56"/>
        <v>4</v>
      </c>
      <c r="DO51" s="279">
        <f t="shared" si="57"/>
        <v>33</v>
      </c>
      <c r="DP51" s="279">
        <f t="shared" si="58"/>
        <v>0</v>
      </c>
      <c r="DQ51" s="20">
        <f t="shared" si="59"/>
        <v>170</v>
      </c>
      <c r="DR51" s="20">
        <f t="shared" si="60"/>
        <v>5</v>
      </c>
      <c r="DS51" s="338">
        <f t="shared" si="61"/>
        <v>139</v>
      </c>
      <c r="DT51" s="189">
        <f t="shared" si="62"/>
        <v>64</v>
      </c>
      <c r="DU51" s="172">
        <f t="shared" si="66"/>
        <v>139</v>
      </c>
    </row>
    <row r="52" spans="1:125" s="172" customFormat="1">
      <c r="A52" s="408" t="s">
        <v>366</v>
      </c>
      <c r="B52" s="408" t="s">
        <v>367</v>
      </c>
      <c r="C52" s="154">
        <f t="shared" si="11"/>
        <v>17</v>
      </c>
      <c r="D52" s="167">
        <f t="shared" si="12"/>
        <v>68</v>
      </c>
      <c r="E52" s="166" t="str">
        <f t="shared" si="13"/>
        <v>9C</v>
      </c>
      <c r="F52" s="367" t="str">
        <f t="shared" si="14"/>
        <v>1B</v>
      </c>
      <c r="G52" s="367" t="str">
        <f t="shared" si="15"/>
        <v>08</v>
      </c>
      <c r="H52" s="367" t="str">
        <f t="shared" si="16"/>
        <v>21</v>
      </c>
      <c r="I52" s="367" t="str">
        <f t="shared" si="17"/>
        <v>00</v>
      </c>
      <c r="J52" s="367" t="str">
        <f t="shared" si="18"/>
        <v>AA</v>
      </c>
      <c r="K52" s="367" t="str">
        <f t="shared" si="19"/>
        <v>05</v>
      </c>
      <c r="L52" s="367" t="str">
        <f t="shared" si="20"/>
        <v>8F</v>
      </c>
      <c r="M52" s="367" t="str">
        <f t="shared" si="21"/>
        <v>4</v>
      </c>
      <c r="N52" s="367" t="str">
        <f t="shared" si="22"/>
        <v/>
      </c>
      <c r="O52" s="156" t="str">
        <f t="shared" si="23"/>
        <v/>
      </c>
      <c r="P52" s="157" t="str">
        <f t="shared" si="77"/>
        <v>1</v>
      </c>
      <c r="Q52" s="158" t="str">
        <f t="shared" si="77"/>
        <v>0</v>
      </c>
      <c r="R52" s="158" t="str">
        <f t="shared" si="77"/>
        <v>0</v>
      </c>
      <c r="S52" s="159" t="str">
        <f t="shared" si="77"/>
        <v>1</v>
      </c>
      <c r="T52" s="158" t="str">
        <f t="shared" si="77"/>
        <v>1</v>
      </c>
      <c r="U52" s="158" t="str">
        <f t="shared" si="77"/>
        <v>1</v>
      </c>
      <c r="V52" s="158" t="str">
        <f t="shared" si="77"/>
        <v>0</v>
      </c>
      <c r="W52" s="159" t="str">
        <f t="shared" si="77"/>
        <v>0</v>
      </c>
      <c r="X52" s="158" t="str">
        <f t="shared" si="78"/>
        <v>0</v>
      </c>
      <c r="Y52" s="158" t="str">
        <f t="shared" si="78"/>
        <v>0</v>
      </c>
      <c r="Z52" s="158" t="str">
        <f t="shared" si="78"/>
        <v>0</v>
      </c>
      <c r="AA52" s="159" t="str">
        <f t="shared" si="78"/>
        <v>1</v>
      </c>
      <c r="AB52" s="161" t="str">
        <f t="shared" si="78"/>
        <v>1</v>
      </c>
      <c r="AC52" s="161" t="str">
        <f t="shared" si="78"/>
        <v>0</v>
      </c>
      <c r="AD52" s="158" t="str">
        <f t="shared" si="78"/>
        <v>1</v>
      </c>
      <c r="AE52" s="159" t="str">
        <f t="shared" si="78"/>
        <v>1</v>
      </c>
      <c r="AF52" s="367" t="str">
        <f t="shared" si="79"/>
        <v>0</v>
      </c>
      <c r="AG52" s="162" t="str">
        <f t="shared" si="79"/>
        <v>0</v>
      </c>
      <c r="AH52" s="163" t="str">
        <f t="shared" si="79"/>
        <v>0</v>
      </c>
      <c r="AI52" s="165" t="str">
        <f t="shared" si="79"/>
        <v>0</v>
      </c>
      <c r="AJ52" s="164" t="str">
        <f t="shared" si="79"/>
        <v>1</v>
      </c>
      <c r="AK52" s="164" t="str">
        <f t="shared" si="79"/>
        <v>0</v>
      </c>
      <c r="AL52" s="289" t="str">
        <f t="shared" si="79"/>
        <v>0</v>
      </c>
      <c r="AM52" s="165" t="str">
        <f t="shared" si="79"/>
        <v>0</v>
      </c>
      <c r="AN52" s="230" t="str">
        <f t="shared" si="80"/>
        <v>0</v>
      </c>
      <c r="AO52" s="230" t="str">
        <f t="shared" si="80"/>
        <v>0</v>
      </c>
      <c r="AP52" s="230" t="str">
        <f t="shared" si="80"/>
        <v>1</v>
      </c>
      <c r="AQ52" s="231" t="str">
        <f t="shared" si="80"/>
        <v>0</v>
      </c>
      <c r="AR52" s="230" t="str">
        <f t="shared" si="80"/>
        <v>0</v>
      </c>
      <c r="AS52" s="230" t="str">
        <f t="shared" si="80"/>
        <v>0</v>
      </c>
      <c r="AT52" s="230" t="str">
        <f t="shared" si="80"/>
        <v>0</v>
      </c>
      <c r="AU52" s="231" t="str">
        <f t="shared" si="80"/>
        <v>1</v>
      </c>
      <c r="AV52" s="230" t="str">
        <f t="shared" si="81"/>
        <v>0</v>
      </c>
      <c r="AW52" s="232" t="str">
        <f t="shared" si="81"/>
        <v>0</v>
      </c>
      <c r="AX52" s="232" t="str">
        <f t="shared" si="81"/>
        <v>0</v>
      </c>
      <c r="AY52" s="233" t="str">
        <f t="shared" si="81"/>
        <v>0</v>
      </c>
      <c r="AZ52" s="232" t="str">
        <f t="shared" si="81"/>
        <v>0</v>
      </c>
      <c r="BA52" s="232" t="str">
        <f t="shared" si="81"/>
        <v>0</v>
      </c>
      <c r="BB52" s="232" t="str">
        <f t="shared" si="81"/>
        <v>0</v>
      </c>
      <c r="BC52" s="233" t="str">
        <f t="shared" si="81"/>
        <v>0</v>
      </c>
      <c r="BD52" s="168" t="str">
        <f t="shared" si="82"/>
        <v>1</v>
      </c>
      <c r="BE52" s="168" t="str">
        <f t="shared" si="82"/>
        <v>0</v>
      </c>
      <c r="BF52" s="168" t="str">
        <f t="shared" si="82"/>
        <v>1</v>
      </c>
      <c r="BG52" s="169" t="str">
        <f t="shared" si="82"/>
        <v>0</v>
      </c>
      <c r="BH52" s="168" t="str">
        <f t="shared" si="82"/>
        <v>1</v>
      </c>
      <c r="BI52" s="168" t="str">
        <f t="shared" si="82"/>
        <v>0</v>
      </c>
      <c r="BJ52" s="168" t="str">
        <f t="shared" si="82"/>
        <v>1</v>
      </c>
      <c r="BK52" s="169" t="str">
        <f t="shared" si="82"/>
        <v>0</v>
      </c>
      <c r="BL52" s="168" t="str">
        <f t="shared" si="83"/>
        <v>0</v>
      </c>
      <c r="BM52" s="168" t="str">
        <f t="shared" si="83"/>
        <v>0</v>
      </c>
      <c r="BN52" s="168" t="str">
        <f t="shared" si="83"/>
        <v>0</v>
      </c>
      <c r="BO52" s="169" t="str">
        <f t="shared" si="83"/>
        <v>0</v>
      </c>
      <c r="BP52" s="168" t="str">
        <f t="shared" si="83"/>
        <v>0</v>
      </c>
      <c r="BQ52" s="168" t="str">
        <f t="shared" si="83"/>
        <v>1</v>
      </c>
      <c r="BR52" s="168" t="str">
        <f t="shared" si="83"/>
        <v>0</v>
      </c>
      <c r="BS52" s="169" t="str">
        <f t="shared" si="83"/>
        <v>1</v>
      </c>
      <c r="BT52" s="302" t="str">
        <f t="shared" si="84"/>
        <v>1</v>
      </c>
      <c r="BU52" s="302" t="str">
        <f t="shared" si="84"/>
        <v>0</v>
      </c>
      <c r="BV52" s="302" t="str">
        <f t="shared" si="84"/>
        <v>0</v>
      </c>
      <c r="BW52" s="303" t="str">
        <f t="shared" si="84"/>
        <v>0</v>
      </c>
      <c r="BX52" s="302" t="str">
        <f t="shared" si="84"/>
        <v>1</v>
      </c>
      <c r="BY52" s="302" t="str">
        <f t="shared" si="84"/>
        <v>1</v>
      </c>
      <c r="BZ52" s="302" t="str">
        <f t="shared" si="84"/>
        <v>1</v>
      </c>
      <c r="CA52" s="303" t="str">
        <f t="shared" si="84"/>
        <v>1</v>
      </c>
      <c r="CB52" s="164" t="str">
        <f t="shared" si="85"/>
        <v>0</v>
      </c>
      <c r="CC52" s="289" t="str">
        <f t="shared" si="85"/>
        <v>1</v>
      </c>
      <c r="CD52" s="340" t="str">
        <f t="shared" si="85"/>
        <v>0</v>
      </c>
      <c r="CE52" s="341" t="str">
        <f t="shared" si="85"/>
        <v>0</v>
      </c>
      <c r="CF52" s="340" t="str">
        <f t="shared" si="85"/>
        <v>0</v>
      </c>
      <c r="CG52" s="340" t="str">
        <f t="shared" si="85"/>
        <v>0</v>
      </c>
      <c r="CH52" s="340" t="str">
        <f t="shared" si="85"/>
        <v>0</v>
      </c>
      <c r="CI52" s="341" t="str">
        <f t="shared" si="85"/>
        <v>0</v>
      </c>
      <c r="CJ52" s="367"/>
      <c r="CK52" s="367"/>
      <c r="CL52" s="32" t="str">
        <f t="shared" si="63"/>
        <v>9C1B</v>
      </c>
      <c r="CM52" s="285">
        <f t="shared" si="64"/>
        <v>33</v>
      </c>
      <c r="CN52" s="285">
        <f t="shared" si="67"/>
        <v>43</v>
      </c>
      <c r="CO52" s="142">
        <f t="shared" si="34"/>
        <v>55</v>
      </c>
      <c r="CP52" s="142">
        <f t="shared" si="35"/>
        <v>12.777777777777779</v>
      </c>
      <c r="CQ52" s="154">
        <f t="shared" si="65"/>
        <v>4</v>
      </c>
      <c r="CR52" s="367"/>
      <c r="CS52" s="170">
        <f t="shared" si="36"/>
        <v>9</v>
      </c>
      <c r="CT52" s="23">
        <f t="shared" si="37"/>
        <v>12</v>
      </c>
      <c r="CU52" s="171">
        <f t="shared" si="38"/>
        <v>1</v>
      </c>
      <c r="CV52" s="23">
        <f t="shared" si="39"/>
        <v>11</v>
      </c>
      <c r="CW52" s="172">
        <f t="shared" si="40"/>
        <v>0</v>
      </c>
      <c r="CX52" s="24">
        <f t="shared" si="41"/>
        <v>8</v>
      </c>
      <c r="CY52" s="267">
        <f t="shared" si="42"/>
        <v>2</v>
      </c>
      <c r="CZ52" s="268">
        <f t="shared" si="43"/>
        <v>1</v>
      </c>
      <c r="DA52" s="267">
        <f t="shared" si="44"/>
        <v>0</v>
      </c>
      <c r="DB52" s="268">
        <f t="shared" si="45"/>
        <v>0</v>
      </c>
      <c r="DC52" s="173">
        <f t="shared" si="46"/>
        <v>10</v>
      </c>
      <c r="DD52" s="26">
        <f t="shared" si="47"/>
        <v>10</v>
      </c>
      <c r="DE52" s="173">
        <f t="shared" si="48"/>
        <v>0</v>
      </c>
      <c r="DF52" s="26">
        <f t="shared" si="49"/>
        <v>5</v>
      </c>
      <c r="DG52" s="326">
        <f t="shared" si="50"/>
        <v>8</v>
      </c>
      <c r="DH52" s="327">
        <f t="shared" si="51"/>
        <v>15</v>
      </c>
      <c r="DI52" s="172">
        <f t="shared" si="52"/>
        <v>4</v>
      </c>
      <c r="DJ52" s="24">
        <f t="shared" si="53"/>
        <v>0</v>
      </c>
      <c r="DL52" s="19">
        <f t="shared" si="54"/>
        <v>156</v>
      </c>
      <c r="DM52" s="19">
        <f t="shared" si="55"/>
        <v>27</v>
      </c>
      <c r="DN52" s="174">
        <f t="shared" si="56"/>
        <v>8</v>
      </c>
      <c r="DO52" s="278">
        <f t="shared" si="57"/>
        <v>33</v>
      </c>
      <c r="DP52" s="278">
        <f t="shared" si="58"/>
        <v>0</v>
      </c>
      <c r="DQ52" s="20">
        <f t="shared" si="59"/>
        <v>170</v>
      </c>
      <c r="DR52" s="20">
        <f t="shared" si="60"/>
        <v>5</v>
      </c>
      <c r="DS52" s="337">
        <f t="shared" si="61"/>
        <v>143</v>
      </c>
      <c r="DT52" s="174">
        <f t="shared" si="62"/>
        <v>64</v>
      </c>
      <c r="DU52" s="172">
        <f t="shared" si="66"/>
        <v>143</v>
      </c>
    </row>
    <row r="53" spans="1:125" s="172" customFormat="1">
      <c r="A53" s="408" t="s">
        <v>368</v>
      </c>
      <c r="B53" s="408" t="s">
        <v>369</v>
      </c>
      <c r="C53" s="154">
        <f t="shared" si="11"/>
        <v>17</v>
      </c>
      <c r="D53" s="167">
        <f t="shared" si="12"/>
        <v>68</v>
      </c>
      <c r="E53" s="166" t="str">
        <f t="shared" si="13"/>
        <v>9C</v>
      </c>
      <c r="F53" s="367" t="str">
        <f t="shared" si="14"/>
        <v>1B</v>
      </c>
      <c r="G53" s="367" t="str">
        <f t="shared" si="15"/>
        <v>0C</v>
      </c>
      <c r="H53" s="367" t="str">
        <f t="shared" si="16"/>
        <v>21</v>
      </c>
      <c r="I53" s="367" t="str">
        <f t="shared" si="17"/>
        <v>00</v>
      </c>
      <c r="J53" s="367" t="str">
        <f t="shared" si="18"/>
        <v>AB</v>
      </c>
      <c r="K53" s="367" t="str">
        <f t="shared" si="19"/>
        <v>05</v>
      </c>
      <c r="L53" s="367" t="str">
        <f t="shared" si="20"/>
        <v>94</v>
      </c>
      <c r="M53" s="367" t="str">
        <f t="shared" si="21"/>
        <v>4</v>
      </c>
      <c r="N53" s="367" t="str">
        <f t="shared" si="22"/>
        <v/>
      </c>
      <c r="O53" s="156" t="str">
        <f t="shared" si="23"/>
        <v/>
      </c>
      <c r="P53" s="157" t="str">
        <f t="shared" si="77"/>
        <v>1</v>
      </c>
      <c r="Q53" s="158" t="str">
        <f t="shared" si="77"/>
        <v>0</v>
      </c>
      <c r="R53" s="158" t="str">
        <f t="shared" si="77"/>
        <v>0</v>
      </c>
      <c r="S53" s="159" t="str">
        <f t="shared" si="77"/>
        <v>1</v>
      </c>
      <c r="T53" s="158" t="str">
        <f t="shared" si="77"/>
        <v>1</v>
      </c>
      <c r="U53" s="158" t="str">
        <f t="shared" si="77"/>
        <v>1</v>
      </c>
      <c r="V53" s="158" t="str">
        <f t="shared" si="77"/>
        <v>0</v>
      </c>
      <c r="W53" s="159" t="str">
        <f t="shared" si="77"/>
        <v>0</v>
      </c>
      <c r="X53" s="158" t="str">
        <f t="shared" si="78"/>
        <v>0</v>
      </c>
      <c r="Y53" s="158" t="str">
        <f t="shared" si="78"/>
        <v>0</v>
      </c>
      <c r="Z53" s="158" t="str">
        <f t="shared" si="78"/>
        <v>0</v>
      </c>
      <c r="AA53" s="159" t="str">
        <f t="shared" si="78"/>
        <v>1</v>
      </c>
      <c r="AB53" s="161" t="str">
        <f t="shared" si="78"/>
        <v>1</v>
      </c>
      <c r="AC53" s="161" t="str">
        <f t="shared" si="78"/>
        <v>0</v>
      </c>
      <c r="AD53" s="158" t="str">
        <f t="shared" si="78"/>
        <v>1</v>
      </c>
      <c r="AE53" s="159" t="str">
        <f t="shared" si="78"/>
        <v>1</v>
      </c>
      <c r="AF53" s="367" t="str">
        <f t="shared" si="79"/>
        <v>0</v>
      </c>
      <c r="AG53" s="162" t="str">
        <f t="shared" si="79"/>
        <v>0</v>
      </c>
      <c r="AH53" s="163" t="str">
        <f t="shared" si="79"/>
        <v>0</v>
      </c>
      <c r="AI53" s="165" t="str">
        <f t="shared" si="79"/>
        <v>0</v>
      </c>
      <c r="AJ53" s="164" t="str">
        <f t="shared" si="79"/>
        <v>1</v>
      </c>
      <c r="AK53" s="164" t="str">
        <f t="shared" si="79"/>
        <v>1</v>
      </c>
      <c r="AL53" s="289" t="str">
        <f t="shared" si="79"/>
        <v>0</v>
      </c>
      <c r="AM53" s="165" t="str">
        <f t="shared" si="79"/>
        <v>0</v>
      </c>
      <c r="AN53" s="230" t="str">
        <f t="shared" si="80"/>
        <v>0</v>
      </c>
      <c r="AO53" s="230" t="str">
        <f t="shared" si="80"/>
        <v>0</v>
      </c>
      <c r="AP53" s="230" t="str">
        <f t="shared" si="80"/>
        <v>1</v>
      </c>
      <c r="AQ53" s="231" t="str">
        <f t="shared" si="80"/>
        <v>0</v>
      </c>
      <c r="AR53" s="230" t="str">
        <f t="shared" si="80"/>
        <v>0</v>
      </c>
      <c r="AS53" s="230" t="str">
        <f t="shared" si="80"/>
        <v>0</v>
      </c>
      <c r="AT53" s="230" t="str">
        <f t="shared" si="80"/>
        <v>0</v>
      </c>
      <c r="AU53" s="231" t="str">
        <f t="shared" si="80"/>
        <v>1</v>
      </c>
      <c r="AV53" s="230" t="str">
        <f t="shared" si="81"/>
        <v>0</v>
      </c>
      <c r="AW53" s="232" t="str">
        <f t="shared" si="81"/>
        <v>0</v>
      </c>
      <c r="AX53" s="232" t="str">
        <f t="shared" si="81"/>
        <v>0</v>
      </c>
      <c r="AY53" s="233" t="str">
        <f t="shared" si="81"/>
        <v>0</v>
      </c>
      <c r="AZ53" s="232" t="str">
        <f t="shared" si="81"/>
        <v>0</v>
      </c>
      <c r="BA53" s="232" t="str">
        <f t="shared" si="81"/>
        <v>0</v>
      </c>
      <c r="BB53" s="232" t="str">
        <f t="shared" si="81"/>
        <v>0</v>
      </c>
      <c r="BC53" s="233" t="str">
        <f t="shared" si="81"/>
        <v>0</v>
      </c>
      <c r="BD53" s="168" t="str">
        <f t="shared" si="82"/>
        <v>1</v>
      </c>
      <c r="BE53" s="168" t="str">
        <f t="shared" si="82"/>
        <v>0</v>
      </c>
      <c r="BF53" s="168" t="str">
        <f t="shared" si="82"/>
        <v>1</v>
      </c>
      <c r="BG53" s="169" t="str">
        <f t="shared" si="82"/>
        <v>0</v>
      </c>
      <c r="BH53" s="168" t="str">
        <f t="shared" si="82"/>
        <v>1</v>
      </c>
      <c r="BI53" s="168" t="str">
        <f t="shared" si="82"/>
        <v>0</v>
      </c>
      <c r="BJ53" s="168" t="str">
        <f t="shared" si="82"/>
        <v>1</v>
      </c>
      <c r="BK53" s="169" t="str">
        <f t="shared" si="82"/>
        <v>1</v>
      </c>
      <c r="BL53" s="168" t="str">
        <f t="shared" si="83"/>
        <v>0</v>
      </c>
      <c r="BM53" s="168" t="str">
        <f t="shared" si="83"/>
        <v>0</v>
      </c>
      <c r="BN53" s="168" t="str">
        <f t="shared" si="83"/>
        <v>0</v>
      </c>
      <c r="BO53" s="169" t="str">
        <f t="shared" si="83"/>
        <v>0</v>
      </c>
      <c r="BP53" s="168" t="str">
        <f t="shared" si="83"/>
        <v>0</v>
      </c>
      <c r="BQ53" s="168" t="str">
        <f t="shared" si="83"/>
        <v>1</v>
      </c>
      <c r="BR53" s="168" t="str">
        <f t="shared" si="83"/>
        <v>0</v>
      </c>
      <c r="BS53" s="169" t="str">
        <f t="shared" si="83"/>
        <v>1</v>
      </c>
      <c r="BT53" s="302" t="str">
        <f t="shared" si="84"/>
        <v>1</v>
      </c>
      <c r="BU53" s="302" t="str">
        <f t="shared" si="84"/>
        <v>0</v>
      </c>
      <c r="BV53" s="302" t="str">
        <f t="shared" si="84"/>
        <v>0</v>
      </c>
      <c r="BW53" s="303" t="str">
        <f t="shared" si="84"/>
        <v>1</v>
      </c>
      <c r="BX53" s="302" t="str">
        <f t="shared" si="84"/>
        <v>0</v>
      </c>
      <c r="BY53" s="302" t="str">
        <f t="shared" si="84"/>
        <v>1</v>
      </c>
      <c r="BZ53" s="302" t="str">
        <f t="shared" si="84"/>
        <v>0</v>
      </c>
      <c r="CA53" s="303" t="str">
        <f t="shared" si="84"/>
        <v>0</v>
      </c>
      <c r="CB53" s="164" t="str">
        <f t="shared" si="85"/>
        <v>0</v>
      </c>
      <c r="CC53" s="289" t="str">
        <f t="shared" si="85"/>
        <v>1</v>
      </c>
      <c r="CD53" s="340" t="str">
        <f t="shared" si="85"/>
        <v>0</v>
      </c>
      <c r="CE53" s="341" t="str">
        <f t="shared" si="85"/>
        <v>0</v>
      </c>
      <c r="CF53" s="340" t="str">
        <f t="shared" si="85"/>
        <v>0</v>
      </c>
      <c r="CG53" s="340" t="str">
        <f t="shared" si="85"/>
        <v>0</v>
      </c>
      <c r="CH53" s="340" t="str">
        <f t="shared" si="85"/>
        <v>0</v>
      </c>
      <c r="CI53" s="341" t="str">
        <f t="shared" si="85"/>
        <v>0</v>
      </c>
      <c r="CJ53" s="367"/>
      <c r="CK53" s="367"/>
      <c r="CL53" s="32" t="str">
        <f t="shared" si="63"/>
        <v>9C1B</v>
      </c>
      <c r="CM53" s="285">
        <f t="shared" si="64"/>
        <v>33</v>
      </c>
      <c r="CN53" s="285">
        <f t="shared" si="67"/>
        <v>43</v>
      </c>
      <c r="CO53" s="142">
        <f t="shared" si="34"/>
        <v>55.1</v>
      </c>
      <c r="CP53" s="142">
        <f t="shared" si="35"/>
        <v>12.833333333333334</v>
      </c>
      <c r="CQ53" s="154">
        <f t="shared" si="65"/>
        <v>6</v>
      </c>
      <c r="CR53" s="367"/>
      <c r="CS53" s="170">
        <f t="shared" si="36"/>
        <v>9</v>
      </c>
      <c r="CT53" s="23">
        <f t="shared" si="37"/>
        <v>12</v>
      </c>
      <c r="CU53" s="171">
        <f t="shared" si="38"/>
        <v>1</v>
      </c>
      <c r="CV53" s="23">
        <f t="shared" si="39"/>
        <v>11</v>
      </c>
      <c r="CW53" s="172">
        <f t="shared" si="40"/>
        <v>0</v>
      </c>
      <c r="CX53" s="24">
        <f t="shared" si="41"/>
        <v>12</v>
      </c>
      <c r="CY53" s="267">
        <f t="shared" si="42"/>
        <v>2</v>
      </c>
      <c r="CZ53" s="268">
        <f t="shared" si="43"/>
        <v>1</v>
      </c>
      <c r="DA53" s="267">
        <f t="shared" si="44"/>
        <v>0</v>
      </c>
      <c r="DB53" s="268">
        <f t="shared" si="45"/>
        <v>0</v>
      </c>
      <c r="DC53" s="173">
        <f t="shared" si="46"/>
        <v>10</v>
      </c>
      <c r="DD53" s="26">
        <f t="shared" si="47"/>
        <v>11</v>
      </c>
      <c r="DE53" s="173">
        <f t="shared" si="48"/>
        <v>0</v>
      </c>
      <c r="DF53" s="26">
        <f t="shared" si="49"/>
        <v>5</v>
      </c>
      <c r="DG53" s="326">
        <f t="shared" si="50"/>
        <v>9</v>
      </c>
      <c r="DH53" s="327">
        <f t="shared" si="51"/>
        <v>4</v>
      </c>
      <c r="DI53" s="172">
        <f t="shared" si="52"/>
        <v>4</v>
      </c>
      <c r="DJ53" s="24">
        <f t="shared" si="53"/>
        <v>0</v>
      </c>
      <c r="DL53" s="19">
        <f t="shared" si="54"/>
        <v>156</v>
      </c>
      <c r="DM53" s="19">
        <f t="shared" si="55"/>
        <v>27</v>
      </c>
      <c r="DN53" s="174">
        <f t="shared" si="56"/>
        <v>12</v>
      </c>
      <c r="DO53" s="278">
        <f t="shared" si="57"/>
        <v>33</v>
      </c>
      <c r="DP53" s="278">
        <f t="shared" si="58"/>
        <v>0</v>
      </c>
      <c r="DQ53" s="20">
        <f t="shared" si="59"/>
        <v>171</v>
      </c>
      <c r="DR53" s="20">
        <f t="shared" si="60"/>
        <v>5</v>
      </c>
      <c r="DS53" s="337">
        <f t="shared" si="61"/>
        <v>148</v>
      </c>
      <c r="DT53" s="174">
        <f t="shared" si="62"/>
        <v>64</v>
      </c>
      <c r="DU53" s="172">
        <f t="shared" si="66"/>
        <v>148</v>
      </c>
    </row>
    <row r="54" spans="1:125" s="187" customFormat="1">
      <c r="A54" s="408" t="s">
        <v>370</v>
      </c>
      <c r="B54" s="408" t="s">
        <v>371</v>
      </c>
      <c r="C54" s="177">
        <f t="shared" si="11"/>
        <v>17</v>
      </c>
      <c r="D54" s="178">
        <f t="shared" si="12"/>
        <v>68</v>
      </c>
      <c r="E54" s="179" t="str">
        <f t="shared" si="13"/>
        <v>9C</v>
      </c>
      <c r="F54" s="180" t="str">
        <f t="shared" si="14"/>
        <v>1B</v>
      </c>
      <c r="G54" s="180" t="str">
        <f t="shared" si="15"/>
        <v>0E</v>
      </c>
      <c r="H54" s="180" t="str">
        <f t="shared" si="16"/>
        <v>22</v>
      </c>
      <c r="I54" s="180" t="str">
        <f t="shared" si="17"/>
        <v>00</v>
      </c>
      <c r="J54" s="180" t="str">
        <f t="shared" si="18"/>
        <v>AC</v>
      </c>
      <c r="K54" s="180" t="str">
        <f t="shared" si="19"/>
        <v>05</v>
      </c>
      <c r="L54" s="180" t="str">
        <f t="shared" si="20"/>
        <v>98</v>
      </c>
      <c r="M54" s="180" t="str">
        <f t="shared" si="21"/>
        <v>0</v>
      </c>
      <c r="N54" s="180" t="str">
        <f t="shared" si="22"/>
        <v/>
      </c>
      <c r="O54" s="181" t="str">
        <f t="shared" si="23"/>
        <v/>
      </c>
      <c r="P54" s="157" t="str">
        <f t="shared" si="77"/>
        <v>1</v>
      </c>
      <c r="Q54" s="158" t="str">
        <f t="shared" si="77"/>
        <v>0</v>
      </c>
      <c r="R54" s="158" t="str">
        <f t="shared" si="77"/>
        <v>0</v>
      </c>
      <c r="S54" s="159" t="str">
        <f t="shared" si="77"/>
        <v>1</v>
      </c>
      <c r="T54" s="158" t="str">
        <f t="shared" si="77"/>
        <v>1</v>
      </c>
      <c r="U54" s="158" t="str">
        <f t="shared" si="77"/>
        <v>1</v>
      </c>
      <c r="V54" s="158" t="str">
        <f t="shared" si="77"/>
        <v>0</v>
      </c>
      <c r="W54" s="159" t="str">
        <f t="shared" si="77"/>
        <v>0</v>
      </c>
      <c r="X54" s="158" t="str">
        <f t="shared" si="78"/>
        <v>0</v>
      </c>
      <c r="Y54" s="158" t="str">
        <f t="shared" si="78"/>
        <v>0</v>
      </c>
      <c r="Z54" s="158" t="str">
        <f t="shared" si="78"/>
        <v>0</v>
      </c>
      <c r="AA54" s="159" t="str">
        <f t="shared" si="78"/>
        <v>1</v>
      </c>
      <c r="AB54" s="161" t="str">
        <f t="shared" si="78"/>
        <v>1</v>
      </c>
      <c r="AC54" s="161" t="str">
        <f t="shared" si="78"/>
        <v>0</v>
      </c>
      <c r="AD54" s="158" t="str">
        <f t="shared" si="78"/>
        <v>1</v>
      </c>
      <c r="AE54" s="159" t="str">
        <f t="shared" si="78"/>
        <v>1</v>
      </c>
      <c r="AF54" s="180" t="str">
        <f t="shared" si="79"/>
        <v>0</v>
      </c>
      <c r="AG54" s="182" t="str">
        <f t="shared" si="79"/>
        <v>0</v>
      </c>
      <c r="AH54" s="183" t="str">
        <f t="shared" si="79"/>
        <v>0</v>
      </c>
      <c r="AI54" s="185" t="str">
        <f t="shared" si="79"/>
        <v>0</v>
      </c>
      <c r="AJ54" s="184" t="str">
        <f t="shared" si="79"/>
        <v>1</v>
      </c>
      <c r="AK54" s="184" t="str">
        <f t="shared" si="79"/>
        <v>1</v>
      </c>
      <c r="AL54" s="295" t="str">
        <f t="shared" si="79"/>
        <v>1</v>
      </c>
      <c r="AM54" s="185" t="str">
        <f t="shared" si="79"/>
        <v>0</v>
      </c>
      <c r="AN54" s="249" t="str">
        <f t="shared" si="80"/>
        <v>0</v>
      </c>
      <c r="AO54" s="249" t="str">
        <f t="shared" si="80"/>
        <v>0</v>
      </c>
      <c r="AP54" s="249" t="str">
        <f t="shared" si="80"/>
        <v>1</v>
      </c>
      <c r="AQ54" s="251" t="str">
        <f t="shared" si="80"/>
        <v>0</v>
      </c>
      <c r="AR54" s="249" t="str">
        <f t="shared" si="80"/>
        <v>0</v>
      </c>
      <c r="AS54" s="249" t="str">
        <f t="shared" si="80"/>
        <v>0</v>
      </c>
      <c r="AT54" s="249" t="str">
        <f t="shared" si="80"/>
        <v>1</v>
      </c>
      <c r="AU54" s="251" t="str">
        <f t="shared" si="80"/>
        <v>0</v>
      </c>
      <c r="AV54" s="249" t="str">
        <f t="shared" si="81"/>
        <v>0</v>
      </c>
      <c r="AW54" s="252" t="str">
        <f t="shared" si="81"/>
        <v>0</v>
      </c>
      <c r="AX54" s="252" t="str">
        <f t="shared" si="81"/>
        <v>0</v>
      </c>
      <c r="AY54" s="253" t="str">
        <f t="shared" si="81"/>
        <v>0</v>
      </c>
      <c r="AZ54" s="252" t="str">
        <f t="shared" si="81"/>
        <v>0</v>
      </c>
      <c r="BA54" s="252" t="str">
        <f t="shared" si="81"/>
        <v>0</v>
      </c>
      <c r="BB54" s="252" t="str">
        <f t="shared" si="81"/>
        <v>0</v>
      </c>
      <c r="BC54" s="253" t="str">
        <f t="shared" si="81"/>
        <v>0</v>
      </c>
      <c r="BD54" s="168" t="str">
        <f t="shared" si="82"/>
        <v>1</v>
      </c>
      <c r="BE54" s="168" t="str">
        <f t="shared" si="82"/>
        <v>0</v>
      </c>
      <c r="BF54" s="168" t="str">
        <f t="shared" si="82"/>
        <v>1</v>
      </c>
      <c r="BG54" s="169" t="str">
        <f t="shared" si="82"/>
        <v>0</v>
      </c>
      <c r="BH54" s="168" t="str">
        <f t="shared" si="82"/>
        <v>1</v>
      </c>
      <c r="BI54" s="168" t="str">
        <f t="shared" si="82"/>
        <v>1</v>
      </c>
      <c r="BJ54" s="168" t="str">
        <f t="shared" si="82"/>
        <v>0</v>
      </c>
      <c r="BK54" s="169" t="str">
        <f t="shared" si="82"/>
        <v>0</v>
      </c>
      <c r="BL54" s="168" t="str">
        <f t="shared" si="83"/>
        <v>0</v>
      </c>
      <c r="BM54" s="168" t="str">
        <f t="shared" si="83"/>
        <v>0</v>
      </c>
      <c r="BN54" s="168" t="str">
        <f t="shared" si="83"/>
        <v>0</v>
      </c>
      <c r="BO54" s="169" t="str">
        <f t="shared" si="83"/>
        <v>0</v>
      </c>
      <c r="BP54" s="168" t="str">
        <f t="shared" si="83"/>
        <v>0</v>
      </c>
      <c r="BQ54" s="168" t="str">
        <f t="shared" si="83"/>
        <v>1</v>
      </c>
      <c r="BR54" s="168" t="str">
        <f t="shared" si="83"/>
        <v>0</v>
      </c>
      <c r="BS54" s="169" t="str">
        <f t="shared" si="83"/>
        <v>1</v>
      </c>
      <c r="BT54" s="312" t="str">
        <f t="shared" si="84"/>
        <v>1</v>
      </c>
      <c r="BU54" s="312" t="str">
        <f t="shared" si="84"/>
        <v>0</v>
      </c>
      <c r="BV54" s="312" t="str">
        <f t="shared" si="84"/>
        <v>0</v>
      </c>
      <c r="BW54" s="313" t="str">
        <f t="shared" si="84"/>
        <v>1</v>
      </c>
      <c r="BX54" s="312" t="str">
        <f t="shared" si="84"/>
        <v>1</v>
      </c>
      <c r="BY54" s="312" t="str">
        <f t="shared" si="84"/>
        <v>0</v>
      </c>
      <c r="BZ54" s="312" t="str">
        <f t="shared" si="84"/>
        <v>0</v>
      </c>
      <c r="CA54" s="313" t="str">
        <f t="shared" si="84"/>
        <v>0</v>
      </c>
      <c r="CB54" s="184" t="str">
        <f t="shared" si="85"/>
        <v>0</v>
      </c>
      <c r="CC54" s="295" t="str">
        <f t="shared" si="85"/>
        <v>0</v>
      </c>
      <c r="CD54" s="350" t="str">
        <f t="shared" si="85"/>
        <v>0</v>
      </c>
      <c r="CE54" s="351" t="str">
        <f t="shared" si="85"/>
        <v>0</v>
      </c>
      <c r="CF54" s="350" t="str">
        <f t="shared" si="85"/>
        <v>0</v>
      </c>
      <c r="CG54" s="350" t="str">
        <f t="shared" si="85"/>
        <v>0</v>
      </c>
      <c r="CH54" s="350" t="str">
        <f t="shared" si="85"/>
        <v>0</v>
      </c>
      <c r="CI54" s="351" t="str">
        <f t="shared" si="85"/>
        <v>0</v>
      </c>
      <c r="CJ54" s="180"/>
      <c r="CK54" s="180"/>
      <c r="CL54" s="32" t="str">
        <f t="shared" si="63"/>
        <v>9C1B</v>
      </c>
      <c r="CM54" s="285">
        <f t="shared" si="64"/>
        <v>34</v>
      </c>
      <c r="CN54" s="285">
        <f t="shared" si="67"/>
        <v>44</v>
      </c>
      <c r="CO54" s="142">
        <f t="shared" si="34"/>
        <v>55.2</v>
      </c>
      <c r="CP54" s="142">
        <f t="shared" si="35"/>
        <v>12.888888888888891</v>
      </c>
      <c r="CQ54" s="154">
        <f t="shared" si="65"/>
        <v>7</v>
      </c>
      <c r="CR54" s="180"/>
      <c r="CS54" s="170">
        <f t="shared" si="36"/>
        <v>9</v>
      </c>
      <c r="CT54" s="23">
        <f t="shared" si="37"/>
        <v>12</v>
      </c>
      <c r="CU54" s="171">
        <f t="shared" si="38"/>
        <v>1</v>
      </c>
      <c r="CV54" s="23">
        <f t="shared" si="39"/>
        <v>11</v>
      </c>
      <c r="CW54" s="187">
        <f t="shared" si="40"/>
        <v>0</v>
      </c>
      <c r="CX54" s="188">
        <f t="shared" si="41"/>
        <v>14</v>
      </c>
      <c r="CY54" s="269">
        <f t="shared" si="42"/>
        <v>2</v>
      </c>
      <c r="CZ54" s="270">
        <f t="shared" si="43"/>
        <v>2</v>
      </c>
      <c r="DA54" s="269">
        <f t="shared" si="44"/>
        <v>0</v>
      </c>
      <c r="DB54" s="270">
        <f t="shared" si="45"/>
        <v>0</v>
      </c>
      <c r="DC54" s="173">
        <f t="shared" si="46"/>
        <v>10</v>
      </c>
      <c r="DD54" s="26">
        <f t="shared" si="47"/>
        <v>12</v>
      </c>
      <c r="DE54" s="173">
        <f t="shared" si="48"/>
        <v>0</v>
      </c>
      <c r="DF54" s="26">
        <f t="shared" si="49"/>
        <v>5</v>
      </c>
      <c r="DG54" s="328">
        <f t="shared" si="50"/>
        <v>9</v>
      </c>
      <c r="DH54" s="329">
        <f t="shared" si="51"/>
        <v>8</v>
      </c>
      <c r="DI54" s="187">
        <f t="shared" si="52"/>
        <v>0</v>
      </c>
      <c r="DJ54" s="188">
        <f t="shared" si="53"/>
        <v>0</v>
      </c>
      <c r="DL54" s="19">
        <f t="shared" si="54"/>
        <v>156</v>
      </c>
      <c r="DM54" s="19">
        <f t="shared" si="55"/>
        <v>27</v>
      </c>
      <c r="DN54" s="189">
        <f t="shared" si="56"/>
        <v>14</v>
      </c>
      <c r="DO54" s="279">
        <f t="shared" si="57"/>
        <v>34</v>
      </c>
      <c r="DP54" s="279">
        <f t="shared" si="58"/>
        <v>0</v>
      </c>
      <c r="DQ54" s="20">
        <f t="shared" si="59"/>
        <v>172</v>
      </c>
      <c r="DR54" s="20">
        <f t="shared" si="60"/>
        <v>5</v>
      </c>
      <c r="DS54" s="338">
        <f t="shared" si="61"/>
        <v>152</v>
      </c>
      <c r="DT54" s="189">
        <f t="shared" si="62"/>
        <v>0</v>
      </c>
      <c r="DU54" s="172">
        <f t="shared" si="66"/>
        <v>152</v>
      </c>
    </row>
    <row r="55" spans="1:125" s="187" customFormat="1">
      <c r="A55" s="408" t="s">
        <v>372</v>
      </c>
      <c r="B55" s="408" t="s">
        <v>373</v>
      </c>
      <c r="C55" s="177">
        <f t="shared" si="11"/>
        <v>17</v>
      </c>
      <c r="D55" s="178">
        <f t="shared" si="12"/>
        <v>68</v>
      </c>
      <c r="E55" s="179" t="str">
        <f t="shared" si="13"/>
        <v>9C</v>
      </c>
      <c r="F55" s="180" t="str">
        <f t="shared" si="14"/>
        <v>1B</v>
      </c>
      <c r="G55" s="180" t="str">
        <f t="shared" si="15"/>
        <v>00</v>
      </c>
      <c r="H55" s="180" t="str">
        <f t="shared" si="16"/>
        <v>22</v>
      </c>
      <c r="I55" s="180" t="str">
        <f t="shared" si="17"/>
        <v>00</v>
      </c>
      <c r="J55" s="180" t="str">
        <f t="shared" si="18"/>
        <v>AF</v>
      </c>
      <c r="K55" s="180" t="str">
        <f t="shared" si="19"/>
        <v>05</v>
      </c>
      <c r="L55" s="180" t="str">
        <f t="shared" si="20"/>
        <v>8D</v>
      </c>
      <c r="M55" s="180" t="str">
        <f t="shared" si="21"/>
        <v>4</v>
      </c>
      <c r="N55" s="180" t="str">
        <f t="shared" si="22"/>
        <v/>
      </c>
      <c r="O55" s="181" t="str">
        <f t="shared" si="23"/>
        <v/>
      </c>
      <c r="P55" s="157" t="str">
        <f t="shared" si="77"/>
        <v>1</v>
      </c>
      <c r="Q55" s="158" t="str">
        <f t="shared" si="77"/>
        <v>0</v>
      </c>
      <c r="R55" s="158" t="str">
        <f t="shared" si="77"/>
        <v>0</v>
      </c>
      <c r="S55" s="159" t="str">
        <f t="shared" si="77"/>
        <v>1</v>
      </c>
      <c r="T55" s="158" t="str">
        <f t="shared" si="77"/>
        <v>1</v>
      </c>
      <c r="U55" s="158" t="str">
        <f t="shared" si="77"/>
        <v>1</v>
      </c>
      <c r="V55" s="158" t="str">
        <f t="shared" si="77"/>
        <v>0</v>
      </c>
      <c r="W55" s="159" t="str">
        <f t="shared" si="77"/>
        <v>0</v>
      </c>
      <c r="X55" s="158" t="str">
        <f t="shared" si="78"/>
        <v>0</v>
      </c>
      <c r="Y55" s="158" t="str">
        <f t="shared" si="78"/>
        <v>0</v>
      </c>
      <c r="Z55" s="158" t="str">
        <f t="shared" si="78"/>
        <v>0</v>
      </c>
      <c r="AA55" s="159" t="str">
        <f t="shared" si="78"/>
        <v>1</v>
      </c>
      <c r="AB55" s="161" t="str">
        <f t="shared" si="78"/>
        <v>1</v>
      </c>
      <c r="AC55" s="161" t="str">
        <f t="shared" si="78"/>
        <v>0</v>
      </c>
      <c r="AD55" s="158" t="str">
        <f t="shared" si="78"/>
        <v>1</v>
      </c>
      <c r="AE55" s="159" t="str">
        <f t="shared" si="78"/>
        <v>1</v>
      </c>
      <c r="AF55" s="180" t="str">
        <f t="shared" si="79"/>
        <v>0</v>
      </c>
      <c r="AG55" s="182" t="str">
        <f t="shared" si="79"/>
        <v>0</v>
      </c>
      <c r="AH55" s="183" t="str">
        <f t="shared" si="79"/>
        <v>0</v>
      </c>
      <c r="AI55" s="185" t="str">
        <f t="shared" si="79"/>
        <v>0</v>
      </c>
      <c r="AJ55" s="184" t="str">
        <f t="shared" si="79"/>
        <v>0</v>
      </c>
      <c r="AK55" s="184" t="str">
        <f t="shared" si="79"/>
        <v>0</v>
      </c>
      <c r="AL55" s="295" t="str">
        <f t="shared" si="79"/>
        <v>0</v>
      </c>
      <c r="AM55" s="185" t="str">
        <f t="shared" si="79"/>
        <v>0</v>
      </c>
      <c r="AN55" s="249" t="str">
        <f t="shared" si="80"/>
        <v>0</v>
      </c>
      <c r="AO55" s="249" t="str">
        <f t="shared" si="80"/>
        <v>0</v>
      </c>
      <c r="AP55" s="249" t="str">
        <f t="shared" si="80"/>
        <v>1</v>
      </c>
      <c r="AQ55" s="251" t="str">
        <f t="shared" si="80"/>
        <v>0</v>
      </c>
      <c r="AR55" s="249" t="str">
        <f t="shared" si="80"/>
        <v>0</v>
      </c>
      <c r="AS55" s="249" t="str">
        <f t="shared" si="80"/>
        <v>0</v>
      </c>
      <c r="AT55" s="249" t="str">
        <f t="shared" si="80"/>
        <v>1</v>
      </c>
      <c r="AU55" s="251" t="str">
        <f t="shared" si="80"/>
        <v>0</v>
      </c>
      <c r="AV55" s="249" t="str">
        <f t="shared" si="81"/>
        <v>0</v>
      </c>
      <c r="AW55" s="252" t="str">
        <f t="shared" si="81"/>
        <v>0</v>
      </c>
      <c r="AX55" s="252" t="str">
        <f t="shared" si="81"/>
        <v>0</v>
      </c>
      <c r="AY55" s="253" t="str">
        <f t="shared" si="81"/>
        <v>0</v>
      </c>
      <c r="AZ55" s="252" t="str">
        <f t="shared" si="81"/>
        <v>0</v>
      </c>
      <c r="BA55" s="252" t="str">
        <f t="shared" si="81"/>
        <v>0</v>
      </c>
      <c r="BB55" s="252" t="str">
        <f t="shared" si="81"/>
        <v>0</v>
      </c>
      <c r="BC55" s="253" t="str">
        <f t="shared" si="81"/>
        <v>0</v>
      </c>
      <c r="BD55" s="168" t="str">
        <f t="shared" si="82"/>
        <v>1</v>
      </c>
      <c r="BE55" s="168" t="str">
        <f t="shared" si="82"/>
        <v>0</v>
      </c>
      <c r="BF55" s="168" t="str">
        <f t="shared" si="82"/>
        <v>1</v>
      </c>
      <c r="BG55" s="169" t="str">
        <f t="shared" si="82"/>
        <v>0</v>
      </c>
      <c r="BH55" s="168" t="str">
        <f t="shared" si="82"/>
        <v>1</v>
      </c>
      <c r="BI55" s="168" t="str">
        <f t="shared" si="82"/>
        <v>1</v>
      </c>
      <c r="BJ55" s="168" t="str">
        <f t="shared" si="82"/>
        <v>1</v>
      </c>
      <c r="BK55" s="169" t="str">
        <f t="shared" si="82"/>
        <v>1</v>
      </c>
      <c r="BL55" s="168" t="str">
        <f t="shared" si="83"/>
        <v>0</v>
      </c>
      <c r="BM55" s="168" t="str">
        <f t="shared" si="83"/>
        <v>0</v>
      </c>
      <c r="BN55" s="168" t="str">
        <f t="shared" si="83"/>
        <v>0</v>
      </c>
      <c r="BO55" s="169" t="str">
        <f t="shared" si="83"/>
        <v>0</v>
      </c>
      <c r="BP55" s="168" t="str">
        <f t="shared" si="83"/>
        <v>0</v>
      </c>
      <c r="BQ55" s="168" t="str">
        <f t="shared" si="83"/>
        <v>1</v>
      </c>
      <c r="BR55" s="168" t="str">
        <f t="shared" si="83"/>
        <v>0</v>
      </c>
      <c r="BS55" s="169" t="str">
        <f t="shared" si="83"/>
        <v>1</v>
      </c>
      <c r="BT55" s="312" t="str">
        <f t="shared" si="84"/>
        <v>1</v>
      </c>
      <c r="BU55" s="312" t="str">
        <f t="shared" si="84"/>
        <v>0</v>
      </c>
      <c r="BV55" s="312" t="str">
        <f t="shared" si="84"/>
        <v>0</v>
      </c>
      <c r="BW55" s="313" t="str">
        <f t="shared" si="84"/>
        <v>0</v>
      </c>
      <c r="BX55" s="312" t="str">
        <f t="shared" si="84"/>
        <v>1</v>
      </c>
      <c r="BY55" s="312" t="str">
        <f t="shared" si="84"/>
        <v>1</v>
      </c>
      <c r="BZ55" s="312" t="str">
        <f t="shared" si="84"/>
        <v>0</v>
      </c>
      <c r="CA55" s="313" t="str">
        <f t="shared" si="84"/>
        <v>1</v>
      </c>
      <c r="CB55" s="184" t="str">
        <f t="shared" si="85"/>
        <v>0</v>
      </c>
      <c r="CC55" s="295" t="str">
        <f t="shared" si="85"/>
        <v>1</v>
      </c>
      <c r="CD55" s="350" t="str">
        <f t="shared" si="85"/>
        <v>0</v>
      </c>
      <c r="CE55" s="351" t="str">
        <f t="shared" si="85"/>
        <v>0</v>
      </c>
      <c r="CF55" s="350" t="str">
        <f t="shared" si="85"/>
        <v>0</v>
      </c>
      <c r="CG55" s="350" t="str">
        <f t="shared" si="85"/>
        <v>0</v>
      </c>
      <c r="CH55" s="350" t="str">
        <f t="shared" si="85"/>
        <v>0</v>
      </c>
      <c r="CI55" s="351" t="str">
        <f t="shared" si="85"/>
        <v>0</v>
      </c>
      <c r="CJ55" s="180"/>
      <c r="CK55" s="180"/>
      <c r="CL55" s="32" t="str">
        <f t="shared" si="63"/>
        <v>9C1B</v>
      </c>
      <c r="CM55" s="285">
        <f t="shared" si="64"/>
        <v>34</v>
      </c>
      <c r="CN55" s="285">
        <f t="shared" si="67"/>
        <v>44</v>
      </c>
      <c r="CO55" s="142">
        <f t="shared" si="34"/>
        <v>55.5</v>
      </c>
      <c r="CP55" s="142">
        <f t="shared" si="35"/>
        <v>13.055555555555555</v>
      </c>
      <c r="CQ55" s="154">
        <f t="shared" si="65"/>
        <v>0</v>
      </c>
      <c r="CR55" s="180"/>
      <c r="CS55" s="170">
        <f t="shared" si="36"/>
        <v>9</v>
      </c>
      <c r="CT55" s="23">
        <f t="shared" si="37"/>
        <v>12</v>
      </c>
      <c r="CU55" s="171">
        <f t="shared" si="38"/>
        <v>1</v>
      </c>
      <c r="CV55" s="23">
        <f t="shared" si="39"/>
        <v>11</v>
      </c>
      <c r="CW55" s="187">
        <f t="shared" si="40"/>
        <v>0</v>
      </c>
      <c r="CX55" s="188">
        <f t="shared" si="41"/>
        <v>0</v>
      </c>
      <c r="CY55" s="269">
        <f t="shared" si="42"/>
        <v>2</v>
      </c>
      <c r="CZ55" s="270">
        <f t="shared" si="43"/>
        <v>2</v>
      </c>
      <c r="DA55" s="269">
        <f t="shared" si="44"/>
        <v>0</v>
      </c>
      <c r="DB55" s="270">
        <f t="shared" si="45"/>
        <v>0</v>
      </c>
      <c r="DC55" s="173">
        <f t="shared" si="46"/>
        <v>10</v>
      </c>
      <c r="DD55" s="26">
        <f t="shared" si="47"/>
        <v>15</v>
      </c>
      <c r="DE55" s="173">
        <f t="shared" si="48"/>
        <v>0</v>
      </c>
      <c r="DF55" s="26">
        <f t="shared" si="49"/>
        <v>5</v>
      </c>
      <c r="DG55" s="328">
        <f t="shared" si="50"/>
        <v>8</v>
      </c>
      <c r="DH55" s="329">
        <f t="shared" si="51"/>
        <v>13</v>
      </c>
      <c r="DI55" s="187">
        <f t="shared" si="52"/>
        <v>4</v>
      </c>
      <c r="DJ55" s="188">
        <f t="shared" si="53"/>
        <v>0</v>
      </c>
      <c r="DL55" s="19">
        <f t="shared" si="54"/>
        <v>156</v>
      </c>
      <c r="DM55" s="19">
        <f t="shared" si="55"/>
        <v>27</v>
      </c>
      <c r="DN55" s="189">
        <f t="shared" si="56"/>
        <v>0</v>
      </c>
      <c r="DO55" s="279">
        <f t="shared" si="57"/>
        <v>34</v>
      </c>
      <c r="DP55" s="279">
        <f t="shared" si="58"/>
        <v>0</v>
      </c>
      <c r="DQ55" s="20">
        <f t="shared" si="59"/>
        <v>175</v>
      </c>
      <c r="DR55" s="20">
        <f t="shared" si="60"/>
        <v>5</v>
      </c>
      <c r="DS55" s="338">
        <f t="shared" si="61"/>
        <v>141</v>
      </c>
      <c r="DT55" s="189">
        <f t="shared" si="62"/>
        <v>64</v>
      </c>
      <c r="DU55" s="172">
        <f t="shared" si="66"/>
        <v>141</v>
      </c>
    </row>
    <row r="56" spans="1:125" s="187" customFormat="1">
      <c r="A56" s="408" t="s">
        <v>374</v>
      </c>
      <c r="B56" s="408" t="s">
        <v>375</v>
      </c>
      <c r="C56" s="177">
        <f t="shared" si="11"/>
        <v>17</v>
      </c>
      <c r="D56" s="178">
        <f t="shared" si="12"/>
        <v>68</v>
      </c>
      <c r="E56" s="179" t="str">
        <f t="shared" si="13"/>
        <v>9C</v>
      </c>
      <c r="F56" s="180" t="str">
        <f t="shared" si="14"/>
        <v>1B</v>
      </c>
      <c r="G56" s="180" t="str">
        <f t="shared" si="15"/>
        <v>02</v>
      </c>
      <c r="H56" s="180" t="str">
        <f t="shared" si="16"/>
        <v>22</v>
      </c>
      <c r="I56" s="180" t="str">
        <f t="shared" si="17"/>
        <v>00</v>
      </c>
      <c r="J56" s="180" t="str">
        <f t="shared" si="18"/>
        <v>B2</v>
      </c>
      <c r="K56" s="180" t="str">
        <f t="shared" si="19"/>
        <v>05</v>
      </c>
      <c r="L56" s="180" t="str">
        <f t="shared" si="20"/>
        <v>92</v>
      </c>
      <c r="M56" s="180" t="str">
        <f t="shared" si="21"/>
        <v>4</v>
      </c>
      <c r="N56" s="180" t="str">
        <f t="shared" si="22"/>
        <v/>
      </c>
      <c r="O56" s="181" t="str">
        <f t="shared" si="23"/>
        <v/>
      </c>
      <c r="P56" s="157" t="str">
        <f t="shared" si="77"/>
        <v>1</v>
      </c>
      <c r="Q56" s="158" t="str">
        <f t="shared" si="77"/>
        <v>0</v>
      </c>
      <c r="R56" s="158" t="str">
        <f t="shared" si="77"/>
        <v>0</v>
      </c>
      <c r="S56" s="159" t="str">
        <f t="shared" si="77"/>
        <v>1</v>
      </c>
      <c r="T56" s="158" t="str">
        <f t="shared" si="77"/>
        <v>1</v>
      </c>
      <c r="U56" s="158" t="str">
        <f t="shared" si="77"/>
        <v>1</v>
      </c>
      <c r="V56" s="158" t="str">
        <f t="shared" si="77"/>
        <v>0</v>
      </c>
      <c r="W56" s="159" t="str">
        <f t="shared" si="77"/>
        <v>0</v>
      </c>
      <c r="X56" s="158" t="str">
        <f t="shared" si="78"/>
        <v>0</v>
      </c>
      <c r="Y56" s="158" t="str">
        <f t="shared" si="78"/>
        <v>0</v>
      </c>
      <c r="Z56" s="158" t="str">
        <f t="shared" si="78"/>
        <v>0</v>
      </c>
      <c r="AA56" s="159" t="str">
        <f t="shared" si="78"/>
        <v>1</v>
      </c>
      <c r="AB56" s="161" t="str">
        <f t="shared" si="78"/>
        <v>1</v>
      </c>
      <c r="AC56" s="161" t="str">
        <f t="shared" si="78"/>
        <v>0</v>
      </c>
      <c r="AD56" s="158" t="str">
        <f t="shared" si="78"/>
        <v>1</v>
      </c>
      <c r="AE56" s="159" t="str">
        <f t="shared" si="78"/>
        <v>1</v>
      </c>
      <c r="AF56" s="180" t="str">
        <f t="shared" si="79"/>
        <v>0</v>
      </c>
      <c r="AG56" s="182" t="str">
        <f t="shared" si="79"/>
        <v>0</v>
      </c>
      <c r="AH56" s="183" t="str">
        <f t="shared" si="79"/>
        <v>0</v>
      </c>
      <c r="AI56" s="185" t="str">
        <f t="shared" si="79"/>
        <v>0</v>
      </c>
      <c r="AJ56" s="184" t="str">
        <f t="shared" si="79"/>
        <v>0</v>
      </c>
      <c r="AK56" s="184" t="str">
        <f t="shared" si="79"/>
        <v>0</v>
      </c>
      <c r="AL56" s="295" t="str">
        <f t="shared" si="79"/>
        <v>1</v>
      </c>
      <c r="AM56" s="185" t="str">
        <f t="shared" si="79"/>
        <v>0</v>
      </c>
      <c r="AN56" s="249" t="str">
        <f t="shared" si="80"/>
        <v>0</v>
      </c>
      <c r="AO56" s="249" t="str">
        <f t="shared" si="80"/>
        <v>0</v>
      </c>
      <c r="AP56" s="249" t="str">
        <f t="shared" si="80"/>
        <v>1</v>
      </c>
      <c r="AQ56" s="251" t="str">
        <f t="shared" si="80"/>
        <v>0</v>
      </c>
      <c r="AR56" s="249" t="str">
        <f t="shared" si="80"/>
        <v>0</v>
      </c>
      <c r="AS56" s="249" t="str">
        <f t="shared" si="80"/>
        <v>0</v>
      </c>
      <c r="AT56" s="249" t="str">
        <f t="shared" si="80"/>
        <v>1</v>
      </c>
      <c r="AU56" s="251" t="str">
        <f t="shared" si="80"/>
        <v>0</v>
      </c>
      <c r="AV56" s="249" t="str">
        <f t="shared" si="81"/>
        <v>0</v>
      </c>
      <c r="AW56" s="252" t="str">
        <f t="shared" si="81"/>
        <v>0</v>
      </c>
      <c r="AX56" s="252" t="str">
        <f t="shared" si="81"/>
        <v>0</v>
      </c>
      <c r="AY56" s="253" t="str">
        <f t="shared" si="81"/>
        <v>0</v>
      </c>
      <c r="AZ56" s="252" t="str">
        <f t="shared" si="81"/>
        <v>0</v>
      </c>
      <c r="BA56" s="252" t="str">
        <f t="shared" si="81"/>
        <v>0</v>
      </c>
      <c r="BB56" s="252" t="str">
        <f t="shared" si="81"/>
        <v>0</v>
      </c>
      <c r="BC56" s="253" t="str">
        <f t="shared" si="81"/>
        <v>0</v>
      </c>
      <c r="BD56" s="168" t="str">
        <f t="shared" si="82"/>
        <v>1</v>
      </c>
      <c r="BE56" s="168" t="str">
        <f t="shared" si="82"/>
        <v>0</v>
      </c>
      <c r="BF56" s="168" t="str">
        <f t="shared" si="82"/>
        <v>1</v>
      </c>
      <c r="BG56" s="169" t="str">
        <f t="shared" si="82"/>
        <v>1</v>
      </c>
      <c r="BH56" s="168" t="str">
        <f t="shared" si="82"/>
        <v>0</v>
      </c>
      <c r="BI56" s="168" t="str">
        <f t="shared" si="82"/>
        <v>0</v>
      </c>
      <c r="BJ56" s="168" t="str">
        <f t="shared" si="82"/>
        <v>1</v>
      </c>
      <c r="BK56" s="169" t="str">
        <f t="shared" si="82"/>
        <v>0</v>
      </c>
      <c r="BL56" s="168" t="str">
        <f t="shared" si="83"/>
        <v>0</v>
      </c>
      <c r="BM56" s="168" t="str">
        <f t="shared" si="83"/>
        <v>0</v>
      </c>
      <c r="BN56" s="168" t="str">
        <f t="shared" si="83"/>
        <v>0</v>
      </c>
      <c r="BO56" s="169" t="str">
        <f t="shared" si="83"/>
        <v>0</v>
      </c>
      <c r="BP56" s="168" t="str">
        <f t="shared" si="83"/>
        <v>0</v>
      </c>
      <c r="BQ56" s="168" t="str">
        <f t="shared" si="83"/>
        <v>1</v>
      </c>
      <c r="BR56" s="168" t="str">
        <f t="shared" si="83"/>
        <v>0</v>
      </c>
      <c r="BS56" s="169" t="str">
        <f t="shared" si="83"/>
        <v>1</v>
      </c>
      <c r="BT56" s="312" t="str">
        <f t="shared" si="84"/>
        <v>1</v>
      </c>
      <c r="BU56" s="312" t="str">
        <f t="shared" si="84"/>
        <v>0</v>
      </c>
      <c r="BV56" s="312" t="str">
        <f t="shared" si="84"/>
        <v>0</v>
      </c>
      <c r="BW56" s="313" t="str">
        <f t="shared" si="84"/>
        <v>1</v>
      </c>
      <c r="BX56" s="312" t="str">
        <f t="shared" si="84"/>
        <v>0</v>
      </c>
      <c r="BY56" s="312" t="str">
        <f t="shared" si="84"/>
        <v>0</v>
      </c>
      <c r="BZ56" s="312" t="str">
        <f t="shared" si="84"/>
        <v>1</v>
      </c>
      <c r="CA56" s="313" t="str">
        <f t="shared" si="84"/>
        <v>0</v>
      </c>
      <c r="CB56" s="184" t="str">
        <f t="shared" si="85"/>
        <v>0</v>
      </c>
      <c r="CC56" s="295" t="str">
        <f t="shared" si="85"/>
        <v>1</v>
      </c>
      <c r="CD56" s="350" t="str">
        <f t="shared" si="85"/>
        <v>0</v>
      </c>
      <c r="CE56" s="351" t="str">
        <f t="shared" si="85"/>
        <v>0</v>
      </c>
      <c r="CF56" s="350" t="str">
        <f t="shared" si="85"/>
        <v>0</v>
      </c>
      <c r="CG56" s="350" t="str">
        <f t="shared" si="85"/>
        <v>0</v>
      </c>
      <c r="CH56" s="350" t="str">
        <f t="shared" si="85"/>
        <v>0</v>
      </c>
      <c r="CI56" s="351" t="str">
        <f t="shared" si="85"/>
        <v>0</v>
      </c>
      <c r="CJ56" s="180"/>
      <c r="CK56" s="180"/>
      <c r="CL56" s="32" t="str">
        <f t="shared" si="63"/>
        <v>9C1B</v>
      </c>
      <c r="CM56" s="285">
        <f t="shared" si="64"/>
        <v>34</v>
      </c>
      <c r="CN56" s="285">
        <f t="shared" si="67"/>
        <v>44</v>
      </c>
      <c r="CO56" s="142">
        <f t="shared" si="34"/>
        <v>55.8</v>
      </c>
      <c r="CP56" s="142">
        <f t="shared" si="35"/>
        <v>13.222222222222221</v>
      </c>
      <c r="CQ56" s="154">
        <f t="shared" si="65"/>
        <v>1</v>
      </c>
      <c r="CR56" s="180"/>
      <c r="CS56" s="170">
        <f t="shared" si="36"/>
        <v>9</v>
      </c>
      <c r="CT56" s="23">
        <f t="shared" si="37"/>
        <v>12</v>
      </c>
      <c r="CU56" s="171">
        <f t="shared" si="38"/>
        <v>1</v>
      </c>
      <c r="CV56" s="23">
        <f t="shared" si="39"/>
        <v>11</v>
      </c>
      <c r="CW56" s="187">
        <f t="shared" si="40"/>
        <v>0</v>
      </c>
      <c r="CX56" s="188">
        <f t="shared" si="41"/>
        <v>2</v>
      </c>
      <c r="CY56" s="269">
        <f t="shared" si="42"/>
        <v>2</v>
      </c>
      <c r="CZ56" s="270">
        <f t="shared" si="43"/>
        <v>2</v>
      </c>
      <c r="DA56" s="269">
        <f t="shared" si="44"/>
        <v>0</v>
      </c>
      <c r="DB56" s="270">
        <f t="shared" si="45"/>
        <v>0</v>
      </c>
      <c r="DC56" s="173">
        <f t="shared" si="46"/>
        <v>11</v>
      </c>
      <c r="DD56" s="26">
        <f t="shared" si="47"/>
        <v>2</v>
      </c>
      <c r="DE56" s="173">
        <f t="shared" si="48"/>
        <v>0</v>
      </c>
      <c r="DF56" s="26">
        <f t="shared" si="49"/>
        <v>5</v>
      </c>
      <c r="DG56" s="328">
        <f t="shared" si="50"/>
        <v>9</v>
      </c>
      <c r="DH56" s="329">
        <f t="shared" si="51"/>
        <v>2</v>
      </c>
      <c r="DI56" s="187">
        <f t="shared" si="52"/>
        <v>4</v>
      </c>
      <c r="DJ56" s="188">
        <f t="shared" si="53"/>
        <v>0</v>
      </c>
      <c r="DL56" s="19">
        <f t="shared" si="54"/>
        <v>156</v>
      </c>
      <c r="DM56" s="19">
        <f t="shared" si="55"/>
        <v>27</v>
      </c>
      <c r="DN56" s="189">
        <f t="shared" si="56"/>
        <v>2</v>
      </c>
      <c r="DO56" s="279">
        <f t="shared" si="57"/>
        <v>34</v>
      </c>
      <c r="DP56" s="279">
        <f t="shared" si="58"/>
        <v>0</v>
      </c>
      <c r="DQ56" s="20">
        <f t="shared" si="59"/>
        <v>178</v>
      </c>
      <c r="DR56" s="20">
        <f t="shared" si="60"/>
        <v>5</v>
      </c>
      <c r="DS56" s="338">
        <f t="shared" si="61"/>
        <v>146</v>
      </c>
      <c r="DT56" s="189">
        <f t="shared" si="62"/>
        <v>64</v>
      </c>
      <c r="DU56" s="172">
        <f t="shared" si="66"/>
        <v>146</v>
      </c>
    </row>
    <row r="57" spans="1:125" s="172" customFormat="1">
      <c r="A57" s="408" t="s">
        <v>376</v>
      </c>
      <c r="B57" s="408" t="s">
        <v>377</v>
      </c>
      <c r="C57" s="154">
        <f t="shared" si="11"/>
        <v>17</v>
      </c>
      <c r="D57" s="167">
        <f t="shared" si="12"/>
        <v>68</v>
      </c>
      <c r="E57" s="166" t="str">
        <f t="shared" si="13"/>
        <v>9C</v>
      </c>
      <c r="F57" s="367" t="str">
        <f t="shared" si="14"/>
        <v>1B</v>
      </c>
      <c r="G57" s="367" t="str">
        <f t="shared" si="15"/>
        <v>04</v>
      </c>
      <c r="H57" s="367" t="str">
        <f t="shared" si="16"/>
        <v>22</v>
      </c>
      <c r="I57" s="367" t="str">
        <f t="shared" si="17"/>
        <v>00</v>
      </c>
      <c r="J57" s="367" t="str">
        <f t="shared" si="18"/>
        <v>B7</v>
      </c>
      <c r="K57" s="367" t="str">
        <f t="shared" si="19"/>
        <v>05</v>
      </c>
      <c r="L57" s="367" t="str">
        <f t="shared" si="20"/>
        <v>99</v>
      </c>
      <c r="M57" s="367" t="str">
        <f t="shared" si="21"/>
        <v>4</v>
      </c>
      <c r="N57" s="367" t="str">
        <f t="shared" si="22"/>
        <v/>
      </c>
      <c r="O57" s="156" t="str">
        <f t="shared" si="23"/>
        <v/>
      </c>
      <c r="P57" s="157" t="str">
        <f t="shared" si="77"/>
        <v>1</v>
      </c>
      <c r="Q57" s="158" t="str">
        <f t="shared" si="77"/>
        <v>0</v>
      </c>
      <c r="R57" s="158" t="str">
        <f t="shared" si="77"/>
        <v>0</v>
      </c>
      <c r="S57" s="159" t="str">
        <f t="shared" si="77"/>
        <v>1</v>
      </c>
      <c r="T57" s="158" t="str">
        <f t="shared" si="77"/>
        <v>1</v>
      </c>
      <c r="U57" s="158" t="str">
        <f t="shared" si="77"/>
        <v>1</v>
      </c>
      <c r="V57" s="158" t="str">
        <f t="shared" si="77"/>
        <v>0</v>
      </c>
      <c r="W57" s="159" t="str">
        <f t="shared" si="77"/>
        <v>0</v>
      </c>
      <c r="X57" s="158" t="str">
        <f t="shared" si="78"/>
        <v>0</v>
      </c>
      <c r="Y57" s="158" t="str">
        <f t="shared" si="78"/>
        <v>0</v>
      </c>
      <c r="Z57" s="158" t="str">
        <f t="shared" si="78"/>
        <v>0</v>
      </c>
      <c r="AA57" s="159" t="str">
        <f t="shared" si="78"/>
        <v>1</v>
      </c>
      <c r="AB57" s="161" t="str">
        <f t="shared" si="78"/>
        <v>1</v>
      </c>
      <c r="AC57" s="161" t="str">
        <f t="shared" si="78"/>
        <v>0</v>
      </c>
      <c r="AD57" s="158" t="str">
        <f t="shared" si="78"/>
        <v>1</v>
      </c>
      <c r="AE57" s="159" t="str">
        <f t="shared" si="78"/>
        <v>1</v>
      </c>
      <c r="AF57" s="367" t="str">
        <f t="shared" si="79"/>
        <v>0</v>
      </c>
      <c r="AG57" s="162" t="str">
        <f t="shared" si="79"/>
        <v>0</v>
      </c>
      <c r="AH57" s="163" t="str">
        <f t="shared" si="79"/>
        <v>0</v>
      </c>
      <c r="AI57" s="165" t="str">
        <f t="shared" si="79"/>
        <v>0</v>
      </c>
      <c r="AJ57" s="164" t="str">
        <f t="shared" si="79"/>
        <v>0</v>
      </c>
      <c r="AK57" s="164" t="str">
        <f t="shared" si="79"/>
        <v>1</v>
      </c>
      <c r="AL57" s="289" t="str">
        <f t="shared" si="79"/>
        <v>0</v>
      </c>
      <c r="AM57" s="165" t="str">
        <f t="shared" si="79"/>
        <v>0</v>
      </c>
      <c r="AN57" s="230" t="str">
        <f t="shared" si="80"/>
        <v>0</v>
      </c>
      <c r="AO57" s="230" t="str">
        <f t="shared" si="80"/>
        <v>0</v>
      </c>
      <c r="AP57" s="230" t="str">
        <f t="shared" si="80"/>
        <v>1</v>
      </c>
      <c r="AQ57" s="231" t="str">
        <f t="shared" si="80"/>
        <v>0</v>
      </c>
      <c r="AR57" s="230" t="str">
        <f t="shared" si="80"/>
        <v>0</v>
      </c>
      <c r="AS57" s="230" t="str">
        <f t="shared" si="80"/>
        <v>0</v>
      </c>
      <c r="AT57" s="230" t="str">
        <f t="shared" si="80"/>
        <v>1</v>
      </c>
      <c r="AU57" s="231" t="str">
        <f t="shared" si="80"/>
        <v>0</v>
      </c>
      <c r="AV57" s="230" t="str">
        <f t="shared" si="81"/>
        <v>0</v>
      </c>
      <c r="AW57" s="232" t="str">
        <f t="shared" si="81"/>
        <v>0</v>
      </c>
      <c r="AX57" s="232" t="str">
        <f t="shared" si="81"/>
        <v>0</v>
      </c>
      <c r="AY57" s="233" t="str">
        <f t="shared" si="81"/>
        <v>0</v>
      </c>
      <c r="AZ57" s="232" t="str">
        <f t="shared" si="81"/>
        <v>0</v>
      </c>
      <c r="BA57" s="232" t="str">
        <f t="shared" si="81"/>
        <v>0</v>
      </c>
      <c r="BB57" s="232" t="str">
        <f t="shared" si="81"/>
        <v>0</v>
      </c>
      <c r="BC57" s="233" t="str">
        <f t="shared" si="81"/>
        <v>0</v>
      </c>
      <c r="BD57" s="168" t="str">
        <f t="shared" si="82"/>
        <v>1</v>
      </c>
      <c r="BE57" s="168" t="str">
        <f t="shared" si="82"/>
        <v>0</v>
      </c>
      <c r="BF57" s="168" t="str">
        <f t="shared" si="82"/>
        <v>1</v>
      </c>
      <c r="BG57" s="169" t="str">
        <f t="shared" si="82"/>
        <v>1</v>
      </c>
      <c r="BH57" s="168" t="str">
        <f t="shared" si="82"/>
        <v>0</v>
      </c>
      <c r="BI57" s="168" t="str">
        <f t="shared" si="82"/>
        <v>1</v>
      </c>
      <c r="BJ57" s="168" t="str">
        <f t="shared" si="82"/>
        <v>1</v>
      </c>
      <c r="BK57" s="169" t="str">
        <f t="shared" si="82"/>
        <v>1</v>
      </c>
      <c r="BL57" s="168" t="str">
        <f t="shared" si="83"/>
        <v>0</v>
      </c>
      <c r="BM57" s="168" t="str">
        <f t="shared" si="83"/>
        <v>0</v>
      </c>
      <c r="BN57" s="168" t="str">
        <f t="shared" si="83"/>
        <v>0</v>
      </c>
      <c r="BO57" s="169" t="str">
        <f t="shared" si="83"/>
        <v>0</v>
      </c>
      <c r="BP57" s="168" t="str">
        <f t="shared" si="83"/>
        <v>0</v>
      </c>
      <c r="BQ57" s="168" t="str">
        <f t="shared" si="83"/>
        <v>1</v>
      </c>
      <c r="BR57" s="168" t="str">
        <f t="shared" si="83"/>
        <v>0</v>
      </c>
      <c r="BS57" s="169" t="str">
        <f t="shared" si="83"/>
        <v>1</v>
      </c>
      <c r="BT57" s="302" t="str">
        <f t="shared" si="84"/>
        <v>1</v>
      </c>
      <c r="BU57" s="302" t="str">
        <f t="shared" si="84"/>
        <v>0</v>
      </c>
      <c r="BV57" s="302" t="str">
        <f t="shared" si="84"/>
        <v>0</v>
      </c>
      <c r="BW57" s="303" t="str">
        <f t="shared" si="84"/>
        <v>1</v>
      </c>
      <c r="BX57" s="302" t="str">
        <f t="shared" si="84"/>
        <v>1</v>
      </c>
      <c r="BY57" s="302" t="str">
        <f t="shared" si="84"/>
        <v>0</v>
      </c>
      <c r="BZ57" s="302" t="str">
        <f t="shared" si="84"/>
        <v>0</v>
      </c>
      <c r="CA57" s="303" t="str">
        <f t="shared" si="84"/>
        <v>1</v>
      </c>
      <c r="CB57" s="164" t="str">
        <f t="shared" si="85"/>
        <v>0</v>
      </c>
      <c r="CC57" s="289" t="str">
        <f t="shared" si="85"/>
        <v>1</v>
      </c>
      <c r="CD57" s="340" t="str">
        <f t="shared" si="85"/>
        <v>0</v>
      </c>
      <c r="CE57" s="341" t="str">
        <f t="shared" si="85"/>
        <v>0</v>
      </c>
      <c r="CF57" s="340" t="str">
        <f t="shared" si="85"/>
        <v>0</v>
      </c>
      <c r="CG57" s="340" t="str">
        <f t="shared" si="85"/>
        <v>0</v>
      </c>
      <c r="CH57" s="340" t="str">
        <f t="shared" si="85"/>
        <v>0</v>
      </c>
      <c r="CI57" s="341" t="str">
        <f t="shared" si="85"/>
        <v>0</v>
      </c>
      <c r="CJ57" s="367"/>
      <c r="CK57" s="367"/>
      <c r="CL57" s="32" t="str">
        <f t="shared" si="63"/>
        <v>9C1B</v>
      </c>
      <c r="CM57" s="285">
        <f t="shared" si="64"/>
        <v>34</v>
      </c>
      <c r="CN57" s="285">
        <f t="shared" si="67"/>
        <v>44</v>
      </c>
      <c r="CO57" s="142">
        <f t="shared" si="34"/>
        <v>56.3</v>
      </c>
      <c r="CP57" s="142">
        <f t="shared" si="35"/>
        <v>13.499999999999998</v>
      </c>
      <c r="CQ57" s="154">
        <f t="shared" si="65"/>
        <v>2</v>
      </c>
      <c r="CR57" s="367"/>
      <c r="CS57" s="170">
        <f t="shared" si="36"/>
        <v>9</v>
      </c>
      <c r="CT57" s="23">
        <f t="shared" si="37"/>
        <v>12</v>
      </c>
      <c r="CU57" s="171">
        <f t="shared" si="38"/>
        <v>1</v>
      </c>
      <c r="CV57" s="23">
        <f t="shared" si="39"/>
        <v>11</v>
      </c>
      <c r="CW57" s="172">
        <f t="shared" si="40"/>
        <v>0</v>
      </c>
      <c r="CX57" s="24">
        <f t="shared" si="41"/>
        <v>4</v>
      </c>
      <c r="CY57" s="267">
        <f t="shared" si="42"/>
        <v>2</v>
      </c>
      <c r="CZ57" s="268">
        <f t="shared" si="43"/>
        <v>2</v>
      </c>
      <c r="DA57" s="267">
        <f t="shared" si="44"/>
        <v>0</v>
      </c>
      <c r="DB57" s="268">
        <f t="shared" si="45"/>
        <v>0</v>
      </c>
      <c r="DC57" s="173">
        <f t="shared" si="46"/>
        <v>11</v>
      </c>
      <c r="DD57" s="26">
        <f t="shared" si="47"/>
        <v>7</v>
      </c>
      <c r="DE57" s="173">
        <f t="shared" si="48"/>
        <v>0</v>
      </c>
      <c r="DF57" s="26">
        <f t="shared" si="49"/>
        <v>5</v>
      </c>
      <c r="DG57" s="326">
        <f t="shared" si="50"/>
        <v>9</v>
      </c>
      <c r="DH57" s="327">
        <f t="shared" si="51"/>
        <v>9</v>
      </c>
      <c r="DI57" s="172">
        <f t="shared" si="52"/>
        <v>4</v>
      </c>
      <c r="DJ57" s="24">
        <f t="shared" si="53"/>
        <v>0</v>
      </c>
      <c r="DL57" s="19">
        <f t="shared" si="54"/>
        <v>156</v>
      </c>
      <c r="DM57" s="19">
        <f t="shared" si="55"/>
        <v>27</v>
      </c>
      <c r="DN57" s="174">
        <f t="shared" si="56"/>
        <v>4</v>
      </c>
      <c r="DO57" s="278">
        <f t="shared" si="57"/>
        <v>34</v>
      </c>
      <c r="DP57" s="278">
        <f t="shared" si="58"/>
        <v>0</v>
      </c>
      <c r="DQ57" s="20">
        <f t="shared" si="59"/>
        <v>183</v>
      </c>
      <c r="DR57" s="20">
        <f t="shared" si="60"/>
        <v>5</v>
      </c>
      <c r="DS57" s="337">
        <f t="shared" si="61"/>
        <v>153</v>
      </c>
      <c r="DT57" s="174">
        <f t="shared" si="62"/>
        <v>64</v>
      </c>
      <c r="DU57" s="172">
        <f t="shared" si="66"/>
        <v>153</v>
      </c>
    </row>
    <row r="58" spans="1:125" s="187" customFormat="1">
      <c r="A58" s="408" t="s">
        <v>378</v>
      </c>
      <c r="B58" s="408" t="s">
        <v>379</v>
      </c>
      <c r="C58" s="177">
        <f t="shared" si="11"/>
        <v>17</v>
      </c>
      <c r="D58" s="178">
        <f t="shared" si="12"/>
        <v>68</v>
      </c>
      <c r="E58" s="179" t="str">
        <f t="shared" si="13"/>
        <v>9C</v>
      </c>
      <c r="F58" s="180" t="str">
        <f t="shared" si="14"/>
        <v>1B</v>
      </c>
      <c r="G58" s="180" t="str">
        <f t="shared" si="15"/>
        <v>06</v>
      </c>
      <c r="H58" s="180" t="str">
        <f t="shared" si="16"/>
        <v>34</v>
      </c>
      <c r="I58" s="180" t="str">
        <f t="shared" si="17"/>
        <v>00</v>
      </c>
      <c r="J58" s="180" t="str">
        <f t="shared" si="18"/>
        <v>BB</v>
      </c>
      <c r="K58" s="180" t="str">
        <f t="shared" si="19"/>
        <v>05</v>
      </c>
      <c r="L58" s="180" t="str">
        <f t="shared" si="20"/>
        <v>B1</v>
      </c>
      <c r="M58" s="180" t="str">
        <f t="shared" si="21"/>
        <v>4</v>
      </c>
      <c r="N58" s="180" t="str">
        <f t="shared" si="22"/>
        <v/>
      </c>
      <c r="O58" s="181" t="str">
        <f t="shared" si="23"/>
        <v/>
      </c>
      <c r="P58" s="157" t="str">
        <f t="shared" si="77"/>
        <v>1</v>
      </c>
      <c r="Q58" s="158" t="str">
        <f t="shared" si="77"/>
        <v>0</v>
      </c>
      <c r="R58" s="158" t="str">
        <f t="shared" si="77"/>
        <v>0</v>
      </c>
      <c r="S58" s="159" t="str">
        <f t="shared" si="77"/>
        <v>1</v>
      </c>
      <c r="T58" s="158" t="str">
        <f t="shared" si="77"/>
        <v>1</v>
      </c>
      <c r="U58" s="158" t="str">
        <f t="shared" si="77"/>
        <v>1</v>
      </c>
      <c r="V58" s="158" t="str">
        <f t="shared" si="77"/>
        <v>0</v>
      </c>
      <c r="W58" s="159" t="str">
        <f t="shared" si="77"/>
        <v>0</v>
      </c>
      <c r="X58" s="158" t="str">
        <f t="shared" si="78"/>
        <v>0</v>
      </c>
      <c r="Y58" s="158" t="str">
        <f t="shared" si="78"/>
        <v>0</v>
      </c>
      <c r="Z58" s="158" t="str">
        <f t="shared" si="78"/>
        <v>0</v>
      </c>
      <c r="AA58" s="159" t="str">
        <f t="shared" si="78"/>
        <v>1</v>
      </c>
      <c r="AB58" s="161" t="str">
        <f t="shared" si="78"/>
        <v>1</v>
      </c>
      <c r="AC58" s="161" t="str">
        <f t="shared" si="78"/>
        <v>0</v>
      </c>
      <c r="AD58" s="158" t="str">
        <f t="shared" si="78"/>
        <v>1</v>
      </c>
      <c r="AE58" s="159" t="str">
        <f t="shared" si="78"/>
        <v>1</v>
      </c>
      <c r="AF58" s="180" t="str">
        <f t="shared" si="79"/>
        <v>0</v>
      </c>
      <c r="AG58" s="182" t="str">
        <f t="shared" si="79"/>
        <v>0</v>
      </c>
      <c r="AH58" s="183" t="str">
        <f t="shared" si="79"/>
        <v>0</v>
      </c>
      <c r="AI58" s="185" t="str">
        <f t="shared" si="79"/>
        <v>0</v>
      </c>
      <c r="AJ58" s="184" t="str">
        <f t="shared" si="79"/>
        <v>0</v>
      </c>
      <c r="AK58" s="184" t="str">
        <f t="shared" si="79"/>
        <v>1</v>
      </c>
      <c r="AL58" s="295" t="str">
        <f t="shared" si="79"/>
        <v>1</v>
      </c>
      <c r="AM58" s="185" t="str">
        <f t="shared" si="79"/>
        <v>0</v>
      </c>
      <c r="AN58" s="249" t="str">
        <f t="shared" si="80"/>
        <v>0</v>
      </c>
      <c r="AO58" s="249" t="str">
        <f t="shared" si="80"/>
        <v>0</v>
      </c>
      <c r="AP58" s="249" t="str">
        <f t="shared" si="80"/>
        <v>1</v>
      </c>
      <c r="AQ58" s="251" t="str">
        <f t="shared" si="80"/>
        <v>1</v>
      </c>
      <c r="AR58" s="249" t="str">
        <f t="shared" si="80"/>
        <v>0</v>
      </c>
      <c r="AS58" s="249" t="str">
        <f t="shared" si="80"/>
        <v>1</v>
      </c>
      <c r="AT58" s="249" t="str">
        <f t="shared" si="80"/>
        <v>0</v>
      </c>
      <c r="AU58" s="251" t="str">
        <f t="shared" si="80"/>
        <v>0</v>
      </c>
      <c r="AV58" s="249" t="str">
        <f t="shared" si="81"/>
        <v>0</v>
      </c>
      <c r="AW58" s="252" t="str">
        <f t="shared" si="81"/>
        <v>0</v>
      </c>
      <c r="AX58" s="252" t="str">
        <f t="shared" si="81"/>
        <v>0</v>
      </c>
      <c r="AY58" s="253" t="str">
        <f t="shared" si="81"/>
        <v>0</v>
      </c>
      <c r="AZ58" s="252" t="str">
        <f t="shared" si="81"/>
        <v>0</v>
      </c>
      <c r="BA58" s="252" t="str">
        <f t="shared" si="81"/>
        <v>0</v>
      </c>
      <c r="BB58" s="252" t="str">
        <f t="shared" si="81"/>
        <v>0</v>
      </c>
      <c r="BC58" s="253" t="str">
        <f t="shared" si="81"/>
        <v>0</v>
      </c>
      <c r="BD58" s="168" t="str">
        <f t="shared" si="82"/>
        <v>1</v>
      </c>
      <c r="BE58" s="168" t="str">
        <f t="shared" si="82"/>
        <v>0</v>
      </c>
      <c r="BF58" s="168" t="str">
        <f t="shared" si="82"/>
        <v>1</v>
      </c>
      <c r="BG58" s="169" t="str">
        <f t="shared" si="82"/>
        <v>1</v>
      </c>
      <c r="BH58" s="168" t="str">
        <f t="shared" si="82"/>
        <v>1</v>
      </c>
      <c r="BI58" s="168" t="str">
        <f t="shared" si="82"/>
        <v>0</v>
      </c>
      <c r="BJ58" s="168" t="str">
        <f t="shared" si="82"/>
        <v>1</v>
      </c>
      <c r="BK58" s="169" t="str">
        <f t="shared" si="82"/>
        <v>1</v>
      </c>
      <c r="BL58" s="168" t="str">
        <f t="shared" si="83"/>
        <v>0</v>
      </c>
      <c r="BM58" s="168" t="str">
        <f t="shared" si="83"/>
        <v>0</v>
      </c>
      <c r="BN58" s="168" t="str">
        <f t="shared" si="83"/>
        <v>0</v>
      </c>
      <c r="BO58" s="169" t="str">
        <f t="shared" si="83"/>
        <v>0</v>
      </c>
      <c r="BP58" s="168" t="str">
        <f t="shared" si="83"/>
        <v>0</v>
      </c>
      <c r="BQ58" s="168" t="str">
        <f t="shared" si="83"/>
        <v>1</v>
      </c>
      <c r="BR58" s="168" t="str">
        <f t="shared" si="83"/>
        <v>0</v>
      </c>
      <c r="BS58" s="169" t="str">
        <f t="shared" si="83"/>
        <v>1</v>
      </c>
      <c r="BT58" s="312" t="str">
        <f t="shared" si="84"/>
        <v>1</v>
      </c>
      <c r="BU58" s="312" t="str">
        <f t="shared" si="84"/>
        <v>0</v>
      </c>
      <c r="BV58" s="312" t="str">
        <f t="shared" si="84"/>
        <v>1</v>
      </c>
      <c r="BW58" s="313" t="str">
        <f t="shared" si="84"/>
        <v>1</v>
      </c>
      <c r="BX58" s="312" t="str">
        <f t="shared" si="84"/>
        <v>0</v>
      </c>
      <c r="BY58" s="312" t="str">
        <f t="shared" si="84"/>
        <v>0</v>
      </c>
      <c r="BZ58" s="312" t="str">
        <f t="shared" si="84"/>
        <v>0</v>
      </c>
      <c r="CA58" s="313" t="str">
        <f t="shared" si="84"/>
        <v>1</v>
      </c>
      <c r="CB58" s="184" t="str">
        <f t="shared" si="85"/>
        <v>0</v>
      </c>
      <c r="CC58" s="295" t="str">
        <f t="shared" si="85"/>
        <v>1</v>
      </c>
      <c r="CD58" s="350" t="str">
        <f t="shared" si="85"/>
        <v>0</v>
      </c>
      <c r="CE58" s="351" t="str">
        <f t="shared" si="85"/>
        <v>0</v>
      </c>
      <c r="CF58" s="350" t="str">
        <f t="shared" si="85"/>
        <v>0</v>
      </c>
      <c r="CG58" s="350" t="str">
        <f t="shared" si="85"/>
        <v>0</v>
      </c>
      <c r="CH58" s="350" t="str">
        <f t="shared" si="85"/>
        <v>0</v>
      </c>
      <c r="CI58" s="351" t="str">
        <f t="shared" si="85"/>
        <v>0</v>
      </c>
      <c r="CJ58" s="180"/>
      <c r="CK58" s="180"/>
      <c r="CL58" s="32" t="str">
        <f t="shared" si="63"/>
        <v>9C1B</v>
      </c>
      <c r="CM58" s="285">
        <f t="shared" si="64"/>
        <v>52</v>
      </c>
      <c r="CN58" s="285">
        <f t="shared" si="67"/>
        <v>62</v>
      </c>
      <c r="CO58" s="142">
        <f t="shared" si="34"/>
        <v>56.7</v>
      </c>
      <c r="CP58" s="142">
        <f t="shared" si="35"/>
        <v>13.722222222222223</v>
      </c>
      <c r="CQ58" s="154">
        <f t="shared" si="65"/>
        <v>3</v>
      </c>
      <c r="CR58" s="180"/>
      <c r="CS58" s="170">
        <f t="shared" si="36"/>
        <v>9</v>
      </c>
      <c r="CT58" s="23">
        <f t="shared" si="37"/>
        <v>12</v>
      </c>
      <c r="CU58" s="171">
        <f t="shared" si="38"/>
        <v>1</v>
      </c>
      <c r="CV58" s="23">
        <f t="shared" si="39"/>
        <v>11</v>
      </c>
      <c r="CW58" s="187">
        <f t="shared" si="40"/>
        <v>0</v>
      </c>
      <c r="CX58" s="188">
        <f t="shared" si="41"/>
        <v>6</v>
      </c>
      <c r="CY58" s="269">
        <f t="shared" si="42"/>
        <v>3</v>
      </c>
      <c r="CZ58" s="270">
        <f t="shared" si="43"/>
        <v>4</v>
      </c>
      <c r="DA58" s="269">
        <f t="shared" si="44"/>
        <v>0</v>
      </c>
      <c r="DB58" s="270">
        <f t="shared" si="45"/>
        <v>0</v>
      </c>
      <c r="DC58" s="173">
        <f t="shared" si="46"/>
        <v>11</v>
      </c>
      <c r="DD58" s="26">
        <f t="shared" si="47"/>
        <v>11</v>
      </c>
      <c r="DE58" s="173">
        <f t="shared" si="48"/>
        <v>0</v>
      </c>
      <c r="DF58" s="26">
        <f t="shared" si="49"/>
        <v>5</v>
      </c>
      <c r="DG58" s="328">
        <f t="shared" si="50"/>
        <v>11</v>
      </c>
      <c r="DH58" s="329">
        <f t="shared" si="51"/>
        <v>1</v>
      </c>
      <c r="DI58" s="187">
        <f t="shared" si="52"/>
        <v>4</v>
      </c>
      <c r="DJ58" s="188">
        <f t="shared" si="53"/>
        <v>0</v>
      </c>
      <c r="DL58" s="19">
        <f t="shared" si="54"/>
        <v>156</v>
      </c>
      <c r="DM58" s="19">
        <f t="shared" si="55"/>
        <v>27</v>
      </c>
      <c r="DN58" s="189">
        <f t="shared" si="56"/>
        <v>6</v>
      </c>
      <c r="DO58" s="279">
        <f t="shared" si="57"/>
        <v>52</v>
      </c>
      <c r="DP58" s="279">
        <f t="shared" si="58"/>
        <v>0</v>
      </c>
      <c r="DQ58" s="20">
        <f t="shared" si="59"/>
        <v>187</v>
      </c>
      <c r="DR58" s="20">
        <f t="shared" si="60"/>
        <v>5</v>
      </c>
      <c r="DS58" s="338">
        <f t="shared" si="61"/>
        <v>177</v>
      </c>
      <c r="DT58" s="189">
        <f t="shared" si="62"/>
        <v>64</v>
      </c>
      <c r="DU58" s="172">
        <f t="shared" si="66"/>
        <v>177</v>
      </c>
    </row>
    <row r="59" spans="1:125" s="172" customFormat="1">
      <c r="A59" s="408" t="s">
        <v>380</v>
      </c>
      <c r="B59" s="408" t="s">
        <v>381</v>
      </c>
      <c r="C59" s="154">
        <f t="shared" si="11"/>
        <v>17</v>
      </c>
      <c r="D59" s="167">
        <f t="shared" si="12"/>
        <v>68</v>
      </c>
      <c r="E59" s="166" t="str">
        <f t="shared" si="13"/>
        <v>9C</v>
      </c>
      <c r="F59" s="367" t="str">
        <f t="shared" si="14"/>
        <v>1B</v>
      </c>
      <c r="G59" s="367" t="str">
        <f t="shared" si="15"/>
        <v>08</v>
      </c>
      <c r="H59" s="367" t="str">
        <f t="shared" si="16"/>
        <v>34</v>
      </c>
      <c r="I59" s="367" t="str">
        <f t="shared" si="17"/>
        <v>00</v>
      </c>
      <c r="J59" s="367" t="str">
        <f t="shared" si="18"/>
        <v>C1</v>
      </c>
      <c r="K59" s="367" t="str">
        <f t="shared" si="19"/>
        <v>05</v>
      </c>
      <c r="L59" s="367" t="str">
        <f t="shared" si="20"/>
        <v>B9</v>
      </c>
      <c r="M59" s="367" t="str">
        <f t="shared" si="21"/>
        <v>4</v>
      </c>
      <c r="N59" s="367" t="str">
        <f t="shared" si="22"/>
        <v/>
      </c>
      <c r="O59" s="156" t="str">
        <f t="shared" si="23"/>
        <v/>
      </c>
      <c r="P59" s="157" t="str">
        <f t="shared" ref="P59:W74" si="86">MID(HEX2BIN($E59,8),P$2,1)</f>
        <v>1</v>
      </c>
      <c r="Q59" s="158" t="str">
        <f t="shared" si="86"/>
        <v>0</v>
      </c>
      <c r="R59" s="158" t="str">
        <f t="shared" si="86"/>
        <v>0</v>
      </c>
      <c r="S59" s="159" t="str">
        <f t="shared" si="86"/>
        <v>1</v>
      </c>
      <c r="T59" s="158" t="str">
        <f t="shared" si="86"/>
        <v>1</v>
      </c>
      <c r="U59" s="158" t="str">
        <f t="shared" si="86"/>
        <v>1</v>
      </c>
      <c r="V59" s="158" t="str">
        <f t="shared" si="86"/>
        <v>0</v>
      </c>
      <c r="W59" s="159" t="str">
        <f t="shared" si="86"/>
        <v>0</v>
      </c>
      <c r="X59" s="158" t="str">
        <f t="shared" ref="X59:AE74" si="87">MID(HEX2BIN($F59,8),X$2,1)</f>
        <v>0</v>
      </c>
      <c r="Y59" s="158" t="str">
        <f t="shared" si="87"/>
        <v>0</v>
      </c>
      <c r="Z59" s="158" t="str">
        <f t="shared" si="87"/>
        <v>0</v>
      </c>
      <c r="AA59" s="159" t="str">
        <f t="shared" si="87"/>
        <v>1</v>
      </c>
      <c r="AB59" s="161" t="str">
        <f t="shared" si="87"/>
        <v>1</v>
      </c>
      <c r="AC59" s="161" t="str">
        <f t="shared" si="87"/>
        <v>0</v>
      </c>
      <c r="AD59" s="158" t="str">
        <f t="shared" si="87"/>
        <v>1</v>
      </c>
      <c r="AE59" s="159" t="str">
        <f t="shared" si="87"/>
        <v>1</v>
      </c>
      <c r="AF59" s="367" t="str">
        <f t="shared" ref="AF59:AM74" si="88">MID(HEX2BIN($G59,8),AF$2,1)</f>
        <v>0</v>
      </c>
      <c r="AG59" s="162" t="str">
        <f t="shared" si="88"/>
        <v>0</v>
      </c>
      <c r="AH59" s="163" t="str">
        <f t="shared" si="88"/>
        <v>0</v>
      </c>
      <c r="AI59" s="165" t="str">
        <f t="shared" si="88"/>
        <v>0</v>
      </c>
      <c r="AJ59" s="164" t="str">
        <f t="shared" si="88"/>
        <v>1</v>
      </c>
      <c r="AK59" s="164" t="str">
        <f t="shared" si="88"/>
        <v>0</v>
      </c>
      <c r="AL59" s="289" t="str">
        <f t="shared" si="88"/>
        <v>0</v>
      </c>
      <c r="AM59" s="165" t="str">
        <f t="shared" si="88"/>
        <v>0</v>
      </c>
      <c r="AN59" s="230" t="str">
        <f t="shared" ref="AN59:AU74" si="89">MID(HEX2BIN($H59,8),AN$2,1)</f>
        <v>0</v>
      </c>
      <c r="AO59" s="230" t="str">
        <f t="shared" si="89"/>
        <v>0</v>
      </c>
      <c r="AP59" s="230" t="str">
        <f t="shared" si="89"/>
        <v>1</v>
      </c>
      <c r="AQ59" s="231" t="str">
        <f t="shared" si="89"/>
        <v>1</v>
      </c>
      <c r="AR59" s="230" t="str">
        <f t="shared" si="89"/>
        <v>0</v>
      </c>
      <c r="AS59" s="230" t="str">
        <f t="shared" si="89"/>
        <v>1</v>
      </c>
      <c r="AT59" s="230" t="str">
        <f t="shared" si="89"/>
        <v>0</v>
      </c>
      <c r="AU59" s="231" t="str">
        <f t="shared" si="89"/>
        <v>0</v>
      </c>
      <c r="AV59" s="230" t="str">
        <f t="shared" ref="AV59:BC74" si="90">MID(HEX2BIN($I59,8),AV$2,1)</f>
        <v>0</v>
      </c>
      <c r="AW59" s="232" t="str">
        <f t="shared" si="90"/>
        <v>0</v>
      </c>
      <c r="AX59" s="232" t="str">
        <f t="shared" si="90"/>
        <v>0</v>
      </c>
      <c r="AY59" s="233" t="str">
        <f t="shared" si="90"/>
        <v>0</v>
      </c>
      <c r="AZ59" s="232" t="str">
        <f t="shared" si="90"/>
        <v>0</v>
      </c>
      <c r="BA59" s="232" t="str">
        <f t="shared" si="90"/>
        <v>0</v>
      </c>
      <c r="BB59" s="232" t="str">
        <f t="shared" si="90"/>
        <v>0</v>
      </c>
      <c r="BC59" s="233" t="str">
        <f t="shared" si="90"/>
        <v>0</v>
      </c>
      <c r="BD59" s="168" t="str">
        <f t="shared" ref="BD59:BK74" si="91">MID(HEX2BIN($J59,8),BD$2,1)</f>
        <v>1</v>
      </c>
      <c r="BE59" s="168" t="str">
        <f t="shared" si="91"/>
        <v>1</v>
      </c>
      <c r="BF59" s="168" t="str">
        <f t="shared" si="91"/>
        <v>0</v>
      </c>
      <c r="BG59" s="169" t="str">
        <f t="shared" si="91"/>
        <v>0</v>
      </c>
      <c r="BH59" s="168" t="str">
        <f t="shared" si="91"/>
        <v>0</v>
      </c>
      <c r="BI59" s="168" t="str">
        <f t="shared" si="91"/>
        <v>0</v>
      </c>
      <c r="BJ59" s="168" t="str">
        <f t="shared" si="91"/>
        <v>0</v>
      </c>
      <c r="BK59" s="169" t="str">
        <f t="shared" si="91"/>
        <v>1</v>
      </c>
      <c r="BL59" s="168" t="str">
        <f t="shared" ref="BL59:BS74" si="92">MID(HEX2BIN($K59,8),BL$2,1)</f>
        <v>0</v>
      </c>
      <c r="BM59" s="168" t="str">
        <f t="shared" si="92"/>
        <v>0</v>
      </c>
      <c r="BN59" s="168" t="str">
        <f t="shared" si="92"/>
        <v>0</v>
      </c>
      <c r="BO59" s="169" t="str">
        <f t="shared" si="92"/>
        <v>0</v>
      </c>
      <c r="BP59" s="168" t="str">
        <f t="shared" si="92"/>
        <v>0</v>
      </c>
      <c r="BQ59" s="168" t="str">
        <f t="shared" si="92"/>
        <v>1</v>
      </c>
      <c r="BR59" s="168" t="str">
        <f t="shared" si="92"/>
        <v>0</v>
      </c>
      <c r="BS59" s="169" t="str">
        <f t="shared" si="92"/>
        <v>1</v>
      </c>
      <c r="BT59" s="302" t="str">
        <f t="shared" ref="BT59:CA74" si="93">MID(HEX2BIN($L59,8),BT$2,1)</f>
        <v>1</v>
      </c>
      <c r="BU59" s="302" t="str">
        <f t="shared" si="93"/>
        <v>0</v>
      </c>
      <c r="BV59" s="302" t="str">
        <f t="shared" si="93"/>
        <v>1</v>
      </c>
      <c r="BW59" s="303" t="str">
        <f t="shared" si="93"/>
        <v>1</v>
      </c>
      <c r="BX59" s="302" t="str">
        <f t="shared" si="93"/>
        <v>1</v>
      </c>
      <c r="BY59" s="302" t="str">
        <f t="shared" si="93"/>
        <v>0</v>
      </c>
      <c r="BZ59" s="302" t="str">
        <f t="shared" si="93"/>
        <v>0</v>
      </c>
      <c r="CA59" s="303" t="str">
        <f t="shared" si="93"/>
        <v>1</v>
      </c>
      <c r="CB59" s="164" t="str">
        <f t="shared" ref="CB59:CI74" si="94">MID(HEX2BIN($M59,8),CB$2,1)</f>
        <v>0</v>
      </c>
      <c r="CC59" s="289" t="str">
        <f t="shared" si="94"/>
        <v>1</v>
      </c>
      <c r="CD59" s="340" t="str">
        <f t="shared" si="94"/>
        <v>0</v>
      </c>
      <c r="CE59" s="341" t="str">
        <f t="shared" si="94"/>
        <v>0</v>
      </c>
      <c r="CF59" s="340" t="str">
        <f t="shared" si="94"/>
        <v>0</v>
      </c>
      <c r="CG59" s="340" t="str">
        <f t="shared" si="94"/>
        <v>0</v>
      </c>
      <c r="CH59" s="340" t="str">
        <f t="shared" si="94"/>
        <v>0</v>
      </c>
      <c r="CI59" s="341" t="str">
        <f t="shared" si="94"/>
        <v>0</v>
      </c>
      <c r="CJ59" s="367"/>
      <c r="CK59" s="367"/>
      <c r="CL59" s="32" t="str">
        <f t="shared" si="63"/>
        <v>9C1B</v>
      </c>
      <c r="CM59" s="285">
        <f t="shared" si="64"/>
        <v>52</v>
      </c>
      <c r="CN59" s="285">
        <f t="shared" si="67"/>
        <v>62</v>
      </c>
      <c r="CO59" s="142">
        <f t="shared" si="34"/>
        <v>57.3</v>
      </c>
      <c r="CP59" s="142">
        <f t="shared" si="35"/>
        <v>14.055555555555554</v>
      </c>
      <c r="CQ59" s="154">
        <f t="shared" si="65"/>
        <v>4</v>
      </c>
      <c r="CR59" s="367"/>
      <c r="CS59" s="170">
        <f t="shared" si="36"/>
        <v>9</v>
      </c>
      <c r="CT59" s="23">
        <f t="shared" si="37"/>
        <v>12</v>
      </c>
      <c r="CU59" s="171">
        <f t="shared" si="38"/>
        <v>1</v>
      </c>
      <c r="CV59" s="23">
        <f t="shared" si="39"/>
        <v>11</v>
      </c>
      <c r="CW59" s="172">
        <f t="shared" si="40"/>
        <v>0</v>
      </c>
      <c r="CX59" s="24">
        <f t="shared" si="41"/>
        <v>8</v>
      </c>
      <c r="CY59" s="267">
        <f t="shared" si="42"/>
        <v>3</v>
      </c>
      <c r="CZ59" s="268">
        <f t="shared" si="43"/>
        <v>4</v>
      </c>
      <c r="DA59" s="267">
        <f t="shared" si="44"/>
        <v>0</v>
      </c>
      <c r="DB59" s="268">
        <f t="shared" si="45"/>
        <v>0</v>
      </c>
      <c r="DC59" s="173">
        <f t="shared" si="46"/>
        <v>12</v>
      </c>
      <c r="DD59" s="26">
        <f t="shared" si="47"/>
        <v>1</v>
      </c>
      <c r="DE59" s="173">
        <f t="shared" si="48"/>
        <v>0</v>
      </c>
      <c r="DF59" s="26">
        <f t="shared" si="49"/>
        <v>5</v>
      </c>
      <c r="DG59" s="326">
        <f t="shared" si="50"/>
        <v>11</v>
      </c>
      <c r="DH59" s="327">
        <f t="shared" si="51"/>
        <v>9</v>
      </c>
      <c r="DI59" s="172">
        <f t="shared" si="52"/>
        <v>4</v>
      </c>
      <c r="DJ59" s="24">
        <f t="shared" si="53"/>
        <v>0</v>
      </c>
      <c r="DL59" s="19">
        <f t="shared" si="54"/>
        <v>156</v>
      </c>
      <c r="DM59" s="19">
        <f t="shared" si="55"/>
        <v>27</v>
      </c>
      <c r="DN59" s="174">
        <f t="shared" si="56"/>
        <v>8</v>
      </c>
      <c r="DO59" s="278">
        <f t="shared" si="57"/>
        <v>52</v>
      </c>
      <c r="DP59" s="278">
        <f t="shared" si="58"/>
        <v>0</v>
      </c>
      <c r="DQ59" s="20">
        <f t="shared" si="59"/>
        <v>193</v>
      </c>
      <c r="DR59" s="20">
        <f t="shared" si="60"/>
        <v>5</v>
      </c>
      <c r="DS59" s="337">
        <f t="shared" si="61"/>
        <v>185</v>
      </c>
      <c r="DT59" s="174">
        <f t="shared" si="62"/>
        <v>64</v>
      </c>
      <c r="DU59" s="172">
        <f t="shared" si="66"/>
        <v>185</v>
      </c>
    </row>
    <row r="60" spans="1:125" s="172" customFormat="1">
      <c r="A60" s="408" t="s">
        <v>382</v>
      </c>
      <c r="B60" s="408" t="s">
        <v>383</v>
      </c>
      <c r="C60" s="154">
        <f t="shared" si="11"/>
        <v>17</v>
      </c>
      <c r="D60" s="167">
        <f t="shared" si="12"/>
        <v>68</v>
      </c>
      <c r="E60" s="166" t="str">
        <f t="shared" si="13"/>
        <v>9C</v>
      </c>
      <c r="F60" s="367" t="str">
        <f t="shared" si="14"/>
        <v>1B</v>
      </c>
      <c r="G60" s="367" t="str">
        <f t="shared" si="15"/>
        <v>0C</v>
      </c>
      <c r="H60" s="367" t="str">
        <f t="shared" si="16"/>
        <v>47</v>
      </c>
      <c r="I60" s="367" t="str">
        <f t="shared" si="17"/>
        <v>00</v>
      </c>
      <c r="J60" s="367" t="str">
        <f t="shared" si="18"/>
        <v>CB</v>
      </c>
      <c r="K60" s="367" t="str">
        <f t="shared" si="19"/>
        <v>05</v>
      </c>
      <c r="L60" s="367" t="str">
        <f t="shared" si="20"/>
        <v>DA</v>
      </c>
      <c r="M60" s="367" t="str">
        <f t="shared" si="21"/>
        <v>4</v>
      </c>
      <c r="N60" s="367" t="str">
        <f t="shared" si="22"/>
        <v/>
      </c>
      <c r="O60" s="156" t="str">
        <f t="shared" si="23"/>
        <v/>
      </c>
      <c r="P60" s="157" t="str">
        <f t="shared" si="86"/>
        <v>1</v>
      </c>
      <c r="Q60" s="158" t="str">
        <f t="shared" si="86"/>
        <v>0</v>
      </c>
      <c r="R60" s="158" t="str">
        <f t="shared" si="86"/>
        <v>0</v>
      </c>
      <c r="S60" s="159" t="str">
        <f t="shared" si="86"/>
        <v>1</v>
      </c>
      <c r="T60" s="158" t="str">
        <f t="shared" si="86"/>
        <v>1</v>
      </c>
      <c r="U60" s="158" t="str">
        <f t="shared" si="86"/>
        <v>1</v>
      </c>
      <c r="V60" s="158" t="str">
        <f t="shared" si="86"/>
        <v>0</v>
      </c>
      <c r="W60" s="159" t="str">
        <f t="shared" si="86"/>
        <v>0</v>
      </c>
      <c r="X60" s="158" t="str">
        <f t="shared" si="87"/>
        <v>0</v>
      </c>
      <c r="Y60" s="158" t="str">
        <f t="shared" si="87"/>
        <v>0</v>
      </c>
      <c r="Z60" s="158" t="str">
        <f t="shared" si="87"/>
        <v>0</v>
      </c>
      <c r="AA60" s="159" t="str">
        <f t="shared" si="87"/>
        <v>1</v>
      </c>
      <c r="AB60" s="161" t="str">
        <f t="shared" si="87"/>
        <v>1</v>
      </c>
      <c r="AC60" s="161" t="str">
        <f t="shared" si="87"/>
        <v>0</v>
      </c>
      <c r="AD60" s="158" t="str">
        <f t="shared" si="87"/>
        <v>1</v>
      </c>
      <c r="AE60" s="159" t="str">
        <f t="shared" si="87"/>
        <v>1</v>
      </c>
      <c r="AF60" s="367" t="str">
        <f t="shared" si="88"/>
        <v>0</v>
      </c>
      <c r="AG60" s="162" t="str">
        <f t="shared" si="88"/>
        <v>0</v>
      </c>
      <c r="AH60" s="163" t="str">
        <f t="shared" si="88"/>
        <v>0</v>
      </c>
      <c r="AI60" s="165" t="str">
        <f t="shared" si="88"/>
        <v>0</v>
      </c>
      <c r="AJ60" s="164" t="str">
        <f t="shared" si="88"/>
        <v>1</v>
      </c>
      <c r="AK60" s="164" t="str">
        <f t="shared" si="88"/>
        <v>1</v>
      </c>
      <c r="AL60" s="289" t="str">
        <f t="shared" si="88"/>
        <v>0</v>
      </c>
      <c r="AM60" s="165" t="str">
        <f t="shared" si="88"/>
        <v>0</v>
      </c>
      <c r="AN60" s="230" t="str">
        <f t="shared" si="89"/>
        <v>0</v>
      </c>
      <c r="AO60" s="230" t="str">
        <f t="shared" si="89"/>
        <v>1</v>
      </c>
      <c r="AP60" s="230" t="str">
        <f t="shared" si="89"/>
        <v>0</v>
      </c>
      <c r="AQ60" s="231" t="str">
        <f t="shared" si="89"/>
        <v>0</v>
      </c>
      <c r="AR60" s="230" t="str">
        <f t="shared" si="89"/>
        <v>0</v>
      </c>
      <c r="AS60" s="230" t="str">
        <f t="shared" si="89"/>
        <v>1</v>
      </c>
      <c r="AT60" s="230" t="str">
        <f t="shared" si="89"/>
        <v>1</v>
      </c>
      <c r="AU60" s="231" t="str">
        <f t="shared" si="89"/>
        <v>1</v>
      </c>
      <c r="AV60" s="230" t="str">
        <f t="shared" si="90"/>
        <v>0</v>
      </c>
      <c r="AW60" s="232" t="str">
        <f t="shared" si="90"/>
        <v>0</v>
      </c>
      <c r="AX60" s="232" t="str">
        <f t="shared" si="90"/>
        <v>0</v>
      </c>
      <c r="AY60" s="233" t="str">
        <f t="shared" si="90"/>
        <v>0</v>
      </c>
      <c r="AZ60" s="232" t="str">
        <f t="shared" si="90"/>
        <v>0</v>
      </c>
      <c r="BA60" s="232" t="str">
        <f t="shared" si="90"/>
        <v>0</v>
      </c>
      <c r="BB60" s="232" t="str">
        <f t="shared" si="90"/>
        <v>0</v>
      </c>
      <c r="BC60" s="233" t="str">
        <f t="shared" si="90"/>
        <v>0</v>
      </c>
      <c r="BD60" s="168" t="str">
        <f t="shared" si="91"/>
        <v>1</v>
      </c>
      <c r="BE60" s="168" t="str">
        <f t="shared" si="91"/>
        <v>1</v>
      </c>
      <c r="BF60" s="168" t="str">
        <f t="shared" si="91"/>
        <v>0</v>
      </c>
      <c r="BG60" s="169" t="str">
        <f t="shared" si="91"/>
        <v>0</v>
      </c>
      <c r="BH60" s="168" t="str">
        <f t="shared" si="91"/>
        <v>1</v>
      </c>
      <c r="BI60" s="168" t="str">
        <f t="shared" si="91"/>
        <v>0</v>
      </c>
      <c r="BJ60" s="168" t="str">
        <f t="shared" si="91"/>
        <v>1</v>
      </c>
      <c r="BK60" s="169" t="str">
        <f t="shared" si="91"/>
        <v>1</v>
      </c>
      <c r="BL60" s="168" t="str">
        <f t="shared" si="92"/>
        <v>0</v>
      </c>
      <c r="BM60" s="168" t="str">
        <f t="shared" si="92"/>
        <v>0</v>
      </c>
      <c r="BN60" s="168" t="str">
        <f t="shared" si="92"/>
        <v>0</v>
      </c>
      <c r="BO60" s="169" t="str">
        <f t="shared" si="92"/>
        <v>0</v>
      </c>
      <c r="BP60" s="168" t="str">
        <f t="shared" si="92"/>
        <v>0</v>
      </c>
      <c r="BQ60" s="168" t="str">
        <f t="shared" si="92"/>
        <v>1</v>
      </c>
      <c r="BR60" s="168" t="str">
        <f t="shared" si="92"/>
        <v>0</v>
      </c>
      <c r="BS60" s="169" t="str">
        <f t="shared" si="92"/>
        <v>1</v>
      </c>
      <c r="BT60" s="302" t="str">
        <f t="shared" si="93"/>
        <v>1</v>
      </c>
      <c r="BU60" s="302" t="str">
        <f t="shared" si="93"/>
        <v>1</v>
      </c>
      <c r="BV60" s="302" t="str">
        <f t="shared" si="93"/>
        <v>0</v>
      </c>
      <c r="BW60" s="303" t="str">
        <f t="shared" si="93"/>
        <v>1</v>
      </c>
      <c r="BX60" s="302" t="str">
        <f t="shared" si="93"/>
        <v>1</v>
      </c>
      <c r="BY60" s="302" t="str">
        <f t="shared" si="93"/>
        <v>0</v>
      </c>
      <c r="BZ60" s="302" t="str">
        <f t="shared" si="93"/>
        <v>1</v>
      </c>
      <c r="CA60" s="303" t="str">
        <f t="shared" si="93"/>
        <v>0</v>
      </c>
      <c r="CB60" s="164" t="str">
        <f t="shared" si="94"/>
        <v>0</v>
      </c>
      <c r="CC60" s="289" t="str">
        <f t="shared" si="94"/>
        <v>1</v>
      </c>
      <c r="CD60" s="340" t="str">
        <f t="shared" si="94"/>
        <v>0</v>
      </c>
      <c r="CE60" s="341" t="str">
        <f t="shared" si="94"/>
        <v>0</v>
      </c>
      <c r="CF60" s="340" t="str">
        <f t="shared" si="94"/>
        <v>0</v>
      </c>
      <c r="CG60" s="340" t="str">
        <f t="shared" si="94"/>
        <v>0</v>
      </c>
      <c r="CH60" s="340" t="str">
        <f t="shared" si="94"/>
        <v>0</v>
      </c>
      <c r="CI60" s="341" t="str">
        <f t="shared" si="94"/>
        <v>0</v>
      </c>
      <c r="CJ60" s="367"/>
      <c r="CK60" s="367"/>
      <c r="CL60" s="32" t="str">
        <f t="shared" si="63"/>
        <v>9C1B</v>
      </c>
      <c r="CM60" s="285">
        <f t="shared" si="64"/>
        <v>71</v>
      </c>
      <c r="CN60" s="285">
        <f t="shared" si="67"/>
        <v>81</v>
      </c>
      <c r="CO60" s="142">
        <f t="shared" si="34"/>
        <v>58.3</v>
      </c>
      <c r="CP60" s="142">
        <f t="shared" si="35"/>
        <v>14.611111111111111</v>
      </c>
      <c r="CQ60" s="154">
        <f t="shared" si="65"/>
        <v>6</v>
      </c>
      <c r="CR60" s="367"/>
      <c r="CS60" s="170">
        <f t="shared" si="36"/>
        <v>9</v>
      </c>
      <c r="CT60" s="23">
        <f t="shared" si="37"/>
        <v>12</v>
      </c>
      <c r="CU60" s="171">
        <f t="shared" si="38"/>
        <v>1</v>
      </c>
      <c r="CV60" s="23">
        <f t="shared" si="39"/>
        <v>11</v>
      </c>
      <c r="CW60" s="172">
        <f t="shared" si="40"/>
        <v>0</v>
      </c>
      <c r="CX60" s="24">
        <f t="shared" si="41"/>
        <v>12</v>
      </c>
      <c r="CY60" s="267">
        <f t="shared" si="42"/>
        <v>4</v>
      </c>
      <c r="CZ60" s="268">
        <f t="shared" si="43"/>
        <v>7</v>
      </c>
      <c r="DA60" s="267">
        <f t="shared" si="44"/>
        <v>0</v>
      </c>
      <c r="DB60" s="268">
        <f t="shared" si="45"/>
        <v>0</v>
      </c>
      <c r="DC60" s="173">
        <f t="shared" si="46"/>
        <v>12</v>
      </c>
      <c r="DD60" s="26">
        <f t="shared" si="47"/>
        <v>11</v>
      </c>
      <c r="DE60" s="173">
        <f t="shared" si="48"/>
        <v>0</v>
      </c>
      <c r="DF60" s="26">
        <f t="shared" si="49"/>
        <v>5</v>
      </c>
      <c r="DG60" s="326">
        <f t="shared" si="50"/>
        <v>13</v>
      </c>
      <c r="DH60" s="327">
        <f t="shared" si="51"/>
        <v>10</v>
      </c>
      <c r="DI60" s="172">
        <f t="shared" si="52"/>
        <v>4</v>
      </c>
      <c r="DJ60" s="24">
        <f t="shared" si="53"/>
        <v>0</v>
      </c>
      <c r="DL60" s="19">
        <f t="shared" si="54"/>
        <v>156</v>
      </c>
      <c r="DM60" s="19">
        <f t="shared" si="55"/>
        <v>27</v>
      </c>
      <c r="DN60" s="174">
        <f t="shared" si="56"/>
        <v>12</v>
      </c>
      <c r="DO60" s="278">
        <f t="shared" si="57"/>
        <v>71</v>
      </c>
      <c r="DP60" s="278">
        <f t="shared" si="58"/>
        <v>0</v>
      </c>
      <c r="DQ60" s="20">
        <f t="shared" si="59"/>
        <v>203</v>
      </c>
      <c r="DR60" s="20">
        <f t="shared" si="60"/>
        <v>5</v>
      </c>
      <c r="DS60" s="337">
        <f t="shared" si="61"/>
        <v>218</v>
      </c>
      <c r="DT60" s="174">
        <f t="shared" si="62"/>
        <v>64</v>
      </c>
      <c r="DU60" s="172">
        <f t="shared" si="66"/>
        <v>218</v>
      </c>
    </row>
    <row r="61" spans="1:125" s="172" customFormat="1">
      <c r="A61" s="408" t="s">
        <v>384</v>
      </c>
      <c r="B61" s="408" t="s">
        <v>385</v>
      </c>
      <c r="C61" s="154">
        <f t="shared" si="11"/>
        <v>17</v>
      </c>
      <c r="D61" s="167">
        <f t="shared" si="12"/>
        <v>68</v>
      </c>
      <c r="E61" s="166" t="str">
        <f t="shared" si="13"/>
        <v>9C</v>
      </c>
      <c r="F61" s="367" t="str">
        <f t="shared" si="14"/>
        <v>1B</v>
      </c>
      <c r="G61" s="367" t="str">
        <f t="shared" si="15"/>
        <v>00</v>
      </c>
      <c r="H61" s="367" t="str">
        <f t="shared" si="16"/>
        <v>4D</v>
      </c>
      <c r="I61" s="367" t="str">
        <f t="shared" si="17"/>
        <v>00</v>
      </c>
      <c r="J61" s="367" t="str">
        <f t="shared" si="18"/>
        <v>D4</v>
      </c>
      <c r="K61" s="367" t="str">
        <f t="shared" si="19"/>
        <v>05</v>
      </c>
      <c r="L61" s="367" t="str">
        <f t="shared" si="20"/>
        <v>DD</v>
      </c>
      <c r="M61" s="367" t="str">
        <f t="shared" si="21"/>
        <v>0</v>
      </c>
      <c r="N61" s="367" t="str">
        <f t="shared" si="22"/>
        <v/>
      </c>
      <c r="O61" s="156" t="str">
        <f t="shared" si="23"/>
        <v/>
      </c>
      <c r="P61" s="157" t="str">
        <f t="shared" si="86"/>
        <v>1</v>
      </c>
      <c r="Q61" s="158" t="str">
        <f t="shared" si="86"/>
        <v>0</v>
      </c>
      <c r="R61" s="158" t="str">
        <f t="shared" si="86"/>
        <v>0</v>
      </c>
      <c r="S61" s="159" t="str">
        <f t="shared" si="86"/>
        <v>1</v>
      </c>
      <c r="T61" s="158" t="str">
        <f t="shared" si="86"/>
        <v>1</v>
      </c>
      <c r="U61" s="158" t="str">
        <f t="shared" si="86"/>
        <v>1</v>
      </c>
      <c r="V61" s="158" t="str">
        <f t="shared" si="86"/>
        <v>0</v>
      </c>
      <c r="W61" s="159" t="str">
        <f t="shared" si="86"/>
        <v>0</v>
      </c>
      <c r="X61" s="158" t="str">
        <f t="shared" si="87"/>
        <v>0</v>
      </c>
      <c r="Y61" s="158" t="str">
        <f t="shared" si="87"/>
        <v>0</v>
      </c>
      <c r="Z61" s="158" t="str">
        <f t="shared" si="87"/>
        <v>0</v>
      </c>
      <c r="AA61" s="159" t="str">
        <f t="shared" si="87"/>
        <v>1</v>
      </c>
      <c r="AB61" s="161" t="str">
        <f t="shared" si="87"/>
        <v>1</v>
      </c>
      <c r="AC61" s="161" t="str">
        <f t="shared" si="87"/>
        <v>0</v>
      </c>
      <c r="AD61" s="158" t="str">
        <f t="shared" si="87"/>
        <v>1</v>
      </c>
      <c r="AE61" s="159" t="str">
        <f t="shared" si="87"/>
        <v>1</v>
      </c>
      <c r="AF61" s="367" t="str">
        <f t="shared" si="88"/>
        <v>0</v>
      </c>
      <c r="AG61" s="162" t="str">
        <f t="shared" si="88"/>
        <v>0</v>
      </c>
      <c r="AH61" s="163" t="str">
        <f t="shared" si="88"/>
        <v>0</v>
      </c>
      <c r="AI61" s="165" t="str">
        <f t="shared" si="88"/>
        <v>0</v>
      </c>
      <c r="AJ61" s="164" t="str">
        <f t="shared" si="88"/>
        <v>0</v>
      </c>
      <c r="AK61" s="164" t="str">
        <f t="shared" si="88"/>
        <v>0</v>
      </c>
      <c r="AL61" s="289" t="str">
        <f t="shared" si="88"/>
        <v>0</v>
      </c>
      <c r="AM61" s="165" t="str">
        <f t="shared" si="88"/>
        <v>0</v>
      </c>
      <c r="AN61" s="230" t="str">
        <f t="shared" si="89"/>
        <v>0</v>
      </c>
      <c r="AO61" s="230" t="str">
        <f t="shared" si="89"/>
        <v>1</v>
      </c>
      <c r="AP61" s="230" t="str">
        <f t="shared" si="89"/>
        <v>0</v>
      </c>
      <c r="AQ61" s="231" t="str">
        <f t="shared" si="89"/>
        <v>0</v>
      </c>
      <c r="AR61" s="230" t="str">
        <f t="shared" si="89"/>
        <v>1</v>
      </c>
      <c r="AS61" s="230" t="str">
        <f t="shared" si="89"/>
        <v>1</v>
      </c>
      <c r="AT61" s="230" t="str">
        <f t="shared" si="89"/>
        <v>0</v>
      </c>
      <c r="AU61" s="231" t="str">
        <f t="shared" si="89"/>
        <v>1</v>
      </c>
      <c r="AV61" s="230" t="str">
        <f t="shared" si="90"/>
        <v>0</v>
      </c>
      <c r="AW61" s="232" t="str">
        <f t="shared" si="90"/>
        <v>0</v>
      </c>
      <c r="AX61" s="232" t="str">
        <f t="shared" si="90"/>
        <v>0</v>
      </c>
      <c r="AY61" s="233" t="str">
        <f t="shared" si="90"/>
        <v>0</v>
      </c>
      <c r="AZ61" s="232" t="str">
        <f t="shared" si="90"/>
        <v>0</v>
      </c>
      <c r="BA61" s="232" t="str">
        <f t="shared" si="90"/>
        <v>0</v>
      </c>
      <c r="BB61" s="232" t="str">
        <f t="shared" si="90"/>
        <v>0</v>
      </c>
      <c r="BC61" s="233" t="str">
        <f t="shared" si="90"/>
        <v>0</v>
      </c>
      <c r="BD61" s="168" t="str">
        <f t="shared" si="91"/>
        <v>1</v>
      </c>
      <c r="BE61" s="168" t="str">
        <f t="shared" si="91"/>
        <v>1</v>
      </c>
      <c r="BF61" s="168" t="str">
        <f t="shared" si="91"/>
        <v>0</v>
      </c>
      <c r="BG61" s="169" t="str">
        <f t="shared" si="91"/>
        <v>1</v>
      </c>
      <c r="BH61" s="168" t="str">
        <f t="shared" si="91"/>
        <v>0</v>
      </c>
      <c r="BI61" s="168" t="str">
        <f t="shared" si="91"/>
        <v>1</v>
      </c>
      <c r="BJ61" s="168" t="str">
        <f t="shared" si="91"/>
        <v>0</v>
      </c>
      <c r="BK61" s="169" t="str">
        <f t="shared" si="91"/>
        <v>0</v>
      </c>
      <c r="BL61" s="168" t="str">
        <f t="shared" si="92"/>
        <v>0</v>
      </c>
      <c r="BM61" s="168" t="str">
        <f t="shared" si="92"/>
        <v>0</v>
      </c>
      <c r="BN61" s="168" t="str">
        <f t="shared" si="92"/>
        <v>0</v>
      </c>
      <c r="BO61" s="169" t="str">
        <f t="shared" si="92"/>
        <v>0</v>
      </c>
      <c r="BP61" s="168" t="str">
        <f t="shared" si="92"/>
        <v>0</v>
      </c>
      <c r="BQ61" s="168" t="str">
        <f t="shared" si="92"/>
        <v>1</v>
      </c>
      <c r="BR61" s="168" t="str">
        <f t="shared" si="92"/>
        <v>0</v>
      </c>
      <c r="BS61" s="169" t="str">
        <f t="shared" si="92"/>
        <v>1</v>
      </c>
      <c r="BT61" s="302" t="str">
        <f t="shared" si="93"/>
        <v>1</v>
      </c>
      <c r="BU61" s="302" t="str">
        <f t="shared" si="93"/>
        <v>1</v>
      </c>
      <c r="BV61" s="302" t="str">
        <f t="shared" si="93"/>
        <v>0</v>
      </c>
      <c r="BW61" s="303" t="str">
        <f t="shared" si="93"/>
        <v>1</v>
      </c>
      <c r="BX61" s="302" t="str">
        <f t="shared" si="93"/>
        <v>1</v>
      </c>
      <c r="BY61" s="302" t="str">
        <f t="shared" si="93"/>
        <v>1</v>
      </c>
      <c r="BZ61" s="302" t="str">
        <f t="shared" si="93"/>
        <v>0</v>
      </c>
      <c r="CA61" s="303" t="str">
        <f t="shared" si="93"/>
        <v>1</v>
      </c>
      <c r="CB61" s="164" t="str">
        <f t="shared" si="94"/>
        <v>0</v>
      </c>
      <c r="CC61" s="289" t="str">
        <f t="shared" si="94"/>
        <v>0</v>
      </c>
      <c r="CD61" s="340" t="str">
        <f t="shared" si="94"/>
        <v>0</v>
      </c>
      <c r="CE61" s="341" t="str">
        <f t="shared" si="94"/>
        <v>0</v>
      </c>
      <c r="CF61" s="340" t="str">
        <f t="shared" si="94"/>
        <v>0</v>
      </c>
      <c r="CG61" s="340" t="str">
        <f t="shared" si="94"/>
        <v>0</v>
      </c>
      <c r="CH61" s="340" t="str">
        <f t="shared" si="94"/>
        <v>0</v>
      </c>
      <c r="CI61" s="341" t="str">
        <f t="shared" si="94"/>
        <v>0</v>
      </c>
      <c r="CJ61" s="367"/>
      <c r="CK61" s="367"/>
      <c r="CL61" s="32" t="str">
        <f t="shared" si="63"/>
        <v>9C1B</v>
      </c>
      <c r="CM61" s="285">
        <f t="shared" si="64"/>
        <v>77</v>
      </c>
      <c r="CN61" s="285">
        <f t="shared" si="67"/>
        <v>87</v>
      </c>
      <c r="CO61" s="142">
        <f t="shared" si="34"/>
        <v>59.2</v>
      </c>
      <c r="CP61" s="142">
        <f t="shared" si="35"/>
        <v>15.111111111111111</v>
      </c>
      <c r="CQ61" s="154">
        <f t="shared" si="65"/>
        <v>0</v>
      </c>
      <c r="CR61" s="367"/>
      <c r="CS61" s="170">
        <f t="shared" si="36"/>
        <v>9</v>
      </c>
      <c r="CT61" s="23">
        <f t="shared" si="37"/>
        <v>12</v>
      </c>
      <c r="CU61" s="171">
        <f t="shared" si="38"/>
        <v>1</v>
      </c>
      <c r="CV61" s="23">
        <f t="shared" si="39"/>
        <v>11</v>
      </c>
      <c r="CW61" s="172">
        <f t="shared" si="40"/>
        <v>0</v>
      </c>
      <c r="CX61" s="24">
        <f t="shared" si="41"/>
        <v>0</v>
      </c>
      <c r="CY61" s="267">
        <f t="shared" si="42"/>
        <v>4</v>
      </c>
      <c r="CZ61" s="268">
        <f t="shared" si="43"/>
        <v>13</v>
      </c>
      <c r="DA61" s="267">
        <f t="shared" si="44"/>
        <v>0</v>
      </c>
      <c r="DB61" s="268">
        <f t="shared" si="45"/>
        <v>0</v>
      </c>
      <c r="DC61" s="173">
        <f t="shared" si="46"/>
        <v>13</v>
      </c>
      <c r="DD61" s="26">
        <f t="shared" si="47"/>
        <v>4</v>
      </c>
      <c r="DE61" s="173">
        <f t="shared" si="48"/>
        <v>0</v>
      </c>
      <c r="DF61" s="26">
        <f t="shared" si="49"/>
        <v>5</v>
      </c>
      <c r="DG61" s="326">
        <f t="shared" si="50"/>
        <v>13</v>
      </c>
      <c r="DH61" s="327">
        <f t="shared" si="51"/>
        <v>13</v>
      </c>
      <c r="DI61" s="172">
        <f t="shared" si="52"/>
        <v>0</v>
      </c>
      <c r="DJ61" s="24">
        <f t="shared" si="53"/>
        <v>0</v>
      </c>
      <c r="DL61" s="19">
        <f t="shared" si="54"/>
        <v>156</v>
      </c>
      <c r="DM61" s="19">
        <f t="shared" si="55"/>
        <v>27</v>
      </c>
      <c r="DN61" s="174">
        <f t="shared" si="56"/>
        <v>0</v>
      </c>
      <c r="DO61" s="278">
        <f t="shared" si="57"/>
        <v>77</v>
      </c>
      <c r="DP61" s="278">
        <f t="shared" si="58"/>
        <v>0</v>
      </c>
      <c r="DQ61" s="20">
        <f t="shared" si="59"/>
        <v>212</v>
      </c>
      <c r="DR61" s="20">
        <f t="shared" si="60"/>
        <v>5</v>
      </c>
      <c r="DS61" s="337">
        <f t="shared" si="61"/>
        <v>221</v>
      </c>
      <c r="DT61" s="174">
        <f t="shared" si="62"/>
        <v>0</v>
      </c>
      <c r="DU61" s="172">
        <f t="shared" si="66"/>
        <v>221</v>
      </c>
    </row>
    <row r="62" spans="1:125" s="172" customFormat="1">
      <c r="A62" s="408" t="s">
        <v>386</v>
      </c>
      <c r="B62" s="408" t="s">
        <v>387</v>
      </c>
      <c r="C62" s="154">
        <f t="shared" si="11"/>
        <v>17</v>
      </c>
      <c r="D62" s="167">
        <f t="shared" si="12"/>
        <v>68</v>
      </c>
      <c r="E62" s="166" t="str">
        <f t="shared" si="13"/>
        <v>9C</v>
      </c>
      <c r="F62" s="367" t="str">
        <f t="shared" si="14"/>
        <v>1B</v>
      </c>
      <c r="G62" s="367" t="str">
        <f t="shared" si="15"/>
        <v>02</v>
      </c>
      <c r="H62" s="367" t="str">
        <f t="shared" si="16"/>
        <v>4D</v>
      </c>
      <c r="I62" s="367" t="str">
        <f t="shared" si="17"/>
        <v>00</v>
      </c>
      <c r="J62" s="367" t="str">
        <f t="shared" si="18"/>
        <v>D7</v>
      </c>
      <c r="K62" s="367" t="str">
        <f t="shared" si="19"/>
        <v>05</v>
      </c>
      <c r="L62" s="367" t="str">
        <f t="shared" si="20"/>
        <v>E2</v>
      </c>
      <c r="M62" s="367" t="str">
        <f t="shared" si="21"/>
        <v>4</v>
      </c>
      <c r="N62" s="367" t="str">
        <f t="shared" si="22"/>
        <v/>
      </c>
      <c r="O62" s="156" t="str">
        <f t="shared" si="23"/>
        <v/>
      </c>
      <c r="P62" s="157" t="str">
        <f t="shared" si="86"/>
        <v>1</v>
      </c>
      <c r="Q62" s="158" t="str">
        <f t="shared" si="86"/>
        <v>0</v>
      </c>
      <c r="R62" s="158" t="str">
        <f t="shared" si="86"/>
        <v>0</v>
      </c>
      <c r="S62" s="159" t="str">
        <f t="shared" si="86"/>
        <v>1</v>
      </c>
      <c r="T62" s="158" t="str">
        <f t="shared" si="86"/>
        <v>1</v>
      </c>
      <c r="U62" s="158" t="str">
        <f t="shared" si="86"/>
        <v>1</v>
      </c>
      <c r="V62" s="158" t="str">
        <f t="shared" si="86"/>
        <v>0</v>
      </c>
      <c r="W62" s="159" t="str">
        <f t="shared" si="86"/>
        <v>0</v>
      </c>
      <c r="X62" s="158" t="str">
        <f t="shared" si="87"/>
        <v>0</v>
      </c>
      <c r="Y62" s="158" t="str">
        <f t="shared" si="87"/>
        <v>0</v>
      </c>
      <c r="Z62" s="158" t="str">
        <f t="shared" si="87"/>
        <v>0</v>
      </c>
      <c r="AA62" s="159" t="str">
        <f t="shared" si="87"/>
        <v>1</v>
      </c>
      <c r="AB62" s="161" t="str">
        <f t="shared" si="87"/>
        <v>1</v>
      </c>
      <c r="AC62" s="161" t="str">
        <f t="shared" si="87"/>
        <v>0</v>
      </c>
      <c r="AD62" s="158" t="str">
        <f t="shared" si="87"/>
        <v>1</v>
      </c>
      <c r="AE62" s="159" t="str">
        <f t="shared" si="87"/>
        <v>1</v>
      </c>
      <c r="AF62" s="367" t="str">
        <f t="shared" si="88"/>
        <v>0</v>
      </c>
      <c r="AG62" s="162" t="str">
        <f t="shared" si="88"/>
        <v>0</v>
      </c>
      <c r="AH62" s="163" t="str">
        <f t="shared" si="88"/>
        <v>0</v>
      </c>
      <c r="AI62" s="165" t="str">
        <f t="shared" si="88"/>
        <v>0</v>
      </c>
      <c r="AJ62" s="164" t="str">
        <f t="shared" si="88"/>
        <v>0</v>
      </c>
      <c r="AK62" s="164" t="str">
        <f t="shared" si="88"/>
        <v>0</v>
      </c>
      <c r="AL62" s="289" t="str">
        <f t="shared" si="88"/>
        <v>1</v>
      </c>
      <c r="AM62" s="165" t="str">
        <f t="shared" si="88"/>
        <v>0</v>
      </c>
      <c r="AN62" s="230" t="str">
        <f t="shared" si="89"/>
        <v>0</v>
      </c>
      <c r="AO62" s="230" t="str">
        <f t="shared" si="89"/>
        <v>1</v>
      </c>
      <c r="AP62" s="230" t="str">
        <f t="shared" si="89"/>
        <v>0</v>
      </c>
      <c r="AQ62" s="231" t="str">
        <f t="shared" si="89"/>
        <v>0</v>
      </c>
      <c r="AR62" s="230" t="str">
        <f t="shared" si="89"/>
        <v>1</v>
      </c>
      <c r="AS62" s="230" t="str">
        <f t="shared" si="89"/>
        <v>1</v>
      </c>
      <c r="AT62" s="230" t="str">
        <f t="shared" si="89"/>
        <v>0</v>
      </c>
      <c r="AU62" s="231" t="str">
        <f t="shared" si="89"/>
        <v>1</v>
      </c>
      <c r="AV62" s="230" t="str">
        <f t="shared" si="90"/>
        <v>0</v>
      </c>
      <c r="AW62" s="232" t="str">
        <f t="shared" si="90"/>
        <v>0</v>
      </c>
      <c r="AX62" s="232" t="str">
        <f t="shared" si="90"/>
        <v>0</v>
      </c>
      <c r="AY62" s="233" t="str">
        <f t="shared" si="90"/>
        <v>0</v>
      </c>
      <c r="AZ62" s="232" t="str">
        <f t="shared" si="90"/>
        <v>0</v>
      </c>
      <c r="BA62" s="232" t="str">
        <f t="shared" si="90"/>
        <v>0</v>
      </c>
      <c r="BB62" s="232" t="str">
        <f t="shared" si="90"/>
        <v>0</v>
      </c>
      <c r="BC62" s="233" t="str">
        <f t="shared" si="90"/>
        <v>0</v>
      </c>
      <c r="BD62" s="168" t="str">
        <f t="shared" si="91"/>
        <v>1</v>
      </c>
      <c r="BE62" s="168" t="str">
        <f t="shared" si="91"/>
        <v>1</v>
      </c>
      <c r="BF62" s="168" t="str">
        <f t="shared" si="91"/>
        <v>0</v>
      </c>
      <c r="BG62" s="169" t="str">
        <f t="shared" si="91"/>
        <v>1</v>
      </c>
      <c r="BH62" s="168" t="str">
        <f t="shared" si="91"/>
        <v>0</v>
      </c>
      <c r="BI62" s="168" t="str">
        <f t="shared" si="91"/>
        <v>1</v>
      </c>
      <c r="BJ62" s="168" t="str">
        <f t="shared" si="91"/>
        <v>1</v>
      </c>
      <c r="BK62" s="169" t="str">
        <f t="shared" si="91"/>
        <v>1</v>
      </c>
      <c r="BL62" s="168" t="str">
        <f t="shared" si="92"/>
        <v>0</v>
      </c>
      <c r="BM62" s="168" t="str">
        <f t="shared" si="92"/>
        <v>0</v>
      </c>
      <c r="BN62" s="168" t="str">
        <f t="shared" si="92"/>
        <v>0</v>
      </c>
      <c r="BO62" s="169" t="str">
        <f t="shared" si="92"/>
        <v>0</v>
      </c>
      <c r="BP62" s="168" t="str">
        <f t="shared" si="92"/>
        <v>0</v>
      </c>
      <c r="BQ62" s="168" t="str">
        <f t="shared" si="92"/>
        <v>1</v>
      </c>
      <c r="BR62" s="168" t="str">
        <f t="shared" si="92"/>
        <v>0</v>
      </c>
      <c r="BS62" s="169" t="str">
        <f t="shared" si="92"/>
        <v>1</v>
      </c>
      <c r="BT62" s="302" t="str">
        <f t="shared" si="93"/>
        <v>1</v>
      </c>
      <c r="BU62" s="302" t="str">
        <f t="shared" si="93"/>
        <v>1</v>
      </c>
      <c r="BV62" s="302" t="str">
        <f t="shared" si="93"/>
        <v>1</v>
      </c>
      <c r="BW62" s="303" t="str">
        <f t="shared" si="93"/>
        <v>0</v>
      </c>
      <c r="BX62" s="302" t="str">
        <f t="shared" si="93"/>
        <v>0</v>
      </c>
      <c r="BY62" s="302" t="str">
        <f t="shared" si="93"/>
        <v>0</v>
      </c>
      <c r="BZ62" s="302" t="str">
        <f t="shared" si="93"/>
        <v>1</v>
      </c>
      <c r="CA62" s="303" t="str">
        <f t="shared" si="93"/>
        <v>0</v>
      </c>
      <c r="CB62" s="164" t="str">
        <f t="shared" si="94"/>
        <v>0</v>
      </c>
      <c r="CC62" s="289" t="str">
        <f t="shared" si="94"/>
        <v>1</v>
      </c>
      <c r="CD62" s="340" t="str">
        <f t="shared" si="94"/>
        <v>0</v>
      </c>
      <c r="CE62" s="341" t="str">
        <f t="shared" si="94"/>
        <v>0</v>
      </c>
      <c r="CF62" s="340" t="str">
        <f t="shared" si="94"/>
        <v>0</v>
      </c>
      <c r="CG62" s="340" t="str">
        <f t="shared" si="94"/>
        <v>0</v>
      </c>
      <c r="CH62" s="340" t="str">
        <f t="shared" si="94"/>
        <v>0</v>
      </c>
      <c r="CI62" s="341" t="str">
        <f t="shared" si="94"/>
        <v>0</v>
      </c>
      <c r="CJ62" s="367"/>
      <c r="CK62" s="367"/>
      <c r="CL62" s="32" t="str">
        <f t="shared" si="63"/>
        <v>9C1B</v>
      </c>
      <c r="CM62" s="285">
        <f t="shared" si="64"/>
        <v>77</v>
      </c>
      <c r="CN62" s="285">
        <f t="shared" si="67"/>
        <v>87</v>
      </c>
      <c r="CO62" s="142">
        <f t="shared" si="34"/>
        <v>59.5</v>
      </c>
      <c r="CP62" s="142">
        <f t="shared" si="35"/>
        <v>15.277777777777779</v>
      </c>
      <c r="CQ62" s="154">
        <f t="shared" si="65"/>
        <v>1</v>
      </c>
      <c r="CR62" s="367"/>
      <c r="CS62" s="170">
        <f t="shared" si="36"/>
        <v>9</v>
      </c>
      <c r="CT62" s="23">
        <f t="shared" si="37"/>
        <v>12</v>
      </c>
      <c r="CU62" s="171">
        <f t="shared" si="38"/>
        <v>1</v>
      </c>
      <c r="CV62" s="23">
        <f t="shared" si="39"/>
        <v>11</v>
      </c>
      <c r="CW62" s="172">
        <f t="shared" si="40"/>
        <v>0</v>
      </c>
      <c r="CX62" s="24">
        <f t="shared" si="41"/>
        <v>2</v>
      </c>
      <c r="CY62" s="267">
        <f t="shared" si="42"/>
        <v>4</v>
      </c>
      <c r="CZ62" s="268">
        <f t="shared" si="43"/>
        <v>13</v>
      </c>
      <c r="DA62" s="267">
        <f t="shared" si="44"/>
        <v>0</v>
      </c>
      <c r="DB62" s="268">
        <f t="shared" si="45"/>
        <v>0</v>
      </c>
      <c r="DC62" s="173">
        <f t="shared" si="46"/>
        <v>13</v>
      </c>
      <c r="DD62" s="26">
        <f t="shared" si="47"/>
        <v>7</v>
      </c>
      <c r="DE62" s="173">
        <f t="shared" si="48"/>
        <v>0</v>
      </c>
      <c r="DF62" s="26">
        <f t="shared" si="49"/>
        <v>5</v>
      </c>
      <c r="DG62" s="326">
        <f t="shared" si="50"/>
        <v>14</v>
      </c>
      <c r="DH62" s="327">
        <f t="shared" si="51"/>
        <v>2</v>
      </c>
      <c r="DI62" s="172">
        <f t="shared" si="52"/>
        <v>4</v>
      </c>
      <c r="DJ62" s="24">
        <f t="shared" si="53"/>
        <v>0</v>
      </c>
      <c r="DL62" s="19">
        <f t="shared" si="54"/>
        <v>156</v>
      </c>
      <c r="DM62" s="19">
        <f t="shared" si="55"/>
        <v>27</v>
      </c>
      <c r="DN62" s="174">
        <f t="shared" si="56"/>
        <v>2</v>
      </c>
      <c r="DO62" s="278">
        <f t="shared" si="57"/>
        <v>77</v>
      </c>
      <c r="DP62" s="278">
        <f t="shared" si="58"/>
        <v>0</v>
      </c>
      <c r="DQ62" s="20">
        <f t="shared" si="59"/>
        <v>215</v>
      </c>
      <c r="DR62" s="20">
        <f t="shared" si="60"/>
        <v>5</v>
      </c>
      <c r="DS62" s="337">
        <f t="shared" si="61"/>
        <v>226</v>
      </c>
      <c r="DT62" s="174">
        <f t="shared" si="62"/>
        <v>64</v>
      </c>
      <c r="DU62" s="172">
        <f t="shared" si="66"/>
        <v>226</v>
      </c>
    </row>
    <row r="63" spans="1:125" s="172" customFormat="1">
      <c r="A63" s="408" t="s">
        <v>388</v>
      </c>
      <c r="B63" s="408" t="s">
        <v>389</v>
      </c>
      <c r="C63" s="154">
        <f t="shared" si="11"/>
        <v>17</v>
      </c>
      <c r="D63" s="167">
        <f t="shared" si="12"/>
        <v>68</v>
      </c>
      <c r="E63" s="166" t="str">
        <f t="shared" si="13"/>
        <v>9C</v>
      </c>
      <c r="F63" s="367" t="str">
        <f t="shared" si="14"/>
        <v>1B</v>
      </c>
      <c r="G63" s="367" t="str">
        <f t="shared" si="15"/>
        <v>04</v>
      </c>
      <c r="H63" s="367" t="str">
        <f t="shared" si="16"/>
        <v>4D</v>
      </c>
      <c r="I63" s="367" t="str">
        <f t="shared" si="17"/>
        <v>00</v>
      </c>
      <c r="J63" s="367" t="str">
        <f t="shared" si="18"/>
        <v>DC</v>
      </c>
      <c r="K63" s="367" t="str">
        <f t="shared" si="19"/>
        <v>05</v>
      </c>
      <c r="L63" s="367" t="str">
        <f t="shared" si="20"/>
        <v>E9</v>
      </c>
      <c r="M63" s="367" t="str">
        <f t="shared" si="21"/>
        <v>4</v>
      </c>
      <c r="N63" s="367" t="str">
        <f t="shared" si="22"/>
        <v/>
      </c>
      <c r="O63" s="156" t="str">
        <f t="shared" si="23"/>
        <v/>
      </c>
      <c r="P63" s="157" t="str">
        <f t="shared" si="86"/>
        <v>1</v>
      </c>
      <c r="Q63" s="158" t="str">
        <f t="shared" si="86"/>
        <v>0</v>
      </c>
      <c r="R63" s="158" t="str">
        <f t="shared" si="86"/>
        <v>0</v>
      </c>
      <c r="S63" s="159" t="str">
        <f t="shared" si="86"/>
        <v>1</v>
      </c>
      <c r="T63" s="158" t="str">
        <f t="shared" si="86"/>
        <v>1</v>
      </c>
      <c r="U63" s="158" t="str">
        <f t="shared" si="86"/>
        <v>1</v>
      </c>
      <c r="V63" s="158" t="str">
        <f t="shared" si="86"/>
        <v>0</v>
      </c>
      <c r="W63" s="159" t="str">
        <f t="shared" si="86"/>
        <v>0</v>
      </c>
      <c r="X63" s="158" t="str">
        <f t="shared" si="87"/>
        <v>0</v>
      </c>
      <c r="Y63" s="158" t="str">
        <f t="shared" si="87"/>
        <v>0</v>
      </c>
      <c r="Z63" s="158" t="str">
        <f t="shared" si="87"/>
        <v>0</v>
      </c>
      <c r="AA63" s="159" t="str">
        <f t="shared" si="87"/>
        <v>1</v>
      </c>
      <c r="AB63" s="161" t="str">
        <f t="shared" si="87"/>
        <v>1</v>
      </c>
      <c r="AC63" s="161" t="str">
        <f t="shared" si="87"/>
        <v>0</v>
      </c>
      <c r="AD63" s="158" t="str">
        <f t="shared" si="87"/>
        <v>1</v>
      </c>
      <c r="AE63" s="159" t="str">
        <f t="shared" si="87"/>
        <v>1</v>
      </c>
      <c r="AF63" s="367" t="str">
        <f t="shared" si="88"/>
        <v>0</v>
      </c>
      <c r="AG63" s="162" t="str">
        <f t="shared" si="88"/>
        <v>0</v>
      </c>
      <c r="AH63" s="163" t="str">
        <f t="shared" si="88"/>
        <v>0</v>
      </c>
      <c r="AI63" s="165" t="str">
        <f t="shared" si="88"/>
        <v>0</v>
      </c>
      <c r="AJ63" s="164" t="str">
        <f t="shared" si="88"/>
        <v>0</v>
      </c>
      <c r="AK63" s="164" t="str">
        <f t="shared" si="88"/>
        <v>1</v>
      </c>
      <c r="AL63" s="289" t="str">
        <f t="shared" si="88"/>
        <v>0</v>
      </c>
      <c r="AM63" s="165" t="str">
        <f t="shared" si="88"/>
        <v>0</v>
      </c>
      <c r="AN63" s="230" t="str">
        <f t="shared" si="89"/>
        <v>0</v>
      </c>
      <c r="AO63" s="230" t="str">
        <f t="shared" si="89"/>
        <v>1</v>
      </c>
      <c r="AP63" s="230" t="str">
        <f t="shared" si="89"/>
        <v>0</v>
      </c>
      <c r="AQ63" s="231" t="str">
        <f t="shared" si="89"/>
        <v>0</v>
      </c>
      <c r="AR63" s="230" t="str">
        <f t="shared" si="89"/>
        <v>1</v>
      </c>
      <c r="AS63" s="230" t="str">
        <f t="shared" si="89"/>
        <v>1</v>
      </c>
      <c r="AT63" s="230" t="str">
        <f t="shared" si="89"/>
        <v>0</v>
      </c>
      <c r="AU63" s="231" t="str">
        <f t="shared" si="89"/>
        <v>1</v>
      </c>
      <c r="AV63" s="230" t="str">
        <f t="shared" si="90"/>
        <v>0</v>
      </c>
      <c r="AW63" s="232" t="str">
        <f t="shared" si="90"/>
        <v>0</v>
      </c>
      <c r="AX63" s="232" t="str">
        <f t="shared" si="90"/>
        <v>0</v>
      </c>
      <c r="AY63" s="233" t="str">
        <f t="shared" si="90"/>
        <v>0</v>
      </c>
      <c r="AZ63" s="232" t="str">
        <f t="shared" si="90"/>
        <v>0</v>
      </c>
      <c r="BA63" s="232" t="str">
        <f t="shared" si="90"/>
        <v>0</v>
      </c>
      <c r="BB63" s="232" t="str">
        <f t="shared" si="90"/>
        <v>0</v>
      </c>
      <c r="BC63" s="233" t="str">
        <f t="shared" si="90"/>
        <v>0</v>
      </c>
      <c r="BD63" s="168" t="str">
        <f t="shared" si="91"/>
        <v>1</v>
      </c>
      <c r="BE63" s="168" t="str">
        <f t="shared" si="91"/>
        <v>1</v>
      </c>
      <c r="BF63" s="168" t="str">
        <f t="shared" si="91"/>
        <v>0</v>
      </c>
      <c r="BG63" s="169" t="str">
        <f t="shared" si="91"/>
        <v>1</v>
      </c>
      <c r="BH63" s="168" t="str">
        <f t="shared" si="91"/>
        <v>1</v>
      </c>
      <c r="BI63" s="168" t="str">
        <f t="shared" si="91"/>
        <v>1</v>
      </c>
      <c r="BJ63" s="168" t="str">
        <f t="shared" si="91"/>
        <v>0</v>
      </c>
      <c r="BK63" s="169" t="str">
        <f t="shared" si="91"/>
        <v>0</v>
      </c>
      <c r="BL63" s="168" t="str">
        <f t="shared" si="92"/>
        <v>0</v>
      </c>
      <c r="BM63" s="168" t="str">
        <f t="shared" si="92"/>
        <v>0</v>
      </c>
      <c r="BN63" s="168" t="str">
        <f t="shared" si="92"/>
        <v>0</v>
      </c>
      <c r="BO63" s="169" t="str">
        <f t="shared" si="92"/>
        <v>0</v>
      </c>
      <c r="BP63" s="168" t="str">
        <f t="shared" si="92"/>
        <v>0</v>
      </c>
      <c r="BQ63" s="168" t="str">
        <f t="shared" si="92"/>
        <v>1</v>
      </c>
      <c r="BR63" s="168" t="str">
        <f t="shared" si="92"/>
        <v>0</v>
      </c>
      <c r="BS63" s="169" t="str">
        <f t="shared" si="92"/>
        <v>1</v>
      </c>
      <c r="BT63" s="302" t="str">
        <f t="shared" si="93"/>
        <v>1</v>
      </c>
      <c r="BU63" s="302" t="str">
        <f t="shared" si="93"/>
        <v>1</v>
      </c>
      <c r="BV63" s="302" t="str">
        <f t="shared" si="93"/>
        <v>1</v>
      </c>
      <c r="BW63" s="303" t="str">
        <f t="shared" si="93"/>
        <v>0</v>
      </c>
      <c r="BX63" s="302" t="str">
        <f t="shared" si="93"/>
        <v>1</v>
      </c>
      <c r="BY63" s="302" t="str">
        <f t="shared" si="93"/>
        <v>0</v>
      </c>
      <c r="BZ63" s="302" t="str">
        <f t="shared" si="93"/>
        <v>0</v>
      </c>
      <c r="CA63" s="303" t="str">
        <f t="shared" si="93"/>
        <v>1</v>
      </c>
      <c r="CB63" s="164" t="str">
        <f t="shared" si="94"/>
        <v>0</v>
      </c>
      <c r="CC63" s="289" t="str">
        <f t="shared" si="94"/>
        <v>1</v>
      </c>
      <c r="CD63" s="340" t="str">
        <f t="shared" si="94"/>
        <v>0</v>
      </c>
      <c r="CE63" s="341" t="str">
        <f t="shared" si="94"/>
        <v>0</v>
      </c>
      <c r="CF63" s="340" t="str">
        <f t="shared" si="94"/>
        <v>0</v>
      </c>
      <c r="CG63" s="340" t="str">
        <f t="shared" si="94"/>
        <v>0</v>
      </c>
      <c r="CH63" s="340" t="str">
        <f t="shared" si="94"/>
        <v>0</v>
      </c>
      <c r="CI63" s="341" t="str">
        <f t="shared" si="94"/>
        <v>0</v>
      </c>
      <c r="CJ63" s="367"/>
      <c r="CK63" s="367"/>
      <c r="CL63" s="32" t="str">
        <f t="shared" si="63"/>
        <v>9C1B</v>
      </c>
      <c r="CM63" s="285">
        <f t="shared" si="64"/>
        <v>77</v>
      </c>
      <c r="CN63" s="285">
        <f t="shared" si="67"/>
        <v>87</v>
      </c>
      <c r="CO63" s="142">
        <f t="shared" si="34"/>
        <v>60</v>
      </c>
      <c r="CP63" s="142">
        <f t="shared" si="35"/>
        <v>15.555555555555555</v>
      </c>
      <c r="CQ63" s="154">
        <f t="shared" si="65"/>
        <v>2</v>
      </c>
      <c r="CR63" s="367"/>
      <c r="CS63" s="170">
        <f t="shared" si="36"/>
        <v>9</v>
      </c>
      <c r="CT63" s="23">
        <f t="shared" si="37"/>
        <v>12</v>
      </c>
      <c r="CU63" s="171">
        <f t="shared" si="38"/>
        <v>1</v>
      </c>
      <c r="CV63" s="23">
        <f t="shared" si="39"/>
        <v>11</v>
      </c>
      <c r="CW63" s="172">
        <f t="shared" si="40"/>
        <v>0</v>
      </c>
      <c r="CX63" s="24">
        <f t="shared" si="41"/>
        <v>4</v>
      </c>
      <c r="CY63" s="267">
        <f t="shared" si="42"/>
        <v>4</v>
      </c>
      <c r="CZ63" s="268">
        <f t="shared" si="43"/>
        <v>13</v>
      </c>
      <c r="DA63" s="267">
        <f t="shared" si="44"/>
        <v>0</v>
      </c>
      <c r="DB63" s="268">
        <f t="shared" si="45"/>
        <v>0</v>
      </c>
      <c r="DC63" s="173">
        <f t="shared" si="46"/>
        <v>13</v>
      </c>
      <c r="DD63" s="26">
        <f t="shared" si="47"/>
        <v>12</v>
      </c>
      <c r="DE63" s="173">
        <f t="shared" si="48"/>
        <v>0</v>
      </c>
      <c r="DF63" s="26">
        <f t="shared" si="49"/>
        <v>5</v>
      </c>
      <c r="DG63" s="326">
        <f t="shared" si="50"/>
        <v>14</v>
      </c>
      <c r="DH63" s="327">
        <f t="shared" si="51"/>
        <v>9</v>
      </c>
      <c r="DI63" s="172">
        <f t="shared" si="52"/>
        <v>4</v>
      </c>
      <c r="DJ63" s="24">
        <f t="shared" si="53"/>
        <v>0</v>
      </c>
      <c r="DL63" s="19">
        <f t="shared" si="54"/>
        <v>156</v>
      </c>
      <c r="DM63" s="19">
        <f t="shared" si="55"/>
        <v>27</v>
      </c>
      <c r="DN63" s="174">
        <f t="shared" si="56"/>
        <v>4</v>
      </c>
      <c r="DO63" s="278">
        <f t="shared" si="57"/>
        <v>77</v>
      </c>
      <c r="DP63" s="278">
        <f t="shared" si="58"/>
        <v>0</v>
      </c>
      <c r="DQ63" s="20">
        <f t="shared" si="59"/>
        <v>220</v>
      </c>
      <c r="DR63" s="20">
        <f t="shared" si="60"/>
        <v>5</v>
      </c>
      <c r="DS63" s="337">
        <f t="shared" si="61"/>
        <v>233</v>
      </c>
      <c r="DT63" s="174">
        <f t="shared" si="62"/>
        <v>64</v>
      </c>
      <c r="DU63" s="172">
        <f t="shared" si="66"/>
        <v>233</v>
      </c>
    </row>
    <row r="64" spans="1:125" s="172" customFormat="1">
      <c r="A64" s="408" t="s">
        <v>390</v>
      </c>
      <c r="B64" s="408" t="s">
        <v>391</v>
      </c>
      <c r="C64" s="154">
        <f t="shared" si="11"/>
        <v>17</v>
      </c>
      <c r="D64" s="167">
        <f t="shared" si="12"/>
        <v>68</v>
      </c>
      <c r="E64" s="166" t="str">
        <f t="shared" si="13"/>
        <v>9C</v>
      </c>
      <c r="F64" s="367" t="str">
        <f t="shared" si="14"/>
        <v>1B</v>
      </c>
      <c r="G64" s="367" t="str">
        <f t="shared" si="15"/>
        <v>08</v>
      </c>
      <c r="H64" s="367" t="str">
        <f t="shared" si="16"/>
        <v>4D</v>
      </c>
      <c r="I64" s="367" t="str">
        <f t="shared" si="17"/>
        <v>00</v>
      </c>
      <c r="J64" s="367" t="str">
        <f t="shared" si="18"/>
        <v>E3</v>
      </c>
      <c r="K64" s="367" t="str">
        <f t="shared" si="19"/>
        <v>05</v>
      </c>
      <c r="L64" s="367" t="str">
        <f t="shared" si="20"/>
        <v>F4</v>
      </c>
      <c r="M64" s="367" t="str">
        <f t="shared" si="21"/>
        <v>4</v>
      </c>
      <c r="N64" s="367" t="str">
        <f t="shared" si="22"/>
        <v/>
      </c>
      <c r="O64" s="156" t="str">
        <f t="shared" si="23"/>
        <v/>
      </c>
      <c r="P64" s="157" t="str">
        <f t="shared" si="86"/>
        <v>1</v>
      </c>
      <c r="Q64" s="158" t="str">
        <f t="shared" si="86"/>
        <v>0</v>
      </c>
      <c r="R64" s="158" t="str">
        <f t="shared" si="86"/>
        <v>0</v>
      </c>
      <c r="S64" s="159" t="str">
        <f t="shared" si="86"/>
        <v>1</v>
      </c>
      <c r="T64" s="158" t="str">
        <f t="shared" si="86"/>
        <v>1</v>
      </c>
      <c r="U64" s="158" t="str">
        <f t="shared" si="86"/>
        <v>1</v>
      </c>
      <c r="V64" s="158" t="str">
        <f t="shared" si="86"/>
        <v>0</v>
      </c>
      <c r="W64" s="159" t="str">
        <f t="shared" si="86"/>
        <v>0</v>
      </c>
      <c r="X64" s="158" t="str">
        <f t="shared" si="87"/>
        <v>0</v>
      </c>
      <c r="Y64" s="158" t="str">
        <f t="shared" si="87"/>
        <v>0</v>
      </c>
      <c r="Z64" s="158" t="str">
        <f t="shared" si="87"/>
        <v>0</v>
      </c>
      <c r="AA64" s="159" t="str">
        <f t="shared" si="87"/>
        <v>1</v>
      </c>
      <c r="AB64" s="161" t="str">
        <f t="shared" si="87"/>
        <v>1</v>
      </c>
      <c r="AC64" s="161" t="str">
        <f t="shared" si="87"/>
        <v>0</v>
      </c>
      <c r="AD64" s="158" t="str">
        <f t="shared" si="87"/>
        <v>1</v>
      </c>
      <c r="AE64" s="159" t="str">
        <f t="shared" si="87"/>
        <v>1</v>
      </c>
      <c r="AF64" s="367" t="str">
        <f t="shared" si="88"/>
        <v>0</v>
      </c>
      <c r="AG64" s="162" t="str">
        <f t="shared" si="88"/>
        <v>0</v>
      </c>
      <c r="AH64" s="163" t="str">
        <f t="shared" si="88"/>
        <v>0</v>
      </c>
      <c r="AI64" s="165" t="str">
        <f t="shared" si="88"/>
        <v>0</v>
      </c>
      <c r="AJ64" s="164" t="str">
        <f t="shared" si="88"/>
        <v>1</v>
      </c>
      <c r="AK64" s="164" t="str">
        <f t="shared" si="88"/>
        <v>0</v>
      </c>
      <c r="AL64" s="289" t="str">
        <f t="shared" si="88"/>
        <v>0</v>
      </c>
      <c r="AM64" s="165" t="str">
        <f t="shared" si="88"/>
        <v>0</v>
      </c>
      <c r="AN64" s="230" t="str">
        <f t="shared" si="89"/>
        <v>0</v>
      </c>
      <c r="AO64" s="230" t="str">
        <f t="shared" si="89"/>
        <v>1</v>
      </c>
      <c r="AP64" s="230" t="str">
        <f t="shared" si="89"/>
        <v>0</v>
      </c>
      <c r="AQ64" s="231" t="str">
        <f t="shared" si="89"/>
        <v>0</v>
      </c>
      <c r="AR64" s="230" t="str">
        <f t="shared" si="89"/>
        <v>1</v>
      </c>
      <c r="AS64" s="230" t="str">
        <f t="shared" si="89"/>
        <v>1</v>
      </c>
      <c r="AT64" s="230" t="str">
        <f t="shared" si="89"/>
        <v>0</v>
      </c>
      <c r="AU64" s="231" t="str">
        <f t="shared" si="89"/>
        <v>1</v>
      </c>
      <c r="AV64" s="230" t="str">
        <f t="shared" si="90"/>
        <v>0</v>
      </c>
      <c r="AW64" s="232" t="str">
        <f t="shared" si="90"/>
        <v>0</v>
      </c>
      <c r="AX64" s="232" t="str">
        <f t="shared" si="90"/>
        <v>0</v>
      </c>
      <c r="AY64" s="233" t="str">
        <f t="shared" si="90"/>
        <v>0</v>
      </c>
      <c r="AZ64" s="232" t="str">
        <f t="shared" si="90"/>
        <v>0</v>
      </c>
      <c r="BA64" s="232" t="str">
        <f t="shared" si="90"/>
        <v>0</v>
      </c>
      <c r="BB64" s="232" t="str">
        <f t="shared" si="90"/>
        <v>0</v>
      </c>
      <c r="BC64" s="233" t="str">
        <f t="shared" si="90"/>
        <v>0</v>
      </c>
      <c r="BD64" s="168" t="str">
        <f t="shared" si="91"/>
        <v>1</v>
      </c>
      <c r="BE64" s="168" t="str">
        <f t="shared" si="91"/>
        <v>1</v>
      </c>
      <c r="BF64" s="168" t="str">
        <f t="shared" si="91"/>
        <v>1</v>
      </c>
      <c r="BG64" s="169" t="str">
        <f t="shared" si="91"/>
        <v>0</v>
      </c>
      <c r="BH64" s="168" t="str">
        <f t="shared" si="91"/>
        <v>0</v>
      </c>
      <c r="BI64" s="168" t="str">
        <f t="shared" si="91"/>
        <v>0</v>
      </c>
      <c r="BJ64" s="168" t="str">
        <f t="shared" si="91"/>
        <v>1</v>
      </c>
      <c r="BK64" s="169" t="str">
        <f t="shared" si="91"/>
        <v>1</v>
      </c>
      <c r="BL64" s="168" t="str">
        <f t="shared" si="92"/>
        <v>0</v>
      </c>
      <c r="BM64" s="168" t="str">
        <f t="shared" si="92"/>
        <v>0</v>
      </c>
      <c r="BN64" s="168" t="str">
        <f t="shared" si="92"/>
        <v>0</v>
      </c>
      <c r="BO64" s="169" t="str">
        <f t="shared" si="92"/>
        <v>0</v>
      </c>
      <c r="BP64" s="168" t="str">
        <f t="shared" si="92"/>
        <v>0</v>
      </c>
      <c r="BQ64" s="168" t="str">
        <f t="shared" si="92"/>
        <v>1</v>
      </c>
      <c r="BR64" s="168" t="str">
        <f t="shared" si="92"/>
        <v>0</v>
      </c>
      <c r="BS64" s="169" t="str">
        <f t="shared" si="92"/>
        <v>1</v>
      </c>
      <c r="BT64" s="302" t="str">
        <f t="shared" si="93"/>
        <v>1</v>
      </c>
      <c r="BU64" s="302" t="str">
        <f t="shared" si="93"/>
        <v>1</v>
      </c>
      <c r="BV64" s="302" t="str">
        <f t="shared" si="93"/>
        <v>1</v>
      </c>
      <c r="BW64" s="303" t="str">
        <f t="shared" si="93"/>
        <v>1</v>
      </c>
      <c r="BX64" s="302" t="str">
        <f t="shared" si="93"/>
        <v>0</v>
      </c>
      <c r="BY64" s="302" t="str">
        <f t="shared" si="93"/>
        <v>1</v>
      </c>
      <c r="BZ64" s="302" t="str">
        <f t="shared" si="93"/>
        <v>0</v>
      </c>
      <c r="CA64" s="303" t="str">
        <f t="shared" si="93"/>
        <v>0</v>
      </c>
      <c r="CB64" s="164" t="str">
        <f t="shared" si="94"/>
        <v>0</v>
      </c>
      <c r="CC64" s="289" t="str">
        <f t="shared" si="94"/>
        <v>1</v>
      </c>
      <c r="CD64" s="340" t="str">
        <f t="shared" si="94"/>
        <v>0</v>
      </c>
      <c r="CE64" s="341" t="str">
        <f t="shared" si="94"/>
        <v>0</v>
      </c>
      <c r="CF64" s="340" t="str">
        <f t="shared" si="94"/>
        <v>0</v>
      </c>
      <c r="CG64" s="340" t="str">
        <f t="shared" si="94"/>
        <v>0</v>
      </c>
      <c r="CH64" s="340" t="str">
        <f t="shared" si="94"/>
        <v>0</v>
      </c>
      <c r="CI64" s="341" t="str">
        <f t="shared" si="94"/>
        <v>0</v>
      </c>
      <c r="CJ64" s="367"/>
      <c r="CK64" s="367"/>
      <c r="CL64" s="32" t="str">
        <f t="shared" si="63"/>
        <v>9C1B</v>
      </c>
      <c r="CM64" s="285">
        <f t="shared" si="64"/>
        <v>77</v>
      </c>
      <c r="CN64" s="285">
        <f t="shared" si="67"/>
        <v>87</v>
      </c>
      <c r="CO64" s="142">
        <f t="shared" si="34"/>
        <v>60.7</v>
      </c>
      <c r="CP64" s="142">
        <f t="shared" si="35"/>
        <v>15.944444444444445</v>
      </c>
      <c r="CQ64" s="154">
        <f t="shared" si="65"/>
        <v>4</v>
      </c>
      <c r="CR64" s="367"/>
      <c r="CS64" s="170">
        <f t="shared" si="36"/>
        <v>9</v>
      </c>
      <c r="CT64" s="23">
        <f t="shared" si="37"/>
        <v>12</v>
      </c>
      <c r="CU64" s="171">
        <f t="shared" si="38"/>
        <v>1</v>
      </c>
      <c r="CV64" s="23">
        <f t="shared" si="39"/>
        <v>11</v>
      </c>
      <c r="CW64" s="172">
        <f t="shared" si="40"/>
        <v>0</v>
      </c>
      <c r="CX64" s="24">
        <f t="shared" si="41"/>
        <v>8</v>
      </c>
      <c r="CY64" s="267">
        <f t="shared" si="42"/>
        <v>4</v>
      </c>
      <c r="CZ64" s="268">
        <f t="shared" si="43"/>
        <v>13</v>
      </c>
      <c r="DA64" s="267">
        <f t="shared" si="44"/>
        <v>0</v>
      </c>
      <c r="DB64" s="268">
        <f t="shared" si="45"/>
        <v>0</v>
      </c>
      <c r="DC64" s="173">
        <f t="shared" si="46"/>
        <v>14</v>
      </c>
      <c r="DD64" s="26">
        <f t="shared" si="47"/>
        <v>3</v>
      </c>
      <c r="DE64" s="173">
        <f t="shared" si="48"/>
        <v>0</v>
      </c>
      <c r="DF64" s="26">
        <f t="shared" si="49"/>
        <v>5</v>
      </c>
      <c r="DG64" s="326">
        <f t="shared" si="50"/>
        <v>15</v>
      </c>
      <c r="DH64" s="327">
        <f t="shared" si="51"/>
        <v>4</v>
      </c>
      <c r="DI64" s="172">
        <f t="shared" si="52"/>
        <v>4</v>
      </c>
      <c r="DJ64" s="24">
        <f t="shared" si="53"/>
        <v>0</v>
      </c>
      <c r="DL64" s="19">
        <f t="shared" si="54"/>
        <v>156</v>
      </c>
      <c r="DM64" s="19">
        <f t="shared" si="55"/>
        <v>27</v>
      </c>
      <c r="DN64" s="174">
        <f t="shared" si="56"/>
        <v>8</v>
      </c>
      <c r="DO64" s="278">
        <f t="shared" si="57"/>
        <v>77</v>
      </c>
      <c r="DP64" s="278">
        <f t="shared" si="58"/>
        <v>0</v>
      </c>
      <c r="DQ64" s="20">
        <f t="shared" si="59"/>
        <v>227</v>
      </c>
      <c r="DR64" s="20">
        <f t="shared" si="60"/>
        <v>5</v>
      </c>
      <c r="DS64" s="337">
        <f t="shared" si="61"/>
        <v>244</v>
      </c>
      <c r="DT64" s="174">
        <f t="shared" si="62"/>
        <v>64</v>
      </c>
      <c r="DU64" s="172">
        <f t="shared" si="66"/>
        <v>244</v>
      </c>
    </row>
    <row r="65" spans="1:1026" s="172" customFormat="1">
      <c r="A65" s="408" t="s">
        <v>392</v>
      </c>
      <c r="B65" s="408" t="s">
        <v>393</v>
      </c>
      <c r="C65" s="154">
        <f t="shared" si="11"/>
        <v>17</v>
      </c>
      <c r="D65" s="167">
        <f t="shared" si="12"/>
        <v>68</v>
      </c>
      <c r="E65" s="166" t="str">
        <f t="shared" si="13"/>
        <v>9C</v>
      </c>
      <c r="F65" s="367" t="str">
        <f t="shared" si="14"/>
        <v>1B</v>
      </c>
      <c r="G65" s="367" t="str">
        <f t="shared" si="15"/>
        <v>0A</v>
      </c>
      <c r="H65" s="367" t="str">
        <f t="shared" si="16"/>
        <v>4D</v>
      </c>
      <c r="I65" s="367" t="str">
        <f t="shared" si="17"/>
        <v>00</v>
      </c>
      <c r="J65" s="367" t="str">
        <f t="shared" si="18"/>
        <v>E6</v>
      </c>
      <c r="K65" s="367" t="str">
        <f t="shared" si="19"/>
        <v>05</v>
      </c>
      <c r="L65" s="367" t="str">
        <f t="shared" si="20"/>
        <v>F9</v>
      </c>
      <c r="M65" s="367" t="str">
        <f t="shared" si="21"/>
        <v>4</v>
      </c>
      <c r="N65" s="367" t="str">
        <f t="shared" si="22"/>
        <v/>
      </c>
      <c r="O65" s="156" t="str">
        <f t="shared" si="23"/>
        <v/>
      </c>
      <c r="P65" s="157" t="str">
        <f t="shared" si="86"/>
        <v>1</v>
      </c>
      <c r="Q65" s="158" t="str">
        <f t="shared" si="86"/>
        <v>0</v>
      </c>
      <c r="R65" s="158" t="str">
        <f t="shared" si="86"/>
        <v>0</v>
      </c>
      <c r="S65" s="159" t="str">
        <f t="shared" si="86"/>
        <v>1</v>
      </c>
      <c r="T65" s="158" t="str">
        <f t="shared" si="86"/>
        <v>1</v>
      </c>
      <c r="U65" s="158" t="str">
        <f t="shared" si="86"/>
        <v>1</v>
      </c>
      <c r="V65" s="158" t="str">
        <f t="shared" si="86"/>
        <v>0</v>
      </c>
      <c r="W65" s="159" t="str">
        <f t="shared" si="86"/>
        <v>0</v>
      </c>
      <c r="X65" s="158" t="str">
        <f t="shared" si="87"/>
        <v>0</v>
      </c>
      <c r="Y65" s="158" t="str">
        <f t="shared" si="87"/>
        <v>0</v>
      </c>
      <c r="Z65" s="158" t="str">
        <f t="shared" si="87"/>
        <v>0</v>
      </c>
      <c r="AA65" s="159" t="str">
        <f t="shared" si="87"/>
        <v>1</v>
      </c>
      <c r="AB65" s="161" t="str">
        <f t="shared" si="87"/>
        <v>1</v>
      </c>
      <c r="AC65" s="161" t="str">
        <f t="shared" si="87"/>
        <v>0</v>
      </c>
      <c r="AD65" s="158" t="str">
        <f t="shared" si="87"/>
        <v>1</v>
      </c>
      <c r="AE65" s="159" t="str">
        <f t="shared" si="87"/>
        <v>1</v>
      </c>
      <c r="AF65" s="367" t="str">
        <f t="shared" si="88"/>
        <v>0</v>
      </c>
      <c r="AG65" s="162" t="str">
        <f t="shared" si="88"/>
        <v>0</v>
      </c>
      <c r="AH65" s="163" t="str">
        <f t="shared" si="88"/>
        <v>0</v>
      </c>
      <c r="AI65" s="165" t="str">
        <f t="shared" si="88"/>
        <v>0</v>
      </c>
      <c r="AJ65" s="164" t="str">
        <f t="shared" si="88"/>
        <v>1</v>
      </c>
      <c r="AK65" s="164" t="str">
        <f t="shared" si="88"/>
        <v>0</v>
      </c>
      <c r="AL65" s="289" t="str">
        <f t="shared" si="88"/>
        <v>1</v>
      </c>
      <c r="AM65" s="165" t="str">
        <f t="shared" si="88"/>
        <v>0</v>
      </c>
      <c r="AN65" s="230" t="str">
        <f t="shared" si="89"/>
        <v>0</v>
      </c>
      <c r="AO65" s="230" t="str">
        <f t="shared" si="89"/>
        <v>1</v>
      </c>
      <c r="AP65" s="230" t="str">
        <f t="shared" si="89"/>
        <v>0</v>
      </c>
      <c r="AQ65" s="231" t="str">
        <f t="shared" si="89"/>
        <v>0</v>
      </c>
      <c r="AR65" s="230" t="str">
        <f t="shared" si="89"/>
        <v>1</v>
      </c>
      <c r="AS65" s="230" t="str">
        <f t="shared" si="89"/>
        <v>1</v>
      </c>
      <c r="AT65" s="230" t="str">
        <f t="shared" si="89"/>
        <v>0</v>
      </c>
      <c r="AU65" s="231" t="str">
        <f t="shared" si="89"/>
        <v>1</v>
      </c>
      <c r="AV65" s="230" t="str">
        <f t="shared" si="90"/>
        <v>0</v>
      </c>
      <c r="AW65" s="232" t="str">
        <f t="shared" si="90"/>
        <v>0</v>
      </c>
      <c r="AX65" s="232" t="str">
        <f t="shared" si="90"/>
        <v>0</v>
      </c>
      <c r="AY65" s="233" t="str">
        <f t="shared" si="90"/>
        <v>0</v>
      </c>
      <c r="AZ65" s="232" t="str">
        <f t="shared" si="90"/>
        <v>0</v>
      </c>
      <c r="BA65" s="232" t="str">
        <f t="shared" si="90"/>
        <v>0</v>
      </c>
      <c r="BB65" s="232" t="str">
        <f t="shared" si="90"/>
        <v>0</v>
      </c>
      <c r="BC65" s="233" t="str">
        <f t="shared" si="90"/>
        <v>0</v>
      </c>
      <c r="BD65" s="168" t="str">
        <f t="shared" si="91"/>
        <v>1</v>
      </c>
      <c r="BE65" s="168" t="str">
        <f t="shared" si="91"/>
        <v>1</v>
      </c>
      <c r="BF65" s="168" t="str">
        <f t="shared" si="91"/>
        <v>1</v>
      </c>
      <c r="BG65" s="169" t="str">
        <f t="shared" si="91"/>
        <v>0</v>
      </c>
      <c r="BH65" s="168" t="str">
        <f t="shared" si="91"/>
        <v>0</v>
      </c>
      <c r="BI65" s="168" t="str">
        <f t="shared" si="91"/>
        <v>1</v>
      </c>
      <c r="BJ65" s="168" t="str">
        <f t="shared" si="91"/>
        <v>1</v>
      </c>
      <c r="BK65" s="169" t="str">
        <f t="shared" si="91"/>
        <v>0</v>
      </c>
      <c r="BL65" s="168" t="str">
        <f t="shared" si="92"/>
        <v>0</v>
      </c>
      <c r="BM65" s="168" t="str">
        <f t="shared" si="92"/>
        <v>0</v>
      </c>
      <c r="BN65" s="168" t="str">
        <f t="shared" si="92"/>
        <v>0</v>
      </c>
      <c r="BO65" s="169" t="str">
        <f t="shared" si="92"/>
        <v>0</v>
      </c>
      <c r="BP65" s="168" t="str">
        <f t="shared" si="92"/>
        <v>0</v>
      </c>
      <c r="BQ65" s="168" t="str">
        <f t="shared" si="92"/>
        <v>1</v>
      </c>
      <c r="BR65" s="168" t="str">
        <f t="shared" si="92"/>
        <v>0</v>
      </c>
      <c r="BS65" s="169" t="str">
        <f t="shared" si="92"/>
        <v>1</v>
      </c>
      <c r="BT65" s="302" t="str">
        <f t="shared" si="93"/>
        <v>1</v>
      </c>
      <c r="BU65" s="302" t="str">
        <f t="shared" si="93"/>
        <v>1</v>
      </c>
      <c r="BV65" s="302" t="str">
        <f t="shared" si="93"/>
        <v>1</v>
      </c>
      <c r="BW65" s="303" t="str">
        <f t="shared" si="93"/>
        <v>1</v>
      </c>
      <c r="BX65" s="302" t="str">
        <f t="shared" si="93"/>
        <v>1</v>
      </c>
      <c r="BY65" s="302" t="str">
        <f t="shared" si="93"/>
        <v>0</v>
      </c>
      <c r="BZ65" s="302" t="str">
        <f t="shared" si="93"/>
        <v>0</v>
      </c>
      <c r="CA65" s="303" t="str">
        <f t="shared" si="93"/>
        <v>1</v>
      </c>
      <c r="CB65" s="164" t="str">
        <f t="shared" si="94"/>
        <v>0</v>
      </c>
      <c r="CC65" s="289" t="str">
        <f t="shared" si="94"/>
        <v>1</v>
      </c>
      <c r="CD65" s="340" t="str">
        <f t="shared" si="94"/>
        <v>0</v>
      </c>
      <c r="CE65" s="341" t="str">
        <f t="shared" si="94"/>
        <v>0</v>
      </c>
      <c r="CF65" s="340" t="str">
        <f t="shared" si="94"/>
        <v>0</v>
      </c>
      <c r="CG65" s="340" t="str">
        <f t="shared" si="94"/>
        <v>0</v>
      </c>
      <c r="CH65" s="340" t="str">
        <f t="shared" si="94"/>
        <v>0</v>
      </c>
      <c r="CI65" s="341" t="str">
        <f t="shared" si="94"/>
        <v>0</v>
      </c>
      <c r="CJ65" s="367"/>
      <c r="CK65" s="367"/>
      <c r="CL65" s="32" t="str">
        <f t="shared" si="63"/>
        <v>9C1B</v>
      </c>
      <c r="CM65" s="285">
        <f t="shared" si="64"/>
        <v>77</v>
      </c>
      <c r="CN65" s="285">
        <f t="shared" si="67"/>
        <v>87</v>
      </c>
      <c r="CO65" s="142">
        <f t="shared" si="34"/>
        <v>61</v>
      </c>
      <c r="CP65" s="142">
        <f t="shared" si="35"/>
        <v>16.111111111111111</v>
      </c>
      <c r="CQ65" s="154">
        <f t="shared" si="65"/>
        <v>5</v>
      </c>
      <c r="CR65" s="367"/>
      <c r="CS65" s="170">
        <f t="shared" si="36"/>
        <v>9</v>
      </c>
      <c r="CT65" s="23">
        <f t="shared" si="37"/>
        <v>12</v>
      </c>
      <c r="CU65" s="171">
        <f t="shared" si="38"/>
        <v>1</v>
      </c>
      <c r="CV65" s="23">
        <f t="shared" si="39"/>
        <v>11</v>
      </c>
      <c r="CW65" s="172">
        <f t="shared" si="40"/>
        <v>0</v>
      </c>
      <c r="CX65" s="24">
        <f t="shared" si="41"/>
        <v>10</v>
      </c>
      <c r="CY65" s="267">
        <f t="shared" si="42"/>
        <v>4</v>
      </c>
      <c r="CZ65" s="268">
        <f t="shared" si="43"/>
        <v>13</v>
      </c>
      <c r="DA65" s="267">
        <f t="shared" si="44"/>
        <v>0</v>
      </c>
      <c r="DB65" s="268">
        <f t="shared" si="45"/>
        <v>0</v>
      </c>
      <c r="DC65" s="173">
        <f t="shared" si="46"/>
        <v>14</v>
      </c>
      <c r="DD65" s="26">
        <f t="shared" si="47"/>
        <v>6</v>
      </c>
      <c r="DE65" s="173">
        <f t="shared" si="48"/>
        <v>0</v>
      </c>
      <c r="DF65" s="26">
        <f t="shared" si="49"/>
        <v>5</v>
      </c>
      <c r="DG65" s="326">
        <f t="shared" si="50"/>
        <v>15</v>
      </c>
      <c r="DH65" s="327">
        <f t="shared" si="51"/>
        <v>9</v>
      </c>
      <c r="DI65" s="172">
        <f t="shared" si="52"/>
        <v>4</v>
      </c>
      <c r="DJ65" s="24">
        <f t="shared" si="53"/>
        <v>0</v>
      </c>
      <c r="DL65" s="19">
        <f t="shared" si="54"/>
        <v>156</v>
      </c>
      <c r="DM65" s="19">
        <f t="shared" si="55"/>
        <v>27</v>
      </c>
      <c r="DN65" s="174">
        <f t="shared" si="56"/>
        <v>10</v>
      </c>
      <c r="DO65" s="278">
        <f t="shared" si="57"/>
        <v>77</v>
      </c>
      <c r="DP65" s="278">
        <f t="shared" si="58"/>
        <v>0</v>
      </c>
      <c r="DQ65" s="20">
        <f t="shared" si="59"/>
        <v>230</v>
      </c>
      <c r="DR65" s="20">
        <f t="shared" si="60"/>
        <v>5</v>
      </c>
      <c r="DS65" s="337">
        <f t="shared" si="61"/>
        <v>249</v>
      </c>
      <c r="DT65" s="174">
        <f t="shared" si="62"/>
        <v>64</v>
      </c>
      <c r="DU65" s="172">
        <f t="shared" si="66"/>
        <v>249</v>
      </c>
    </row>
    <row r="66" spans="1:1026" s="282" customFormat="1">
      <c r="A66" s="408" t="s">
        <v>394</v>
      </c>
      <c r="B66" s="408" t="s">
        <v>395</v>
      </c>
      <c r="C66" s="154">
        <f t="shared" si="11"/>
        <v>17</v>
      </c>
      <c r="D66" s="167">
        <f t="shared" si="12"/>
        <v>68</v>
      </c>
      <c r="E66" s="166" t="str">
        <f t="shared" si="13"/>
        <v>9C</v>
      </c>
      <c r="F66" s="367" t="str">
        <f t="shared" si="14"/>
        <v>1B</v>
      </c>
      <c r="G66" s="367" t="str">
        <f t="shared" si="15"/>
        <v>00</v>
      </c>
      <c r="H66" s="367" t="str">
        <f t="shared" si="16"/>
        <v>4D</v>
      </c>
      <c r="I66" s="367" t="str">
        <f t="shared" si="17"/>
        <v>00</v>
      </c>
      <c r="J66" s="367" t="str">
        <f t="shared" si="18"/>
        <v>04</v>
      </c>
      <c r="K66" s="367" t="str">
        <f t="shared" si="19"/>
        <v>06</v>
      </c>
      <c r="L66" s="367" t="str">
        <f t="shared" si="20"/>
        <v>0E</v>
      </c>
      <c r="M66" s="367" t="str">
        <f t="shared" si="21"/>
        <v>4</v>
      </c>
      <c r="N66" s="367" t="str">
        <f t="shared" si="22"/>
        <v/>
      </c>
      <c r="O66" s="156" t="str">
        <f t="shared" si="23"/>
        <v/>
      </c>
      <c r="P66" s="157" t="str">
        <f t="shared" si="86"/>
        <v>1</v>
      </c>
      <c r="Q66" s="158" t="str">
        <f t="shared" si="86"/>
        <v>0</v>
      </c>
      <c r="R66" s="158" t="str">
        <f t="shared" si="86"/>
        <v>0</v>
      </c>
      <c r="S66" s="159" t="str">
        <f t="shared" si="86"/>
        <v>1</v>
      </c>
      <c r="T66" s="158" t="str">
        <f t="shared" si="86"/>
        <v>1</v>
      </c>
      <c r="U66" s="158" t="str">
        <f t="shared" si="86"/>
        <v>1</v>
      </c>
      <c r="V66" s="158" t="str">
        <f t="shared" si="86"/>
        <v>0</v>
      </c>
      <c r="W66" s="159" t="str">
        <f t="shared" si="86"/>
        <v>0</v>
      </c>
      <c r="X66" s="158" t="str">
        <f t="shared" si="87"/>
        <v>0</v>
      </c>
      <c r="Y66" s="158" t="str">
        <f t="shared" si="87"/>
        <v>0</v>
      </c>
      <c r="Z66" s="158" t="str">
        <f t="shared" si="87"/>
        <v>0</v>
      </c>
      <c r="AA66" s="159" t="str">
        <f t="shared" si="87"/>
        <v>1</v>
      </c>
      <c r="AB66" s="161" t="str">
        <f t="shared" si="87"/>
        <v>1</v>
      </c>
      <c r="AC66" s="161" t="str">
        <f t="shared" si="87"/>
        <v>0</v>
      </c>
      <c r="AD66" s="158" t="str">
        <f t="shared" si="87"/>
        <v>1</v>
      </c>
      <c r="AE66" s="159" t="str">
        <f t="shared" si="87"/>
        <v>1</v>
      </c>
      <c r="AF66" s="367" t="str">
        <f t="shared" si="88"/>
        <v>0</v>
      </c>
      <c r="AG66" s="162" t="str">
        <f t="shared" si="88"/>
        <v>0</v>
      </c>
      <c r="AH66" s="163" t="str">
        <f t="shared" si="88"/>
        <v>0</v>
      </c>
      <c r="AI66" s="165" t="str">
        <f t="shared" si="88"/>
        <v>0</v>
      </c>
      <c r="AJ66" s="164" t="str">
        <f t="shared" si="88"/>
        <v>0</v>
      </c>
      <c r="AK66" s="164" t="str">
        <f t="shared" si="88"/>
        <v>0</v>
      </c>
      <c r="AL66" s="289" t="str">
        <f t="shared" si="88"/>
        <v>0</v>
      </c>
      <c r="AM66" s="165" t="str">
        <f t="shared" si="88"/>
        <v>0</v>
      </c>
      <c r="AN66" s="230" t="str">
        <f t="shared" si="89"/>
        <v>0</v>
      </c>
      <c r="AO66" s="230" t="str">
        <f t="shared" si="89"/>
        <v>1</v>
      </c>
      <c r="AP66" s="230" t="str">
        <f t="shared" si="89"/>
        <v>0</v>
      </c>
      <c r="AQ66" s="231" t="str">
        <f t="shared" si="89"/>
        <v>0</v>
      </c>
      <c r="AR66" s="230" t="str">
        <f t="shared" si="89"/>
        <v>1</v>
      </c>
      <c r="AS66" s="230" t="str">
        <f t="shared" si="89"/>
        <v>1</v>
      </c>
      <c r="AT66" s="230" t="str">
        <f t="shared" si="89"/>
        <v>0</v>
      </c>
      <c r="AU66" s="231" t="str">
        <f t="shared" si="89"/>
        <v>1</v>
      </c>
      <c r="AV66" s="230" t="str">
        <f t="shared" si="90"/>
        <v>0</v>
      </c>
      <c r="AW66" s="232" t="str">
        <f t="shared" si="90"/>
        <v>0</v>
      </c>
      <c r="AX66" s="232" t="str">
        <f t="shared" si="90"/>
        <v>0</v>
      </c>
      <c r="AY66" s="233" t="str">
        <f t="shared" si="90"/>
        <v>0</v>
      </c>
      <c r="AZ66" s="232" t="str">
        <f t="shared" si="90"/>
        <v>0</v>
      </c>
      <c r="BA66" s="232" t="str">
        <f t="shared" si="90"/>
        <v>0</v>
      </c>
      <c r="BB66" s="232" t="str">
        <f t="shared" si="90"/>
        <v>0</v>
      </c>
      <c r="BC66" s="233" t="str">
        <f t="shared" si="90"/>
        <v>0</v>
      </c>
      <c r="BD66" s="168" t="str">
        <f t="shared" si="91"/>
        <v>0</v>
      </c>
      <c r="BE66" s="168" t="str">
        <f t="shared" si="91"/>
        <v>0</v>
      </c>
      <c r="BF66" s="168" t="str">
        <f t="shared" si="91"/>
        <v>0</v>
      </c>
      <c r="BG66" s="169" t="str">
        <f t="shared" si="91"/>
        <v>0</v>
      </c>
      <c r="BH66" s="168" t="str">
        <f t="shared" si="91"/>
        <v>0</v>
      </c>
      <c r="BI66" s="168" t="str">
        <f t="shared" si="91"/>
        <v>1</v>
      </c>
      <c r="BJ66" s="168" t="str">
        <f t="shared" si="91"/>
        <v>0</v>
      </c>
      <c r="BK66" s="169" t="str">
        <f t="shared" si="91"/>
        <v>0</v>
      </c>
      <c r="BL66" s="168" t="str">
        <f t="shared" si="92"/>
        <v>0</v>
      </c>
      <c r="BM66" s="168" t="str">
        <f t="shared" si="92"/>
        <v>0</v>
      </c>
      <c r="BN66" s="168" t="str">
        <f t="shared" si="92"/>
        <v>0</v>
      </c>
      <c r="BO66" s="169" t="str">
        <f t="shared" si="92"/>
        <v>0</v>
      </c>
      <c r="BP66" s="168" t="str">
        <f t="shared" si="92"/>
        <v>0</v>
      </c>
      <c r="BQ66" s="168" t="str">
        <f t="shared" si="92"/>
        <v>1</v>
      </c>
      <c r="BR66" s="168" t="str">
        <f t="shared" si="92"/>
        <v>1</v>
      </c>
      <c r="BS66" s="169" t="str">
        <f t="shared" si="92"/>
        <v>0</v>
      </c>
      <c r="BT66" s="302" t="str">
        <f t="shared" si="93"/>
        <v>0</v>
      </c>
      <c r="BU66" s="302" t="str">
        <f t="shared" si="93"/>
        <v>0</v>
      </c>
      <c r="BV66" s="302" t="str">
        <f t="shared" si="93"/>
        <v>0</v>
      </c>
      <c r="BW66" s="303" t="str">
        <f t="shared" si="93"/>
        <v>0</v>
      </c>
      <c r="BX66" s="302" t="str">
        <f t="shared" si="93"/>
        <v>1</v>
      </c>
      <c r="BY66" s="302" t="str">
        <f t="shared" si="93"/>
        <v>1</v>
      </c>
      <c r="BZ66" s="302" t="str">
        <f t="shared" si="93"/>
        <v>1</v>
      </c>
      <c r="CA66" s="303" t="str">
        <f t="shared" si="93"/>
        <v>0</v>
      </c>
      <c r="CB66" s="164" t="str">
        <f t="shared" si="94"/>
        <v>0</v>
      </c>
      <c r="CC66" s="289" t="str">
        <f t="shared" si="94"/>
        <v>1</v>
      </c>
      <c r="CD66" s="340" t="str">
        <f t="shared" si="94"/>
        <v>0</v>
      </c>
      <c r="CE66" s="341" t="str">
        <f t="shared" si="94"/>
        <v>0</v>
      </c>
      <c r="CF66" s="340" t="str">
        <f t="shared" si="94"/>
        <v>0</v>
      </c>
      <c r="CG66" s="340" t="str">
        <f t="shared" si="94"/>
        <v>0</v>
      </c>
      <c r="CH66" s="340" t="str">
        <f t="shared" si="94"/>
        <v>0</v>
      </c>
      <c r="CI66" s="341" t="str">
        <f t="shared" si="94"/>
        <v>0</v>
      </c>
      <c r="CJ66" s="287"/>
      <c r="CK66" s="367"/>
      <c r="CL66" s="32" t="str">
        <f t="shared" si="63"/>
        <v>9C1B</v>
      </c>
      <c r="CM66" s="285">
        <f t="shared" si="64"/>
        <v>77</v>
      </c>
      <c r="CN66" s="285">
        <f t="shared" si="67"/>
        <v>87</v>
      </c>
      <c r="CO66" s="142">
        <f t="shared" si="34"/>
        <v>64</v>
      </c>
      <c r="CP66" s="142">
        <f t="shared" si="35"/>
        <v>17.777777777777779</v>
      </c>
      <c r="CQ66" s="154">
        <f t="shared" si="65"/>
        <v>0</v>
      </c>
      <c r="CR66" s="367"/>
      <c r="CS66" s="170">
        <f t="shared" si="36"/>
        <v>9</v>
      </c>
      <c r="CT66" s="23">
        <f t="shared" si="37"/>
        <v>12</v>
      </c>
      <c r="CU66" s="171">
        <f t="shared" si="38"/>
        <v>1</v>
      </c>
      <c r="CV66" s="23">
        <f t="shared" si="39"/>
        <v>11</v>
      </c>
      <c r="CW66" s="172">
        <f t="shared" si="40"/>
        <v>0</v>
      </c>
      <c r="CX66" s="24">
        <f t="shared" si="41"/>
        <v>0</v>
      </c>
      <c r="CY66" s="267">
        <f t="shared" si="42"/>
        <v>4</v>
      </c>
      <c r="CZ66" s="268">
        <f t="shared" si="43"/>
        <v>13</v>
      </c>
      <c r="DA66" s="267">
        <f t="shared" si="44"/>
        <v>0</v>
      </c>
      <c r="DB66" s="268">
        <f t="shared" si="45"/>
        <v>0</v>
      </c>
      <c r="DC66" s="173">
        <f t="shared" si="46"/>
        <v>0</v>
      </c>
      <c r="DD66" s="26">
        <f t="shared" si="47"/>
        <v>4</v>
      </c>
      <c r="DE66" s="173">
        <f t="shared" si="48"/>
        <v>0</v>
      </c>
      <c r="DF66" s="26">
        <f t="shared" si="49"/>
        <v>6</v>
      </c>
      <c r="DG66" s="326">
        <f t="shared" si="50"/>
        <v>0</v>
      </c>
      <c r="DH66" s="327">
        <f t="shared" si="51"/>
        <v>14</v>
      </c>
      <c r="DI66" s="172">
        <f t="shared" si="52"/>
        <v>4</v>
      </c>
      <c r="DJ66" s="24">
        <f t="shared" si="53"/>
        <v>0</v>
      </c>
      <c r="DK66" s="172"/>
      <c r="DL66" s="19">
        <f t="shared" si="54"/>
        <v>156</v>
      </c>
      <c r="DM66" s="19">
        <f t="shared" si="55"/>
        <v>27</v>
      </c>
      <c r="DN66" s="174">
        <f t="shared" si="56"/>
        <v>0</v>
      </c>
      <c r="DO66" s="278">
        <f t="shared" si="57"/>
        <v>77</v>
      </c>
      <c r="DP66" s="278">
        <f t="shared" si="58"/>
        <v>0</v>
      </c>
      <c r="DQ66" s="20">
        <f t="shared" si="59"/>
        <v>4</v>
      </c>
      <c r="DR66" s="20">
        <f t="shared" si="60"/>
        <v>6</v>
      </c>
      <c r="DS66" s="337">
        <f t="shared" si="61"/>
        <v>14</v>
      </c>
      <c r="DT66" s="174">
        <f t="shared" si="62"/>
        <v>64</v>
      </c>
      <c r="DU66" s="172">
        <f t="shared" si="66"/>
        <v>14</v>
      </c>
      <c r="DV66" s="172"/>
      <c r="DW66" s="172"/>
      <c r="DX66" s="172"/>
      <c r="DY66" s="172"/>
      <c r="DZ66" s="172"/>
      <c r="EA66" s="172"/>
      <c r="EB66" s="172"/>
      <c r="EC66" s="172"/>
      <c r="ED66" s="172"/>
      <c r="EE66" s="172"/>
      <c r="EF66" s="172"/>
      <c r="EG66" s="172"/>
      <c r="EH66" s="172"/>
      <c r="EI66" s="172"/>
      <c r="EJ66" s="172"/>
      <c r="EK66" s="172"/>
      <c r="EL66" s="172"/>
      <c r="EM66" s="172"/>
      <c r="EN66" s="172"/>
      <c r="EO66" s="172"/>
      <c r="EP66" s="172"/>
      <c r="EQ66" s="172"/>
      <c r="ER66" s="172"/>
      <c r="ES66" s="172"/>
      <c r="ET66" s="172"/>
      <c r="EU66" s="172"/>
      <c r="EV66" s="172"/>
      <c r="EW66" s="172"/>
      <c r="EX66" s="172"/>
      <c r="EY66" s="172"/>
      <c r="EZ66" s="172"/>
      <c r="FA66" s="172"/>
      <c r="FB66" s="172"/>
      <c r="FC66" s="172"/>
      <c r="FD66" s="172"/>
      <c r="FE66" s="172"/>
      <c r="FF66" s="172"/>
      <c r="FG66" s="172"/>
      <c r="FH66" s="172"/>
      <c r="FI66" s="172"/>
      <c r="FJ66" s="172"/>
      <c r="FK66" s="172"/>
      <c r="FL66" s="172"/>
      <c r="FM66" s="172"/>
      <c r="FN66" s="172"/>
      <c r="FO66" s="172"/>
      <c r="FP66" s="172"/>
      <c r="FQ66" s="172"/>
      <c r="FR66" s="172"/>
      <c r="FS66" s="172"/>
      <c r="FT66" s="172"/>
      <c r="FU66" s="172"/>
      <c r="FV66" s="172"/>
      <c r="FW66" s="172"/>
      <c r="FX66" s="172"/>
      <c r="FY66" s="172"/>
      <c r="FZ66" s="172"/>
      <c r="GA66" s="172"/>
      <c r="GB66" s="172"/>
      <c r="GC66" s="172"/>
      <c r="GD66" s="172"/>
      <c r="GE66" s="172"/>
      <c r="GF66" s="172"/>
      <c r="GG66" s="172"/>
      <c r="GH66" s="172"/>
      <c r="GI66" s="172"/>
      <c r="GJ66" s="172"/>
      <c r="GK66" s="172"/>
      <c r="GL66" s="172"/>
      <c r="GM66" s="172"/>
      <c r="GN66" s="172"/>
      <c r="GO66" s="172"/>
      <c r="GP66" s="172"/>
      <c r="GQ66" s="172"/>
      <c r="GR66" s="172"/>
      <c r="GS66" s="172"/>
      <c r="GT66" s="172"/>
      <c r="GU66" s="172"/>
      <c r="GV66" s="172"/>
      <c r="GW66" s="172"/>
      <c r="GX66" s="172"/>
      <c r="GY66" s="172"/>
      <c r="GZ66" s="172"/>
      <c r="HA66" s="172"/>
      <c r="HB66" s="172"/>
      <c r="HC66" s="172"/>
      <c r="HD66" s="172"/>
      <c r="HE66" s="172"/>
      <c r="HF66" s="172"/>
      <c r="HG66" s="172"/>
      <c r="HH66" s="172"/>
      <c r="HI66" s="172"/>
      <c r="HJ66" s="172"/>
      <c r="HK66" s="172"/>
      <c r="HL66" s="172"/>
      <c r="HM66" s="172"/>
      <c r="HN66" s="172"/>
      <c r="HO66" s="172"/>
      <c r="HP66" s="172"/>
      <c r="HQ66" s="172"/>
      <c r="HR66" s="172"/>
      <c r="HS66" s="172"/>
      <c r="HT66" s="172"/>
      <c r="HU66" s="172"/>
      <c r="HV66" s="172"/>
      <c r="HW66" s="172"/>
      <c r="HX66" s="172"/>
      <c r="HY66" s="172"/>
      <c r="HZ66" s="172"/>
      <c r="IA66" s="172"/>
      <c r="IB66" s="172"/>
      <c r="IC66" s="172"/>
      <c r="ID66" s="172"/>
      <c r="IE66" s="172"/>
      <c r="IF66" s="172"/>
      <c r="IG66" s="172"/>
      <c r="IH66" s="172"/>
      <c r="II66" s="172"/>
      <c r="IJ66" s="172"/>
      <c r="IK66" s="172"/>
      <c r="IL66" s="172"/>
      <c r="IM66" s="172"/>
      <c r="IN66" s="172"/>
      <c r="IO66" s="172"/>
      <c r="IP66" s="172"/>
      <c r="IQ66" s="172"/>
      <c r="IR66" s="172"/>
      <c r="IS66" s="172"/>
      <c r="IT66" s="172"/>
      <c r="IU66" s="172"/>
      <c r="IV66" s="172"/>
      <c r="IW66" s="172"/>
      <c r="IX66" s="172"/>
      <c r="IY66" s="172"/>
      <c r="IZ66" s="172"/>
      <c r="JA66" s="172"/>
      <c r="JB66" s="172"/>
      <c r="JC66" s="172"/>
      <c r="JD66" s="172"/>
      <c r="JE66" s="172"/>
      <c r="JF66" s="172"/>
      <c r="JG66" s="172"/>
      <c r="JH66" s="172"/>
      <c r="JI66" s="172"/>
      <c r="JJ66" s="172"/>
      <c r="JK66" s="172"/>
      <c r="JL66" s="172"/>
      <c r="JM66" s="172"/>
      <c r="JN66" s="172"/>
      <c r="JO66" s="172"/>
      <c r="JP66" s="172"/>
      <c r="JQ66" s="172"/>
      <c r="JR66" s="172"/>
      <c r="JS66" s="172"/>
      <c r="JT66" s="172"/>
      <c r="JU66" s="172"/>
      <c r="JV66" s="172"/>
      <c r="JW66" s="172"/>
      <c r="JX66" s="172"/>
      <c r="JY66" s="172"/>
      <c r="JZ66" s="172"/>
      <c r="KA66" s="172"/>
      <c r="KB66" s="172"/>
      <c r="KC66" s="172"/>
      <c r="KD66" s="172"/>
      <c r="KE66" s="172"/>
      <c r="KF66" s="172"/>
      <c r="KG66" s="172"/>
      <c r="KH66" s="172"/>
      <c r="KI66" s="172"/>
      <c r="KJ66" s="172"/>
      <c r="KK66" s="172"/>
      <c r="KL66" s="172"/>
      <c r="KM66" s="172"/>
      <c r="KN66" s="172"/>
      <c r="KO66" s="172"/>
      <c r="KP66" s="172"/>
      <c r="KQ66" s="172"/>
      <c r="KR66" s="172"/>
      <c r="KS66" s="172"/>
      <c r="KT66" s="172"/>
      <c r="KU66" s="172"/>
      <c r="KV66" s="172"/>
      <c r="KW66" s="172"/>
      <c r="KX66" s="172"/>
      <c r="KY66" s="172"/>
      <c r="KZ66" s="172"/>
      <c r="LA66" s="172"/>
      <c r="LB66" s="172"/>
      <c r="LC66" s="172"/>
      <c r="LD66" s="172"/>
      <c r="LE66" s="172"/>
      <c r="LF66" s="172"/>
      <c r="LG66" s="172"/>
      <c r="LH66" s="172"/>
      <c r="LI66" s="172"/>
      <c r="LJ66" s="172"/>
      <c r="LK66" s="172"/>
      <c r="LL66" s="172"/>
      <c r="LM66" s="172"/>
      <c r="LN66" s="172"/>
      <c r="LO66" s="172"/>
      <c r="LP66" s="172"/>
      <c r="LQ66" s="172"/>
      <c r="LR66" s="172"/>
      <c r="LS66" s="172"/>
      <c r="LT66" s="172"/>
      <c r="LU66" s="172"/>
      <c r="LV66" s="172"/>
      <c r="LW66" s="172"/>
      <c r="LX66" s="172"/>
      <c r="LY66" s="172"/>
      <c r="LZ66" s="172"/>
      <c r="MA66" s="172"/>
      <c r="MB66" s="172"/>
      <c r="MC66" s="172"/>
      <c r="MD66" s="172"/>
      <c r="ME66" s="172"/>
      <c r="MF66" s="172"/>
      <c r="MG66" s="172"/>
      <c r="MH66" s="172"/>
      <c r="MI66" s="172"/>
      <c r="MJ66" s="172"/>
      <c r="MK66" s="172"/>
      <c r="ML66" s="172"/>
      <c r="MM66" s="172"/>
      <c r="MN66" s="172"/>
      <c r="MO66" s="172"/>
      <c r="MP66" s="172"/>
      <c r="MQ66" s="172"/>
      <c r="MR66" s="172"/>
      <c r="MS66" s="172"/>
      <c r="MT66" s="172"/>
      <c r="MU66" s="172"/>
      <c r="MV66" s="172"/>
      <c r="MW66" s="172"/>
      <c r="MX66" s="172"/>
      <c r="MY66" s="172"/>
      <c r="MZ66" s="172"/>
      <c r="NA66" s="172"/>
      <c r="NB66" s="172"/>
      <c r="NC66" s="172"/>
      <c r="ND66" s="172"/>
      <c r="NE66" s="172"/>
      <c r="NF66" s="172"/>
      <c r="NG66" s="172"/>
      <c r="NH66" s="172"/>
      <c r="NI66" s="172"/>
      <c r="NJ66" s="172"/>
      <c r="NK66" s="172"/>
      <c r="NL66" s="172"/>
      <c r="NM66" s="172"/>
      <c r="NN66" s="172"/>
      <c r="NO66" s="172"/>
      <c r="NP66" s="172"/>
      <c r="NQ66" s="172"/>
      <c r="NR66" s="172"/>
      <c r="NS66" s="172"/>
      <c r="NT66" s="172"/>
      <c r="NU66" s="172"/>
      <c r="NV66" s="172"/>
      <c r="NW66" s="172"/>
      <c r="NX66" s="172"/>
      <c r="NY66" s="172"/>
      <c r="NZ66" s="172"/>
      <c r="OA66" s="172"/>
      <c r="OB66" s="172"/>
      <c r="OC66" s="172"/>
      <c r="OD66" s="172"/>
      <c r="OE66" s="172"/>
      <c r="OF66" s="172"/>
      <c r="OG66" s="172"/>
      <c r="OH66" s="172"/>
      <c r="OI66" s="172"/>
      <c r="OJ66" s="172"/>
      <c r="OK66" s="172"/>
      <c r="OL66" s="172"/>
      <c r="OM66" s="172"/>
      <c r="ON66" s="172"/>
      <c r="OO66" s="172"/>
      <c r="OP66" s="172"/>
      <c r="OQ66" s="172"/>
      <c r="OR66" s="172"/>
      <c r="OS66" s="172"/>
      <c r="OT66" s="172"/>
      <c r="OU66" s="172"/>
      <c r="OV66" s="172"/>
      <c r="OW66" s="172"/>
      <c r="OX66" s="172"/>
      <c r="OY66" s="172"/>
      <c r="OZ66" s="172"/>
      <c r="PA66" s="172"/>
      <c r="PB66" s="172"/>
      <c r="PC66" s="172"/>
      <c r="PD66" s="172"/>
      <c r="PE66" s="172"/>
      <c r="PF66" s="172"/>
      <c r="PG66" s="172"/>
      <c r="PH66" s="172"/>
      <c r="PI66" s="172"/>
      <c r="PJ66" s="172"/>
      <c r="PK66" s="172"/>
      <c r="PL66" s="172"/>
      <c r="PM66" s="172"/>
      <c r="PN66" s="172"/>
      <c r="PO66" s="172"/>
      <c r="PP66" s="172"/>
      <c r="PQ66" s="172"/>
      <c r="PR66" s="172"/>
      <c r="PS66" s="172"/>
      <c r="PT66" s="172"/>
      <c r="PU66" s="172"/>
      <c r="PV66" s="172"/>
      <c r="PW66" s="172"/>
      <c r="PX66" s="172"/>
      <c r="PY66" s="172"/>
      <c r="PZ66" s="172"/>
      <c r="QA66" s="172"/>
      <c r="QB66" s="172"/>
      <c r="QC66" s="172"/>
      <c r="QD66" s="172"/>
      <c r="QE66" s="172"/>
      <c r="QF66" s="172"/>
      <c r="QG66" s="172"/>
      <c r="QH66" s="172"/>
      <c r="QI66" s="172"/>
      <c r="QJ66" s="172"/>
      <c r="QK66" s="172"/>
      <c r="QL66" s="172"/>
      <c r="QM66" s="172"/>
      <c r="QN66" s="172"/>
      <c r="QO66" s="172"/>
      <c r="QP66" s="172"/>
      <c r="QQ66" s="172"/>
      <c r="QR66" s="172"/>
      <c r="QS66" s="172"/>
      <c r="QT66" s="172"/>
      <c r="QU66" s="172"/>
      <c r="QV66" s="172"/>
      <c r="QW66" s="172"/>
      <c r="QX66" s="172"/>
      <c r="QY66" s="172"/>
      <c r="QZ66" s="172"/>
      <c r="RA66" s="172"/>
      <c r="RB66" s="172"/>
      <c r="RC66" s="172"/>
      <c r="RD66" s="172"/>
      <c r="RE66" s="172"/>
      <c r="RF66" s="172"/>
      <c r="RG66" s="172"/>
      <c r="RH66" s="172"/>
      <c r="RI66" s="172"/>
      <c r="RJ66" s="172"/>
      <c r="RK66" s="172"/>
      <c r="RL66" s="172"/>
      <c r="RM66" s="172"/>
      <c r="RN66" s="172"/>
      <c r="RO66" s="172"/>
      <c r="RP66" s="172"/>
      <c r="RQ66" s="172"/>
      <c r="RR66" s="172"/>
      <c r="RS66" s="172"/>
      <c r="RT66" s="172"/>
      <c r="RU66" s="172"/>
      <c r="RV66" s="172"/>
      <c r="RW66" s="172"/>
      <c r="RX66" s="172"/>
      <c r="RY66" s="172"/>
      <c r="RZ66" s="172"/>
      <c r="SA66" s="172"/>
      <c r="SB66" s="172"/>
      <c r="SC66" s="172"/>
      <c r="SD66" s="172"/>
      <c r="SE66" s="172"/>
      <c r="SF66" s="172"/>
      <c r="SG66" s="172"/>
      <c r="SH66" s="172"/>
      <c r="SI66" s="172"/>
      <c r="SJ66" s="172"/>
      <c r="SK66" s="172"/>
      <c r="SL66" s="172"/>
      <c r="SM66" s="172"/>
      <c r="SN66" s="172"/>
      <c r="SO66" s="172"/>
      <c r="SP66" s="172"/>
      <c r="SQ66" s="172"/>
      <c r="SR66" s="172"/>
      <c r="SS66" s="172"/>
      <c r="ST66" s="172"/>
      <c r="SU66" s="172"/>
      <c r="SV66" s="172"/>
      <c r="SW66" s="172"/>
      <c r="SX66" s="172"/>
      <c r="SY66" s="172"/>
      <c r="SZ66" s="172"/>
      <c r="TA66" s="172"/>
      <c r="TB66" s="172"/>
      <c r="TC66" s="172"/>
      <c r="TD66" s="172"/>
      <c r="TE66" s="172"/>
      <c r="TF66" s="172"/>
      <c r="TG66" s="172"/>
      <c r="TH66" s="172"/>
      <c r="TI66" s="172"/>
      <c r="TJ66" s="172"/>
      <c r="TK66" s="172"/>
      <c r="TL66" s="172"/>
      <c r="TM66" s="172"/>
      <c r="TN66" s="172"/>
      <c r="TO66" s="172"/>
      <c r="TP66" s="172"/>
      <c r="TQ66" s="172"/>
      <c r="TR66" s="172"/>
      <c r="TS66" s="172"/>
      <c r="TT66" s="172"/>
      <c r="TU66" s="172"/>
      <c r="TV66" s="172"/>
      <c r="TW66" s="172"/>
      <c r="TX66" s="172"/>
      <c r="TY66" s="172"/>
      <c r="TZ66" s="172"/>
      <c r="UA66" s="172"/>
      <c r="UB66" s="172"/>
      <c r="UC66" s="172"/>
      <c r="UD66" s="172"/>
      <c r="UE66" s="172"/>
      <c r="UF66" s="172"/>
      <c r="UG66" s="172"/>
      <c r="UH66" s="172"/>
      <c r="UI66" s="172"/>
      <c r="UJ66" s="172"/>
      <c r="UK66" s="172"/>
      <c r="UL66" s="172"/>
      <c r="UM66" s="172"/>
      <c r="UN66" s="172"/>
      <c r="UO66" s="172"/>
      <c r="UP66" s="172"/>
      <c r="UQ66" s="172"/>
      <c r="UR66" s="172"/>
      <c r="US66" s="172"/>
      <c r="UT66" s="172"/>
      <c r="UU66" s="172"/>
      <c r="UV66" s="172"/>
      <c r="UW66" s="172"/>
      <c r="UX66" s="172"/>
      <c r="UY66" s="172"/>
      <c r="UZ66" s="172"/>
      <c r="VA66" s="172"/>
      <c r="VB66" s="172"/>
      <c r="VC66" s="172"/>
      <c r="VD66" s="172"/>
      <c r="VE66" s="172"/>
      <c r="VF66" s="172"/>
      <c r="VG66" s="172"/>
      <c r="VH66" s="172"/>
      <c r="VI66" s="172"/>
      <c r="VJ66" s="172"/>
      <c r="VK66" s="172"/>
      <c r="VL66" s="172"/>
      <c r="VM66" s="172"/>
      <c r="VN66" s="172"/>
      <c r="VO66" s="172"/>
      <c r="VP66" s="172"/>
      <c r="VQ66" s="172"/>
      <c r="VR66" s="172"/>
      <c r="VS66" s="172"/>
      <c r="VT66" s="172"/>
      <c r="VU66" s="172"/>
      <c r="VV66" s="172"/>
      <c r="VW66" s="172"/>
      <c r="VX66" s="172"/>
      <c r="VY66" s="172"/>
      <c r="VZ66" s="172"/>
      <c r="WA66" s="172"/>
      <c r="WB66" s="172"/>
      <c r="WC66" s="172"/>
      <c r="WD66" s="172"/>
      <c r="WE66" s="172"/>
      <c r="WF66" s="172"/>
      <c r="WG66" s="172"/>
      <c r="WH66" s="172"/>
      <c r="WI66" s="172"/>
      <c r="WJ66" s="172"/>
      <c r="WK66" s="172"/>
      <c r="WL66" s="172"/>
      <c r="WM66" s="172"/>
      <c r="WN66" s="172"/>
      <c r="WO66" s="172"/>
      <c r="WP66" s="172"/>
      <c r="WQ66" s="172"/>
      <c r="WR66" s="172"/>
      <c r="WS66" s="172"/>
      <c r="WT66" s="172"/>
      <c r="WU66" s="172"/>
      <c r="WV66" s="172"/>
      <c r="WW66" s="172"/>
      <c r="WX66" s="172"/>
      <c r="WY66" s="172"/>
      <c r="WZ66" s="172"/>
      <c r="XA66" s="172"/>
      <c r="XB66" s="172"/>
      <c r="XC66" s="172"/>
      <c r="XD66" s="172"/>
      <c r="XE66" s="172"/>
      <c r="XF66" s="172"/>
      <c r="XG66" s="172"/>
      <c r="XH66" s="172"/>
      <c r="XI66" s="172"/>
      <c r="XJ66" s="172"/>
      <c r="XK66" s="172"/>
      <c r="XL66" s="172"/>
      <c r="XM66" s="172"/>
      <c r="XN66" s="172"/>
      <c r="XO66" s="172"/>
      <c r="XP66" s="172"/>
      <c r="XQ66" s="172"/>
      <c r="XR66" s="172"/>
      <c r="XS66" s="172"/>
      <c r="XT66" s="172"/>
      <c r="XU66" s="172"/>
      <c r="XV66" s="172"/>
      <c r="XW66" s="172"/>
      <c r="XX66" s="172"/>
      <c r="XY66" s="172"/>
      <c r="XZ66" s="172"/>
      <c r="YA66" s="172"/>
      <c r="YB66" s="172"/>
      <c r="YC66" s="172"/>
      <c r="YD66" s="172"/>
      <c r="YE66" s="172"/>
      <c r="YF66" s="172"/>
      <c r="YG66" s="172"/>
      <c r="YH66" s="172"/>
      <c r="YI66" s="172"/>
      <c r="YJ66" s="172"/>
      <c r="YK66" s="172"/>
      <c r="YL66" s="172"/>
      <c r="YM66" s="172"/>
      <c r="YN66" s="172"/>
      <c r="YO66" s="172"/>
      <c r="YP66" s="172"/>
      <c r="YQ66" s="172"/>
      <c r="YR66" s="172"/>
      <c r="YS66" s="172"/>
      <c r="YT66" s="172"/>
      <c r="YU66" s="172"/>
      <c r="YV66" s="172"/>
      <c r="YW66" s="172"/>
      <c r="YX66" s="172"/>
      <c r="YY66" s="172"/>
      <c r="YZ66" s="172"/>
      <c r="ZA66" s="172"/>
      <c r="ZB66" s="172"/>
      <c r="ZC66" s="172"/>
      <c r="ZD66" s="172"/>
      <c r="ZE66" s="172"/>
      <c r="ZF66" s="172"/>
      <c r="ZG66" s="172"/>
      <c r="ZH66" s="172"/>
      <c r="ZI66" s="172"/>
      <c r="ZJ66" s="172"/>
      <c r="ZK66" s="172"/>
      <c r="ZL66" s="172"/>
      <c r="ZM66" s="172"/>
      <c r="ZN66" s="172"/>
      <c r="ZO66" s="172"/>
      <c r="ZP66" s="172"/>
      <c r="ZQ66" s="172"/>
      <c r="ZR66" s="172"/>
      <c r="ZS66" s="172"/>
      <c r="ZT66" s="172"/>
      <c r="ZU66" s="172"/>
      <c r="ZV66" s="172"/>
      <c r="ZW66" s="172"/>
      <c r="ZX66" s="172"/>
      <c r="ZY66" s="172"/>
      <c r="ZZ66" s="172"/>
      <c r="AAA66" s="172"/>
      <c r="AAB66" s="172"/>
      <c r="AAC66" s="172"/>
      <c r="AAD66" s="172"/>
      <c r="AAE66" s="172"/>
      <c r="AAF66" s="172"/>
      <c r="AAG66" s="172"/>
      <c r="AAH66" s="172"/>
      <c r="AAI66" s="172"/>
      <c r="AAJ66" s="172"/>
      <c r="AAK66" s="172"/>
      <c r="AAL66" s="172"/>
      <c r="AAM66" s="172"/>
      <c r="AAN66" s="172"/>
      <c r="AAO66" s="172"/>
      <c r="AAP66" s="172"/>
      <c r="AAQ66" s="172"/>
      <c r="AAR66" s="172"/>
      <c r="AAS66" s="172"/>
      <c r="AAT66" s="172"/>
      <c r="AAU66" s="172"/>
      <c r="AAV66" s="172"/>
      <c r="AAW66" s="172"/>
      <c r="AAX66" s="172"/>
      <c r="AAY66" s="172"/>
      <c r="AAZ66" s="172"/>
      <c r="ABA66" s="172"/>
      <c r="ABB66" s="172"/>
      <c r="ABC66" s="172"/>
      <c r="ABD66" s="172"/>
      <c r="ABE66" s="172"/>
      <c r="ABF66" s="172"/>
      <c r="ABG66" s="172"/>
      <c r="ABH66" s="172"/>
      <c r="ABI66" s="172"/>
      <c r="ABJ66" s="172"/>
      <c r="ABK66" s="172"/>
      <c r="ABL66" s="172"/>
      <c r="ABM66" s="172"/>
      <c r="ABN66" s="172"/>
      <c r="ABO66" s="172"/>
      <c r="ABP66" s="172"/>
      <c r="ABQ66" s="172"/>
      <c r="ABR66" s="172"/>
      <c r="ABS66" s="172"/>
      <c r="ABT66" s="172"/>
      <c r="ABU66" s="172"/>
      <c r="ABV66" s="172"/>
      <c r="ABW66" s="172"/>
      <c r="ABX66" s="172"/>
      <c r="ABY66" s="172"/>
      <c r="ABZ66" s="172"/>
      <c r="ACA66" s="172"/>
      <c r="ACB66" s="172"/>
      <c r="ACC66" s="172"/>
      <c r="ACD66" s="172"/>
      <c r="ACE66" s="172"/>
      <c r="ACF66" s="172"/>
      <c r="ACG66" s="172"/>
      <c r="ACH66" s="172"/>
      <c r="ACI66" s="172"/>
      <c r="ACJ66" s="172"/>
      <c r="ACK66" s="172"/>
      <c r="ACL66" s="172"/>
      <c r="ACM66" s="172"/>
      <c r="ACN66" s="172"/>
      <c r="ACO66" s="172"/>
      <c r="ACP66" s="172"/>
      <c r="ACQ66" s="172"/>
      <c r="ACR66" s="172"/>
      <c r="ACS66" s="172"/>
      <c r="ACT66" s="172"/>
      <c r="ACU66" s="172"/>
      <c r="ACV66" s="172"/>
      <c r="ACW66" s="172"/>
      <c r="ACX66" s="172"/>
      <c r="ACY66" s="172"/>
      <c r="ACZ66" s="172"/>
      <c r="ADA66" s="172"/>
      <c r="ADB66" s="172"/>
      <c r="ADC66" s="172"/>
      <c r="ADD66" s="172"/>
      <c r="ADE66" s="172"/>
      <c r="ADF66" s="172"/>
      <c r="ADG66" s="172"/>
      <c r="ADH66" s="172"/>
      <c r="ADI66" s="172"/>
      <c r="ADJ66" s="172"/>
      <c r="ADK66" s="172"/>
      <c r="ADL66" s="172"/>
      <c r="ADM66" s="172"/>
      <c r="ADN66" s="172"/>
      <c r="ADO66" s="172"/>
      <c r="ADP66" s="172"/>
      <c r="ADQ66" s="172"/>
      <c r="ADR66" s="172"/>
      <c r="ADS66" s="172"/>
      <c r="ADT66" s="172"/>
      <c r="ADU66" s="172"/>
      <c r="ADV66" s="172"/>
      <c r="ADW66" s="172"/>
      <c r="ADX66" s="172"/>
      <c r="ADY66" s="172"/>
      <c r="ADZ66" s="172"/>
      <c r="AEA66" s="172"/>
      <c r="AEB66" s="172"/>
      <c r="AEC66" s="172"/>
      <c r="AED66" s="172"/>
      <c r="AEE66" s="172"/>
      <c r="AEF66" s="172"/>
      <c r="AEG66" s="172"/>
      <c r="AEH66" s="172"/>
      <c r="AEI66" s="172"/>
      <c r="AEJ66" s="172"/>
      <c r="AEK66" s="172"/>
      <c r="AEL66" s="172"/>
      <c r="AEM66" s="172"/>
      <c r="AEN66" s="172"/>
      <c r="AEO66" s="172"/>
      <c r="AEP66" s="172"/>
      <c r="AEQ66" s="172"/>
      <c r="AER66" s="172"/>
      <c r="AES66" s="172"/>
      <c r="AET66" s="172"/>
      <c r="AEU66" s="172"/>
      <c r="AEV66" s="172"/>
      <c r="AEW66" s="172"/>
      <c r="AEX66" s="172"/>
      <c r="AEY66" s="172"/>
      <c r="AEZ66" s="172"/>
      <c r="AFA66" s="172"/>
      <c r="AFB66" s="172"/>
      <c r="AFC66" s="172"/>
      <c r="AFD66" s="172"/>
      <c r="AFE66" s="172"/>
      <c r="AFF66" s="172"/>
      <c r="AFG66" s="172"/>
      <c r="AFH66" s="172"/>
      <c r="AFI66" s="172"/>
      <c r="AFJ66" s="172"/>
      <c r="AFK66" s="172"/>
      <c r="AFL66" s="172"/>
      <c r="AFM66" s="172"/>
      <c r="AFN66" s="172"/>
      <c r="AFO66" s="172"/>
      <c r="AFP66" s="172"/>
      <c r="AFQ66" s="172"/>
      <c r="AFR66" s="172"/>
      <c r="AFS66" s="172"/>
      <c r="AFT66" s="172"/>
      <c r="AFU66" s="172"/>
      <c r="AFV66" s="172"/>
      <c r="AFW66" s="172"/>
      <c r="AFX66" s="172"/>
      <c r="AFY66" s="172"/>
      <c r="AFZ66" s="172"/>
      <c r="AGA66" s="172"/>
      <c r="AGB66" s="172"/>
      <c r="AGC66" s="172"/>
      <c r="AGD66" s="172"/>
      <c r="AGE66" s="172"/>
      <c r="AGF66" s="172"/>
      <c r="AGG66" s="172"/>
      <c r="AGH66" s="172"/>
      <c r="AGI66" s="172"/>
      <c r="AGJ66" s="172"/>
      <c r="AGK66" s="172"/>
      <c r="AGL66" s="172"/>
      <c r="AGM66" s="172"/>
      <c r="AGN66" s="172"/>
      <c r="AGO66" s="172"/>
      <c r="AGP66" s="172"/>
      <c r="AGQ66" s="172"/>
      <c r="AGR66" s="172"/>
      <c r="AGS66" s="172"/>
      <c r="AGT66" s="172"/>
      <c r="AGU66" s="172"/>
      <c r="AGV66" s="172"/>
      <c r="AGW66" s="172"/>
      <c r="AGX66" s="172"/>
      <c r="AGY66" s="172"/>
      <c r="AGZ66" s="172"/>
      <c r="AHA66" s="172"/>
      <c r="AHB66" s="172"/>
      <c r="AHC66" s="172"/>
      <c r="AHD66" s="172"/>
      <c r="AHE66" s="172"/>
      <c r="AHF66" s="172"/>
      <c r="AHG66" s="172"/>
      <c r="AHH66" s="172"/>
      <c r="AHI66" s="172"/>
      <c r="AHJ66" s="172"/>
      <c r="AHK66" s="172"/>
      <c r="AHL66" s="172"/>
      <c r="AHM66" s="172"/>
      <c r="AHN66" s="172"/>
      <c r="AHO66" s="172"/>
      <c r="AHP66" s="172"/>
      <c r="AHQ66" s="172"/>
      <c r="AHR66" s="172"/>
      <c r="AHS66" s="172"/>
      <c r="AHT66" s="172"/>
      <c r="AHU66" s="172"/>
      <c r="AHV66" s="172"/>
      <c r="AHW66" s="172"/>
      <c r="AHX66" s="172"/>
      <c r="AHY66" s="172"/>
      <c r="AHZ66" s="172"/>
      <c r="AIA66" s="172"/>
      <c r="AIB66" s="172"/>
      <c r="AIC66" s="172"/>
      <c r="AID66" s="172"/>
      <c r="AIE66" s="172"/>
      <c r="AIF66" s="172"/>
      <c r="AIG66" s="172"/>
      <c r="AIH66" s="172"/>
      <c r="AII66" s="172"/>
      <c r="AIJ66" s="172"/>
      <c r="AIK66" s="172"/>
      <c r="AIL66" s="172"/>
      <c r="AIM66" s="172"/>
      <c r="AIN66" s="172"/>
      <c r="AIO66" s="172"/>
      <c r="AIP66" s="172"/>
      <c r="AIQ66" s="172"/>
      <c r="AIR66" s="172"/>
      <c r="AIS66" s="172"/>
      <c r="AIT66" s="172"/>
      <c r="AIU66" s="172"/>
      <c r="AIV66" s="172"/>
      <c r="AIW66" s="172"/>
      <c r="AIX66" s="172"/>
      <c r="AIY66" s="172"/>
      <c r="AIZ66" s="172"/>
      <c r="AJA66" s="172"/>
      <c r="AJB66" s="172"/>
      <c r="AJC66" s="172"/>
      <c r="AJD66" s="172"/>
      <c r="AJE66" s="172"/>
      <c r="AJF66" s="172"/>
      <c r="AJG66" s="172"/>
      <c r="AJH66" s="172"/>
      <c r="AJI66" s="172"/>
      <c r="AJJ66" s="172"/>
      <c r="AJK66" s="172"/>
      <c r="AJL66" s="172"/>
      <c r="AJM66" s="172"/>
      <c r="AJN66" s="172"/>
      <c r="AJO66" s="172"/>
      <c r="AJP66" s="172"/>
      <c r="AJQ66" s="172"/>
      <c r="AJR66" s="172"/>
      <c r="AJS66" s="172"/>
      <c r="AJT66" s="172"/>
      <c r="AJU66" s="172"/>
      <c r="AJV66" s="172"/>
      <c r="AJW66" s="172"/>
      <c r="AJX66" s="172"/>
      <c r="AJY66" s="172"/>
      <c r="AJZ66" s="172"/>
      <c r="AKA66" s="172"/>
      <c r="AKB66" s="172"/>
      <c r="AKC66" s="172"/>
      <c r="AKD66" s="172"/>
      <c r="AKE66" s="172"/>
      <c r="AKF66" s="172"/>
      <c r="AKG66" s="172"/>
      <c r="AKH66" s="172"/>
      <c r="AKI66" s="172"/>
      <c r="AKJ66" s="172"/>
      <c r="AKK66" s="172"/>
      <c r="AKL66" s="172"/>
      <c r="AKM66" s="172"/>
      <c r="AKN66" s="172"/>
      <c r="AKO66" s="172"/>
      <c r="AKP66" s="172"/>
      <c r="AKQ66" s="172"/>
      <c r="AKR66" s="172"/>
      <c r="AKS66" s="172"/>
      <c r="AKT66" s="172"/>
      <c r="AKU66" s="172"/>
      <c r="AKV66" s="172"/>
      <c r="AKW66" s="172"/>
      <c r="AKX66" s="172"/>
      <c r="AKY66" s="172"/>
      <c r="AKZ66" s="172"/>
      <c r="ALA66" s="172"/>
      <c r="ALB66" s="172"/>
      <c r="ALC66" s="172"/>
      <c r="ALD66" s="172"/>
      <c r="ALE66" s="172"/>
      <c r="ALF66" s="172"/>
      <c r="ALG66" s="172"/>
      <c r="ALH66" s="172"/>
      <c r="ALI66" s="172"/>
      <c r="ALJ66" s="172"/>
      <c r="ALK66" s="172"/>
      <c r="ALL66" s="172"/>
      <c r="ALM66" s="172"/>
      <c r="ALN66" s="172"/>
      <c r="ALO66" s="172"/>
      <c r="ALP66" s="172"/>
      <c r="ALQ66" s="172"/>
      <c r="ALR66" s="172"/>
      <c r="ALS66" s="172"/>
      <c r="ALT66" s="172"/>
      <c r="ALU66" s="172"/>
      <c r="ALV66" s="172"/>
      <c r="ALW66" s="172"/>
      <c r="ALX66" s="172"/>
      <c r="ALY66" s="172"/>
      <c r="ALZ66" s="172"/>
      <c r="AMA66" s="172"/>
      <c r="AMB66" s="172"/>
      <c r="AMC66" s="172"/>
      <c r="AMD66" s="172"/>
      <c r="AME66" s="172"/>
      <c r="AMF66" s="172"/>
      <c r="AMG66" s="172"/>
      <c r="AMH66" s="172"/>
      <c r="AMI66" s="172"/>
      <c r="AMJ66" s="172"/>
      <c r="AMK66" s="172"/>
      <c r="AML66" s="172"/>
    </row>
    <row r="67" spans="1:1026" s="172" customFormat="1">
      <c r="A67" s="408" t="s">
        <v>396</v>
      </c>
      <c r="B67" s="408" t="s">
        <v>397</v>
      </c>
      <c r="C67" s="154">
        <f t="shared" si="11"/>
        <v>17</v>
      </c>
      <c r="D67" s="167">
        <f t="shared" si="12"/>
        <v>68</v>
      </c>
      <c r="E67" s="166" t="str">
        <f t="shared" si="13"/>
        <v>9C</v>
      </c>
      <c r="F67" s="367" t="str">
        <f t="shared" si="14"/>
        <v>1B</v>
      </c>
      <c r="G67" s="367" t="str">
        <f t="shared" si="15"/>
        <v>08</v>
      </c>
      <c r="H67" s="367" t="str">
        <f t="shared" si="16"/>
        <v>4D</v>
      </c>
      <c r="I67" s="367" t="str">
        <f t="shared" si="17"/>
        <v>00</v>
      </c>
      <c r="J67" s="367" t="str">
        <f t="shared" si="18"/>
        <v>09</v>
      </c>
      <c r="K67" s="367" t="str">
        <f t="shared" si="19"/>
        <v>06</v>
      </c>
      <c r="L67" s="367" t="str">
        <f t="shared" si="20"/>
        <v>1B</v>
      </c>
      <c r="M67" s="367" t="str">
        <f t="shared" si="21"/>
        <v>4</v>
      </c>
      <c r="N67" s="367" t="str">
        <f t="shared" si="22"/>
        <v/>
      </c>
      <c r="O67" s="156" t="str">
        <f t="shared" si="23"/>
        <v/>
      </c>
      <c r="P67" s="157" t="str">
        <f t="shared" si="86"/>
        <v>1</v>
      </c>
      <c r="Q67" s="158" t="str">
        <f t="shared" si="86"/>
        <v>0</v>
      </c>
      <c r="R67" s="158" t="str">
        <f t="shared" si="86"/>
        <v>0</v>
      </c>
      <c r="S67" s="159" t="str">
        <f t="shared" si="86"/>
        <v>1</v>
      </c>
      <c r="T67" s="158" t="str">
        <f t="shared" si="86"/>
        <v>1</v>
      </c>
      <c r="U67" s="158" t="str">
        <f t="shared" si="86"/>
        <v>1</v>
      </c>
      <c r="V67" s="158" t="str">
        <f t="shared" si="86"/>
        <v>0</v>
      </c>
      <c r="W67" s="159" t="str">
        <f t="shared" si="86"/>
        <v>0</v>
      </c>
      <c r="X67" s="158" t="str">
        <f t="shared" si="87"/>
        <v>0</v>
      </c>
      <c r="Y67" s="158" t="str">
        <f t="shared" si="87"/>
        <v>0</v>
      </c>
      <c r="Z67" s="158" t="str">
        <f t="shared" si="87"/>
        <v>0</v>
      </c>
      <c r="AA67" s="159" t="str">
        <f t="shared" si="87"/>
        <v>1</v>
      </c>
      <c r="AB67" s="161" t="str">
        <f t="shared" si="87"/>
        <v>1</v>
      </c>
      <c r="AC67" s="161" t="str">
        <f t="shared" si="87"/>
        <v>0</v>
      </c>
      <c r="AD67" s="158" t="str">
        <f t="shared" si="87"/>
        <v>1</v>
      </c>
      <c r="AE67" s="159" t="str">
        <f t="shared" si="87"/>
        <v>1</v>
      </c>
      <c r="AF67" s="367" t="str">
        <f t="shared" si="88"/>
        <v>0</v>
      </c>
      <c r="AG67" s="162" t="str">
        <f t="shared" si="88"/>
        <v>0</v>
      </c>
      <c r="AH67" s="163" t="str">
        <f t="shared" si="88"/>
        <v>0</v>
      </c>
      <c r="AI67" s="165" t="str">
        <f t="shared" si="88"/>
        <v>0</v>
      </c>
      <c r="AJ67" s="164" t="str">
        <f t="shared" si="88"/>
        <v>1</v>
      </c>
      <c r="AK67" s="164" t="str">
        <f t="shared" si="88"/>
        <v>0</v>
      </c>
      <c r="AL67" s="289" t="str">
        <f t="shared" si="88"/>
        <v>0</v>
      </c>
      <c r="AM67" s="165" t="str">
        <f t="shared" si="88"/>
        <v>0</v>
      </c>
      <c r="AN67" s="230" t="str">
        <f t="shared" si="89"/>
        <v>0</v>
      </c>
      <c r="AO67" s="230" t="str">
        <f t="shared" si="89"/>
        <v>1</v>
      </c>
      <c r="AP67" s="230" t="str">
        <f t="shared" si="89"/>
        <v>0</v>
      </c>
      <c r="AQ67" s="231" t="str">
        <f t="shared" si="89"/>
        <v>0</v>
      </c>
      <c r="AR67" s="230" t="str">
        <f t="shared" si="89"/>
        <v>1</v>
      </c>
      <c r="AS67" s="230" t="str">
        <f t="shared" si="89"/>
        <v>1</v>
      </c>
      <c r="AT67" s="230" t="str">
        <f t="shared" si="89"/>
        <v>0</v>
      </c>
      <c r="AU67" s="231" t="str">
        <f t="shared" si="89"/>
        <v>1</v>
      </c>
      <c r="AV67" s="230" t="str">
        <f t="shared" si="90"/>
        <v>0</v>
      </c>
      <c r="AW67" s="232" t="str">
        <f t="shared" si="90"/>
        <v>0</v>
      </c>
      <c r="AX67" s="232" t="str">
        <f t="shared" si="90"/>
        <v>0</v>
      </c>
      <c r="AY67" s="233" t="str">
        <f t="shared" si="90"/>
        <v>0</v>
      </c>
      <c r="AZ67" s="232" t="str">
        <f t="shared" si="90"/>
        <v>0</v>
      </c>
      <c r="BA67" s="232" t="str">
        <f t="shared" si="90"/>
        <v>0</v>
      </c>
      <c r="BB67" s="232" t="str">
        <f t="shared" si="90"/>
        <v>0</v>
      </c>
      <c r="BC67" s="233" t="str">
        <f t="shared" si="90"/>
        <v>0</v>
      </c>
      <c r="BD67" s="168" t="str">
        <f t="shared" si="91"/>
        <v>0</v>
      </c>
      <c r="BE67" s="168" t="str">
        <f t="shared" si="91"/>
        <v>0</v>
      </c>
      <c r="BF67" s="168" t="str">
        <f t="shared" si="91"/>
        <v>0</v>
      </c>
      <c r="BG67" s="169" t="str">
        <f t="shared" si="91"/>
        <v>0</v>
      </c>
      <c r="BH67" s="168" t="str">
        <f t="shared" si="91"/>
        <v>1</v>
      </c>
      <c r="BI67" s="168" t="str">
        <f t="shared" si="91"/>
        <v>0</v>
      </c>
      <c r="BJ67" s="168" t="str">
        <f t="shared" si="91"/>
        <v>0</v>
      </c>
      <c r="BK67" s="169" t="str">
        <f t="shared" si="91"/>
        <v>1</v>
      </c>
      <c r="BL67" s="168" t="str">
        <f t="shared" si="92"/>
        <v>0</v>
      </c>
      <c r="BM67" s="168" t="str">
        <f t="shared" si="92"/>
        <v>0</v>
      </c>
      <c r="BN67" s="168" t="str">
        <f t="shared" si="92"/>
        <v>0</v>
      </c>
      <c r="BO67" s="169" t="str">
        <f t="shared" si="92"/>
        <v>0</v>
      </c>
      <c r="BP67" s="168" t="str">
        <f t="shared" si="92"/>
        <v>0</v>
      </c>
      <c r="BQ67" s="168" t="str">
        <f t="shared" si="92"/>
        <v>1</v>
      </c>
      <c r="BR67" s="168" t="str">
        <f t="shared" si="92"/>
        <v>1</v>
      </c>
      <c r="BS67" s="169" t="str">
        <f t="shared" si="92"/>
        <v>0</v>
      </c>
      <c r="BT67" s="302" t="str">
        <f t="shared" si="93"/>
        <v>0</v>
      </c>
      <c r="BU67" s="302" t="str">
        <f t="shared" si="93"/>
        <v>0</v>
      </c>
      <c r="BV67" s="302" t="str">
        <f t="shared" si="93"/>
        <v>0</v>
      </c>
      <c r="BW67" s="303" t="str">
        <f t="shared" si="93"/>
        <v>1</v>
      </c>
      <c r="BX67" s="302" t="str">
        <f t="shared" si="93"/>
        <v>1</v>
      </c>
      <c r="BY67" s="302" t="str">
        <f t="shared" si="93"/>
        <v>0</v>
      </c>
      <c r="BZ67" s="302" t="str">
        <f t="shared" si="93"/>
        <v>1</v>
      </c>
      <c r="CA67" s="303" t="str">
        <f t="shared" si="93"/>
        <v>1</v>
      </c>
      <c r="CB67" s="164" t="str">
        <f t="shared" si="94"/>
        <v>0</v>
      </c>
      <c r="CC67" s="289" t="str">
        <f t="shared" si="94"/>
        <v>1</v>
      </c>
      <c r="CD67" s="340" t="str">
        <f t="shared" si="94"/>
        <v>0</v>
      </c>
      <c r="CE67" s="341" t="str">
        <f t="shared" si="94"/>
        <v>0</v>
      </c>
      <c r="CF67" s="340" t="str">
        <f t="shared" si="94"/>
        <v>0</v>
      </c>
      <c r="CG67" s="340" t="str">
        <f t="shared" si="94"/>
        <v>0</v>
      </c>
      <c r="CH67" s="340" t="str">
        <f t="shared" si="94"/>
        <v>0</v>
      </c>
      <c r="CI67" s="341" t="str">
        <f t="shared" si="94"/>
        <v>0</v>
      </c>
      <c r="CJ67" s="367"/>
      <c r="CK67" s="367"/>
      <c r="CL67" s="32" t="str">
        <f t="shared" si="63"/>
        <v>9C1B</v>
      </c>
      <c r="CM67" s="285">
        <f t="shared" si="64"/>
        <v>77</v>
      </c>
      <c r="CN67" s="285">
        <f t="shared" si="67"/>
        <v>87</v>
      </c>
      <c r="CO67" s="142">
        <f t="shared" si="34"/>
        <v>64.5</v>
      </c>
      <c r="CP67" s="142">
        <f t="shared" si="35"/>
        <v>18.055555555555557</v>
      </c>
      <c r="CQ67" s="154">
        <f t="shared" si="65"/>
        <v>4</v>
      </c>
      <c r="CR67" s="367"/>
      <c r="CS67" s="170">
        <f t="shared" si="36"/>
        <v>9</v>
      </c>
      <c r="CT67" s="23">
        <f t="shared" si="37"/>
        <v>12</v>
      </c>
      <c r="CU67" s="171">
        <f t="shared" si="38"/>
        <v>1</v>
      </c>
      <c r="CV67" s="23">
        <f t="shared" si="39"/>
        <v>11</v>
      </c>
      <c r="CW67" s="172">
        <f t="shared" si="40"/>
        <v>0</v>
      </c>
      <c r="CX67" s="24">
        <f t="shared" si="41"/>
        <v>8</v>
      </c>
      <c r="CY67" s="267">
        <f t="shared" si="42"/>
        <v>4</v>
      </c>
      <c r="CZ67" s="268">
        <f t="shared" si="43"/>
        <v>13</v>
      </c>
      <c r="DA67" s="267">
        <f t="shared" si="44"/>
        <v>0</v>
      </c>
      <c r="DB67" s="268">
        <f t="shared" si="45"/>
        <v>0</v>
      </c>
      <c r="DC67" s="173">
        <f t="shared" si="46"/>
        <v>0</v>
      </c>
      <c r="DD67" s="26">
        <f t="shared" si="47"/>
        <v>9</v>
      </c>
      <c r="DE67" s="173">
        <f t="shared" si="48"/>
        <v>0</v>
      </c>
      <c r="DF67" s="26">
        <f t="shared" si="49"/>
        <v>6</v>
      </c>
      <c r="DG67" s="326">
        <f t="shared" si="50"/>
        <v>1</v>
      </c>
      <c r="DH67" s="327">
        <f t="shared" si="51"/>
        <v>11</v>
      </c>
      <c r="DI67" s="172">
        <f t="shared" si="52"/>
        <v>4</v>
      </c>
      <c r="DJ67" s="24">
        <f t="shared" si="53"/>
        <v>0</v>
      </c>
      <c r="DL67" s="19">
        <f t="shared" si="54"/>
        <v>156</v>
      </c>
      <c r="DM67" s="19">
        <f t="shared" si="55"/>
        <v>27</v>
      </c>
      <c r="DN67" s="174">
        <f t="shared" si="56"/>
        <v>8</v>
      </c>
      <c r="DO67" s="278">
        <f t="shared" si="57"/>
        <v>77</v>
      </c>
      <c r="DP67" s="278">
        <f t="shared" si="58"/>
        <v>0</v>
      </c>
      <c r="DQ67" s="20">
        <f t="shared" si="59"/>
        <v>9</v>
      </c>
      <c r="DR67" s="20">
        <f t="shared" si="60"/>
        <v>6</v>
      </c>
      <c r="DS67" s="337">
        <f t="shared" si="61"/>
        <v>27</v>
      </c>
      <c r="DT67" s="174">
        <f t="shared" si="62"/>
        <v>64</v>
      </c>
      <c r="DU67" s="172">
        <f t="shared" si="66"/>
        <v>27</v>
      </c>
    </row>
    <row r="68" spans="1:1026" s="282" customFormat="1">
      <c r="A68" s="408" t="s">
        <v>398</v>
      </c>
      <c r="B68" s="408" t="s">
        <v>399</v>
      </c>
      <c r="C68" s="154">
        <f t="shared" si="11"/>
        <v>17</v>
      </c>
      <c r="D68" s="167">
        <f t="shared" si="12"/>
        <v>68</v>
      </c>
      <c r="E68" s="166" t="str">
        <f t="shared" si="13"/>
        <v>9C</v>
      </c>
      <c r="F68" s="367" t="str">
        <f t="shared" si="14"/>
        <v>1B</v>
      </c>
      <c r="G68" s="367" t="str">
        <f t="shared" si="15"/>
        <v>0A</v>
      </c>
      <c r="H68" s="367" t="str">
        <f t="shared" si="16"/>
        <v>4D</v>
      </c>
      <c r="I68" s="367" t="str">
        <f t="shared" si="17"/>
        <v>00</v>
      </c>
      <c r="J68" s="367" t="str">
        <f t="shared" si="18"/>
        <v>08</v>
      </c>
      <c r="K68" s="367" t="str">
        <f t="shared" si="19"/>
        <v>06</v>
      </c>
      <c r="L68" s="367" t="str">
        <f t="shared" si="20"/>
        <v>1C</v>
      </c>
      <c r="M68" s="367" t="str">
        <f t="shared" si="21"/>
        <v>4</v>
      </c>
      <c r="N68" s="367" t="str">
        <f t="shared" si="22"/>
        <v/>
      </c>
      <c r="O68" s="156" t="str">
        <f t="shared" si="23"/>
        <v/>
      </c>
      <c r="P68" s="157" t="str">
        <f t="shared" si="86"/>
        <v>1</v>
      </c>
      <c r="Q68" s="158" t="str">
        <f t="shared" si="86"/>
        <v>0</v>
      </c>
      <c r="R68" s="158" t="str">
        <f t="shared" si="86"/>
        <v>0</v>
      </c>
      <c r="S68" s="159" t="str">
        <f t="shared" si="86"/>
        <v>1</v>
      </c>
      <c r="T68" s="158" t="str">
        <f t="shared" si="86"/>
        <v>1</v>
      </c>
      <c r="U68" s="158" t="str">
        <f t="shared" si="86"/>
        <v>1</v>
      </c>
      <c r="V68" s="158" t="str">
        <f t="shared" si="86"/>
        <v>0</v>
      </c>
      <c r="W68" s="159" t="str">
        <f t="shared" si="86"/>
        <v>0</v>
      </c>
      <c r="X68" s="158" t="str">
        <f t="shared" si="87"/>
        <v>0</v>
      </c>
      <c r="Y68" s="158" t="str">
        <f t="shared" si="87"/>
        <v>0</v>
      </c>
      <c r="Z68" s="158" t="str">
        <f t="shared" si="87"/>
        <v>0</v>
      </c>
      <c r="AA68" s="159" t="str">
        <f t="shared" si="87"/>
        <v>1</v>
      </c>
      <c r="AB68" s="161" t="str">
        <f t="shared" si="87"/>
        <v>1</v>
      </c>
      <c r="AC68" s="161" t="str">
        <f t="shared" si="87"/>
        <v>0</v>
      </c>
      <c r="AD68" s="158" t="str">
        <f t="shared" si="87"/>
        <v>1</v>
      </c>
      <c r="AE68" s="159" t="str">
        <f t="shared" si="87"/>
        <v>1</v>
      </c>
      <c r="AF68" s="367" t="str">
        <f t="shared" si="88"/>
        <v>0</v>
      </c>
      <c r="AG68" s="162" t="str">
        <f t="shared" si="88"/>
        <v>0</v>
      </c>
      <c r="AH68" s="163" t="str">
        <f t="shared" si="88"/>
        <v>0</v>
      </c>
      <c r="AI68" s="165" t="str">
        <f t="shared" si="88"/>
        <v>0</v>
      </c>
      <c r="AJ68" s="164" t="str">
        <f t="shared" si="88"/>
        <v>1</v>
      </c>
      <c r="AK68" s="164" t="str">
        <f t="shared" si="88"/>
        <v>0</v>
      </c>
      <c r="AL68" s="289" t="str">
        <f t="shared" si="88"/>
        <v>1</v>
      </c>
      <c r="AM68" s="165" t="str">
        <f t="shared" si="88"/>
        <v>0</v>
      </c>
      <c r="AN68" s="230" t="str">
        <f t="shared" si="89"/>
        <v>0</v>
      </c>
      <c r="AO68" s="230" t="str">
        <f t="shared" si="89"/>
        <v>1</v>
      </c>
      <c r="AP68" s="230" t="str">
        <f t="shared" si="89"/>
        <v>0</v>
      </c>
      <c r="AQ68" s="231" t="str">
        <f t="shared" si="89"/>
        <v>0</v>
      </c>
      <c r="AR68" s="230" t="str">
        <f t="shared" si="89"/>
        <v>1</v>
      </c>
      <c r="AS68" s="230" t="str">
        <f t="shared" si="89"/>
        <v>1</v>
      </c>
      <c r="AT68" s="230" t="str">
        <f t="shared" si="89"/>
        <v>0</v>
      </c>
      <c r="AU68" s="231" t="str">
        <f t="shared" si="89"/>
        <v>1</v>
      </c>
      <c r="AV68" s="230" t="str">
        <f t="shared" si="90"/>
        <v>0</v>
      </c>
      <c r="AW68" s="232" t="str">
        <f t="shared" si="90"/>
        <v>0</v>
      </c>
      <c r="AX68" s="232" t="str">
        <f t="shared" si="90"/>
        <v>0</v>
      </c>
      <c r="AY68" s="233" t="str">
        <f t="shared" si="90"/>
        <v>0</v>
      </c>
      <c r="AZ68" s="232" t="str">
        <f t="shared" si="90"/>
        <v>0</v>
      </c>
      <c r="BA68" s="232" t="str">
        <f t="shared" si="90"/>
        <v>0</v>
      </c>
      <c r="BB68" s="232" t="str">
        <f t="shared" si="90"/>
        <v>0</v>
      </c>
      <c r="BC68" s="233" t="str">
        <f t="shared" si="90"/>
        <v>0</v>
      </c>
      <c r="BD68" s="168" t="str">
        <f t="shared" si="91"/>
        <v>0</v>
      </c>
      <c r="BE68" s="168" t="str">
        <f t="shared" si="91"/>
        <v>0</v>
      </c>
      <c r="BF68" s="168" t="str">
        <f t="shared" si="91"/>
        <v>0</v>
      </c>
      <c r="BG68" s="169" t="str">
        <f t="shared" si="91"/>
        <v>0</v>
      </c>
      <c r="BH68" s="168" t="str">
        <f t="shared" si="91"/>
        <v>1</v>
      </c>
      <c r="BI68" s="168" t="str">
        <f t="shared" si="91"/>
        <v>0</v>
      </c>
      <c r="BJ68" s="168" t="str">
        <f t="shared" si="91"/>
        <v>0</v>
      </c>
      <c r="BK68" s="169" t="str">
        <f t="shared" si="91"/>
        <v>0</v>
      </c>
      <c r="BL68" s="168" t="str">
        <f t="shared" si="92"/>
        <v>0</v>
      </c>
      <c r="BM68" s="168" t="str">
        <f t="shared" si="92"/>
        <v>0</v>
      </c>
      <c r="BN68" s="168" t="str">
        <f t="shared" si="92"/>
        <v>0</v>
      </c>
      <c r="BO68" s="169" t="str">
        <f t="shared" si="92"/>
        <v>0</v>
      </c>
      <c r="BP68" s="168" t="str">
        <f t="shared" si="92"/>
        <v>0</v>
      </c>
      <c r="BQ68" s="168" t="str">
        <f t="shared" si="92"/>
        <v>1</v>
      </c>
      <c r="BR68" s="168" t="str">
        <f t="shared" si="92"/>
        <v>1</v>
      </c>
      <c r="BS68" s="169" t="str">
        <f t="shared" si="92"/>
        <v>0</v>
      </c>
      <c r="BT68" s="302" t="str">
        <f t="shared" si="93"/>
        <v>0</v>
      </c>
      <c r="BU68" s="302" t="str">
        <f t="shared" si="93"/>
        <v>0</v>
      </c>
      <c r="BV68" s="302" t="str">
        <f t="shared" si="93"/>
        <v>0</v>
      </c>
      <c r="BW68" s="303" t="str">
        <f t="shared" si="93"/>
        <v>1</v>
      </c>
      <c r="BX68" s="302" t="str">
        <f t="shared" si="93"/>
        <v>1</v>
      </c>
      <c r="BY68" s="302" t="str">
        <f t="shared" si="93"/>
        <v>1</v>
      </c>
      <c r="BZ68" s="302" t="str">
        <f t="shared" si="93"/>
        <v>0</v>
      </c>
      <c r="CA68" s="303" t="str">
        <f t="shared" si="93"/>
        <v>0</v>
      </c>
      <c r="CB68" s="164" t="str">
        <f t="shared" si="94"/>
        <v>0</v>
      </c>
      <c r="CC68" s="289" t="str">
        <f t="shared" si="94"/>
        <v>1</v>
      </c>
      <c r="CD68" s="340" t="str">
        <f t="shared" si="94"/>
        <v>0</v>
      </c>
      <c r="CE68" s="341" t="str">
        <f t="shared" si="94"/>
        <v>0</v>
      </c>
      <c r="CF68" s="340" t="str">
        <f t="shared" si="94"/>
        <v>0</v>
      </c>
      <c r="CG68" s="340" t="str">
        <f t="shared" si="94"/>
        <v>0</v>
      </c>
      <c r="CH68" s="340" t="str">
        <f t="shared" si="94"/>
        <v>0</v>
      </c>
      <c r="CI68" s="341" t="str">
        <f t="shared" si="94"/>
        <v>0</v>
      </c>
      <c r="CJ68" s="367"/>
      <c r="CK68" s="367"/>
      <c r="CL68" s="32" t="str">
        <f t="shared" si="63"/>
        <v>9C1B</v>
      </c>
      <c r="CM68" s="285">
        <f t="shared" si="64"/>
        <v>77</v>
      </c>
      <c r="CN68" s="285">
        <f t="shared" si="67"/>
        <v>87</v>
      </c>
      <c r="CO68" s="142">
        <f t="shared" si="34"/>
        <v>64.400000000000006</v>
      </c>
      <c r="CP68" s="142">
        <f t="shared" si="35"/>
        <v>18.000000000000004</v>
      </c>
      <c r="CQ68" s="154">
        <f t="shared" si="65"/>
        <v>5</v>
      </c>
      <c r="CR68" s="367"/>
      <c r="CS68" s="170">
        <f t="shared" si="36"/>
        <v>9</v>
      </c>
      <c r="CT68" s="23">
        <f t="shared" si="37"/>
        <v>12</v>
      </c>
      <c r="CU68" s="171">
        <f t="shared" si="38"/>
        <v>1</v>
      </c>
      <c r="CV68" s="23">
        <f t="shared" si="39"/>
        <v>11</v>
      </c>
      <c r="CW68" s="172">
        <f t="shared" si="40"/>
        <v>0</v>
      </c>
      <c r="CX68" s="24">
        <f t="shared" si="41"/>
        <v>10</v>
      </c>
      <c r="CY68" s="267">
        <f t="shared" si="42"/>
        <v>4</v>
      </c>
      <c r="CZ68" s="268">
        <f t="shared" si="43"/>
        <v>13</v>
      </c>
      <c r="DA68" s="267">
        <f t="shared" si="44"/>
        <v>0</v>
      </c>
      <c r="DB68" s="268">
        <f t="shared" si="45"/>
        <v>0</v>
      </c>
      <c r="DC68" s="173">
        <f t="shared" si="46"/>
        <v>0</v>
      </c>
      <c r="DD68" s="26">
        <f t="shared" si="47"/>
        <v>8</v>
      </c>
      <c r="DE68" s="173">
        <f t="shared" si="48"/>
        <v>0</v>
      </c>
      <c r="DF68" s="26">
        <f t="shared" si="49"/>
        <v>6</v>
      </c>
      <c r="DG68" s="326">
        <f t="shared" si="50"/>
        <v>1</v>
      </c>
      <c r="DH68" s="327">
        <f t="shared" si="51"/>
        <v>12</v>
      </c>
      <c r="DI68" s="172">
        <f t="shared" si="52"/>
        <v>4</v>
      </c>
      <c r="DJ68" s="24">
        <f t="shared" si="53"/>
        <v>0</v>
      </c>
      <c r="DK68" s="172"/>
      <c r="DL68" s="19">
        <f t="shared" si="54"/>
        <v>156</v>
      </c>
      <c r="DM68" s="19">
        <f t="shared" si="55"/>
        <v>27</v>
      </c>
      <c r="DN68" s="174">
        <f t="shared" si="56"/>
        <v>10</v>
      </c>
      <c r="DO68" s="278">
        <f t="shared" si="57"/>
        <v>77</v>
      </c>
      <c r="DP68" s="278">
        <f t="shared" si="58"/>
        <v>0</v>
      </c>
      <c r="DQ68" s="20">
        <f t="shared" si="59"/>
        <v>8</v>
      </c>
      <c r="DR68" s="20">
        <f t="shared" si="60"/>
        <v>6</v>
      </c>
      <c r="DS68" s="337">
        <f t="shared" si="61"/>
        <v>28</v>
      </c>
      <c r="DT68" s="174">
        <f t="shared" si="62"/>
        <v>64</v>
      </c>
      <c r="DU68" s="172">
        <f t="shared" si="66"/>
        <v>28</v>
      </c>
      <c r="DV68" s="172"/>
      <c r="DW68" s="172"/>
      <c r="DX68" s="172"/>
      <c r="DY68" s="172"/>
      <c r="DZ68" s="172"/>
      <c r="EA68" s="172"/>
      <c r="EB68" s="172"/>
      <c r="EC68" s="172"/>
      <c r="ED68" s="172"/>
      <c r="EE68" s="172"/>
      <c r="EF68" s="172"/>
      <c r="EG68" s="172"/>
      <c r="EH68" s="172"/>
      <c r="EI68" s="172"/>
      <c r="EJ68" s="172"/>
      <c r="EK68" s="172"/>
      <c r="EL68" s="172"/>
      <c r="EM68" s="172"/>
      <c r="EN68" s="172"/>
      <c r="EO68" s="172"/>
      <c r="EP68" s="172"/>
      <c r="EQ68" s="172"/>
      <c r="ER68" s="172"/>
      <c r="ES68" s="172"/>
      <c r="ET68" s="172"/>
      <c r="EU68" s="172"/>
      <c r="EV68" s="172"/>
      <c r="EW68" s="172"/>
      <c r="EX68" s="172"/>
      <c r="EY68" s="172"/>
      <c r="EZ68" s="172"/>
      <c r="FA68" s="172"/>
      <c r="FB68" s="172"/>
      <c r="FC68" s="172"/>
      <c r="FD68" s="172"/>
      <c r="FE68" s="172"/>
      <c r="FF68" s="172"/>
      <c r="FG68" s="172"/>
      <c r="FH68" s="172"/>
      <c r="FI68" s="172"/>
      <c r="FJ68" s="172"/>
      <c r="FK68" s="172"/>
      <c r="FL68" s="172"/>
      <c r="FM68" s="172"/>
      <c r="FN68" s="172"/>
      <c r="FO68" s="172"/>
      <c r="FP68" s="172"/>
      <c r="FQ68" s="172"/>
      <c r="FR68" s="172"/>
      <c r="FS68" s="172"/>
      <c r="FT68" s="172"/>
      <c r="FU68" s="172"/>
      <c r="FV68" s="172"/>
      <c r="FW68" s="172"/>
      <c r="FX68" s="172"/>
      <c r="FY68" s="172"/>
      <c r="FZ68" s="172"/>
      <c r="GA68" s="172"/>
      <c r="GB68" s="172"/>
      <c r="GC68" s="172"/>
      <c r="GD68" s="172"/>
      <c r="GE68" s="172"/>
      <c r="GF68" s="172"/>
      <c r="GG68" s="172"/>
      <c r="GH68" s="172"/>
      <c r="GI68" s="172"/>
      <c r="GJ68" s="172"/>
      <c r="GK68" s="172"/>
      <c r="GL68" s="172"/>
      <c r="GM68" s="172"/>
      <c r="GN68" s="172"/>
      <c r="GO68" s="172"/>
      <c r="GP68" s="172"/>
      <c r="GQ68" s="172"/>
      <c r="GR68" s="172"/>
      <c r="GS68" s="172"/>
      <c r="GT68" s="172"/>
      <c r="GU68" s="172"/>
      <c r="GV68" s="172"/>
      <c r="GW68" s="172"/>
      <c r="GX68" s="172"/>
      <c r="GY68" s="172"/>
      <c r="GZ68" s="172"/>
      <c r="HA68" s="172"/>
      <c r="HB68" s="172"/>
      <c r="HC68" s="172"/>
      <c r="HD68" s="172"/>
      <c r="HE68" s="172"/>
      <c r="HF68" s="172"/>
      <c r="HG68" s="172"/>
      <c r="HH68" s="172"/>
      <c r="HI68" s="172"/>
      <c r="HJ68" s="172"/>
      <c r="HK68" s="172"/>
      <c r="HL68" s="172"/>
      <c r="HM68" s="172"/>
      <c r="HN68" s="172"/>
      <c r="HO68" s="172"/>
      <c r="HP68" s="172"/>
      <c r="HQ68" s="172"/>
      <c r="HR68" s="172"/>
      <c r="HS68" s="172"/>
      <c r="HT68" s="172"/>
      <c r="HU68" s="172"/>
      <c r="HV68" s="172"/>
      <c r="HW68" s="172"/>
      <c r="HX68" s="172"/>
      <c r="HY68" s="172"/>
      <c r="HZ68" s="172"/>
      <c r="IA68" s="172"/>
      <c r="IB68" s="172"/>
      <c r="IC68" s="172"/>
      <c r="ID68" s="172"/>
      <c r="IE68" s="172"/>
      <c r="IF68" s="172"/>
      <c r="IG68" s="172"/>
      <c r="IH68" s="172"/>
      <c r="II68" s="172"/>
      <c r="IJ68" s="172"/>
      <c r="IK68" s="172"/>
      <c r="IL68" s="172"/>
      <c r="IM68" s="172"/>
      <c r="IN68" s="172"/>
      <c r="IO68" s="172"/>
      <c r="IP68" s="172"/>
      <c r="IQ68" s="172"/>
      <c r="IR68" s="172"/>
      <c r="IS68" s="172"/>
      <c r="IT68" s="172"/>
      <c r="IU68" s="172"/>
      <c r="IV68" s="172"/>
      <c r="IW68" s="172"/>
      <c r="IX68" s="172"/>
      <c r="IY68" s="172"/>
      <c r="IZ68" s="172"/>
      <c r="JA68" s="172"/>
      <c r="JB68" s="172"/>
      <c r="JC68" s="172"/>
      <c r="JD68" s="172"/>
      <c r="JE68" s="172"/>
      <c r="JF68" s="172"/>
      <c r="JG68" s="172"/>
      <c r="JH68" s="172"/>
      <c r="JI68" s="172"/>
      <c r="JJ68" s="172"/>
      <c r="JK68" s="172"/>
      <c r="JL68" s="172"/>
      <c r="JM68" s="172"/>
      <c r="JN68" s="172"/>
      <c r="JO68" s="172"/>
      <c r="JP68" s="172"/>
      <c r="JQ68" s="172"/>
      <c r="JR68" s="172"/>
      <c r="JS68" s="172"/>
      <c r="JT68" s="172"/>
      <c r="JU68" s="172"/>
      <c r="JV68" s="172"/>
      <c r="JW68" s="172"/>
      <c r="JX68" s="172"/>
      <c r="JY68" s="172"/>
      <c r="JZ68" s="172"/>
      <c r="KA68" s="172"/>
      <c r="KB68" s="172"/>
      <c r="KC68" s="172"/>
      <c r="KD68" s="172"/>
      <c r="KE68" s="172"/>
      <c r="KF68" s="172"/>
      <c r="KG68" s="172"/>
      <c r="KH68" s="172"/>
      <c r="KI68" s="172"/>
      <c r="KJ68" s="172"/>
      <c r="KK68" s="172"/>
      <c r="KL68" s="172"/>
      <c r="KM68" s="172"/>
      <c r="KN68" s="172"/>
      <c r="KO68" s="172"/>
      <c r="KP68" s="172"/>
      <c r="KQ68" s="172"/>
      <c r="KR68" s="172"/>
      <c r="KS68" s="172"/>
      <c r="KT68" s="172"/>
      <c r="KU68" s="172"/>
      <c r="KV68" s="172"/>
      <c r="KW68" s="172"/>
      <c r="KX68" s="172"/>
      <c r="KY68" s="172"/>
      <c r="KZ68" s="172"/>
      <c r="LA68" s="172"/>
      <c r="LB68" s="172"/>
      <c r="LC68" s="172"/>
      <c r="LD68" s="172"/>
      <c r="LE68" s="172"/>
      <c r="LF68" s="172"/>
      <c r="LG68" s="172"/>
      <c r="LH68" s="172"/>
      <c r="LI68" s="172"/>
      <c r="LJ68" s="172"/>
      <c r="LK68" s="172"/>
      <c r="LL68" s="172"/>
      <c r="LM68" s="172"/>
      <c r="LN68" s="172"/>
      <c r="LO68" s="172"/>
      <c r="LP68" s="172"/>
      <c r="LQ68" s="172"/>
      <c r="LR68" s="172"/>
      <c r="LS68" s="172"/>
      <c r="LT68" s="172"/>
      <c r="LU68" s="172"/>
      <c r="LV68" s="172"/>
      <c r="LW68" s="172"/>
      <c r="LX68" s="172"/>
      <c r="LY68" s="172"/>
      <c r="LZ68" s="172"/>
      <c r="MA68" s="172"/>
      <c r="MB68" s="172"/>
      <c r="MC68" s="172"/>
      <c r="MD68" s="172"/>
      <c r="ME68" s="172"/>
      <c r="MF68" s="172"/>
      <c r="MG68" s="172"/>
      <c r="MH68" s="172"/>
      <c r="MI68" s="172"/>
      <c r="MJ68" s="172"/>
      <c r="MK68" s="172"/>
      <c r="ML68" s="172"/>
      <c r="MM68" s="172"/>
      <c r="MN68" s="172"/>
      <c r="MO68" s="172"/>
      <c r="MP68" s="172"/>
      <c r="MQ68" s="172"/>
      <c r="MR68" s="172"/>
      <c r="MS68" s="172"/>
      <c r="MT68" s="172"/>
      <c r="MU68" s="172"/>
      <c r="MV68" s="172"/>
      <c r="MW68" s="172"/>
      <c r="MX68" s="172"/>
      <c r="MY68" s="172"/>
      <c r="MZ68" s="172"/>
      <c r="NA68" s="172"/>
      <c r="NB68" s="172"/>
      <c r="NC68" s="172"/>
      <c r="ND68" s="172"/>
      <c r="NE68" s="172"/>
      <c r="NF68" s="172"/>
      <c r="NG68" s="172"/>
      <c r="NH68" s="172"/>
      <c r="NI68" s="172"/>
      <c r="NJ68" s="172"/>
      <c r="NK68" s="172"/>
      <c r="NL68" s="172"/>
      <c r="NM68" s="172"/>
      <c r="NN68" s="172"/>
      <c r="NO68" s="172"/>
      <c r="NP68" s="172"/>
      <c r="NQ68" s="172"/>
      <c r="NR68" s="172"/>
      <c r="NS68" s="172"/>
      <c r="NT68" s="172"/>
      <c r="NU68" s="172"/>
      <c r="NV68" s="172"/>
      <c r="NW68" s="172"/>
      <c r="NX68" s="172"/>
      <c r="NY68" s="172"/>
      <c r="NZ68" s="172"/>
      <c r="OA68" s="172"/>
      <c r="OB68" s="172"/>
      <c r="OC68" s="172"/>
      <c r="OD68" s="172"/>
      <c r="OE68" s="172"/>
      <c r="OF68" s="172"/>
      <c r="OG68" s="172"/>
      <c r="OH68" s="172"/>
      <c r="OI68" s="172"/>
      <c r="OJ68" s="172"/>
      <c r="OK68" s="172"/>
      <c r="OL68" s="172"/>
      <c r="OM68" s="172"/>
      <c r="ON68" s="172"/>
      <c r="OO68" s="172"/>
      <c r="OP68" s="172"/>
      <c r="OQ68" s="172"/>
      <c r="OR68" s="172"/>
      <c r="OS68" s="172"/>
      <c r="OT68" s="172"/>
      <c r="OU68" s="172"/>
      <c r="OV68" s="172"/>
      <c r="OW68" s="172"/>
      <c r="OX68" s="172"/>
      <c r="OY68" s="172"/>
      <c r="OZ68" s="172"/>
      <c r="PA68" s="172"/>
      <c r="PB68" s="172"/>
      <c r="PC68" s="172"/>
      <c r="PD68" s="172"/>
      <c r="PE68" s="172"/>
      <c r="PF68" s="172"/>
      <c r="PG68" s="172"/>
      <c r="PH68" s="172"/>
      <c r="PI68" s="172"/>
      <c r="PJ68" s="172"/>
      <c r="PK68" s="172"/>
      <c r="PL68" s="172"/>
      <c r="PM68" s="172"/>
      <c r="PN68" s="172"/>
      <c r="PO68" s="172"/>
      <c r="PP68" s="172"/>
      <c r="PQ68" s="172"/>
      <c r="PR68" s="172"/>
      <c r="PS68" s="172"/>
      <c r="PT68" s="172"/>
      <c r="PU68" s="172"/>
      <c r="PV68" s="172"/>
      <c r="PW68" s="172"/>
      <c r="PX68" s="172"/>
      <c r="PY68" s="172"/>
      <c r="PZ68" s="172"/>
      <c r="QA68" s="172"/>
      <c r="QB68" s="172"/>
      <c r="QC68" s="172"/>
      <c r="QD68" s="172"/>
      <c r="QE68" s="172"/>
      <c r="QF68" s="172"/>
      <c r="QG68" s="172"/>
      <c r="QH68" s="172"/>
      <c r="QI68" s="172"/>
      <c r="QJ68" s="172"/>
      <c r="QK68" s="172"/>
      <c r="QL68" s="172"/>
      <c r="QM68" s="172"/>
      <c r="QN68" s="172"/>
      <c r="QO68" s="172"/>
      <c r="QP68" s="172"/>
      <c r="QQ68" s="172"/>
      <c r="QR68" s="172"/>
      <c r="QS68" s="172"/>
      <c r="QT68" s="172"/>
      <c r="QU68" s="172"/>
      <c r="QV68" s="172"/>
      <c r="QW68" s="172"/>
      <c r="QX68" s="172"/>
      <c r="QY68" s="172"/>
      <c r="QZ68" s="172"/>
      <c r="RA68" s="172"/>
      <c r="RB68" s="172"/>
      <c r="RC68" s="172"/>
      <c r="RD68" s="172"/>
      <c r="RE68" s="172"/>
      <c r="RF68" s="172"/>
      <c r="RG68" s="172"/>
      <c r="RH68" s="172"/>
      <c r="RI68" s="172"/>
      <c r="RJ68" s="172"/>
      <c r="RK68" s="172"/>
      <c r="RL68" s="172"/>
      <c r="RM68" s="172"/>
      <c r="RN68" s="172"/>
      <c r="RO68" s="172"/>
      <c r="RP68" s="172"/>
      <c r="RQ68" s="172"/>
      <c r="RR68" s="172"/>
      <c r="RS68" s="172"/>
      <c r="RT68" s="172"/>
      <c r="RU68" s="172"/>
      <c r="RV68" s="172"/>
      <c r="RW68" s="172"/>
      <c r="RX68" s="172"/>
      <c r="RY68" s="172"/>
      <c r="RZ68" s="172"/>
      <c r="SA68" s="172"/>
      <c r="SB68" s="172"/>
      <c r="SC68" s="172"/>
      <c r="SD68" s="172"/>
      <c r="SE68" s="172"/>
      <c r="SF68" s="172"/>
      <c r="SG68" s="172"/>
      <c r="SH68" s="172"/>
      <c r="SI68" s="172"/>
      <c r="SJ68" s="172"/>
      <c r="SK68" s="172"/>
      <c r="SL68" s="172"/>
      <c r="SM68" s="172"/>
      <c r="SN68" s="172"/>
      <c r="SO68" s="172"/>
      <c r="SP68" s="172"/>
      <c r="SQ68" s="172"/>
      <c r="SR68" s="172"/>
      <c r="SS68" s="172"/>
      <c r="ST68" s="172"/>
      <c r="SU68" s="172"/>
      <c r="SV68" s="172"/>
      <c r="SW68" s="172"/>
      <c r="SX68" s="172"/>
      <c r="SY68" s="172"/>
      <c r="SZ68" s="172"/>
      <c r="TA68" s="172"/>
      <c r="TB68" s="172"/>
      <c r="TC68" s="172"/>
      <c r="TD68" s="172"/>
      <c r="TE68" s="172"/>
      <c r="TF68" s="172"/>
      <c r="TG68" s="172"/>
      <c r="TH68" s="172"/>
      <c r="TI68" s="172"/>
      <c r="TJ68" s="172"/>
      <c r="TK68" s="172"/>
      <c r="TL68" s="172"/>
      <c r="TM68" s="172"/>
      <c r="TN68" s="172"/>
      <c r="TO68" s="172"/>
      <c r="TP68" s="172"/>
      <c r="TQ68" s="172"/>
      <c r="TR68" s="172"/>
      <c r="TS68" s="172"/>
      <c r="TT68" s="172"/>
      <c r="TU68" s="172"/>
      <c r="TV68" s="172"/>
      <c r="TW68" s="172"/>
      <c r="TX68" s="172"/>
      <c r="TY68" s="172"/>
      <c r="TZ68" s="172"/>
      <c r="UA68" s="172"/>
      <c r="UB68" s="172"/>
      <c r="UC68" s="172"/>
      <c r="UD68" s="172"/>
      <c r="UE68" s="172"/>
      <c r="UF68" s="172"/>
      <c r="UG68" s="172"/>
      <c r="UH68" s="172"/>
      <c r="UI68" s="172"/>
      <c r="UJ68" s="172"/>
      <c r="UK68" s="172"/>
      <c r="UL68" s="172"/>
      <c r="UM68" s="172"/>
      <c r="UN68" s="172"/>
      <c r="UO68" s="172"/>
      <c r="UP68" s="172"/>
      <c r="UQ68" s="172"/>
      <c r="UR68" s="172"/>
      <c r="US68" s="172"/>
      <c r="UT68" s="172"/>
      <c r="UU68" s="172"/>
      <c r="UV68" s="172"/>
      <c r="UW68" s="172"/>
      <c r="UX68" s="172"/>
      <c r="UY68" s="172"/>
      <c r="UZ68" s="172"/>
      <c r="VA68" s="172"/>
      <c r="VB68" s="172"/>
      <c r="VC68" s="172"/>
      <c r="VD68" s="172"/>
      <c r="VE68" s="172"/>
      <c r="VF68" s="172"/>
      <c r="VG68" s="172"/>
      <c r="VH68" s="172"/>
      <c r="VI68" s="172"/>
      <c r="VJ68" s="172"/>
      <c r="VK68" s="172"/>
      <c r="VL68" s="172"/>
      <c r="VM68" s="172"/>
      <c r="VN68" s="172"/>
      <c r="VO68" s="172"/>
      <c r="VP68" s="172"/>
      <c r="VQ68" s="172"/>
      <c r="VR68" s="172"/>
      <c r="VS68" s="172"/>
      <c r="VT68" s="172"/>
      <c r="VU68" s="172"/>
      <c r="VV68" s="172"/>
      <c r="VW68" s="172"/>
      <c r="VX68" s="172"/>
      <c r="VY68" s="172"/>
      <c r="VZ68" s="172"/>
      <c r="WA68" s="172"/>
      <c r="WB68" s="172"/>
      <c r="WC68" s="172"/>
      <c r="WD68" s="172"/>
      <c r="WE68" s="172"/>
      <c r="WF68" s="172"/>
      <c r="WG68" s="172"/>
      <c r="WH68" s="172"/>
      <c r="WI68" s="172"/>
      <c r="WJ68" s="172"/>
      <c r="WK68" s="172"/>
      <c r="WL68" s="172"/>
      <c r="WM68" s="172"/>
      <c r="WN68" s="172"/>
      <c r="WO68" s="172"/>
      <c r="WP68" s="172"/>
      <c r="WQ68" s="172"/>
      <c r="WR68" s="172"/>
      <c r="WS68" s="172"/>
      <c r="WT68" s="172"/>
      <c r="WU68" s="172"/>
      <c r="WV68" s="172"/>
      <c r="WW68" s="172"/>
      <c r="WX68" s="172"/>
      <c r="WY68" s="172"/>
      <c r="WZ68" s="172"/>
      <c r="XA68" s="172"/>
      <c r="XB68" s="172"/>
      <c r="XC68" s="172"/>
      <c r="XD68" s="172"/>
      <c r="XE68" s="172"/>
      <c r="XF68" s="172"/>
      <c r="XG68" s="172"/>
      <c r="XH68" s="172"/>
      <c r="XI68" s="172"/>
      <c r="XJ68" s="172"/>
      <c r="XK68" s="172"/>
      <c r="XL68" s="172"/>
      <c r="XM68" s="172"/>
      <c r="XN68" s="172"/>
      <c r="XO68" s="172"/>
      <c r="XP68" s="172"/>
      <c r="XQ68" s="172"/>
      <c r="XR68" s="172"/>
      <c r="XS68" s="172"/>
      <c r="XT68" s="172"/>
      <c r="XU68" s="172"/>
      <c r="XV68" s="172"/>
      <c r="XW68" s="172"/>
      <c r="XX68" s="172"/>
      <c r="XY68" s="172"/>
      <c r="XZ68" s="172"/>
      <c r="YA68" s="172"/>
      <c r="YB68" s="172"/>
      <c r="YC68" s="172"/>
      <c r="YD68" s="172"/>
      <c r="YE68" s="172"/>
      <c r="YF68" s="172"/>
      <c r="YG68" s="172"/>
      <c r="YH68" s="172"/>
      <c r="YI68" s="172"/>
      <c r="YJ68" s="172"/>
      <c r="YK68" s="172"/>
      <c r="YL68" s="172"/>
      <c r="YM68" s="172"/>
      <c r="YN68" s="172"/>
      <c r="YO68" s="172"/>
      <c r="YP68" s="172"/>
      <c r="YQ68" s="172"/>
      <c r="YR68" s="172"/>
      <c r="YS68" s="172"/>
      <c r="YT68" s="172"/>
      <c r="YU68" s="172"/>
      <c r="YV68" s="172"/>
      <c r="YW68" s="172"/>
      <c r="YX68" s="172"/>
      <c r="YY68" s="172"/>
      <c r="YZ68" s="172"/>
      <c r="ZA68" s="172"/>
      <c r="ZB68" s="172"/>
      <c r="ZC68" s="172"/>
      <c r="ZD68" s="172"/>
      <c r="ZE68" s="172"/>
      <c r="ZF68" s="172"/>
      <c r="ZG68" s="172"/>
      <c r="ZH68" s="172"/>
      <c r="ZI68" s="172"/>
      <c r="ZJ68" s="172"/>
      <c r="ZK68" s="172"/>
      <c r="ZL68" s="172"/>
      <c r="ZM68" s="172"/>
      <c r="ZN68" s="172"/>
      <c r="ZO68" s="172"/>
      <c r="ZP68" s="172"/>
      <c r="ZQ68" s="172"/>
      <c r="ZR68" s="172"/>
      <c r="ZS68" s="172"/>
      <c r="ZT68" s="172"/>
      <c r="ZU68" s="172"/>
      <c r="ZV68" s="172"/>
      <c r="ZW68" s="172"/>
      <c r="ZX68" s="172"/>
      <c r="ZY68" s="172"/>
      <c r="ZZ68" s="172"/>
      <c r="AAA68" s="172"/>
      <c r="AAB68" s="172"/>
      <c r="AAC68" s="172"/>
      <c r="AAD68" s="172"/>
      <c r="AAE68" s="172"/>
      <c r="AAF68" s="172"/>
      <c r="AAG68" s="172"/>
      <c r="AAH68" s="172"/>
      <c r="AAI68" s="172"/>
      <c r="AAJ68" s="172"/>
      <c r="AAK68" s="172"/>
      <c r="AAL68" s="172"/>
      <c r="AAM68" s="172"/>
      <c r="AAN68" s="172"/>
      <c r="AAO68" s="172"/>
      <c r="AAP68" s="172"/>
      <c r="AAQ68" s="172"/>
      <c r="AAR68" s="172"/>
      <c r="AAS68" s="172"/>
      <c r="AAT68" s="172"/>
      <c r="AAU68" s="172"/>
      <c r="AAV68" s="172"/>
      <c r="AAW68" s="172"/>
      <c r="AAX68" s="172"/>
      <c r="AAY68" s="172"/>
      <c r="AAZ68" s="172"/>
      <c r="ABA68" s="172"/>
      <c r="ABB68" s="172"/>
      <c r="ABC68" s="172"/>
      <c r="ABD68" s="172"/>
      <c r="ABE68" s="172"/>
      <c r="ABF68" s="172"/>
      <c r="ABG68" s="172"/>
      <c r="ABH68" s="172"/>
      <c r="ABI68" s="172"/>
      <c r="ABJ68" s="172"/>
      <c r="ABK68" s="172"/>
      <c r="ABL68" s="172"/>
      <c r="ABM68" s="172"/>
      <c r="ABN68" s="172"/>
      <c r="ABO68" s="172"/>
      <c r="ABP68" s="172"/>
      <c r="ABQ68" s="172"/>
      <c r="ABR68" s="172"/>
      <c r="ABS68" s="172"/>
      <c r="ABT68" s="172"/>
      <c r="ABU68" s="172"/>
      <c r="ABV68" s="172"/>
      <c r="ABW68" s="172"/>
      <c r="ABX68" s="172"/>
      <c r="ABY68" s="172"/>
      <c r="ABZ68" s="172"/>
      <c r="ACA68" s="172"/>
      <c r="ACB68" s="172"/>
      <c r="ACC68" s="172"/>
      <c r="ACD68" s="172"/>
      <c r="ACE68" s="172"/>
      <c r="ACF68" s="172"/>
      <c r="ACG68" s="172"/>
      <c r="ACH68" s="172"/>
      <c r="ACI68" s="172"/>
      <c r="ACJ68" s="172"/>
      <c r="ACK68" s="172"/>
      <c r="ACL68" s="172"/>
      <c r="ACM68" s="172"/>
      <c r="ACN68" s="172"/>
      <c r="ACO68" s="172"/>
      <c r="ACP68" s="172"/>
      <c r="ACQ68" s="172"/>
      <c r="ACR68" s="172"/>
      <c r="ACS68" s="172"/>
      <c r="ACT68" s="172"/>
      <c r="ACU68" s="172"/>
      <c r="ACV68" s="172"/>
      <c r="ACW68" s="172"/>
      <c r="ACX68" s="172"/>
      <c r="ACY68" s="172"/>
      <c r="ACZ68" s="172"/>
      <c r="ADA68" s="172"/>
      <c r="ADB68" s="172"/>
      <c r="ADC68" s="172"/>
      <c r="ADD68" s="172"/>
      <c r="ADE68" s="172"/>
      <c r="ADF68" s="172"/>
      <c r="ADG68" s="172"/>
      <c r="ADH68" s="172"/>
      <c r="ADI68" s="172"/>
      <c r="ADJ68" s="172"/>
      <c r="ADK68" s="172"/>
      <c r="ADL68" s="172"/>
      <c r="ADM68" s="172"/>
      <c r="ADN68" s="172"/>
      <c r="ADO68" s="172"/>
      <c r="ADP68" s="172"/>
      <c r="ADQ68" s="172"/>
      <c r="ADR68" s="172"/>
      <c r="ADS68" s="172"/>
      <c r="ADT68" s="172"/>
      <c r="ADU68" s="172"/>
      <c r="ADV68" s="172"/>
      <c r="ADW68" s="172"/>
      <c r="ADX68" s="172"/>
      <c r="ADY68" s="172"/>
      <c r="ADZ68" s="172"/>
      <c r="AEA68" s="172"/>
      <c r="AEB68" s="172"/>
      <c r="AEC68" s="172"/>
      <c r="AED68" s="172"/>
      <c r="AEE68" s="172"/>
      <c r="AEF68" s="172"/>
      <c r="AEG68" s="172"/>
      <c r="AEH68" s="172"/>
      <c r="AEI68" s="172"/>
      <c r="AEJ68" s="172"/>
      <c r="AEK68" s="172"/>
      <c r="AEL68" s="172"/>
      <c r="AEM68" s="172"/>
      <c r="AEN68" s="172"/>
      <c r="AEO68" s="172"/>
      <c r="AEP68" s="172"/>
      <c r="AEQ68" s="172"/>
      <c r="AER68" s="172"/>
      <c r="AES68" s="172"/>
      <c r="AET68" s="172"/>
      <c r="AEU68" s="172"/>
      <c r="AEV68" s="172"/>
      <c r="AEW68" s="172"/>
      <c r="AEX68" s="172"/>
      <c r="AEY68" s="172"/>
      <c r="AEZ68" s="172"/>
      <c r="AFA68" s="172"/>
      <c r="AFB68" s="172"/>
      <c r="AFC68" s="172"/>
      <c r="AFD68" s="172"/>
      <c r="AFE68" s="172"/>
      <c r="AFF68" s="172"/>
      <c r="AFG68" s="172"/>
      <c r="AFH68" s="172"/>
      <c r="AFI68" s="172"/>
      <c r="AFJ68" s="172"/>
      <c r="AFK68" s="172"/>
      <c r="AFL68" s="172"/>
      <c r="AFM68" s="172"/>
      <c r="AFN68" s="172"/>
      <c r="AFO68" s="172"/>
      <c r="AFP68" s="172"/>
      <c r="AFQ68" s="172"/>
      <c r="AFR68" s="172"/>
      <c r="AFS68" s="172"/>
      <c r="AFT68" s="172"/>
      <c r="AFU68" s="172"/>
      <c r="AFV68" s="172"/>
      <c r="AFW68" s="172"/>
      <c r="AFX68" s="172"/>
      <c r="AFY68" s="172"/>
      <c r="AFZ68" s="172"/>
      <c r="AGA68" s="172"/>
      <c r="AGB68" s="172"/>
      <c r="AGC68" s="172"/>
      <c r="AGD68" s="172"/>
      <c r="AGE68" s="172"/>
      <c r="AGF68" s="172"/>
      <c r="AGG68" s="172"/>
      <c r="AGH68" s="172"/>
      <c r="AGI68" s="172"/>
      <c r="AGJ68" s="172"/>
      <c r="AGK68" s="172"/>
      <c r="AGL68" s="172"/>
      <c r="AGM68" s="172"/>
      <c r="AGN68" s="172"/>
      <c r="AGO68" s="172"/>
      <c r="AGP68" s="172"/>
      <c r="AGQ68" s="172"/>
      <c r="AGR68" s="172"/>
      <c r="AGS68" s="172"/>
      <c r="AGT68" s="172"/>
      <c r="AGU68" s="172"/>
      <c r="AGV68" s="172"/>
      <c r="AGW68" s="172"/>
      <c r="AGX68" s="172"/>
      <c r="AGY68" s="172"/>
      <c r="AGZ68" s="172"/>
      <c r="AHA68" s="172"/>
      <c r="AHB68" s="172"/>
      <c r="AHC68" s="172"/>
      <c r="AHD68" s="172"/>
      <c r="AHE68" s="172"/>
      <c r="AHF68" s="172"/>
      <c r="AHG68" s="172"/>
      <c r="AHH68" s="172"/>
      <c r="AHI68" s="172"/>
      <c r="AHJ68" s="172"/>
      <c r="AHK68" s="172"/>
      <c r="AHL68" s="172"/>
      <c r="AHM68" s="172"/>
      <c r="AHN68" s="172"/>
      <c r="AHO68" s="172"/>
      <c r="AHP68" s="172"/>
      <c r="AHQ68" s="172"/>
      <c r="AHR68" s="172"/>
      <c r="AHS68" s="172"/>
      <c r="AHT68" s="172"/>
      <c r="AHU68" s="172"/>
      <c r="AHV68" s="172"/>
      <c r="AHW68" s="172"/>
      <c r="AHX68" s="172"/>
      <c r="AHY68" s="172"/>
      <c r="AHZ68" s="172"/>
      <c r="AIA68" s="172"/>
      <c r="AIB68" s="172"/>
      <c r="AIC68" s="172"/>
      <c r="AID68" s="172"/>
      <c r="AIE68" s="172"/>
      <c r="AIF68" s="172"/>
      <c r="AIG68" s="172"/>
      <c r="AIH68" s="172"/>
      <c r="AII68" s="172"/>
      <c r="AIJ68" s="172"/>
      <c r="AIK68" s="172"/>
      <c r="AIL68" s="172"/>
      <c r="AIM68" s="172"/>
      <c r="AIN68" s="172"/>
      <c r="AIO68" s="172"/>
      <c r="AIP68" s="172"/>
      <c r="AIQ68" s="172"/>
      <c r="AIR68" s="172"/>
      <c r="AIS68" s="172"/>
      <c r="AIT68" s="172"/>
      <c r="AIU68" s="172"/>
      <c r="AIV68" s="172"/>
      <c r="AIW68" s="172"/>
      <c r="AIX68" s="172"/>
      <c r="AIY68" s="172"/>
      <c r="AIZ68" s="172"/>
      <c r="AJA68" s="172"/>
      <c r="AJB68" s="172"/>
      <c r="AJC68" s="172"/>
      <c r="AJD68" s="172"/>
      <c r="AJE68" s="172"/>
      <c r="AJF68" s="172"/>
      <c r="AJG68" s="172"/>
      <c r="AJH68" s="172"/>
      <c r="AJI68" s="172"/>
      <c r="AJJ68" s="172"/>
      <c r="AJK68" s="172"/>
      <c r="AJL68" s="172"/>
      <c r="AJM68" s="172"/>
      <c r="AJN68" s="172"/>
      <c r="AJO68" s="172"/>
      <c r="AJP68" s="172"/>
      <c r="AJQ68" s="172"/>
      <c r="AJR68" s="172"/>
      <c r="AJS68" s="172"/>
      <c r="AJT68" s="172"/>
      <c r="AJU68" s="172"/>
      <c r="AJV68" s="172"/>
      <c r="AJW68" s="172"/>
      <c r="AJX68" s="172"/>
      <c r="AJY68" s="172"/>
      <c r="AJZ68" s="172"/>
      <c r="AKA68" s="172"/>
      <c r="AKB68" s="172"/>
      <c r="AKC68" s="172"/>
      <c r="AKD68" s="172"/>
      <c r="AKE68" s="172"/>
      <c r="AKF68" s="172"/>
      <c r="AKG68" s="172"/>
      <c r="AKH68" s="172"/>
      <c r="AKI68" s="172"/>
      <c r="AKJ68" s="172"/>
      <c r="AKK68" s="172"/>
      <c r="AKL68" s="172"/>
      <c r="AKM68" s="172"/>
      <c r="AKN68" s="172"/>
      <c r="AKO68" s="172"/>
      <c r="AKP68" s="172"/>
      <c r="AKQ68" s="172"/>
      <c r="AKR68" s="172"/>
      <c r="AKS68" s="172"/>
      <c r="AKT68" s="172"/>
      <c r="AKU68" s="172"/>
      <c r="AKV68" s="172"/>
      <c r="AKW68" s="172"/>
      <c r="AKX68" s="172"/>
      <c r="AKY68" s="172"/>
      <c r="AKZ68" s="172"/>
      <c r="ALA68" s="172"/>
      <c r="ALB68" s="172"/>
      <c r="ALC68" s="172"/>
      <c r="ALD68" s="172"/>
      <c r="ALE68" s="172"/>
      <c r="ALF68" s="172"/>
      <c r="ALG68" s="172"/>
      <c r="ALH68" s="172"/>
      <c r="ALI68" s="172"/>
      <c r="ALJ68" s="172"/>
      <c r="ALK68" s="172"/>
      <c r="ALL68" s="172"/>
      <c r="ALM68" s="172"/>
      <c r="ALN68" s="172"/>
      <c r="ALO68" s="172"/>
      <c r="ALP68" s="172"/>
      <c r="ALQ68" s="172"/>
      <c r="ALR68" s="172"/>
      <c r="ALS68" s="172"/>
      <c r="ALT68" s="172"/>
      <c r="ALU68" s="172"/>
      <c r="ALV68" s="172"/>
      <c r="ALW68" s="172"/>
      <c r="ALX68" s="172"/>
      <c r="ALY68" s="172"/>
      <c r="ALZ68" s="172"/>
      <c r="AMA68" s="172"/>
      <c r="AMB68" s="172"/>
      <c r="AMC68" s="172"/>
      <c r="AMD68" s="172"/>
      <c r="AME68" s="172"/>
      <c r="AMF68" s="172"/>
      <c r="AMG68" s="172"/>
      <c r="AMH68" s="172"/>
      <c r="AMI68" s="172"/>
      <c r="AMJ68" s="172"/>
      <c r="AMK68" s="172"/>
      <c r="AML68" s="172"/>
    </row>
    <row r="69" spans="1:1026" s="282" customFormat="1">
      <c r="A69" s="408" t="s">
        <v>400</v>
      </c>
      <c r="B69" s="408" t="s">
        <v>401</v>
      </c>
      <c r="C69" s="154">
        <f t="shared" si="11"/>
        <v>17</v>
      </c>
      <c r="D69" s="167">
        <f t="shared" si="12"/>
        <v>68</v>
      </c>
      <c r="E69" s="166" t="str">
        <f t="shared" si="13"/>
        <v>9C</v>
      </c>
      <c r="F69" s="367" t="str">
        <f t="shared" si="14"/>
        <v>1B</v>
      </c>
      <c r="G69" s="367" t="str">
        <f t="shared" si="15"/>
        <v>0C</v>
      </c>
      <c r="H69" s="367" t="str">
        <f t="shared" si="16"/>
        <v>4D</v>
      </c>
      <c r="I69" s="367" t="str">
        <f t="shared" si="17"/>
        <v>00</v>
      </c>
      <c r="J69" s="367" t="str">
        <f t="shared" si="18"/>
        <v>08</v>
      </c>
      <c r="K69" s="367" t="str">
        <f t="shared" si="19"/>
        <v>06</v>
      </c>
      <c r="L69" s="367" t="str">
        <f t="shared" si="20"/>
        <v>1E</v>
      </c>
      <c r="M69" s="367" t="str">
        <f t="shared" si="21"/>
        <v>4</v>
      </c>
      <c r="N69" s="367" t="str">
        <f t="shared" si="22"/>
        <v/>
      </c>
      <c r="O69" s="156" t="str">
        <f t="shared" si="23"/>
        <v/>
      </c>
      <c r="P69" s="157" t="str">
        <f t="shared" si="86"/>
        <v>1</v>
      </c>
      <c r="Q69" s="158" t="str">
        <f t="shared" si="86"/>
        <v>0</v>
      </c>
      <c r="R69" s="158" t="str">
        <f t="shared" si="86"/>
        <v>0</v>
      </c>
      <c r="S69" s="159" t="str">
        <f t="shared" si="86"/>
        <v>1</v>
      </c>
      <c r="T69" s="158" t="str">
        <f t="shared" si="86"/>
        <v>1</v>
      </c>
      <c r="U69" s="158" t="str">
        <f t="shared" si="86"/>
        <v>1</v>
      </c>
      <c r="V69" s="158" t="str">
        <f t="shared" si="86"/>
        <v>0</v>
      </c>
      <c r="W69" s="159" t="str">
        <f t="shared" si="86"/>
        <v>0</v>
      </c>
      <c r="X69" s="158" t="str">
        <f t="shared" si="87"/>
        <v>0</v>
      </c>
      <c r="Y69" s="158" t="str">
        <f t="shared" si="87"/>
        <v>0</v>
      </c>
      <c r="Z69" s="158" t="str">
        <f t="shared" si="87"/>
        <v>0</v>
      </c>
      <c r="AA69" s="159" t="str">
        <f t="shared" si="87"/>
        <v>1</v>
      </c>
      <c r="AB69" s="161" t="str">
        <f t="shared" si="87"/>
        <v>1</v>
      </c>
      <c r="AC69" s="161" t="str">
        <f t="shared" si="87"/>
        <v>0</v>
      </c>
      <c r="AD69" s="158" t="str">
        <f t="shared" si="87"/>
        <v>1</v>
      </c>
      <c r="AE69" s="159" t="str">
        <f t="shared" si="87"/>
        <v>1</v>
      </c>
      <c r="AF69" s="367" t="str">
        <f t="shared" si="88"/>
        <v>0</v>
      </c>
      <c r="AG69" s="162" t="str">
        <f t="shared" si="88"/>
        <v>0</v>
      </c>
      <c r="AH69" s="163" t="str">
        <f t="shared" si="88"/>
        <v>0</v>
      </c>
      <c r="AI69" s="165" t="str">
        <f t="shared" si="88"/>
        <v>0</v>
      </c>
      <c r="AJ69" s="164" t="str">
        <f t="shared" si="88"/>
        <v>1</v>
      </c>
      <c r="AK69" s="164" t="str">
        <f t="shared" si="88"/>
        <v>1</v>
      </c>
      <c r="AL69" s="289" t="str">
        <f t="shared" si="88"/>
        <v>0</v>
      </c>
      <c r="AM69" s="165" t="str">
        <f t="shared" si="88"/>
        <v>0</v>
      </c>
      <c r="AN69" s="230" t="str">
        <f t="shared" si="89"/>
        <v>0</v>
      </c>
      <c r="AO69" s="230" t="str">
        <f t="shared" si="89"/>
        <v>1</v>
      </c>
      <c r="AP69" s="230" t="str">
        <f t="shared" si="89"/>
        <v>0</v>
      </c>
      <c r="AQ69" s="231" t="str">
        <f t="shared" si="89"/>
        <v>0</v>
      </c>
      <c r="AR69" s="230" t="str">
        <f t="shared" si="89"/>
        <v>1</v>
      </c>
      <c r="AS69" s="230" t="str">
        <f t="shared" si="89"/>
        <v>1</v>
      </c>
      <c r="AT69" s="230" t="str">
        <f t="shared" si="89"/>
        <v>0</v>
      </c>
      <c r="AU69" s="231" t="str">
        <f t="shared" si="89"/>
        <v>1</v>
      </c>
      <c r="AV69" s="230" t="str">
        <f t="shared" si="90"/>
        <v>0</v>
      </c>
      <c r="AW69" s="232" t="str">
        <f t="shared" si="90"/>
        <v>0</v>
      </c>
      <c r="AX69" s="232" t="str">
        <f t="shared" si="90"/>
        <v>0</v>
      </c>
      <c r="AY69" s="233" t="str">
        <f t="shared" si="90"/>
        <v>0</v>
      </c>
      <c r="AZ69" s="232" t="str">
        <f t="shared" si="90"/>
        <v>0</v>
      </c>
      <c r="BA69" s="232" t="str">
        <f t="shared" si="90"/>
        <v>0</v>
      </c>
      <c r="BB69" s="232" t="str">
        <f t="shared" si="90"/>
        <v>0</v>
      </c>
      <c r="BC69" s="233" t="str">
        <f t="shared" si="90"/>
        <v>0</v>
      </c>
      <c r="BD69" s="168" t="str">
        <f t="shared" si="91"/>
        <v>0</v>
      </c>
      <c r="BE69" s="168" t="str">
        <f t="shared" si="91"/>
        <v>0</v>
      </c>
      <c r="BF69" s="168" t="str">
        <f t="shared" si="91"/>
        <v>0</v>
      </c>
      <c r="BG69" s="169" t="str">
        <f t="shared" si="91"/>
        <v>0</v>
      </c>
      <c r="BH69" s="168" t="str">
        <f t="shared" si="91"/>
        <v>1</v>
      </c>
      <c r="BI69" s="168" t="str">
        <f t="shared" si="91"/>
        <v>0</v>
      </c>
      <c r="BJ69" s="168" t="str">
        <f t="shared" si="91"/>
        <v>0</v>
      </c>
      <c r="BK69" s="169" t="str">
        <f t="shared" si="91"/>
        <v>0</v>
      </c>
      <c r="BL69" s="168" t="str">
        <f t="shared" si="92"/>
        <v>0</v>
      </c>
      <c r="BM69" s="168" t="str">
        <f t="shared" si="92"/>
        <v>0</v>
      </c>
      <c r="BN69" s="168" t="str">
        <f t="shared" si="92"/>
        <v>0</v>
      </c>
      <c r="BO69" s="169" t="str">
        <f t="shared" si="92"/>
        <v>0</v>
      </c>
      <c r="BP69" s="168" t="str">
        <f t="shared" si="92"/>
        <v>0</v>
      </c>
      <c r="BQ69" s="168" t="str">
        <f t="shared" si="92"/>
        <v>1</v>
      </c>
      <c r="BR69" s="168" t="str">
        <f t="shared" si="92"/>
        <v>1</v>
      </c>
      <c r="BS69" s="169" t="str">
        <f t="shared" si="92"/>
        <v>0</v>
      </c>
      <c r="BT69" s="302" t="str">
        <f t="shared" si="93"/>
        <v>0</v>
      </c>
      <c r="BU69" s="302" t="str">
        <f t="shared" si="93"/>
        <v>0</v>
      </c>
      <c r="BV69" s="302" t="str">
        <f t="shared" si="93"/>
        <v>0</v>
      </c>
      <c r="BW69" s="303" t="str">
        <f t="shared" si="93"/>
        <v>1</v>
      </c>
      <c r="BX69" s="302" t="str">
        <f t="shared" si="93"/>
        <v>1</v>
      </c>
      <c r="BY69" s="302" t="str">
        <f t="shared" si="93"/>
        <v>1</v>
      </c>
      <c r="BZ69" s="302" t="str">
        <f t="shared" si="93"/>
        <v>1</v>
      </c>
      <c r="CA69" s="303" t="str">
        <f t="shared" si="93"/>
        <v>0</v>
      </c>
      <c r="CB69" s="164" t="str">
        <f t="shared" si="94"/>
        <v>0</v>
      </c>
      <c r="CC69" s="289" t="str">
        <f t="shared" si="94"/>
        <v>1</v>
      </c>
      <c r="CD69" s="340" t="str">
        <f t="shared" si="94"/>
        <v>0</v>
      </c>
      <c r="CE69" s="341" t="str">
        <f t="shared" si="94"/>
        <v>0</v>
      </c>
      <c r="CF69" s="340" t="str">
        <f t="shared" si="94"/>
        <v>0</v>
      </c>
      <c r="CG69" s="340" t="str">
        <f t="shared" si="94"/>
        <v>0</v>
      </c>
      <c r="CH69" s="340" t="str">
        <f t="shared" si="94"/>
        <v>0</v>
      </c>
      <c r="CI69" s="341" t="str">
        <f t="shared" si="94"/>
        <v>0</v>
      </c>
      <c r="CJ69" s="367"/>
      <c r="CK69" s="367"/>
      <c r="CL69" s="32" t="str">
        <f t="shared" si="63"/>
        <v>9C1B</v>
      </c>
      <c r="CM69" s="285">
        <f t="shared" si="64"/>
        <v>77</v>
      </c>
      <c r="CN69" s="285">
        <f t="shared" si="67"/>
        <v>87</v>
      </c>
      <c r="CO69" s="142">
        <f t="shared" si="34"/>
        <v>64.400000000000006</v>
      </c>
      <c r="CP69" s="142">
        <f t="shared" si="35"/>
        <v>18.000000000000004</v>
      </c>
      <c r="CQ69" s="154">
        <f t="shared" si="65"/>
        <v>6</v>
      </c>
      <c r="CR69" s="367"/>
      <c r="CS69" s="170">
        <f t="shared" si="36"/>
        <v>9</v>
      </c>
      <c r="CT69" s="23">
        <f t="shared" si="37"/>
        <v>12</v>
      </c>
      <c r="CU69" s="171">
        <f t="shared" si="38"/>
        <v>1</v>
      </c>
      <c r="CV69" s="23">
        <f t="shared" si="39"/>
        <v>11</v>
      </c>
      <c r="CW69" s="172">
        <f t="shared" si="40"/>
        <v>0</v>
      </c>
      <c r="CX69" s="24">
        <f t="shared" si="41"/>
        <v>12</v>
      </c>
      <c r="CY69" s="267">
        <f t="shared" si="42"/>
        <v>4</v>
      </c>
      <c r="CZ69" s="268">
        <f t="shared" si="43"/>
        <v>13</v>
      </c>
      <c r="DA69" s="267">
        <f t="shared" si="44"/>
        <v>0</v>
      </c>
      <c r="DB69" s="268">
        <f t="shared" si="45"/>
        <v>0</v>
      </c>
      <c r="DC69" s="173">
        <f t="shared" si="46"/>
        <v>0</v>
      </c>
      <c r="DD69" s="26">
        <f t="shared" si="47"/>
        <v>8</v>
      </c>
      <c r="DE69" s="173">
        <f t="shared" si="48"/>
        <v>0</v>
      </c>
      <c r="DF69" s="26">
        <f t="shared" si="49"/>
        <v>6</v>
      </c>
      <c r="DG69" s="326">
        <f t="shared" si="50"/>
        <v>1</v>
      </c>
      <c r="DH69" s="327">
        <f t="shared" si="51"/>
        <v>14</v>
      </c>
      <c r="DI69" s="172">
        <f t="shared" si="52"/>
        <v>4</v>
      </c>
      <c r="DJ69" s="24">
        <f t="shared" si="53"/>
        <v>0</v>
      </c>
      <c r="DK69" s="172"/>
      <c r="DL69" s="19">
        <f t="shared" si="54"/>
        <v>156</v>
      </c>
      <c r="DM69" s="19">
        <f t="shared" si="55"/>
        <v>27</v>
      </c>
      <c r="DN69" s="174">
        <f t="shared" si="56"/>
        <v>12</v>
      </c>
      <c r="DO69" s="278">
        <f t="shared" si="57"/>
        <v>77</v>
      </c>
      <c r="DP69" s="278">
        <f t="shared" si="58"/>
        <v>0</v>
      </c>
      <c r="DQ69" s="20">
        <f t="shared" si="59"/>
        <v>8</v>
      </c>
      <c r="DR69" s="20">
        <f t="shared" si="60"/>
        <v>6</v>
      </c>
      <c r="DS69" s="337">
        <f t="shared" si="61"/>
        <v>30</v>
      </c>
      <c r="DT69" s="174">
        <f t="shared" si="62"/>
        <v>64</v>
      </c>
      <c r="DU69" s="172">
        <f t="shared" si="66"/>
        <v>30</v>
      </c>
      <c r="DV69" s="172"/>
      <c r="DW69" s="172"/>
      <c r="DX69" s="172"/>
      <c r="DY69" s="172"/>
      <c r="DZ69" s="172"/>
      <c r="EA69" s="172"/>
      <c r="EB69" s="172"/>
      <c r="EC69" s="172"/>
      <c r="ED69" s="172"/>
      <c r="EE69" s="172"/>
      <c r="EF69" s="172"/>
      <c r="EG69" s="172"/>
      <c r="EH69" s="172"/>
      <c r="EI69" s="172"/>
      <c r="EJ69" s="172"/>
      <c r="EK69" s="172"/>
      <c r="EL69" s="172"/>
      <c r="EM69" s="172"/>
      <c r="EN69" s="172"/>
      <c r="EO69" s="172"/>
      <c r="EP69" s="172"/>
      <c r="EQ69" s="172"/>
      <c r="ER69" s="172"/>
      <c r="ES69" s="172"/>
      <c r="ET69" s="172"/>
      <c r="EU69" s="172"/>
      <c r="EV69" s="172"/>
      <c r="EW69" s="172"/>
      <c r="EX69" s="172"/>
      <c r="EY69" s="172"/>
      <c r="EZ69" s="172"/>
      <c r="FA69" s="172"/>
      <c r="FB69" s="172"/>
      <c r="FC69" s="172"/>
      <c r="FD69" s="172"/>
      <c r="FE69" s="172"/>
      <c r="FF69" s="172"/>
      <c r="FG69" s="172"/>
      <c r="FH69" s="172"/>
      <c r="FI69" s="172"/>
      <c r="FJ69" s="172"/>
      <c r="FK69" s="172"/>
      <c r="FL69" s="172"/>
      <c r="FM69" s="172"/>
      <c r="FN69" s="172"/>
      <c r="FO69" s="172"/>
      <c r="FP69" s="172"/>
      <c r="FQ69" s="172"/>
      <c r="FR69" s="172"/>
      <c r="FS69" s="172"/>
      <c r="FT69" s="172"/>
      <c r="FU69" s="172"/>
      <c r="FV69" s="172"/>
      <c r="FW69" s="172"/>
      <c r="FX69" s="172"/>
      <c r="FY69" s="172"/>
      <c r="FZ69" s="172"/>
      <c r="GA69" s="172"/>
      <c r="GB69" s="172"/>
      <c r="GC69" s="172"/>
      <c r="GD69" s="172"/>
      <c r="GE69" s="172"/>
      <c r="GF69" s="172"/>
      <c r="GG69" s="172"/>
      <c r="GH69" s="172"/>
      <c r="GI69" s="172"/>
      <c r="GJ69" s="172"/>
      <c r="GK69" s="172"/>
      <c r="GL69" s="172"/>
      <c r="GM69" s="172"/>
      <c r="GN69" s="172"/>
      <c r="GO69" s="172"/>
      <c r="GP69" s="172"/>
      <c r="GQ69" s="172"/>
      <c r="GR69" s="172"/>
      <c r="GS69" s="172"/>
      <c r="GT69" s="172"/>
      <c r="GU69" s="172"/>
      <c r="GV69" s="172"/>
      <c r="GW69" s="172"/>
      <c r="GX69" s="172"/>
      <c r="GY69" s="172"/>
      <c r="GZ69" s="172"/>
      <c r="HA69" s="172"/>
      <c r="HB69" s="172"/>
      <c r="HC69" s="172"/>
      <c r="HD69" s="172"/>
      <c r="HE69" s="172"/>
      <c r="HF69" s="172"/>
      <c r="HG69" s="172"/>
      <c r="HH69" s="172"/>
      <c r="HI69" s="172"/>
      <c r="HJ69" s="172"/>
      <c r="HK69" s="172"/>
      <c r="HL69" s="172"/>
      <c r="HM69" s="172"/>
      <c r="HN69" s="172"/>
      <c r="HO69" s="172"/>
      <c r="HP69" s="172"/>
      <c r="HQ69" s="172"/>
      <c r="HR69" s="172"/>
      <c r="HS69" s="172"/>
      <c r="HT69" s="172"/>
      <c r="HU69" s="172"/>
      <c r="HV69" s="172"/>
      <c r="HW69" s="172"/>
      <c r="HX69" s="172"/>
      <c r="HY69" s="172"/>
      <c r="HZ69" s="172"/>
      <c r="IA69" s="172"/>
      <c r="IB69" s="172"/>
      <c r="IC69" s="172"/>
      <c r="ID69" s="172"/>
      <c r="IE69" s="172"/>
      <c r="IF69" s="172"/>
      <c r="IG69" s="172"/>
      <c r="IH69" s="172"/>
      <c r="II69" s="172"/>
      <c r="IJ69" s="172"/>
      <c r="IK69" s="172"/>
      <c r="IL69" s="172"/>
      <c r="IM69" s="172"/>
      <c r="IN69" s="172"/>
      <c r="IO69" s="172"/>
      <c r="IP69" s="172"/>
      <c r="IQ69" s="172"/>
      <c r="IR69" s="172"/>
      <c r="IS69" s="172"/>
      <c r="IT69" s="172"/>
      <c r="IU69" s="172"/>
      <c r="IV69" s="172"/>
      <c r="IW69" s="172"/>
      <c r="IX69" s="172"/>
      <c r="IY69" s="172"/>
      <c r="IZ69" s="172"/>
      <c r="JA69" s="172"/>
      <c r="JB69" s="172"/>
      <c r="JC69" s="172"/>
      <c r="JD69" s="172"/>
      <c r="JE69" s="172"/>
      <c r="JF69" s="172"/>
      <c r="JG69" s="172"/>
      <c r="JH69" s="172"/>
      <c r="JI69" s="172"/>
      <c r="JJ69" s="172"/>
      <c r="JK69" s="172"/>
      <c r="JL69" s="172"/>
      <c r="JM69" s="172"/>
      <c r="JN69" s="172"/>
      <c r="JO69" s="172"/>
      <c r="JP69" s="172"/>
      <c r="JQ69" s="172"/>
      <c r="JR69" s="172"/>
      <c r="JS69" s="172"/>
      <c r="JT69" s="172"/>
      <c r="JU69" s="172"/>
      <c r="JV69" s="172"/>
      <c r="JW69" s="172"/>
      <c r="JX69" s="172"/>
      <c r="JY69" s="172"/>
      <c r="JZ69" s="172"/>
      <c r="KA69" s="172"/>
      <c r="KB69" s="172"/>
      <c r="KC69" s="172"/>
      <c r="KD69" s="172"/>
      <c r="KE69" s="172"/>
      <c r="KF69" s="172"/>
      <c r="KG69" s="172"/>
      <c r="KH69" s="172"/>
      <c r="KI69" s="172"/>
      <c r="KJ69" s="172"/>
      <c r="KK69" s="172"/>
      <c r="KL69" s="172"/>
      <c r="KM69" s="172"/>
      <c r="KN69" s="172"/>
      <c r="KO69" s="172"/>
      <c r="KP69" s="172"/>
      <c r="KQ69" s="172"/>
      <c r="KR69" s="172"/>
      <c r="KS69" s="172"/>
      <c r="KT69" s="172"/>
      <c r="KU69" s="172"/>
      <c r="KV69" s="172"/>
      <c r="KW69" s="172"/>
      <c r="KX69" s="172"/>
      <c r="KY69" s="172"/>
      <c r="KZ69" s="172"/>
      <c r="LA69" s="172"/>
      <c r="LB69" s="172"/>
      <c r="LC69" s="172"/>
      <c r="LD69" s="172"/>
      <c r="LE69" s="172"/>
      <c r="LF69" s="172"/>
      <c r="LG69" s="172"/>
      <c r="LH69" s="172"/>
      <c r="LI69" s="172"/>
      <c r="LJ69" s="172"/>
      <c r="LK69" s="172"/>
      <c r="LL69" s="172"/>
      <c r="LM69" s="172"/>
      <c r="LN69" s="172"/>
      <c r="LO69" s="172"/>
      <c r="LP69" s="172"/>
      <c r="LQ69" s="172"/>
      <c r="LR69" s="172"/>
      <c r="LS69" s="172"/>
      <c r="LT69" s="172"/>
      <c r="LU69" s="172"/>
      <c r="LV69" s="172"/>
      <c r="LW69" s="172"/>
      <c r="LX69" s="172"/>
      <c r="LY69" s="172"/>
      <c r="LZ69" s="172"/>
      <c r="MA69" s="172"/>
      <c r="MB69" s="172"/>
      <c r="MC69" s="172"/>
      <c r="MD69" s="172"/>
      <c r="ME69" s="172"/>
      <c r="MF69" s="172"/>
      <c r="MG69" s="172"/>
      <c r="MH69" s="172"/>
      <c r="MI69" s="172"/>
      <c r="MJ69" s="172"/>
      <c r="MK69" s="172"/>
      <c r="ML69" s="172"/>
      <c r="MM69" s="172"/>
      <c r="MN69" s="172"/>
      <c r="MO69" s="172"/>
      <c r="MP69" s="172"/>
      <c r="MQ69" s="172"/>
      <c r="MR69" s="172"/>
      <c r="MS69" s="172"/>
      <c r="MT69" s="172"/>
      <c r="MU69" s="172"/>
      <c r="MV69" s="172"/>
      <c r="MW69" s="172"/>
      <c r="MX69" s="172"/>
      <c r="MY69" s="172"/>
      <c r="MZ69" s="172"/>
      <c r="NA69" s="172"/>
      <c r="NB69" s="172"/>
      <c r="NC69" s="172"/>
      <c r="ND69" s="172"/>
      <c r="NE69" s="172"/>
      <c r="NF69" s="172"/>
      <c r="NG69" s="172"/>
      <c r="NH69" s="172"/>
      <c r="NI69" s="172"/>
      <c r="NJ69" s="172"/>
      <c r="NK69" s="172"/>
      <c r="NL69" s="172"/>
      <c r="NM69" s="172"/>
      <c r="NN69" s="172"/>
      <c r="NO69" s="172"/>
      <c r="NP69" s="172"/>
      <c r="NQ69" s="172"/>
      <c r="NR69" s="172"/>
      <c r="NS69" s="172"/>
      <c r="NT69" s="172"/>
      <c r="NU69" s="172"/>
      <c r="NV69" s="172"/>
      <c r="NW69" s="172"/>
      <c r="NX69" s="172"/>
      <c r="NY69" s="172"/>
      <c r="NZ69" s="172"/>
      <c r="OA69" s="172"/>
      <c r="OB69" s="172"/>
      <c r="OC69" s="172"/>
      <c r="OD69" s="172"/>
      <c r="OE69" s="172"/>
      <c r="OF69" s="172"/>
      <c r="OG69" s="172"/>
      <c r="OH69" s="172"/>
      <c r="OI69" s="172"/>
      <c r="OJ69" s="172"/>
      <c r="OK69" s="172"/>
      <c r="OL69" s="172"/>
      <c r="OM69" s="172"/>
      <c r="ON69" s="172"/>
      <c r="OO69" s="172"/>
      <c r="OP69" s="172"/>
      <c r="OQ69" s="172"/>
      <c r="OR69" s="172"/>
      <c r="OS69" s="172"/>
      <c r="OT69" s="172"/>
      <c r="OU69" s="172"/>
      <c r="OV69" s="172"/>
      <c r="OW69" s="172"/>
      <c r="OX69" s="172"/>
      <c r="OY69" s="172"/>
      <c r="OZ69" s="172"/>
      <c r="PA69" s="172"/>
      <c r="PB69" s="172"/>
      <c r="PC69" s="172"/>
      <c r="PD69" s="172"/>
      <c r="PE69" s="172"/>
      <c r="PF69" s="172"/>
      <c r="PG69" s="172"/>
      <c r="PH69" s="172"/>
      <c r="PI69" s="172"/>
      <c r="PJ69" s="172"/>
      <c r="PK69" s="172"/>
      <c r="PL69" s="172"/>
      <c r="PM69" s="172"/>
      <c r="PN69" s="172"/>
      <c r="PO69" s="172"/>
      <c r="PP69" s="172"/>
      <c r="PQ69" s="172"/>
      <c r="PR69" s="172"/>
      <c r="PS69" s="172"/>
      <c r="PT69" s="172"/>
      <c r="PU69" s="172"/>
      <c r="PV69" s="172"/>
      <c r="PW69" s="172"/>
      <c r="PX69" s="172"/>
      <c r="PY69" s="172"/>
      <c r="PZ69" s="172"/>
      <c r="QA69" s="172"/>
      <c r="QB69" s="172"/>
      <c r="QC69" s="172"/>
      <c r="QD69" s="172"/>
      <c r="QE69" s="172"/>
      <c r="QF69" s="172"/>
      <c r="QG69" s="172"/>
      <c r="QH69" s="172"/>
      <c r="QI69" s="172"/>
      <c r="QJ69" s="172"/>
      <c r="QK69" s="172"/>
      <c r="QL69" s="172"/>
      <c r="QM69" s="172"/>
      <c r="QN69" s="172"/>
      <c r="QO69" s="172"/>
      <c r="QP69" s="172"/>
      <c r="QQ69" s="172"/>
      <c r="QR69" s="172"/>
      <c r="QS69" s="172"/>
      <c r="QT69" s="172"/>
      <c r="QU69" s="172"/>
      <c r="QV69" s="172"/>
      <c r="QW69" s="172"/>
      <c r="QX69" s="172"/>
      <c r="QY69" s="172"/>
      <c r="QZ69" s="172"/>
      <c r="RA69" s="172"/>
      <c r="RB69" s="172"/>
      <c r="RC69" s="172"/>
      <c r="RD69" s="172"/>
      <c r="RE69" s="172"/>
      <c r="RF69" s="172"/>
      <c r="RG69" s="172"/>
      <c r="RH69" s="172"/>
      <c r="RI69" s="172"/>
      <c r="RJ69" s="172"/>
      <c r="RK69" s="172"/>
      <c r="RL69" s="172"/>
      <c r="RM69" s="172"/>
      <c r="RN69" s="172"/>
      <c r="RO69" s="172"/>
      <c r="RP69" s="172"/>
      <c r="RQ69" s="172"/>
      <c r="RR69" s="172"/>
      <c r="RS69" s="172"/>
      <c r="RT69" s="172"/>
      <c r="RU69" s="172"/>
      <c r="RV69" s="172"/>
      <c r="RW69" s="172"/>
      <c r="RX69" s="172"/>
      <c r="RY69" s="172"/>
      <c r="RZ69" s="172"/>
      <c r="SA69" s="172"/>
      <c r="SB69" s="172"/>
      <c r="SC69" s="172"/>
      <c r="SD69" s="172"/>
      <c r="SE69" s="172"/>
      <c r="SF69" s="172"/>
      <c r="SG69" s="172"/>
      <c r="SH69" s="172"/>
      <c r="SI69" s="172"/>
      <c r="SJ69" s="172"/>
      <c r="SK69" s="172"/>
      <c r="SL69" s="172"/>
      <c r="SM69" s="172"/>
      <c r="SN69" s="172"/>
      <c r="SO69" s="172"/>
      <c r="SP69" s="172"/>
      <c r="SQ69" s="172"/>
      <c r="SR69" s="172"/>
      <c r="SS69" s="172"/>
      <c r="ST69" s="172"/>
      <c r="SU69" s="172"/>
      <c r="SV69" s="172"/>
      <c r="SW69" s="172"/>
      <c r="SX69" s="172"/>
      <c r="SY69" s="172"/>
      <c r="SZ69" s="172"/>
      <c r="TA69" s="172"/>
      <c r="TB69" s="172"/>
      <c r="TC69" s="172"/>
      <c r="TD69" s="172"/>
      <c r="TE69" s="172"/>
      <c r="TF69" s="172"/>
      <c r="TG69" s="172"/>
      <c r="TH69" s="172"/>
      <c r="TI69" s="172"/>
      <c r="TJ69" s="172"/>
      <c r="TK69" s="172"/>
      <c r="TL69" s="172"/>
      <c r="TM69" s="172"/>
      <c r="TN69" s="172"/>
      <c r="TO69" s="172"/>
      <c r="TP69" s="172"/>
      <c r="TQ69" s="172"/>
      <c r="TR69" s="172"/>
      <c r="TS69" s="172"/>
      <c r="TT69" s="172"/>
      <c r="TU69" s="172"/>
      <c r="TV69" s="172"/>
      <c r="TW69" s="172"/>
      <c r="TX69" s="172"/>
      <c r="TY69" s="172"/>
      <c r="TZ69" s="172"/>
      <c r="UA69" s="172"/>
      <c r="UB69" s="172"/>
      <c r="UC69" s="172"/>
      <c r="UD69" s="172"/>
      <c r="UE69" s="172"/>
      <c r="UF69" s="172"/>
      <c r="UG69" s="172"/>
      <c r="UH69" s="172"/>
      <c r="UI69" s="172"/>
      <c r="UJ69" s="172"/>
      <c r="UK69" s="172"/>
      <c r="UL69" s="172"/>
      <c r="UM69" s="172"/>
      <c r="UN69" s="172"/>
      <c r="UO69" s="172"/>
      <c r="UP69" s="172"/>
      <c r="UQ69" s="172"/>
      <c r="UR69" s="172"/>
      <c r="US69" s="172"/>
      <c r="UT69" s="172"/>
      <c r="UU69" s="172"/>
      <c r="UV69" s="172"/>
      <c r="UW69" s="172"/>
      <c r="UX69" s="172"/>
      <c r="UY69" s="172"/>
      <c r="UZ69" s="172"/>
      <c r="VA69" s="172"/>
      <c r="VB69" s="172"/>
      <c r="VC69" s="172"/>
      <c r="VD69" s="172"/>
      <c r="VE69" s="172"/>
      <c r="VF69" s="172"/>
      <c r="VG69" s="172"/>
      <c r="VH69" s="172"/>
      <c r="VI69" s="172"/>
      <c r="VJ69" s="172"/>
      <c r="VK69" s="172"/>
      <c r="VL69" s="172"/>
      <c r="VM69" s="172"/>
      <c r="VN69" s="172"/>
      <c r="VO69" s="172"/>
      <c r="VP69" s="172"/>
      <c r="VQ69" s="172"/>
      <c r="VR69" s="172"/>
      <c r="VS69" s="172"/>
      <c r="VT69" s="172"/>
      <c r="VU69" s="172"/>
      <c r="VV69" s="172"/>
      <c r="VW69" s="172"/>
      <c r="VX69" s="172"/>
      <c r="VY69" s="172"/>
      <c r="VZ69" s="172"/>
      <c r="WA69" s="172"/>
      <c r="WB69" s="172"/>
      <c r="WC69" s="172"/>
      <c r="WD69" s="172"/>
      <c r="WE69" s="172"/>
      <c r="WF69" s="172"/>
      <c r="WG69" s="172"/>
      <c r="WH69" s="172"/>
      <c r="WI69" s="172"/>
      <c r="WJ69" s="172"/>
      <c r="WK69" s="172"/>
      <c r="WL69" s="172"/>
      <c r="WM69" s="172"/>
      <c r="WN69" s="172"/>
      <c r="WO69" s="172"/>
      <c r="WP69" s="172"/>
      <c r="WQ69" s="172"/>
      <c r="WR69" s="172"/>
      <c r="WS69" s="172"/>
      <c r="WT69" s="172"/>
      <c r="WU69" s="172"/>
      <c r="WV69" s="172"/>
      <c r="WW69" s="172"/>
      <c r="WX69" s="172"/>
      <c r="WY69" s="172"/>
      <c r="WZ69" s="172"/>
      <c r="XA69" s="172"/>
      <c r="XB69" s="172"/>
      <c r="XC69" s="172"/>
      <c r="XD69" s="172"/>
      <c r="XE69" s="172"/>
      <c r="XF69" s="172"/>
      <c r="XG69" s="172"/>
      <c r="XH69" s="172"/>
      <c r="XI69" s="172"/>
      <c r="XJ69" s="172"/>
      <c r="XK69" s="172"/>
      <c r="XL69" s="172"/>
      <c r="XM69" s="172"/>
      <c r="XN69" s="172"/>
      <c r="XO69" s="172"/>
      <c r="XP69" s="172"/>
      <c r="XQ69" s="172"/>
      <c r="XR69" s="172"/>
      <c r="XS69" s="172"/>
      <c r="XT69" s="172"/>
      <c r="XU69" s="172"/>
      <c r="XV69" s="172"/>
      <c r="XW69" s="172"/>
      <c r="XX69" s="172"/>
      <c r="XY69" s="172"/>
      <c r="XZ69" s="172"/>
      <c r="YA69" s="172"/>
      <c r="YB69" s="172"/>
      <c r="YC69" s="172"/>
      <c r="YD69" s="172"/>
      <c r="YE69" s="172"/>
      <c r="YF69" s="172"/>
      <c r="YG69" s="172"/>
      <c r="YH69" s="172"/>
      <c r="YI69" s="172"/>
      <c r="YJ69" s="172"/>
      <c r="YK69" s="172"/>
      <c r="YL69" s="172"/>
      <c r="YM69" s="172"/>
      <c r="YN69" s="172"/>
      <c r="YO69" s="172"/>
      <c r="YP69" s="172"/>
      <c r="YQ69" s="172"/>
      <c r="YR69" s="172"/>
      <c r="YS69" s="172"/>
      <c r="YT69" s="172"/>
      <c r="YU69" s="172"/>
      <c r="YV69" s="172"/>
      <c r="YW69" s="172"/>
      <c r="YX69" s="172"/>
      <c r="YY69" s="172"/>
      <c r="YZ69" s="172"/>
      <c r="ZA69" s="172"/>
      <c r="ZB69" s="172"/>
      <c r="ZC69" s="172"/>
      <c r="ZD69" s="172"/>
      <c r="ZE69" s="172"/>
      <c r="ZF69" s="172"/>
      <c r="ZG69" s="172"/>
      <c r="ZH69" s="172"/>
      <c r="ZI69" s="172"/>
      <c r="ZJ69" s="172"/>
      <c r="ZK69" s="172"/>
      <c r="ZL69" s="172"/>
      <c r="ZM69" s="172"/>
      <c r="ZN69" s="172"/>
      <c r="ZO69" s="172"/>
      <c r="ZP69" s="172"/>
      <c r="ZQ69" s="172"/>
      <c r="ZR69" s="172"/>
      <c r="ZS69" s="172"/>
      <c r="ZT69" s="172"/>
      <c r="ZU69" s="172"/>
      <c r="ZV69" s="172"/>
      <c r="ZW69" s="172"/>
      <c r="ZX69" s="172"/>
      <c r="ZY69" s="172"/>
      <c r="ZZ69" s="172"/>
      <c r="AAA69" s="172"/>
      <c r="AAB69" s="172"/>
      <c r="AAC69" s="172"/>
      <c r="AAD69" s="172"/>
      <c r="AAE69" s="172"/>
      <c r="AAF69" s="172"/>
      <c r="AAG69" s="172"/>
      <c r="AAH69" s="172"/>
      <c r="AAI69" s="172"/>
      <c r="AAJ69" s="172"/>
      <c r="AAK69" s="172"/>
      <c r="AAL69" s="172"/>
      <c r="AAM69" s="172"/>
      <c r="AAN69" s="172"/>
      <c r="AAO69" s="172"/>
      <c r="AAP69" s="172"/>
      <c r="AAQ69" s="172"/>
      <c r="AAR69" s="172"/>
      <c r="AAS69" s="172"/>
      <c r="AAT69" s="172"/>
      <c r="AAU69" s="172"/>
      <c r="AAV69" s="172"/>
      <c r="AAW69" s="172"/>
      <c r="AAX69" s="172"/>
      <c r="AAY69" s="172"/>
      <c r="AAZ69" s="172"/>
      <c r="ABA69" s="172"/>
      <c r="ABB69" s="172"/>
      <c r="ABC69" s="172"/>
      <c r="ABD69" s="172"/>
      <c r="ABE69" s="172"/>
      <c r="ABF69" s="172"/>
      <c r="ABG69" s="172"/>
      <c r="ABH69" s="172"/>
      <c r="ABI69" s="172"/>
      <c r="ABJ69" s="172"/>
      <c r="ABK69" s="172"/>
      <c r="ABL69" s="172"/>
      <c r="ABM69" s="172"/>
      <c r="ABN69" s="172"/>
      <c r="ABO69" s="172"/>
      <c r="ABP69" s="172"/>
      <c r="ABQ69" s="172"/>
      <c r="ABR69" s="172"/>
      <c r="ABS69" s="172"/>
      <c r="ABT69" s="172"/>
      <c r="ABU69" s="172"/>
      <c r="ABV69" s="172"/>
      <c r="ABW69" s="172"/>
      <c r="ABX69" s="172"/>
      <c r="ABY69" s="172"/>
      <c r="ABZ69" s="172"/>
      <c r="ACA69" s="172"/>
      <c r="ACB69" s="172"/>
      <c r="ACC69" s="172"/>
      <c r="ACD69" s="172"/>
      <c r="ACE69" s="172"/>
      <c r="ACF69" s="172"/>
      <c r="ACG69" s="172"/>
      <c r="ACH69" s="172"/>
      <c r="ACI69" s="172"/>
      <c r="ACJ69" s="172"/>
      <c r="ACK69" s="172"/>
      <c r="ACL69" s="172"/>
      <c r="ACM69" s="172"/>
      <c r="ACN69" s="172"/>
      <c r="ACO69" s="172"/>
      <c r="ACP69" s="172"/>
      <c r="ACQ69" s="172"/>
      <c r="ACR69" s="172"/>
      <c r="ACS69" s="172"/>
      <c r="ACT69" s="172"/>
      <c r="ACU69" s="172"/>
      <c r="ACV69" s="172"/>
      <c r="ACW69" s="172"/>
      <c r="ACX69" s="172"/>
      <c r="ACY69" s="172"/>
      <c r="ACZ69" s="172"/>
      <c r="ADA69" s="172"/>
      <c r="ADB69" s="172"/>
      <c r="ADC69" s="172"/>
      <c r="ADD69" s="172"/>
      <c r="ADE69" s="172"/>
      <c r="ADF69" s="172"/>
      <c r="ADG69" s="172"/>
      <c r="ADH69" s="172"/>
      <c r="ADI69" s="172"/>
      <c r="ADJ69" s="172"/>
      <c r="ADK69" s="172"/>
      <c r="ADL69" s="172"/>
      <c r="ADM69" s="172"/>
      <c r="ADN69" s="172"/>
      <c r="ADO69" s="172"/>
      <c r="ADP69" s="172"/>
      <c r="ADQ69" s="172"/>
      <c r="ADR69" s="172"/>
      <c r="ADS69" s="172"/>
      <c r="ADT69" s="172"/>
      <c r="ADU69" s="172"/>
      <c r="ADV69" s="172"/>
      <c r="ADW69" s="172"/>
      <c r="ADX69" s="172"/>
      <c r="ADY69" s="172"/>
      <c r="ADZ69" s="172"/>
      <c r="AEA69" s="172"/>
      <c r="AEB69" s="172"/>
      <c r="AEC69" s="172"/>
      <c r="AED69" s="172"/>
      <c r="AEE69" s="172"/>
      <c r="AEF69" s="172"/>
      <c r="AEG69" s="172"/>
      <c r="AEH69" s="172"/>
      <c r="AEI69" s="172"/>
      <c r="AEJ69" s="172"/>
      <c r="AEK69" s="172"/>
      <c r="AEL69" s="172"/>
      <c r="AEM69" s="172"/>
      <c r="AEN69" s="172"/>
      <c r="AEO69" s="172"/>
      <c r="AEP69" s="172"/>
      <c r="AEQ69" s="172"/>
      <c r="AER69" s="172"/>
      <c r="AES69" s="172"/>
      <c r="AET69" s="172"/>
      <c r="AEU69" s="172"/>
      <c r="AEV69" s="172"/>
      <c r="AEW69" s="172"/>
      <c r="AEX69" s="172"/>
      <c r="AEY69" s="172"/>
      <c r="AEZ69" s="172"/>
      <c r="AFA69" s="172"/>
      <c r="AFB69" s="172"/>
      <c r="AFC69" s="172"/>
      <c r="AFD69" s="172"/>
      <c r="AFE69" s="172"/>
      <c r="AFF69" s="172"/>
      <c r="AFG69" s="172"/>
      <c r="AFH69" s="172"/>
      <c r="AFI69" s="172"/>
      <c r="AFJ69" s="172"/>
      <c r="AFK69" s="172"/>
      <c r="AFL69" s="172"/>
      <c r="AFM69" s="172"/>
      <c r="AFN69" s="172"/>
      <c r="AFO69" s="172"/>
      <c r="AFP69" s="172"/>
      <c r="AFQ69" s="172"/>
      <c r="AFR69" s="172"/>
      <c r="AFS69" s="172"/>
      <c r="AFT69" s="172"/>
      <c r="AFU69" s="172"/>
      <c r="AFV69" s="172"/>
      <c r="AFW69" s="172"/>
      <c r="AFX69" s="172"/>
      <c r="AFY69" s="172"/>
      <c r="AFZ69" s="172"/>
      <c r="AGA69" s="172"/>
      <c r="AGB69" s="172"/>
      <c r="AGC69" s="172"/>
      <c r="AGD69" s="172"/>
      <c r="AGE69" s="172"/>
      <c r="AGF69" s="172"/>
      <c r="AGG69" s="172"/>
      <c r="AGH69" s="172"/>
      <c r="AGI69" s="172"/>
      <c r="AGJ69" s="172"/>
      <c r="AGK69" s="172"/>
      <c r="AGL69" s="172"/>
      <c r="AGM69" s="172"/>
      <c r="AGN69" s="172"/>
      <c r="AGO69" s="172"/>
      <c r="AGP69" s="172"/>
      <c r="AGQ69" s="172"/>
      <c r="AGR69" s="172"/>
      <c r="AGS69" s="172"/>
      <c r="AGT69" s="172"/>
      <c r="AGU69" s="172"/>
      <c r="AGV69" s="172"/>
      <c r="AGW69" s="172"/>
      <c r="AGX69" s="172"/>
      <c r="AGY69" s="172"/>
      <c r="AGZ69" s="172"/>
      <c r="AHA69" s="172"/>
      <c r="AHB69" s="172"/>
      <c r="AHC69" s="172"/>
      <c r="AHD69" s="172"/>
      <c r="AHE69" s="172"/>
      <c r="AHF69" s="172"/>
      <c r="AHG69" s="172"/>
      <c r="AHH69" s="172"/>
      <c r="AHI69" s="172"/>
      <c r="AHJ69" s="172"/>
      <c r="AHK69" s="172"/>
      <c r="AHL69" s="172"/>
      <c r="AHM69" s="172"/>
      <c r="AHN69" s="172"/>
      <c r="AHO69" s="172"/>
      <c r="AHP69" s="172"/>
      <c r="AHQ69" s="172"/>
      <c r="AHR69" s="172"/>
      <c r="AHS69" s="172"/>
      <c r="AHT69" s="172"/>
      <c r="AHU69" s="172"/>
      <c r="AHV69" s="172"/>
      <c r="AHW69" s="172"/>
      <c r="AHX69" s="172"/>
      <c r="AHY69" s="172"/>
      <c r="AHZ69" s="172"/>
      <c r="AIA69" s="172"/>
      <c r="AIB69" s="172"/>
      <c r="AIC69" s="172"/>
      <c r="AID69" s="172"/>
      <c r="AIE69" s="172"/>
      <c r="AIF69" s="172"/>
      <c r="AIG69" s="172"/>
      <c r="AIH69" s="172"/>
      <c r="AII69" s="172"/>
      <c r="AIJ69" s="172"/>
      <c r="AIK69" s="172"/>
      <c r="AIL69" s="172"/>
      <c r="AIM69" s="172"/>
      <c r="AIN69" s="172"/>
      <c r="AIO69" s="172"/>
      <c r="AIP69" s="172"/>
      <c r="AIQ69" s="172"/>
      <c r="AIR69" s="172"/>
      <c r="AIS69" s="172"/>
      <c r="AIT69" s="172"/>
      <c r="AIU69" s="172"/>
      <c r="AIV69" s="172"/>
      <c r="AIW69" s="172"/>
      <c r="AIX69" s="172"/>
      <c r="AIY69" s="172"/>
      <c r="AIZ69" s="172"/>
      <c r="AJA69" s="172"/>
      <c r="AJB69" s="172"/>
      <c r="AJC69" s="172"/>
      <c r="AJD69" s="172"/>
      <c r="AJE69" s="172"/>
      <c r="AJF69" s="172"/>
      <c r="AJG69" s="172"/>
      <c r="AJH69" s="172"/>
      <c r="AJI69" s="172"/>
      <c r="AJJ69" s="172"/>
      <c r="AJK69" s="172"/>
      <c r="AJL69" s="172"/>
      <c r="AJM69" s="172"/>
      <c r="AJN69" s="172"/>
      <c r="AJO69" s="172"/>
      <c r="AJP69" s="172"/>
      <c r="AJQ69" s="172"/>
      <c r="AJR69" s="172"/>
      <c r="AJS69" s="172"/>
      <c r="AJT69" s="172"/>
      <c r="AJU69" s="172"/>
      <c r="AJV69" s="172"/>
      <c r="AJW69" s="172"/>
      <c r="AJX69" s="172"/>
      <c r="AJY69" s="172"/>
      <c r="AJZ69" s="172"/>
      <c r="AKA69" s="172"/>
      <c r="AKB69" s="172"/>
      <c r="AKC69" s="172"/>
      <c r="AKD69" s="172"/>
      <c r="AKE69" s="172"/>
      <c r="AKF69" s="172"/>
      <c r="AKG69" s="172"/>
      <c r="AKH69" s="172"/>
      <c r="AKI69" s="172"/>
      <c r="AKJ69" s="172"/>
      <c r="AKK69" s="172"/>
      <c r="AKL69" s="172"/>
      <c r="AKM69" s="172"/>
      <c r="AKN69" s="172"/>
      <c r="AKO69" s="172"/>
      <c r="AKP69" s="172"/>
      <c r="AKQ69" s="172"/>
      <c r="AKR69" s="172"/>
      <c r="AKS69" s="172"/>
      <c r="AKT69" s="172"/>
      <c r="AKU69" s="172"/>
      <c r="AKV69" s="172"/>
      <c r="AKW69" s="172"/>
      <c r="AKX69" s="172"/>
      <c r="AKY69" s="172"/>
      <c r="AKZ69" s="172"/>
      <c r="ALA69" s="172"/>
      <c r="ALB69" s="172"/>
      <c r="ALC69" s="172"/>
      <c r="ALD69" s="172"/>
      <c r="ALE69" s="172"/>
      <c r="ALF69" s="172"/>
      <c r="ALG69" s="172"/>
      <c r="ALH69" s="172"/>
      <c r="ALI69" s="172"/>
      <c r="ALJ69" s="172"/>
      <c r="ALK69" s="172"/>
      <c r="ALL69" s="172"/>
      <c r="ALM69" s="172"/>
      <c r="ALN69" s="172"/>
      <c r="ALO69" s="172"/>
      <c r="ALP69" s="172"/>
      <c r="ALQ69" s="172"/>
      <c r="ALR69" s="172"/>
      <c r="ALS69" s="172"/>
      <c r="ALT69" s="172"/>
      <c r="ALU69" s="172"/>
      <c r="ALV69" s="172"/>
      <c r="ALW69" s="172"/>
      <c r="ALX69" s="172"/>
      <c r="ALY69" s="172"/>
      <c r="ALZ69" s="172"/>
      <c r="AMA69" s="172"/>
      <c r="AMB69" s="172"/>
      <c r="AMC69" s="172"/>
      <c r="AMD69" s="172"/>
      <c r="AME69" s="172"/>
      <c r="AMF69" s="172"/>
      <c r="AMG69" s="172"/>
      <c r="AMH69" s="172"/>
      <c r="AMI69" s="172"/>
      <c r="AMJ69" s="172"/>
      <c r="AMK69" s="172"/>
      <c r="AML69" s="172"/>
    </row>
    <row r="70" spans="1:1026" s="282" customFormat="1">
      <c r="A70" s="408" t="s">
        <v>402</v>
      </c>
      <c r="B70" s="408" t="s">
        <v>403</v>
      </c>
      <c r="C70" s="154">
        <f t="shared" si="11"/>
        <v>17</v>
      </c>
      <c r="D70" s="167">
        <f t="shared" si="12"/>
        <v>68</v>
      </c>
      <c r="E70" s="166" t="str">
        <f t="shared" si="13"/>
        <v>9C</v>
      </c>
      <c r="F70" s="367" t="str">
        <f t="shared" si="14"/>
        <v>1B</v>
      </c>
      <c r="G70" s="367" t="str">
        <f t="shared" si="15"/>
        <v>00</v>
      </c>
      <c r="H70" s="367" t="str">
        <f t="shared" si="16"/>
        <v>4D</v>
      </c>
      <c r="I70" s="367" t="str">
        <f t="shared" si="17"/>
        <v>00</v>
      </c>
      <c r="J70" s="367" t="str">
        <f t="shared" si="18"/>
        <v>08</v>
      </c>
      <c r="K70" s="367" t="str">
        <f t="shared" si="19"/>
        <v>06</v>
      </c>
      <c r="L70" s="367" t="str">
        <f t="shared" si="20"/>
        <v>12</v>
      </c>
      <c r="M70" s="367" t="str">
        <f t="shared" si="21"/>
        <v>4</v>
      </c>
      <c r="N70" s="367" t="str">
        <f t="shared" si="22"/>
        <v/>
      </c>
      <c r="O70" s="156" t="str">
        <f t="shared" si="23"/>
        <v/>
      </c>
      <c r="P70" s="157" t="str">
        <f t="shared" si="86"/>
        <v>1</v>
      </c>
      <c r="Q70" s="158" t="str">
        <f t="shared" si="86"/>
        <v>0</v>
      </c>
      <c r="R70" s="158" t="str">
        <f t="shared" si="86"/>
        <v>0</v>
      </c>
      <c r="S70" s="159" t="str">
        <f t="shared" si="86"/>
        <v>1</v>
      </c>
      <c r="T70" s="158" t="str">
        <f t="shared" si="86"/>
        <v>1</v>
      </c>
      <c r="U70" s="158" t="str">
        <f t="shared" si="86"/>
        <v>1</v>
      </c>
      <c r="V70" s="158" t="str">
        <f t="shared" si="86"/>
        <v>0</v>
      </c>
      <c r="W70" s="159" t="str">
        <f t="shared" si="86"/>
        <v>0</v>
      </c>
      <c r="X70" s="158" t="str">
        <f t="shared" si="87"/>
        <v>0</v>
      </c>
      <c r="Y70" s="158" t="str">
        <f t="shared" si="87"/>
        <v>0</v>
      </c>
      <c r="Z70" s="158" t="str">
        <f t="shared" si="87"/>
        <v>0</v>
      </c>
      <c r="AA70" s="159" t="str">
        <f t="shared" si="87"/>
        <v>1</v>
      </c>
      <c r="AB70" s="161" t="str">
        <f t="shared" si="87"/>
        <v>1</v>
      </c>
      <c r="AC70" s="161" t="str">
        <f t="shared" si="87"/>
        <v>0</v>
      </c>
      <c r="AD70" s="158" t="str">
        <f t="shared" si="87"/>
        <v>1</v>
      </c>
      <c r="AE70" s="159" t="str">
        <f t="shared" si="87"/>
        <v>1</v>
      </c>
      <c r="AF70" s="367" t="str">
        <f t="shared" si="88"/>
        <v>0</v>
      </c>
      <c r="AG70" s="162" t="str">
        <f t="shared" si="88"/>
        <v>0</v>
      </c>
      <c r="AH70" s="163" t="str">
        <f t="shared" si="88"/>
        <v>0</v>
      </c>
      <c r="AI70" s="165" t="str">
        <f t="shared" si="88"/>
        <v>0</v>
      </c>
      <c r="AJ70" s="164" t="str">
        <f t="shared" si="88"/>
        <v>0</v>
      </c>
      <c r="AK70" s="164" t="str">
        <f t="shared" si="88"/>
        <v>0</v>
      </c>
      <c r="AL70" s="289" t="str">
        <f t="shared" si="88"/>
        <v>0</v>
      </c>
      <c r="AM70" s="165" t="str">
        <f t="shared" si="88"/>
        <v>0</v>
      </c>
      <c r="AN70" s="230" t="str">
        <f t="shared" si="89"/>
        <v>0</v>
      </c>
      <c r="AO70" s="230" t="str">
        <f t="shared" si="89"/>
        <v>1</v>
      </c>
      <c r="AP70" s="230" t="str">
        <f t="shared" si="89"/>
        <v>0</v>
      </c>
      <c r="AQ70" s="231" t="str">
        <f t="shared" si="89"/>
        <v>0</v>
      </c>
      <c r="AR70" s="230" t="str">
        <f t="shared" si="89"/>
        <v>1</v>
      </c>
      <c r="AS70" s="230" t="str">
        <f t="shared" si="89"/>
        <v>1</v>
      </c>
      <c r="AT70" s="230" t="str">
        <f t="shared" si="89"/>
        <v>0</v>
      </c>
      <c r="AU70" s="231" t="str">
        <f t="shared" si="89"/>
        <v>1</v>
      </c>
      <c r="AV70" s="230" t="str">
        <f t="shared" si="90"/>
        <v>0</v>
      </c>
      <c r="AW70" s="232" t="str">
        <f t="shared" si="90"/>
        <v>0</v>
      </c>
      <c r="AX70" s="232" t="str">
        <f t="shared" si="90"/>
        <v>0</v>
      </c>
      <c r="AY70" s="233" t="str">
        <f t="shared" si="90"/>
        <v>0</v>
      </c>
      <c r="AZ70" s="232" t="str">
        <f t="shared" si="90"/>
        <v>0</v>
      </c>
      <c r="BA70" s="232" t="str">
        <f t="shared" si="90"/>
        <v>0</v>
      </c>
      <c r="BB70" s="232" t="str">
        <f t="shared" si="90"/>
        <v>0</v>
      </c>
      <c r="BC70" s="233" t="str">
        <f t="shared" si="90"/>
        <v>0</v>
      </c>
      <c r="BD70" s="168" t="str">
        <f t="shared" si="91"/>
        <v>0</v>
      </c>
      <c r="BE70" s="168" t="str">
        <f t="shared" si="91"/>
        <v>0</v>
      </c>
      <c r="BF70" s="168" t="str">
        <f t="shared" si="91"/>
        <v>0</v>
      </c>
      <c r="BG70" s="169" t="str">
        <f t="shared" si="91"/>
        <v>0</v>
      </c>
      <c r="BH70" s="168" t="str">
        <f t="shared" si="91"/>
        <v>1</v>
      </c>
      <c r="BI70" s="168" t="str">
        <f t="shared" si="91"/>
        <v>0</v>
      </c>
      <c r="BJ70" s="168" t="str">
        <f t="shared" si="91"/>
        <v>0</v>
      </c>
      <c r="BK70" s="169" t="str">
        <f t="shared" si="91"/>
        <v>0</v>
      </c>
      <c r="BL70" s="168" t="str">
        <f t="shared" si="92"/>
        <v>0</v>
      </c>
      <c r="BM70" s="168" t="str">
        <f t="shared" si="92"/>
        <v>0</v>
      </c>
      <c r="BN70" s="168" t="str">
        <f t="shared" si="92"/>
        <v>0</v>
      </c>
      <c r="BO70" s="169" t="str">
        <f t="shared" si="92"/>
        <v>0</v>
      </c>
      <c r="BP70" s="168" t="str">
        <f t="shared" si="92"/>
        <v>0</v>
      </c>
      <c r="BQ70" s="168" t="str">
        <f t="shared" si="92"/>
        <v>1</v>
      </c>
      <c r="BR70" s="168" t="str">
        <f t="shared" si="92"/>
        <v>1</v>
      </c>
      <c r="BS70" s="169" t="str">
        <f t="shared" si="92"/>
        <v>0</v>
      </c>
      <c r="BT70" s="302" t="str">
        <f t="shared" si="93"/>
        <v>0</v>
      </c>
      <c r="BU70" s="302" t="str">
        <f t="shared" si="93"/>
        <v>0</v>
      </c>
      <c r="BV70" s="302" t="str">
        <f t="shared" si="93"/>
        <v>0</v>
      </c>
      <c r="BW70" s="303" t="str">
        <f t="shared" si="93"/>
        <v>1</v>
      </c>
      <c r="BX70" s="302" t="str">
        <f t="shared" si="93"/>
        <v>0</v>
      </c>
      <c r="BY70" s="302" t="str">
        <f t="shared" si="93"/>
        <v>0</v>
      </c>
      <c r="BZ70" s="302" t="str">
        <f t="shared" si="93"/>
        <v>1</v>
      </c>
      <c r="CA70" s="303" t="str">
        <f t="shared" si="93"/>
        <v>0</v>
      </c>
      <c r="CB70" s="164" t="str">
        <f t="shared" si="94"/>
        <v>0</v>
      </c>
      <c r="CC70" s="289" t="str">
        <f t="shared" si="94"/>
        <v>1</v>
      </c>
      <c r="CD70" s="340" t="str">
        <f t="shared" si="94"/>
        <v>0</v>
      </c>
      <c r="CE70" s="341" t="str">
        <f t="shared" si="94"/>
        <v>0</v>
      </c>
      <c r="CF70" s="340" t="str">
        <f t="shared" si="94"/>
        <v>0</v>
      </c>
      <c r="CG70" s="340" t="str">
        <f t="shared" si="94"/>
        <v>0</v>
      </c>
      <c r="CH70" s="340" t="str">
        <f t="shared" si="94"/>
        <v>0</v>
      </c>
      <c r="CI70" s="341" t="str">
        <f t="shared" si="94"/>
        <v>0</v>
      </c>
      <c r="CJ70" s="367"/>
      <c r="CK70" s="367"/>
      <c r="CL70" s="32" t="str">
        <f t="shared" si="63"/>
        <v>9C1B</v>
      </c>
      <c r="CM70" s="285">
        <f t="shared" si="64"/>
        <v>77</v>
      </c>
      <c r="CN70" s="285">
        <f t="shared" si="67"/>
        <v>87</v>
      </c>
      <c r="CO70" s="142">
        <f t="shared" si="34"/>
        <v>64.400000000000006</v>
      </c>
      <c r="CP70" s="142">
        <f t="shared" si="35"/>
        <v>18.000000000000004</v>
      </c>
      <c r="CQ70" s="154">
        <f t="shared" si="65"/>
        <v>0</v>
      </c>
      <c r="CR70" s="367"/>
      <c r="CS70" s="170">
        <f t="shared" si="36"/>
        <v>9</v>
      </c>
      <c r="CT70" s="23">
        <f t="shared" si="37"/>
        <v>12</v>
      </c>
      <c r="CU70" s="171">
        <f t="shared" si="38"/>
        <v>1</v>
      </c>
      <c r="CV70" s="23">
        <f t="shared" si="39"/>
        <v>11</v>
      </c>
      <c r="CW70" s="172">
        <f t="shared" si="40"/>
        <v>0</v>
      </c>
      <c r="CX70" s="24">
        <f t="shared" si="41"/>
        <v>0</v>
      </c>
      <c r="CY70" s="267">
        <f t="shared" si="42"/>
        <v>4</v>
      </c>
      <c r="CZ70" s="268">
        <f t="shared" si="43"/>
        <v>13</v>
      </c>
      <c r="DA70" s="267">
        <f t="shared" si="44"/>
        <v>0</v>
      </c>
      <c r="DB70" s="268">
        <f t="shared" si="45"/>
        <v>0</v>
      </c>
      <c r="DC70" s="173">
        <f t="shared" si="46"/>
        <v>0</v>
      </c>
      <c r="DD70" s="26">
        <f t="shared" si="47"/>
        <v>8</v>
      </c>
      <c r="DE70" s="173">
        <f t="shared" si="48"/>
        <v>0</v>
      </c>
      <c r="DF70" s="26">
        <f t="shared" si="49"/>
        <v>6</v>
      </c>
      <c r="DG70" s="326">
        <f t="shared" si="50"/>
        <v>1</v>
      </c>
      <c r="DH70" s="327">
        <f t="shared" si="51"/>
        <v>2</v>
      </c>
      <c r="DI70" s="172">
        <f t="shared" si="52"/>
        <v>4</v>
      </c>
      <c r="DJ70" s="24">
        <f t="shared" si="53"/>
        <v>0</v>
      </c>
      <c r="DK70" s="172"/>
      <c r="DL70" s="19">
        <f t="shared" si="54"/>
        <v>156</v>
      </c>
      <c r="DM70" s="19">
        <f t="shared" si="55"/>
        <v>27</v>
      </c>
      <c r="DN70" s="174">
        <f t="shared" si="56"/>
        <v>0</v>
      </c>
      <c r="DO70" s="278">
        <f t="shared" si="57"/>
        <v>77</v>
      </c>
      <c r="DP70" s="278">
        <f t="shared" si="58"/>
        <v>0</v>
      </c>
      <c r="DQ70" s="20">
        <f t="shared" si="59"/>
        <v>8</v>
      </c>
      <c r="DR70" s="20">
        <f t="shared" si="60"/>
        <v>6</v>
      </c>
      <c r="DS70" s="337">
        <f t="shared" si="61"/>
        <v>18</v>
      </c>
      <c r="DT70" s="174">
        <f t="shared" si="62"/>
        <v>64</v>
      </c>
      <c r="DU70" s="172">
        <f t="shared" si="66"/>
        <v>18</v>
      </c>
      <c r="DV70" s="172"/>
      <c r="DW70" s="172"/>
      <c r="DX70" s="172"/>
      <c r="DY70" s="172"/>
      <c r="DZ70" s="172"/>
      <c r="EA70" s="172"/>
      <c r="EB70" s="172"/>
      <c r="EC70" s="172"/>
      <c r="ED70" s="172"/>
      <c r="EE70" s="172"/>
      <c r="EF70" s="172"/>
      <c r="EG70" s="172"/>
      <c r="EH70" s="172"/>
      <c r="EI70" s="172"/>
      <c r="EJ70" s="172"/>
      <c r="EK70" s="172"/>
      <c r="EL70" s="172"/>
      <c r="EM70" s="172"/>
      <c r="EN70" s="172"/>
      <c r="EO70" s="172"/>
      <c r="EP70" s="172"/>
      <c r="EQ70" s="172"/>
      <c r="ER70" s="172"/>
      <c r="ES70" s="172"/>
      <c r="ET70" s="172"/>
      <c r="EU70" s="172"/>
      <c r="EV70" s="172"/>
      <c r="EW70" s="172"/>
      <c r="EX70" s="172"/>
      <c r="EY70" s="172"/>
      <c r="EZ70" s="172"/>
      <c r="FA70" s="172"/>
      <c r="FB70" s="172"/>
      <c r="FC70" s="172"/>
      <c r="FD70" s="172"/>
      <c r="FE70" s="172"/>
      <c r="FF70" s="172"/>
      <c r="FG70" s="172"/>
      <c r="FH70" s="172"/>
      <c r="FI70" s="172"/>
      <c r="FJ70" s="172"/>
      <c r="FK70" s="172"/>
      <c r="FL70" s="172"/>
      <c r="FM70" s="172"/>
      <c r="FN70" s="172"/>
      <c r="FO70" s="172"/>
      <c r="FP70" s="172"/>
      <c r="FQ70" s="172"/>
      <c r="FR70" s="172"/>
      <c r="FS70" s="172"/>
      <c r="FT70" s="172"/>
      <c r="FU70" s="172"/>
      <c r="FV70" s="172"/>
      <c r="FW70" s="172"/>
      <c r="FX70" s="172"/>
      <c r="FY70" s="172"/>
      <c r="FZ70" s="172"/>
      <c r="GA70" s="172"/>
      <c r="GB70" s="172"/>
      <c r="GC70" s="172"/>
      <c r="GD70" s="172"/>
      <c r="GE70" s="172"/>
      <c r="GF70" s="172"/>
      <c r="GG70" s="172"/>
      <c r="GH70" s="172"/>
      <c r="GI70" s="172"/>
      <c r="GJ70" s="172"/>
      <c r="GK70" s="172"/>
      <c r="GL70" s="172"/>
      <c r="GM70" s="172"/>
      <c r="GN70" s="172"/>
      <c r="GO70" s="172"/>
      <c r="GP70" s="172"/>
      <c r="GQ70" s="172"/>
      <c r="GR70" s="172"/>
      <c r="GS70" s="172"/>
      <c r="GT70" s="172"/>
      <c r="GU70" s="172"/>
      <c r="GV70" s="172"/>
      <c r="GW70" s="172"/>
      <c r="GX70" s="172"/>
      <c r="GY70" s="172"/>
      <c r="GZ70" s="172"/>
      <c r="HA70" s="172"/>
      <c r="HB70" s="172"/>
      <c r="HC70" s="172"/>
      <c r="HD70" s="172"/>
      <c r="HE70" s="172"/>
      <c r="HF70" s="172"/>
      <c r="HG70" s="172"/>
      <c r="HH70" s="172"/>
      <c r="HI70" s="172"/>
      <c r="HJ70" s="172"/>
      <c r="HK70" s="172"/>
      <c r="HL70" s="172"/>
      <c r="HM70" s="172"/>
      <c r="HN70" s="172"/>
      <c r="HO70" s="172"/>
      <c r="HP70" s="172"/>
      <c r="HQ70" s="172"/>
      <c r="HR70" s="172"/>
      <c r="HS70" s="172"/>
      <c r="HT70" s="172"/>
      <c r="HU70" s="172"/>
      <c r="HV70" s="172"/>
      <c r="HW70" s="172"/>
      <c r="HX70" s="172"/>
      <c r="HY70" s="172"/>
      <c r="HZ70" s="172"/>
      <c r="IA70" s="172"/>
      <c r="IB70" s="172"/>
      <c r="IC70" s="172"/>
      <c r="ID70" s="172"/>
      <c r="IE70" s="172"/>
      <c r="IF70" s="172"/>
      <c r="IG70" s="172"/>
      <c r="IH70" s="172"/>
      <c r="II70" s="172"/>
      <c r="IJ70" s="172"/>
      <c r="IK70" s="172"/>
      <c r="IL70" s="172"/>
      <c r="IM70" s="172"/>
      <c r="IN70" s="172"/>
      <c r="IO70" s="172"/>
      <c r="IP70" s="172"/>
      <c r="IQ70" s="172"/>
      <c r="IR70" s="172"/>
      <c r="IS70" s="172"/>
      <c r="IT70" s="172"/>
      <c r="IU70" s="172"/>
      <c r="IV70" s="172"/>
      <c r="IW70" s="172"/>
      <c r="IX70" s="172"/>
      <c r="IY70" s="172"/>
      <c r="IZ70" s="172"/>
      <c r="JA70" s="172"/>
      <c r="JB70" s="172"/>
      <c r="JC70" s="172"/>
      <c r="JD70" s="172"/>
      <c r="JE70" s="172"/>
      <c r="JF70" s="172"/>
      <c r="JG70" s="172"/>
      <c r="JH70" s="172"/>
      <c r="JI70" s="172"/>
      <c r="JJ70" s="172"/>
      <c r="JK70" s="172"/>
      <c r="JL70" s="172"/>
      <c r="JM70" s="172"/>
      <c r="JN70" s="172"/>
      <c r="JO70" s="172"/>
      <c r="JP70" s="172"/>
      <c r="JQ70" s="172"/>
      <c r="JR70" s="172"/>
      <c r="JS70" s="172"/>
      <c r="JT70" s="172"/>
      <c r="JU70" s="172"/>
      <c r="JV70" s="172"/>
      <c r="JW70" s="172"/>
      <c r="JX70" s="172"/>
      <c r="JY70" s="172"/>
      <c r="JZ70" s="172"/>
      <c r="KA70" s="172"/>
      <c r="KB70" s="172"/>
      <c r="KC70" s="172"/>
      <c r="KD70" s="172"/>
      <c r="KE70" s="172"/>
      <c r="KF70" s="172"/>
      <c r="KG70" s="172"/>
      <c r="KH70" s="172"/>
      <c r="KI70" s="172"/>
      <c r="KJ70" s="172"/>
      <c r="KK70" s="172"/>
      <c r="KL70" s="172"/>
      <c r="KM70" s="172"/>
      <c r="KN70" s="172"/>
      <c r="KO70" s="172"/>
      <c r="KP70" s="172"/>
      <c r="KQ70" s="172"/>
      <c r="KR70" s="172"/>
      <c r="KS70" s="172"/>
      <c r="KT70" s="172"/>
      <c r="KU70" s="172"/>
      <c r="KV70" s="172"/>
      <c r="KW70" s="172"/>
      <c r="KX70" s="172"/>
      <c r="KY70" s="172"/>
      <c r="KZ70" s="172"/>
      <c r="LA70" s="172"/>
      <c r="LB70" s="172"/>
      <c r="LC70" s="172"/>
      <c r="LD70" s="172"/>
      <c r="LE70" s="172"/>
      <c r="LF70" s="172"/>
      <c r="LG70" s="172"/>
      <c r="LH70" s="172"/>
      <c r="LI70" s="172"/>
      <c r="LJ70" s="172"/>
      <c r="LK70" s="172"/>
      <c r="LL70" s="172"/>
      <c r="LM70" s="172"/>
      <c r="LN70" s="172"/>
      <c r="LO70" s="172"/>
      <c r="LP70" s="172"/>
      <c r="LQ70" s="172"/>
      <c r="LR70" s="172"/>
      <c r="LS70" s="172"/>
      <c r="LT70" s="172"/>
      <c r="LU70" s="172"/>
      <c r="LV70" s="172"/>
      <c r="LW70" s="172"/>
      <c r="LX70" s="172"/>
      <c r="LY70" s="172"/>
      <c r="LZ70" s="172"/>
      <c r="MA70" s="172"/>
      <c r="MB70" s="172"/>
      <c r="MC70" s="172"/>
      <c r="MD70" s="172"/>
      <c r="ME70" s="172"/>
      <c r="MF70" s="172"/>
      <c r="MG70" s="172"/>
      <c r="MH70" s="172"/>
      <c r="MI70" s="172"/>
      <c r="MJ70" s="172"/>
      <c r="MK70" s="172"/>
      <c r="ML70" s="172"/>
      <c r="MM70" s="172"/>
      <c r="MN70" s="172"/>
      <c r="MO70" s="172"/>
      <c r="MP70" s="172"/>
      <c r="MQ70" s="172"/>
      <c r="MR70" s="172"/>
      <c r="MS70" s="172"/>
      <c r="MT70" s="172"/>
      <c r="MU70" s="172"/>
      <c r="MV70" s="172"/>
      <c r="MW70" s="172"/>
      <c r="MX70" s="172"/>
      <c r="MY70" s="172"/>
      <c r="MZ70" s="172"/>
      <c r="NA70" s="172"/>
      <c r="NB70" s="172"/>
      <c r="NC70" s="172"/>
      <c r="ND70" s="172"/>
      <c r="NE70" s="172"/>
      <c r="NF70" s="172"/>
      <c r="NG70" s="172"/>
      <c r="NH70" s="172"/>
      <c r="NI70" s="172"/>
      <c r="NJ70" s="172"/>
      <c r="NK70" s="172"/>
      <c r="NL70" s="172"/>
      <c r="NM70" s="172"/>
      <c r="NN70" s="172"/>
      <c r="NO70" s="172"/>
      <c r="NP70" s="172"/>
      <c r="NQ70" s="172"/>
      <c r="NR70" s="172"/>
      <c r="NS70" s="172"/>
      <c r="NT70" s="172"/>
      <c r="NU70" s="172"/>
      <c r="NV70" s="172"/>
      <c r="NW70" s="172"/>
      <c r="NX70" s="172"/>
      <c r="NY70" s="172"/>
      <c r="NZ70" s="172"/>
      <c r="OA70" s="172"/>
      <c r="OB70" s="172"/>
      <c r="OC70" s="172"/>
      <c r="OD70" s="172"/>
      <c r="OE70" s="172"/>
      <c r="OF70" s="172"/>
      <c r="OG70" s="172"/>
      <c r="OH70" s="172"/>
      <c r="OI70" s="172"/>
      <c r="OJ70" s="172"/>
      <c r="OK70" s="172"/>
      <c r="OL70" s="172"/>
      <c r="OM70" s="172"/>
      <c r="ON70" s="172"/>
      <c r="OO70" s="172"/>
      <c r="OP70" s="172"/>
      <c r="OQ70" s="172"/>
      <c r="OR70" s="172"/>
      <c r="OS70" s="172"/>
      <c r="OT70" s="172"/>
      <c r="OU70" s="172"/>
      <c r="OV70" s="172"/>
      <c r="OW70" s="172"/>
      <c r="OX70" s="172"/>
      <c r="OY70" s="172"/>
      <c r="OZ70" s="172"/>
      <c r="PA70" s="172"/>
      <c r="PB70" s="172"/>
      <c r="PC70" s="172"/>
      <c r="PD70" s="172"/>
      <c r="PE70" s="172"/>
      <c r="PF70" s="172"/>
      <c r="PG70" s="172"/>
      <c r="PH70" s="172"/>
      <c r="PI70" s="172"/>
      <c r="PJ70" s="172"/>
      <c r="PK70" s="172"/>
      <c r="PL70" s="172"/>
      <c r="PM70" s="172"/>
      <c r="PN70" s="172"/>
      <c r="PO70" s="172"/>
      <c r="PP70" s="172"/>
      <c r="PQ70" s="172"/>
      <c r="PR70" s="172"/>
      <c r="PS70" s="172"/>
      <c r="PT70" s="172"/>
      <c r="PU70" s="172"/>
      <c r="PV70" s="172"/>
      <c r="PW70" s="172"/>
      <c r="PX70" s="172"/>
      <c r="PY70" s="172"/>
      <c r="PZ70" s="172"/>
      <c r="QA70" s="172"/>
      <c r="QB70" s="172"/>
      <c r="QC70" s="172"/>
      <c r="QD70" s="172"/>
      <c r="QE70" s="172"/>
      <c r="QF70" s="172"/>
      <c r="QG70" s="172"/>
      <c r="QH70" s="172"/>
      <c r="QI70" s="172"/>
      <c r="QJ70" s="172"/>
      <c r="QK70" s="172"/>
      <c r="QL70" s="172"/>
      <c r="QM70" s="172"/>
      <c r="QN70" s="172"/>
      <c r="QO70" s="172"/>
      <c r="QP70" s="172"/>
      <c r="QQ70" s="172"/>
      <c r="QR70" s="172"/>
      <c r="QS70" s="172"/>
      <c r="QT70" s="172"/>
      <c r="QU70" s="172"/>
      <c r="QV70" s="172"/>
      <c r="QW70" s="172"/>
      <c r="QX70" s="172"/>
      <c r="QY70" s="172"/>
      <c r="QZ70" s="172"/>
      <c r="RA70" s="172"/>
      <c r="RB70" s="172"/>
      <c r="RC70" s="172"/>
      <c r="RD70" s="172"/>
      <c r="RE70" s="172"/>
      <c r="RF70" s="172"/>
      <c r="RG70" s="172"/>
      <c r="RH70" s="172"/>
      <c r="RI70" s="172"/>
      <c r="RJ70" s="172"/>
      <c r="RK70" s="172"/>
      <c r="RL70" s="172"/>
      <c r="RM70" s="172"/>
      <c r="RN70" s="172"/>
      <c r="RO70" s="172"/>
      <c r="RP70" s="172"/>
      <c r="RQ70" s="172"/>
      <c r="RR70" s="172"/>
      <c r="RS70" s="172"/>
      <c r="RT70" s="172"/>
      <c r="RU70" s="172"/>
      <c r="RV70" s="172"/>
      <c r="RW70" s="172"/>
      <c r="RX70" s="172"/>
      <c r="RY70" s="172"/>
      <c r="RZ70" s="172"/>
      <c r="SA70" s="172"/>
      <c r="SB70" s="172"/>
      <c r="SC70" s="172"/>
      <c r="SD70" s="172"/>
      <c r="SE70" s="172"/>
      <c r="SF70" s="172"/>
      <c r="SG70" s="172"/>
      <c r="SH70" s="172"/>
      <c r="SI70" s="172"/>
      <c r="SJ70" s="172"/>
      <c r="SK70" s="172"/>
      <c r="SL70" s="172"/>
      <c r="SM70" s="172"/>
      <c r="SN70" s="172"/>
      <c r="SO70" s="172"/>
      <c r="SP70" s="172"/>
      <c r="SQ70" s="172"/>
      <c r="SR70" s="172"/>
      <c r="SS70" s="172"/>
      <c r="ST70" s="172"/>
      <c r="SU70" s="172"/>
      <c r="SV70" s="172"/>
      <c r="SW70" s="172"/>
      <c r="SX70" s="172"/>
      <c r="SY70" s="172"/>
      <c r="SZ70" s="172"/>
      <c r="TA70" s="172"/>
      <c r="TB70" s="172"/>
      <c r="TC70" s="172"/>
      <c r="TD70" s="172"/>
      <c r="TE70" s="172"/>
      <c r="TF70" s="172"/>
      <c r="TG70" s="172"/>
      <c r="TH70" s="172"/>
      <c r="TI70" s="172"/>
      <c r="TJ70" s="172"/>
      <c r="TK70" s="172"/>
      <c r="TL70" s="172"/>
      <c r="TM70" s="172"/>
      <c r="TN70" s="172"/>
      <c r="TO70" s="172"/>
      <c r="TP70" s="172"/>
      <c r="TQ70" s="172"/>
      <c r="TR70" s="172"/>
      <c r="TS70" s="172"/>
      <c r="TT70" s="172"/>
      <c r="TU70" s="172"/>
      <c r="TV70" s="172"/>
      <c r="TW70" s="172"/>
      <c r="TX70" s="172"/>
      <c r="TY70" s="172"/>
      <c r="TZ70" s="172"/>
      <c r="UA70" s="172"/>
      <c r="UB70" s="172"/>
      <c r="UC70" s="172"/>
      <c r="UD70" s="172"/>
      <c r="UE70" s="172"/>
      <c r="UF70" s="172"/>
      <c r="UG70" s="172"/>
      <c r="UH70" s="172"/>
      <c r="UI70" s="172"/>
      <c r="UJ70" s="172"/>
      <c r="UK70" s="172"/>
      <c r="UL70" s="172"/>
      <c r="UM70" s="172"/>
      <c r="UN70" s="172"/>
      <c r="UO70" s="172"/>
      <c r="UP70" s="172"/>
      <c r="UQ70" s="172"/>
      <c r="UR70" s="172"/>
      <c r="US70" s="172"/>
      <c r="UT70" s="172"/>
      <c r="UU70" s="172"/>
      <c r="UV70" s="172"/>
      <c r="UW70" s="172"/>
      <c r="UX70" s="172"/>
      <c r="UY70" s="172"/>
      <c r="UZ70" s="172"/>
      <c r="VA70" s="172"/>
      <c r="VB70" s="172"/>
      <c r="VC70" s="172"/>
      <c r="VD70" s="172"/>
      <c r="VE70" s="172"/>
      <c r="VF70" s="172"/>
      <c r="VG70" s="172"/>
      <c r="VH70" s="172"/>
      <c r="VI70" s="172"/>
      <c r="VJ70" s="172"/>
      <c r="VK70" s="172"/>
      <c r="VL70" s="172"/>
      <c r="VM70" s="172"/>
      <c r="VN70" s="172"/>
      <c r="VO70" s="172"/>
      <c r="VP70" s="172"/>
      <c r="VQ70" s="172"/>
      <c r="VR70" s="172"/>
      <c r="VS70" s="172"/>
      <c r="VT70" s="172"/>
      <c r="VU70" s="172"/>
      <c r="VV70" s="172"/>
      <c r="VW70" s="172"/>
      <c r="VX70" s="172"/>
      <c r="VY70" s="172"/>
      <c r="VZ70" s="172"/>
      <c r="WA70" s="172"/>
      <c r="WB70" s="172"/>
      <c r="WC70" s="172"/>
      <c r="WD70" s="172"/>
      <c r="WE70" s="172"/>
      <c r="WF70" s="172"/>
      <c r="WG70" s="172"/>
      <c r="WH70" s="172"/>
      <c r="WI70" s="172"/>
      <c r="WJ70" s="172"/>
      <c r="WK70" s="172"/>
      <c r="WL70" s="172"/>
      <c r="WM70" s="172"/>
      <c r="WN70" s="172"/>
      <c r="WO70" s="172"/>
      <c r="WP70" s="172"/>
      <c r="WQ70" s="172"/>
      <c r="WR70" s="172"/>
      <c r="WS70" s="172"/>
      <c r="WT70" s="172"/>
      <c r="WU70" s="172"/>
      <c r="WV70" s="172"/>
      <c r="WW70" s="172"/>
      <c r="WX70" s="172"/>
      <c r="WY70" s="172"/>
      <c r="WZ70" s="172"/>
      <c r="XA70" s="172"/>
      <c r="XB70" s="172"/>
      <c r="XC70" s="172"/>
      <c r="XD70" s="172"/>
      <c r="XE70" s="172"/>
      <c r="XF70" s="172"/>
      <c r="XG70" s="172"/>
      <c r="XH70" s="172"/>
      <c r="XI70" s="172"/>
      <c r="XJ70" s="172"/>
      <c r="XK70" s="172"/>
      <c r="XL70" s="172"/>
      <c r="XM70" s="172"/>
      <c r="XN70" s="172"/>
      <c r="XO70" s="172"/>
      <c r="XP70" s="172"/>
      <c r="XQ70" s="172"/>
      <c r="XR70" s="172"/>
      <c r="XS70" s="172"/>
      <c r="XT70" s="172"/>
      <c r="XU70" s="172"/>
      <c r="XV70" s="172"/>
      <c r="XW70" s="172"/>
      <c r="XX70" s="172"/>
      <c r="XY70" s="172"/>
      <c r="XZ70" s="172"/>
      <c r="YA70" s="172"/>
      <c r="YB70" s="172"/>
      <c r="YC70" s="172"/>
      <c r="YD70" s="172"/>
      <c r="YE70" s="172"/>
      <c r="YF70" s="172"/>
      <c r="YG70" s="172"/>
      <c r="YH70" s="172"/>
      <c r="YI70" s="172"/>
      <c r="YJ70" s="172"/>
      <c r="YK70" s="172"/>
      <c r="YL70" s="172"/>
      <c r="YM70" s="172"/>
      <c r="YN70" s="172"/>
      <c r="YO70" s="172"/>
      <c r="YP70" s="172"/>
      <c r="YQ70" s="172"/>
      <c r="YR70" s="172"/>
      <c r="YS70" s="172"/>
      <c r="YT70" s="172"/>
      <c r="YU70" s="172"/>
      <c r="YV70" s="172"/>
      <c r="YW70" s="172"/>
      <c r="YX70" s="172"/>
      <c r="YY70" s="172"/>
      <c r="YZ70" s="172"/>
      <c r="ZA70" s="172"/>
      <c r="ZB70" s="172"/>
      <c r="ZC70" s="172"/>
      <c r="ZD70" s="172"/>
      <c r="ZE70" s="172"/>
      <c r="ZF70" s="172"/>
      <c r="ZG70" s="172"/>
      <c r="ZH70" s="172"/>
      <c r="ZI70" s="172"/>
      <c r="ZJ70" s="172"/>
      <c r="ZK70" s="172"/>
      <c r="ZL70" s="172"/>
      <c r="ZM70" s="172"/>
      <c r="ZN70" s="172"/>
      <c r="ZO70" s="172"/>
      <c r="ZP70" s="172"/>
      <c r="ZQ70" s="172"/>
      <c r="ZR70" s="172"/>
      <c r="ZS70" s="172"/>
      <c r="ZT70" s="172"/>
      <c r="ZU70" s="172"/>
      <c r="ZV70" s="172"/>
      <c r="ZW70" s="172"/>
      <c r="ZX70" s="172"/>
      <c r="ZY70" s="172"/>
      <c r="ZZ70" s="172"/>
      <c r="AAA70" s="172"/>
      <c r="AAB70" s="172"/>
      <c r="AAC70" s="172"/>
      <c r="AAD70" s="172"/>
      <c r="AAE70" s="172"/>
      <c r="AAF70" s="172"/>
      <c r="AAG70" s="172"/>
      <c r="AAH70" s="172"/>
      <c r="AAI70" s="172"/>
      <c r="AAJ70" s="172"/>
      <c r="AAK70" s="172"/>
      <c r="AAL70" s="172"/>
      <c r="AAM70" s="172"/>
      <c r="AAN70" s="172"/>
      <c r="AAO70" s="172"/>
      <c r="AAP70" s="172"/>
      <c r="AAQ70" s="172"/>
      <c r="AAR70" s="172"/>
      <c r="AAS70" s="172"/>
      <c r="AAT70" s="172"/>
      <c r="AAU70" s="172"/>
      <c r="AAV70" s="172"/>
      <c r="AAW70" s="172"/>
      <c r="AAX70" s="172"/>
      <c r="AAY70" s="172"/>
      <c r="AAZ70" s="172"/>
      <c r="ABA70" s="172"/>
      <c r="ABB70" s="172"/>
      <c r="ABC70" s="172"/>
      <c r="ABD70" s="172"/>
      <c r="ABE70" s="172"/>
      <c r="ABF70" s="172"/>
      <c r="ABG70" s="172"/>
      <c r="ABH70" s="172"/>
      <c r="ABI70" s="172"/>
      <c r="ABJ70" s="172"/>
      <c r="ABK70" s="172"/>
      <c r="ABL70" s="172"/>
      <c r="ABM70" s="172"/>
      <c r="ABN70" s="172"/>
      <c r="ABO70" s="172"/>
      <c r="ABP70" s="172"/>
      <c r="ABQ70" s="172"/>
      <c r="ABR70" s="172"/>
      <c r="ABS70" s="172"/>
      <c r="ABT70" s="172"/>
      <c r="ABU70" s="172"/>
      <c r="ABV70" s="172"/>
      <c r="ABW70" s="172"/>
      <c r="ABX70" s="172"/>
      <c r="ABY70" s="172"/>
      <c r="ABZ70" s="172"/>
      <c r="ACA70" s="172"/>
      <c r="ACB70" s="172"/>
      <c r="ACC70" s="172"/>
      <c r="ACD70" s="172"/>
      <c r="ACE70" s="172"/>
      <c r="ACF70" s="172"/>
      <c r="ACG70" s="172"/>
      <c r="ACH70" s="172"/>
      <c r="ACI70" s="172"/>
      <c r="ACJ70" s="172"/>
      <c r="ACK70" s="172"/>
      <c r="ACL70" s="172"/>
      <c r="ACM70" s="172"/>
      <c r="ACN70" s="172"/>
      <c r="ACO70" s="172"/>
      <c r="ACP70" s="172"/>
      <c r="ACQ70" s="172"/>
      <c r="ACR70" s="172"/>
      <c r="ACS70" s="172"/>
      <c r="ACT70" s="172"/>
      <c r="ACU70" s="172"/>
      <c r="ACV70" s="172"/>
      <c r="ACW70" s="172"/>
      <c r="ACX70" s="172"/>
      <c r="ACY70" s="172"/>
      <c r="ACZ70" s="172"/>
      <c r="ADA70" s="172"/>
      <c r="ADB70" s="172"/>
      <c r="ADC70" s="172"/>
      <c r="ADD70" s="172"/>
      <c r="ADE70" s="172"/>
      <c r="ADF70" s="172"/>
      <c r="ADG70" s="172"/>
      <c r="ADH70" s="172"/>
      <c r="ADI70" s="172"/>
      <c r="ADJ70" s="172"/>
      <c r="ADK70" s="172"/>
      <c r="ADL70" s="172"/>
      <c r="ADM70" s="172"/>
      <c r="ADN70" s="172"/>
      <c r="ADO70" s="172"/>
      <c r="ADP70" s="172"/>
      <c r="ADQ70" s="172"/>
      <c r="ADR70" s="172"/>
      <c r="ADS70" s="172"/>
      <c r="ADT70" s="172"/>
      <c r="ADU70" s="172"/>
      <c r="ADV70" s="172"/>
      <c r="ADW70" s="172"/>
      <c r="ADX70" s="172"/>
      <c r="ADY70" s="172"/>
      <c r="ADZ70" s="172"/>
      <c r="AEA70" s="172"/>
      <c r="AEB70" s="172"/>
      <c r="AEC70" s="172"/>
      <c r="AED70" s="172"/>
      <c r="AEE70" s="172"/>
      <c r="AEF70" s="172"/>
      <c r="AEG70" s="172"/>
      <c r="AEH70" s="172"/>
      <c r="AEI70" s="172"/>
      <c r="AEJ70" s="172"/>
      <c r="AEK70" s="172"/>
      <c r="AEL70" s="172"/>
      <c r="AEM70" s="172"/>
      <c r="AEN70" s="172"/>
      <c r="AEO70" s="172"/>
      <c r="AEP70" s="172"/>
      <c r="AEQ70" s="172"/>
      <c r="AER70" s="172"/>
      <c r="AES70" s="172"/>
      <c r="AET70" s="172"/>
      <c r="AEU70" s="172"/>
      <c r="AEV70" s="172"/>
      <c r="AEW70" s="172"/>
      <c r="AEX70" s="172"/>
      <c r="AEY70" s="172"/>
      <c r="AEZ70" s="172"/>
      <c r="AFA70" s="172"/>
      <c r="AFB70" s="172"/>
      <c r="AFC70" s="172"/>
      <c r="AFD70" s="172"/>
      <c r="AFE70" s="172"/>
      <c r="AFF70" s="172"/>
      <c r="AFG70" s="172"/>
      <c r="AFH70" s="172"/>
      <c r="AFI70" s="172"/>
      <c r="AFJ70" s="172"/>
      <c r="AFK70" s="172"/>
      <c r="AFL70" s="172"/>
      <c r="AFM70" s="172"/>
      <c r="AFN70" s="172"/>
      <c r="AFO70" s="172"/>
      <c r="AFP70" s="172"/>
      <c r="AFQ70" s="172"/>
      <c r="AFR70" s="172"/>
      <c r="AFS70" s="172"/>
      <c r="AFT70" s="172"/>
      <c r="AFU70" s="172"/>
      <c r="AFV70" s="172"/>
      <c r="AFW70" s="172"/>
      <c r="AFX70" s="172"/>
      <c r="AFY70" s="172"/>
      <c r="AFZ70" s="172"/>
      <c r="AGA70" s="172"/>
      <c r="AGB70" s="172"/>
      <c r="AGC70" s="172"/>
      <c r="AGD70" s="172"/>
      <c r="AGE70" s="172"/>
      <c r="AGF70" s="172"/>
      <c r="AGG70" s="172"/>
      <c r="AGH70" s="172"/>
      <c r="AGI70" s="172"/>
      <c r="AGJ70" s="172"/>
      <c r="AGK70" s="172"/>
      <c r="AGL70" s="172"/>
      <c r="AGM70" s="172"/>
      <c r="AGN70" s="172"/>
      <c r="AGO70" s="172"/>
      <c r="AGP70" s="172"/>
      <c r="AGQ70" s="172"/>
      <c r="AGR70" s="172"/>
      <c r="AGS70" s="172"/>
      <c r="AGT70" s="172"/>
      <c r="AGU70" s="172"/>
      <c r="AGV70" s="172"/>
      <c r="AGW70" s="172"/>
      <c r="AGX70" s="172"/>
      <c r="AGY70" s="172"/>
      <c r="AGZ70" s="172"/>
      <c r="AHA70" s="172"/>
      <c r="AHB70" s="172"/>
      <c r="AHC70" s="172"/>
      <c r="AHD70" s="172"/>
      <c r="AHE70" s="172"/>
      <c r="AHF70" s="172"/>
      <c r="AHG70" s="172"/>
      <c r="AHH70" s="172"/>
      <c r="AHI70" s="172"/>
      <c r="AHJ70" s="172"/>
      <c r="AHK70" s="172"/>
      <c r="AHL70" s="172"/>
      <c r="AHM70" s="172"/>
      <c r="AHN70" s="172"/>
      <c r="AHO70" s="172"/>
      <c r="AHP70" s="172"/>
      <c r="AHQ70" s="172"/>
      <c r="AHR70" s="172"/>
      <c r="AHS70" s="172"/>
      <c r="AHT70" s="172"/>
      <c r="AHU70" s="172"/>
      <c r="AHV70" s="172"/>
      <c r="AHW70" s="172"/>
      <c r="AHX70" s="172"/>
      <c r="AHY70" s="172"/>
      <c r="AHZ70" s="172"/>
      <c r="AIA70" s="172"/>
      <c r="AIB70" s="172"/>
      <c r="AIC70" s="172"/>
      <c r="AID70" s="172"/>
      <c r="AIE70" s="172"/>
      <c r="AIF70" s="172"/>
      <c r="AIG70" s="172"/>
      <c r="AIH70" s="172"/>
      <c r="AII70" s="172"/>
      <c r="AIJ70" s="172"/>
      <c r="AIK70" s="172"/>
      <c r="AIL70" s="172"/>
      <c r="AIM70" s="172"/>
      <c r="AIN70" s="172"/>
      <c r="AIO70" s="172"/>
      <c r="AIP70" s="172"/>
      <c r="AIQ70" s="172"/>
      <c r="AIR70" s="172"/>
      <c r="AIS70" s="172"/>
      <c r="AIT70" s="172"/>
      <c r="AIU70" s="172"/>
      <c r="AIV70" s="172"/>
      <c r="AIW70" s="172"/>
      <c r="AIX70" s="172"/>
      <c r="AIY70" s="172"/>
      <c r="AIZ70" s="172"/>
      <c r="AJA70" s="172"/>
      <c r="AJB70" s="172"/>
      <c r="AJC70" s="172"/>
      <c r="AJD70" s="172"/>
      <c r="AJE70" s="172"/>
      <c r="AJF70" s="172"/>
      <c r="AJG70" s="172"/>
      <c r="AJH70" s="172"/>
      <c r="AJI70" s="172"/>
      <c r="AJJ70" s="172"/>
      <c r="AJK70" s="172"/>
      <c r="AJL70" s="172"/>
      <c r="AJM70" s="172"/>
      <c r="AJN70" s="172"/>
      <c r="AJO70" s="172"/>
      <c r="AJP70" s="172"/>
      <c r="AJQ70" s="172"/>
      <c r="AJR70" s="172"/>
      <c r="AJS70" s="172"/>
      <c r="AJT70" s="172"/>
      <c r="AJU70" s="172"/>
      <c r="AJV70" s="172"/>
      <c r="AJW70" s="172"/>
      <c r="AJX70" s="172"/>
      <c r="AJY70" s="172"/>
      <c r="AJZ70" s="172"/>
      <c r="AKA70" s="172"/>
      <c r="AKB70" s="172"/>
      <c r="AKC70" s="172"/>
      <c r="AKD70" s="172"/>
      <c r="AKE70" s="172"/>
      <c r="AKF70" s="172"/>
      <c r="AKG70" s="172"/>
      <c r="AKH70" s="172"/>
      <c r="AKI70" s="172"/>
      <c r="AKJ70" s="172"/>
      <c r="AKK70" s="172"/>
      <c r="AKL70" s="172"/>
      <c r="AKM70" s="172"/>
      <c r="AKN70" s="172"/>
      <c r="AKO70" s="172"/>
      <c r="AKP70" s="172"/>
      <c r="AKQ70" s="172"/>
      <c r="AKR70" s="172"/>
      <c r="AKS70" s="172"/>
      <c r="AKT70" s="172"/>
      <c r="AKU70" s="172"/>
      <c r="AKV70" s="172"/>
      <c r="AKW70" s="172"/>
      <c r="AKX70" s="172"/>
      <c r="AKY70" s="172"/>
      <c r="AKZ70" s="172"/>
      <c r="ALA70" s="172"/>
      <c r="ALB70" s="172"/>
      <c r="ALC70" s="172"/>
      <c r="ALD70" s="172"/>
      <c r="ALE70" s="172"/>
      <c r="ALF70" s="172"/>
      <c r="ALG70" s="172"/>
      <c r="ALH70" s="172"/>
      <c r="ALI70" s="172"/>
      <c r="ALJ70" s="172"/>
      <c r="ALK70" s="172"/>
      <c r="ALL70" s="172"/>
      <c r="ALM70" s="172"/>
      <c r="ALN70" s="172"/>
      <c r="ALO70" s="172"/>
      <c r="ALP70" s="172"/>
      <c r="ALQ70" s="172"/>
      <c r="ALR70" s="172"/>
      <c r="ALS70" s="172"/>
      <c r="ALT70" s="172"/>
      <c r="ALU70" s="172"/>
      <c r="ALV70" s="172"/>
      <c r="ALW70" s="172"/>
      <c r="ALX70" s="172"/>
      <c r="ALY70" s="172"/>
      <c r="ALZ70" s="172"/>
      <c r="AMA70" s="172"/>
      <c r="AMB70" s="172"/>
      <c r="AMC70" s="172"/>
      <c r="AMD70" s="172"/>
      <c r="AME70" s="172"/>
      <c r="AMF70" s="172"/>
      <c r="AMG70" s="172"/>
      <c r="AMH70" s="172"/>
      <c r="AMI70" s="172"/>
      <c r="AMJ70" s="172"/>
      <c r="AMK70" s="172"/>
      <c r="AML70" s="172"/>
    </row>
    <row r="71" spans="1:1026" s="282" customFormat="1">
      <c r="A71" s="408" t="s">
        <v>404</v>
      </c>
      <c r="B71" s="408" t="s">
        <v>405</v>
      </c>
      <c r="C71" s="154">
        <f t="shared" si="11"/>
        <v>17</v>
      </c>
      <c r="D71" s="167">
        <f t="shared" si="12"/>
        <v>68</v>
      </c>
      <c r="E71" s="166" t="str">
        <f t="shared" si="13"/>
        <v>9C</v>
      </c>
      <c r="F71" s="367" t="str">
        <f t="shared" si="14"/>
        <v>1B</v>
      </c>
      <c r="G71" s="367" t="str">
        <f t="shared" si="15"/>
        <v>02</v>
      </c>
      <c r="H71" s="367" t="str">
        <f t="shared" si="16"/>
        <v>4D</v>
      </c>
      <c r="I71" s="367" t="str">
        <f t="shared" si="17"/>
        <v>00</v>
      </c>
      <c r="J71" s="367" t="str">
        <f t="shared" si="18"/>
        <v>07</v>
      </c>
      <c r="K71" s="367" t="str">
        <f t="shared" si="19"/>
        <v>06</v>
      </c>
      <c r="L71" s="367" t="str">
        <f t="shared" si="20"/>
        <v>13</v>
      </c>
      <c r="M71" s="367" t="str">
        <f t="shared" si="21"/>
        <v>4</v>
      </c>
      <c r="N71" s="367" t="str">
        <f t="shared" si="22"/>
        <v/>
      </c>
      <c r="O71" s="156" t="str">
        <f t="shared" si="23"/>
        <v/>
      </c>
      <c r="P71" s="157" t="str">
        <f t="shared" si="86"/>
        <v>1</v>
      </c>
      <c r="Q71" s="158" t="str">
        <f t="shared" si="86"/>
        <v>0</v>
      </c>
      <c r="R71" s="158" t="str">
        <f t="shared" si="86"/>
        <v>0</v>
      </c>
      <c r="S71" s="159" t="str">
        <f t="shared" si="86"/>
        <v>1</v>
      </c>
      <c r="T71" s="158" t="str">
        <f t="shared" si="86"/>
        <v>1</v>
      </c>
      <c r="U71" s="158" t="str">
        <f t="shared" si="86"/>
        <v>1</v>
      </c>
      <c r="V71" s="158" t="str">
        <f t="shared" si="86"/>
        <v>0</v>
      </c>
      <c r="W71" s="159" t="str">
        <f t="shared" si="86"/>
        <v>0</v>
      </c>
      <c r="X71" s="158" t="str">
        <f t="shared" si="87"/>
        <v>0</v>
      </c>
      <c r="Y71" s="158" t="str">
        <f t="shared" si="87"/>
        <v>0</v>
      </c>
      <c r="Z71" s="158" t="str">
        <f t="shared" si="87"/>
        <v>0</v>
      </c>
      <c r="AA71" s="159" t="str">
        <f t="shared" si="87"/>
        <v>1</v>
      </c>
      <c r="AB71" s="161" t="str">
        <f t="shared" si="87"/>
        <v>1</v>
      </c>
      <c r="AC71" s="161" t="str">
        <f t="shared" si="87"/>
        <v>0</v>
      </c>
      <c r="AD71" s="158" t="str">
        <f t="shared" si="87"/>
        <v>1</v>
      </c>
      <c r="AE71" s="159" t="str">
        <f t="shared" si="87"/>
        <v>1</v>
      </c>
      <c r="AF71" s="367" t="str">
        <f t="shared" si="88"/>
        <v>0</v>
      </c>
      <c r="AG71" s="162" t="str">
        <f t="shared" si="88"/>
        <v>0</v>
      </c>
      <c r="AH71" s="163" t="str">
        <f t="shared" si="88"/>
        <v>0</v>
      </c>
      <c r="AI71" s="165" t="str">
        <f t="shared" si="88"/>
        <v>0</v>
      </c>
      <c r="AJ71" s="164" t="str">
        <f t="shared" si="88"/>
        <v>0</v>
      </c>
      <c r="AK71" s="164" t="str">
        <f t="shared" si="88"/>
        <v>0</v>
      </c>
      <c r="AL71" s="289" t="str">
        <f t="shared" si="88"/>
        <v>1</v>
      </c>
      <c r="AM71" s="165" t="str">
        <f t="shared" si="88"/>
        <v>0</v>
      </c>
      <c r="AN71" s="230" t="str">
        <f t="shared" si="89"/>
        <v>0</v>
      </c>
      <c r="AO71" s="230" t="str">
        <f t="shared" si="89"/>
        <v>1</v>
      </c>
      <c r="AP71" s="230" t="str">
        <f t="shared" si="89"/>
        <v>0</v>
      </c>
      <c r="AQ71" s="231" t="str">
        <f t="shared" si="89"/>
        <v>0</v>
      </c>
      <c r="AR71" s="230" t="str">
        <f t="shared" si="89"/>
        <v>1</v>
      </c>
      <c r="AS71" s="230" t="str">
        <f t="shared" si="89"/>
        <v>1</v>
      </c>
      <c r="AT71" s="230" t="str">
        <f t="shared" si="89"/>
        <v>0</v>
      </c>
      <c r="AU71" s="231" t="str">
        <f t="shared" si="89"/>
        <v>1</v>
      </c>
      <c r="AV71" s="230" t="str">
        <f t="shared" si="90"/>
        <v>0</v>
      </c>
      <c r="AW71" s="232" t="str">
        <f t="shared" si="90"/>
        <v>0</v>
      </c>
      <c r="AX71" s="232" t="str">
        <f t="shared" si="90"/>
        <v>0</v>
      </c>
      <c r="AY71" s="233" t="str">
        <f t="shared" si="90"/>
        <v>0</v>
      </c>
      <c r="AZ71" s="232" t="str">
        <f t="shared" si="90"/>
        <v>0</v>
      </c>
      <c r="BA71" s="232" t="str">
        <f t="shared" si="90"/>
        <v>0</v>
      </c>
      <c r="BB71" s="232" t="str">
        <f t="shared" si="90"/>
        <v>0</v>
      </c>
      <c r="BC71" s="233" t="str">
        <f t="shared" si="90"/>
        <v>0</v>
      </c>
      <c r="BD71" s="168" t="str">
        <f t="shared" si="91"/>
        <v>0</v>
      </c>
      <c r="BE71" s="168" t="str">
        <f t="shared" si="91"/>
        <v>0</v>
      </c>
      <c r="BF71" s="168" t="str">
        <f t="shared" si="91"/>
        <v>0</v>
      </c>
      <c r="BG71" s="169" t="str">
        <f t="shared" si="91"/>
        <v>0</v>
      </c>
      <c r="BH71" s="168" t="str">
        <f t="shared" si="91"/>
        <v>0</v>
      </c>
      <c r="BI71" s="168" t="str">
        <f t="shared" si="91"/>
        <v>1</v>
      </c>
      <c r="BJ71" s="168" t="str">
        <f t="shared" si="91"/>
        <v>1</v>
      </c>
      <c r="BK71" s="169" t="str">
        <f t="shared" si="91"/>
        <v>1</v>
      </c>
      <c r="BL71" s="168" t="str">
        <f t="shared" si="92"/>
        <v>0</v>
      </c>
      <c r="BM71" s="168" t="str">
        <f t="shared" si="92"/>
        <v>0</v>
      </c>
      <c r="BN71" s="168" t="str">
        <f t="shared" si="92"/>
        <v>0</v>
      </c>
      <c r="BO71" s="169" t="str">
        <f t="shared" si="92"/>
        <v>0</v>
      </c>
      <c r="BP71" s="168" t="str">
        <f t="shared" si="92"/>
        <v>0</v>
      </c>
      <c r="BQ71" s="168" t="str">
        <f t="shared" si="92"/>
        <v>1</v>
      </c>
      <c r="BR71" s="168" t="str">
        <f t="shared" si="92"/>
        <v>1</v>
      </c>
      <c r="BS71" s="169" t="str">
        <f t="shared" si="92"/>
        <v>0</v>
      </c>
      <c r="BT71" s="302" t="str">
        <f t="shared" si="93"/>
        <v>0</v>
      </c>
      <c r="BU71" s="302" t="str">
        <f t="shared" si="93"/>
        <v>0</v>
      </c>
      <c r="BV71" s="302" t="str">
        <f t="shared" si="93"/>
        <v>0</v>
      </c>
      <c r="BW71" s="303" t="str">
        <f t="shared" si="93"/>
        <v>1</v>
      </c>
      <c r="BX71" s="302" t="str">
        <f t="shared" si="93"/>
        <v>0</v>
      </c>
      <c r="BY71" s="302" t="str">
        <f t="shared" si="93"/>
        <v>0</v>
      </c>
      <c r="BZ71" s="302" t="str">
        <f t="shared" si="93"/>
        <v>1</v>
      </c>
      <c r="CA71" s="303" t="str">
        <f t="shared" si="93"/>
        <v>1</v>
      </c>
      <c r="CB71" s="164" t="str">
        <f t="shared" si="94"/>
        <v>0</v>
      </c>
      <c r="CC71" s="289" t="str">
        <f t="shared" si="94"/>
        <v>1</v>
      </c>
      <c r="CD71" s="340" t="str">
        <f t="shared" si="94"/>
        <v>0</v>
      </c>
      <c r="CE71" s="341" t="str">
        <f t="shared" si="94"/>
        <v>0</v>
      </c>
      <c r="CF71" s="340" t="str">
        <f t="shared" si="94"/>
        <v>0</v>
      </c>
      <c r="CG71" s="340" t="str">
        <f t="shared" si="94"/>
        <v>0</v>
      </c>
      <c r="CH71" s="340" t="str">
        <f t="shared" si="94"/>
        <v>0</v>
      </c>
      <c r="CI71" s="341" t="str">
        <f t="shared" si="94"/>
        <v>0</v>
      </c>
      <c r="CJ71" s="367"/>
      <c r="CK71" s="367"/>
      <c r="CL71" s="32" t="str">
        <f t="shared" si="63"/>
        <v>9C1B</v>
      </c>
      <c r="CM71" s="285">
        <f t="shared" si="64"/>
        <v>77</v>
      </c>
      <c r="CN71" s="285">
        <f t="shared" si="67"/>
        <v>87</v>
      </c>
      <c r="CO71" s="142">
        <f t="shared" si="34"/>
        <v>64.3</v>
      </c>
      <c r="CP71" s="142">
        <f t="shared" si="35"/>
        <v>17.944444444444443</v>
      </c>
      <c r="CQ71" s="154">
        <f t="shared" si="65"/>
        <v>1</v>
      </c>
      <c r="CR71" s="367"/>
      <c r="CS71" s="170">
        <f t="shared" si="36"/>
        <v>9</v>
      </c>
      <c r="CT71" s="23">
        <f t="shared" si="37"/>
        <v>12</v>
      </c>
      <c r="CU71" s="171">
        <f t="shared" si="38"/>
        <v>1</v>
      </c>
      <c r="CV71" s="23">
        <f t="shared" si="39"/>
        <v>11</v>
      </c>
      <c r="CW71" s="172">
        <f t="shared" si="40"/>
        <v>0</v>
      </c>
      <c r="CX71" s="24">
        <f t="shared" si="41"/>
        <v>2</v>
      </c>
      <c r="CY71" s="267">
        <f t="shared" si="42"/>
        <v>4</v>
      </c>
      <c r="CZ71" s="268">
        <f t="shared" si="43"/>
        <v>13</v>
      </c>
      <c r="DA71" s="267">
        <f t="shared" si="44"/>
        <v>0</v>
      </c>
      <c r="DB71" s="268">
        <f t="shared" si="45"/>
        <v>0</v>
      </c>
      <c r="DC71" s="173">
        <f t="shared" si="46"/>
        <v>0</v>
      </c>
      <c r="DD71" s="26">
        <f t="shared" si="47"/>
        <v>7</v>
      </c>
      <c r="DE71" s="173">
        <f t="shared" si="48"/>
        <v>0</v>
      </c>
      <c r="DF71" s="26">
        <f t="shared" si="49"/>
        <v>6</v>
      </c>
      <c r="DG71" s="326">
        <f t="shared" si="50"/>
        <v>1</v>
      </c>
      <c r="DH71" s="327">
        <f t="shared" si="51"/>
        <v>3</v>
      </c>
      <c r="DI71" s="172">
        <f t="shared" si="52"/>
        <v>4</v>
      </c>
      <c r="DJ71" s="24">
        <f t="shared" si="53"/>
        <v>0</v>
      </c>
      <c r="DK71" s="172"/>
      <c r="DL71" s="19">
        <f t="shared" si="54"/>
        <v>156</v>
      </c>
      <c r="DM71" s="19">
        <f t="shared" si="55"/>
        <v>27</v>
      </c>
      <c r="DN71" s="174">
        <f t="shared" si="56"/>
        <v>2</v>
      </c>
      <c r="DO71" s="278">
        <f t="shared" si="57"/>
        <v>77</v>
      </c>
      <c r="DP71" s="278">
        <f t="shared" si="58"/>
        <v>0</v>
      </c>
      <c r="DQ71" s="20">
        <f t="shared" si="59"/>
        <v>7</v>
      </c>
      <c r="DR71" s="20">
        <f t="shared" si="60"/>
        <v>6</v>
      </c>
      <c r="DS71" s="337">
        <f t="shared" si="61"/>
        <v>19</v>
      </c>
      <c r="DT71" s="174">
        <f t="shared" si="62"/>
        <v>64</v>
      </c>
      <c r="DU71" s="172">
        <f t="shared" si="66"/>
        <v>19</v>
      </c>
      <c r="DV71" s="172"/>
      <c r="DW71" s="172"/>
      <c r="DX71" s="172"/>
      <c r="DY71" s="172"/>
      <c r="DZ71" s="172"/>
      <c r="EA71" s="172"/>
      <c r="EB71" s="172"/>
      <c r="EC71" s="172"/>
      <c r="ED71" s="172"/>
      <c r="EE71" s="172"/>
      <c r="EF71" s="172"/>
      <c r="EG71" s="172"/>
      <c r="EH71" s="172"/>
      <c r="EI71" s="172"/>
      <c r="EJ71" s="172"/>
      <c r="EK71" s="172"/>
      <c r="EL71" s="172"/>
      <c r="EM71" s="172"/>
      <c r="EN71" s="172"/>
      <c r="EO71" s="172"/>
      <c r="EP71" s="172"/>
      <c r="EQ71" s="172"/>
      <c r="ER71" s="172"/>
      <c r="ES71" s="172"/>
      <c r="ET71" s="172"/>
      <c r="EU71" s="172"/>
      <c r="EV71" s="172"/>
      <c r="EW71" s="172"/>
      <c r="EX71" s="172"/>
      <c r="EY71" s="172"/>
      <c r="EZ71" s="172"/>
      <c r="FA71" s="172"/>
      <c r="FB71" s="172"/>
      <c r="FC71" s="172"/>
      <c r="FD71" s="172"/>
      <c r="FE71" s="172"/>
      <c r="FF71" s="172"/>
      <c r="FG71" s="172"/>
      <c r="FH71" s="172"/>
      <c r="FI71" s="172"/>
      <c r="FJ71" s="172"/>
      <c r="FK71" s="172"/>
      <c r="FL71" s="172"/>
      <c r="FM71" s="172"/>
      <c r="FN71" s="172"/>
      <c r="FO71" s="172"/>
      <c r="FP71" s="172"/>
      <c r="FQ71" s="172"/>
      <c r="FR71" s="172"/>
      <c r="FS71" s="172"/>
      <c r="FT71" s="172"/>
      <c r="FU71" s="172"/>
      <c r="FV71" s="172"/>
      <c r="FW71" s="172"/>
      <c r="FX71" s="172"/>
      <c r="FY71" s="172"/>
      <c r="FZ71" s="172"/>
      <c r="GA71" s="172"/>
      <c r="GB71" s="172"/>
      <c r="GC71" s="172"/>
      <c r="GD71" s="172"/>
      <c r="GE71" s="172"/>
      <c r="GF71" s="172"/>
      <c r="GG71" s="172"/>
      <c r="GH71" s="172"/>
      <c r="GI71" s="172"/>
      <c r="GJ71" s="172"/>
      <c r="GK71" s="172"/>
      <c r="GL71" s="172"/>
      <c r="GM71" s="172"/>
      <c r="GN71" s="172"/>
      <c r="GO71" s="172"/>
      <c r="GP71" s="172"/>
      <c r="GQ71" s="172"/>
      <c r="GR71" s="172"/>
      <c r="GS71" s="172"/>
      <c r="GT71" s="172"/>
      <c r="GU71" s="172"/>
      <c r="GV71" s="172"/>
      <c r="GW71" s="172"/>
      <c r="GX71" s="172"/>
      <c r="GY71" s="172"/>
      <c r="GZ71" s="172"/>
      <c r="HA71" s="172"/>
      <c r="HB71" s="172"/>
      <c r="HC71" s="172"/>
      <c r="HD71" s="172"/>
      <c r="HE71" s="172"/>
      <c r="HF71" s="172"/>
      <c r="HG71" s="172"/>
      <c r="HH71" s="172"/>
      <c r="HI71" s="172"/>
      <c r="HJ71" s="172"/>
      <c r="HK71" s="172"/>
      <c r="HL71" s="172"/>
      <c r="HM71" s="172"/>
      <c r="HN71" s="172"/>
      <c r="HO71" s="172"/>
      <c r="HP71" s="172"/>
      <c r="HQ71" s="172"/>
      <c r="HR71" s="172"/>
      <c r="HS71" s="172"/>
      <c r="HT71" s="172"/>
      <c r="HU71" s="172"/>
      <c r="HV71" s="172"/>
      <c r="HW71" s="172"/>
      <c r="HX71" s="172"/>
      <c r="HY71" s="172"/>
      <c r="HZ71" s="172"/>
      <c r="IA71" s="172"/>
      <c r="IB71" s="172"/>
      <c r="IC71" s="172"/>
      <c r="ID71" s="172"/>
      <c r="IE71" s="172"/>
      <c r="IF71" s="172"/>
      <c r="IG71" s="172"/>
      <c r="IH71" s="172"/>
      <c r="II71" s="172"/>
      <c r="IJ71" s="172"/>
      <c r="IK71" s="172"/>
      <c r="IL71" s="172"/>
      <c r="IM71" s="172"/>
      <c r="IN71" s="172"/>
      <c r="IO71" s="172"/>
      <c r="IP71" s="172"/>
      <c r="IQ71" s="172"/>
      <c r="IR71" s="172"/>
      <c r="IS71" s="172"/>
      <c r="IT71" s="172"/>
      <c r="IU71" s="172"/>
      <c r="IV71" s="172"/>
      <c r="IW71" s="172"/>
      <c r="IX71" s="172"/>
      <c r="IY71" s="172"/>
      <c r="IZ71" s="172"/>
      <c r="JA71" s="172"/>
      <c r="JB71" s="172"/>
      <c r="JC71" s="172"/>
      <c r="JD71" s="172"/>
      <c r="JE71" s="172"/>
      <c r="JF71" s="172"/>
      <c r="JG71" s="172"/>
      <c r="JH71" s="172"/>
      <c r="JI71" s="172"/>
      <c r="JJ71" s="172"/>
      <c r="JK71" s="172"/>
      <c r="JL71" s="172"/>
      <c r="JM71" s="172"/>
      <c r="JN71" s="172"/>
      <c r="JO71" s="172"/>
      <c r="JP71" s="172"/>
      <c r="JQ71" s="172"/>
      <c r="JR71" s="172"/>
      <c r="JS71" s="172"/>
      <c r="JT71" s="172"/>
      <c r="JU71" s="172"/>
      <c r="JV71" s="172"/>
      <c r="JW71" s="172"/>
      <c r="JX71" s="172"/>
      <c r="JY71" s="172"/>
      <c r="JZ71" s="172"/>
      <c r="KA71" s="172"/>
      <c r="KB71" s="172"/>
      <c r="KC71" s="172"/>
      <c r="KD71" s="172"/>
      <c r="KE71" s="172"/>
      <c r="KF71" s="172"/>
      <c r="KG71" s="172"/>
      <c r="KH71" s="172"/>
      <c r="KI71" s="172"/>
      <c r="KJ71" s="172"/>
      <c r="KK71" s="172"/>
      <c r="KL71" s="172"/>
      <c r="KM71" s="172"/>
      <c r="KN71" s="172"/>
      <c r="KO71" s="172"/>
      <c r="KP71" s="172"/>
      <c r="KQ71" s="172"/>
      <c r="KR71" s="172"/>
      <c r="KS71" s="172"/>
      <c r="KT71" s="172"/>
      <c r="KU71" s="172"/>
      <c r="KV71" s="172"/>
      <c r="KW71" s="172"/>
      <c r="KX71" s="172"/>
      <c r="KY71" s="172"/>
      <c r="KZ71" s="172"/>
      <c r="LA71" s="172"/>
      <c r="LB71" s="172"/>
      <c r="LC71" s="172"/>
      <c r="LD71" s="172"/>
      <c r="LE71" s="172"/>
      <c r="LF71" s="172"/>
      <c r="LG71" s="172"/>
      <c r="LH71" s="172"/>
      <c r="LI71" s="172"/>
      <c r="LJ71" s="172"/>
      <c r="LK71" s="172"/>
      <c r="LL71" s="172"/>
      <c r="LM71" s="172"/>
      <c r="LN71" s="172"/>
      <c r="LO71" s="172"/>
      <c r="LP71" s="172"/>
      <c r="LQ71" s="172"/>
      <c r="LR71" s="172"/>
      <c r="LS71" s="172"/>
      <c r="LT71" s="172"/>
      <c r="LU71" s="172"/>
      <c r="LV71" s="172"/>
      <c r="LW71" s="172"/>
      <c r="LX71" s="172"/>
      <c r="LY71" s="172"/>
      <c r="LZ71" s="172"/>
      <c r="MA71" s="172"/>
      <c r="MB71" s="172"/>
      <c r="MC71" s="172"/>
      <c r="MD71" s="172"/>
      <c r="ME71" s="172"/>
      <c r="MF71" s="172"/>
      <c r="MG71" s="172"/>
      <c r="MH71" s="172"/>
      <c r="MI71" s="172"/>
      <c r="MJ71" s="172"/>
      <c r="MK71" s="172"/>
      <c r="ML71" s="172"/>
      <c r="MM71" s="172"/>
      <c r="MN71" s="172"/>
      <c r="MO71" s="172"/>
      <c r="MP71" s="172"/>
      <c r="MQ71" s="172"/>
      <c r="MR71" s="172"/>
      <c r="MS71" s="172"/>
      <c r="MT71" s="172"/>
      <c r="MU71" s="172"/>
      <c r="MV71" s="172"/>
      <c r="MW71" s="172"/>
      <c r="MX71" s="172"/>
      <c r="MY71" s="172"/>
      <c r="MZ71" s="172"/>
      <c r="NA71" s="172"/>
      <c r="NB71" s="172"/>
      <c r="NC71" s="172"/>
      <c r="ND71" s="172"/>
      <c r="NE71" s="172"/>
      <c r="NF71" s="172"/>
      <c r="NG71" s="172"/>
      <c r="NH71" s="172"/>
      <c r="NI71" s="172"/>
      <c r="NJ71" s="172"/>
      <c r="NK71" s="172"/>
      <c r="NL71" s="172"/>
      <c r="NM71" s="172"/>
      <c r="NN71" s="172"/>
      <c r="NO71" s="172"/>
      <c r="NP71" s="172"/>
      <c r="NQ71" s="172"/>
      <c r="NR71" s="172"/>
      <c r="NS71" s="172"/>
      <c r="NT71" s="172"/>
      <c r="NU71" s="172"/>
      <c r="NV71" s="172"/>
      <c r="NW71" s="172"/>
      <c r="NX71" s="172"/>
      <c r="NY71" s="172"/>
      <c r="NZ71" s="172"/>
      <c r="OA71" s="172"/>
      <c r="OB71" s="172"/>
      <c r="OC71" s="172"/>
      <c r="OD71" s="172"/>
      <c r="OE71" s="172"/>
      <c r="OF71" s="172"/>
      <c r="OG71" s="172"/>
      <c r="OH71" s="172"/>
      <c r="OI71" s="172"/>
      <c r="OJ71" s="172"/>
      <c r="OK71" s="172"/>
      <c r="OL71" s="172"/>
      <c r="OM71" s="172"/>
      <c r="ON71" s="172"/>
      <c r="OO71" s="172"/>
      <c r="OP71" s="172"/>
      <c r="OQ71" s="172"/>
      <c r="OR71" s="172"/>
      <c r="OS71" s="172"/>
      <c r="OT71" s="172"/>
      <c r="OU71" s="172"/>
      <c r="OV71" s="172"/>
      <c r="OW71" s="172"/>
      <c r="OX71" s="172"/>
      <c r="OY71" s="172"/>
      <c r="OZ71" s="172"/>
      <c r="PA71" s="172"/>
      <c r="PB71" s="172"/>
      <c r="PC71" s="172"/>
      <c r="PD71" s="172"/>
      <c r="PE71" s="172"/>
      <c r="PF71" s="172"/>
      <c r="PG71" s="172"/>
      <c r="PH71" s="172"/>
      <c r="PI71" s="172"/>
      <c r="PJ71" s="172"/>
      <c r="PK71" s="172"/>
      <c r="PL71" s="172"/>
      <c r="PM71" s="172"/>
      <c r="PN71" s="172"/>
      <c r="PO71" s="172"/>
      <c r="PP71" s="172"/>
      <c r="PQ71" s="172"/>
      <c r="PR71" s="172"/>
      <c r="PS71" s="172"/>
      <c r="PT71" s="172"/>
      <c r="PU71" s="172"/>
      <c r="PV71" s="172"/>
      <c r="PW71" s="172"/>
      <c r="PX71" s="172"/>
      <c r="PY71" s="172"/>
      <c r="PZ71" s="172"/>
      <c r="QA71" s="172"/>
      <c r="QB71" s="172"/>
      <c r="QC71" s="172"/>
      <c r="QD71" s="172"/>
      <c r="QE71" s="172"/>
      <c r="QF71" s="172"/>
      <c r="QG71" s="172"/>
      <c r="QH71" s="172"/>
      <c r="QI71" s="172"/>
      <c r="QJ71" s="172"/>
      <c r="QK71" s="172"/>
      <c r="QL71" s="172"/>
      <c r="QM71" s="172"/>
      <c r="QN71" s="172"/>
      <c r="QO71" s="172"/>
      <c r="QP71" s="172"/>
      <c r="QQ71" s="172"/>
      <c r="QR71" s="172"/>
      <c r="QS71" s="172"/>
      <c r="QT71" s="172"/>
      <c r="QU71" s="172"/>
      <c r="QV71" s="172"/>
      <c r="QW71" s="172"/>
      <c r="QX71" s="172"/>
      <c r="QY71" s="172"/>
      <c r="QZ71" s="172"/>
      <c r="RA71" s="172"/>
      <c r="RB71" s="172"/>
      <c r="RC71" s="172"/>
      <c r="RD71" s="172"/>
      <c r="RE71" s="172"/>
      <c r="RF71" s="172"/>
      <c r="RG71" s="172"/>
      <c r="RH71" s="172"/>
      <c r="RI71" s="172"/>
      <c r="RJ71" s="172"/>
      <c r="RK71" s="172"/>
      <c r="RL71" s="172"/>
      <c r="RM71" s="172"/>
      <c r="RN71" s="172"/>
      <c r="RO71" s="172"/>
      <c r="RP71" s="172"/>
      <c r="RQ71" s="172"/>
      <c r="RR71" s="172"/>
      <c r="RS71" s="172"/>
      <c r="RT71" s="172"/>
      <c r="RU71" s="172"/>
      <c r="RV71" s="172"/>
      <c r="RW71" s="172"/>
      <c r="RX71" s="172"/>
      <c r="RY71" s="172"/>
      <c r="RZ71" s="172"/>
      <c r="SA71" s="172"/>
      <c r="SB71" s="172"/>
      <c r="SC71" s="172"/>
      <c r="SD71" s="172"/>
      <c r="SE71" s="172"/>
      <c r="SF71" s="172"/>
      <c r="SG71" s="172"/>
      <c r="SH71" s="172"/>
      <c r="SI71" s="172"/>
      <c r="SJ71" s="172"/>
      <c r="SK71" s="172"/>
      <c r="SL71" s="172"/>
      <c r="SM71" s="172"/>
      <c r="SN71" s="172"/>
      <c r="SO71" s="172"/>
      <c r="SP71" s="172"/>
      <c r="SQ71" s="172"/>
      <c r="SR71" s="172"/>
      <c r="SS71" s="172"/>
      <c r="ST71" s="172"/>
      <c r="SU71" s="172"/>
      <c r="SV71" s="172"/>
      <c r="SW71" s="172"/>
      <c r="SX71" s="172"/>
      <c r="SY71" s="172"/>
      <c r="SZ71" s="172"/>
      <c r="TA71" s="172"/>
      <c r="TB71" s="172"/>
      <c r="TC71" s="172"/>
      <c r="TD71" s="172"/>
      <c r="TE71" s="172"/>
      <c r="TF71" s="172"/>
      <c r="TG71" s="172"/>
      <c r="TH71" s="172"/>
      <c r="TI71" s="172"/>
      <c r="TJ71" s="172"/>
      <c r="TK71" s="172"/>
      <c r="TL71" s="172"/>
      <c r="TM71" s="172"/>
      <c r="TN71" s="172"/>
      <c r="TO71" s="172"/>
      <c r="TP71" s="172"/>
      <c r="TQ71" s="172"/>
      <c r="TR71" s="172"/>
      <c r="TS71" s="172"/>
      <c r="TT71" s="172"/>
      <c r="TU71" s="172"/>
      <c r="TV71" s="172"/>
      <c r="TW71" s="172"/>
      <c r="TX71" s="172"/>
      <c r="TY71" s="172"/>
      <c r="TZ71" s="172"/>
      <c r="UA71" s="172"/>
      <c r="UB71" s="172"/>
      <c r="UC71" s="172"/>
      <c r="UD71" s="172"/>
      <c r="UE71" s="172"/>
      <c r="UF71" s="172"/>
      <c r="UG71" s="172"/>
      <c r="UH71" s="172"/>
      <c r="UI71" s="172"/>
      <c r="UJ71" s="172"/>
      <c r="UK71" s="172"/>
      <c r="UL71" s="172"/>
      <c r="UM71" s="172"/>
      <c r="UN71" s="172"/>
      <c r="UO71" s="172"/>
      <c r="UP71" s="172"/>
      <c r="UQ71" s="172"/>
      <c r="UR71" s="172"/>
      <c r="US71" s="172"/>
      <c r="UT71" s="172"/>
      <c r="UU71" s="172"/>
      <c r="UV71" s="172"/>
      <c r="UW71" s="172"/>
      <c r="UX71" s="172"/>
      <c r="UY71" s="172"/>
      <c r="UZ71" s="172"/>
      <c r="VA71" s="172"/>
      <c r="VB71" s="172"/>
      <c r="VC71" s="172"/>
      <c r="VD71" s="172"/>
      <c r="VE71" s="172"/>
      <c r="VF71" s="172"/>
      <c r="VG71" s="172"/>
      <c r="VH71" s="172"/>
      <c r="VI71" s="172"/>
      <c r="VJ71" s="172"/>
      <c r="VK71" s="172"/>
      <c r="VL71" s="172"/>
      <c r="VM71" s="172"/>
      <c r="VN71" s="172"/>
      <c r="VO71" s="172"/>
      <c r="VP71" s="172"/>
      <c r="VQ71" s="172"/>
      <c r="VR71" s="172"/>
      <c r="VS71" s="172"/>
      <c r="VT71" s="172"/>
      <c r="VU71" s="172"/>
      <c r="VV71" s="172"/>
      <c r="VW71" s="172"/>
      <c r="VX71" s="172"/>
      <c r="VY71" s="172"/>
      <c r="VZ71" s="172"/>
      <c r="WA71" s="172"/>
      <c r="WB71" s="172"/>
      <c r="WC71" s="172"/>
      <c r="WD71" s="172"/>
      <c r="WE71" s="172"/>
      <c r="WF71" s="172"/>
      <c r="WG71" s="172"/>
      <c r="WH71" s="172"/>
      <c r="WI71" s="172"/>
      <c r="WJ71" s="172"/>
      <c r="WK71" s="172"/>
      <c r="WL71" s="172"/>
      <c r="WM71" s="172"/>
      <c r="WN71" s="172"/>
      <c r="WO71" s="172"/>
      <c r="WP71" s="172"/>
      <c r="WQ71" s="172"/>
      <c r="WR71" s="172"/>
      <c r="WS71" s="172"/>
      <c r="WT71" s="172"/>
      <c r="WU71" s="172"/>
      <c r="WV71" s="172"/>
      <c r="WW71" s="172"/>
      <c r="WX71" s="172"/>
      <c r="WY71" s="172"/>
      <c r="WZ71" s="172"/>
      <c r="XA71" s="172"/>
      <c r="XB71" s="172"/>
      <c r="XC71" s="172"/>
      <c r="XD71" s="172"/>
      <c r="XE71" s="172"/>
      <c r="XF71" s="172"/>
      <c r="XG71" s="172"/>
      <c r="XH71" s="172"/>
      <c r="XI71" s="172"/>
      <c r="XJ71" s="172"/>
      <c r="XK71" s="172"/>
      <c r="XL71" s="172"/>
      <c r="XM71" s="172"/>
      <c r="XN71" s="172"/>
      <c r="XO71" s="172"/>
      <c r="XP71" s="172"/>
      <c r="XQ71" s="172"/>
      <c r="XR71" s="172"/>
      <c r="XS71" s="172"/>
      <c r="XT71" s="172"/>
      <c r="XU71" s="172"/>
      <c r="XV71" s="172"/>
      <c r="XW71" s="172"/>
      <c r="XX71" s="172"/>
      <c r="XY71" s="172"/>
      <c r="XZ71" s="172"/>
      <c r="YA71" s="172"/>
      <c r="YB71" s="172"/>
      <c r="YC71" s="172"/>
      <c r="YD71" s="172"/>
      <c r="YE71" s="172"/>
      <c r="YF71" s="172"/>
      <c r="YG71" s="172"/>
      <c r="YH71" s="172"/>
      <c r="YI71" s="172"/>
      <c r="YJ71" s="172"/>
      <c r="YK71" s="172"/>
      <c r="YL71" s="172"/>
      <c r="YM71" s="172"/>
      <c r="YN71" s="172"/>
      <c r="YO71" s="172"/>
      <c r="YP71" s="172"/>
      <c r="YQ71" s="172"/>
      <c r="YR71" s="172"/>
      <c r="YS71" s="172"/>
      <c r="YT71" s="172"/>
      <c r="YU71" s="172"/>
      <c r="YV71" s="172"/>
      <c r="YW71" s="172"/>
      <c r="YX71" s="172"/>
      <c r="YY71" s="172"/>
      <c r="YZ71" s="172"/>
      <c r="ZA71" s="172"/>
      <c r="ZB71" s="172"/>
      <c r="ZC71" s="172"/>
      <c r="ZD71" s="172"/>
      <c r="ZE71" s="172"/>
      <c r="ZF71" s="172"/>
      <c r="ZG71" s="172"/>
      <c r="ZH71" s="172"/>
      <c r="ZI71" s="172"/>
      <c r="ZJ71" s="172"/>
      <c r="ZK71" s="172"/>
      <c r="ZL71" s="172"/>
      <c r="ZM71" s="172"/>
      <c r="ZN71" s="172"/>
      <c r="ZO71" s="172"/>
      <c r="ZP71" s="172"/>
      <c r="ZQ71" s="172"/>
      <c r="ZR71" s="172"/>
      <c r="ZS71" s="172"/>
      <c r="ZT71" s="172"/>
      <c r="ZU71" s="172"/>
      <c r="ZV71" s="172"/>
      <c r="ZW71" s="172"/>
      <c r="ZX71" s="172"/>
      <c r="ZY71" s="172"/>
      <c r="ZZ71" s="172"/>
      <c r="AAA71" s="172"/>
      <c r="AAB71" s="172"/>
      <c r="AAC71" s="172"/>
      <c r="AAD71" s="172"/>
      <c r="AAE71" s="172"/>
      <c r="AAF71" s="172"/>
      <c r="AAG71" s="172"/>
      <c r="AAH71" s="172"/>
      <c r="AAI71" s="172"/>
      <c r="AAJ71" s="172"/>
      <c r="AAK71" s="172"/>
      <c r="AAL71" s="172"/>
      <c r="AAM71" s="172"/>
      <c r="AAN71" s="172"/>
      <c r="AAO71" s="172"/>
      <c r="AAP71" s="172"/>
      <c r="AAQ71" s="172"/>
      <c r="AAR71" s="172"/>
      <c r="AAS71" s="172"/>
      <c r="AAT71" s="172"/>
      <c r="AAU71" s="172"/>
      <c r="AAV71" s="172"/>
      <c r="AAW71" s="172"/>
      <c r="AAX71" s="172"/>
      <c r="AAY71" s="172"/>
      <c r="AAZ71" s="172"/>
      <c r="ABA71" s="172"/>
      <c r="ABB71" s="172"/>
      <c r="ABC71" s="172"/>
      <c r="ABD71" s="172"/>
      <c r="ABE71" s="172"/>
      <c r="ABF71" s="172"/>
      <c r="ABG71" s="172"/>
      <c r="ABH71" s="172"/>
      <c r="ABI71" s="172"/>
      <c r="ABJ71" s="172"/>
      <c r="ABK71" s="172"/>
      <c r="ABL71" s="172"/>
      <c r="ABM71" s="172"/>
      <c r="ABN71" s="172"/>
      <c r="ABO71" s="172"/>
      <c r="ABP71" s="172"/>
      <c r="ABQ71" s="172"/>
      <c r="ABR71" s="172"/>
      <c r="ABS71" s="172"/>
      <c r="ABT71" s="172"/>
      <c r="ABU71" s="172"/>
      <c r="ABV71" s="172"/>
      <c r="ABW71" s="172"/>
      <c r="ABX71" s="172"/>
      <c r="ABY71" s="172"/>
      <c r="ABZ71" s="172"/>
      <c r="ACA71" s="172"/>
      <c r="ACB71" s="172"/>
      <c r="ACC71" s="172"/>
      <c r="ACD71" s="172"/>
      <c r="ACE71" s="172"/>
      <c r="ACF71" s="172"/>
      <c r="ACG71" s="172"/>
      <c r="ACH71" s="172"/>
      <c r="ACI71" s="172"/>
      <c r="ACJ71" s="172"/>
      <c r="ACK71" s="172"/>
      <c r="ACL71" s="172"/>
      <c r="ACM71" s="172"/>
      <c r="ACN71" s="172"/>
      <c r="ACO71" s="172"/>
      <c r="ACP71" s="172"/>
      <c r="ACQ71" s="172"/>
      <c r="ACR71" s="172"/>
      <c r="ACS71" s="172"/>
      <c r="ACT71" s="172"/>
      <c r="ACU71" s="172"/>
      <c r="ACV71" s="172"/>
      <c r="ACW71" s="172"/>
      <c r="ACX71" s="172"/>
      <c r="ACY71" s="172"/>
      <c r="ACZ71" s="172"/>
      <c r="ADA71" s="172"/>
      <c r="ADB71" s="172"/>
      <c r="ADC71" s="172"/>
      <c r="ADD71" s="172"/>
      <c r="ADE71" s="172"/>
      <c r="ADF71" s="172"/>
      <c r="ADG71" s="172"/>
      <c r="ADH71" s="172"/>
      <c r="ADI71" s="172"/>
      <c r="ADJ71" s="172"/>
      <c r="ADK71" s="172"/>
      <c r="ADL71" s="172"/>
      <c r="ADM71" s="172"/>
      <c r="ADN71" s="172"/>
      <c r="ADO71" s="172"/>
      <c r="ADP71" s="172"/>
      <c r="ADQ71" s="172"/>
      <c r="ADR71" s="172"/>
      <c r="ADS71" s="172"/>
      <c r="ADT71" s="172"/>
      <c r="ADU71" s="172"/>
      <c r="ADV71" s="172"/>
      <c r="ADW71" s="172"/>
      <c r="ADX71" s="172"/>
      <c r="ADY71" s="172"/>
      <c r="ADZ71" s="172"/>
      <c r="AEA71" s="172"/>
      <c r="AEB71" s="172"/>
      <c r="AEC71" s="172"/>
      <c r="AED71" s="172"/>
      <c r="AEE71" s="172"/>
      <c r="AEF71" s="172"/>
      <c r="AEG71" s="172"/>
      <c r="AEH71" s="172"/>
      <c r="AEI71" s="172"/>
      <c r="AEJ71" s="172"/>
      <c r="AEK71" s="172"/>
      <c r="AEL71" s="172"/>
      <c r="AEM71" s="172"/>
      <c r="AEN71" s="172"/>
      <c r="AEO71" s="172"/>
      <c r="AEP71" s="172"/>
      <c r="AEQ71" s="172"/>
      <c r="AER71" s="172"/>
      <c r="AES71" s="172"/>
      <c r="AET71" s="172"/>
      <c r="AEU71" s="172"/>
      <c r="AEV71" s="172"/>
      <c r="AEW71" s="172"/>
      <c r="AEX71" s="172"/>
      <c r="AEY71" s="172"/>
      <c r="AEZ71" s="172"/>
      <c r="AFA71" s="172"/>
      <c r="AFB71" s="172"/>
      <c r="AFC71" s="172"/>
      <c r="AFD71" s="172"/>
      <c r="AFE71" s="172"/>
      <c r="AFF71" s="172"/>
      <c r="AFG71" s="172"/>
      <c r="AFH71" s="172"/>
      <c r="AFI71" s="172"/>
      <c r="AFJ71" s="172"/>
      <c r="AFK71" s="172"/>
      <c r="AFL71" s="172"/>
      <c r="AFM71" s="172"/>
      <c r="AFN71" s="172"/>
      <c r="AFO71" s="172"/>
      <c r="AFP71" s="172"/>
      <c r="AFQ71" s="172"/>
      <c r="AFR71" s="172"/>
      <c r="AFS71" s="172"/>
      <c r="AFT71" s="172"/>
      <c r="AFU71" s="172"/>
      <c r="AFV71" s="172"/>
      <c r="AFW71" s="172"/>
      <c r="AFX71" s="172"/>
      <c r="AFY71" s="172"/>
      <c r="AFZ71" s="172"/>
      <c r="AGA71" s="172"/>
      <c r="AGB71" s="172"/>
      <c r="AGC71" s="172"/>
      <c r="AGD71" s="172"/>
      <c r="AGE71" s="172"/>
      <c r="AGF71" s="172"/>
      <c r="AGG71" s="172"/>
      <c r="AGH71" s="172"/>
      <c r="AGI71" s="172"/>
      <c r="AGJ71" s="172"/>
      <c r="AGK71" s="172"/>
      <c r="AGL71" s="172"/>
      <c r="AGM71" s="172"/>
      <c r="AGN71" s="172"/>
      <c r="AGO71" s="172"/>
      <c r="AGP71" s="172"/>
      <c r="AGQ71" s="172"/>
      <c r="AGR71" s="172"/>
      <c r="AGS71" s="172"/>
      <c r="AGT71" s="172"/>
      <c r="AGU71" s="172"/>
      <c r="AGV71" s="172"/>
      <c r="AGW71" s="172"/>
      <c r="AGX71" s="172"/>
      <c r="AGY71" s="172"/>
      <c r="AGZ71" s="172"/>
      <c r="AHA71" s="172"/>
      <c r="AHB71" s="172"/>
      <c r="AHC71" s="172"/>
      <c r="AHD71" s="172"/>
      <c r="AHE71" s="172"/>
      <c r="AHF71" s="172"/>
      <c r="AHG71" s="172"/>
      <c r="AHH71" s="172"/>
      <c r="AHI71" s="172"/>
      <c r="AHJ71" s="172"/>
      <c r="AHK71" s="172"/>
      <c r="AHL71" s="172"/>
      <c r="AHM71" s="172"/>
      <c r="AHN71" s="172"/>
      <c r="AHO71" s="172"/>
      <c r="AHP71" s="172"/>
      <c r="AHQ71" s="172"/>
      <c r="AHR71" s="172"/>
      <c r="AHS71" s="172"/>
      <c r="AHT71" s="172"/>
      <c r="AHU71" s="172"/>
      <c r="AHV71" s="172"/>
      <c r="AHW71" s="172"/>
      <c r="AHX71" s="172"/>
      <c r="AHY71" s="172"/>
      <c r="AHZ71" s="172"/>
      <c r="AIA71" s="172"/>
      <c r="AIB71" s="172"/>
      <c r="AIC71" s="172"/>
      <c r="AID71" s="172"/>
      <c r="AIE71" s="172"/>
      <c r="AIF71" s="172"/>
      <c r="AIG71" s="172"/>
      <c r="AIH71" s="172"/>
      <c r="AII71" s="172"/>
      <c r="AIJ71" s="172"/>
      <c r="AIK71" s="172"/>
      <c r="AIL71" s="172"/>
      <c r="AIM71" s="172"/>
      <c r="AIN71" s="172"/>
      <c r="AIO71" s="172"/>
      <c r="AIP71" s="172"/>
      <c r="AIQ71" s="172"/>
      <c r="AIR71" s="172"/>
      <c r="AIS71" s="172"/>
      <c r="AIT71" s="172"/>
      <c r="AIU71" s="172"/>
      <c r="AIV71" s="172"/>
      <c r="AIW71" s="172"/>
      <c r="AIX71" s="172"/>
      <c r="AIY71" s="172"/>
      <c r="AIZ71" s="172"/>
      <c r="AJA71" s="172"/>
      <c r="AJB71" s="172"/>
      <c r="AJC71" s="172"/>
      <c r="AJD71" s="172"/>
      <c r="AJE71" s="172"/>
      <c r="AJF71" s="172"/>
      <c r="AJG71" s="172"/>
      <c r="AJH71" s="172"/>
      <c r="AJI71" s="172"/>
      <c r="AJJ71" s="172"/>
      <c r="AJK71" s="172"/>
      <c r="AJL71" s="172"/>
      <c r="AJM71" s="172"/>
      <c r="AJN71" s="172"/>
      <c r="AJO71" s="172"/>
      <c r="AJP71" s="172"/>
      <c r="AJQ71" s="172"/>
      <c r="AJR71" s="172"/>
      <c r="AJS71" s="172"/>
      <c r="AJT71" s="172"/>
      <c r="AJU71" s="172"/>
      <c r="AJV71" s="172"/>
      <c r="AJW71" s="172"/>
      <c r="AJX71" s="172"/>
      <c r="AJY71" s="172"/>
      <c r="AJZ71" s="172"/>
      <c r="AKA71" s="172"/>
      <c r="AKB71" s="172"/>
      <c r="AKC71" s="172"/>
      <c r="AKD71" s="172"/>
      <c r="AKE71" s="172"/>
      <c r="AKF71" s="172"/>
      <c r="AKG71" s="172"/>
      <c r="AKH71" s="172"/>
      <c r="AKI71" s="172"/>
      <c r="AKJ71" s="172"/>
      <c r="AKK71" s="172"/>
      <c r="AKL71" s="172"/>
      <c r="AKM71" s="172"/>
      <c r="AKN71" s="172"/>
      <c r="AKO71" s="172"/>
      <c r="AKP71" s="172"/>
      <c r="AKQ71" s="172"/>
      <c r="AKR71" s="172"/>
      <c r="AKS71" s="172"/>
      <c r="AKT71" s="172"/>
      <c r="AKU71" s="172"/>
      <c r="AKV71" s="172"/>
      <c r="AKW71" s="172"/>
      <c r="AKX71" s="172"/>
      <c r="AKY71" s="172"/>
      <c r="AKZ71" s="172"/>
      <c r="ALA71" s="172"/>
      <c r="ALB71" s="172"/>
      <c r="ALC71" s="172"/>
      <c r="ALD71" s="172"/>
      <c r="ALE71" s="172"/>
      <c r="ALF71" s="172"/>
      <c r="ALG71" s="172"/>
      <c r="ALH71" s="172"/>
      <c r="ALI71" s="172"/>
      <c r="ALJ71" s="172"/>
      <c r="ALK71" s="172"/>
      <c r="ALL71" s="172"/>
      <c r="ALM71" s="172"/>
      <c r="ALN71" s="172"/>
      <c r="ALO71" s="172"/>
      <c r="ALP71" s="172"/>
      <c r="ALQ71" s="172"/>
      <c r="ALR71" s="172"/>
      <c r="ALS71" s="172"/>
      <c r="ALT71" s="172"/>
      <c r="ALU71" s="172"/>
      <c r="ALV71" s="172"/>
      <c r="ALW71" s="172"/>
      <c r="ALX71" s="172"/>
      <c r="ALY71" s="172"/>
      <c r="ALZ71" s="172"/>
      <c r="AMA71" s="172"/>
      <c r="AMB71" s="172"/>
      <c r="AMC71" s="172"/>
      <c r="AMD71" s="172"/>
      <c r="AME71" s="172"/>
      <c r="AMF71" s="172"/>
      <c r="AMG71" s="172"/>
      <c r="AMH71" s="172"/>
      <c r="AMI71" s="172"/>
      <c r="AMJ71" s="172"/>
      <c r="AMK71" s="172"/>
      <c r="AML71" s="172"/>
    </row>
    <row r="72" spans="1:1026" s="282" customFormat="1">
      <c r="A72" s="408" t="s">
        <v>406</v>
      </c>
      <c r="B72" s="408" t="s">
        <v>407</v>
      </c>
      <c r="C72" s="154">
        <f t="shared" si="11"/>
        <v>17</v>
      </c>
      <c r="D72" s="167">
        <f t="shared" si="12"/>
        <v>68</v>
      </c>
      <c r="E72" s="166" t="str">
        <f t="shared" si="13"/>
        <v>9C</v>
      </c>
      <c r="F72" s="367" t="str">
        <f t="shared" si="14"/>
        <v>1B</v>
      </c>
      <c r="G72" s="367" t="str">
        <f t="shared" si="15"/>
        <v>06</v>
      </c>
      <c r="H72" s="367" t="str">
        <f t="shared" si="16"/>
        <v>4D</v>
      </c>
      <c r="I72" s="367" t="str">
        <f t="shared" si="17"/>
        <v>00</v>
      </c>
      <c r="J72" s="367" t="str">
        <f t="shared" si="18"/>
        <v>07</v>
      </c>
      <c r="K72" s="367" t="str">
        <f t="shared" si="19"/>
        <v>06</v>
      </c>
      <c r="L72" s="367" t="str">
        <f t="shared" si="20"/>
        <v>17</v>
      </c>
      <c r="M72" s="367" t="str">
        <f t="shared" si="21"/>
        <v>4</v>
      </c>
      <c r="N72" s="367" t="str">
        <f t="shared" si="22"/>
        <v/>
      </c>
      <c r="O72" s="156" t="str">
        <f t="shared" si="23"/>
        <v/>
      </c>
      <c r="P72" s="157" t="str">
        <f t="shared" si="86"/>
        <v>1</v>
      </c>
      <c r="Q72" s="158" t="str">
        <f t="shared" si="86"/>
        <v>0</v>
      </c>
      <c r="R72" s="158" t="str">
        <f t="shared" si="86"/>
        <v>0</v>
      </c>
      <c r="S72" s="159" t="str">
        <f t="shared" si="86"/>
        <v>1</v>
      </c>
      <c r="T72" s="158" t="str">
        <f t="shared" si="86"/>
        <v>1</v>
      </c>
      <c r="U72" s="158" t="str">
        <f t="shared" si="86"/>
        <v>1</v>
      </c>
      <c r="V72" s="158" t="str">
        <f t="shared" si="86"/>
        <v>0</v>
      </c>
      <c r="W72" s="159" t="str">
        <f t="shared" si="86"/>
        <v>0</v>
      </c>
      <c r="X72" s="158" t="str">
        <f t="shared" si="87"/>
        <v>0</v>
      </c>
      <c r="Y72" s="158" t="str">
        <f t="shared" si="87"/>
        <v>0</v>
      </c>
      <c r="Z72" s="158" t="str">
        <f t="shared" si="87"/>
        <v>0</v>
      </c>
      <c r="AA72" s="159" t="str">
        <f t="shared" si="87"/>
        <v>1</v>
      </c>
      <c r="AB72" s="161" t="str">
        <f t="shared" si="87"/>
        <v>1</v>
      </c>
      <c r="AC72" s="161" t="str">
        <f t="shared" si="87"/>
        <v>0</v>
      </c>
      <c r="AD72" s="158" t="str">
        <f t="shared" si="87"/>
        <v>1</v>
      </c>
      <c r="AE72" s="159" t="str">
        <f t="shared" si="87"/>
        <v>1</v>
      </c>
      <c r="AF72" s="367" t="str">
        <f t="shared" si="88"/>
        <v>0</v>
      </c>
      <c r="AG72" s="162" t="str">
        <f t="shared" si="88"/>
        <v>0</v>
      </c>
      <c r="AH72" s="163" t="str">
        <f t="shared" si="88"/>
        <v>0</v>
      </c>
      <c r="AI72" s="165" t="str">
        <f t="shared" si="88"/>
        <v>0</v>
      </c>
      <c r="AJ72" s="164" t="str">
        <f t="shared" si="88"/>
        <v>0</v>
      </c>
      <c r="AK72" s="164" t="str">
        <f t="shared" si="88"/>
        <v>1</v>
      </c>
      <c r="AL72" s="289" t="str">
        <f t="shared" si="88"/>
        <v>1</v>
      </c>
      <c r="AM72" s="165" t="str">
        <f t="shared" si="88"/>
        <v>0</v>
      </c>
      <c r="AN72" s="230" t="str">
        <f t="shared" si="89"/>
        <v>0</v>
      </c>
      <c r="AO72" s="230" t="str">
        <f t="shared" si="89"/>
        <v>1</v>
      </c>
      <c r="AP72" s="230" t="str">
        <f t="shared" si="89"/>
        <v>0</v>
      </c>
      <c r="AQ72" s="231" t="str">
        <f t="shared" si="89"/>
        <v>0</v>
      </c>
      <c r="AR72" s="230" t="str">
        <f t="shared" si="89"/>
        <v>1</v>
      </c>
      <c r="AS72" s="230" t="str">
        <f t="shared" si="89"/>
        <v>1</v>
      </c>
      <c r="AT72" s="230" t="str">
        <f t="shared" si="89"/>
        <v>0</v>
      </c>
      <c r="AU72" s="231" t="str">
        <f t="shared" si="89"/>
        <v>1</v>
      </c>
      <c r="AV72" s="230" t="str">
        <f t="shared" si="90"/>
        <v>0</v>
      </c>
      <c r="AW72" s="232" t="str">
        <f t="shared" si="90"/>
        <v>0</v>
      </c>
      <c r="AX72" s="232" t="str">
        <f t="shared" si="90"/>
        <v>0</v>
      </c>
      <c r="AY72" s="233" t="str">
        <f t="shared" si="90"/>
        <v>0</v>
      </c>
      <c r="AZ72" s="232" t="str">
        <f t="shared" si="90"/>
        <v>0</v>
      </c>
      <c r="BA72" s="232" t="str">
        <f t="shared" si="90"/>
        <v>0</v>
      </c>
      <c r="BB72" s="232" t="str">
        <f t="shared" si="90"/>
        <v>0</v>
      </c>
      <c r="BC72" s="233" t="str">
        <f t="shared" si="90"/>
        <v>0</v>
      </c>
      <c r="BD72" s="168" t="str">
        <f t="shared" si="91"/>
        <v>0</v>
      </c>
      <c r="BE72" s="168" t="str">
        <f t="shared" si="91"/>
        <v>0</v>
      </c>
      <c r="BF72" s="168" t="str">
        <f t="shared" si="91"/>
        <v>0</v>
      </c>
      <c r="BG72" s="169" t="str">
        <f t="shared" si="91"/>
        <v>0</v>
      </c>
      <c r="BH72" s="168" t="str">
        <f t="shared" si="91"/>
        <v>0</v>
      </c>
      <c r="BI72" s="168" t="str">
        <f t="shared" si="91"/>
        <v>1</v>
      </c>
      <c r="BJ72" s="168" t="str">
        <f t="shared" si="91"/>
        <v>1</v>
      </c>
      <c r="BK72" s="169" t="str">
        <f t="shared" si="91"/>
        <v>1</v>
      </c>
      <c r="BL72" s="168" t="str">
        <f t="shared" si="92"/>
        <v>0</v>
      </c>
      <c r="BM72" s="168" t="str">
        <f t="shared" si="92"/>
        <v>0</v>
      </c>
      <c r="BN72" s="168" t="str">
        <f t="shared" si="92"/>
        <v>0</v>
      </c>
      <c r="BO72" s="169" t="str">
        <f t="shared" si="92"/>
        <v>0</v>
      </c>
      <c r="BP72" s="168" t="str">
        <f t="shared" si="92"/>
        <v>0</v>
      </c>
      <c r="BQ72" s="168" t="str">
        <f t="shared" si="92"/>
        <v>1</v>
      </c>
      <c r="BR72" s="168" t="str">
        <f t="shared" si="92"/>
        <v>1</v>
      </c>
      <c r="BS72" s="169" t="str">
        <f t="shared" si="92"/>
        <v>0</v>
      </c>
      <c r="BT72" s="302" t="str">
        <f t="shared" si="93"/>
        <v>0</v>
      </c>
      <c r="BU72" s="302" t="str">
        <f t="shared" si="93"/>
        <v>0</v>
      </c>
      <c r="BV72" s="302" t="str">
        <f t="shared" si="93"/>
        <v>0</v>
      </c>
      <c r="BW72" s="303" t="str">
        <f t="shared" si="93"/>
        <v>1</v>
      </c>
      <c r="BX72" s="302" t="str">
        <f t="shared" si="93"/>
        <v>0</v>
      </c>
      <c r="BY72" s="302" t="str">
        <f t="shared" si="93"/>
        <v>1</v>
      </c>
      <c r="BZ72" s="302" t="str">
        <f t="shared" si="93"/>
        <v>1</v>
      </c>
      <c r="CA72" s="303" t="str">
        <f t="shared" si="93"/>
        <v>1</v>
      </c>
      <c r="CB72" s="164" t="str">
        <f t="shared" si="94"/>
        <v>0</v>
      </c>
      <c r="CC72" s="289" t="str">
        <f t="shared" si="94"/>
        <v>1</v>
      </c>
      <c r="CD72" s="340" t="str">
        <f t="shared" si="94"/>
        <v>0</v>
      </c>
      <c r="CE72" s="341" t="str">
        <f t="shared" si="94"/>
        <v>0</v>
      </c>
      <c r="CF72" s="340" t="str">
        <f t="shared" si="94"/>
        <v>0</v>
      </c>
      <c r="CG72" s="340" t="str">
        <f t="shared" si="94"/>
        <v>0</v>
      </c>
      <c r="CH72" s="340" t="str">
        <f t="shared" si="94"/>
        <v>0</v>
      </c>
      <c r="CI72" s="341" t="str">
        <f t="shared" si="94"/>
        <v>0</v>
      </c>
      <c r="CJ72" s="367"/>
      <c r="CK72" s="367"/>
      <c r="CL72" s="32" t="str">
        <f t="shared" si="63"/>
        <v>9C1B</v>
      </c>
      <c r="CM72" s="285">
        <f t="shared" si="64"/>
        <v>77</v>
      </c>
      <c r="CN72" s="285">
        <f t="shared" si="67"/>
        <v>87</v>
      </c>
      <c r="CO72" s="142">
        <f t="shared" si="34"/>
        <v>64.3</v>
      </c>
      <c r="CP72" s="142">
        <f t="shared" si="35"/>
        <v>17.944444444444443</v>
      </c>
      <c r="CQ72" s="154">
        <f t="shared" si="65"/>
        <v>3</v>
      </c>
      <c r="CR72" s="367"/>
      <c r="CS72" s="170">
        <f t="shared" si="36"/>
        <v>9</v>
      </c>
      <c r="CT72" s="23">
        <f t="shared" si="37"/>
        <v>12</v>
      </c>
      <c r="CU72" s="171">
        <f t="shared" si="38"/>
        <v>1</v>
      </c>
      <c r="CV72" s="23">
        <f t="shared" si="39"/>
        <v>11</v>
      </c>
      <c r="CW72" s="172">
        <f t="shared" si="40"/>
        <v>0</v>
      </c>
      <c r="CX72" s="24">
        <f t="shared" si="41"/>
        <v>6</v>
      </c>
      <c r="CY72" s="267">
        <f t="shared" si="42"/>
        <v>4</v>
      </c>
      <c r="CZ72" s="268">
        <f t="shared" si="43"/>
        <v>13</v>
      </c>
      <c r="DA72" s="267">
        <f t="shared" si="44"/>
        <v>0</v>
      </c>
      <c r="DB72" s="268">
        <f t="shared" si="45"/>
        <v>0</v>
      </c>
      <c r="DC72" s="173">
        <f t="shared" si="46"/>
        <v>0</v>
      </c>
      <c r="DD72" s="26">
        <f t="shared" si="47"/>
        <v>7</v>
      </c>
      <c r="DE72" s="173">
        <f t="shared" si="48"/>
        <v>0</v>
      </c>
      <c r="DF72" s="26">
        <f t="shared" si="49"/>
        <v>6</v>
      </c>
      <c r="DG72" s="326">
        <f t="shared" si="50"/>
        <v>1</v>
      </c>
      <c r="DH72" s="327">
        <f t="shared" si="51"/>
        <v>7</v>
      </c>
      <c r="DI72" s="172">
        <f t="shared" si="52"/>
        <v>4</v>
      </c>
      <c r="DJ72" s="24">
        <f t="shared" si="53"/>
        <v>0</v>
      </c>
      <c r="DK72" s="172"/>
      <c r="DL72" s="19">
        <f t="shared" si="54"/>
        <v>156</v>
      </c>
      <c r="DM72" s="19">
        <f t="shared" si="55"/>
        <v>27</v>
      </c>
      <c r="DN72" s="174">
        <f t="shared" si="56"/>
        <v>6</v>
      </c>
      <c r="DO72" s="278">
        <f t="shared" si="57"/>
        <v>77</v>
      </c>
      <c r="DP72" s="278">
        <f t="shared" si="58"/>
        <v>0</v>
      </c>
      <c r="DQ72" s="20">
        <f t="shared" si="59"/>
        <v>7</v>
      </c>
      <c r="DR72" s="20">
        <f t="shared" si="60"/>
        <v>6</v>
      </c>
      <c r="DS72" s="337">
        <f t="shared" si="61"/>
        <v>23</v>
      </c>
      <c r="DT72" s="174">
        <f t="shared" si="62"/>
        <v>64</v>
      </c>
      <c r="DU72" s="172">
        <f t="shared" si="66"/>
        <v>23</v>
      </c>
      <c r="DV72" s="172"/>
      <c r="DW72" s="172"/>
      <c r="DX72" s="172"/>
      <c r="DY72" s="172"/>
      <c r="DZ72" s="172"/>
      <c r="EA72" s="172"/>
      <c r="EB72" s="172"/>
      <c r="EC72" s="172"/>
      <c r="ED72" s="172"/>
      <c r="EE72" s="172"/>
      <c r="EF72" s="172"/>
      <c r="EG72" s="172"/>
      <c r="EH72" s="172"/>
      <c r="EI72" s="172"/>
      <c r="EJ72" s="172"/>
      <c r="EK72" s="172"/>
      <c r="EL72" s="172"/>
      <c r="EM72" s="172"/>
      <c r="EN72" s="172"/>
      <c r="EO72" s="172"/>
      <c r="EP72" s="172"/>
      <c r="EQ72" s="172"/>
      <c r="ER72" s="172"/>
      <c r="ES72" s="172"/>
      <c r="ET72" s="172"/>
      <c r="EU72" s="172"/>
      <c r="EV72" s="172"/>
      <c r="EW72" s="172"/>
      <c r="EX72" s="172"/>
      <c r="EY72" s="172"/>
      <c r="EZ72" s="172"/>
      <c r="FA72" s="172"/>
      <c r="FB72" s="172"/>
      <c r="FC72" s="172"/>
      <c r="FD72" s="172"/>
      <c r="FE72" s="172"/>
      <c r="FF72" s="172"/>
      <c r="FG72" s="172"/>
      <c r="FH72" s="172"/>
      <c r="FI72" s="172"/>
      <c r="FJ72" s="172"/>
      <c r="FK72" s="172"/>
      <c r="FL72" s="172"/>
      <c r="FM72" s="172"/>
      <c r="FN72" s="172"/>
      <c r="FO72" s="172"/>
      <c r="FP72" s="172"/>
      <c r="FQ72" s="172"/>
      <c r="FR72" s="172"/>
      <c r="FS72" s="172"/>
      <c r="FT72" s="172"/>
      <c r="FU72" s="172"/>
      <c r="FV72" s="172"/>
      <c r="FW72" s="172"/>
      <c r="FX72" s="172"/>
      <c r="FY72" s="172"/>
      <c r="FZ72" s="172"/>
      <c r="GA72" s="172"/>
      <c r="GB72" s="172"/>
      <c r="GC72" s="172"/>
      <c r="GD72" s="172"/>
      <c r="GE72" s="172"/>
      <c r="GF72" s="172"/>
      <c r="GG72" s="172"/>
      <c r="GH72" s="172"/>
      <c r="GI72" s="172"/>
      <c r="GJ72" s="172"/>
      <c r="GK72" s="172"/>
      <c r="GL72" s="172"/>
      <c r="GM72" s="172"/>
      <c r="GN72" s="172"/>
      <c r="GO72" s="172"/>
      <c r="GP72" s="172"/>
      <c r="GQ72" s="172"/>
      <c r="GR72" s="172"/>
      <c r="GS72" s="172"/>
      <c r="GT72" s="172"/>
      <c r="GU72" s="172"/>
      <c r="GV72" s="172"/>
      <c r="GW72" s="172"/>
      <c r="GX72" s="172"/>
      <c r="GY72" s="172"/>
      <c r="GZ72" s="172"/>
      <c r="HA72" s="172"/>
      <c r="HB72" s="172"/>
      <c r="HC72" s="172"/>
      <c r="HD72" s="172"/>
      <c r="HE72" s="172"/>
      <c r="HF72" s="172"/>
      <c r="HG72" s="172"/>
      <c r="HH72" s="172"/>
      <c r="HI72" s="172"/>
      <c r="HJ72" s="172"/>
      <c r="HK72" s="172"/>
      <c r="HL72" s="172"/>
      <c r="HM72" s="172"/>
      <c r="HN72" s="172"/>
      <c r="HO72" s="172"/>
      <c r="HP72" s="172"/>
      <c r="HQ72" s="172"/>
      <c r="HR72" s="172"/>
      <c r="HS72" s="172"/>
      <c r="HT72" s="172"/>
      <c r="HU72" s="172"/>
      <c r="HV72" s="172"/>
      <c r="HW72" s="172"/>
      <c r="HX72" s="172"/>
      <c r="HY72" s="172"/>
      <c r="HZ72" s="172"/>
      <c r="IA72" s="172"/>
      <c r="IB72" s="172"/>
      <c r="IC72" s="172"/>
      <c r="ID72" s="172"/>
      <c r="IE72" s="172"/>
      <c r="IF72" s="172"/>
      <c r="IG72" s="172"/>
      <c r="IH72" s="172"/>
      <c r="II72" s="172"/>
      <c r="IJ72" s="172"/>
      <c r="IK72" s="172"/>
      <c r="IL72" s="172"/>
      <c r="IM72" s="172"/>
      <c r="IN72" s="172"/>
      <c r="IO72" s="172"/>
      <c r="IP72" s="172"/>
      <c r="IQ72" s="172"/>
      <c r="IR72" s="172"/>
      <c r="IS72" s="172"/>
      <c r="IT72" s="172"/>
      <c r="IU72" s="172"/>
      <c r="IV72" s="172"/>
      <c r="IW72" s="172"/>
      <c r="IX72" s="172"/>
      <c r="IY72" s="172"/>
      <c r="IZ72" s="172"/>
      <c r="JA72" s="172"/>
      <c r="JB72" s="172"/>
      <c r="JC72" s="172"/>
      <c r="JD72" s="172"/>
      <c r="JE72" s="172"/>
      <c r="JF72" s="172"/>
      <c r="JG72" s="172"/>
      <c r="JH72" s="172"/>
      <c r="JI72" s="172"/>
      <c r="JJ72" s="172"/>
      <c r="JK72" s="172"/>
      <c r="JL72" s="172"/>
      <c r="JM72" s="172"/>
      <c r="JN72" s="172"/>
      <c r="JO72" s="172"/>
      <c r="JP72" s="172"/>
      <c r="JQ72" s="172"/>
      <c r="JR72" s="172"/>
      <c r="JS72" s="172"/>
      <c r="JT72" s="172"/>
      <c r="JU72" s="172"/>
      <c r="JV72" s="172"/>
      <c r="JW72" s="172"/>
      <c r="JX72" s="172"/>
      <c r="JY72" s="172"/>
      <c r="JZ72" s="172"/>
      <c r="KA72" s="172"/>
      <c r="KB72" s="172"/>
      <c r="KC72" s="172"/>
      <c r="KD72" s="172"/>
      <c r="KE72" s="172"/>
      <c r="KF72" s="172"/>
      <c r="KG72" s="172"/>
      <c r="KH72" s="172"/>
      <c r="KI72" s="172"/>
      <c r="KJ72" s="172"/>
      <c r="KK72" s="172"/>
      <c r="KL72" s="172"/>
      <c r="KM72" s="172"/>
      <c r="KN72" s="172"/>
      <c r="KO72" s="172"/>
      <c r="KP72" s="172"/>
      <c r="KQ72" s="172"/>
      <c r="KR72" s="172"/>
      <c r="KS72" s="172"/>
      <c r="KT72" s="172"/>
      <c r="KU72" s="172"/>
      <c r="KV72" s="172"/>
      <c r="KW72" s="172"/>
      <c r="KX72" s="172"/>
      <c r="KY72" s="172"/>
      <c r="KZ72" s="172"/>
      <c r="LA72" s="172"/>
      <c r="LB72" s="172"/>
      <c r="LC72" s="172"/>
      <c r="LD72" s="172"/>
      <c r="LE72" s="172"/>
      <c r="LF72" s="172"/>
      <c r="LG72" s="172"/>
      <c r="LH72" s="172"/>
      <c r="LI72" s="172"/>
      <c r="LJ72" s="172"/>
      <c r="LK72" s="172"/>
      <c r="LL72" s="172"/>
      <c r="LM72" s="172"/>
      <c r="LN72" s="172"/>
      <c r="LO72" s="172"/>
      <c r="LP72" s="172"/>
      <c r="LQ72" s="172"/>
      <c r="LR72" s="172"/>
      <c r="LS72" s="172"/>
      <c r="LT72" s="172"/>
      <c r="LU72" s="172"/>
      <c r="LV72" s="172"/>
      <c r="LW72" s="172"/>
      <c r="LX72" s="172"/>
      <c r="LY72" s="172"/>
      <c r="LZ72" s="172"/>
      <c r="MA72" s="172"/>
      <c r="MB72" s="172"/>
      <c r="MC72" s="172"/>
      <c r="MD72" s="172"/>
      <c r="ME72" s="172"/>
      <c r="MF72" s="172"/>
      <c r="MG72" s="172"/>
      <c r="MH72" s="172"/>
      <c r="MI72" s="172"/>
      <c r="MJ72" s="172"/>
      <c r="MK72" s="172"/>
      <c r="ML72" s="172"/>
      <c r="MM72" s="172"/>
      <c r="MN72" s="172"/>
      <c r="MO72" s="172"/>
      <c r="MP72" s="172"/>
      <c r="MQ72" s="172"/>
      <c r="MR72" s="172"/>
      <c r="MS72" s="172"/>
      <c r="MT72" s="172"/>
      <c r="MU72" s="172"/>
      <c r="MV72" s="172"/>
      <c r="MW72" s="172"/>
      <c r="MX72" s="172"/>
      <c r="MY72" s="172"/>
      <c r="MZ72" s="172"/>
      <c r="NA72" s="172"/>
      <c r="NB72" s="172"/>
      <c r="NC72" s="172"/>
      <c r="ND72" s="172"/>
      <c r="NE72" s="172"/>
      <c r="NF72" s="172"/>
      <c r="NG72" s="172"/>
      <c r="NH72" s="172"/>
      <c r="NI72" s="172"/>
      <c r="NJ72" s="172"/>
      <c r="NK72" s="172"/>
      <c r="NL72" s="172"/>
      <c r="NM72" s="172"/>
      <c r="NN72" s="172"/>
      <c r="NO72" s="172"/>
      <c r="NP72" s="172"/>
      <c r="NQ72" s="172"/>
      <c r="NR72" s="172"/>
      <c r="NS72" s="172"/>
      <c r="NT72" s="172"/>
      <c r="NU72" s="172"/>
      <c r="NV72" s="172"/>
      <c r="NW72" s="172"/>
      <c r="NX72" s="172"/>
      <c r="NY72" s="172"/>
      <c r="NZ72" s="172"/>
      <c r="OA72" s="172"/>
      <c r="OB72" s="172"/>
      <c r="OC72" s="172"/>
      <c r="OD72" s="172"/>
      <c r="OE72" s="172"/>
      <c r="OF72" s="172"/>
      <c r="OG72" s="172"/>
      <c r="OH72" s="172"/>
      <c r="OI72" s="172"/>
      <c r="OJ72" s="172"/>
      <c r="OK72" s="172"/>
      <c r="OL72" s="172"/>
      <c r="OM72" s="172"/>
      <c r="ON72" s="172"/>
      <c r="OO72" s="172"/>
      <c r="OP72" s="172"/>
      <c r="OQ72" s="172"/>
      <c r="OR72" s="172"/>
      <c r="OS72" s="172"/>
      <c r="OT72" s="172"/>
      <c r="OU72" s="172"/>
      <c r="OV72" s="172"/>
      <c r="OW72" s="172"/>
      <c r="OX72" s="172"/>
      <c r="OY72" s="172"/>
      <c r="OZ72" s="172"/>
      <c r="PA72" s="172"/>
      <c r="PB72" s="172"/>
      <c r="PC72" s="172"/>
      <c r="PD72" s="172"/>
      <c r="PE72" s="172"/>
      <c r="PF72" s="172"/>
      <c r="PG72" s="172"/>
      <c r="PH72" s="172"/>
      <c r="PI72" s="172"/>
      <c r="PJ72" s="172"/>
      <c r="PK72" s="172"/>
      <c r="PL72" s="172"/>
      <c r="PM72" s="172"/>
      <c r="PN72" s="172"/>
      <c r="PO72" s="172"/>
      <c r="PP72" s="172"/>
      <c r="PQ72" s="172"/>
      <c r="PR72" s="172"/>
      <c r="PS72" s="172"/>
      <c r="PT72" s="172"/>
      <c r="PU72" s="172"/>
      <c r="PV72" s="172"/>
      <c r="PW72" s="172"/>
      <c r="PX72" s="172"/>
      <c r="PY72" s="172"/>
      <c r="PZ72" s="172"/>
      <c r="QA72" s="172"/>
      <c r="QB72" s="172"/>
      <c r="QC72" s="172"/>
      <c r="QD72" s="172"/>
      <c r="QE72" s="172"/>
      <c r="QF72" s="172"/>
      <c r="QG72" s="172"/>
      <c r="QH72" s="172"/>
      <c r="QI72" s="172"/>
      <c r="QJ72" s="172"/>
      <c r="QK72" s="172"/>
      <c r="QL72" s="172"/>
      <c r="QM72" s="172"/>
      <c r="QN72" s="172"/>
      <c r="QO72" s="172"/>
      <c r="QP72" s="172"/>
      <c r="QQ72" s="172"/>
      <c r="QR72" s="172"/>
      <c r="QS72" s="172"/>
      <c r="QT72" s="172"/>
      <c r="QU72" s="172"/>
      <c r="QV72" s="172"/>
      <c r="QW72" s="172"/>
      <c r="QX72" s="172"/>
      <c r="QY72" s="172"/>
      <c r="QZ72" s="172"/>
      <c r="RA72" s="172"/>
      <c r="RB72" s="172"/>
      <c r="RC72" s="172"/>
      <c r="RD72" s="172"/>
      <c r="RE72" s="172"/>
      <c r="RF72" s="172"/>
      <c r="RG72" s="172"/>
      <c r="RH72" s="172"/>
      <c r="RI72" s="172"/>
      <c r="RJ72" s="172"/>
      <c r="RK72" s="172"/>
      <c r="RL72" s="172"/>
      <c r="RM72" s="172"/>
      <c r="RN72" s="172"/>
      <c r="RO72" s="172"/>
      <c r="RP72" s="172"/>
      <c r="RQ72" s="172"/>
      <c r="RR72" s="172"/>
      <c r="RS72" s="172"/>
      <c r="RT72" s="172"/>
      <c r="RU72" s="172"/>
      <c r="RV72" s="172"/>
      <c r="RW72" s="172"/>
      <c r="RX72" s="172"/>
      <c r="RY72" s="172"/>
      <c r="RZ72" s="172"/>
      <c r="SA72" s="172"/>
      <c r="SB72" s="172"/>
      <c r="SC72" s="172"/>
      <c r="SD72" s="172"/>
      <c r="SE72" s="172"/>
      <c r="SF72" s="172"/>
      <c r="SG72" s="172"/>
      <c r="SH72" s="172"/>
      <c r="SI72" s="172"/>
      <c r="SJ72" s="172"/>
      <c r="SK72" s="172"/>
      <c r="SL72" s="172"/>
      <c r="SM72" s="172"/>
      <c r="SN72" s="172"/>
      <c r="SO72" s="172"/>
      <c r="SP72" s="172"/>
      <c r="SQ72" s="172"/>
      <c r="SR72" s="172"/>
      <c r="SS72" s="172"/>
      <c r="ST72" s="172"/>
      <c r="SU72" s="172"/>
      <c r="SV72" s="172"/>
      <c r="SW72" s="172"/>
      <c r="SX72" s="172"/>
      <c r="SY72" s="172"/>
      <c r="SZ72" s="172"/>
      <c r="TA72" s="172"/>
      <c r="TB72" s="172"/>
      <c r="TC72" s="172"/>
      <c r="TD72" s="172"/>
      <c r="TE72" s="172"/>
      <c r="TF72" s="172"/>
      <c r="TG72" s="172"/>
      <c r="TH72" s="172"/>
      <c r="TI72" s="172"/>
      <c r="TJ72" s="172"/>
      <c r="TK72" s="172"/>
      <c r="TL72" s="172"/>
      <c r="TM72" s="172"/>
      <c r="TN72" s="172"/>
      <c r="TO72" s="172"/>
      <c r="TP72" s="172"/>
      <c r="TQ72" s="172"/>
      <c r="TR72" s="172"/>
      <c r="TS72" s="172"/>
      <c r="TT72" s="172"/>
      <c r="TU72" s="172"/>
      <c r="TV72" s="172"/>
      <c r="TW72" s="172"/>
      <c r="TX72" s="172"/>
      <c r="TY72" s="172"/>
      <c r="TZ72" s="172"/>
      <c r="UA72" s="172"/>
      <c r="UB72" s="172"/>
      <c r="UC72" s="172"/>
      <c r="UD72" s="172"/>
      <c r="UE72" s="172"/>
      <c r="UF72" s="172"/>
      <c r="UG72" s="172"/>
      <c r="UH72" s="172"/>
      <c r="UI72" s="172"/>
      <c r="UJ72" s="172"/>
      <c r="UK72" s="172"/>
      <c r="UL72" s="172"/>
      <c r="UM72" s="172"/>
      <c r="UN72" s="172"/>
      <c r="UO72" s="172"/>
      <c r="UP72" s="172"/>
      <c r="UQ72" s="172"/>
      <c r="UR72" s="172"/>
      <c r="US72" s="172"/>
      <c r="UT72" s="172"/>
      <c r="UU72" s="172"/>
      <c r="UV72" s="172"/>
      <c r="UW72" s="172"/>
      <c r="UX72" s="172"/>
      <c r="UY72" s="172"/>
      <c r="UZ72" s="172"/>
      <c r="VA72" s="172"/>
      <c r="VB72" s="172"/>
      <c r="VC72" s="172"/>
      <c r="VD72" s="172"/>
      <c r="VE72" s="172"/>
      <c r="VF72" s="172"/>
      <c r="VG72" s="172"/>
      <c r="VH72" s="172"/>
      <c r="VI72" s="172"/>
      <c r="VJ72" s="172"/>
      <c r="VK72" s="172"/>
      <c r="VL72" s="172"/>
      <c r="VM72" s="172"/>
      <c r="VN72" s="172"/>
      <c r="VO72" s="172"/>
      <c r="VP72" s="172"/>
      <c r="VQ72" s="172"/>
      <c r="VR72" s="172"/>
      <c r="VS72" s="172"/>
      <c r="VT72" s="172"/>
      <c r="VU72" s="172"/>
      <c r="VV72" s="172"/>
      <c r="VW72" s="172"/>
      <c r="VX72" s="172"/>
      <c r="VY72" s="172"/>
      <c r="VZ72" s="172"/>
      <c r="WA72" s="172"/>
      <c r="WB72" s="172"/>
      <c r="WC72" s="172"/>
      <c r="WD72" s="172"/>
      <c r="WE72" s="172"/>
      <c r="WF72" s="172"/>
      <c r="WG72" s="172"/>
      <c r="WH72" s="172"/>
      <c r="WI72" s="172"/>
      <c r="WJ72" s="172"/>
      <c r="WK72" s="172"/>
      <c r="WL72" s="172"/>
      <c r="WM72" s="172"/>
      <c r="WN72" s="172"/>
      <c r="WO72" s="172"/>
      <c r="WP72" s="172"/>
      <c r="WQ72" s="172"/>
      <c r="WR72" s="172"/>
      <c r="WS72" s="172"/>
      <c r="WT72" s="172"/>
      <c r="WU72" s="172"/>
      <c r="WV72" s="172"/>
      <c r="WW72" s="172"/>
      <c r="WX72" s="172"/>
      <c r="WY72" s="172"/>
      <c r="WZ72" s="172"/>
      <c r="XA72" s="172"/>
      <c r="XB72" s="172"/>
      <c r="XC72" s="172"/>
      <c r="XD72" s="172"/>
      <c r="XE72" s="172"/>
      <c r="XF72" s="172"/>
      <c r="XG72" s="172"/>
      <c r="XH72" s="172"/>
      <c r="XI72" s="172"/>
      <c r="XJ72" s="172"/>
      <c r="XK72" s="172"/>
      <c r="XL72" s="172"/>
      <c r="XM72" s="172"/>
      <c r="XN72" s="172"/>
      <c r="XO72" s="172"/>
      <c r="XP72" s="172"/>
      <c r="XQ72" s="172"/>
      <c r="XR72" s="172"/>
      <c r="XS72" s="172"/>
      <c r="XT72" s="172"/>
      <c r="XU72" s="172"/>
      <c r="XV72" s="172"/>
      <c r="XW72" s="172"/>
      <c r="XX72" s="172"/>
      <c r="XY72" s="172"/>
      <c r="XZ72" s="172"/>
      <c r="YA72" s="172"/>
      <c r="YB72" s="172"/>
      <c r="YC72" s="172"/>
      <c r="YD72" s="172"/>
      <c r="YE72" s="172"/>
      <c r="YF72" s="172"/>
      <c r="YG72" s="172"/>
      <c r="YH72" s="172"/>
      <c r="YI72" s="172"/>
      <c r="YJ72" s="172"/>
      <c r="YK72" s="172"/>
      <c r="YL72" s="172"/>
      <c r="YM72" s="172"/>
      <c r="YN72" s="172"/>
      <c r="YO72" s="172"/>
      <c r="YP72" s="172"/>
      <c r="YQ72" s="172"/>
      <c r="YR72" s="172"/>
      <c r="YS72" s="172"/>
      <c r="YT72" s="172"/>
      <c r="YU72" s="172"/>
      <c r="YV72" s="172"/>
      <c r="YW72" s="172"/>
      <c r="YX72" s="172"/>
      <c r="YY72" s="172"/>
      <c r="YZ72" s="172"/>
      <c r="ZA72" s="172"/>
      <c r="ZB72" s="172"/>
      <c r="ZC72" s="172"/>
      <c r="ZD72" s="172"/>
      <c r="ZE72" s="172"/>
      <c r="ZF72" s="172"/>
      <c r="ZG72" s="172"/>
      <c r="ZH72" s="172"/>
      <c r="ZI72" s="172"/>
      <c r="ZJ72" s="172"/>
      <c r="ZK72" s="172"/>
      <c r="ZL72" s="172"/>
      <c r="ZM72" s="172"/>
      <c r="ZN72" s="172"/>
      <c r="ZO72" s="172"/>
      <c r="ZP72" s="172"/>
      <c r="ZQ72" s="172"/>
      <c r="ZR72" s="172"/>
      <c r="ZS72" s="172"/>
      <c r="ZT72" s="172"/>
      <c r="ZU72" s="172"/>
      <c r="ZV72" s="172"/>
      <c r="ZW72" s="172"/>
      <c r="ZX72" s="172"/>
      <c r="ZY72" s="172"/>
      <c r="ZZ72" s="172"/>
      <c r="AAA72" s="172"/>
      <c r="AAB72" s="172"/>
      <c r="AAC72" s="172"/>
      <c r="AAD72" s="172"/>
      <c r="AAE72" s="172"/>
      <c r="AAF72" s="172"/>
      <c r="AAG72" s="172"/>
      <c r="AAH72" s="172"/>
      <c r="AAI72" s="172"/>
      <c r="AAJ72" s="172"/>
      <c r="AAK72" s="172"/>
      <c r="AAL72" s="172"/>
      <c r="AAM72" s="172"/>
      <c r="AAN72" s="172"/>
      <c r="AAO72" s="172"/>
      <c r="AAP72" s="172"/>
      <c r="AAQ72" s="172"/>
      <c r="AAR72" s="172"/>
      <c r="AAS72" s="172"/>
      <c r="AAT72" s="172"/>
      <c r="AAU72" s="172"/>
      <c r="AAV72" s="172"/>
      <c r="AAW72" s="172"/>
      <c r="AAX72" s="172"/>
      <c r="AAY72" s="172"/>
      <c r="AAZ72" s="172"/>
      <c r="ABA72" s="172"/>
      <c r="ABB72" s="172"/>
      <c r="ABC72" s="172"/>
      <c r="ABD72" s="172"/>
      <c r="ABE72" s="172"/>
      <c r="ABF72" s="172"/>
      <c r="ABG72" s="172"/>
      <c r="ABH72" s="172"/>
      <c r="ABI72" s="172"/>
      <c r="ABJ72" s="172"/>
      <c r="ABK72" s="172"/>
      <c r="ABL72" s="172"/>
      <c r="ABM72" s="172"/>
      <c r="ABN72" s="172"/>
      <c r="ABO72" s="172"/>
      <c r="ABP72" s="172"/>
      <c r="ABQ72" s="172"/>
      <c r="ABR72" s="172"/>
      <c r="ABS72" s="172"/>
      <c r="ABT72" s="172"/>
      <c r="ABU72" s="172"/>
      <c r="ABV72" s="172"/>
      <c r="ABW72" s="172"/>
      <c r="ABX72" s="172"/>
      <c r="ABY72" s="172"/>
      <c r="ABZ72" s="172"/>
      <c r="ACA72" s="172"/>
      <c r="ACB72" s="172"/>
      <c r="ACC72" s="172"/>
      <c r="ACD72" s="172"/>
      <c r="ACE72" s="172"/>
      <c r="ACF72" s="172"/>
      <c r="ACG72" s="172"/>
      <c r="ACH72" s="172"/>
      <c r="ACI72" s="172"/>
      <c r="ACJ72" s="172"/>
      <c r="ACK72" s="172"/>
      <c r="ACL72" s="172"/>
      <c r="ACM72" s="172"/>
      <c r="ACN72" s="172"/>
      <c r="ACO72" s="172"/>
      <c r="ACP72" s="172"/>
      <c r="ACQ72" s="172"/>
      <c r="ACR72" s="172"/>
      <c r="ACS72" s="172"/>
      <c r="ACT72" s="172"/>
      <c r="ACU72" s="172"/>
      <c r="ACV72" s="172"/>
      <c r="ACW72" s="172"/>
      <c r="ACX72" s="172"/>
      <c r="ACY72" s="172"/>
      <c r="ACZ72" s="172"/>
      <c r="ADA72" s="172"/>
      <c r="ADB72" s="172"/>
      <c r="ADC72" s="172"/>
      <c r="ADD72" s="172"/>
      <c r="ADE72" s="172"/>
      <c r="ADF72" s="172"/>
      <c r="ADG72" s="172"/>
      <c r="ADH72" s="172"/>
      <c r="ADI72" s="172"/>
      <c r="ADJ72" s="172"/>
      <c r="ADK72" s="172"/>
      <c r="ADL72" s="172"/>
      <c r="ADM72" s="172"/>
      <c r="ADN72" s="172"/>
      <c r="ADO72" s="172"/>
      <c r="ADP72" s="172"/>
      <c r="ADQ72" s="172"/>
      <c r="ADR72" s="172"/>
      <c r="ADS72" s="172"/>
      <c r="ADT72" s="172"/>
      <c r="ADU72" s="172"/>
      <c r="ADV72" s="172"/>
      <c r="ADW72" s="172"/>
      <c r="ADX72" s="172"/>
      <c r="ADY72" s="172"/>
      <c r="ADZ72" s="172"/>
      <c r="AEA72" s="172"/>
      <c r="AEB72" s="172"/>
      <c r="AEC72" s="172"/>
      <c r="AED72" s="172"/>
      <c r="AEE72" s="172"/>
      <c r="AEF72" s="172"/>
      <c r="AEG72" s="172"/>
      <c r="AEH72" s="172"/>
      <c r="AEI72" s="172"/>
      <c r="AEJ72" s="172"/>
      <c r="AEK72" s="172"/>
      <c r="AEL72" s="172"/>
      <c r="AEM72" s="172"/>
      <c r="AEN72" s="172"/>
      <c r="AEO72" s="172"/>
      <c r="AEP72" s="172"/>
      <c r="AEQ72" s="172"/>
      <c r="AER72" s="172"/>
      <c r="AES72" s="172"/>
      <c r="AET72" s="172"/>
      <c r="AEU72" s="172"/>
      <c r="AEV72" s="172"/>
      <c r="AEW72" s="172"/>
      <c r="AEX72" s="172"/>
      <c r="AEY72" s="172"/>
      <c r="AEZ72" s="172"/>
      <c r="AFA72" s="172"/>
      <c r="AFB72" s="172"/>
      <c r="AFC72" s="172"/>
      <c r="AFD72" s="172"/>
      <c r="AFE72" s="172"/>
      <c r="AFF72" s="172"/>
      <c r="AFG72" s="172"/>
      <c r="AFH72" s="172"/>
      <c r="AFI72" s="172"/>
      <c r="AFJ72" s="172"/>
      <c r="AFK72" s="172"/>
      <c r="AFL72" s="172"/>
      <c r="AFM72" s="172"/>
      <c r="AFN72" s="172"/>
      <c r="AFO72" s="172"/>
      <c r="AFP72" s="172"/>
      <c r="AFQ72" s="172"/>
      <c r="AFR72" s="172"/>
      <c r="AFS72" s="172"/>
      <c r="AFT72" s="172"/>
      <c r="AFU72" s="172"/>
      <c r="AFV72" s="172"/>
      <c r="AFW72" s="172"/>
      <c r="AFX72" s="172"/>
      <c r="AFY72" s="172"/>
      <c r="AFZ72" s="172"/>
      <c r="AGA72" s="172"/>
      <c r="AGB72" s="172"/>
      <c r="AGC72" s="172"/>
      <c r="AGD72" s="172"/>
      <c r="AGE72" s="172"/>
      <c r="AGF72" s="172"/>
      <c r="AGG72" s="172"/>
      <c r="AGH72" s="172"/>
      <c r="AGI72" s="172"/>
      <c r="AGJ72" s="172"/>
      <c r="AGK72" s="172"/>
      <c r="AGL72" s="172"/>
      <c r="AGM72" s="172"/>
      <c r="AGN72" s="172"/>
      <c r="AGO72" s="172"/>
      <c r="AGP72" s="172"/>
      <c r="AGQ72" s="172"/>
      <c r="AGR72" s="172"/>
      <c r="AGS72" s="172"/>
      <c r="AGT72" s="172"/>
      <c r="AGU72" s="172"/>
      <c r="AGV72" s="172"/>
      <c r="AGW72" s="172"/>
      <c r="AGX72" s="172"/>
      <c r="AGY72" s="172"/>
      <c r="AGZ72" s="172"/>
      <c r="AHA72" s="172"/>
      <c r="AHB72" s="172"/>
      <c r="AHC72" s="172"/>
      <c r="AHD72" s="172"/>
      <c r="AHE72" s="172"/>
      <c r="AHF72" s="172"/>
      <c r="AHG72" s="172"/>
      <c r="AHH72" s="172"/>
      <c r="AHI72" s="172"/>
      <c r="AHJ72" s="172"/>
      <c r="AHK72" s="172"/>
      <c r="AHL72" s="172"/>
      <c r="AHM72" s="172"/>
      <c r="AHN72" s="172"/>
      <c r="AHO72" s="172"/>
      <c r="AHP72" s="172"/>
      <c r="AHQ72" s="172"/>
      <c r="AHR72" s="172"/>
      <c r="AHS72" s="172"/>
      <c r="AHT72" s="172"/>
      <c r="AHU72" s="172"/>
      <c r="AHV72" s="172"/>
      <c r="AHW72" s="172"/>
      <c r="AHX72" s="172"/>
      <c r="AHY72" s="172"/>
      <c r="AHZ72" s="172"/>
      <c r="AIA72" s="172"/>
      <c r="AIB72" s="172"/>
      <c r="AIC72" s="172"/>
      <c r="AID72" s="172"/>
      <c r="AIE72" s="172"/>
      <c r="AIF72" s="172"/>
      <c r="AIG72" s="172"/>
      <c r="AIH72" s="172"/>
      <c r="AII72" s="172"/>
      <c r="AIJ72" s="172"/>
      <c r="AIK72" s="172"/>
      <c r="AIL72" s="172"/>
      <c r="AIM72" s="172"/>
      <c r="AIN72" s="172"/>
      <c r="AIO72" s="172"/>
      <c r="AIP72" s="172"/>
      <c r="AIQ72" s="172"/>
      <c r="AIR72" s="172"/>
      <c r="AIS72" s="172"/>
      <c r="AIT72" s="172"/>
      <c r="AIU72" s="172"/>
      <c r="AIV72" s="172"/>
      <c r="AIW72" s="172"/>
      <c r="AIX72" s="172"/>
      <c r="AIY72" s="172"/>
      <c r="AIZ72" s="172"/>
      <c r="AJA72" s="172"/>
      <c r="AJB72" s="172"/>
      <c r="AJC72" s="172"/>
      <c r="AJD72" s="172"/>
      <c r="AJE72" s="172"/>
      <c r="AJF72" s="172"/>
      <c r="AJG72" s="172"/>
      <c r="AJH72" s="172"/>
      <c r="AJI72" s="172"/>
      <c r="AJJ72" s="172"/>
      <c r="AJK72" s="172"/>
      <c r="AJL72" s="172"/>
      <c r="AJM72" s="172"/>
      <c r="AJN72" s="172"/>
      <c r="AJO72" s="172"/>
      <c r="AJP72" s="172"/>
      <c r="AJQ72" s="172"/>
      <c r="AJR72" s="172"/>
      <c r="AJS72" s="172"/>
      <c r="AJT72" s="172"/>
      <c r="AJU72" s="172"/>
      <c r="AJV72" s="172"/>
      <c r="AJW72" s="172"/>
      <c r="AJX72" s="172"/>
      <c r="AJY72" s="172"/>
      <c r="AJZ72" s="172"/>
      <c r="AKA72" s="172"/>
      <c r="AKB72" s="172"/>
      <c r="AKC72" s="172"/>
      <c r="AKD72" s="172"/>
      <c r="AKE72" s="172"/>
      <c r="AKF72" s="172"/>
      <c r="AKG72" s="172"/>
      <c r="AKH72" s="172"/>
      <c r="AKI72" s="172"/>
      <c r="AKJ72" s="172"/>
      <c r="AKK72" s="172"/>
      <c r="AKL72" s="172"/>
      <c r="AKM72" s="172"/>
      <c r="AKN72" s="172"/>
      <c r="AKO72" s="172"/>
      <c r="AKP72" s="172"/>
      <c r="AKQ72" s="172"/>
      <c r="AKR72" s="172"/>
      <c r="AKS72" s="172"/>
      <c r="AKT72" s="172"/>
      <c r="AKU72" s="172"/>
      <c r="AKV72" s="172"/>
      <c r="AKW72" s="172"/>
      <c r="AKX72" s="172"/>
      <c r="AKY72" s="172"/>
      <c r="AKZ72" s="172"/>
      <c r="ALA72" s="172"/>
      <c r="ALB72" s="172"/>
      <c r="ALC72" s="172"/>
      <c r="ALD72" s="172"/>
      <c r="ALE72" s="172"/>
      <c r="ALF72" s="172"/>
      <c r="ALG72" s="172"/>
      <c r="ALH72" s="172"/>
      <c r="ALI72" s="172"/>
      <c r="ALJ72" s="172"/>
      <c r="ALK72" s="172"/>
      <c r="ALL72" s="172"/>
      <c r="ALM72" s="172"/>
      <c r="ALN72" s="172"/>
      <c r="ALO72" s="172"/>
      <c r="ALP72" s="172"/>
      <c r="ALQ72" s="172"/>
      <c r="ALR72" s="172"/>
      <c r="ALS72" s="172"/>
      <c r="ALT72" s="172"/>
      <c r="ALU72" s="172"/>
      <c r="ALV72" s="172"/>
      <c r="ALW72" s="172"/>
      <c r="ALX72" s="172"/>
      <c r="ALY72" s="172"/>
      <c r="ALZ72" s="172"/>
      <c r="AMA72" s="172"/>
      <c r="AMB72" s="172"/>
      <c r="AMC72" s="172"/>
      <c r="AMD72" s="172"/>
      <c r="AME72" s="172"/>
      <c r="AMF72" s="172"/>
      <c r="AMG72" s="172"/>
      <c r="AMH72" s="172"/>
      <c r="AMI72" s="172"/>
      <c r="AMJ72" s="172"/>
      <c r="AMK72" s="172"/>
      <c r="AML72" s="172"/>
    </row>
    <row r="73" spans="1:1026" s="282" customFormat="1">
      <c r="A73" s="408" t="s">
        <v>408</v>
      </c>
      <c r="B73" s="408" t="s">
        <v>409</v>
      </c>
      <c r="C73" s="154">
        <f t="shared" si="11"/>
        <v>17</v>
      </c>
      <c r="D73" s="167">
        <f t="shared" si="12"/>
        <v>68</v>
      </c>
      <c r="E73" s="166" t="str">
        <f t="shared" si="13"/>
        <v>9C</v>
      </c>
      <c r="F73" s="367" t="str">
        <f t="shared" si="14"/>
        <v>1B</v>
      </c>
      <c r="G73" s="367" t="str">
        <f t="shared" si="15"/>
        <v>0A</v>
      </c>
      <c r="H73" s="367" t="str">
        <f t="shared" si="16"/>
        <v>4D</v>
      </c>
      <c r="I73" s="367" t="str">
        <f t="shared" si="17"/>
        <v>00</v>
      </c>
      <c r="J73" s="367" t="str">
        <f t="shared" si="18"/>
        <v>07</v>
      </c>
      <c r="K73" s="367" t="str">
        <f t="shared" si="19"/>
        <v>06</v>
      </c>
      <c r="L73" s="367" t="str">
        <f t="shared" si="20"/>
        <v>1B</v>
      </c>
      <c r="M73" s="367" t="str">
        <f t="shared" si="21"/>
        <v>4</v>
      </c>
      <c r="N73" s="367" t="str">
        <f t="shared" si="22"/>
        <v/>
      </c>
      <c r="O73" s="156" t="str">
        <f t="shared" si="23"/>
        <v/>
      </c>
      <c r="P73" s="157" t="str">
        <f t="shared" si="86"/>
        <v>1</v>
      </c>
      <c r="Q73" s="158" t="str">
        <f t="shared" si="86"/>
        <v>0</v>
      </c>
      <c r="R73" s="158" t="str">
        <f t="shared" si="86"/>
        <v>0</v>
      </c>
      <c r="S73" s="159" t="str">
        <f t="shared" si="86"/>
        <v>1</v>
      </c>
      <c r="T73" s="158" t="str">
        <f t="shared" si="86"/>
        <v>1</v>
      </c>
      <c r="U73" s="158" t="str">
        <f t="shared" si="86"/>
        <v>1</v>
      </c>
      <c r="V73" s="158" t="str">
        <f t="shared" si="86"/>
        <v>0</v>
      </c>
      <c r="W73" s="159" t="str">
        <f t="shared" si="86"/>
        <v>0</v>
      </c>
      <c r="X73" s="158" t="str">
        <f t="shared" si="87"/>
        <v>0</v>
      </c>
      <c r="Y73" s="158" t="str">
        <f t="shared" si="87"/>
        <v>0</v>
      </c>
      <c r="Z73" s="158" t="str">
        <f t="shared" si="87"/>
        <v>0</v>
      </c>
      <c r="AA73" s="159" t="str">
        <f t="shared" si="87"/>
        <v>1</v>
      </c>
      <c r="AB73" s="161" t="str">
        <f t="shared" si="87"/>
        <v>1</v>
      </c>
      <c r="AC73" s="161" t="str">
        <f t="shared" si="87"/>
        <v>0</v>
      </c>
      <c r="AD73" s="158" t="str">
        <f t="shared" si="87"/>
        <v>1</v>
      </c>
      <c r="AE73" s="159" t="str">
        <f t="shared" si="87"/>
        <v>1</v>
      </c>
      <c r="AF73" s="367" t="str">
        <f t="shared" si="88"/>
        <v>0</v>
      </c>
      <c r="AG73" s="162" t="str">
        <f t="shared" si="88"/>
        <v>0</v>
      </c>
      <c r="AH73" s="163" t="str">
        <f t="shared" si="88"/>
        <v>0</v>
      </c>
      <c r="AI73" s="165" t="str">
        <f t="shared" si="88"/>
        <v>0</v>
      </c>
      <c r="AJ73" s="164" t="str">
        <f t="shared" si="88"/>
        <v>1</v>
      </c>
      <c r="AK73" s="164" t="str">
        <f t="shared" si="88"/>
        <v>0</v>
      </c>
      <c r="AL73" s="289" t="str">
        <f t="shared" si="88"/>
        <v>1</v>
      </c>
      <c r="AM73" s="165" t="str">
        <f t="shared" si="88"/>
        <v>0</v>
      </c>
      <c r="AN73" s="230" t="str">
        <f t="shared" si="89"/>
        <v>0</v>
      </c>
      <c r="AO73" s="230" t="str">
        <f t="shared" si="89"/>
        <v>1</v>
      </c>
      <c r="AP73" s="230" t="str">
        <f t="shared" si="89"/>
        <v>0</v>
      </c>
      <c r="AQ73" s="231" t="str">
        <f t="shared" si="89"/>
        <v>0</v>
      </c>
      <c r="AR73" s="230" t="str">
        <f t="shared" si="89"/>
        <v>1</v>
      </c>
      <c r="AS73" s="230" t="str">
        <f t="shared" si="89"/>
        <v>1</v>
      </c>
      <c r="AT73" s="230" t="str">
        <f t="shared" si="89"/>
        <v>0</v>
      </c>
      <c r="AU73" s="231" t="str">
        <f t="shared" si="89"/>
        <v>1</v>
      </c>
      <c r="AV73" s="230" t="str">
        <f t="shared" si="90"/>
        <v>0</v>
      </c>
      <c r="AW73" s="232" t="str">
        <f t="shared" si="90"/>
        <v>0</v>
      </c>
      <c r="AX73" s="232" t="str">
        <f t="shared" si="90"/>
        <v>0</v>
      </c>
      <c r="AY73" s="233" t="str">
        <f t="shared" si="90"/>
        <v>0</v>
      </c>
      <c r="AZ73" s="232" t="str">
        <f t="shared" si="90"/>
        <v>0</v>
      </c>
      <c r="BA73" s="232" t="str">
        <f t="shared" si="90"/>
        <v>0</v>
      </c>
      <c r="BB73" s="232" t="str">
        <f t="shared" si="90"/>
        <v>0</v>
      </c>
      <c r="BC73" s="233" t="str">
        <f t="shared" si="90"/>
        <v>0</v>
      </c>
      <c r="BD73" s="168" t="str">
        <f t="shared" si="91"/>
        <v>0</v>
      </c>
      <c r="BE73" s="168" t="str">
        <f t="shared" si="91"/>
        <v>0</v>
      </c>
      <c r="BF73" s="168" t="str">
        <f t="shared" si="91"/>
        <v>0</v>
      </c>
      <c r="BG73" s="169" t="str">
        <f t="shared" si="91"/>
        <v>0</v>
      </c>
      <c r="BH73" s="168" t="str">
        <f t="shared" si="91"/>
        <v>0</v>
      </c>
      <c r="BI73" s="168" t="str">
        <f t="shared" si="91"/>
        <v>1</v>
      </c>
      <c r="BJ73" s="168" t="str">
        <f t="shared" si="91"/>
        <v>1</v>
      </c>
      <c r="BK73" s="169" t="str">
        <f t="shared" si="91"/>
        <v>1</v>
      </c>
      <c r="BL73" s="168" t="str">
        <f t="shared" si="92"/>
        <v>0</v>
      </c>
      <c r="BM73" s="168" t="str">
        <f t="shared" si="92"/>
        <v>0</v>
      </c>
      <c r="BN73" s="168" t="str">
        <f t="shared" si="92"/>
        <v>0</v>
      </c>
      <c r="BO73" s="169" t="str">
        <f t="shared" si="92"/>
        <v>0</v>
      </c>
      <c r="BP73" s="168" t="str">
        <f t="shared" si="92"/>
        <v>0</v>
      </c>
      <c r="BQ73" s="168" t="str">
        <f t="shared" si="92"/>
        <v>1</v>
      </c>
      <c r="BR73" s="168" t="str">
        <f t="shared" si="92"/>
        <v>1</v>
      </c>
      <c r="BS73" s="169" t="str">
        <f t="shared" si="92"/>
        <v>0</v>
      </c>
      <c r="BT73" s="302" t="str">
        <f t="shared" si="93"/>
        <v>0</v>
      </c>
      <c r="BU73" s="302" t="str">
        <f t="shared" si="93"/>
        <v>0</v>
      </c>
      <c r="BV73" s="302" t="str">
        <f t="shared" si="93"/>
        <v>0</v>
      </c>
      <c r="BW73" s="303" t="str">
        <f t="shared" si="93"/>
        <v>1</v>
      </c>
      <c r="BX73" s="302" t="str">
        <f t="shared" si="93"/>
        <v>1</v>
      </c>
      <c r="BY73" s="302" t="str">
        <f t="shared" si="93"/>
        <v>0</v>
      </c>
      <c r="BZ73" s="302" t="str">
        <f t="shared" si="93"/>
        <v>1</v>
      </c>
      <c r="CA73" s="303" t="str">
        <f t="shared" si="93"/>
        <v>1</v>
      </c>
      <c r="CB73" s="164" t="str">
        <f t="shared" si="94"/>
        <v>0</v>
      </c>
      <c r="CC73" s="289" t="str">
        <f t="shared" si="94"/>
        <v>1</v>
      </c>
      <c r="CD73" s="340" t="str">
        <f t="shared" si="94"/>
        <v>0</v>
      </c>
      <c r="CE73" s="341" t="str">
        <f t="shared" si="94"/>
        <v>0</v>
      </c>
      <c r="CF73" s="340" t="str">
        <f t="shared" si="94"/>
        <v>0</v>
      </c>
      <c r="CG73" s="340" t="str">
        <f t="shared" si="94"/>
        <v>0</v>
      </c>
      <c r="CH73" s="340" t="str">
        <f t="shared" si="94"/>
        <v>0</v>
      </c>
      <c r="CI73" s="341" t="str">
        <f t="shared" si="94"/>
        <v>0</v>
      </c>
      <c r="CJ73" s="367"/>
      <c r="CK73" s="367"/>
      <c r="CL73" s="32" t="str">
        <f t="shared" si="63"/>
        <v>9C1B</v>
      </c>
      <c r="CM73" s="285">
        <f t="shared" si="64"/>
        <v>77</v>
      </c>
      <c r="CN73" s="285">
        <f t="shared" si="67"/>
        <v>87</v>
      </c>
      <c r="CO73" s="142">
        <f t="shared" si="34"/>
        <v>64.3</v>
      </c>
      <c r="CP73" s="142">
        <f t="shared" si="35"/>
        <v>17.944444444444443</v>
      </c>
      <c r="CQ73" s="154">
        <f t="shared" si="65"/>
        <v>5</v>
      </c>
      <c r="CR73" s="367"/>
      <c r="CS73" s="170">
        <f t="shared" si="36"/>
        <v>9</v>
      </c>
      <c r="CT73" s="23">
        <f t="shared" si="37"/>
        <v>12</v>
      </c>
      <c r="CU73" s="171">
        <f t="shared" si="38"/>
        <v>1</v>
      </c>
      <c r="CV73" s="23">
        <f t="shared" si="39"/>
        <v>11</v>
      </c>
      <c r="CW73" s="172">
        <f t="shared" si="40"/>
        <v>0</v>
      </c>
      <c r="CX73" s="24">
        <f t="shared" si="41"/>
        <v>10</v>
      </c>
      <c r="CY73" s="267">
        <f t="shared" si="42"/>
        <v>4</v>
      </c>
      <c r="CZ73" s="268">
        <f t="shared" si="43"/>
        <v>13</v>
      </c>
      <c r="DA73" s="267">
        <f t="shared" si="44"/>
        <v>0</v>
      </c>
      <c r="DB73" s="268">
        <f t="shared" si="45"/>
        <v>0</v>
      </c>
      <c r="DC73" s="173">
        <f t="shared" si="46"/>
        <v>0</v>
      </c>
      <c r="DD73" s="26">
        <f t="shared" si="47"/>
        <v>7</v>
      </c>
      <c r="DE73" s="173">
        <f t="shared" si="48"/>
        <v>0</v>
      </c>
      <c r="DF73" s="26">
        <f t="shared" si="49"/>
        <v>6</v>
      </c>
      <c r="DG73" s="326">
        <f t="shared" si="50"/>
        <v>1</v>
      </c>
      <c r="DH73" s="327">
        <f t="shared" si="51"/>
        <v>11</v>
      </c>
      <c r="DI73" s="172">
        <f t="shared" si="52"/>
        <v>4</v>
      </c>
      <c r="DJ73" s="24">
        <f t="shared" si="53"/>
        <v>0</v>
      </c>
      <c r="DK73" s="172"/>
      <c r="DL73" s="19">
        <f t="shared" si="54"/>
        <v>156</v>
      </c>
      <c r="DM73" s="19">
        <f t="shared" si="55"/>
        <v>27</v>
      </c>
      <c r="DN73" s="174">
        <f t="shared" si="56"/>
        <v>10</v>
      </c>
      <c r="DO73" s="278">
        <f t="shared" si="57"/>
        <v>77</v>
      </c>
      <c r="DP73" s="278">
        <f t="shared" si="58"/>
        <v>0</v>
      </c>
      <c r="DQ73" s="20">
        <f t="shared" si="59"/>
        <v>7</v>
      </c>
      <c r="DR73" s="20">
        <f t="shared" si="60"/>
        <v>6</v>
      </c>
      <c r="DS73" s="337">
        <f t="shared" si="61"/>
        <v>27</v>
      </c>
      <c r="DT73" s="174">
        <f t="shared" si="62"/>
        <v>64</v>
      </c>
      <c r="DU73" s="172">
        <f t="shared" si="66"/>
        <v>27</v>
      </c>
      <c r="DV73" s="172"/>
      <c r="DW73" s="172"/>
      <c r="DX73" s="172"/>
      <c r="DY73" s="172"/>
      <c r="DZ73" s="172"/>
      <c r="EA73" s="172"/>
      <c r="EB73" s="172"/>
      <c r="EC73" s="172"/>
      <c r="ED73" s="172"/>
      <c r="EE73" s="172"/>
      <c r="EF73" s="172"/>
      <c r="EG73" s="172"/>
      <c r="EH73" s="172"/>
      <c r="EI73" s="172"/>
      <c r="EJ73" s="172"/>
      <c r="EK73" s="172"/>
      <c r="EL73" s="172"/>
      <c r="EM73" s="172"/>
      <c r="EN73" s="172"/>
      <c r="EO73" s="172"/>
      <c r="EP73" s="172"/>
      <c r="EQ73" s="172"/>
      <c r="ER73" s="172"/>
      <c r="ES73" s="172"/>
      <c r="ET73" s="172"/>
      <c r="EU73" s="172"/>
      <c r="EV73" s="172"/>
      <c r="EW73" s="172"/>
      <c r="EX73" s="172"/>
      <c r="EY73" s="172"/>
      <c r="EZ73" s="172"/>
      <c r="FA73" s="172"/>
      <c r="FB73" s="172"/>
      <c r="FC73" s="172"/>
      <c r="FD73" s="172"/>
      <c r="FE73" s="172"/>
      <c r="FF73" s="172"/>
      <c r="FG73" s="172"/>
      <c r="FH73" s="172"/>
      <c r="FI73" s="172"/>
      <c r="FJ73" s="172"/>
      <c r="FK73" s="172"/>
      <c r="FL73" s="172"/>
      <c r="FM73" s="172"/>
      <c r="FN73" s="172"/>
      <c r="FO73" s="172"/>
      <c r="FP73" s="172"/>
      <c r="FQ73" s="172"/>
      <c r="FR73" s="172"/>
      <c r="FS73" s="172"/>
      <c r="FT73" s="172"/>
      <c r="FU73" s="172"/>
      <c r="FV73" s="172"/>
      <c r="FW73" s="172"/>
      <c r="FX73" s="172"/>
      <c r="FY73" s="172"/>
      <c r="FZ73" s="172"/>
      <c r="GA73" s="172"/>
      <c r="GB73" s="172"/>
      <c r="GC73" s="172"/>
      <c r="GD73" s="172"/>
      <c r="GE73" s="172"/>
      <c r="GF73" s="172"/>
      <c r="GG73" s="172"/>
      <c r="GH73" s="172"/>
      <c r="GI73" s="172"/>
      <c r="GJ73" s="172"/>
      <c r="GK73" s="172"/>
      <c r="GL73" s="172"/>
      <c r="GM73" s="172"/>
      <c r="GN73" s="172"/>
      <c r="GO73" s="172"/>
      <c r="GP73" s="172"/>
      <c r="GQ73" s="172"/>
      <c r="GR73" s="172"/>
      <c r="GS73" s="172"/>
      <c r="GT73" s="172"/>
      <c r="GU73" s="172"/>
      <c r="GV73" s="172"/>
      <c r="GW73" s="172"/>
      <c r="GX73" s="172"/>
      <c r="GY73" s="172"/>
      <c r="GZ73" s="172"/>
      <c r="HA73" s="172"/>
      <c r="HB73" s="172"/>
      <c r="HC73" s="172"/>
      <c r="HD73" s="172"/>
      <c r="HE73" s="172"/>
      <c r="HF73" s="172"/>
      <c r="HG73" s="172"/>
      <c r="HH73" s="172"/>
      <c r="HI73" s="172"/>
      <c r="HJ73" s="172"/>
      <c r="HK73" s="172"/>
      <c r="HL73" s="172"/>
      <c r="HM73" s="172"/>
      <c r="HN73" s="172"/>
      <c r="HO73" s="172"/>
      <c r="HP73" s="172"/>
      <c r="HQ73" s="172"/>
      <c r="HR73" s="172"/>
      <c r="HS73" s="172"/>
      <c r="HT73" s="172"/>
      <c r="HU73" s="172"/>
      <c r="HV73" s="172"/>
      <c r="HW73" s="172"/>
      <c r="HX73" s="172"/>
      <c r="HY73" s="172"/>
      <c r="HZ73" s="172"/>
      <c r="IA73" s="172"/>
      <c r="IB73" s="172"/>
      <c r="IC73" s="172"/>
      <c r="ID73" s="172"/>
      <c r="IE73" s="172"/>
      <c r="IF73" s="172"/>
      <c r="IG73" s="172"/>
      <c r="IH73" s="172"/>
      <c r="II73" s="172"/>
      <c r="IJ73" s="172"/>
      <c r="IK73" s="172"/>
      <c r="IL73" s="172"/>
      <c r="IM73" s="172"/>
      <c r="IN73" s="172"/>
      <c r="IO73" s="172"/>
      <c r="IP73" s="172"/>
      <c r="IQ73" s="172"/>
      <c r="IR73" s="172"/>
      <c r="IS73" s="172"/>
      <c r="IT73" s="172"/>
      <c r="IU73" s="172"/>
      <c r="IV73" s="172"/>
      <c r="IW73" s="172"/>
      <c r="IX73" s="172"/>
      <c r="IY73" s="172"/>
      <c r="IZ73" s="172"/>
      <c r="JA73" s="172"/>
      <c r="JB73" s="172"/>
      <c r="JC73" s="172"/>
      <c r="JD73" s="172"/>
      <c r="JE73" s="172"/>
      <c r="JF73" s="172"/>
      <c r="JG73" s="172"/>
      <c r="JH73" s="172"/>
      <c r="JI73" s="172"/>
      <c r="JJ73" s="172"/>
      <c r="JK73" s="172"/>
      <c r="JL73" s="172"/>
      <c r="JM73" s="172"/>
      <c r="JN73" s="172"/>
      <c r="JO73" s="172"/>
      <c r="JP73" s="172"/>
      <c r="JQ73" s="172"/>
      <c r="JR73" s="172"/>
      <c r="JS73" s="172"/>
      <c r="JT73" s="172"/>
      <c r="JU73" s="172"/>
      <c r="JV73" s="172"/>
      <c r="JW73" s="172"/>
      <c r="JX73" s="172"/>
      <c r="JY73" s="172"/>
      <c r="JZ73" s="172"/>
      <c r="KA73" s="172"/>
      <c r="KB73" s="172"/>
      <c r="KC73" s="172"/>
      <c r="KD73" s="172"/>
      <c r="KE73" s="172"/>
      <c r="KF73" s="172"/>
      <c r="KG73" s="172"/>
      <c r="KH73" s="172"/>
      <c r="KI73" s="172"/>
      <c r="KJ73" s="172"/>
      <c r="KK73" s="172"/>
      <c r="KL73" s="172"/>
      <c r="KM73" s="172"/>
      <c r="KN73" s="172"/>
      <c r="KO73" s="172"/>
      <c r="KP73" s="172"/>
      <c r="KQ73" s="172"/>
      <c r="KR73" s="172"/>
      <c r="KS73" s="172"/>
      <c r="KT73" s="172"/>
      <c r="KU73" s="172"/>
      <c r="KV73" s="172"/>
      <c r="KW73" s="172"/>
      <c r="KX73" s="172"/>
      <c r="KY73" s="172"/>
      <c r="KZ73" s="172"/>
      <c r="LA73" s="172"/>
      <c r="LB73" s="172"/>
      <c r="LC73" s="172"/>
      <c r="LD73" s="172"/>
      <c r="LE73" s="172"/>
      <c r="LF73" s="172"/>
      <c r="LG73" s="172"/>
      <c r="LH73" s="172"/>
      <c r="LI73" s="172"/>
      <c r="LJ73" s="172"/>
      <c r="LK73" s="172"/>
      <c r="LL73" s="172"/>
      <c r="LM73" s="172"/>
      <c r="LN73" s="172"/>
      <c r="LO73" s="172"/>
      <c r="LP73" s="172"/>
      <c r="LQ73" s="172"/>
      <c r="LR73" s="172"/>
      <c r="LS73" s="172"/>
      <c r="LT73" s="172"/>
      <c r="LU73" s="172"/>
      <c r="LV73" s="172"/>
      <c r="LW73" s="172"/>
      <c r="LX73" s="172"/>
      <c r="LY73" s="172"/>
      <c r="LZ73" s="172"/>
      <c r="MA73" s="172"/>
      <c r="MB73" s="172"/>
      <c r="MC73" s="172"/>
      <c r="MD73" s="172"/>
      <c r="ME73" s="172"/>
      <c r="MF73" s="172"/>
      <c r="MG73" s="172"/>
      <c r="MH73" s="172"/>
      <c r="MI73" s="172"/>
      <c r="MJ73" s="172"/>
      <c r="MK73" s="172"/>
      <c r="ML73" s="172"/>
      <c r="MM73" s="172"/>
      <c r="MN73" s="172"/>
      <c r="MO73" s="172"/>
      <c r="MP73" s="172"/>
      <c r="MQ73" s="172"/>
      <c r="MR73" s="172"/>
      <c r="MS73" s="172"/>
      <c r="MT73" s="172"/>
      <c r="MU73" s="172"/>
      <c r="MV73" s="172"/>
      <c r="MW73" s="172"/>
      <c r="MX73" s="172"/>
      <c r="MY73" s="172"/>
      <c r="MZ73" s="172"/>
      <c r="NA73" s="172"/>
      <c r="NB73" s="172"/>
      <c r="NC73" s="172"/>
      <c r="ND73" s="172"/>
      <c r="NE73" s="172"/>
      <c r="NF73" s="172"/>
      <c r="NG73" s="172"/>
      <c r="NH73" s="172"/>
      <c r="NI73" s="172"/>
      <c r="NJ73" s="172"/>
      <c r="NK73" s="172"/>
      <c r="NL73" s="172"/>
      <c r="NM73" s="172"/>
      <c r="NN73" s="172"/>
      <c r="NO73" s="172"/>
      <c r="NP73" s="172"/>
      <c r="NQ73" s="172"/>
      <c r="NR73" s="172"/>
      <c r="NS73" s="172"/>
      <c r="NT73" s="172"/>
      <c r="NU73" s="172"/>
      <c r="NV73" s="172"/>
      <c r="NW73" s="172"/>
      <c r="NX73" s="172"/>
      <c r="NY73" s="172"/>
      <c r="NZ73" s="172"/>
      <c r="OA73" s="172"/>
      <c r="OB73" s="172"/>
      <c r="OC73" s="172"/>
      <c r="OD73" s="172"/>
      <c r="OE73" s="172"/>
      <c r="OF73" s="172"/>
      <c r="OG73" s="172"/>
      <c r="OH73" s="172"/>
      <c r="OI73" s="172"/>
      <c r="OJ73" s="172"/>
      <c r="OK73" s="172"/>
      <c r="OL73" s="172"/>
      <c r="OM73" s="172"/>
      <c r="ON73" s="172"/>
      <c r="OO73" s="172"/>
      <c r="OP73" s="172"/>
      <c r="OQ73" s="172"/>
      <c r="OR73" s="172"/>
      <c r="OS73" s="172"/>
      <c r="OT73" s="172"/>
      <c r="OU73" s="172"/>
      <c r="OV73" s="172"/>
      <c r="OW73" s="172"/>
      <c r="OX73" s="172"/>
      <c r="OY73" s="172"/>
      <c r="OZ73" s="172"/>
      <c r="PA73" s="172"/>
      <c r="PB73" s="172"/>
      <c r="PC73" s="172"/>
      <c r="PD73" s="172"/>
      <c r="PE73" s="172"/>
      <c r="PF73" s="172"/>
      <c r="PG73" s="172"/>
      <c r="PH73" s="172"/>
      <c r="PI73" s="172"/>
      <c r="PJ73" s="172"/>
      <c r="PK73" s="172"/>
      <c r="PL73" s="172"/>
      <c r="PM73" s="172"/>
      <c r="PN73" s="172"/>
      <c r="PO73" s="172"/>
      <c r="PP73" s="172"/>
      <c r="PQ73" s="172"/>
      <c r="PR73" s="172"/>
      <c r="PS73" s="172"/>
      <c r="PT73" s="172"/>
      <c r="PU73" s="172"/>
      <c r="PV73" s="172"/>
      <c r="PW73" s="172"/>
      <c r="PX73" s="172"/>
      <c r="PY73" s="172"/>
      <c r="PZ73" s="172"/>
      <c r="QA73" s="172"/>
      <c r="QB73" s="172"/>
      <c r="QC73" s="172"/>
      <c r="QD73" s="172"/>
      <c r="QE73" s="172"/>
      <c r="QF73" s="172"/>
      <c r="QG73" s="172"/>
      <c r="QH73" s="172"/>
      <c r="QI73" s="172"/>
      <c r="QJ73" s="172"/>
      <c r="QK73" s="172"/>
      <c r="QL73" s="172"/>
      <c r="QM73" s="172"/>
      <c r="QN73" s="172"/>
      <c r="QO73" s="172"/>
      <c r="QP73" s="172"/>
      <c r="QQ73" s="172"/>
      <c r="QR73" s="172"/>
      <c r="QS73" s="172"/>
      <c r="QT73" s="172"/>
      <c r="QU73" s="172"/>
      <c r="QV73" s="172"/>
      <c r="QW73" s="172"/>
      <c r="QX73" s="172"/>
      <c r="QY73" s="172"/>
      <c r="QZ73" s="172"/>
      <c r="RA73" s="172"/>
      <c r="RB73" s="172"/>
      <c r="RC73" s="172"/>
      <c r="RD73" s="172"/>
      <c r="RE73" s="172"/>
      <c r="RF73" s="172"/>
      <c r="RG73" s="172"/>
      <c r="RH73" s="172"/>
      <c r="RI73" s="172"/>
      <c r="RJ73" s="172"/>
      <c r="RK73" s="172"/>
      <c r="RL73" s="172"/>
      <c r="RM73" s="172"/>
      <c r="RN73" s="172"/>
      <c r="RO73" s="172"/>
      <c r="RP73" s="172"/>
      <c r="RQ73" s="172"/>
      <c r="RR73" s="172"/>
      <c r="RS73" s="172"/>
      <c r="RT73" s="172"/>
      <c r="RU73" s="172"/>
      <c r="RV73" s="172"/>
      <c r="RW73" s="172"/>
      <c r="RX73" s="172"/>
      <c r="RY73" s="172"/>
      <c r="RZ73" s="172"/>
      <c r="SA73" s="172"/>
      <c r="SB73" s="172"/>
      <c r="SC73" s="172"/>
      <c r="SD73" s="172"/>
      <c r="SE73" s="172"/>
      <c r="SF73" s="172"/>
      <c r="SG73" s="172"/>
      <c r="SH73" s="172"/>
      <c r="SI73" s="172"/>
      <c r="SJ73" s="172"/>
      <c r="SK73" s="172"/>
      <c r="SL73" s="172"/>
      <c r="SM73" s="172"/>
      <c r="SN73" s="172"/>
      <c r="SO73" s="172"/>
      <c r="SP73" s="172"/>
      <c r="SQ73" s="172"/>
      <c r="SR73" s="172"/>
      <c r="SS73" s="172"/>
      <c r="ST73" s="172"/>
      <c r="SU73" s="172"/>
      <c r="SV73" s="172"/>
      <c r="SW73" s="172"/>
      <c r="SX73" s="172"/>
      <c r="SY73" s="172"/>
      <c r="SZ73" s="172"/>
      <c r="TA73" s="172"/>
      <c r="TB73" s="172"/>
      <c r="TC73" s="172"/>
      <c r="TD73" s="172"/>
      <c r="TE73" s="172"/>
      <c r="TF73" s="172"/>
      <c r="TG73" s="172"/>
      <c r="TH73" s="172"/>
      <c r="TI73" s="172"/>
      <c r="TJ73" s="172"/>
      <c r="TK73" s="172"/>
      <c r="TL73" s="172"/>
      <c r="TM73" s="172"/>
      <c r="TN73" s="172"/>
      <c r="TO73" s="172"/>
      <c r="TP73" s="172"/>
      <c r="TQ73" s="172"/>
      <c r="TR73" s="172"/>
      <c r="TS73" s="172"/>
      <c r="TT73" s="172"/>
      <c r="TU73" s="172"/>
      <c r="TV73" s="172"/>
      <c r="TW73" s="172"/>
      <c r="TX73" s="172"/>
      <c r="TY73" s="172"/>
      <c r="TZ73" s="172"/>
      <c r="UA73" s="172"/>
      <c r="UB73" s="172"/>
      <c r="UC73" s="172"/>
      <c r="UD73" s="172"/>
      <c r="UE73" s="172"/>
      <c r="UF73" s="172"/>
      <c r="UG73" s="172"/>
      <c r="UH73" s="172"/>
      <c r="UI73" s="172"/>
      <c r="UJ73" s="172"/>
      <c r="UK73" s="172"/>
      <c r="UL73" s="172"/>
      <c r="UM73" s="172"/>
      <c r="UN73" s="172"/>
      <c r="UO73" s="172"/>
      <c r="UP73" s="172"/>
      <c r="UQ73" s="172"/>
      <c r="UR73" s="172"/>
      <c r="US73" s="172"/>
      <c r="UT73" s="172"/>
      <c r="UU73" s="172"/>
      <c r="UV73" s="172"/>
      <c r="UW73" s="172"/>
      <c r="UX73" s="172"/>
      <c r="UY73" s="172"/>
      <c r="UZ73" s="172"/>
      <c r="VA73" s="172"/>
      <c r="VB73" s="172"/>
      <c r="VC73" s="172"/>
      <c r="VD73" s="172"/>
      <c r="VE73" s="172"/>
      <c r="VF73" s="172"/>
      <c r="VG73" s="172"/>
      <c r="VH73" s="172"/>
      <c r="VI73" s="172"/>
      <c r="VJ73" s="172"/>
      <c r="VK73" s="172"/>
      <c r="VL73" s="172"/>
      <c r="VM73" s="172"/>
      <c r="VN73" s="172"/>
      <c r="VO73" s="172"/>
      <c r="VP73" s="172"/>
      <c r="VQ73" s="172"/>
      <c r="VR73" s="172"/>
      <c r="VS73" s="172"/>
      <c r="VT73" s="172"/>
      <c r="VU73" s="172"/>
      <c r="VV73" s="172"/>
      <c r="VW73" s="172"/>
      <c r="VX73" s="172"/>
      <c r="VY73" s="172"/>
      <c r="VZ73" s="172"/>
      <c r="WA73" s="172"/>
      <c r="WB73" s="172"/>
      <c r="WC73" s="172"/>
      <c r="WD73" s="172"/>
      <c r="WE73" s="172"/>
      <c r="WF73" s="172"/>
      <c r="WG73" s="172"/>
      <c r="WH73" s="172"/>
      <c r="WI73" s="172"/>
      <c r="WJ73" s="172"/>
      <c r="WK73" s="172"/>
      <c r="WL73" s="172"/>
      <c r="WM73" s="172"/>
      <c r="WN73" s="172"/>
      <c r="WO73" s="172"/>
      <c r="WP73" s="172"/>
      <c r="WQ73" s="172"/>
      <c r="WR73" s="172"/>
      <c r="WS73" s="172"/>
      <c r="WT73" s="172"/>
      <c r="WU73" s="172"/>
      <c r="WV73" s="172"/>
      <c r="WW73" s="172"/>
      <c r="WX73" s="172"/>
      <c r="WY73" s="172"/>
      <c r="WZ73" s="172"/>
      <c r="XA73" s="172"/>
      <c r="XB73" s="172"/>
      <c r="XC73" s="172"/>
      <c r="XD73" s="172"/>
      <c r="XE73" s="172"/>
      <c r="XF73" s="172"/>
      <c r="XG73" s="172"/>
      <c r="XH73" s="172"/>
      <c r="XI73" s="172"/>
      <c r="XJ73" s="172"/>
      <c r="XK73" s="172"/>
      <c r="XL73" s="172"/>
      <c r="XM73" s="172"/>
      <c r="XN73" s="172"/>
      <c r="XO73" s="172"/>
      <c r="XP73" s="172"/>
      <c r="XQ73" s="172"/>
      <c r="XR73" s="172"/>
      <c r="XS73" s="172"/>
      <c r="XT73" s="172"/>
      <c r="XU73" s="172"/>
      <c r="XV73" s="172"/>
      <c r="XW73" s="172"/>
      <c r="XX73" s="172"/>
      <c r="XY73" s="172"/>
      <c r="XZ73" s="172"/>
      <c r="YA73" s="172"/>
      <c r="YB73" s="172"/>
      <c r="YC73" s="172"/>
      <c r="YD73" s="172"/>
      <c r="YE73" s="172"/>
      <c r="YF73" s="172"/>
      <c r="YG73" s="172"/>
      <c r="YH73" s="172"/>
      <c r="YI73" s="172"/>
      <c r="YJ73" s="172"/>
      <c r="YK73" s="172"/>
      <c r="YL73" s="172"/>
      <c r="YM73" s="172"/>
      <c r="YN73" s="172"/>
      <c r="YO73" s="172"/>
      <c r="YP73" s="172"/>
      <c r="YQ73" s="172"/>
      <c r="YR73" s="172"/>
      <c r="YS73" s="172"/>
      <c r="YT73" s="172"/>
      <c r="YU73" s="172"/>
      <c r="YV73" s="172"/>
      <c r="YW73" s="172"/>
      <c r="YX73" s="172"/>
      <c r="YY73" s="172"/>
      <c r="YZ73" s="172"/>
      <c r="ZA73" s="172"/>
      <c r="ZB73" s="172"/>
      <c r="ZC73" s="172"/>
      <c r="ZD73" s="172"/>
      <c r="ZE73" s="172"/>
      <c r="ZF73" s="172"/>
      <c r="ZG73" s="172"/>
      <c r="ZH73" s="172"/>
      <c r="ZI73" s="172"/>
      <c r="ZJ73" s="172"/>
      <c r="ZK73" s="172"/>
      <c r="ZL73" s="172"/>
      <c r="ZM73" s="172"/>
      <c r="ZN73" s="172"/>
      <c r="ZO73" s="172"/>
      <c r="ZP73" s="172"/>
      <c r="ZQ73" s="172"/>
      <c r="ZR73" s="172"/>
      <c r="ZS73" s="172"/>
      <c r="ZT73" s="172"/>
      <c r="ZU73" s="172"/>
      <c r="ZV73" s="172"/>
      <c r="ZW73" s="172"/>
      <c r="ZX73" s="172"/>
      <c r="ZY73" s="172"/>
      <c r="ZZ73" s="172"/>
      <c r="AAA73" s="172"/>
      <c r="AAB73" s="172"/>
      <c r="AAC73" s="172"/>
      <c r="AAD73" s="172"/>
      <c r="AAE73" s="172"/>
      <c r="AAF73" s="172"/>
      <c r="AAG73" s="172"/>
      <c r="AAH73" s="172"/>
      <c r="AAI73" s="172"/>
      <c r="AAJ73" s="172"/>
      <c r="AAK73" s="172"/>
      <c r="AAL73" s="172"/>
      <c r="AAM73" s="172"/>
      <c r="AAN73" s="172"/>
      <c r="AAO73" s="172"/>
      <c r="AAP73" s="172"/>
      <c r="AAQ73" s="172"/>
      <c r="AAR73" s="172"/>
      <c r="AAS73" s="172"/>
      <c r="AAT73" s="172"/>
      <c r="AAU73" s="172"/>
      <c r="AAV73" s="172"/>
      <c r="AAW73" s="172"/>
      <c r="AAX73" s="172"/>
      <c r="AAY73" s="172"/>
      <c r="AAZ73" s="172"/>
      <c r="ABA73" s="172"/>
      <c r="ABB73" s="172"/>
      <c r="ABC73" s="172"/>
      <c r="ABD73" s="172"/>
      <c r="ABE73" s="172"/>
      <c r="ABF73" s="172"/>
      <c r="ABG73" s="172"/>
      <c r="ABH73" s="172"/>
      <c r="ABI73" s="172"/>
      <c r="ABJ73" s="172"/>
      <c r="ABK73" s="172"/>
      <c r="ABL73" s="172"/>
      <c r="ABM73" s="172"/>
      <c r="ABN73" s="172"/>
      <c r="ABO73" s="172"/>
      <c r="ABP73" s="172"/>
      <c r="ABQ73" s="172"/>
      <c r="ABR73" s="172"/>
      <c r="ABS73" s="172"/>
      <c r="ABT73" s="172"/>
      <c r="ABU73" s="172"/>
      <c r="ABV73" s="172"/>
      <c r="ABW73" s="172"/>
      <c r="ABX73" s="172"/>
      <c r="ABY73" s="172"/>
      <c r="ABZ73" s="172"/>
      <c r="ACA73" s="172"/>
      <c r="ACB73" s="172"/>
      <c r="ACC73" s="172"/>
      <c r="ACD73" s="172"/>
      <c r="ACE73" s="172"/>
      <c r="ACF73" s="172"/>
      <c r="ACG73" s="172"/>
      <c r="ACH73" s="172"/>
      <c r="ACI73" s="172"/>
      <c r="ACJ73" s="172"/>
      <c r="ACK73" s="172"/>
      <c r="ACL73" s="172"/>
      <c r="ACM73" s="172"/>
      <c r="ACN73" s="172"/>
      <c r="ACO73" s="172"/>
      <c r="ACP73" s="172"/>
      <c r="ACQ73" s="172"/>
      <c r="ACR73" s="172"/>
      <c r="ACS73" s="172"/>
      <c r="ACT73" s="172"/>
      <c r="ACU73" s="172"/>
      <c r="ACV73" s="172"/>
      <c r="ACW73" s="172"/>
      <c r="ACX73" s="172"/>
      <c r="ACY73" s="172"/>
      <c r="ACZ73" s="172"/>
      <c r="ADA73" s="172"/>
      <c r="ADB73" s="172"/>
      <c r="ADC73" s="172"/>
      <c r="ADD73" s="172"/>
      <c r="ADE73" s="172"/>
      <c r="ADF73" s="172"/>
      <c r="ADG73" s="172"/>
      <c r="ADH73" s="172"/>
      <c r="ADI73" s="172"/>
      <c r="ADJ73" s="172"/>
      <c r="ADK73" s="172"/>
      <c r="ADL73" s="172"/>
      <c r="ADM73" s="172"/>
      <c r="ADN73" s="172"/>
      <c r="ADO73" s="172"/>
      <c r="ADP73" s="172"/>
      <c r="ADQ73" s="172"/>
      <c r="ADR73" s="172"/>
      <c r="ADS73" s="172"/>
      <c r="ADT73" s="172"/>
      <c r="ADU73" s="172"/>
      <c r="ADV73" s="172"/>
      <c r="ADW73" s="172"/>
      <c r="ADX73" s="172"/>
      <c r="ADY73" s="172"/>
      <c r="ADZ73" s="172"/>
      <c r="AEA73" s="172"/>
      <c r="AEB73" s="172"/>
      <c r="AEC73" s="172"/>
      <c r="AED73" s="172"/>
      <c r="AEE73" s="172"/>
      <c r="AEF73" s="172"/>
      <c r="AEG73" s="172"/>
      <c r="AEH73" s="172"/>
      <c r="AEI73" s="172"/>
      <c r="AEJ73" s="172"/>
      <c r="AEK73" s="172"/>
      <c r="AEL73" s="172"/>
      <c r="AEM73" s="172"/>
      <c r="AEN73" s="172"/>
      <c r="AEO73" s="172"/>
      <c r="AEP73" s="172"/>
      <c r="AEQ73" s="172"/>
      <c r="AER73" s="172"/>
      <c r="AES73" s="172"/>
      <c r="AET73" s="172"/>
      <c r="AEU73" s="172"/>
      <c r="AEV73" s="172"/>
      <c r="AEW73" s="172"/>
      <c r="AEX73" s="172"/>
      <c r="AEY73" s="172"/>
      <c r="AEZ73" s="172"/>
      <c r="AFA73" s="172"/>
      <c r="AFB73" s="172"/>
      <c r="AFC73" s="172"/>
      <c r="AFD73" s="172"/>
      <c r="AFE73" s="172"/>
      <c r="AFF73" s="172"/>
      <c r="AFG73" s="172"/>
      <c r="AFH73" s="172"/>
      <c r="AFI73" s="172"/>
      <c r="AFJ73" s="172"/>
      <c r="AFK73" s="172"/>
      <c r="AFL73" s="172"/>
      <c r="AFM73" s="172"/>
      <c r="AFN73" s="172"/>
      <c r="AFO73" s="172"/>
      <c r="AFP73" s="172"/>
      <c r="AFQ73" s="172"/>
      <c r="AFR73" s="172"/>
      <c r="AFS73" s="172"/>
      <c r="AFT73" s="172"/>
      <c r="AFU73" s="172"/>
      <c r="AFV73" s="172"/>
      <c r="AFW73" s="172"/>
      <c r="AFX73" s="172"/>
      <c r="AFY73" s="172"/>
      <c r="AFZ73" s="172"/>
      <c r="AGA73" s="172"/>
      <c r="AGB73" s="172"/>
      <c r="AGC73" s="172"/>
      <c r="AGD73" s="172"/>
      <c r="AGE73" s="172"/>
      <c r="AGF73" s="172"/>
      <c r="AGG73" s="172"/>
      <c r="AGH73" s="172"/>
      <c r="AGI73" s="172"/>
      <c r="AGJ73" s="172"/>
      <c r="AGK73" s="172"/>
      <c r="AGL73" s="172"/>
      <c r="AGM73" s="172"/>
      <c r="AGN73" s="172"/>
      <c r="AGO73" s="172"/>
      <c r="AGP73" s="172"/>
      <c r="AGQ73" s="172"/>
      <c r="AGR73" s="172"/>
      <c r="AGS73" s="172"/>
      <c r="AGT73" s="172"/>
      <c r="AGU73" s="172"/>
      <c r="AGV73" s="172"/>
      <c r="AGW73" s="172"/>
      <c r="AGX73" s="172"/>
      <c r="AGY73" s="172"/>
      <c r="AGZ73" s="172"/>
      <c r="AHA73" s="172"/>
      <c r="AHB73" s="172"/>
      <c r="AHC73" s="172"/>
      <c r="AHD73" s="172"/>
      <c r="AHE73" s="172"/>
      <c r="AHF73" s="172"/>
      <c r="AHG73" s="172"/>
      <c r="AHH73" s="172"/>
      <c r="AHI73" s="172"/>
      <c r="AHJ73" s="172"/>
      <c r="AHK73" s="172"/>
      <c r="AHL73" s="172"/>
      <c r="AHM73" s="172"/>
      <c r="AHN73" s="172"/>
      <c r="AHO73" s="172"/>
      <c r="AHP73" s="172"/>
      <c r="AHQ73" s="172"/>
      <c r="AHR73" s="172"/>
      <c r="AHS73" s="172"/>
      <c r="AHT73" s="172"/>
      <c r="AHU73" s="172"/>
      <c r="AHV73" s="172"/>
      <c r="AHW73" s="172"/>
      <c r="AHX73" s="172"/>
      <c r="AHY73" s="172"/>
      <c r="AHZ73" s="172"/>
      <c r="AIA73" s="172"/>
      <c r="AIB73" s="172"/>
      <c r="AIC73" s="172"/>
      <c r="AID73" s="172"/>
      <c r="AIE73" s="172"/>
      <c r="AIF73" s="172"/>
      <c r="AIG73" s="172"/>
      <c r="AIH73" s="172"/>
      <c r="AII73" s="172"/>
      <c r="AIJ73" s="172"/>
      <c r="AIK73" s="172"/>
      <c r="AIL73" s="172"/>
      <c r="AIM73" s="172"/>
      <c r="AIN73" s="172"/>
      <c r="AIO73" s="172"/>
      <c r="AIP73" s="172"/>
      <c r="AIQ73" s="172"/>
      <c r="AIR73" s="172"/>
      <c r="AIS73" s="172"/>
      <c r="AIT73" s="172"/>
      <c r="AIU73" s="172"/>
      <c r="AIV73" s="172"/>
      <c r="AIW73" s="172"/>
      <c r="AIX73" s="172"/>
      <c r="AIY73" s="172"/>
      <c r="AIZ73" s="172"/>
      <c r="AJA73" s="172"/>
      <c r="AJB73" s="172"/>
      <c r="AJC73" s="172"/>
      <c r="AJD73" s="172"/>
      <c r="AJE73" s="172"/>
      <c r="AJF73" s="172"/>
      <c r="AJG73" s="172"/>
      <c r="AJH73" s="172"/>
      <c r="AJI73" s="172"/>
      <c r="AJJ73" s="172"/>
      <c r="AJK73" s="172"/>
      <c r="AJL73" s="172"/>
      <c r="AJM73" s="172"/>
      <c r="AJN73" s="172"/>
      <c r="AJO73" s="172"/>
      <c r="AJP73" s="172"/>
      <c r="AJQ73" s="172"/>
      <c r="AJR73" s="172"/>
      <c r="AJS73" s="172"/>
      <c r="AJT73" s="172"/>
      <c r="AJU73" s="172"/>
      <c r="AJV73" s="172"/>
      <c r="AJW73" s="172"/>
      <c r="AJX73" s="172"/>
      <c r="AJY73" s="172"/>
      <c r="AJZ73" s="172"/>
      <c r="AKA73" s="172"/>
      <c r="AKB73" s="172"/>
      <c r="AKC73" s="172"/>
      <c r="AKD73" s="172"/>
      <c r="AKE73" s="172"/>
      <c r="AKF73" s="172"/>
      <c r="AKG73" s="172"/>
      <c r="AKH73" s="172"/>
      <c r="AKI73" s="172"/>
      <c r="AKJ73" s="172"/>
      <c r="AKK73" s="172"/>
      <c r="AKL73" s="172"/>
      <c r="AKM73" s="172"/>
      <c r="AKN73" s="172"/>
      <c r="AKO73" s="172"/>
      <c r="AKP73" s="172"/>
      <c r="AKQ73" s="172"/>
      <c r="AKR73" s="172"/>
      <c r="AKS73" s="172"/>
      <c r="AKT73" s="172"/>
      <c r="AKU73" s="172"/>
      <c r="AKV73" s="172"/>
      <c r="AKW73" s="172"/>
      <c r="AKX73" s="172"/>
      <c r="AKY73" s="172"/>
      <c r="AKZ73" s="172"/>
      <c r="ALA73" s="172"/>
      <c r="ALB73" s="172"/>
      <c r="ALC73" s="172"/>
      <c r="ALD73" s="172"/>
      <c r="ALE73" s="172"/>
      <c r="ALF73" s="172"/>
      <c r="ALG73" s="172"/>
      <c r="ALH73" s="172"/>
      <c r="ALI73" s="172"/>
      <c r="ALJ73" s="172"/>
      <c r="ALK73" s="172"/>
      <c r="ALL73" s="172"/>
      <c r="ALM73" s="172"/>
      <c r="ALN73" s="172"/>
      <c r="ALO73" s="172"/>
      <c r="ALP73" s="172"/>
      <c r="ALQ73" s="172"/>
      <c r="ALR73" s="172"/>
      <c r="ALS73" s="172"/>
      <c r="ALT73" s="172"/>
      <c r="ALU73" s="172"/>
      <c r="ALV73" s="172"/>
      <c r="ALW73" s="172"/>
      <c r="ALX73" s="172"/>
      <c r="ALY73" s="172"/>
      <c r="ALZ73" s="172"/>
      <c r="AMA73" s="172"/>
      <c r="AMB73" s="172"/>
      <c r="AMC73" s="172"/>
      <c r="AMD73" s="172"/>
      <c r="AME73" s="172"/>
      <c r="AMF73" s="172"/>
      <c r="AMG73" s="172"/>
      <c r="AMH73" s="172"/>
      <c r="AMI73" s="172"/>
      <c r="AMJ73" s="172"/>
      <c r="AMK73" s="172"/>
      <c r="AML73" s="172"/>
    </row>
    <row r="74" spans="1:1026" s="282" customFormat="1">
      <c r="A74" s="408" t="s">
        <v>410</v>
      </c>
      <c r="B74" s="408" t="s">
        <v>411</v>
      </c>
      <c r="C74" s="154">
        <f t="shared" si="11"/>
        <v>17</v>
      </c>
      <c r="D74" s="167">
        <f t="shared" si="12"/>
        <v>68</v>
      </c>
      <c r="E74" s="166" t="str">
        <f t="shared" si="13"/>
        <v>9C</v>
      </c>
      <c r="F74" s="367" t="str">
        <f t="shared" si="14"/>
        <v>1B</v>
      </c>
      <c r="G74" s="367" t="str">
        <f t="shared" si="15"/>
        <v>0C</v>
      </c>
      <c r="H74" s="367" t="str">
        <f t="shared" si="16"/>
        <v>4D</v>
      </c>
      <c r="I74" s="367" t="str">
        <f t="shared" si="17"/>
        <v>00</v>
      </c>
      <c r="J74" s="367" t="str">
        <f t="shared" si="18"/>
        <v>07</v>
      </c>
      <c r="K74" s="367" t="str">
        <f t="shared" si="19"/>
        <v>06</v>
      </c>
      <c r="L74" s="367" t="str">
        <f t="shared" si="20"/>
        <v>1D</v>
      </c>
      <c r="M74" s="367" t="str">
        <f t="shared" si="21"/>
        <v>4</v>
      </c>
      <c r="N74" s="367" t="str">
        <f t="shared" si="22"/>
        <v/>
      </c>
      <c r="O74" s="156" t="str">
        <f t="shared" si="23"/>
        <v/>
      </c>
      <c r="P74" s="157" t="str">
        <f t="shared" si="86"/>
        <v>1</v>
      </c>
      <c r="Q74" s="158" t="str">
        <f t="shared" si="86"/>
        <v>0</v>
      </c>
      <c r="R74" s="158" t="str">
        <f t="shared" si="86"/>
        <v>0</v>
      </c>
      <c r="S74" s="159" t="str">
        <f t="shared" si="86"/>
        <v>1</v>
      </c>
      <c r="T74" s="158" t="str">
        <f t="shared" si="86"/>
        <v>1</v>
      </c>
      <c r="U74" s="158" t="str">
        <f t="shared" si="86"/>
        <v>1</v>
      </c>
      <c r="V74" s="158" t="str">
        <f t="shared" si="86"/>
        <v>0</v>
      </c>
      <c r="W74" s="159" t="str">
        <f t="shared" si="86"/>
        <v>0</v>
      </c>
      <c r="X74" s="158" t="str">
        <f t="shared" si="87"/>
        <v>0</v>
      </c>
      <c r="Y74" s="158" t="str">
        <f t="shared" si="87"/>
        <v>0</v>
      </c>
      <c r="Z74" s="158" t="str">
        <f t="shared" si="87"/>
        <v>0</v>
      </c>
      <c r="AA74" s="159" t="str">
        <f t="shared" si="87"/>
        <v>1</v>
      </c>
      <c r="AB74" s="161" t="str">
        <f t="shared" si="87"/>
        <v>1</v>
      </c>
      <c r="AC74" s="161" t="str">
        <f t="shared" si="87"/>
        <v>0</v>
      </c>
      <c r="AD74" s="158" t="str">
        <f t="shared" si="87"/>
        <v>1</v>
      </c>
      <c r="AE74" s="159" t="str">
        <f t="shared" si="87"/>
        <v>1</v>
      </c>
      <c r="AF74" s="367" t="str">
        <f t="shared" si="88"/>
        <v>0</v>
      </c>
      <c r="AG74" s="162" t="str">
        <f t="shared" si="88"/>
        <v>0</v>
      </c>
      <c r="AH74" s="163" t="str">
        <f t="shared" si="88"/>
        <v>0</v>
      </c>
      <c r="AI74" s="165" t="str">
        <f t="shared" si="88"/>
        <v>0</v>
      </c>
      <c r="AJ74" s="164" t="str">
        <f t="shared" si="88"/>
        <v>1</v>
      </c>
      <c r="AK74" s="164" t="str">
        <f t="shared" si="88"/>
        <v>1</v>
      </c>
      <c r="AL74" s="289" t="str">
        <f t="shared" si="88"/>
        <v>0</v>
      </c>
      <c r="AM74" s="165" t="str">
        <f t="shared" si="88"/>
        <v>0</v>
      </c>
      <c r="AN74" s="230" t="str">
        <f t="shared" si="89"/>
        <v>0</v>
      </c>
      <c r="AO74" s="230" t="str">
        <f t="shared" si="89"/>
        <v>1</v>
      </c>
      <c r="AP74" s="230" t="str">
        <f t="shared" si="89"/>
        <v>0</v>
      </c>
      <c r="AQ74" s="231" t="str">
        <f t="shared" si="89"/>
        <v>0</v>
      </c>
      <c r="AR74" s="230" t="str">
        <f t="shared" si="89"/>
        <v>1</v>
      </c>
      <c r="AS74" s="230" t="str">
        <f t="shared" si="89"/>
        <v>1</v>
      </c>
      <c r="AT74" s="230" t="str">
        <f t="shared" si="89"/>
        <v>0</v>
      </c>
      <c r="AU74" s="231" t="str">
        <f t="shared" si="89"/>
        <v>1</v>
      </c>
      <c r="AV74" s="230" t="str">
        <f t="shared" si="90"/>
        <v>0</v>
      </c>
      <c r="AW74" s="232" t="str">
        <f t="shared" si="90"/>
        <v>0</v>
      </c>
      <c r="AX74" s="232" t="str">
        <f t="shared" si="90"/>
        <v>0</v>
      </c>
      <c r="AY74" s="233" t="str">
        <f t="shared" si="90"/>
        <v>0</v>
      </c>
      <c r="AZ74" s="232" t="str">
        <f t="shared" si="90"/>
        <v>0</v>
      </c>
      <c r="BA74" s="232" t="str">
        <f t="shared" si="90"/>
        <v>0</v>
      </c>
      <c r="BB74" s="232" t="str">
        <f t="shared" si="90"/>
        <v>0</v>
      </c>
      <c r="BC74" s="233" t="str">
        <f t="shared" si="90"/>
        <v>0</v>
      </c>
      <c r="BD74" s="168" t="str">
        <f t="shared" si="91"/>
        <v>0</v>
      </c>
      <c r="BE74" s="168" t="str">
        <f t="shared" si="91"/>
        <v>0</v>
      </c>
      <c r="BF74" s="168" t="str">
        <f t="shared" si="91"/>
        <v>0</v>
      </c>
      <c r="BG74" s="169" t="str">
        <f t="shared" si="91"/>
        <v>0</v>
      </c>
      <c r="BH74" s="168" t="str">
        <f t="shared" si="91"/>
        <v>0</v>
      </c>
      <c r="BI74" s="168" t="str">
        <f t="shared" si="91"/>
        <v>1</v>
      </c>
      <c r="BJ74" s="168" t="str">
        <f t="shared" si="91"/>
        <v>1</v>
      </c>
      <c r="BK74" s="169" t="str">
        <f t="shared" si="91"/>
        <v>1</v>
      </c>
      <c r="BL74" s="168" t="str">
        <f t="shared" si="92"/>
        <v>0</v>
      </c>
      <c r="BM74" s="168" t="str">
        <f t="shared" si="92"/>
        <v>0</v>
      </c>
      <c r="BN74" s="168" t="str">
        <f t="shared" si="92"/>
        <v>0</v>
      </c>
      <c r="BO74" s="169" t="str">
        <f t="shared" si="92"/>
        <v>0</v>
      </c>
      <c r="BP74" s="168" t="str">
        <f t="shared" si="92"/>
        <v>0</v>
      </c>
      <c r="BQ74" s="168" t="str">
        <f t="shared" si="92"/>
        <v>1</v>
      </c>
      <c r="BR74" s="168" t="str">
        <f t="shared" si="92"/>
        <v>1</v>
      </c>
      <c r="BS74" s="169" t="str">
        <f t="shared" si="92"/>
        <v>0</v>
      </c>
      <c r="BT74" s="302" t="str">
        <f t="shared" si="93"/>
        <v>0</v>
      </c>
      <c r="BU74" s="302" t="str">
        <f t="shared" si="93"/>
        <v>0</v>
      </c>
      <c r="BV74" s="302" t="str">
        <f t="shared" si="93"/>
        <v>0</v>
      </c>
      <c r="BW74" s="303" t="str">
        <f t="shared" si="93"/>
        <v>1</v>
      </c>
      <c r="BX74" s="302" t="str">
        <f t="shared" si="93"/>
        <v>1</v>
      </c>
      <c r="BY74" s="302" t="str">
        <f t="shared" si="93"/>
        <v>1</v>
      </c>
      <c r="BZ74" s="302" t="str">
        <f t="shared" si="93"/>
        <v>0</v>
      </c>
      <c r="CA74" s="303" t="str">
        <f t="shared" si="93"/>
        <v>1</v>
      </c>
      <c r="CB74" s="164" t="str">
        <f t="shared" si="94"/>
        <v>0</v>
      </c>
      <c r="CC74" s="289" t="str">
        <f t="shared" si="94"/>
        <v>1</v>
      </c>
      <c r="CD74" s="340" t="str">
        <f t="shared" si="94"/>
        <v>0</v>
      </c>
      <c r="CE74" s="341" t="str">
        <f t="shared" si="94"/>
        <v>0</v>
      </c>
      <c r="CF74" s="340" t="str">
        <f t="shared" si="94"/>
        <v>0</v>
      </c>
      <c r="CG74" s="340" t="str">
        <f t="shared" si="94"/>
        <v>0</v>
      </c>
      <c r="CH74" s="340" t="str">
        <f t="shared" si="94"/>
        <v>0</v>
      </c>
      <c r="CI74" s="341" t="str">
        <f t="shared" si="94"/>
        <v>0</v>
      </c>
      <c r="CJ74" s="367"/>
      <c r="CK74" s="367"/>
      <c r="CL74" s="32" t="str">
        <f t="shared" si="63"/>
        <v>9C1B</v>
      </c>
      <c r="CM74" s="285">
        <f t="shared" si="64"/>
        <v>77</v>
      </c>
      <c r="CN74" s="285">
        <f t="shared" si="67"/>
        <v>87</v>
      </c>
      <c r="CO74" s="142">
        <f t="shared" si="34"/>
        <v>64.3</v>
      </c>
      <c r="CP74" s="142">
        <f t="shared" si="35"/>
        <v>17.944444444444443</v>
      </c>
      <c r="CQ74" s="154">
        <f t="shared" si="65"/>
        <v>6</v>
      </c>
      <c r="CR74" s="367"/>
      <c r="CS74" s="170">
        <f t="shared" si="36"/>
        <v>9</v>
      </c>
      <c r="CT74" s="23">
        <f t="shared" si="37"/>
        <v>12</v>
      </c>
      <c r="CU74" s="171">
        <f t="shared" si="38"/>
        <v>1</v>
      </c>
      <c r="CV74" s="23">
        <f t="shared" si="39"/>
        <v>11</v>
      </c>
      <c r="CW74" s="172">
        <f t="shared" si="40"/>
        <v>0</v>
      </c>
      <c r="CX74" s="24">
        <f t="shared" si="41"/>
        <v>12</v>
      </c>
      <c r="CY74" s="267">
        <f t="shared" si="42"/>
        <v>4</v>
      </c>
      <c r="CZ74" s="268">
        <f t="shared" si="43"/>
        <v>13</v>
      </c>
      <c r="DA74" s="267">
        <f t="shared" si="44"/>
        <v>0</v>
      </c>
      <c r="DB74" s="268">
        <f t="shared" si="45"/>
        <v>0</v>
      </c>
      <c r="DC74" s="173">
        <f t="shared" si="46"/>
        <v>0</v>
      </c>
      <c r="DD74" s="26">
        <f t="shared" si="47"/>
        <v>7</v>
      </c>
      <c r="DE74" s="173">
        <f t="shared" si="48"/>
        <v>0</v>
      </c>
      <c r="DF74" s="26">
        <f t="shared" si="49"/>
        <v>6</v>
      </c>
      <c r="DG74" s="326">
        <f t="shared" si="50"/>
        <v>1</v>
      </c>
      <c r="DH74" s="327">
        <f t="shared" si="51"/>
        <v>13</v>
      </c>
      <c r="DI74" s="172">
        <f t="shared" si="52"/>
        <v>4</v>
      </c>
      <c r="DJ74" s="24">
        <f t="shared" si="53"/>
        <v>0</v>
      </c>
      <c r="DK74" s="172"/>
      <c r="DL74" s="19">
        <f t="shared" si="54"/>
        <v>156</v>
      </c>
      <c r="DM74" s="19">
        <f t="shared" si="55"/>
        <v>27</v>
      </c>
      <c r="DN74" s="174">
        <f t="shared" si="56"/>
        <v>12</v>
      </c>
      <c r="DO74" s="278">
        <f t="shared" si="57"/>
        <v>77</v>
      </c>
      <c r="DP74" s="278">
        <f t="shared" si="58"/>
        <v>0</v>
      </c>
      <c r="DQ74" s="20">
        <f t="shared" si="59"/>
        <v>7</v>
      </c>
      <c r="DR74" s="20">
        <f t="shared" si="60"/>
        <v>6</v>
      </c>
      <c r="DS74" s="337">
        <f t="shared" si="61"/>
        <v>29</v>
      </c>
      <c r="DT74" s="174">
        <f t="shared" si="62"/>
        <v>64</v>
      </c>
      <c r="DU74" s="172">
        <f t="shared" si="66"/>
        <v>29</v>
      </c>
      <c r="DV74" s="172"/>
      <c r="DW74" s="172"/>
      <c r="DX74" s="172"/>
      <c r="DY74" s="172"/>
      <c r="DZ74" s="172"/>
      <c r="EA74" s="172"/>
      <c r="EB74" s="172"/>
      <c r="EC74" s="172"/>
      <c r="ED74" s="172"/>
      <c r="EE74" s="172"/>
      <c r="EF74" s="172"/>
      <c r="EG74" s="172"/>
      <c r="EH74" s="172"/>
      <c r="EI74" s="172"/>
      <c r="EJ74" s="172"/>
      <c r="EK74" s="172"/>
      <c r="EL74" s="172"/>
      <c r="EM74" s="172"/>
      <c r="EN74" s="172"/>
      <c r="EO74" s="172"/>
      <c r="EP74" s="172"/>
      <c r="EQ74" s="172"/>
      <c r="ER74" s="172"/>
      <c r="ES74" s="172"/>
      <c r="ET74" s="172"/>
      <c r="EU74" s="172"/>
      <c r="EV74" s="172"/>
      <c r="EW74" s="172"/>
      <c r="EX74" s="172"/>
      <c r="EY74" s="172"/>
      <c r="EZ74" s="172"/>
      <c r="FA74" s="172"/>
      <c r="FB74" s="172"/>
      <c r="FC74" s="172"/>
      <c r="FD74" s="172"/>
      <c r="FE74" s="172"/>
      <c r="FF74" s="172"/>
      <c r="FG74" s="172"/>
      <c r="FH74" s="172"/>
      <c r="FI74" s="172"/>
      <c r="FJ74" s="172"/>
      <c r="FK74" s="172"/>
      <c r="FL74" s="172"/>
      <c r="FM74" s="172"/>
      <c r="FN74" s="172"/>
      <c r="FO74" s="172"/>
      <c r="FP74" s="172"/>
      <c r="FQ74" s="172"/>
      <c r="FR74" s="172"/>
      <c r="FS74" s="172"/>
      <c r="FT74" s="172"/>
      <c r="FU74" s="172"/>
      <c r="FV74" s="172"/>
      <c r="FW74" s="172"/>
      <c r="FX74" s="172"/>
      <c r="FY74" s="172"/>
      <c r="FZ74" s="172"/>
      <c r="GA74" s="172"/>
      <c r="GB74" s="172"/>
      <c r="GC74" s="172"/>
      <c r="GD74" s="172"/>
      <c r="GE74" s="172"/>
      <c r="GF74" s="172"/>
      <c r="GG74" s="172"/>
      <c r="GH74" s="172"/>
      <c r="GI74" s="172"/>
      <c r="GJ74" s="172"/>
      <c r="GK74" s="172"/>
      <c r="GL74" s="172"/>
      <c r="GM74" s="172"/>
      <c r="GN74" s="172"/>
      <c r="GO74" s="172"/>
      <c r="GP74" s="172"/>
      <c r="GQ74" s="172"/>
      <c r="GR74" s="172"/>
      <c r="GS74" s="172"/>
      <c r="GT74" s="172"/>
      <c r="GU74" s="172"/>
      <c r="GV74" s="172"/>
      <c r="GW74" s="172"/>
      <c r="GX74" s="172"/>
      <c r="GY74" s="172"/>
      <c r="GZ74" s="172"/>
      <c r="HA74" s="172"/>
      <c r="HB74" s="172"/>
      <c r="HC74" s="172"/>
      <c r="HD74" s="172"/>
      <c r="HE74" s="172"/>
      <c r="HF74" s="172"/>
      <c r="HG74" s="172"/>
      <c r="HH74" s="172"/>
      <c r="HI74" s="172"/>
      <c r="HJ74" s="172"/>
      <c r="HK74" s="172"/>
      <c r="HL74" s="172"/>
      <c r="HM74" s="172"/>
      <c r="HN74" s="172"/>
      <c r="HO74" s="172"/>
      <c r="HP74" s="172"/>
      <c r="HQ74" s="172"/>
      <c r="HR74" s="172"/>
      <c r="HS74" s="172"/>
      <c r="HT74" s="172"/>
      <c r="HU74" s="172"/>
      <c r="HV74" s="172"/>
      <c r="HW74" s="172"/>
      <c r="HX74" s="172"/>
      <c r="HY74" s="172"/>
      <c r="HZ74" s="172"/>
      <c r="IA74" s="172"/>
      <c r="IB74" s="172"/>
      <c r="IC74" s="172"/>
      <c r="ID74" s="172"/>
      <c r="IE74" s="172"/>
      <c r="IF74" s="172"/>
      <c r="IG74" s="172"/>
      <c r="IH74" s="172"/>
      <c r="II74" s="172"/>
      <c r="IJ74" s="172"/>
      <c r="IK74" s="172"/>
      <c r="IL74" s="172"/>
      <c r="IM74" s="172"/>
      <c r="IN74" s="172"/>
      <c r="IO74" s="172"/>
      <c r="IP74" s="172"/>
      <c r="IQ74" s="172"/>
      <c r="IR74" s="172"/>
      <c r="IS74" s="172"/>
      <c r="IT74" s="172"/>
      <c r="IU74" s="172"/>
      <c r="IV74" s="172"/>
      <c r="IW74" s="172"/>
      <c r="IX74" s="172"/>
      <c r="IY74" s="172"/>
      <c r="IZ74" s="172"/>
      <c r="JA74" s="172"/>
      <c r="JB74" s="172"/>
      <c r="JC74" s="172"/>
      <c r="JD74" s="172"/>
      <c r="JE74" s="172"/>
      <c r="JF74" s="172"/>
      <c r="JG74" s="172"/>
      <c r="JH74" s="172"/>
      <c r="JI74" s="172"/>
      <c r="JJ74" s="172"/>
      <c r="JK74" s="172"/>
      <c r="JL74" s="172"/>
      <c r="JM74" s="172"/>
      <c r="JN74" s="172"/>
      <c r="JO74" s="172"/>
      <c r="JP74" s="172"/>
      <c r="JQ74" s="172"/>
      <c r="JR74" s="172"/>
      <c r="JS74" s="172"/>
      <c r="JT74" s="172"/>
      <c r="JU74" s="172"/>
      <c r="JV74" s="172"/>
      <c r="JW74" s="172"/>
      <c r="JX74" s="172"/>
      <c r="JY74" s="172"/>
      <c r="JZ74" s="172"/>
      <c r="KA74" s="172"/>
      <c r="KB74" s="172"/>
      <c r="KC74" s="172"/>
      <c r="KD74" s="172"/>
      <c r="KE74" s="172"/>
      <c r="KF74" s="172"/>
      <c r="KG74" s="172"/>
      <c r="KH74" s="172"/>
      <c r="KI74" s="172"/>
      <c r="KJ74" s="172"/>
      <c r="KK74" s="172"/>
      <c r="KL74" s="172"/>
      <c r="KM74" s="172"/>
      <c r="KN74" s="172"/>
      <c r="KO74" s="172"/>
      <c r="KP74" s="172"/>
      <c r="KQ74" s="172"/>
      <c r="KR74" s="172"/>
      <c r="KS74" s="172"/>
      <c r="KT74" s="172"/>
      <c r="KU74" s="172"/>
      <c r="KV74" s="172"/>
      <c r="KW74" s="172"/>
      <c r="KX74" s="172"/>
      <c r="KY74" s="172"/>
      <c r="KZ74" s="172"/>
      <c r="LA74" s="172"/>
      <c r="LB74" s="172"/>
      <c r="LC74" s="172"/>
      <c r="LD74" s="172"/>
      <c r="LE74" s="172"/>
      <c r="LF74" s="172"/>
      <c r="LG74" s="172"/>
      <c r="LH74" s="172"/>
      <c r="LI74" s="172"/>
      <c r="LJ74" s="172"/>
      <c r="LK74" s="172"/>
      <c r="LL74" s="172"/>
      <c r="LM74" s="172"/>
      <c r="LN74" s="172"/>
      <c r="LO74" s="172"/>
      <c r="LP74" s="172"/>
      <c r="LQ74" s="172"/>
      <c r="LR74" s="172"/>
      <c r="LS74" s="172"/>
      <c r="LT74" s="172"/>
      <c r="LU74" s="172"/>
      <c r="LV74" s="172"/>
      <c r="LW74" s="172"/>
      <c r="LX74" s="172"/>
      <c r="LY74" s="172"/>
      <c r="LZ74" s="172"/>
      <c r="MA74" s="172"/>
      <c r="MB74" s="172"/>
      <c r="MC74" s="172"/>
      <c r="MD74" s="172"/>
      <c r="ME74" s="172"/>
      <c r="MF74" s="172"/>
      <c r="MG74" s="172"/>
      <c r="MH74" s="172"/>
      <c r="MI74" s="172"/>
      <c r="MJ74" s="172"/>
      <c r="MK74" s="172"/>
      <c r="ML74" s="172"/>
      <c r="MM74" s="172"/>
      <c r="MN74" s="172"/>
      <c r="MO74" s="172"/>
      <c r="MP74" s="172"/>
      <c r="MQ74" s="172"/>
      <c r="MR74" s="172"/>
      <c r="MS74" s="172"/>
      <c r="MT74" s="172"/>
      <c r="MU74" s="172"/>
      <c r="MV74" s="172"/>
      <c r="MW74" s="172"/>
      <c r="MX74" s="172"/>
      <c r="MY74" s="172"/>
      <c r="MZ74" s="172"/>
      <c r="NA74" s="172"/>
      <c r="NB74" s="172"/>
      <c r="NC74" s="172"/>
      <c r="ND74" s="172"/>
      <c r="NE74" s="172"/>
      <c r="NF74" s="172"/>
      <c r="NG74" s="172"/>
      <c r="NH74" s="172"/>
      <c r="NI74" s="172"/>
      <c r="NJ74" s="172"/>
      <c r="NK74" s="172"/>
      <c r="NL74" s="172"/>
      <c r="NM74" s="172"/>
      <c r="NN74" s="172"/>
      <c r="NO74" s="172"/>
      <c r="NP74" s="172"/>
      <c r="NQ74" s="172"/>
      <c r="NR74" s="172"/>
      <c r="NS74" s="172"/>
      <c r="NT74" s="172"/>
      <c r="NU74" s="172"/>
      <c r="NV74" s="172"/>
      <c r="NW74" s="172"/>
      <c r="NX74" s="172"/>
      <c r="NY74" s="172"/>
      <c r="NZ74" s="172"/>
      <c r="OA74" s="172"/>
      <c r="OB74" s="172"/>
      <c r="OC74" s="172"/>
      <c r="OD74" s="172"/>
      <c r="OE74" s="172"/>
      <c r="OF74" s="172"/>
      <c r="OG74" s="172"/>
      <c r="OH74" s="172"/>
      <c r="OI74" s="172"/>
      <c r="OJ74" s="172"/>
      <c r="OK74" s="172"/>
      <c r="OL74" s="172"/>
      <c r="OM74" s="172"/>
      <c r="ON74" s="172"/>
      <c r="OO74" s="172"/>
      <c r="OP74" s="172"/>
      <c r="OQ74" s="172"/>
      <c r="OR74" s="172"/>
      <c r="OS74" s="172"/>
      <c r="OT74" s="172"/>
      <c r="OU74" s="172"/>
      <c r="OV74" s="172"/>
      <c r="OW74" s="172"/>
      <c r="OX74" s="172"/>
      <c r="OY74" s="172"/>
      <c r="OZ74" s="172"/>
      <c r="PA74" s="172"/>
      <c r="PB74" s="172"/>
      <c r="PC74" s="172"/>
      <c r="PD74" s="172"/>
      <c r="PE74" s="172"/>
      <c r="PF74" s="172"/>
      <c r="PG74" s="172"/>
      <c r="PH74" s="172"/>
      <c r="PI74" s="172"/>
      <c r="PJ74" s="172"/>
      <c r="PK74" s="172"/>
      <c r="PL74" s="172"/>
      <c r="PM74" s="172"/>
      <c r="PN74" s="172"/>
      <c r="PO74" s="172"/>
      <c r="PP74" s="172"/>
      <c r="PQ74" s="172"/>
      <c r="PR74" s="172"/>
      <c r="PS74" s="172"/>
      <c r="PT74" s="172"/>
      <c r="PU74" s="172"/>
      <c r="PV74" s="172"/>
      <c r="PW74" s="172"/>
      <c r="PX74" s="172"/>
      <c r="PY74" s="172"/>
      <c r="PZ74" s="172"/>
      <c r="QA74" s="172"/>
      <c r="QB74" s="172"/>
      <c r="QC74" s="172"/>
      <c r="QD74" s="172"/>
      <c r="QE74" s="172"/>
      <c r="QF74" s="172"/>
      <c r="QG74" s="172"/>
      <c r="QH74" s="172"/>
      <c r="QI74" s="172"/>
      <c r="QJ74" s="172"/>
      <c r="QK74" s="172"/>
      <c r="QL74" s="172"/>
      <c r="QM74" s="172"/>
      <c r="QN74" s="172"/>
      <c r="QO74" s="172"/>
      <c r="QP74" s="172"/>
      <c r="QQ74" s="172"/>
      <c r="QR74" s="172"/>
      <c r="QS74" s="172"/>
      <c r="QT74" s="172"/>
      <c r="QU74" s="172"/>
      <c r="QV74" s="172"/>
      <c r="QW74" s="172"/>
      <c r="QX74" s="172"/>
      <c r="QY74" s="172"/>
      <c r="QZ74" s="172"/>
      <c r="RA74" s="172"/>
      <c r="RB74" s="172"/>
      <c r="RC74" s="172"/>
      <c r="RD74" s="172"/>
      <c r="RE74" s="172"/>
      <c r="RF74" s="172"/>
      <c r="RG74" s="172"/>
      <c r="RH74" s="172"/>
      <c r="RI74" s="172"/>
      <c r="RJ74" s="172"/>
      <c r="RK74" s="172"/>
      <c r="RL74" s="172"/>
      <c r="RM74" s="172"/>
      <c r="RN74" s="172"/>
      <c r="RO74" s="172"/>
      <c r="RP74" s="172"/>
      <c r="RQ74" s="172"/>
      <c r="RR74" s="172"/>
      <c r="RS74" s="172"/>
      <c r="RT74" s="172"/>
      <c r="RU74" s="172"/>
      <c r="RV74" s="172"/>
      <c r="RW74" s="172"/>
      <c r="RX74" s="172"/>
      <c r="RY74" s="172"/>
      <c r="RZ74" s="172"/>
      <c r="SA74" s="172"/>
      <c r="SB74" s="172"/>
      <c r="SC74" s="172"/>
      <c r="SD74" s="172"/>
      <c r="SE74" s="172"/>
      <c r="SF74" s="172"/>
      <c r="SG74" s="172"/>
      <c r="SH74" s="172"/>
      <c r="SI74" s="172"/>
      <c r="SJ74" s="172"/>
      <c r="SK74" s="172"/>
      <c r="SL74" s="172"/>
      <c r="SM74" s="172"/>
      <c r="SN74" s="172"/>
      <c r="SO74" s="172"/>
      <c r="SP74" s="172"/>
      <c r="SQ74" s="172"/>
      <c r="SR74" s="172"/>
      <c r="SS74" s="172"/>
      <c r="ST74" s="172"/>
      <c r="SU74" s="172"/>
      <c r="SV74" s="172"/>
      <c r="SW74" s="172"/>
      <c r="SX74" s="172"/>
      <c r="SY74" s="172"/>
      <c r="SZ74" s="172"/>
      <c r="TA74" s="172"/>
      <c r="TB74" s="172"/>
      <c r="TC74" s="172"/>
      <c r="TD74" s="172"/>
      <c r="TE74" s="172"/>
      <c r="TF74" s="172"/>
      <c r="TG74" s="172"/>
      <c r="TH74" s="172"/>
      <c r="TI74" s="172"/>
      <c r="TJ74" s="172"/>
      <c r="TK74" s="172"/>
      <c r="TL74" s="172"/>
      <c r="TM74" s="172"/>
      <c r="TN74" s="172"/>
      <c r="TO74" s="172"/>
      <c r="TP74" s="172"/>
      <c r="TQ74" s="172"/>
      <c r="TR74" s="172"/>
      <c r="TS74" s="172"/>
      <c r="TT74" s="172"/>
      <c r="TU74" s="172"/>
      <c r="TV74" s="172"/>
      <c r="TW74" s="172"/>
      <c r="TX74" s="172"/>
      <c r="TY74" s="172"/>
      <c r="TZ74" s="172"/>
      <c r="UA74" s="172"/>
      <c r="UB74" s="172"/>
      <c r="UC74" s="172"/>
      <c r="UD74" s="172"/>
      <c r="UE74" s="172"/>
      <c r="UF74" s="172"/>
      <c r="UG74" s="172"/>
      <c r="UH74" s="172"/>
      <c r="UI74" s="172"/>
      <c r="UJ74" s="172"/>
      <c r="UK74" s="172"/>
      <c r="UL74" s="172"/>
      <c r="UM74" s="172"/>
      <c r="UN74" s="172"/>
      <c r="UO74" s="172"/>
      <c r="UP74" s="172"/>
      <c r="UQ74" s="172"/>
      <c r="UR74" s="172"/>
      <c r="US74" s="172"/>
      <c r="UT74" s="172"/>
      <c r="UU74" s="172"/>
      <c r="UV74" s="172"/>
      <c r="UW74" s="172"/>
      <c r="UX74" s="172"/>
      <c r="UY74" s="172"/>
      <c r="UZ74" s="172"/>
      <c r="VA74" s="172"/>
      <c r="VB74" s="172"/>
      <c r="VC74" s="172"/>
      <c r="VD74" s="172"/>
      <c r="VE74" s="172"/>
      <c r="VF74" s="172"/>
      <c r="VG74" s="172"/>
      <c r="VH74" s="172"/>
      <c r="VI74" s="172"/>
      <c r="VJ74" s="172"/>
      <c r="VK74" s="172"/>
      <c r="VL74" s="172"/>
      <c r="VM74" s="172"/>
      <c r="VN74" s="172"/>
      <c r="VO74" s="172"/>
      <c r="VP74" s="172"/>
      <c r="VQ74" s="172"/>
      <c r="VR74" s="172"/>
      <c r="VS74" s="172"/>
      <c r="VT74" s="172"/>
      <c r="VU74" s="172"/>
      <c r="VV74" s="172"/>
      <c r="VW74" s="172"/>
      <c r="VX74" s="172"/>
      <c r="VY74" s="172"/>
      <c r="VZ74" s="172"/>
      <c r="WA74" s="172"/>
      <c r="WB74" s="172"/>
      <c r="WC74" s="172"/>
      <c r="WD74" s="172"/>
      <c r="WE74" s="172"/>
      <c r="WF74" s="172"/>
      <c r="WG74" s="172"/>
      <c r="WH74" s="172"/>
      <c r="WI74" s="172"/>
      <c r="WJ74" s="172"/>
      <c r="WK74" s="172"/>
      <c r="WL74" s="172"/>
      <c r="WM74" s="172"/>
      <c r="WN74" s="172"/>
      <c r="WO74" s="172"/>
      <c r="WP74" s="172"/>
      <c r="WQ74" s="172"/>
      <c r="WR74" s="172"/>
      <c r="WS74" s="172"/>
      <c r="WT74" s="172"/>
      <c r="WU74" s="172"/>
      <c r="WV74" s="172"/>
      <c r="WW74" s="172"/>
      <c r="WX74" s="172"/>
      <c r="WY74" s="172"/>
      <c r="WZ74" s="172"/>
      <c r="XA74" s="172"/>
      <c r="XB74" s="172"/>
      <c r="XC74" s="172"/>
      <c r="XD74" s="172"/>
      <c r="XE74" s="172"/>
      <c r="XF74" s="172"/>
      <c r="XG74" s="172"/>
      <c r="XH74" s="172"/>
      <c r="XI74" s="172"/>
      <c r="XJ74" s="172"/>
      <c r="XK74" s="172"/>
      <c r="XL74" s="172"/>
      <c r="XM74" s="172"/>
      <c r="XN74" s="172"/>
      <c r="XO74" s="172"/>
      <c r="XP74" s="172"/>
      <c r="XQ74" s="172"/>
      <c r="XR74" s="172"/>
      <c r="XS74" s="172"/>
      <c r="XT74" s="172"/>
      <c r="XU74" s="172"/>
      <c r="XV74" s="172"/>
      <c r="XW74" s="172"/>
      <c r="XX74" s="172"/>
      <c r="XY74" s="172"/>
      <c r="XZ74" s="172"/>
      <c r="YA74" s="172"/>
      <c r="YB74" s="172"/>
      <c r="YC74" s="172"/>
      <c r="YD74" s="172"/>
      <c r="YE74" s="172"/>
      <c r="YF74" s="172"/>
      <c r="YG74" s="172"/>
      <c r="YH74" s="172"/>
      <c r="YI74" s="172"/>
      <c r="YJ74" s="172"/>
      <c r="YK74" s="172"/>
      <c r="YL74" s="172"/>
      <c r="YM74" s="172"/>
      <c r="YN74" s="172"/>
      <c r="YO74" s="172"/>
      <c r="YP74" s="172"/>
      <c r="YQ74" s="172"/>
      <c r="YR74" s="172"/>
      <c r="YS74" s="172"/>
      <c r="YT74" s="172"/>
      <c r="YU74" s="172"/>
      <c r="YV74" s="172"/>
      <c r="YW74" s="172"/>
      <c r="YX74" s="172"/>
      <c r="YY74" s="172"/>
      <c r="YZ74" s="172"/>
      <c r="ZA74" s="172"/>
      <c r="ZB74" s="172"/>
      <c r="ZC74" s="172"/>
      <c r="ZD74" s="172"/>
      <c r="ZE74" s="172"/>
      <c r="ZF74" s="172"/>
      <c r="ZG74" s="172"/>
      <c r="ZH74" s="172"/>
      <c r="ZI74" s="172"/>
      <c r="ZJ74" s="172"/>
      <c r="ZK74" s="172"/>
      <c r="ZL74" s="172"/>
      <c r="ZM74" s="172"/>
      <c r="ZN74" s="172"/>
      <c r="ZO74" s="172"/>
      <c r="ZP74" s="172"/>
      <c r="ZQ74" s="172"/>
      <c r="ZR74" s="172"/>
      <c r="ZS74" s="172"/>
      <c r="ZT74" s="172"/>
      <c r="ZU74" s="172"/>
      <c r="ZV74" s="172"/>
      <c r="ZW74" s="172"/>
      <c r="ZX74" s="172"/>
      <c r="ZY74" s="172"/>
      <c r="ZZ74" s="172"/>
      <c r="AAA74" s="172"/>
      <c r="AAB74" s="172"/>
      <c r="AAC74" s="172"/>
      <c r="AAD74" s="172"/>
      <c r="AAE74" s="172"/>
      <c r="AAF74" s="172"/>
      <c r="AAG74" s="172"/>
      <c r="AAH74" s="172"/>
      <c r="AAI74" s="172"/>
      <c r="AAJ74" s="172"/>
      <c r="AAK74" s="172"/>
      <c r="AAL74" s="172"/>
      <c r="AAM74" s="172"/>
      <c r="AAN74" s="172"/>
      <c r="AAO74" s="172"/>
      <c r="AAP74" s="172"/>
      <c r="AAQ74" s="172"/>
      <c r="AAR74" s="172"/>
      <c r="AAS74" s="172"/>
      <c r="AAT74" s="172"/>
      <c r="AAU74" s="172"/>
      <c r="AAV74" s="172"/>
      <c r="AAW74" s="172"/>
      <c r="AAX74" s="172"/>
      <c r="AAY74" s="172"/>
      <c r="AAZ74" s="172"/>
      <c r="ABA74" s="172"/>
      <c r="ABB74" s="172"/>
      <c r="ABC74" s="172"/>
      <c r="ABD74" s="172"/>
      <c r="ABE74" s="172"/>
      <c r="ABF74" s="172"/>
      <c r="ABG74" s="172"/>
      <c r="ABH74" s="172"/>
      <c r="ABI74" s="172"/>
      <c r="ABJ74" s="172"/>
      <c r="ABK74" s="172"/>
      <c r="ABL74" s="172"/>
      <c r="ABM74" s="172"/>
      <c r="ABN74" s="172"/>
      <c r="ABO74" s="172"/>
      <c r="ABP74" s="172"/>
      <c r="ABQ74" s="172"/>
      <c r="ABR74" s="172"/>
      <c r="ABS74" s="172"/>
      <c r="ABT74" s="172"/>
      <c r="ABU74" s="172"/>
      <c r="ABV74" s="172"/>
      <c r="ABW74" s="172"/>
      <c r="ABX74" s="172"/>
      <c r="ABY74" s="172"/>
      <c r="ABZ74" s="172"/>
      <c r="ACA74" s="172"/>
      <c r="ACB74" s="172"/>
      <c r="ACC74" s="172"/>
      <c r="ACD74" s="172"/>
      <c r="ACE74" s="172"/>
      <c r="ACF74" s="172"/>
      <c r="ACG74" s="172"/>
      <c r="ACH74" s="172"/>
      <c r="ACI74" s="172"/>
      <c r="ACJ74" s="172"/>
      <c r="ACK74" s="172"/>
      <c r="ACL74" s="172"/>
      <c r="ACM74" s="172"/>
      <c r="ACN74" s="172"/>
      <c r="ACO74" s="172"/>
      <c r="ACP74" s="172"/>
      <c r="ACQ74" s="172"/>
      <c r="ACR74" s="172"/>
      <c r="ACS74" s="172"/>
      <c r="ACT74" s="172"/>
      <c r="ACU74" s="172"/>
      <c r="ACV74" s="172"/>
      <c r="ACW74" s="172"/>
      <c r="ACX74" s="172"/>
      <c r="ACY74" s="172"/>
      <c r="ACZ74" s="172"/>
      <c r="ADA74" s="172"/>
      <c r="ADB74" s="172"/>
      <c r="ADC74" s="172"/>
      <c r="ADD74" s="172"/>
      <c r="ADE74" s="172"/>
      <c r="ADF74" s="172"/>
      <c r="ADG74" s="172"/>
      <c r="ADH74" s="172"/>
      <c r="ADI74" s="172"/>
      <c r="ADJ74" s="172"/>
      <c r="ADK74" s="172"/>
      <c r="ADL74" s="172"/>
      <c r="ADM74" s="172"/>
      <c r="ADN74" s="172"/>
      <c r="ADO74" s="172"/>
      <c r="ADP74" s="172"/>
      <c r="ADQ74" s="172"/>
      <c r="ADR74" s="172"/>
      <c r="ADS74" s="172"/>
      <c r="ADT74" s="172"/>
      <c r="ADU74" s="172"/>
      <c r="ADV74" s="172"/>
      <c r="ADW74" s="172"/>
      <c r="ADX74" s="172"/>
      <c r="ADY74" s="172"/>
      <c r="ADZ74" s="172"/>
      <c r="AEA74" s="172"/>
      <c r="AEB74" s="172"/>
      <c r="AEC74" s="172"/>
      <c r="AED74" s="172"/>
      <c r="AEE74" s="172"/>
      <c r="AEF74" s="172"/>
      <c r="AEG74" s="172"/>
      <c r="AEH74" s="172"/>
      <c r="AEI74" s="172"/>
      <c r="AEJ74" s="172"/>
      <c r="AEK74" s="172"/>
      <c r="AEL74" s="172"/>
      <c r="AEM74" s="172"/>
      <c r="AEN74" s="172"/>
      <c r="AEO74" s="172"/>
      <c r="AEP74" s="172"/>
      <c r="AEQ74" s="172"/>
      <c r="AER74" s="172"/>
      <c r="AES74" s="172"/>
      <c r="AET74" s="172"/>
      <c r="AEU74" s="172"/>
      <c r="AEV74" s="172"/>
      <c r="AEW74" s="172"/>
      <c r="AEX74" s="172"/>
      <c r="AEY74" s="172"/>
      <c r="AEZ74" s="172"/>
      <c r="AFA74" s="172"/>
      <c r="AFB74" s="172"/>
      <c r="AFC74" s="172"/>
      <c r="AFD74" s="172"/>
      <c r="AFE74" s="172"/>
      <c r="AFF74" s="172"/>
      <c r="AFG74" s="172"/>
      <c r="AFH74" s="172"/>
      <c r="AFI74" s="172"/>
      <c r="AFJ74" s="172"/>
      <c r="AFK74" s="172"/>
      <c r="AFL74" s="172"/>
      <c r="AFM74" s="172"/>
      <c r="AFN74" s="172"/>
      <c r="AFO74" s="172"/>
      <c r="AFP74" s="172"/>
      <c r="AFQ74" s="172"/>
      <c r="AFR74" s="172"/>
      <c r="AFS74" s="172"/>
      <c r="AFT74" s="172"/>
      <c r="AFU74" s="172"/>
      <c r="AFV74" s="172"/>
      <c r="AFW74" s="172"/>
      <c r="AFX74" s="172"/>
      <c r="AFY74" s="172"/>
      <c r="AFZ74" s="172"/>
      <c r="AGA74" s="172"/>
      <c r="AGB74" s="172"/>
      <c r="AGC74" s="172"/>
      <c r="AGD74" s="172"/>
      <c r="AGE74" s="172"/>
      <c r="AGF74" s="172"/>
      <c r="AGG74" s="172"/>
      <c r="AGH74" s="172"/>
      <c r="AGI74" s="172"/>
      <c r="AGJ74" s="172"/>
      <c r="AGK74" s="172"/>
      <c r="AGL74" s="172"/>
      <c r="AGM74" s="172"/>
      <c r="AGN74" s="172"/>
      <c r="AGO74" s="172"/>
      <c r="AGP74" s="172"/>
      <c r="AGQ74" s="172"/>
      <c r="AGR74" s="172"/>
      <c r="AGS74" s="172"/>
      <c r="AGT74" s="172"/>
      <c r="AGU74" s="172"/>
      <c r="AGV74" s="172"/>
      <c r="AGW74" s="172"/>
      <c r="AGX74" s="172"/>
      <c r="AGY74" s="172"/>
      <c r="AGZ74" s="172"/>
      <c r="AHA74" s="172"/>
      <c r="AHB74" s="172"/>
      <c r="AHC74" s="172"/>
      <c r="AHD74" s="172"/>
      <c r="AHE74" s="172"/>
      <c r="AHF74" s="172"/>
      <c r="AHG74" s="172"/>
      <c r="AHH74" s="172"/>
      <c r="AHI74" s="172"/>
      <c r="AHJ74" s="172"/>
      <c r="AHK74" s="172"/>
      <c r="AHL74" s="172"/>
      <c r="AHM74" s="172"/>
      <c r="AHN74" s="172"/>
      <c r="AHO74" s="172"/>
      <c r="AHP74" s="172"/>
      <c r="AHQ74" s="172"/>
      <c r="AHR74" s="172"/>
      <c r="AHS74" s="172"/>
      <c r="AHT74" s="172"/>
      <c r="AHU74" s="172"/>
      <c r="AHV74" s="172"/>
      <c r="AHW74" s="172"/>
      <c r="AHX74" s="172"/>
      <c r="AHY74" s="172"/>
      <c r="AHZ74" s="172"/>
      <c r="AIA74" s="172"/>
      <c r="AIB74" s="172"/>
      <c r="AIC74" s="172"/>
      <c r="AID74" s="172"/>
      <c r="AIE74" s="172"/>
      <c r="AIF74" s="172"/>
      <c r="AIG74" s="172"/>
      <c r="AIH74" s="172"/>
      <c r="AII74" s="172"/>
      <c r="AIJ74" s="172"/>
      <c r="AIK74" s="172"/>
      <c r="AIL74" s="172"/>
      <c r="AIM74" s="172"/>
      <c r="AIN74" s="172"/>
      <c r="AIO74" s="172"/>
      <c r="AIP74" s="172"/>
      <c r="AIQ74" s="172"/>
      <c r="AIR74" s="172"/>
      <c r="AIS74" s="172"/>
      <c r="AIT74" s="172"/>
      <c r="AIU74" s="172"/>
      <c r="AIV74" s="172"/>
      <c r="AIW74" s="172"/>
      <c r="AIX74" s="172"/>
      <c r="AIY74" s="172"/>
      <c r="AIZ74" s="172"/>
      <c r="AJA74" s="172"/>
      <c r="AJB74" s="172"/>
      <c r="AJC74" s="172"/>
      <c r="AJD74" s="172"/>
      <c r="AJE74" s="172"/>
      <c r="AJF74" s="172"/>
      <c r="AJG74" s="172"/>
      <c r="AJH74" s="172"/>
      <c r="AJI74" s="172"/>
      <c r="AJJ74" s="172"/>
      <c r="AJK74" s="172"/>
      <c r="AJL74" s="172"/>
      <c r="AJM74" s="172"/>
      <c r="AJN74" s="172"/>
      <c r="AJO74" s="172"/>
      <c r="AJP74" s="172"/>
      <c r="AJQ74" s="172"/>
      <c r="AJR74" s="172"/>
      <c r="AJS74" s="172"/>
      <c r="AJT74" s="172"/>
      <c r="AJU74" s="172"/>
      <c r="AJV74" s="172"/>
      <c r="AJW74" s="172"/>
      <c r="AJX74" s="172"/>
      <c r="AJY74" s="172"/>
      <c r="AJZ74" s="172"/>
      <c r="AKA74" s="172"/>
      <c r="AKB74" s="172"/>
      <c r="AKC74" s="172"/>
      <c r="AKD74" s="172"/>
      <c r="AKE74" s="172"/>
      <c r="AKF74" s="172"/>
      <c r="AKG74" s="172"/>
      <c r="AKH74" s="172"/>
      <c r="AKI74" s="172"/>
      <c r="AKJ74" s="172"/>
      <c r="AKK74" s="172"/>
      <c r="AKL74" s="172"/>
      <c r="AKM74" s="172"/>
      <c r="AKN74" s="172"/>
      <c r="AKO74" s="172"/>
      <c r="AKP74" s="172"/>
      <c r="AKQ74" s="172"/>
      <c r="AKR74" s="172"/>
      <c r="AKS74" s="172"/>
      <c r="AKT74" s="172"/>
      <c r="AKU74" s="172"/>
      <c r="AKV74" s="172"/>
      <c r="AKW74" s="172"/>
      <c r="AKX74" s="172"/>
      <c r="AKY74" s="172"/>
      <c r="AKZ74" s="172"/>
      <c r="ALA74" s="172"/>
      <c r="ALB74" s="172"/>
      <c r="ALC74" s="172"/>
      <c r="ALD74" s="172"/>
      <c r="ALE74" s="172"/>
      <c r="ALF74" s="172"/>
      <c r="ALG74" s="172"/>
      <c r="ALH74" s="172"/>
      <c r="ALI74" s="172"/>
      <c r="ALJ74" s="172"/>
      <c r="ALK74" s="172"/>
      <c r="ALL74" s="172"/>
      <c r="ALM74" s="172"/>
      <c r="ALN74" s="172"/>
      <c r="ALO74" s="172"/>
      <c r="ALP74" s="172"/>
      <c r="ALQ74" s="172"/>
      <c r="ALR74" s="172"/>
      <c r="ALS74" s="172"/>
      <c r="ALT74" s="172"/>
      <c r="ALU74" s="172"/>
      <c r="ALV74" s="172"/>
      <c r="ALW74" s="172"/>
      <c r="ALX74" s="172"/>
      <c r="ALY74" s="172"/>
      <c r="ALZ74" s="172"/>
      <c r="AMA74" s="172"/>
      <c r="AMB74" s="172"/>
      <c r="AMC74" s="172"/>
      <c r="AMD74" s="172"/>
      <c r="AME74" s="172"/>
      <c r="AMF74" s="172"/>
      <c r="AMG74" s="172"/>
      <c r="AMH74" s="172"/>
      <c r="AMI74" s="172"/>
      <c r="AMJ74" s="172"/>
      <c r="AMK74" s="172"/>
      <c r="AML74" s="172"/>
    </row>
    <row r="75" spans="1:1026" s="282" customFormat="1">
      <c r="A75" s="408" t="s">
        <v>412</v>
      </c>
      <c r="B75" s="408" t="s">
        <v>413</v>
      </c>
      <c r="C75" s="154">
        <f t="shared" ref="C75:C121" si="95">LEN(B75)-$C$7+1</f>
        <v>17</v>
      </c>
      <c r="D75" s="167">
        <f t="shared" ref="D75:D121" si="96">C75*4</f>
        <v>68</v>
      </c>
      <c r="E75" s="166" t="str">
        <f t="shared" ref="E75:E121" si="97">MID(B75,$C$7,2)</f>
        <v>9C</v>
      </c>
      <c r="F75" s="367" t="str">
        <f t="shared" ref="F75:F121" si="98">MID(B75,$C$7+2,2)</f>
        <v>1B</v>
      </c>
      <c r="G75" s="367" t="str">
        <f t="shared" ref="G75:G121" si="99">MID(B75,$C$7+4,2)</f>
        <v>06</v>
      </c>
      <c r="H75" s="367" t="str">
        <f t="shared" ref="H75:H121" si="100">MID(B75,$C$7+6,2)</f>
        <v>4D</v>
      </c>
      <c r="I75" s="367" t="str">
        <f t="shared" ref="I75:I121" si="101">MID(B75,$C$7+8,2)</f>
        <v>00</v>
      </c>
      <c r="J75" s="367" t="str">
        <f t="shared" ref="J75:J121" si="102">MID(B75,$C$7+10,2)</f>
        <v>04</v>
      </c>
      <c r="K75" s="367" t="str">
        <f t="shared" ref="K75:K121" si="103">MID(B75,$C$7+12,2)</f>
        <v>06</v>
      </c>
      <c r="L75" s="367" t="str">
        <f t="shared" ref="L75:L121" si="104">MID(B75,$C$7+14,2)</f>
        <v>14</v>
      </c>
      <c r="M75" s="367" t="str">
        <f t="shared" ref="M75:M121" si="105">MID(B75,$C$7+16,2)</f>
        <v>4</v>
      </c>
      <c r="N75" s="367" t="str">
        <f t="shared" ref="N75:N121" si="106">MID(B75,$C$7+18,2)</f>
        <v/>
      </c>
      <c r="O75" s="156" t="str">
        <f t="shared" ref="O75:O121" si="107">MID(B75,$C$7+20,2)</f>
        <v/>
      </c>
      <c r="P75" s="157" t="str">
        <f t="shared" ref="P75:W90" si="108">MID(HEX2BIN($E75,8),P$2,1)</f>
        <v>1</v>
      </c>
      <c r="Q75" s="158" t="str">
        <f t="shared" si="108"/>
        <v>0</v>
      </c>
      <c r="R75" s="158" t="str">
        <f t="shared" si="108"/>
        <v>0</v>
      </c>
      <c r="S75" s="159" t="str">
        <f t="shared" si="108"/>
        <v>1</v>
      </c>
      <c r="T75" s="158" t="str">
        <f t="shared" si="108"/>
        <v>1</v>
      </c>
      <c r="U75" s="158" t="str">
        <f t="shared" si="108"/>
        <v>1</v>
      </c>
      <c r="V75" s="158" t="str">
        <f t="shared" si="108"/>
        <v>0</v>
      </c>
      <c r="W75" s="159" t="str">
        <f t="shared" si="108"/>
        <v>0</v>
      </c>
      <c r="X75" s="158" t="str">
        <f t="shared" ref="X75:AE90" si="109">MID(HEX2BIN($F75,8),X$2,1)</f>
        <v>0</v>
      </c>
      <c r="Y75" s="158" t="str">
        <f t="shared" si="109"/>
        <v>0</v>
      </c>
      <c r="Z75" s="158" t="str">
        <f t="shared" si="109"/>
        <v>0</v>
      </c>
      <c r="AA75" s="159" t="str">
        <f t="shared" si="109"/>
        <v>1</v>
      </c>
      <c r="AB75" s="161" t="str">
        <f t="shared" si="109"/>
        <v>1</v>
      </c>
      <c r="AC75" s="161" t="str">
        <f t="shared" si="109"/>
        <v>0</v>
      </c>
      <c r="AD75" s="158" t="str">
        <f t="shared" si="109"/>
        <v>1</v>
      </c>
      <c r="AE75" s="159" t="str">
        <f t="shared" si="109"/>
        <v>1</v>
      </c>
      <c r="AF75" s="367" t="str">
        <f t="shared" ref="AF75:AM90" si="110">MID(HEX2BIN($G75,8),AF$2,1)</f>
        <v>0</v>
      </c>
      <c r="AG75" s="162" t="str">
        <f t="shared" si="110"/>
        <v>0</v>
      </c>
      <c r="AH75" s="163" t="str">
        <f t="shared" si="110"/>
        <v>0</v>
      </c>
      <c r="AI75" s="165" t="str">
        <f t="shared" si="110"/>
        <v>0</v>
      </c>
      <c r="AJ75" s="164" t="str">
        <f t="shared" si="110"/>
        <v>0</v>
      </c>
      <c r="AK75" s="164" t="str">
        <f t="shared" si="110"/>
        <v>1</v>
      </c>
      <c r="AL75" s="289" t="str">
        <f t="shared" si="110"/>
        <v>1</v>
      </c>
      <c r="AM75" s="165" t="str">
        <f t="shared" si="110"/>
        <v>0</v>
      </c>
      <c r="AN75" s="230" t="str">
        <f t="shared" ref="AN75:AU90" si="111">MID(HEX2BIN($H75,8),AN$2,1)</f>
        <v>0</v>
      </c>
      <c r="AO75" s="230" t="str">
        <f t="shared" si="111"/>
        <v>1</v>
      </c>
      <c r="AP75" s="230" t="str">
        <f t="shared" si="111"/>
        <v>0</v>
      </c>
      <c r="AQ75" s="231" t="str">
        <f t="shared" si="111"/>
        <v>0</v>
      </c>
      <c r="AR75" s="230" t="str">
        <f t="shared" si="111"/>
        <v>1</v>
      </c>
      <c r="AS75" s="230" t="str">
        <f t="shared" si="111"/>
        <v>1</v>
      </c>
      <c r="AT75" s="230" t="str">
        <f t="shared" si="111"/>
        <v>0</v>
      </c>
      <c r="AU75" s="231" t="str">
        <f t="shared" si="111"/>
        <v>1</v>
      </c>
      <c r="AV75" s="230" t="str">
        <f t="shared" ref="AV75:BC90" si="112">MID(HEX2BIN($I75,8),AV$2,1)</f>
        <v>0</v>
      </c>
      <c r="AW75" s="232" t="str">
        <f t="shared" si="112"/>
        <v>0</v>
      </c>
      <c r="AX75" s="232" t="str">
        <f t="shared" si="112"/>
        <v>0</v>
      </c>
      <c r="AY75" s="233" t="str">
        <f t="shared" si="112"/>
        <v>0</v>
      </c>
      <c r="AZ75" s="232" t="str">
        <f t="shared" si="112"/>
        <v>0</v>
      </c>
      <c r="BA75" s="232" t="str">
        <f t="shared" si="112"/>
        <v>0</v>
      </c>
      <c r="BB75" s="232" t="str">
        <f t="shared" si="112"/>
        <v>0</v>
      </c>
      <c r="BC75" s="233" t="str">
        <f t="shared" si="112"/>
        <v>0</v>
      </c>
      <c r="BD75" s="168" t="str">
        <f t="shared" ref="BD75:BK90" si="113">MID(HEX2BIN($J75,8),BD$2,1)</f>
        <v>0</v>
      </c>
      <c r="BE75" s="168" t="str">
        <f t="shared" si="113"/>
        <v>0</v>
      </c>
      <c r="BF75" s="168" t="str">
        <f t="shared" si="113"/>
        <v>0</v>
      </c>
      <c r="BG75" s="169" t="str">
        <f t="shared" si="113"/>
        <v>0</v>
      </c>
      <c r="BH75" s="168" t="str">
        <f t="shared" si="113"/>
        <v>0</v>
      </c>
      <c r="BI75" s="168" t="str">
        <f t="shared" si="113"/>
        <v>1</v>
      </c>
      <c r="BJ75" s="168" t="str">
        <f t="shared" si="113"/>
        <v>0</v>
      </c>
      <c r="BK75" s="169" t="str">
        <f t="shared" si="113"/>
        <v>0</v>
      </c>
      <c r="BL75" s="168" t="str">
        <f t="shared" ref="BL75:BS90" si="114">MID(HEX2BIN($K75,8),BL$2,1)</f>
        <v>0</v>
      </c>
      <c r="BM75" s="168" t="str">
        <f t="shared" si="114"/>
        <v>0</v>
      </c>
      <c r="BN75" s="168" t="str">
        <f t="shared" si="114"/>
        <v>0</v>
      </c>
      <c r="BO75" s="169" t="str">
        <f t="shared" si="114"/>
        <v>0</v>
      </c>
      <c r="BP75" s="168" t="str">
        <f t="shared" si="114"/>
        <v>0</v>
      </c>
      <c r="BQ75" s="168" t="str">
        <f t="shared" si="114"/>
        <v>1</v>
      </c>
      <c r="BR75" s="168" t="str">
        <f t="shared" si="114"/>
        <v>1</v>
      </c>
      <c r="BS75" s="169" t="str">
        <f t="shared" si="114"/>
        <v>0</v>
      </c>
      <c r="BT75" s="302" t="str">
        <f t="shared" ref="BT75:CA90" si="115">MID(HEX2BIN($L75,8),BT$2,1)</f>
        <v>0</v>
      </c>
      <c r="BU75" s="302" t="str">
        <f t="shared" si="115"/>
        <v>0</v>
      </c>
      <c r="BV75" s="302" t="str">
        <f t="shared" si="115"/>
        <v>0</v>
      </c>
      <c r="BW75" s="303" t="str">
        <f t="shared" si="115"/>
        <v>1</v>
      </c>
      <c r="BX75" s="302" t="str">
        <f t="shared" si="115"/>
        <v>0</v>
      </c>
      <c r="BY75" s="302" t="str">
        <f t="shared" si="115"/>
        <v>1</v>
      </c>
      <c r="BZ75" s="302" t="str">
        <f t="shared" si="115"/>
        <v>0</v>
      </c>
      <c r="CA75" s="303" t="str">
        <f t="shared" si="115"/>
        <v>0</v>
      </c>
      <c r="CB75" s="164" t="str">
        <f t="shared" ref="CB75:CI90" si="116">MID(HEX2BIN($M75,8),CB$2,1)</f>
        <v>0</v>
      </c>
      <c r="CC75" s="289" t="str">
        <f t="shared" si="116"/>
        <v>1</v>
      </c>
      <c r="CD75" s="340" t="str">
        <f t="shared" si="116"/>
        <v>0</v>
      </c>
      <c r="CE75" s="341" t="str">
        <f t="shared" si="116"/>
        <v>0</v>
      </c>
      <c r="CF75" s="340" t="str">
        <f t="shared" si="116"/>
        <v>0</v>
      </c>
      <c r="CG75" s="340" t="str">
        <f t="shared" si="116"/>
        <v>0</v>
      </c>
      <c r="CH75" s="340" t="str">
        <f t="shared" si="116"/>
        <v>0</v>
      </c>
      <c r="CI75" s="341" t="str">
        <f t="shared" si="116"/>
        <v>0</v>
      </c>
      <c r="CJ75" s="367"/>
      <c r="CK75" s="367"/>
      <c r="CL75" s="32" t="str">
        <f t="shared" si="63"/>
        <v>9C1B</v>
      </c>
      <c r="CM75" s="285">
        <f t="shared" si="64"/>
        <v>77</v>
      </c>
      <c r="CN75" s="285">
        <f t="shared" si="67"/>
        <v>87</v>
      </c>
      <c r="CO75" s="142">
        <f t="shared" ref="CO75:CO121" si="117">(DR75*256+DQ75-900)/10</f>
        <v>64</v>
      </c>
      <c r="CP75" s="142">
        <f t="shared" ref="CP75:CP121" si="118">(CO75-32)*5/9</f>
        <v>17.777777777777779</v>
      </c>
      <c r="CQ75" s="154">
        <f t="shared" si="65"/>
        <v>3</v>
      </c>
      <c r="CR75" s="367"/>
      <c r="CS75" s="170">
        <f t="shared" ref="CS75:CS121" si="119">P75*P$6+Q75*Q$6+R75*R$6+S75*S$6</f>
        <v>9</v>
      </c>
      <c r="CT75" s="23">
        <f t="shared" ref="CT75:CT121" si="120">T75*T$6+U75*U$6+V75*V$6+W75*W$6</f>
        <v>12</v>
      </c>
      <c r="CU75" s="171">
        <f t="shared" ref="CU75:CU121" si="121">X75*X$6+Y75*Y$6+Z75*Z$6+AA75*AA$6</f>
        <v>1</v>
      </c>
      <c r="CV75" s="23">
        <f t="shared" ref="CV75:CV121" si="122">AB75*AB$6+AC75*AC$6+AD75*AD$6+AE75*AE$6</f>
        <v>11</v>
      </c>
      <c r="CW75" s="172">
        <f t="shared" ref="CW75:CW121" si="123">AF75*AF$6+AG75*AG$6+AH75*AH$6+AI75*AI$6</f>
        <v>0</v>
      </c>
      <c r="CX75" s="24">
        <f t="shared" ref="CX75:CX121" si="124">AJ75*AJ$6+AK75*AK$6+AL75*AL$6+AM75*AM$6</f>
        <v>6</v>
      </c>
      <c r="CY75" s="267">
        <f t="shared" ref="CY75:CY121" si="125">AN75*AN$6+AO75*AO$6+AP75*AP$6+AQ75*AQ$6</f>
        <v>4</v>
      </c>
      <c r="CZ75" s="268">
        <f t="shared" ref="CZ75:CZ121" si="126">AR75*AR$6+AS75*AS$6+AT75*AT$6+AU75*AU$6</f>
        <v>13</v>
      </c>
      <c r="DA75" s="267">
        <f t="shared" ref="DA75:DA121" si="127">AV75*AV$6+AW75*AW$6+AX75*AX$6+AY75*AY$6</f>
        <v>0</v>
      </c>
      <c r="DB75" s="268">
        <f t="shared" ref="DB75:DB121" si="128">AZ75*AZ$6+BA75*BA$6+BB75*BB$6+BC75*BC$6</f>
        <v>0</v>
      </c>
      <c r="DC75" s="173">
        <f t="shared" ref="DC75:DC121" si="129">BD75*BD$6+BE75*BE$6+BF75*BF$6+BG75*BG$6</f>
        <v>0</v>
      </c>
      <c r="DD75" s="26">
        <f t="shared" ref="DD75:DD121" si="130">BH75*BH$6+BI75*BI$6+BJ75*BJ$6+BK75*BK$6</f>
        <v>4</v>
      </c>
      <c r="DE75" s="173">
        <f t="shared" ref="DE75:DE121" si="131">BL75*BL$6+BM75*BM$6+BN75*BN$6+BO75*BO$6</f>
        <v>0</v>
      </c>
      <c r="DF75" s="26">
        <f t="shared" ref="DF75:DF121" si="132">BP75*BP$6+BQ75*BQ$6+BR75*BR$6+BS75*BS$6</f>
        <v>6</v>
      </c>
      <c r="DG75" s="326">
        <f t="shared" ref="DG75:DG121" si="133">BT75*BT$6+BU75*BU$6+BV75*BV$6+BW75*BW$6</f>
        <v>1</v>
      </c>
      <c r="DH75" s="327">
        <f t="shared" ref="DH75:DH121" si="134">BX75*BX$6+BY75*BY$6+BZ75*BZ$6+CA75*CA$6</f>
        <v>4</v>
      </c>
      <c r="DI75" s="172">
        <f t="shared" ref="DI75:DI121" si="135">CB75*CB$6+CC75*CC$6+CD75*CD$6+CE75*CE$6</f>
        <v>4</v>
      </c>
      <c r="DJ75" s="24">
        <f t="shared" ref="DJ75:DJ121" si="136">CF75*CF$6+CG75*CG$6+CH75*CH$6+CI75*CI$6</f>
        <v>0</v>
      </c>
      <c r="DK75" s="172"/>
      <c r="DL75" s="19">
        <f t="shared" ref="DL75:DL121" si="137">P75*P$8+Q75*Q$8+R75*R$8+S75*S$8+T75*T$8+U75*U$8+V75*V$8+W75*W$8</f>
        <v>156</v>
      </c>
      <c r="DM75" s="19">
        <f t="shared" ref="DM75:DM121" si="138">X75*X$8+Y75*Y$8+Z75*Z$8+AA75*AA$8+AB75*AB$8+AC75*AC$8+AD75*AD$8+AE75*AE$8</f>
        <v>27</v>
      </c>
      <c r="DN75" s="174">
        <f t="shared" ref="DN75:DN121" si="139">AF75*AF$8+AG75*AG$8+AH75*AH$8+AI75*AI$8+AJ75*AJ$8+AK75*AK$8+AL75*AL$8+AM75*AM$8</f>
        <v>6</v>
      </c>
      <c r="DO75" s="278">
        <f t="shared" ref="DO75:DO121" si="140">AN75*AN$8+AO75*AO$8+AP75*AP$8+AQ75*AQ$8+AR75*AR$8+AS75*AS$8+AT75*AT$8+AU75*AU$8</f>
        <v>77</v>
      </c>
      <c r="DP75" s="278">
        <f t="shared" ref="DP75:DP121" si="141">AV75*AV$8+AW75*AW$8+AX75*AX$8+AY75*AY$8+AZ75*AZ$8+BA75*BA$8+BB75*BB$8+BC75*BC$8</f>
        <v>0</v>
      </c>
      <c r="DQ75" s="20">
        <f t="shared" ref="DQ75:DQ121" si="142">BD75*BD$8+BE75*BE$8+BF75*BF$8+BG75*BG$8+BH75*BH$8+BI75*BI$8+BJ75*BJ$8+BK75*BK$8</f>
        <v>4</v>
      </c>
      <c r="DR75" s="20">
        <f t="shared" ref="DR75:DR121" si="143">BL75*BL$8+BM75*BM$8+BN75*BN$8+BO75*BO$8+BP75*BP$8+BQ75*BQ$8+BR75*BR$8+BS75*BS$8</f>
        <v>6</v>
      </c>
      <c r="DS75" s="337">
        <f t="shared" ref="DS75:DS121" si="144">BT75*BT$8+BU75*BU$8+BV75*BV$8+BW75*BW$8+BX75*BX$8+BY75*BY$8+BZ75*BZ$8+CA75*CA$8</f>
        <v>20</v>
      </c>
      <c r="DT75" s="174">
        <f t="shared" ref="DT75:DT121" si="145">CB75*CB$8+CC75*CC$8+CD75*CD$8+CE75*CE$8+CF75*CF$8+CG75*CG$8+CH75*CH$8+CI75*CI$8</f>
        <v>64</v>
      </c>
      <c r="DU75" s="172">
        <f t="shared" si="66"/>
        <v>20</v>
      </c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  <c r="FK75" s="172"/>
      <c r="FL75" s="172"/>
      <c r="FM75" s="172"/>
      <c r="FN75" s="172"/>
      <c r="FO75" s="172"/>
      <c r="FP75" s="172"/>
      <c r="FQ75" s="172"/>
      <c r="FR75" s="172"/>
      <c r="FS75" s="172"/>
      <c r="FT75" s="172"/>
      <c r="FU75" s="172"/>
      <c r="FV75" s="172"/>
      <c r="FW75" s="172"/>
      <c r="FX75" s="172"/>
      <c r="FY75" s="172"/>
      <c r="FZ75" s="172"/>
      <c r="GA75" s="172"/>
      <c r="GB75" s="172"/>
      <c r="GC75" s="172"/>
      <c r="GD75" s="172"/>
      <c r="GE75" s="172"/>
      <c r="GF75" s="172"/>
      <c r="GG75" s="172"/>
      <c r="GH75" s="172"/>
      <c r="GI75" s="172"/>
      <c r="GJ75" s="172"/>
      <c r="GK75" s="172"/>
      <c r="GL75" s="172"/>
      <c r="GM75" s="172"/>
      <c r="GN75" s="172"/>
      <c r="GO75" s="172"/>
      <c r="GP75" s="172"/>
      <c r="GQ75" s="172"/>
      <c r="GR75" s="172"/>
      <c r="GS75" s="172"/>
      <c r="GT75" s="172"/>
      <c r="GU75" s="172"/>
      <c r="GV75" s="172"/>
      <c r="GW75" s="172"/>
      <c r="GX75" s="172"/>
      <c r="GY75" s="172"/>
      <c r="GZ75" s="172"/>
      <c r="HA75" s="172"/>
      <c r="HB75" s="172"/>
      <c r="HC75" s="172"/>
      <c r="HD75" s="172"/>
      <c r="HE75" s="172"/>
      <c r="HF75" s="172"/>
      <c r="HG75" s="172"/>
      <c r="HH75" s="172"/>
      <c r="HI75" s="172"/>
      <c r="HJ75" s="172"/>
      <c r="HK75" s="172"/>
      <c r="HL75" s="172"/>
      <c r="HM75" s="172"/>
      <c r="HN75" s="172"/>
      <c r="HO75" s="172"/>
      <c r="HP75" s="172"/>
      <c r="HQ75" s="172"/>
      <c r="HR75" s="172"/>
      <c r="HS75" s="172"/>
      <c r="HT75" s="172"/>
      <c r="HU75" s="172"/>
      <c r="HV75" s="172"/>
      <c r="HW75" s="172"/>
      <c r="HX75" s="172"/>
      <c r="HY75" s="172"/>
      <c r="HZ75" s="172"/>
      <c r="IA75" s="172"/>
      <c r="IB75" s="172"/>
      <c r="IC75" s="172"/>
      <c r="ID75" s="172"/>
      <c r="IE75" s="172"/>
      <c r="IF75" s="172"/>
      <c r="IG75" s="172"/>
      <c r="IH75" s="172"/>
      <c r="II75" s="172"/>
      <c r="IJ75" s="172"/>
      <c r="IK75" s="172"/>
      <c r="IL75" s="172"/>
      <c r="IM75" s="172"/>
      <c r="IN75" s="172"/>
      <c r="IO75" s="172"/>
      <c r="IP75" s="172"/>
      <c r="IQ75" s="172"/>
      <c r="IR75" s="172"/>
      <c r="IS75" s="172"/>
      <c r="IT75" s="172"/>
      <c r="IU75" s="172"/>
      <c r="IV75" s="172"/>
      <c r="IW75" s="172"/>
      <c r="IX75" s="172"/>
      <c r="IY75" s="172"/>
      <c r="IZ75" s="172"/>
      <c r="JA75" s="172"/>
      <c r="JB75" s="172"/>
      <c r="JC75" s="172"/>
      <c r="JD75" s="172"/>
      <c r="JE75" s="172"/>
      <c r="JF75" s="172"/>
      <c r="JG75" s="172"/>
      <c r="JH75" s="172"/>
      <c r="JI75" s="172"/>
      <c r="JJ75" s="172"/>
      <c r="JK75" s="172"/>
      <c r="JL75" s="172"/>
      <c r="JM75" s="172"/>
      <c r="JN75" s="172"/>
      <c r="JO75" s="172"/>
      <c r="JP75" s="172"/>
      <c r="JQ75" s="172"/>
      <c r="JR75" s="172"/>
      <c r="JS75" s="172"/>
      <c r="JT75" s="172"/>
      <c r="JU75" s="172"/>
      <c r="JV75" s="172"/>
      <c r="JW75" s="172"/>
      <c r="JX75" s="172"/>
      <c r="JY75" s="172"/>
      <c r="JZ75" s="172"/>
      <c r="KA75" s="172"/>
      <c r="KB75" s="172"/>
      <c r="KC75" s="172"/>
      <c r="KD75" s="172"/>
      <c r="KE75" s="172"/>
      <c r="KF75" s="172"/>
      <c r="KG75" s="172"/>
      <c r="KH75" s="172"/>
      <c r="KI75" s="172"/>
      <c r="KJ75" s="172"/>
      <c r="KK75" s="172"/>
      <c r="KL75" s="172"/>
      <c r="KM75" s="172"/>
      <c r="KN75" s="172"/>
      <c r="KO75" s="172"/>
      <c r="KP75" s="172"/>
      <c r="KQ75" s="172"/>
      <c r="KR75" s="172"/>
      <c r="KS75" s="172"/>
      <c r="KT75" s="172"/>
      <c r="KU75" s="172"/>
      <c r="KV75" s="172"/>
      <c r="KW75" s="172"/>
      <c r="KX75" s="172"/>
      <c r="KY75" s="172"/>
      <c r="KZ75" s="172"/>
      <c r="LA75" s="172"/>
      <c r="LB75" s="172"/>
      <c r="LC75" s="172"/>
      <c r="LD75" s="172"/>
      <c r="LE75" s="172"/>
      <c r="LF75" s="172"/>
      <c r="LG75" s="172"/>
      <c r="LH75" s="172"/>
      <c r="LI75" s="172"/>
      <c r="LJ75" s="172"/>
      <c r="LK75" s="172"/>
      <c r="LL75" s="172"/>
      <c r="LM75" s="172"/>
      <c r="LN75" s="172"/>
      <c r="LO75" s="172"/>
      <c r="LP75" s="172"/>
      <c r="LQ75" s="172"/>
      <c r="LR75" s="172"/>
      <c r="LS75" s="172"/>
      <c r="LT75" s="172"/>
      <c r="LU75" s="172"/>
      <c r="LV75" s="172"/>
      <c r="LW75" s="172"/>
      <c r="LX75" s="172"/>
      <c r="LY75" s="172"/>
      <c r="LZ75" s="172"/>
      <c r="MA75" s="172"/>
      <c r="MB75" s="172"/>
      <c r="MC75" s="172"/>
      <c r="MD75" s="172"/>
      <c r="ME75" s="172"/>
      <c r="MF75" s="172"/>
      <c r="MG75" s="172"/>
      <c r="MH75" s="172"/>
      <c r="MI75" s="172"/>
      <c r="MJ75" s="172"/>
      <c r="MK75" s="172"/>
      <c r="ML75" s="172"/>
      <c r="MM75" s="172"/>
      <c r="MN75" s="172"/>
      <c r="MO75" s="172"/>
      <c r="MP75" s="172"/>
      <c r="MQ75" s="172"/>
      <c r="MR75" s="172"/>
      <c r="MS75" s="172"/>
      <c r="MT75" s="172"/>
      <c r="MU75" s="172"/>
      <c r="MV75" s="172"/>
      <c r="MW75" s="172"/>
      <c r="MX75" s="172"/>
      <c r="MY75" s="172"/>
      <c r="MZ75" s="172"/>
      <c r="NA75" s="172"/>
      <c r="NB75" s="172"/>
      <c r="NC75" s="172"/>
      <c r="ND75" s="172"/>
      <c r="NE75" s="172"/>
      <c r="NF75" s="172"/>
      <c r="NG75" s="172"/>
      <c r="NH75" s="172"/>
      <c r="NI75" s="172"/>
      <c r="NJ75" s="172"/>
      <c r="NK75" s="172"/>
      <c r="NL75" s="172"/>
      <c r="NM75" s="172"/>
      <c r="NN75" s="172"/>
      <c r="NO75" s="172"/>
      <c r="NP75" s="172"/>
      <c r="NQ75" s="172"/>
      <c r="NR75" s="172"/>
      <c r="NS75" s="172"/>
      <c r="NT75" s="172"/>
      <c r="NU75" s="172"/>
      <c r="NV75" s="172"/>
      <c r="NW75" s="172"/>
      <c r="NX75" s="172"/>
      <c r="NY75" s="172"/>
      <c r="NZ75" s="172"/>
      <c r="OA75" s="172"/>
      <c r="OB75" s="172"/>
      <c r="OC75" s="172"/>
      <c r="OD75" s="172"/>
      <c r="OE75" s="172"/>
      <c r="OF75" s="172"/>
      <c r="OG75" s="172"/>
      <c r="OH75" s="172"/>
      <c r="OI75" s="172"/>
      <c r="OJ75" s="172"/>
      <c r="OK75" s="172"/>
      <c r="OL75" s="172"/>
      <c r="OM75" s="172"/>
      <c r="ON75" s="172"/>
      <c r="OO75" s="172"/>
      <c r="OP75" s="172"/>
      <c r="OQ75" s="172"/>
      <c r="OR75" s="172"/>
      <c r="OS75" s="172"/>
      <c r="OT75" s="172"/>
      <c r="OU75" s="172"/>
      <c r="OV75" s="172"/>
      <c r="OW75" s="172"/>
      <c r="OX75" s="172"/>
      <c r="OY75" s="172"/>
      <c r="OZ75" s="172"/>
      <c r="PA75" s="172"/>
      <c r="PB75" s="172"/>
      <c r="PC75" s="172"/>
      <c r="PD75" s="172"/>
      <c r="PE75" s="172"/>
      <c r="PF75" s="172"/>
      <c r="PG75" s="172"/>
      <c r="PH75" s="172"/>
      <c r="PI75" s="172"/>
      <c r="PJ75" s="172"/>
      <c r="PK75" s="172"/>
      <c r="PL75" s="172"/>
      <c r="PM75" s="172"/>
      <c r="PN75" s="172"/>
      <c r="PO75" s="172"/>
      <c r="PP75" s="172"/>
      <c r="PQ75" s="172"/>
      <c r="PR75" s="172"/>
      <c r="PS75" s="172"/>
      <c r="PT75" s="172"/>
      <c r="PU75" s="172"/>
      <c r="PV75" s="172"/>
      <c r="PW75" s="172"/>
      <c r="PX75" s="172"/>
      <c r="PY75" s="172"/>
      <c r="PZ75" s="172"/>
      <c r="QA75" s="172"/>
      <c r="QB75" s="172"/>
      <c r="QC75" s="172"/>
      <c r="QD75" s="172"/>
      <c r="QE75" s="172"/>
      <c r="QF75" s="172"/>
      <c r="QG75" s="172"/>
      <c r="QH75" s="172"/>
      <c r="QI75" s="172"/>
      <c r="QJ75" s="172"/>
      <c r="QK75" s="172"/>
      <c r="QL75" s="172"/>
      <c r="QM75" s="172"/>
      <c r="QN75" s="172"/>
      <c r="QO75" s="172"/>
      <c r="QP75" s="172"/>
      <c r="QQ75" s="172"/>
      <c r="QR75" s="172"/>
      <c r="QS75" s="172"/>
      <c r="QT75" s="172"/>
      <c r="QU75" s="172"/>
      <c r="QV75" s="172"/>
      <c r="QW75" s="172"/>
      <c r="QX75" s="172"/>
      <c r="QY75" s="172"/>
      <c r="QZ75" s="172"/>
      <c r="RA75" s="172"/>
      <c r="RB75" s="172"/>
      <c r="RC75" s="172"/>
      <c r="RD75" s="172"/>
      <c r="RE75" s="172"/>
      <c r="RF75" s="172"/>
      <c r="RG75" s="172"/>
      <c r="RH75" s="172"/>
      <c r="RI75" s="172"/>
      <c r="RJ75" s="172"/>
      <c r="RK75" s="172"/>
      <c r="RL75" s="172"/>
      <c r="RM75" s="172"/>
      <c r="RN75" s="172"/>
      <c r="RO75" s="172"/>
      <c r="RP75" s="172"/>
      <c r="RQ75" s="172"/>
      <c r="RR75" s="172"/>
      <c r="RS75" s="172"/>
      <c r="RT75" s="172"/>
      <c r="RU75" s="172"/>
      <c r="RV75" s="172"/>
      <c r="RW75" s="172"/>
      <c r="RX75" s="172"/>
      <c r="RY75" s="172"/>
      <c r="RZ75" s="172"/>
      <c r="SA75" s="172"/>
      <c r="SB75" s="172"/>
      <c r="SC75" s="172"/>
      <c r="SD75" s="172"/>
      <c r="SE75" s="172"/>
      <c r="SF75" s="172"/>
      <c r="SG75" s="172"/>
      <c r="SH75" s="172"/>
      <c r="SI75" s="172"/>
      <c r="SJ75" s="172"/>
      <c r="SK75" s="172"/>
      <c r="SL75" s="172"/>
      <c r="SM75" s="172"/>
      <c r="SN75" s="172"/>
      <c r="SO75" s="172"/>
      <c r="SP75" s="172"/>
      <c r="SQ75" s="172"/>
      <c r="SR75" s="172"/>
      <c r="SS75" s="172"/>
      <c r="ST75" s="172"/>
      <c r="SU75" s="172"/>
      <c r="SV75" s="172"/>
      <c r="SW75" s="172"/>
      <c r="SX75" s="172"/>
      <c r="SY75" s="172"/>
      <c r="SZ75" s="172"/>
      <c r="TA75" s="172"/>
      <c r="TB75" s="172"/>
      <c r="TC75" s="172"/>
      <c r="TD75" s="172"/>
      <c r="TE75" s="172"/>
      <c r="TF75" s="172"/>
      <c r="TG75" s="172"/>
      <c r="TH75" s="172"/>
      <c r="TI75" s="172"/>
      <c r="TJ75" s="172"/>
      <c r="TK75" s="172"/>
      <c r="TL75" s="172"/>
      <c r="TM75" s="172"/>
      <c r="TN75" s="172"/>
      <c r="TO75" s="172"/>
      <c r="TP75" s="172"/>
      <c r="TQ75" s="172"/>
      <c r="TR75" s="172"/>
      <c r="TS75" s="172"/>
      <c r="TT75" s="172"/>
      <c r="TU75" s="172"/>
      <c r="TV75" s="172"/>
      <c r="TW75" s="172"/>
      <c r="TX75" s="172"/>
      <c r="TY75" s="172"/>
      <c r="TZ75" s="172"/>
      <c r="UA75" s="172"/>
      <c r="UB75" s="172"/>
      <c r="UC75" s="172"/>
      <c r="UD75" s="172"/>
      <c r="UE75" s="172"/>
      <c r="UF75" s="172"/>
      <c r="UG75" s="172"/>
      <c r="UH75" s="172"/>
      <c r="UI75" s="172"/>
      <c r="UJ75" s="172"/>
      <c r="UK75" s="172"/>
      <c r="UL75" s="172"/>
      <c r="UM75" s="172"/>
      <c r="UN75" s="172"/>
      <c r="UO75" s="172"/>
      <c r="UP75" s="172"/>
      <c r="UQ75" s="172"/>
      <c r="UR75" s="172"/>
      <c r="US75" s="172"/>
      <c r="UT75" s="172"/>
      <c r="UU75" s="172"/>
      <c r="UV75" s="172"/>
      <c r="UW75" s="172"/>
      <c r="UX75" s="172"/>
      <c r="UY75" s="172"/>
      <c r="UZ75" s="172"/>
      <c r="VA75" s="172"/>
      <c r="VB75" s="172"/>
      <c r="VC75" s="172"/>
      <c r="VD75" s="172"/>
      <c r="VE75" s="172"/>
      <c r="VF75" s="172"/>
      <c r="VG75" s="172"/>
      <c r="VH75" s="172"/>
      <c r="VI75" s="172"/>
      <c r="VJ75" s="172"/>
      <c r="VK75" s="172"/>
      <c r="VL75" s="172"/>
      <c r="VM75" s="172"/>
      <c r="VN75" s="172"/>
      <c r="VO75" s="172"/>
      <c r="VP75" s="172"/>
      <c r="VQ75" s="172"/>
      <c r="VR75" s="172"/>
      <c r="VS75" s="172"/>
      <c r="VT75" s="172"/>
      <c r="VU75" s="172"/>
      <c r="VV75" s="172"/>
      <c r="VW75" s="172"/>
      <c r="VX75" s="172"/>
      <c r="VY75" s="172"/>
      <c r="VZ75" s="172"/>
      <c r="WA75" s="172"/>
      <c r="WB75" s="172"/>
      <c r="WC75" s="172"/>
      <c r="WD75" s="172"/>
      <c r="WE75" s="172"/>
      <c r="WF75" s="172"/>
      <c r="WG75" s="172"/>
      <c r="WH75" s="172"/>
      <c r="WI75" s="172"/>
      <c r="WJ75" s="172"/>
      <c r="WK75" s="172"/>
      <c r="WL75" s="172"/>
      <c r="WM75" s="172"/>
      <c r="WN75" s="172"/>
      <c r="WO75" s="172"/>
      <c r="WP75" s="172"/>
      <c r="WQ75" s="172"/>
      <c r="WR75" s="172"/>
      <c r="WS75" s="172"/>
      <c r="WT75" s="172"/>
      <c r="WU75" s="172"/>
      <c r="WV75" s="172"/>
      <c r="WW75" s="172"/>
      <c r="WX75" s="172"/>
      <c r="WY75" s="172"/>
      <c r="WZ75" s="172"/>
      <c r="XA75" s="172"/>
      <c r="XB75" s="172"/>
      <c r="XC75" s="172"/>
      <c r="XD75" s="172"/>
      <c r="XE75" s="172"/>
      <c r="XF75" s="172"/>
      <c r="XG75" s="172"/>
      <c r="XH75" s="172"/>
      <c r="XI75" s="172"/>
      <c r="XJ75" s="172"/>
      <c r="XK75" s="172"/>
      <c r="XL75" s="172"/>
      <c r="XM75" s="172"/>
      <c r="XN75" s="172"/>
      <c r="XO75" s="172"/>
      <c r="XP75" s="172"/>
      <c r="XQ75" s="172"/>
      <c r="XR75" s="172"/>
      <c r="XS75" s="172"/>
      <c r="XT75" s="172"/>
      <c r="XU75" s="172"/>
      <c r="XV75" s="172"/>
      <c r="XW75" s="172"/>
      <c r="XX75" s="172"/>
      <c r="XY75" s="172"/>
      <c r="XZ75" s="172"/>
      <c r="YA75" s="172"/>
      <c r="YB75" s="172"/>
      <c r="YC75" s="172"/>
      <c r="YD75" s="172"/>
      <c r="YE75" s="172"/>
      <c r="YF75" s="172"/>
      <c r="YG75" s="172"/>
      <c r="YH75" s="172"/>
      <c r="YI75" s="172"/>
      <c r="YJ75" s="172"/>
      <c r="YK75" s="172"/>
      <c r="YL75" s="172"/>
      <c r="YM75" s="172"/>
      <c r="YN75" s="172"/>
      <c r="YO75" s="172"/>
      <c r="YP75" s="172"/>
      <c r="YQ75" s="172"/>
      <c r="YR75" s="172"/>
      <c r="YS75" s="172"/>
      <c r="YT75" s="172"/>
      <c r="YU75" s="172"/>
      <c r="YV75" s="172"/>
      <c r="YW75" s="172"/>
      <c r="YX75" s="172"/>
      <c r="YY75" s="172"/>
      <c r="YZ75" s="172"/>
      <c r="ZA75" s="172"/>
      <c r="ZB75" s="172"/>
      <c r="ZC75" s="172"/>
      <c r="ZD75" s="172"/>
      <c r="ZE75" s="172"/>
      <c r="ZF75" s="172"/>
      <c r="ZG75" s="172"/>
      <c r="ZH75" s="172"/>
      <c r="ZI75" s="172"/>
      <c r="ZJ75" s="172"/>
      <c r="ZK75" s="172"/>
      <c r="ZL75" s="172"/>
      <c r="ZM75" s="172"/>
      <c r="ZN75" s="172"/>
      <c r="ZO75" s="172"/>
      <c r="ZP75" s="172"/>
      <c r="ZQ75" s="172"/>
      <c r="ZR75" s="172"/>
      <c r="ZS75" s="172"/>
      <c r="ZT75" s="172"/>
      <c r="ZU75" s="172"/>
      <c r="ZV75" s="172"/>
      <c r="ZW75" s="172"/>
      <c r="ZX75" s="172"/>
      <c r="ZY75" s="172"/>
      <c r="ZZ75" s="172"/>
      <c r="AAA75" s="172"/>
      <c r="AAB75" s="172"/>
      <c r="AAC75" s="172"/>
      <c r="AAD75" s="172"/>
      <c r="AAE75" s="172"/>
      <c r="AAF75" s="172"/>
      <c r="AAG75" s="172"/>
      <c r="AAH75" s="172"/>
      <c r="AAI75" s="172"/>
      <c r="AAJ75" s="172"/>
      <c r="AAK75" s="172"/>
      <c r="AAL75" s="172"/>
      <c r="AAM75" s="172"/>
      <c r="AAN75" s="172"/>
      <c r="AAO75" s="172"/>
      <c r="AAP75" s="172"/>
      <c r="AAQ75" s="172"/>
      <c r="AAR75" s="172"/>
      <c r="AAS75" s="172"/>
      <c r="AAT75" s="172"/>
      <c r="AAU75" s="172"/>
      <c r="AAV75" s="172"/>
      <c r="AAW75" s="172"/>
      <c r="AAX75" s="172"/>
      <c r="AAY75" s="172"/>
      <c r="AAZ75" s="172"/>
      <c r="ABA75" s="172"/>
      <c r="ABB75" s="172"/>
      <c r="ABC75" s="172"/>
      <c r="ABD75" s="172"/>
      <c r="ABE75" s="172"/>
      <c r="ABF75" s="172"/>
      <c r="ABG75" s="172"/>
      <c r="ABH75" s="172"/>
      <c r="ABI75" s="172"/>
      <c r="ABJ75" s="172"/>
      <c r="ABK75" s="172"/>
      <c r="ABL75" s="172"/>
      <c r="ABM75" s="172"/>
      <c r="ABN75" s="172"/>
      <c r="ABO75" s="172"/>
      <c r="ABP75" s="172"/>
      <c r="ABQ75" s="172"/>
      <c r="ABR75" s="172"/>
      <c r="ABS75" s="172"/>
      <c r="ABT75" s="172"/>
      <c r="ABU75" s="172"/>
      <c r="ABV75" s="172"/>
      <c r="ABW75" s="172"/>
      <c r="ABX75" s="172"/>
      <c r="ABY75" s="172"/>
      <c r="ABZ75" s="172"/>
      <c r="ACA75" s="172"/>
      <c r="ACB75" s="172"/>
      <c r="ACC75" s="172"/>
      <c r="ACD75" s="172"/>
      <c r="ACE75" s="172"/>
      <c r="ACF75" s="172"/>
      <c r="ACG75" s="172"/>
      <c r="ACH75" s="172"/>
      <c r="ACI75" s="172"/>
      <c r="ACJ75" s="172"/>
      <c r="ACK75" s="172"/>
      <c r="ACL75" s="172"/>
      <c r="ACM75" s="172"/>
      <c r="ACN75" s="172"/>
      <c r="ACO75" s="172"/>
      <c r="ACP75" s="172"/>
      <c r="ACQ75" s="172"/>
      <c r="ACR75" s="172"/>
      <c r="ACS75" s="172"/>
      <c r="ACT75" s="172"/>
      <c r="ACU75" s="172"/>
      <c r="ACV75" s="172"/>
      <c r="ACW75" s="172"/>
      <c r="ACX75" s="172"/>
      <c r="ACY75" s="172"/>
      <c r="ACZ75" s="172"/>
      <c r="ADA75" s="172"/>
      <c r="ADB75" s="172"/>
      <c r="ADC75" s="172"/>
      <c r="ADD75" s="172"/>
      <c r="ADE75" s="172"/>
      <c r="ADF75" s="172"/>
      <c r="ADG75" s="172"/>
      <c r="ADH75" s="172"/>
      <c r="ADI75" s="172"/>
      <c r="ADJ75" s="172"/>
      <c r="ADK75" s="172"/>
      <c r="ADL75" s="172"/>
      <c r="ADM75" s="172"/>
      <c r="ADN75" s="172"/>
      <c r="ADO75" s="172"/>
      <c r="ADP75" s="172"/>
      <c r="ADQ75" s="172"/>
      <c r="ADR75" s="172"/>
      <c r="ADS75" s="172"/>
      <c r="ADT75" s="172"/>
      <c r="ADU75" s="172"/>
      <c r="ADV75" s="172"/>
      <c r="ADW75" s="172"/>
      <c r="ADX75" s="172"/>
      <c r="ADY75" s="172"/>
      <c r="ADZ75" s="172"/>
      <c r="AEA75" s="172"/>
      <c r="AEB75" s="172"/>
      <c r="AEC75" s="172"/>
      <c r="AED75" s="172"/>
      <c r="AEE75" s="172"/>
      <c r="AEF75" s="172"/>
      <c r="AEG75" s="172"/>
      <c r="AEH75" s="172"/>
      <c r="AEI75" s="172"/>
      <c r="AEJ75" s="172"/>
      <c r="AEK75" s="172"/>
      <c r="AEL75" s="172"/>
      <c r="AEM75" s="172"/>
      <c r="AEN75" s="172"/>
      <c r="AEO75" s="172"/>
      <c r="AEP75" s="172"/>
      <c r="AEQ75" s="172"/>
      <c r="AER75" s="172"/>
      <c r="AES75" s="172"/>
      <c r="AET75" s="172"/>
      <c r="AEU75" s="172"/>
      <c r="AEV75" s="172"/>
      <c r="AEW75" s="172"/>
      <c r="AEX75" s="172"/>
      <c r="AEY75" s="172"/>
      <c r="AEZ75" s="172"/>
      <c r="AFA75" s="172"/>
      <c r="AFB75" s="172"/>
      <c r="AFC75" s="172"/>
      <c r="AFD75" s="172"/>
      <c r="AFE75" s="172"/>
      <c r="AFF75" s="172"/>
      <c r="AFG75" s="172"/>
      <c r="AFH75" s="172"/>
      <c r="AFI75" s="172"/>
      <c r="AFJ75" s="172"/>
      <c r="AFK75" s="172"/>
      <c r="AFL75" s="172"/>
      <c r="AFM75" s="172"/>
      <c r="AFN75" s="172"/>
      <c r="AFO75" s="172"/>
      <c r="AFP75" s="172"/>
      <c r="AFQ75" s="172"/>
      <c r="AFR75" s="172"/>
      <c r="AFS75" s="172"/>
      <c r="AFT75" s="172"/>
      <c r="AFU75" s="172"/>
      <c r="AFV75" s="172"/>
      <c r="AFW75" s="172"/>
      <c r="AFX75" s="172"/>
      <c r="AFY75" s="172"/>
      <c r="AFZ75" s="172"/>
      <c r="AGA75" s="172"/>
      <c r="AGB75" s="172"/>
      <c r="AGC75" s="172"/>
      <c r="AGD75" s="172"/>
      <c r="AGE75" s="172"/>
      <c r="AGF75" s="172"/>
      <c r="AGG75" s="172"/>
      <c r="AGH75" s="172"/>
      <c r="AGI75" s="172"/>
      <c r="AGJ75" s="172"/>
      <c r="AGK75" s="172"/>
      <c r="AGL75" s="172"/>
      <c r="AGM75" s="172"/>
      <c r="AGN75" s="172"/>
      <c r="AGO75" s="172"/>
      <c r="AGP75" s="172"/>
      <c r="AGQ75" s="172"/>
      <c r="AGR75" s="172"/>
      <c r="AGS75" s="172"/>
      <c r="AGT75" s="172"/>
      <c r="AGU75" s="172"/>
      <c r="AGV75" s="172"/>
      <c r="AGW75" s="172"/>
      <c r="AGX75" s="172"/>
      <c r="AGY75" s="172"/>
      <c r="AGZ75" s="172"/>
      <c r="AHA75" s="172"/>
      <c r="AHB75" s="172"/>
      <c r="AHC75" s="172"/>
      <c r="AHD75" s="172"/>
      <c r="AHE75" s="172"/>
      <c r="AHF75" s="172"/>
      <c r="AHG75" s="172"/>
      <c r="AHH75" s="172"/>
      <c r="AHI75" s="172"/>
      <c r="AHJ75" s="172"/>
      <c r="AHK75" s="172"/>
      <c r="AHL75" s="172"/>
      <c r="AHM75" s="172"/>
      <c r="AHN75" s="172"/>
      <c r="AHO75" s="172"/>
      <c r="AHP75" s="172"/>
      <c r="AHQ75" s="172"/>
      <c r="AHR75" s="172"/>
      <c r="AHS75" s="172"/>
      <c r="AHT75" s="172"/>
      <c r="AHU75" s="172"/>
      <c r="AHV75" s="172"/>
      <c r="AHW75" s="172"/>
      <c r="AHX75" s="172"/>
      <c r="AHY75" s="172"/>
      <c r="AHZ75" s="172"/>
      <c r="AIA75" s="172"/>
      <c r="AIB75" s="172"/>
      <c r="AIC75" s="172"/>
      <c r="AID75" s="172"/>
      <c r="AIE75" s="172"/>
      <c r="AIF75" s="172"/>
      <c r="AIG75" s="172"/>
      <c r="AIH75" s="172"/>
      <c r="AII75" s="172"/>
      <c r="AIJ75" s="172"/>
      <c r="AIK75" s="172"/>
      <c r="AIL75" s="172"/>
      <c r="AIM75" s="172"/>
      <c r="AIN75" s="172"/>
      <c r="AIO75" s="172"/>
      <c r="AIP75" s="172"/>
      <c r="AIQ75" s="172"/>
      <c r="AIR75" s="172"/>
      <c r="AIS75" s="172"/>
      <c r="AIT75" s="172"/>
      <c r="AIU75" s="172"/>
      <c r="AIV75" s="172"/>
      <c r="AIW75" s="172"/>
      <c r="AIX75" s="172"/>
      <c r="AIY75" s="172"/>
      <c r="AIZ75" s="172"/>
      <c r="AJA75" s="172"/>
      <c r="AJB75" s="172"/>
      <c r="AJC75" s="172"/>
      <c r="AJD75" s="172"/>
      <c r="AJE75" s="172"/>
      <c r="AJF75" s="172"/>
      <c r="AJG75" s="172"/>
      <c r="AJH75" s="172"/>
      <c r="AJI75" s="172"/>
      <c r="AJJ75" s="172"/>
      <c r="AJK75" s="172"/>
      <c r="AJL75" s="172"/>
      <c r="AJM75" s="172"/>
      <c r="AJN75" s="172"/>
      <c r="AJO75" s="172"/>
      <c r="AJP75" s="172"/>
      <c r="AJQ75" s="172"/>
      <c r="AJR75" s="172"/>
      <c r="AJS75" s="172"/>
      <c r="AJT75" s="172"/>
      <c r="AJU75" s="172"/>
      <c r="AJV75" s="172"/>
      <c r="AJW75" s="172"/>
      <c r="AJX75" s="172"/>
      <c r="AJY75" s="172"/>
      <c r="AJZ75" s="172"/>
      <c r="AKA75" s="172"/>
      <c r="AKB75" s="172"/>
      <c r="AKC75" s="172"/>
      <c r="AKD75" s="172"/>
      <c r="AKE75" s="172"/>
      <c r="AKF75" s="172"/>
      <c r="AKG75" s="172"/>
      <c r="AKH75" s="172"/>
      <c r="AKI75" s="172"/>
      <c r="AKJ75" s="172"/>
      <c r="AKK75" s="172"/>
      <c r="AKL75" s="172"/>
      <c r="AKM75" s="172"/>
      <c r="AKN75" s="172"/>
      <c r="AKO75" s="172"/>
      <c r="AKP75" s="172"/>
      <c r="AKQ75" s="172"/>
      <c r="AKR75" s="172"/>
      <c r="AKS75" s="172"/>
      <c r="AKT75" s="172"/>
      <c r="AKU75" s="172"/>
      <c r="AKV75" s="172"/>
      <c r="AKW75" s="172"/>
      <c r="AKX75" s="172"/>
      <c r="AKY75" s="172"/>
      <c r="AKZ75" s="172"/>
      <c r="ALA75" s="172"/>
      <c r="ALB75" s="172"/>
      <c r="ALC75" s="172"/>
      <c r="ALD75" s="172"/>
      <c r="ALE75" s="172"/>
      <c r="ALF75" s="172"/>
      <c r="ALG75" s="172"/>
      <c r="ALH75" s="172"/>
      <c r="ALI75" s="172"/>
      <c r="ALJ75" s="172"/>
      <c r="ALK75" s="172"/>
      <c r="ALL75" s="172"/>
      <c r="ALM75" s="172"/>
      <c r="ALN75" s="172"/>
      <c r="ALO75" s="172"/>
      <c r="ALP75" s="172"/>
      <c r="ALQ75" s="172"/>
      <c r="ALR75" s="172"/>
      <c r="ALS75" s="172"/>
      <c r="ALT75" s="172"/>
      <c r="ALU75" s="172"/>
      <c r="ALV75" s="172"/>
      <c r="ALW75" s="172"/>
      <c r="ALX75" s="172"/>
      <c r="ALY75" s="172"/>
      <c r="ALZ75" s="172"/>
      <c r="AMA75" s="172"/>
      <c r="AMB75" s="172"/>
      <c r="AMC75" s="172"/>
      <c r="AMD75" s="172"/>
      <c r="AME75" s="172"/>
      <c r="AMF75" s="172"/>
      <c r="AMG75" s="172"/>
      <c r="AMH75" s="172"/>
      <c r="AMI75" s="172"/>
      <c r="AMJ75" s="172"/>
      <c r="AMK75" s="172"/>
      <c r="AML75" s="172"/>
    </row>
    <row r="76" spans="1:1026" s="282" customFormat="1">
      <c r="A76" s="408" t="s">
        <v>414</v>
      </c>
      <c r="B76" s="408" t="s">
        <v>415</v>
      </c>
      <c r="C76" s="154">
        <f t="shared" si="95"/>
        <v>17</v>
      </c>
      <c r="D76" s="167">
        <f t="shared" si="96"/>
        <v>68</v>
      </c>
      <c r="E76" s="166" t="str">
        <f t="shared" si="97"/>
        <v>9C</v>
      </c>
      <c r="F76" s="367" t="str">
        <f t="shared" si="98"/>
        <v>1B</v>
      </c>
      <c r="G76" s="367" t="str">
        <f t="shared" si="99"/>
        <v>08</v>
      </c>
      <c r="H76" s="367" t="str">
        <f t="shared" si="100"/>
        <v>4D</v>
      </c>
      <c r="I76" s="367" t="str">
        <f t="shared" si="101"/>
        <v>00</v>
      </c>
      <c r="J76" s="367" t="str">
        <f t="shared" si="102"/>
        <v>04</v>
      </c>
      <c r="K76" s="367" t="str">
        <f t="shared" si="103"/>
        <v>06</v>
      </c>
      <c r="L76" s="367" t="str">
        <f t="shared" si="104"/>
        <v>16</v>
      </c>
      <c r="M76" s="367" t="str">
        <f t="shared" si="105"/>
        <v>4</v>
      </c>
      <c r="N76" s="367" t="str">
        <f t="shared" si="106"/>
        <v/>
      </c>
      <c r="O76" s="156" t="str">
        <f t="shared" si="107"/>
        <v/>
      </c>
      <c r="P76" s="157" t="str">
        <f t="shared" si="108"/>
        <v>1</v>
      </c>
      <c r="Q76" s="158" t="str">
        <f t="shared" si="108"/>
        <v>0</v>
      </c>
      <c r="R76" s="158" t="str">
        <f t="shared" si="108"/>
        <v>0</v>
      </c>
      <c r="S76" s="159" t="str">
        <f t="shared" si="108"/>
        <v>1</v>
      </c>
      <c r="T76" s="158" t="str">
        <f t="shared" si="108"/>
        <v>1</v>
      </c>
      <c r="U76" s="158" t="str">
        <f t="shared" si="108"/>
        <v>1</v>
      </c>
      <c r="V76" s="158" t="str">
        <f t="shared" si="108"/>
        <v>0</v>
      </c>
      <c r="W76" s="159" t="str">
        <f t="shared" si="108"/>
        <v>0</v>
      </c>
      <c r="X76" s="158" t="str">
        <f t="shared" si="109"/>
        <v>0</v>
      </c>
      <c r="Y76" s="158" t="str">
        <f t="shared" si="109"/>
        <v>0</v>
      </c>
      <c r="Z76" s="158" t="str">
        <f t="shared" si="109"/>
        <v>0</v>
      </c>
      <c r="AA76" s="159" t="str">
        <f t="shared" si="109"/>
        <v>1</v>
      </c>
      <c r="AB76" s="161" t="str">
        <f t="shared" si="109"/>
        <v>1</v>
      </c>
      <c r="AC76" s="161" t="str">
        <f t="shared" si="109"/>
        <v>0</v>
      </c>
      <c r="AD76" s="158" t="str">
        <f t="shared" si="109"/>
        <v>1</v>
      </c>
      <c r="AE76" s="159" t="str">
        <f t="shared" si="109"/>
        <v>1</v>
      </c>
      <c r="AF76" s="367" t="str">
        <f t="shared" si="110"/>
        <v>0</v>
      </c>
      <c r="AG76" s="162" t="str">
        <f t="shared" si="110"/>
        <v>0</v>
      </c>
      <c r="AH76" s="163" t="str">
        <f t="shared" si="110"/>
        <v>0</v>
      </c>
      <c r="AI76" s="165" t="str">
        <f t="shared" si="110"/>
        <v>0</v>
      </c>
      <c r="AJ76" s="164" t="str">
        <f t="shared" si="110"/>
        <v>1</v>
      </c>
      <c r="AK76" s="164" t="str">
        <f t="shared" si="110"/>
        <v>0</v>
      </c>
      <c r="AL76" s="289" t="str">
        <f t="shared" si="110"/>
        <v>0</v>
      </c>
      <c r="AM76" s="165" t="str">
        <f t="shared" si="110"/>
        <v>0</v>
      </c>
      <c r="AN76" s="230" t="str">
        <f t="shared" si="111"/>
        <v>0</v>
      </c>
      <c r="AO76" s="230" t="str">
        <f t="shared" si="111"/>
        <v>1</v>
      </c>
      <c r="AP76" s="230" t="str">
        <f t="shared" si="111"/>
        <v>0</v>
      </c>
      <c r="AQ76" s="231" t="str">
        <f t="shared" si="111"/>
        <v>0</v>
      </c>
      <c r="AR76" s="230" t="str">
        <f t="shared" si="111"/>
        <v>1</v>
      </c>
      <c r="AS76" s="230" t="str">
        <f t="shared" si="111"/>
        <v>1</v>
      </c>
      <c r="AT76" s="230" t="str">
        <f t="shared" si="111"/>
        <v>0</v>
      </c>
      <c r="AU76" s="231" t="str">
        <f t="shared" si="111"/>
        <v>1</v>
      </c>
      <c r="AV76" s="230" t="str">
        <f t="shared" si="112"/>
        <v>0</v>
      </c>
      <c r="AW76" s="232" t="str">
        <f t="shared" si="112"/>
        <v>0</v>
      </c>
      <c r="AX76" s="232" t="str">
        <f t="shared" si="112"/>
        <v>0</v>
      </c>
      <c r="AY76" s="233" t="str">
        <f t="shared" si="112"/>
        <v>0</v>
      </c>
      <c r="AZ76" s="232" t="str">
        <f t="shared" si="112"/>
        <v>0</v>
      </c>
      <c r="BA76" s="232" t="str">
        <f t="shared" si="112"/>
        <v>0</v>
      </c>
      <c r="BB76" s="232" t="str">
        <f t="shared" si="112"/>
        <v>0</v>
      </c>
      <c r="BC76" s="233" t="str">
        <f t="shared" si="112"/>
        <v>0</v>
      </c>
      <c r="BD76" s="168" t="str">
        <f t="shared" si="113"/>
        <v>0</v>
      </c>
      <c r="BE76" s="168" t="str">
        <f t="shared" si="113"/>
        <v>0</v>
      </c>
      <c r="BF76" s="168" t="str">
        <f t="shared" si="113"/>
        <v>0</v>
      </c>
      <c r="BG76" s="169" t="str">
        <f t="shared" si="113"/>
        <v>0</v>
      </c>
      <c r="BH76" s="168" t="str">
        <f t="shared" si="113"/>
        <v>0</v>
      </c>
      <c r="BI76" s="168" t="str">
        <f t="shared" si="113"/>
        <v>1</v>
      </c>
      <c r="BJ76" s="168" t="str">
        <f t="shared" si="113"/>
        <v>0</v>
      </c>
      <c r="BK76" s="169" t="str">
        <f t="shared" si="113"/>
        <v>0</v>
      </c>
      <c r="BL76" s="168" t="str">
        <f t="shared" si="114"/>
        <v>0</v>
      </c>
      <c r="BM76" s="168" t="str">
        <f t="shared" si="114"/>
        <v>0</v>
      </c>
      <c r="BN76" s="168" t="str">
        <f t="shared" si="114"/>
        <v>0</v>
      </c>
      <c r="BO76" s="169" t="str">
        <f t="shared" si="114"/>
        <v>0</v>
      </c>
      <c r="BP76" s="168" t="str">
        <f t="shared" si="114"/>
        <v>0</v>
      </c>
      <c r="BQ76" s="168" t="str">
        <f t="shared" si="114"/>
        <v>1</v>
      </c>
      <c r="BR76" s="168" t="str">
        <f t="shared" si="114"/>
        <v>1</v>
      </c>
      <c r="BS76" s="169" t="str">
        <f t="shared" si="114"/>
        <v>0</v>
      </c>
      <c r="BT76" s="302" t="str">
        <f t="shared" si="115"/>
        <v>0</v>
      </c>
      <c r="BU76" s="302" t="str">
        <f t="shared" si="115"/>
        <v>0</v>
      </c>
      <c r="BV76" s="302" t="str">
        <f t="shared" si="115"/>
        <v>0</v>
      </c>
      <c r="BW76" s="303" t="str">
        <f t="shared" si="115"/>
        <v>1</v>
      </c>
      <c r="BX76" s="302" t="str">
        <f t="shared" si="115"/>
        <v>0</v>
      </c>
      <c r="BY76" s="302" t="str">
        <f t="shared" si="115"/>
        <v>1</v>
      </c>
      <c r="BZ76" s="302" t="str">
        <f t="shared" si="115"/>
        <v>1</v>
      </c>
      <c r="CA76" s="303" t="str">
        <f t="shared" si="115"/>
        <v>0</v>
      </c>
      <c r="CB76" s="164" t="str">
        <f t="shared" si="116"/>
        <v>0</v>
      </c>
      <c r="CC76" s="289" t="str">
        <f t="shared" si="116"/>
        <v>1</v>
      </c>
      <c r="CD76" s="340" t="str">
        <f t="shared" si="116"/>
        <v>0</v>
      </c>
      <c r="CE76" s="341" t="str">
        <f t="shared" si="116"/>
        <v>0</v>
      </c>
      <c r="CF76" s="340" t="str">
        <f t="shared" si="116"/>
        <v>0</v>
      </c>
      <c r="CG76" s="340" t="str">
        <f t="shared" si="116"/>
        <v>0</v>
      </c>
      <c r="CH76" s="340" t="str">
        <f t="shared" si="116"/>
        <v>0</v>
      </c>
      <c r="CI76" s="341" t="str">
        <f t="shared" si="116"/>
        <v>0</v>
      </c>
      <c r="CJ76" s="367"/>
      <c r="CK76" s="367"/>
      <c r="CL76" s="32" t="str">
        <f t="shared" ref="CL76:CL139" si="146">MID(B76,$C$7,4)</f>
        <v>9C1B</v>
      </c>
      <c r="CM76" s="285">
        <f t="shared" ref="CM76:CM121" si="147">DP76*256+DO76</f>
        <v>77</v>
      </c>
      <c r="CN76" s="285">
        <f t="shared" si="67"/>
        <v>87</v>
      </c>
      <c r="CO76" s="142">
        <f t="shared" si="117"/>
        <v>64</v>
      </c>
      <c r="CP76" s="142">
        <f t="shared" si="118"/>
        <v>17.777777777777779</v>
      </c>
      <c r="CQ76" s="154">
        <f t="shared" ref="CQ76:CQ139" si="148">CX76/2</f>
        <v>4</v>
      </c>
      <c r="CR76" s="367"/>
      <c r="CS76" s="170">
        <f t="shared" si="119"/>
        <v>9</v>
      </c>
      <c r="CT76" s="23">
        <f t="shared" si="120"/>
        <v>12</v>
      </c>
      <c r="CU76" s="171">
        <f t="shared" si="121"/>
        <v>1</v>
      </c>
      <c r="CV76" s="23">
        <f t="shared" si="122"/>
        <v>11</v>
      </c>
      <c r="CW76" s="172">
        <f t="shared" si="123"/>
        <v>0</v>
      </c>
      <c r="CX76" s="24">
        <f t="shared" si="124"/>
        <v>8</v>
      </c>
      <c r="CY76" s="267">
        <f t="shared" si="125"/>
        <v>4</v>
      </c>
      <c r="CZ76" s="268">
        <f t="shared" si="126"/>
        <v>13</v>
      </c>
      <c r="DA76" s="267">
        <f t="shared" si="127"/>
        <v>0</v>
      </c>
      <c r="DB76" s="268">
        <f t="shared" si="128"/>
        <v>0</v>
      </c>
      <c r="DC76" s="173">
        <f t="shared" si="129"/>
        <v>0</v>
      </c>
      <c r="DD76" s="26">
        <f t="shared" si="130"/>
        <v>4</v>
      </c>
      <c r="DE76" s="173">
        <f t="shared" si="131"/>
        <v>0</v>
      </c>
      <c r="DF76" s="26">
        <f t="shared" si="132"/>
        <v>6</v>
      </c>
      <c r="DG76" s="326">
        <f t="shared" si="133"/>
        <v>1</v>
      </c>
      <c r="DH76" s="327">
        <f t="shared" si="134"/>
        <v>6</v>
      </c>
      <c r="DI76" s="172">
        <f t="shared" si="135"/>
        <v>4</v>
      </c>
      <c r="DJ76" s="24">
        <f t="shared" si="136"/>
        <v>0</v>
      </c>
      <c r="DK76" s="172"/>
      <c r="DL76" s="19">
        <f t="shared" si="137"/>
        <v>156</v>
      </c>
      <c r="DM76" s="19">
        <f t="shared" si="138"/>
        <v>27</v>
      </c>
      <c r="DN76" s="174">
        <f t="shared" si="139"/>
        <v>8</v>
      </c>
      <c r="DO76" s="278">
        <f t="shared" si="140"/>
        <v>77</v>
      </c>
      <c r="DP76" s="278">
        <f t="shared" si="141"/>
        <v>0</v>
      </c>
      <c r="DQ76" s="20">
        <f t="shared" si="142"/>
        <v>4</v>
      </c>
      <c r="DR76" s="20">
        <f t="shared" si="143"/>
        <v>6</v>
      </c>
      <c r="DS76" s="337">
        <f t="shared" si="144"/>
        <v>22</v>
      </c>
      <c r="DT76" s="174">
        <f t="shared" si="145"/>
        <v>64</v>
      </c>
      <c r="DU76" s="172">
        <f t="shared" ref="DU76:DU121" si="149">MOD(DL76+DM76+DN76+DO76+DP76+DQ76+DR76,256)</f>
        <v>22</v>
      </c>
      <c r="DV76" s="172"/>
      <c r="DW76" s="172"/>
      <c r="DX76" s="172"/>
      <c r="DY76" s="172"/>
      <c r="DZ76" s="172"/>
      <c r="EA76" s="172"/>
      <c r="EB76" s="172"/>
      <c r="EC76" s="172"/>
      <c r="ED76" s="172"/>
      <c r="EE76" s="172"/>
      <c r="EF76" s="172"/>
      <c r="EG76" s="172"/>
      <c r="EH76" s="172"/>
      <c r="EI76" s="172"/>
      <c r="EJ76" s="172"/>
      <c r="EK76" s="172"/>
      <c r="EL76" s="172"/>
      <c r="EM76" s="172"/>
      <c r="EN76" s="172"/>
      <c r="EO76" s="172"/>
      <c r="EP76" s="172"/>
      <c r="EQ76" s="172"/>
      <c r="ER76" s="172"/>
      <c r="ES76" s="172"/>
      <c r="ET76" s="172"/>
      <c r="EU76" s="172"/>
      <c r="EV76" s="172"/>
      <c r="EW76" s="172"/>
      <c r="EX76" s="172"/>
      <c r="EY76" s="172"/>
      <c r="EZ76" s="172"/>
      <c r="FA76" s="172"/>
      <c r="FB76" s="172"/>
      <c r="FC76" s="172"/>
      <c r="FD76" s="172"/>
      <c r="FE76" s="172"/>
      <c r="FF76" s="172"/>
      <c r="FG76" s="172"/>
      <c r="FH76" s="172"/>
      <c r="FI76" s="172"/>
      <c r="FJ76" s="172"/>
      <c r="FK76" s="172"/>
      <c r="FL76" s="172"/>
      <c r="FM76" s="172"/>
      <c r="FN76" s="172"/>
      <c r="FO76" s="172"/>
      <c r="FP76" s="172"/>
      <c r="FQ76" s="172"/>
      <c r="FR76" s="172"/>
      <c r="FS76" s="172"/>
      <c r="FT76" s="172"/>
      <c r="FU76" s="172"/>
      <c r="FV76" s="172"/>
      <c r="FW76" s="172"/>
      <c r="FX76" s="172"/>
      <c r="FY76" s="172"/>
      <c r="FZ76" s="172"/>
      <c r="GA76" s="172"/>
      <c r="GB76" s="172"/>
      <c r="GC76" s="172"/>
      <c r="GD76" s="172"/>
      <c r="GE76" s="172"/>
      <c r="GF76" s="172"/>
      <c r="GG76" s="172"/>
      <c r="GH76" s="172"/>
      <c r="GI76" s="172"/>
      <c r="GJ76" s="172"/>
      <c r="GK76" s="172"/>
      <c r="GL76" s="172"/>
      <c r="GM76" s="172"/>
      <c r="GN76" s="172"/>
      <c r="GO76" s="172"/>
      <c r="GP76" s="172"/>
      <c r="GQ76" s="172"/>
      <c r="GR76" s="172"/>
      <c r="GS76" s="172"/>
      <c r="GT76" s="172"/>
      <c r="GU76" s="172"/>
      <c r="GV76" s="172"/>
      <c r="GW76" s="172"/>
      <c r="GX76" s="172"/>
      <c r="GY76" s="172"/>
      <c r="GZ76" s="172"/>
      <c r="HA76" s="172"/>
      <c r="HB76" s="172"/>
      <c r="HC76" s="172"/>
      <c r="HD76" s="172"/>
      <c r="HE76" s="172"/>
      <c r="HF76" s="172"/>
      <c r="HG76" s="172"/>
      <c r="HH76" s="172"/>
      <c r="HI76" s="172"/>
      <c r="HJ76" s="172"/>
      <c r="HK76" s="172"/>
      <c r="HL76" s="172"/>
      <c r="HM76" s="172"/>
      <c r="HN76" s="172"/>
      <c r="HO76" s="172"/>
      <c r="HP76" s="172"/>
      <c r="HQ76" s="172"/>
      <c r="HR76" s="172"/>
      <c r="HS76" s="172"/>
      <c r="HT76" s="172"/>
      <c r="HU76" s="172"/>
      <c r="HV76" s="172"/>
      <c r="HW76" s="172"/>
      <c r="HX76" s="172"/>
      <c r="HY76" s="172"/>
      <c r="HZ76" s="172"/>
      <c r="IA76" s="172"/>
      <c r="IB76" s="172"/>
      <c r="IC76" s="172"/>
      <c r="ID76" s="172"/>
      <c r="IE76" s="172"/>
      <c r="IF76" s="172"/>
      <c r="IG76" s="172"/>
      <c r="IH76" s="172"/>
      <c r="II76" s="172"/>
      <c r="IJ76" s="172"/>
      <c r="IK76" s="172"/>
      <c r="IL76" s="172"/>
      <c r="IM76" s="172"/>
      <c r="IN76" s="172"/>
      <c r="IO76" s="172"/>
      <c r="IP76" s="172"/>
      <c r="IQ76" s="172"/>
      <c r="IR76" s="172"/>
      <c r="IS76" s="172"/>
      <c r="IT76" s="172"/>
      <c r="IU76" s="172"/>
      <c r="IV76" s="172"/>
      <c r="IW76" s="172"/>
      <c r="IX76" s="172"/>
      <c r="IY76" s="172"/>
      <c r="IZ76" s="172"/>
      <c r="JA76" s="172"/>
      <c r="JB76" s="172"/>
      <c r="JC76" s="172"/>
      <c r="JD76" s="172"/>
      <c r="JE76" s="172"/>
      <c r="JF76" s="172"/>
      <c r="JG76" s="172"/>
      <c r="JH76" s="172"/>
      <c r="JI76" s="172"/>
      <c r="JJ76" s="172"/>
      <c r="JK76" s="172"/>
      <c r="JL76" s="172"/>
      <c r="JM76" s="172"/>
      <c r="JN76" s="172"/>
      <c r="JO76" s="172"/>
      <c r="JP76" s="172"/>
      <c r="JQ76" s="172"/>
      <c r="JR76" s="172"/>
      <c r="JS76" s="172"/>
      <c r="JT76" s="172"/>
      <c r="JU76" s="172"/>
      <c r="JV76" s="172"/>
      <c r="JW76" s="172"/>
      <c r="JX76" s="172"/>
      <c r="JY76" s="172"/>
      <c r="JZ76" s="172"/>
      <c r="KA76" s="172"/>
      <c r="KB76" s="172"/>
      <c r="KC76" s="172"/>
      <c r="KD76" s="172"/>
      <c r="KE76" s="172"/>
      <c r="KF76" s="172"/>
      <c r="KG76" s="172"/>
      <c r="KH76" s="172"/>
      <c r="KI76" s="172"/>
      <c r="KJ76" s="172"/>
      <c r="KK76" s="172"/>
      <c r="KL76" s="172"/>
      <c r="KM76" s="172"/>
      <c r="KN76" s="172"/>
      <c r="KO76" s="172"/>
      <c r="KP76" s="172"/>
      <c r="KQ76" s="172"/>
      <c r="KR76" s="172"/>
      <c r="KS76" s="172"/>
      <c r="KT76" s="172"/>
      <c r="KU76" s="172"/>
      <c r="KV76" s="172"/>
      <c r="KW76" s="172"/>
      <c r="KX76" s="172"/>
      <c r="KY76" s="172"/>
      <c r="KZ76" s="172"/>
      <c r="LA76" s="172"/>
      <c r="LB76" s="172"/>
      <c r="LC76" s="172"/>
      <c r="LD76" s="172"/>
      <c r="LE76" s="172"/>
      <c r="LF76" s="172"/>
      <c r="LG76" s="172"/>
      <c r="LH76" s="172"/>
      <c r="LI76" s="172"/>
      <c r="LJ76" s="172"/>
      <c r="LK76" s="172"/>
      <c r="LL76" s="172"/>
      <c r="LM76" s="172"/>
      <c r="LN76" s="172"/>
      <c r="LO76" s="172"/>
      <c r="LP76" s="172"/>
      <c r="LQ76" s="172"/>
      <c r="LR76" s="172"/>
      <c r="LS76" s="172"/>
      <c r="LT76" s="172"/>
      <c r="LU76" s="172"/>
      <c r="LV76" s="172"/>
      <c r="LW76" s="172"/>
      <c r="LX76" s="172"/>
      <c r="LY76" s="172"/>
      <c r="LZ76" s="172"/>
      <c r="MA76" s="172"/>
      <c r="MB76" s="172"/>
      <c r="MC76" s="172"/>
      <c r="MD76" s="172"/>
      <c r="ME76" s="172"/>
      <c r="MF76" s="172"/>
      <c r="MG76" s="172"/>
      <c r="MH76" s="172"/>
      <c r="MI76" s="172"/>
      <c r="MJ76" s="172"/>
      <c r="MK76" s="172"/>
      <c r="ML76" s="172"/>
      <c r="MM76" s="172"/>
      <c r="MN76" s="172"/>
      <c r="MO76" s="172"/>
      <c r="MP76" s="172"/>
      <c r="MQ76" s="172"/>
      <c r="MR76" s="172"/>
      <c r="MS76" s="172"/>
      <c r="MT76" s="172"/>
      <c r="MU76" s="172"/>
      <c r="MV76" s="172"/>
      <c r="MW76" s="172"/>
      <c r="MX76" s="172"/>
      <c r="MY76" s="172"/>
      <c r="MZ76" s="172"/>
      <c r="NA76" s="172"/>
      <c r="NB76" s="172"/>
      <c r="NC76" s="172"/>
      <c r="ND76" s="172"/>
      <c r="NE76" s="172"/>
      <c r="NF76" s="172"/>
      <c r="NG76" s="172"/>
      <c r="NH76" s="172"/>
      <c r="NI76" s="172"/>
      <c r="NJ76" s="172"/>
      <c r="NK76" s="172"/>
      <c r="NL76" s="172"/>
      <c r="NM76" s="172"/>
      <c r="NN76" s="172"/>
      <c r="NO76" s="172"/>
      <c r="NP76" s="172"/>
      <c r="NQ76" s="172"/>
      <c r="NR76" s="172"/>
      <c r="NS76" s="172"/>
      <c r="NT76" s="172"/>
      <c r="NU76" s="172"/>
      <c r="NV76" s="172"/>
      <c r="NW76" s="172"/>
      <c r="NX76" s="172"/>
      <c r="NY76" s="172"/>
      <c r="NZ76" s="172"/>
      <c r="OA76" s="172"/>
      <c r="OB76" s="172"/>
      <c r="OC76" s="172"/>
      <c r="OD76" s="172"/>
      <c r="OE76" s="172"/>
      <c r="OF76" s="172"/>
      <c r="OG76" s="172"/>
      <c r="OH76" s="172"/>
      <c r="OI76" s="172"/>
      <c r="OJ76" s="172"/>
      <c r="OK76" s="172"/>
      <c r="OL76" s="172"/>
      <c r="OM76" s="172"/>
      <c r="ON76" s="172"/>
      <c r="OO76" s="172"/>
      <c r="OP76" s="172"/>
      <c r="OQ76" s="172"/>
      <c r="OR76" s="172"/>
      <c r="OS76" s="172"/>
      <c r="OT76" s="172"/>
      <c r="OU76" s="172"/>
      <c r="OV76" s="172"/>
      <c r="OW76" s="172"/>
      <c r="OX76" s="172"/>
      <c r="OY76" s="172"/>
      <c r="OZ76" s="172"/>
      <c r="PA76" s="172"/>
      <c r="PB76" s="172"/>
      <c r="PC76" s="172"/>
      <c r="PD76" s="172"/>
      <c r="PE76" s="172"/>
      <c r="PF76" s="172"/>
      <c r="PG76" s="172"/>
      <c r="PH76" s="172"/>
      <c r="PI76" s="172"/>
      <c r="PJ76" s="172"/>
      <c r="PK76" s="172"/>
      <c r="PL76" s="172"/>
      <c r="PM76" s="172"/>
      <c r="PN76" s="172"/>
      <c r="PO76" s="172"/>
      <c r="PP76" s="172"/>
      <c r="PQ76" s="172"/>
      <c r="PR76" s="172"/>
      <c r="PS76" s="172"/>
      <c r="PT76" s="172"/>
      <c r="PU76" s="172"/>
      <c r="PV76" s="172"/>
      <c r="PW76" s="172"/>
      <c r="PX76" s="172"/>
      <c r="PY76" s="172"/>
      <c r="PZ76" s="172"/>
      <c r="QA76" s="172"/>
      <c r="QB76" s="172"/>
      <c r="QC76" s="172"/>
      <c r="QD76" s="172"/>
      <c r="QE76" s="172"/>
      <c r="QF76" s="172"/>
      <c r="QG76" s="172"/>
      <c r="QH76" s="172"/>
      <c r="QI76" s="172"/>
      <c r="QJ76" s="172"/>
      <c r="QK76" s="172"/>
      <c r="QL76" s="172"/>
      <c r="QM76" s="172"/>
      <c r="QN76" s="172"/>
      <c r="QO76" s="172"/>
      <c r="QP76" s="172"/>
      <c r="QQ76" s="172"/>
      <c r="QR76" s="172"/>
      <c r="QS76" s="172"/>
      <c r="QT76" s="172"/>
      <c r="QU76" s="172"/>
      <c r="QV76" s="172"/>
      <c r="QW76" s="172"/>
      <c r="QX76" s="172"/>
      <c r="QY76" s="172"/>
      <c r="QZ76" s="172"/>
      <c r="RA76" s="172"/>
      <c r="RB76" s="172"/>
      <c r="RC76" s="172"/>
      <c r="RD76" s="172"/>
      <c r="RE76" s="172"/>
      <c r="RF76" s="172"/>
      <c r="RG76" s="172"/>
      <c r="RH76" s="172"/>
      <c r="RI76" s="172"/>
      <c r="RJ76" s="172"/>
      <c r="RK76" s="172"/>
      <c r="RL76" s="172"/>
      <c r="RM76" s="172"/>
      <c r="RN76" s="172"/>
      <c r="RO76" s="172"/>
      <c r="RP76" s="172"/>
      <c r="RQ76" s="172"/>
      <c r="RR76" s="172"/>
      <c r="RS76" s="172"/>
      <c r="RT76" s="172"/>
      <c r="RU76" s="172"/>
      <c r="RV76" s="172"/>
      <c r="RW76" s="172"/>
      <c r="RX76" s="172"/>
      <c r="RY76" s="172"/>
      <c r="RZ76" s="172"/>
      <c r="SA76" s="172"/>
      <c r="SB76" s="172"/>
      <c r="SC76" s="172"/>
      <c r="SD76" s="172"/>
      <c r="SE76" s="172"/>
      <c r="SF76" s="172"/>
      <c r="SG76" s="172"/>
      <c r="SH76" s="172"/>
      <c r="SI76" s="172"/>
      <c r="SJ76" s="172"/>
      <c r="SK76" s="172"/>
      <c r="SL76" s="172"/>
      <c r="SM76" s="172"/>
      <c r="SN76" s="172"/>
      <c r="SO76" s="172"/>
      <c r="SP76" s="172"/>
      <c r="SQ76" s="172"/>
      <c r="SR76" s="172"/>
      <c r="SS76" s="172"/>
      <c r="ST76" s="172"/>
      <c r="SU76" s="172"/>
      <c r="SV76" s="172"/>
      <c r="SW76" s="172"/>
      <c r="SX76" s="172"/>
      <c r="SY76" s="172"/>
      <c r="SZ76" s="172"/>
      <c r="TA76" s="172"/>
      <c r="TB76" s="172"/>
      <c r="TC76" s="172"/>
      <c r="TD76" s="172"/>
      <c r="TE76" s="172"/>
      <c r="TF76" s="172"/>
      <c r="TG76" s="172"/>
      <c r="TH76" s="172"/>
      <c r="TI76" s="172"/>
      <c r="TJ76" s="172"/>
      <c r="TK76" s="172"/>
      <c r="TL76" s="172"/>
      <c r="TM76" s="172"/>
      <c r="TN76" s="172"/>
      <c r="TO76" s="172"/>
      <c r="TP76" s="172"/>
      <c r="TQ76" s="172"/>
      <c r="TR76" s="172"/>
      <c r="TS76" s="172"/>
      <c r="TT76" s="172"/>
      <c r="TU76" s="172"/>
      <c r="TV76" s="172"/>
      <c r="TW76" s="172"/>
      <c r="TX76" s="172"/>
      <c r="TY76" s="172"/>
      <c r="TZ76" s="172"/>
      <c r="UA76" s="172"/>
      <c r="UB76" s="172"/>
      <c r="UC76" s="172"/>
      <c r="UD76" s="172"/>
      <c r="UE76" s="172"/>
      <c r="UF76" s="172"/>
      <c r="UG76" s="172"/>
      <c r="UH76" s="172"/>
      <c r="UI76" s="172"/>
      <c r="UJ76" s="172"/>
      <c r="UK76" s="172"/>
      <c r="UL76" s="172"/>
      <c r="UM76" s="172"/>
      <c r="UN76" s="172"/>
      <c r="UO76" s="172"/>
      <c r="UP76" s="172"/>
      <c r="UQ76" s="172"/>
      <c r="UR76" s="172"/>
      <c r="US76" s="172"/>
      <c r="UT76" s="172"/>
      <c r="UU76" s="172"/>
      <c r="UV76" s="172"/>
      <c r="UW76" s="172"/>
      <c r="UX76" s="172"/>
      <c r="UY76" s="172"/>
      <c r="UZ76" s="172"/>
      <c r="VA76" s="172"/>
      <c r="VB76" s="172"/>
      <c r="VC76" s="172"/>
      <c r="VD76" s="172"/>
      <c r="VE76" s="172"/>
      <c r="VF76" s="172"/>
      <c r="VG76" s="172"/>
      <c r="VH76" s="172"/>
      <c r="VI76" s="172"/>
      <c r="VJ76" s="172"/>
      <c r="VK76" s="172"/>
      <c r="VL76" s="172"/>
      <c r="VM76" s="172"/>
      <c r="VN76" s="172"/>
      <c r="VO76" s="172"/>
      <c r="VP76" s="172"/>
      <c r="VQ76" s="172"/>
      <c r="VR76" s="172"/>
      <c r="VS76" s="172"/>
      <c r="VT76" s="172"/>
      <c r="VU76" s="172"/>
      <c r="VV76" s="172"/>
      <c r="VW76" s="172"/>
      <c r="VX76" s="172"/>
      <c r="VY76" s="172"/>
      <c r="VZ76" s="172"/>
      <c r="WA76" s="172"/>
      <c r="WB76" s="172"/>
      <c r="WC76" s="172"/>
      <c r="WD76" s="172"/>
      <c r="WE76" s="172"/>
      <c r="WF76" s="172"/>
      <c r="WG76" s="172"/>
      <c r="WH76" s="172"/>
      <c r="WI76" s="172"/>
      <c r="WJ76" s="172"/>
      <c r="WK76" s="172"/>
      <c r="WL76" s="172"/>
      <c r="WM76" s="172"/>
      <c r="WN76" s="172"/>
      <c r="WO76" s="172"/>
      <c r="WP76" s="172"/>
      <c r="WQ76" s="172"/>
      <c r="WR76" s="172"/>
      <c r="WS76" s="172"/>
      <c r="WT76" s="172"/>
      <c r="WU76" s="172"/>
      <c r="WV76" s="172"/>
      <c r="WW76" s="172"/>
      <c r="WX76" s="172"/>
      <c r="WY76" s="172"/>
      <c r="WZ76" s="172"/>
      <c r="XA76" s="172"/>
      <c r="XB76" s="172"/>
      <c r="XC76" s="172"/>
      <c r="XD76" s="172"/>
      <c r="XE76" s="172"/>
      <c r="XF76" s="172"/>
      <c r="XG76" s="172"/>
      <c r="XH76" s="172"/>
      <c r="XI76" s="172"/>
      <c r="XJ76" s="172"/>
      <c r="XK76" s="172"/>
      <c r="XL76" s="172"/>
      <c r="XM76" s="172"/>
      <c r="XN76" s="172"/>
      <c r="XO76" s="172"/>
      <c r="XP76" s="172"/>
      <c r="XQ76" s="172"/>
      <c r="XR76" s="172"/>
      <c r="XS76" s="172"/>
      <c r="XT76" s="172"/>
      <c r="XU76" s="172"/>
      <c r="XV76" s="172"/>
      <c r="XW76" s="172"/>
      <c r="XX76" s="172"/>
      <c r="XY76" s="172"/>
      <c r="XZ76" s="172"/>
      <c r="YA76" s="172"/>
      <c r="YB76" s="172"/>
      <c r="YC76" s="172"/>
      <c r="YD76" s="172"/>
      <c r="YE76" s="172"/>
      <c r="YF76" s="172"/>
      <c r="YG76" s="172"/>
      <c r="YH76" s="172"/>
      <c r="YI76" s="172"/>
      <c r="YJ76" s="172"/>
      <c r="YK76" s="172"/>
      <c r="YL76" s="172"/>
      <c r="YM76" s="172"/>
      <c r="YN76" s="172"/>
      <c r="YO76" s="172"/>
      <c r="YP76" s="172"/>
      <c r="YQ76" s="172"/>
      <c r="YR76" s="172"/>
      <c r="YS76" s="172"/>
      <c r="YT76" s="172"/>
      <c r="YU76" s="172"/>
      <c r="YV76" s="172"/>
      <c r="YW76" s="172"/>
      <c r="YX76" s="172"/>
      <c r="YY76" s="172"/>
      <c r="YZ76" s="172"/>
      <c r="ZA76" s="172"/>
      <c r="ZB76" s="172"/>
      <c r="ZC76" s="172"/>
      <c r="ZD76" s="172"/>
      <c r="ZE76" s="172"/>
      <c r="ZF76" s="172"/>
      <c r="ZG76" s="172"/>
      <c r="ZH76" s="172"/>
      <c r="ZI76" s="172"/>
      <c r="ZJ76" s="172"/>
      <c r="ZK76" s="172"/>
      <c r="ZL76" s="172"/>
      <c r="ZM76" s="172"/>
      <c r="ZN76" s="172"/>
      <c r="ZO76" s="172"/>
      <c r="ZP76" s="172"/>
      <c r="ZQ76" s="172"/>
      <c r="ZR76" s="172"/>
      <c r="ZS76" s="172"/>
      <c r="ZT76" s="172"/>
      <c r="ZU76" s="172"/>
      <c r="ZV76" s="172"/>
      <c r="ZW76" s="172"/>
      <c r="ZX76" s="172"/>
      <c r="ZY76" s="172"/>
      <c r="ZZ76" s="172"/>
      <c r="AAA76" s="172"/>
      <c r="AAB76" s="172"/>
      <c r="AAC76" s="172"/>
      <c r="AAD76" s="172"/>
      <c r="AAE76" s="172"/>
      <c r="AAF76" s="172"/>
      <c r="AAG76" s="172"/>
      <c r="AAH76" s="172"/>
      <c r="AAI76" s="172"/>
      <c r="AAJ76" s="172"/>
      <c r="AAK76" s="172"/>
      <c r="AAL76" s="172"/>
      <c r="AAM76" s="172"/>
      <c r="AAN76" s="172"/>
      <c r="AAO76" s="172"/>
      <c r="AAP76" s="172"/>
      <c r="AAQ76" s="172"/>
      <c r="AAR76" s="172"/>
      <c r="AAS76" s="172"/>
      <c r="AAT76" s="172"/>
      <c r="AAU76" s="172"/>
      <c r="AAV76" s="172"/>
      <c r="AAW76" s="172"/>
      <c r="AAX76" s="172"/>
      <c r="AAY76" s="172"/>
      <c r="AAZ76" s="172"/>
      <c r="ABA76" s="172"/>
      <c r="ABB76" s="172"/>
      <c r="ABC76" s="172"/>
      <c r="ABD76" s="172"/>
      <c r="ABE76" s="172"/>
      <c r="ABF76" s="172"/>
      <c r="ABG76" s="172"/>
      <c r="ABH76" s="172"/>
      <c r="ABI76" s="172"/>
      <c r="ABJ76" s="172"/>
      <c r="ABK76" s="172"/>
      <c r="ABL76" s="172"/>
      <c r="ABM76" s="172"/>
      <c r="ABN76" s="172"/>
      <c r="ABO76" s="172"/>
      <c r="ABP76" s="172"/>
      <c r="ABQ76" s="172"/>
      <c r="ABR76" s="172"/>
      <c r="ABS76" s="172"/>
      <c r="ABT76" s="172"/>
      <c r="ABU76" s="172"/>
      <c r="ABV76" s="172"/>
      <c r="ABW76" s="172"/>
      <c r="ABX76" s="172"/>
      <c r="ABY76" s="172"/>
      <c r="ABZ76" s="172"/>
      <c r="ACA76" s="172"/>
      <c r="ACB76" s="172"/>
      <c r="ACC76" s="172"/>
      <c r="ACD76" s="172"/>
      <c r="ACE76" s="172"/>
      <c r="ACF76" s="172"/>
      <c r="ACG76" s="172"/>
      <c r="ACH76" s="172"/>
      <c r="ACI76" s="172"/>
      <c r="ACJ76" s="172"/>
      <c r="ACK76" s="172"/>
      <c r="ACL76" s="172"/>
      <c r="ACM76" s="172"/>
      <c r="ACN76" s="172"/>
      <c r="ACO76" s="172"/>
      <c r="ACP76" s="172"/>
      <c r="ACQ76" s="172"/>
      <c r="ACR76" s="172"/>
      <c r="ACS76" s="172"/>
      <c r="ACT76" s="172"/>
      <c r="ACU76" s="172"/>
      <c r="ACV76" s="172"/>
      <c r="ACW76" s="172"/>
      <c r="ACX76" s="172"/>
      <c r="ACY76" s="172"/>
      <c r="ACZ76" s="172"/>
      <c r="ADA76" s="172"/>
      <c r="ADB76" s="172"/>
      <c r="ADC76" s="172"/>
      <c r="ADD76" s="172"/>
      <c r="ADE76" s="172"/>
      <c r="ADF76" s="172"/>
      <c r="ADG76" s="172"/>
      <c r="ADH76" s="172"/>
      <c r="ADI76" s="172"/>
      <c r="ADJ76" s="172"/>
      <c r="ADK76" s="172"/>
      <c r="ADL76" s="172"/>
      <c r="ADM76" s="172"/>
      <c r="ADN76" s="172"/>
      <c r="ADO76" s="172"/>
      <c r="ADP76" s="172"/>
      <c r="ADQ76" s="172"/>
      <c r="ADR76" s="172"/>
      <c r="ADS76" s="172"/>
      <c r="ADT76" s="172"/>
      <c r="ADU76" s="172"/>
      <c r="ADV76" s="172"/>
      <c r="ADW76" s="172"/>
      <c r="ADX76" s="172"/>
      <c r="ADY76" s="172"/>
      <c r="ADZ76" s="172"/>
      <c r="AEA76" s="172"/>
      <c r="AEB76" s="172"/>
      <c r="AEC76" s="172"/>
      <c r="AED76" s="172"/>
      <c r="AEE76" s="172"/>
      <c r="AEF76" s="172"/>
      <c r="AEG76" s="172"/>
      <c r="AEH76" s="172"/>
      <c r="AEI76" s="172"/>
      <c r="AEJ76" s="172"/>
      <c r="AEK76" s="172"/>
      <c r="AEL76" s="172"/>
      <c r="AEM76" s="172"/>
      <c r="AEN76" s="172"/>
      <c r="AEO76" s="172"/>
      <c r="AEP76" s="172"/>
      <c r="AEQ76" s="172"/>
      <c r="AER76" s="172"/>
      <c r="AES76" s="172"/>
      <c r="AET76" s="172"/>
      <c r="AEU76" s="172"/>
      <c r="AEV76" s="172"/>
      <c r="AEW76" s="172"/>
      <c r="AEX76" s="172"/>
      <c r="AEY76" s="172"/>
      <c r="AEZ76" s="172"/>
      <c r="AFA76" s="172"/>
      <c r="AFB76" s="172"/>
      <c r="AFC76" s="172"/>
      <c r="AFD76" s="172"/>
      <c r="AFE76" s="172"/>
      <c r="AFF76" s="172"/>
      <c r="AFG76" s="172"/>
      <c r="AFH76" s="172"/>
      <c r="AFI76" s="172"/>
      <c r="AFJ76" s="172"/>
      <c r="AFK76" s="172"/>
      <c r="AFL76" s="172"/>
      <c r="AFM76" s="172"/>
      <c r="AFN76" s="172"/>
      <c r="AFO76" s="172"/>
      <c r="AFP76" s="172"/>
      <c r="AFQ76" s="172"/>
      <c r="AFR76" s="172"/>
      <c r="AFS76" s="172"/>
      <c r="AFT76" s="172"/>
      <c r="AFU76" s="172"/>
      <c r="AFV76" s="172"/>
      <c r="AFW76" s="172"/>
      <c r="AFX76" s="172"/>
      <c r="AFY76" s="172"/>
      <c r="AFZ76" s="172"/>
      <c r="AGA76" s="172"/>
      <c r="AGB76" s="172"/>
      <c r="AGC76" s="172"/>
      <c r="AGD76" s="172"/>
      <c r="AGE76" s="172"/>
      <c r="AGF76" s="172"/>
      <c r="AGG76" s="172"/>
      <c r="AGH76" s="172"/>
      <c r="AGI76" s="172"/>
      <c r="AGJ76" s="172"/>
      <c r="AGK76" s="172"/>
      <c r="AGL76" s="172"/>
      <c r="AGM76" s="172"/>
      <c r="AGN76" s="172"/>
      <c r="AGO76" s="172"/>
      <c r="AGP76" s="172"/>
      <c r="AGQ76" s="172"/>
      <c r="AGR76" s="172"/>
      <c r="AGS76" s="172"/>
      <c r="AGT76" s="172"/>
      <c r="AGU76" s="172"/>
      <c r="AGV76" s="172"/>
      <c r="AGW76" s="172"/>
      <c r="AGX76" s="172"/>
      <c r="AGY76" s="172"/>
      <c r="AGZ76" s="172"/>
      <c r="AHA76" s="172"/>
      <c r="AHB76" s="172"/>
      <c r="AHC76" s="172"/>
      <c r="AHD76" s="172"/>
      <c r="AHE76" s="172"/>
      <c r="AHF76" s="172"/>
      <c r="AHG76" s="172"/>
      <c r="AHH76" s="172"/>
      <c r="AHI76" s="172"/>
      <c r="AHJ76" s="172"/>
      <c r="AHK76" s="172"/>
      <c r="AHL76" s="172"/>
      <c r="AHM76" s="172"/>
      <c r="AHN76" s="172"/>
      <c r="AHO76" s="172"/>
      <c r="AHP76" s="172"/>
      <c r="AHQ76" s="172"/>
      <c r="AHR76" s="172"/>
      <c r="AHS76" s="172"/>
      <c r="AHT76" s="172"/>
      <c r="AHU76" s="172"/>
      <c r="AHV76" s="172"/>
      <c r="AHW76" s="172"/>
      <c r="AHX76" s="172"/>
      <c r="AHY76" s="172"/>
      <c r="AHZ76" s="172"/>
      <c r="AIA76" s="172"/>
      <c r="AIB76" s="172"/>
      <c r="AIC76" s="172"/>
      <c r="AID76" s="172"/>
      <c r="AIE76" s="172"/>
      <c r="AIF76" s="172"/>
      <c r="AIG76" s="172"/>
      <c r="AIH76" s="172"/>
      <c r="AII76" s="172"/>
      <c r="AIJ76" s="172"/>
      <c r="AIK76" s="172"/>
      <c r="AIL76" s="172"/>
      <c r="AIM76" s="172"/>
      <c r="AIN76" s="172"/>
      <c r="AIO76" s="172"/>
      <c r="AIP76" s="172"/>
      <c r="AIQ76" s="172"/>
      <c r="AIR76" s="172"/>
      <c r="AIS76" s="172"/>
      <c r="AIT76" s="172"/>
      <c r="AIU76" s="172"/>
      <c r="AIV76" s="172"/>
      <c r="AIW76" s="172"/>
      <c r="AIX76" s="172"/>
      <c r="AIY76" s="172"/>
      <c r="AIZ76" s="172"/>
      <c r="AJA76" s="172"/>
      <c r="AJB76" s="172"/>
      <c r="AJC76" s="172"/>
      <c r="AJD76" s="172"/>
      <c r="AJE76" s="172"/>
      <c r="AJF76" s="172"/>
      <c r="AJG76" s="172"/>
      <c r="AJH76" s="172"/>
      <c r="AJI76" s="172"/>
      <c r="AJJ76" s="172"/>
      <c r="AJK76" s="172"/>
      <c r="AJL76" s="172"/>
      <c r="AJM76" s="172"/>
      <c r="AJN76" s="172"/>
      <c r="AJO76" s="172"/>
      <c r="AJP76" s="172"/>
      <c r="AJQ76" s="172"/>
      <c r="AJR76" s="172"/>
      <c r="AJS76" s="172"/>
      <c r="AJT76" s="172"/>
      <c r="AJU76" s="172"/>
      <c r="AJV76" s="172"/>
      <c r="AJW76" s="172"/>
      <c r="AJX76" s="172"/>
      <c r="AJY76" s="172"/>
      <c r="AJZ76" s="172"/>
      <c r="AKA76" s="172"/>
      <c r="AKB76" s="172"/>
      <c r="AKC76" s="172"/>
      <c r="AKD76" s="172"/>
      <c r="AKE76" s="172"/>
      <c r="AKF76" s="172"/>
      <c r="AKG76" s="172"/>
      <c r="AKH76" s="172"/>
      <c r="AKI76" s="172"/>
      <c r="AKJ76" s="172"/>
      <c r="AKK76" s="172"/>
      <c r="AKL76" s="172"/>
      <c r="AKM76" s="172"/>
      <c r="AKN76" s="172"/>
      <c r="AKO76" s="172"/>
      <c r="AKP76" s="172"/>
      <c r="AKQ76" s="172"/>
      <c r="AKR76" s="172"/>
      <c r="AKS76" s="172"/>
      <c r="AKT76" s="172"/>
      <c r="AKU76" s="172"/>
      <c r="AKV76" s="172"/>
      <c r="AKW76" s="172"/>
      <c r="AKX76" s="172"/>
      <c r="AKY76" s="172"/>
      <c r="AKZ76" s="172"/>
      <c r="ALA76" s="172"/>
      <c r="ALB76" s="172"/>
      <c r="ALC76" s="172"/>
      <c r="ALD76" s="172"/>
      <c r="ALE76" s="172"/>
      <c r="ALF76" s="172"/>
      <c r="ALG76" s="172"/>
      <c r="ALH76" s="172"/>
      <c r="ALI76" s="172"/>
      <c r="ALJ76" s="172"/>
      <c r="ALK76" s="172"/>
      <c r="ALL76" s="172"/>
      <c r="ALM76" s="172"/>
      <c r="ALN76" s="172"/>
      <c r="ALO76" s="172"/>
      <c r="ALP76" s="172"/>
      <c r="ALQ76" s="172"/>
      <c r="ALR76" s="172"/>
      <c r="ALS76" s="172"/>
      <c r="ALT76" s="172"/>
      <c r="ALU76" s="172"/>
      <c r="ALV76" s="172"/>
      <c r="ALW76" s="172"/>
      <c r="ALX76" s="172"/>
      <c r="ALY76" s="172"/>
      <c r="ALZ76" s="172"/>
      <c r="AMA76" s="172"/>
      <c r="AMB76" s="172"/>
      <c r="AMC76" s="172"/>
      <c r="AMD76" s="172"/>
      <c r="AME76" s="172"/>
      <c r="AMF76" s="172"/>
      <c r="AMG76" s="172"/>
      <c r="AMH76" s="172"/>
      <c r="AMI76" s="172"/>
      <c r="AMJ76" s="172"/>
      <c r="AMK76" s="172"/>
      <c r="AML76" s="172"/>
    </row>
    <row r="77" spans="1:1026" s="282" customFormat="1">
      <c r="A77" s="408" t="s">
        <v>416</v>
      </c>
      <c r="B77" s="408" t="s">
        <v>417</v>
      </c>
      <c r="C77" s="154">
        <f t="shared" si="95"/>
        <v>17</v>
      </c>
      <c r="D77" s="167">
        <f t="shared" si="96"/>
        <v>68</v>
      </c>
      <c r="E77" s="166" t="str">
        <f t="shared" si="97"/>
        <v>9C</v>
      </c>
      <c r="F77" s="367" t="str">
        <f t="shared" si="98"/>
        <v>1B</v>
      </c>
      <c r="G77" s="367" t="str">
        <f t="shared" si="99"/>
        <v>0A</v>
      </c>
      <c r="H77" s="367" t="str">
        <f t="shared" si="100"/>
        <v>4D</v>
      </c>
      <c r="I77" s="367" t="str">
        <f t="shared" si="101"/>
        <v>00</v>
      </c>
      <c r="J77" s="367" t="str">
        <f t="shared" si="102"/>
        <v>04</v>
      </c>
      <c r="K77" s="367" t="str">
        <f t="shared" si="103"/>
        <v>06</v>
      </c>
      <c r="L77" s="367" t="str">
        <f t="shared" si="104"/>
        <v>18</v>
      </c>
      <c r="M77" s="367" t="str">
        <f t="shared" si="105"/>
        <v>4</v>
      </c>
      <c r="N77" s="367" t="str">
        <f t="shared" si="106"/>
        <v/>
      </c>
      <c r="O77" s="156" t="str">
        <f t="shared" si="107"/>
        <v/>
      </c>
      <c r="P77" s="157" t="str">
        <f t="shared" si="108"/>
        <v>1</v>
      </c>
      <c r="Q77" s="158" t="str">
        <f t="shared" si="108"/>
        <v>0</v>
      </c>
      <c r="R77" s="158" t="str">
        <f t="shared" si="108"/>
        <v>0</v>
      </c>
      <c r="S77" s="159" t="str">
        <f t="shared" si="108"/>
        <v>1</v>
      </c>
      <c r="T77" s="158" t="str">
        <f t="shared" si="108"/>
        <v>1</v>
      </c>
      <c r="U77" s="158" t="str">
        <f t="shared" si="108"/>
        <v>1</v>
      </c>
      <c r="V77" s="158" t="str">
        <f t="shared" si="108"/>
        <v>0</v>
      </c>
      <c r="W77" s="159" t="str">
        <f t="shared" si="108"/>
        <v>0</v>
      </c>
      <c r="X77" s="158" t="str">
        <f t="shared" si="109"/>
        <v>0</v>
      </c>
      <c r="Y77" s="158" t="str">
        <f t="shared" si="109"/>
        <v>0</v>
      </c>
      <c r="Z77" s="158" t="str">
        <f t="shared" si="109"/>
        <v>0</v>
      </c>
      <c r="AA77" s="159" t="str">
        <f t="shared" si="109"/>
        <v>1</v>
      </c>
      <c r="AB77" s="161" t="str">
        <f t="shared" si="109"/>
        <v>1</v>
      </c>
      <c r="AC77" s="161" t="str">
        <f t="shared" si="109"/>
        <v>0</v>
      </c>
      <c r="AD77" s="158" t="str">
        <f t="shared" si="109"/>
        <v>1</v>
      </c>
      <c r="AE77" s="159" t="str">
        <f t="shared" si="109"/>
        <v>1</v>
      </c>
      <c r="AF77" s="367" t="str">
        <f t="shared" si="110"/>
        <v>0</v>
      </c>
      <c r="AG77" s="162" t="str">
        <f t="shared" si="110"/>
        <v>0</v>
      </c>
      <c r="AH77" s="163" t="str">
        <f t="shared" si="110"/>
        <v>0</v>
      </c>
      <c r="AI77" s="165" t="str">
        <f t="shared" si="110"/>
        <v>0</v>
      </c>
      <c r="AJ77" s="164" t="str">
        <f t="shared" si="110"/>
        <v>1</v>
      </c>
      <c r="AK77" s="164" t="str">
        <f t="shared" si="110"/>
        <v>0</v>
      </c>
      <c r="AL77" s="289" t="str">
        <f t="shared" si="110"/>
        <v>1</v>
      </c>
      <c r="AM77" s="165" t="str">
        <f t="shared" si="110"/>
        <v>0</v>
      </c>
      <c r="AN77" s="230" t="str">
        <f t="shared" si="111"/>
        <v>0</v>
      </c>
      <c r="AO77" s="230" t="str">
        <f t="shared" si="111"/>
        <v>1</v>
      </c>
      <c r="AP77" s="230" t="str">
        <f t="shared" si="111"/>
        <v>0</v>
      </c>
      <c r="AQ77" s="231" t="str">
        <f t="shared" si="111"/>
        <v>0</v>
      </c>
      <c r="AR77" s="230" t="str">
        <f t="shared" si="111"/>
        <v>1</v>
      </c>
      <c r="AS77" s="230" t="str">
        <f t="shared" si="111"/>
        <v>1</v>
      </c>
      <c r="AT77" s="230" t="str">
        <f t="shared" si="111"/>
        <v>0</v>
      </c>
      <c r="AU77" s="231" t="str">
        <f t="shared" si="111"/>
        <v>1</v>
      </c>
      <c r="AV77" s="230" t="str">
        <f t="shared" si="112"/>
        <v>0</v>
      </c>
      <c r="AW77" s="232" t="str">
        <f t="shared" si="112"/>
        <v>0</v>
      </c>
      <c r="AX77" s="232" t="str">
        <f t="shared" si="112"/>
        <v>0</v>
      </c>
      <c r="AY77" s="233" t="str">
        <f t="shared" si="112"/>
        <v>0</v>
      </c>
      <c r="AZ77" s="232" t="str">
        <f t="shared" si="112"/>
        <v>0</v>
      </c>
      <c r="BA77" s="232" t="str">
        <f t="shared" si="112"/>
        <v>0</v>
      </c>
      <c r="BB77" s="232" t="str">
        <f t="shared" si="112"/>
        <v>0</v>
      </c>
      <c r="BC77" s="233" t="str">
        <f t="shared" si="112"/>
        <v>0</v>
      </c>
      <c r="BD77" s="168" t="str">
        <f t="shared" si="113"/>
        <v>0</v>
      </c>
      <c r="BE77" s="168" t="str">
        <f t="shared" si="113"/>
        <v>0</v>
      </c>
      <c r="BF77" s="168" t="str">
        <f t="shared" si="113"/>
        <v>0</v>
      </c>
      <c r="BG77" s="169" t="str">
        <f t="shared" si="113"/>
        <v>0</v>
      </c>
      <c r="BH77" s="168" t="str">
        <f t="shared" si="113"/>
        <v>0</v>
      </c>
      <c r="BI77" s="168" t="str">
        <f t="shared" si="113"/>
        <v>1</v>
      </c>
      <c r="BJ77" s="168" t="str">
        <f t="shared" si="113"/>
        <v>0</v>
      </c>
      <c r="BK77" s="169" t="str">
        <f t="shared" si="113"/>
        <v>0</v>
      </c>
      <c r="BL77" s="168" t="str">
        <f t="shared" si="114"/>
        <v>0</v>
      </c>
      <c r="BM77" s="168" t="str">
        <f t="shared" si="114"/>
        <v>0</v>
      </c>
      <c r="BN77" s="168" t="str">
        <f t="shared" si="114"/>
        <v>0</v>
      </c>
      <c r="BO77" s="169" t="str">
        <f t="shared" si="114"/>
        <v>0</v>
      </c>
      <c r="BP77" s="168" t="str">
        <f t="shared" si="114"/>
        <v>0</v>
      </c>
      <c r="BQ77" s="168" t="str">
        <f t="shared" si="114"/>
        <v>1</v>
      </c>
      <c r="BR77" s="168" t="str">
        <f t="shared" si="114"/>
        <v>1</v>
      </c>
      <c r="BS77" s="169" t="str">
        <f t="shared" si="114"/>
        <v>0</v>
      </c>
      <c r="BT77" s="302" t="str">
        <f t="shared" si="115"/>
        <v>0</v>
      </c>
      <c r="BU77" s="302" t="str">
        <f t="shared" si="115"/>
        <v>0</v>
      </c>
      <c r="BV77" s="302" t="str">
        <f t="shared" si="115"/>
        <v>0</v>
      </c>
      <c r="BW77" s="303" t="str">
        <f t="shared" si="115"/>
        <v>1</v>
      </c>
      <c r="BX77" s="302" t="str">
        <f t="shared" si="115"/>
        <v>1</v>
      </c>
      <c r="BY77" s="302" t="str">
        <f t="shared" si="115"/>
        <v>0</v>
      </c>
      <c r="BZ77" s="302" t="str">
        <f t="shared" si="115"/>
        <v>0</v>
      </c>
      <c r="CA77" s="303" t="str">
        <f t="shared" si="115"/>
        <v>0</v>
      </c>
      <c r="CB77" s="164" t="str">
        <f t="shared" si="116"/>
        <v>0</v>
      </c>
      <c r="CC77" s="289" t="str">
        <f t="shared" si="116"/>
        <v>1</v>
      </c>
      <c r="CD77" s="340" t="str">
        <f t="shared" si="116"/>
        <v>0</v>
      </c>
      <c r="CE77" s="341" t="str">
        <f t="shared" si="116"/>
        <v>0</v>
      </c>
      <c r="CF77" s="340" t="str">
        <f t="shared" si="116"/>
        <v>0</v>
      </c>
      <c r="CG77" s="340" t="str">
        <f t="shared" si="116"/>
        <v>0</v>
      </c>
      <c r="CH77" s="340" t="str">
        <f t="shared" si="116"/>
        <v>0</v>
      </c>
      <c r="CI77" s="341" t="str">
        <f t="shared" si="116"/>
        <v>0</v>
      </c>
      <c r="CJ77" s="367"/>
      <c r="CK77" s="367"/>
      <c r="CL77" s="32" t="str">
        <f t="shared" si="146"/>
        <v>9C1B</v>
      </c>
      <c r="CM77" s="285">
        <f t="shared" si="147"/>
        <v>77</v>
      </c>
      <c r="CN77" s="285">
        <f t="shared" si="67"/>
        <v>87</v>
      </c>
      <c r="CO77" s="142">
        <f t="shared" si="117"/>
        <v>64</v>
      </c>
      <c r="CP77" s="142">
        <f t="shared" si="118"/>
        <v>17.777777777777779</v>
      </c>
      <c r="CQ77" s="154">
        <f t="shared" si="148"/>
        <v>5</v>
      </c>
      <c r="CR77" s="367"/>
      <c r="CS77" s="170">
        <f t="shared" si="119"/>
        <v>9</v>
      </c>
      <c r="CT77" s="23">
        <f t="shared" si="120"/>
        <v>12</v>
      </c>
      <c r="CU77" s="171">
        <f t="shared" si="121"/>
        <v>1</v>
      </c>
      <c r="CV77" s="23">
        <f t="shared" si="122"/>
        <v>11</v>
      </c>
      <c r="CW77" s="172">
        <f t="shared" si="123"/>
        <v>0</v>
      </c>
      <c r="CX77" s="24">
        <f t="shared" si="124"/>
        <v>10</v>
      </c>
      <c r="CY77" s="267">
        <f t="shared" si="125"/>
        <v>4</v>
      </c>
      <c r="CZ77" s="268">
        <f t="shared" si="126"/>
        <v>13</v>
      </c>
      <c r="DA77" s="267">
        <f t="shared" si="127"/>
        <v>0</v>
      </c>
      <c r="DB77" s="268">
        <f t="shared" si="128"/>
        <v>0</v>
      </c>
      <c r="DC77" s="173">
        <f t="shared" si="129"/>
        <v>0</v>
      </c>
      <c r="DD77" s="26">
        <f t="shared" si="130"/>
        <v>4</v>
      </c>
      <c r="DE77" s="173">
        <f t="shared" si="131"/>
        <v>0</v>
      </c>
      <c r="DF77" s="26">
        <f t="shared" si="132"/>
        <v>6</v>
      </c>
      <c r="DG77" s="326">
        <f t="shared" si="133"/>
        <v>1</v>
      </c>
      <c r="DH77" s="327">
        <f t="shared" si="134"/>
        <v>8</v>
      </c>
      <c r="DI77" s="172">
        <f t="shared" si="135"/>
        <v>4</v>
      </c>
      <c r="DJ77" s="24">
        <f t="shared" si="136"/>
        <v>0</v>
      </c>
      <c r="DK77" s="172"/>
      <c r="DL77" s="19">
        <f t="shared" si="137"/>
        <v>156</v>
      </c>
      <c r="DM77" s="19">
        <f t="shared" si="138"/>
        <v>27</v>
      </c>
      <c r="DN77" s="174">
        <f t="shared" si="139"/>
        <v>10</v>
      </c>
      <c r="DO77" s="278">
        <f t="shared" si="140"/>
        <v>77</v>
      </c>
      <c r="DP77" s="278">
        <f t="shared" si="141"/>
        <v>0</v>
      </c>
      <c r="DQ77" s="20">
        <f t="shared" si="142"/>
        <v>4</v>
      </c>
      <c r="DR77" s="20">
        <f t="shared" si="143"/>
        <v>6</v>
      </c>
      <c r="DS77" s="337">
        <f t="shared" si="144"/>
        <v>24</v>
      </c>
      <c r="DT77" s="174">
        <f t="shared" si="145"/>
        <v>64</v>
      </c>
      <c r="DU77" s="172">
        <f t="shared" si="149"/>
        <v>24</v>
      </c>
      <c r="DV77" s="172"/>
      <c r="DW77" s="172"/>
      <c r="DX77" s="172"/>
      <c r="DY77" s="172"/>
      <c r="DZ77" s="172"/>
      <c r="EA77" s="172"/>
      <c r="EB77" s="172"/>
      <c r="EC77" s="172"/>
      <c r="ED77" s="172"/>
      <c r="EE77" s="172"/>
      <c r="EF77" s="172"/>
      <c r="EG77" s="172"/>
      <c r="EH77" s="172"/>
      <c r="EI77" s="172"/>
      <c r="EJ77" s="172"/>
      <c r="EK77" s="172"/>
      <c r="EL77" s="172"/>
      <c r="EM77" s="172"/>
      <c r="EN77" s="172"/>
      <c r="EO77" s="172"/>
      <c r="EP77" s="172"/>
      <c r="EQ77" s="172"/>
      <c r="ER77" s="172"/>
      <c r="ES77" s="172"/>
      <c r="ET77" s="172"/>
      <c r="EU77" s="172"/>
      <c r="EV77" s="172"/>
      <c r="EW77" s="172"/>
      <c r="EX77" s="172"/>
      <c r="EY77" s="172"/>
      <c r="EZ77" s="172"/>
      <c r="FA77" s="172"/>
      <c r="FB77" s="172"/>
      <c r="FC77" s="172"/>
      <c r="FD77" s="172"/>
      <c r="FE77" s="172"/>
      <c r="FF77" s="172"/>
      <c r="FG77" s="172"/>
      <c r="FH77" s="172"/>
      <c r="FI77" s="172"/>
      <c r="FJ77" s="172"/>
      <c r="FK77" s="172"/>
      <c r="FL77" s="172"/>
      <c r="FM77" s="172"/>
      <c r="FN77" s="172"/>
      <c r="FO77" s="172"/>
      <c r="FP77" s="172"/>
      <c r="FQ77" s="172"/>
      <c r="FR77" s="172"/>
      <c r="FS77" s="172"/>
      <c r="FT77" s="172"/>
      <c r="FU77" s="172"/>
      <c r="FV77" s="172"/>
      <c r="FW77" s="172"/>
      <c r="FX77" s="172"/>
      <c r="FY77" s="172"/>
      <c r="FZ77" s="172"/>
      <c r="GA77" s="172"/>
      <c r="GB77" s="172"/>
      <c r="GC77" s="172"/>
      <c r="GD77" s="172"/>
      <c r="GE77" s="172"/>
      <c r="GF77" s="172"/>
      <c r="GG77" s="172"/>
      <c r="GH77" s="172"/>
      <c r="GI77" s="172"/>
      <c r="GJ77" s="172"/>
      <c r="GK77" s="172"/>
      <c r="GL77" s="172"/>
      <c r="GM77" s="172"/>
      <c r="GN77" s="172"/>
      <c r="GO77" s="172"/>
      <c r="GP77" s="172"/>
      <c r="GQ77" s="172"/>
      <c r="GR77" s="172"/>
      <c r="GS77" s="172"/>
      <c r="GT77" s="172"/>
      <c r="GU77" s="172"/>
      <c r="GV77" s="172"/>
      <c r="GW77" s="172"/>
      <c r="GX77" s="172"/>
      <c r="GY77" s="172"/>
      <c r="GZ77" s="172"/>
      <c r="HA77" s="172"/>
      <c r="HB77" s="172"/>
      <c r="HC77" s="172"/>
      <c r="HD77" s="172"/>
      <c r="HE77" s="172"/>
      <c r="HF77" s="172"/>
      <c r="HG77" s="172"/>
      <c r="HH77" s="172"/>
      <c r="HI77" s="172"/>
      <c r="HJ77" s="172"/>
      <c r="HK77" s="172"/>
      <c r="HL77" s="172"/>
      <c r="HM77" s="172"/>
      <c r="HN77" s="172"/>
      <c r="HO77" s="172"/>
      <c r="HP77" s="172"/>
      <c r="HQ77" s="172"/>
      <c r="HR77" s="172"/>
      <c r="HS77" s="172"/>
      <c r="HT77" s="172"/>
      <c r="HU77" s="172"/>
      <c r="HV77" s="172"/>
      <c r="HW77" s="172"/>
      <c r="HX77" s="172"/>
      <c r="HY77" s="172"/>
      <c r="HZ77" s="172"/>
      <c r="IA77" s="172"/>
      <c r="IB77" s="172"/>
      <c r="IC77" s="172"/>
      <c r="ID77" s="172"/>
      <c r="IE77" s="172"/>
      <c r="IF77" s="172"/>
      <c r="IG77" s="172"/>
      <c r="IH77" s="172"/>
      <c r="II77" s="172"/>
      <c r="IJ77" s="172"/>
      <c r="IK77" s="172"/>
      <c r="IL77" s="172"/>
      <c r="IM77" s="172"/>
      <c r="IN77" s="172"/>
      <c r="IO77" s="172"/>
      <c r="IP77" s="172"/>
      <c r="IQ77" s="172"/>
      <c r="IR77" s="172"/>
      <c r="IS77" s="172"/>
      <c r="IT77" s="172"/>
      <c r="IU77" s="172"/>
      <c r="IV77" s="172"/>
      <c r="IW77" s="172"/>
      <c r="IX77" s="172"/>
      <c r="IY77" s="172"/>
      <c r="IZ77" s="172"/>
      <c r="JA77" s="172"/>
      <c r="JB77" s="172"/>
      <c r="JC77" s="172"/>
      <c r="JD77" s="172"/>
      <c r="JE77" s="172"/>
      <c r="JF77" s="172"/>
      <c r="JG77" s="172"/>
      <c r="JH77" s="172"/>
      <c r="JI77" s="172"/>
      <c r="JJ77" s="172"/>
      <c r="JK77" s="172"/>
      <c r="JL77" s="172"/>
      <c r="JM77" s="172"/>
      <c r="JN77" s="172"/>
      <c r="JO77" s="172"/>
      <c r="JP77" s="172"/>
      <c r="JQ77" s="172"/>
      <c r="JR77" s="172"/>
      <c r="JS77" s="172"/>
      <c r="JT77" s="172"/>
      <c r="JU77" s="172"/>
      <c r="JV77" s="172"/>
      <c r="JW77" s="172"/>
      <c r="JX77" s="172"/>
      <c r="JY77" s="172"/>
      <c r="JZ77" s="172"/>
      <c r="KA77" s="172"/>
      <c r="KB77" s="172"/>
      <c r="KC77" s="172"/>
      <c r="KD77" s="172"/>
      <c r="KE77" s="172"/>
      <c r="KF77" s="172"/>
      <c r="KG77" s="172"/>
      <c r="KH77" s="172"/>
      <c r="KI77" s="172"/>
      <c r="KJ77" s="172"/>
      <c r="KK77" s="172"/>
      <c r="KL77" s="172"/>
      <c r="KM77" s="172"/>
      <c r="KN77" s="172"/>
      <c r="KO77" s="172"/>
      <c r="KP77" s="172"/>
      <c r="KQ77" s="172"/>
      <c r="KR77" s="172"/>
      <c r="KS77" s="172"/>
      <c r="KT77" s="172"/>
      <c r="KU77" s="172"/>
      <c r="KV77" s="172"/>
      <c r="KW77" s="172"/>
      <c r="KX77" s="172"/>
      <c r="KY77" s="172"/>
      <c r="KZ77" s="172"/>
      <c r="LA77" s="172"/>
      <c r="LB77" s="172"/>
      <c r="LC77" s="172"/>
      <c r="LD77" s="172"/>
      <c r="LE77" s="172"/>
      <c r="LF77" s="172"/>
      <c r="LG77" s="172"/>
      <c r="LH77" s="172"/>
      <c r="LI77" s="172"/>
      <c r="LJ77" s="172"/>
      <c r="LK77" s="172"/>
      <c r="LL77" s="172"/>
      <c r="LM77" s="172"/>
      <c r="LN77" s="172"/>
      <c r="LO77" s="172"/>
      <c r="LP77" s="172"/>
      <c r="LQ77" s="172"/>
      <c r="LR77" s="172"/>
      <c r="LS77" s="172"/>
      <c r="LT77" s="172"/>
      <c r="LU77" s="172"/>
      <c r="LV77" s="172"/>
      <c r="LW77" s="172"/>
      <c r="LX77" s="172"/>
      <c r="LY77" s="172"/>
      <c r="LZ77" s="172"/>
      <c r="MA77" s="172"/>
      <c r="MB77" s="172"/>
      <c r="MC77" s="172"/>
      <c r="MD77" s="172"/>
      <c r="ME77" s="172"/>
      <c r="MF77" s="172"/>
      <c r="MG77" s="172"/>
      <c r="MH77" s="172"/>
      <c r="MI77" s="172"/>
      <c r="MJ77" s="172"/>
      <c r="MK77" s="172"/>
      <c r="ML77" s="172"/>
      <c r="MM77" s="172"/>
      <c r="MN77" s="172"/>
      <c r="MO77" s="172"/>
      <c r="MP77" s="172"/>
      <c r="MQ77" s="172"/>
      <c r="MR77" s="172"/>
      <c r="MS77" s="172"/>
      <c r="MT77" s="172"/>
      <c r="MU77" s="172"/>
      <c r="MV77" s="172"/>
      <c r="MW77" s="172"/>
      <c r="MX77" s="172"/>
      <c r="MY77" s="172"/>
      <c r="MZ77" s="172"/>
      <c r="NA77" s="172"/>
      <c r="NB77" s="172"/>
      <c r="NC77" s="172"/>
      <c r="ND77" s="172"/>
      <c r="NE77" s="172"/>
      <c r="NF77" s="172"/>
      <c r="NG77" s="172"/>
      <c r="NH77" s="172"/>
      <c r="NI77" s="172"/>
      <c r="NJ77" s="172"/>
      <c r="NK77" s="172"/>
      <c r="NL77" s="172"/>
      <c r="NM77" s="172"/>
      <c r="NN77" s="172"/>
      <c r="NO77" s="172"/>
      <c r="NP77" s="172"/>
      <c r="NQ77" s="172"/>
      <c r="NR77" s="172"/>
      <c r="NS77" s="172"/>
      <c r="NT77" s="172"/>
      <c r="NU77" s="172"/>
      <c r="NV77" s="172"/>
      <c r="NW77" s="172"/>
      <c r="NX77" s="172"/>
      <c r="NY77" s="172"/>
      <c r="NZ77" s="172"/>
      <c r="OA77" s="172"/>
      <c r="OB77" s="172"/>
      <c r="OC77" s="172"/>
      <c r="OD77" s="172"/>
      <c r="OE77" s="172"/>
      <c r="OF77" s="172"/>
      <c r="OG77" s="172"/>
      <c r="OH77" s="172"/>
      <c r="OI77" s="172"/>
      <c r="OJ77" s="172"/>
      <c r="OK77" s="172"/>
      <c r="OL77" s="172"/>
      <c r="OM77" s="172"/>
      <c r="ON77" s="172"/>
      <c r="OO77" s="172"/>
      <c r="OP77" s="172"/>
      <c r="OQ77" s="172"/>
      <c r="OR77" s="172"/>
      <c r="OS77" s="172"/>
      <c r="OT77" s="172"/>
      <c r="OU77" s="172"/>
      <c r="OV77" s="172"/>
      <c r="OW77" s="172"/>
      <c r="OX77" s="172"/>
      <c r="OY77" s="172"/>
      <c r="OZ77" s="172"/>
      <c r="PA77" s="172"/>
      <c r="PB77" s="172"/>
      <c r="PC77" s="172"/>
      <c r="PD77" s="172"/>
      <c r="PE77" s="172"/>
      <c r="PF77" s="172"/>
      <c r="PG77" s="172"/>
      <c r="PH77" s="172"/>
      <c r="PI77" s="172"/>
      <c r="PJ77" s="172"/>
      <c r="PK77" s="172"/>
      <c r="PL77" s="172"/>
      <c r="PM77" s="172"/>
      <c r="PN77" s="172"/>
      <c r="PO77" s="172"/>
      <c r="PP77" s="172"/>
      <c r="PQ77" s="172"/>
      <c r="PR77" s="172"/>
      <c r="PS77" s="172"/>
      <c r="PT77" s="172"/>
      <c r="PU77" s="172"/>
      <c r="PV77" s="172"/>
      <c r="PW77" s="172"/>
      <c r="PX77" s="172"/>
      <c r="PY77" s="172"/>
      <c r="PZ77" s="172"/>
      <c r="QA77" s="172"/>
      <c r="QB77" s="172"/>
      <c r="QC77" s="172"/>
      <c r="QD77" s="172"/>
      <c r="QE77" s="172"/>
      <c r="QF77" s="172"/>
      <c r="QG77" s="172"/>
      <c r="QH77" s="172"/>
      <c r="QI77" s="172"/>
      <c r="QJ77" s="172"/>
      <c r="QK77" s="172"/>
      <c r="QL77" s="172"/>
      <c r="QM77" s="172"/>
      <c r="QN77" s="172"/>
      <c r="QO77" s="172"/>
      <c r="QP77" s="172"/>
      <c r="QQ77" s="172"/>
      <c r="QR77" s="172"/>
      <c r="QS77" s="172"/>
      <c r="QT77" s="172"/>
      <c r="QU77" s="172"/>
      <c r="QV77" s="172"/>
      <c r="QW77" s="172"/>
      <c r="QX77" s="172"/>
      <c r="QY77" s="172"/>
      <c r="QZ77" s="172"/>
      <c r="RA77" s="172"/>
      <c r="RB77" s="172"/>
      <c r="RC77" s="172"/>
      <c r="RD77" s="172"/>
      <c r="RE77" s="172"/>
      <c r="RF77" s="172"/>
      <c r="RG77" s="172"/>
      <c r="RH77" s="172"/>
      <c r="RI77" s="172"/>
      <c r="RJ77" s="172"/>
      <c r="RK77" s="172"/>
      <c r="RL77" s="172"/>
      <c r="RM77" s="172"/>
      <c r="RN77" s="172"/>
      <c r="RO77" s="172"/>
      <c r="RP77" s="172"/>
      <c r="RQ77" s="172"/>
      <c r="RR77" s="172"/>
      <c r="RS77" s="172"/>
      <c r="RT77" s="172"/>
      <c r="RU77" s="172"/>
      <c r="RV77" s="172"/>
      <c r="RW77" s="172"/>
      <c r="RX77" s="172"/>
      <c r="RY77" s="172"/>
      <c r="RZ77" s="172"/>
      <c r="SA77" s="172"/>
      <c r="SB77" s="172"/>
      <c r="SC77" s="172"/>
      <c r="SD77" s="172"/>
      <c r="SE77" s="172"/>
      <c r="SF77" s="172"/>
      <c r="SG77" s="172"/>
      <c r="SH77" s="172"/>
      <c r="SI77" s="172"/>
      <c r="SJ77" s="172"/>
      <c r="SK77" s="172"/>
      <c r="SL77" s="172"/>
      <c r="SM77" s="172"/>
      <c r="SN77" s="172"/>
      <c r="SO77" s="172"/>
      <c r="SP77" s="172"/>
      <c r="SQ77" s="172"/>
      <c r="SR77" s="172"/>
      <c r="SS77" s="172"/>
      <c r="ST77" s="172"/>
      <c r="SU77" s="172"/>
      <c r="SV77" s="172"/>
      <c r="SW77" s="172"/>
      <c r="SX77" s="172"/>
      <c r="SY77" s="172"/>
      <c r="SZ77" s="172"/>
      <c r="TA77" s="172"/>
      <c r="TB77" s="172"/>
      <c r="TC77" s="172"/>
      <c r="TD77" s="172"/>
      <c r="TE77" s="172"/>
      <c r="TF77" s="172"/>
      <c r="TG77" s="172"/>
      <c r="TH77" s="172"/>
      <c r="TI77" s="172"/>
      <c r="TJ77" s="172"/>
      <c r="TK77" s="172"/>
      <c r="TL77" s="172"/>
      <c r="TM77" s="172"/>
      <c r="TN77" s="172"/>
      <c r="TO77" s="172"/>
      <c r="TP77" s="172"/>
      <c r="TQ77" s="172"/>
      <c r="TR77" s="172"/>
      <c r="TS77" s="172"/>
      <c r="TT77" s="172"/>
      <c r="TU77" s="172"/>
      <c r="TV77" s="172"/>
      <c r="TW77" s="172"/>
      <c r="TX77" s="172"/>
      <c r="TY77" s="172"/>
      <c r="TZ77" s="172"/>
      <c r="UA77" s="172"/>
      <c r="UB77" s="172"/>
      <c r="UC77" s="172"/>
      <c r="UD77" s="172"/>
      <c r="UE77" s="172"/>
      <c r="UF77" s="172"/>
      <c r="UG77" s="172"/>
      <c r="UH77" s="172"/>
      <c r="UI77" s="172"/>
      <c r="UJ77" s="172"/>
      <c r="UK77" s="172"/>
      <c r="UL77" s="172"/>
      <c r="UM77" s="172"/>
      <c r="UN77" s="172"/>
      <c r="UO77" s="172"/>
      <c r="UP77" s="172"/>
      <c r="UQ77" s="172"/>
      <c r="UR77" s="172"/>
      <c r="US77" s="172"/>
      <c r="UT77" s="172"/>
      <c r="UU77" s="172"/>
      <c r="UV77" s="172"/>
      <c r="UW77" s="172"/>
      <c r="UX77" s="172"/>
      <c r="UY77" s="172"/>
      <c r="UZ77" s="172"/>
      <c r="VA77" s="172"/>
      <c r="VB77" s="172"/>
      <c r="VC77" s="172"/>
      <c r="VD77" s="172"/>
      <c r="VE77" s="172"/>
      <c r="VF77" s="172"/>
      <c r="VG77" s="172"/>
      <c r="VH77" s="172"/>
      <c r="VI77" s="172"/>
      <c r="VJ77" s="172"/>
      <c r="VK77" s="172"/>
      <c r="VL77" s="172"/>
      <c r="VM77" s="172"/>
      <c r="VN77" s="172"/>
      <c r="VO77" s="172"/>
      <c r="VP77" s="172"/>
      <c r="VQ77" s="172"/>
      <c r="VR77" s="172"/>
      <c r="VS77" s="172"/>
      <c r="VT77" s="172"/>
      <c r="VU77" s="172"/>
      <c r="VV77" s="172"/>
      <c r="VW77" s="172"/>
      <c r="VX77" s="172"/>
      <c r="VY77" s="172"/>
      <c r="VZ77" s="172"/>
      <c r="WA77" s="172"/>
      <c r="WB77" s="172"/>
      <c r="WC77" s="172"/>
      <c r="WD77" s="172"/>
      <c r="WE77" s="172"/>
      <c r="WF77" s="172"/>
      <c r="WG77" s="172"/>
      <c r="WH77" s="172"/>
      <c r="WI77" s="172"/>
      <c r="WJ77" s="172"/>
      <c r="WK77" s="172"/>
      <c r="WL77" s="172"/>
      <c r="WM77" s="172"/>
      <c r="WN77" s="172"/>
      <c r="WO77" s="172"/>
      <c r="WP77" s="172"/>
      <c r="WQ77" s="172"/>
      <c r="WR77" s="172"/>
      <c r="WS77" s="172"/>
      <c r="WT77" s="172"/>
      <c r="WU77" s="172"/>
      <c r="WV77" s="172"/>
      <c r="WW77" s="172"/>
      <c r="WX77" s="172"/>
      <c r="WY77" s="172"/>
      <c r="WZ77" s="172"/>
      <c r="XA77" s="172"/>
      <c r="XB77" s="172"/>
      <c r="XC77" s="172"/>
      <c r="XD77" s="172"/>
      <c r="XE77" s="172"/>
      <c r="XF77" s="172"/>
      <c r="XG77" s="172"/>
      <c r="XH77" s="172"/>
      <c r="XI77" s="172"/>
      <c r="XJ77" s="172"/>
      <c r="XK77" s="172"/>
      <c r="XL77" s="172"/>
      <c r="XM77" s="172"/>
      <c r="XN77" s="172"/>
      <c r="XO77" s="172"/>
      <c r="XP77" s="172"/>
      <c r="XQ77" s="172"/>
      <c r="XR77" s="172"/>
      <c r="XS77" s="172"/>
      <c r="XT77" s="172"/>
      <c r="XU77" s="172"/>
      <c r="XV77" s="172"/>
      <c r="XW77" s="172"/>
      <c r="XX77" s="172"/>
      <c r="XY77" s="172"/>
      <c r="XZ77" s="172"/>
      <c r="YA77" s="172"/>
      <c r="YB77" s="172"/>
      <c r="YC77" s="172"/>
      <c r="YD77" s="172"/>
      <c r="YE77" s="172"/>
      <c r="YF77" s="172"/>
      <c r="YG77" s="172"/>
      <c r="YH77" s="172"/>
      <c r="YI77" s="172"/>
      <c r="YJ77" s="172"/>
      <c r="YK77" s="172"/>
      <c r="YL77" s="172"/>
      <c r="YM77" s="172"/>
      <c r="YN77" s="172"/>
      <c r="YO77" s="172"/>
      <c r="YP77" s="172"/>
      <c r="YQ77" s="172"/>
      <c r="YR77" s="172"/>
      <c r="YS77" s="172"/>
      <c r="YT77" s="172"/>
      <c r="YU77" s="172"/>
      <c r="YV77" s="172"/>
      <c r="YW77" s="172"/>
      <c r="YX77" s="172"/>
      <c r="YY77" s="172"/>
      <c r="YZ77" s="172"/>
      <c r="ZA77" s="172"/>
      <c r="ZB77" s="172"/>
      <c r="ZC77" s="172"/>
      <c r="ZD77" s="172"/>
      <c r="ZE77" s="172"/>
      <c r="ZF77" s="172"/>
      <c r="ZG77" s="172"/>
      <c r="ZH77" s="172"/>
      <c r="ZI77" s="172"/>
      <c r="ZJ77" s="172"/>
      <c r="ZK77" s="172"/>
      <c r="ZL77" s="172"/>
      <c r="ZM77" s="172"/>
      <c r="ZN77" s="172"/>
      <c r="ZO77" s="172"/>
      <c r="ZP77" s="172"/>
      <c r="ZQ77" s="172"/>
      <c r="ZR77" s="172"/>
      <c r="ZS77" s="172"/>
      <c r="ZT77" s="172"/>
      <c r="ZU77" s="172"/>
      <c r="ZV77" s="172"/>
      <c r="ZW77" s="172"/>
      <c r="ZX77" s="172"/>
      <c r="ZY77" s="172"/>
      <c r="ZZ77" s="172"/>
      <c r="AAA77" s="172"/>
      <c r="AAB77" s="172"/>
      <c r="AAC77" s="172"/>
      <c r="AAD77" s="172"/>
      <c r="AAE77" s="172"/>
      <c r="AAF77" s="172"/>
      <c r="AAG77" s="172"/>
      <c r="AAH77" s="172"/>
      <c r="AAI77" s="172"/>
      <c r="AAJ77" s="172"/>
      <c r="AAK77" s="172"/>
      <c r="AAL77" s="172"/>
      <c r="AAM77" s="172"/>
      <c r="AAN77" s="172"/>
      <c r="AAO77" s="172"/>
      <c r="AAP77" s="172"/>
      <c r="AAQ77" s="172"/>
      <c r="AAR77" s="172"/>
      <c r="AAS77" s="172"/>
      <c r="AAT77" s="172"/>
      <c r="AAU77" s="172"/>
      <c r="AAV77" s="172"/>
      <c r="AAW77" s="172"/>
      <c r="AAX77" s="172"/>
      <c r="AAY77" s="172"/>
      <c r="AAZ77" s="172"/>
      <c r="ABA77" s="172"/>
      <c r="ABB77" s="172"/>
      <c r="ABC77" s="172"/>
      <c r="ABD77" s="172"/>
      <c r="ABE77" s="172"/>
      <c r="ABF77" s="172"/>
      <c r="ABG77" s="172"/>
      <c r="ABH77" s="172"/>
      <c r="ABI77" s="172"/>
      <c r="ABJ77" s="172"/>
      <c r="ABK77" s="172"/>
      <c r="ABL77" s="172"/>
      <c r="ABM77" s="172"/>
      <c r="ABN77" s="172"/>
      <c r="ABO77" s="172"/>
      <c r="ABP77" s="172"/>
      <c r="ABQ77" s="172"/>
      <c r="ABR77" s="172"/>
      <c r="ABS77" s="172"/>
      <c r="ABT77" s="172"/>
      <c r="ABU77" s="172"/>
      <c r="ABV77" s="172"/>
      <c r="ABW77" s="172"/>
      <c r="ABX77" s="172"/>
      <c r="ABY77" s="172"/>
      <c r="ABZ77" s="172"/>
      <c r="ACA77" s="172"/>
      <c r="ACB77" s="172"/>
      <c r="ACC77" s="172"/>
      <c r="ACD77" s="172"/>
      <c r="ACE77" s="172"/>
      <c r="ACF77" s="172"/>
      <c r="ACG77" s="172"/>
      <c r="ACH77" s="172"/>
      <c r="ACI77" s="172"/>
      <c r="ACJ77" s="172"/>
      <c r="ACK77" s="172"/>
      <c r="ACL77" s="172"/>
      <c r="ACM77" s="172"/>
      <c r="ACN77" s="172"/>
      <c r="ACO77" s="172"/>
      <c r="ACP77" s="172"/>
      <c r="ACQ77" s="172"/>
      <c r="ACR77" s="172"/>
      <c r="ACS77" s="172"/>
      <c r="ACT77" s="172"/>
      <c r="ACU77" s="172"/>
      <c r="ACV77" s="172"/>
      <c r="ACW77" s="172"/>
      <c r="ACX77" s="172"/>
      <c r="ACY77" s="172"/>
      <c r="ACZ77" s="172"/>
      <c r="ADA77" s="172"/>
      <c r="ADB77" s="172"/>
      <c r="ADC77" s="172"/>
      <c r="ADD77" s="172"/>
      <c r="ADE77" s="172"/>
      <c r="ADF77" s="172"/>
      <c r="ADG77" s="172"/>
      <c r="ADH77" s="172"/>
      <c r="ADI77" s="172"/>
      <c r="ADJ77" s="172"/>
      <c r="ADK77" s="172"/>
      <c r="ADL77" s="172"/>
      <c r="ADM77" s="172"/>
      <c r="ADN77" s="172"/>
      <c r="ADO77" s="172"/>
      <c r="ADP77" s="172"/>
      <c r="ADQ77" s="172"/>
      <c r="ADR77" s="172"/>
      <c r="ADS77" s="172"/>
      <c r="ADT77" s="172"/>
      <c r="ADU77" s="172"/>
      <c r="ADV77" s="172"/>
      <c r="ADW77" s="172"/>
      <c r="ADX77" s="172"/>
      <c r="ADY77" s="172"/>
      <c r="ADZ77" s="172"/>
      <c r="AEA77" s="172"/>
      <c r="AEB77" s="172"/>
      <c r="AEC77" s="172"/>
      <c r="AED77" s="172"/>
      <c r="AEE77" s="172"/>
      <c r="AEF77" s="172"/>
      <c r="AEG77" s="172"/>
      <c r="AEH77" s="172"/>
      <c r="AEI77" s="172"/>
      <c r="AEJ77" s="172"/>
      <c r="AEK77" s="172"/>
      <c r="AEL77" s="172"/>
      <c r="AEM77" s="172"/>
      <c r="AEN77" s="172"/>
      <c r="AEO77" s="172"/>
      <c r="AEP77" s="172"/>
      <c r="AEQ77" s="172"/>
      <c r="AER77" s="172"/>
      <c r="AES77" s="172"/>
      <c r="AET77" s="172"/>
      <c r="AEU77" s="172"/>
      <c r="AEV77" s="172"/>
      <c r="AEW77" s="172"/>
      <c r="AEX77" s="172"/>
      <c r="AEY77" s="172"/>
      <c r="AEZ77" s="172"/>
      <c r="AFA77" s="172"/>
      <c r="AFB77" s="172"/>
      <c r="AFC77" s="172"/>
      <c r="AFD77" s="172"/>
      <c r="AFE77" s="172"/>
      <c r="AFF77" s="172"/>
      <c r="AFG77" s="172"/>
      <c r="AFH77" s="172"/>
      <c r="AFI77" s="172"/>
      <c r="AFJ77" s="172"/>
      <c r="AFK77" s="172"/>
      <c r="AFL77" s="172"/>
      <c r="AFM77" s="172"/>
      <c r="AFN77" s="172"/>
      <c r="AFO77" s="172"/>
      <c r="AFP77" s="172"/>
      <c r="AFQ77" s="172"/>
      <c r="AFR77" s="172"/>
      <c r="AFS77" s="172"/>
      <c r="AFT77" s="172"/>
      <c r="AFU77" s="172"/>
      <c r="AFV77" s="172"/>
      <c r="AFW77" s="172"/>
      <c r="AFX77" s="172"/>
      <c r="AFY77" s="172"/>
      <c r="AFZ77" s="172"/>
      <c r="AGA77" s="172"/>
      <c r="AGB77" s="172"/>
      <c r="AGC77" s="172"/>
      <c r="AGD77" s="172"/>
      <c r="AGE77" s="172"/>
      <c r="AGF77" s="172"/>
      <c r="AGG77" s="172"/>
      <c r="AGH77" s="172"/>
      <c r="AGI77" s="172"/>
      <c r="AGJ77" s="172"/>
      <c r="AGK77" s="172"/>
      <c r="AGL77" s="172"/>
      <c r="AGM77" s="172"/>
      <c r="AGN77" s="172"/>
      <c r="AGO77" s="172"/>
      <c r="AGP77" s="172"/>
      <c r="AGQ77" s="172"/>
      <c r="AGR77" s="172"/>
      <c r="AGS77" s="172"/>
      <c r="AGT77" s="172"/>
      <c r="AGU77" s="172"/>
      <c r="AGV77" s="172"/>
      <c r="AGW77" s="172"/>
      <c r="AGX77" s="172"/>
      <c r="AGY77" s="172"/>
      <c r="AGZ77" s="172"/>
      <c r="AHA77" s="172"/>
      <c r="AHB77" s="172"/>
      <c r="AHC77" s="172"/>
      <c r="AHD77" s="172"/>
      <c r="AHE77" s="172"/>
      <c r="AHF77" s="172"/>
      <c r="AHG77" s="172"/>
      <c r="AHH77" s="172"/>
      <c r="AHI77" s="172"/>
      <c r="AHJ77" s="172"/>
      <c r="AHK77" s="172"/>
      <c r="AHL77" s="172"/>
      <c r="AHM77" s="172"/>
      <c r="AHN77" s="172"/>
      <c r="AHO77" s="172"/>
      <c r="AHP77" s="172"/>
      <c r="AHQ77" s="172"/>
      <c r="AHR77" s="172"/>
      <c r="AHS77" s="172"/>
      <c r="AHT77" s="172"/>
      <c r="AHU77" s="172"/>
      <c r="AHV77" s="172"/>
      <c r="AHW77" s="172"/>
      <c r="AHX77" s="172"/>
      <c r="AHY77" s="172"/>
      <c r="AHZ77" s="172"/>
      <c r="AIA77" s="172"/>
      <c r="AIB77" s="172"/>
      <c r="AIC77" s="172"/>
      <c r="AID77" s="172"/>
      <c r="AIE77" s="172"/>
      <c r="AIF77" s="172"/>
      <c r="AIG77" s="172"/>
      <c r="AIH77" s="172"/>
      <c r="AII77" s="172"/>
      <c r="AIJ77" s="172"/>
      <c r="AIK77" s="172"/>
      <c r="AIL77" s="172"/>
      <c r="AIM77" s="172"/>
      <c r="AIN77" s="172"/>
      <c r="AIO77" s="172"/>
      <c r="AIP77" s="172"/>
      <c r="AIQ77" s="172"/>
      <c r="AIR77" s="172"/>
      <c r="AIS77" s="172"/>
      <c r="AIT77" s="172"/>
      <c r="AIU77" s="172"/>
      <c r="AIV77" s="172"/>
      <c r="AIW77" s="172"/>
      <c r="AIX77" s="172"/>
      <c r="AIY77" s="172"/>
      <c r="AIZ77" s="172"/>
      <c r="AJA77" s="172"/>
      <c r="AJB77" s="172"/>
      <c r="AJC77" s="172"/>
      <c r="AJD77" s="172"/>
      <c r="AJE77" s="172"/>
      <c r="AJF77" s="172"/>
      <c r="AJG77" s="172"/>
      <c r="AJH77" s="172"/>
      <c r="AJI77" s="172"/>
      <c r="AJJ77" s="172"/>
      <c r="AJK77" s="172"/>
      <c r="AJL77" s="172"/>
      <c r="AJM77" s="172"/>
      <c r="AJN77" s="172"/>
      <c r="AJO77" s="172"/>
      <c r="AJP77" s="172"/>
      <c r="AJQ77" s="172"/>
      <c r="AJR77" s="172"/>
      <c r="AJS77" s="172"/>
      <c r="AJT77" s="172"/>
      <c r="AJU77" s="172"/>
      <c r="AJV77" s="172"/>
      <c r="AJW77" s="172"/>
      <c r="AJX77" s="172"/>
      <c r="AJY77" s="172"/>
      <c r="AJZ77" s="172"/>
      <c r="AKA77" s="172"/>
      <c r="AKB77" s="172"/>
      <c r="AKC77" s="172"/>
      <c r="AKD77" s="172"/>
      <c r="AKE77" s="172"/>
      <c r="AKF77" s="172"/>
      <c r="AKG77" s="172"/>
      <c r="AKH77" s="172"/>
      <c r="AKI77" s="172"/>
      <c r="AKJ77" s="172"/>
      <c r="AKK77" s="172"/>
      <c r="AKL77" s="172"/>
      <c r="AKM77" s="172"/>
      <c r="AKN77" s="172"/>
      <c r="AKO77" s="172"/>
      <c r="AKP77" s="172"/>
      <c r="AKQ77" s="172"/>
      <c r="AKR77" s="172"/>
      <c r="AKS77" s="172"/>
      <c r="AKT77" s="172"/>
      <c r="AKU77" s="172"/>
      <c r="AKV77" s="172"/>
      <c r="AKW77" s="172"/>
      <c r="AKX77" s="172"/>
      <c r="AKY77" s="172"/>
      <c r="AKZ77" s="172"/>
      <c r="ALA77" s="172"/>
      <c r="ALB77" s="172"/>
      <c r="ALC77" s="172"/>
      <c r="ALD77" s="172"/>
      <c r="ALE77" s="172"/>
      <c r="ALF77" s="172"/>
      <c r="ALG77" s="172"/>
      <c r="ALH77" s="172"/>
      <c r="ALI77" s="172"/>
      <c r="ALJ77" s="172"/>
      <c r="ALK77" s="172"/>
      <c r="ALL77" s="172"/>
      <c r="ALM77" s="172"/>
      <c r="ALN77" s="172"/>
      <c r="ALO77" s="172"/>
      <c r="ALP77" s="172"/>
      <c r="ALQ77" s="172"/>
      <c r="ALR77" s="172"/>
      <c r="ALS77" s="172"/>
      <c r="ALT77" s="172"/>
      <c r="ALU77" s="172"/>
      <c r="ALV77" s="172"/>
      <c r="ALW77" s="172"/>
      <c r="ALX77" s="172"/>
      <c r="ALY77" s="172"/>
      <c r="ALZ77" s="172"/>
      <c r="AMA77" s="172"/>
      <c r="AMB77" s="172"/>
      <c r="AMC77" s="172"/>
      <c r="AMD77" s="172"/>
      <c r="AME77" s="172"/>
      <c r="AMF77" s="172"/>
      <c r="AMG77" s="172"/>
      <c r="AMH77" s="172"/>
      <c r="AMI77" s="172"/>
      <c r="AMJ77" s="172"/>
      <c r="AMK77" s="172"/>
      <c r="AML77" s="172"/>
    </row>
    <row r="78" spans="1:1026" s="282" customFormat="1">
      <c r="A78" s="408" t="s">
        <v>418</v>
      </c>
      <c r="B78" s="408" t="s">
        <v>419</v>
      </c>
      <c r="C78" s="154">
        <f t="shared" si="95"/>
        <v>17</v>
      </c>
      <c r="D78" s="167">
        <f t="shared" si="96"/>
        <v>68</v>
      </c>
      <c r="E78" s="166" t="str">
        <f t="shared" si="97"/>
        <v>9C</v>
      </c>
      <c r="F78" s="367" t="str">
        <f t="shared" si="98"/>
        <v>1B</v>
      </c>
      <c r="G78" s="367" t="str">
        <f t="shared" si="99"/>
        <v>0C</v>
      </c>
      <c r="H78" s="367" t="str">
        <f t="shared" si="100"/>
        <v>4D</v>
      </c>
      <c r="I78" s="367" t="str">
        <f t="shared" si="101"/>
        <v>00</v>
      </c>
      <c r="J78" s="367" t="str">
        <f t="shared" si="102"/>
        <v>03</v>
      </c>
      <c r="K78" s="367" t="str">
        <f t="shared" si="103"/>
        <v>06</v>
      </c>
      <c r="L78" s="367" t="str">
        <f t="shared" si="104"/>
        <v>19</v>
      </c>
      <c r="M78" s="367" t="str">
        <f t="shared" si="105"/>
        <v>0</v>
      </c>
      <c r="N78" s="367" t="str">
        <f t="shared" si="106"/>
        <v/>
      </c>
      <c r="O78" s="156" t="str">
        <f t="shared" si="107"/>
        <v/>
      </c>
      <c r="P78" s="157" t="str">
        <f t="shared" si="108"/>
        <v>1</v>
      </c>
      <c r="Q78" s="158" t="str">
        <f t="shared" si="108"/>
        <v>0</v>
      </c>
      <c r="R78" s="158" t="str">
        <f t="shared" si="108"/>
        <v>0</v>
      </c>
      <c r="S78" s="159" t="str">
        <f t="shared" si="108"/>
        <v>1</v>
      </c>
      <c r="T78" s="158" t="str">
        <f t="shared" si="108"/>
        <v>1</v>
      </c>
      <c r="U78" s="158" t="str">
        <f t="shared" si="108"/>
        <v>1</v>
      </c>
      <c r="V78" s="158" t="str">
        <f t="shared" si="108"/>
        <v>0</v>
      </c>
      <c r="W78" s="159" t="str">
        <f t="shared" si="108"/>
        <v>0</v>
      </c>
      <c r="X78" s="158" t="str">
        <f t="shared" si="109"/>
        <v>0</v>
      </c>
      <c r="Y78" s="158" t="str">
        <f t="shared" si="109"/>
        <v>0</v>
      </c>
      <c r="Z78" s="158" t="str">
        <f t="shared" si="109"/>
        <v>0</v>
      </c>
      <c r="AA78" s="159" t="str">
        <f t="shared" si="109"/>
        <v>1</v>
      </c>
      <c r="AB78" s="161" t="str">
        <f t="shared" si="109"/>
        <v>1</v>
      </c>
      <c r="AC78" s="161" t="str">
        <f t="shared" si="109"/>
        <v>0</v>
      </c>
      <c r="AD78" s="158" t="str">
        <f t="shared" si="109"/>
        <v>1</v>
      </c>
      <c r="AE78" s="159" t="str">
        <f t="shared" si="109"/>
        <v>1</v>
      </c>
      <c r="AF78" s="367" t="str">
        <f t="shared" si="110"/>
        <v>0</v>
      </c>
      <c r="AG78" s="162" t="str">
        <f t="shared" si="110"/>
        <v>0</v>
      </c>
      <c r="AH78" s="163" t="str">
        <f t="shared" si="110"/>
        <v>0</v>
      </c>
      <c r="AI78" s="165" t="str">
        <f t="shared" si="110"/>
        <v>0</v>
      </c>
      <c r="AJ78" s="164" t="str">
        <f t="shared" si="110"/>
        <v>1</v>
      </c>
      <c r="AK78" s="164" t="str">
        <f t="shared" si="110"/>
        <v>1</v>
      </c>
      <c r="AL78" s="289" t="str">
        <f t="shared" si="110"/>
        <v>0</v>
      </c>
      <c r="AM78" s="165" t="str">
        <f t="shared" si="110"/>
        <v>0</v>
      </c>
      <c r="AN78" s="230" t="str">
        <f t="shared" si="111"/>
        <v>0</v>
      </c>
      <c r="AO78" s="230" t="str">
        <f t="shared" si="111"/>
        <v>1</v>
      </c>
      <c r="AP78" s="230" t="str">
        <f t="shared" si="111"/>
        <v>0</v>
      </c>
      <c r="AQ78" s="231" t="str">
        <f t="shared" si="111"/>
        <v>0</v>
      </c>
      <c r="AR78" s="230" t="str">
        <f t="shared" si="111"/>
        <v>1</v>
      </c>
      <c r="AS78" s="230" t="str">
        <f t="shared" si="111"/>
        <v>1</v>
      </c>
      <c r="AT78" s="230" t="str">
        <f t="shared" si="111"/>
        <v>0</v>
      </c>
      <c r="AU78" s="231" t="str">
        <f t="shared" si="111"/>
        <v>1</v>
      </c>
      <c r="AV78" s="230" t="str">
        <f t="shared" si="112"/>
        <v>0</v>
      </c>
      <c r="AW78" s="232" t="str">
        <f t="shared" si="112"/>
        <v>0</v>
      </c>
      <c r="AX78" s="232" t="str">
        <f t="shared" si="112"/>
        <v>0</v>
      </c>
      <c r="AY78" s="233" t="str">
        <f t="shared" si="112"/>
        <v>0</v>
      </c>
      <c r="AZ78" s="232" t="str">
        <f t="shared" si="112"/>
        <v>0</v>
      </c>
      <c r="BA78" s="232" t="str">
        <f t="shared" si="112"/>
        <v>0</v>
      </c>
      <c r="BB78" s="232" t="str">
        <f t="shared" si="112"/>
        <v>0</v>
      </c>
      <c r="BC78" s="233" t="str">
        <f t="shared" si="112"/>
        <v>0</v>
      </c>
      <c r="BD78" s="168" t="str">
        <f t="shared" si="113"/>
        <v>0</v>
      </c>
      <c r="BE78" s="168" t="str">
        <f t="shared" si="113"/>
        <v>0</v>
      </c>
      <c r="BF78" s="168" t="str">
        <f t="shared" si="113"/>
        <v>0</v>
      </c>
      <c r="BG78" s="169" t="str">
        <f t="shared" si="113"/>
        <v>0</v>
      </c>
      <c r="BH78" s="168" t="str">
        <f t="shared" si="113"/>
        <v>0</v>
      </c>
      <c r="BI78" s="168" t="str">
        <f t="shared" si="113"/>
        <v>0</v>
      </c>
      <c r="BJ78" s="168" t="str">
        <f t="shared" si="113"/>
        <v>1</v>
      </c>
      <c r="BK78" s="169" t="str">
        <f t="shared" si="113"/>
        <v>1</v>
      </c>
      <c r="BL78" s="168" t="str">
        <f t="shared" si="114"/>
        <v>0</v>
      </c>
      <c r="BM78" s="168" t="str">
        <f t="shared" si="114"/>
        <v>0</v>
      </c>
      <c r="BN78" s="168" t="str">
        <f t="shared" si="114"/>
        <v>0</v>
      </c>
      <c r="BO78" s="169" t="str">
        <f t="shared" si="114"/>
        <v>0</v>
      </c>
      <c r="BP78" s="168" t="str">
        <f t="shared" si="114"/>
        <v>0</v>
      </c>
      <c r="BQ78" s="168" t="str">
        <f t="shared" si="114"/>
        <v>1</v>
      </c>
      <c r="BR78" s="168" t="str">
        <f t="shared" si="114"/>
        <v>1</v>
      </c>
      <c r="BS78" s="169" t="str">
        <f t="shared" si="114"/>
        <v>0</v>
      </c>
      <c r="BT78" s="302" t="str">
        <f t="shared" si="115"/>
        <v>0</v>
      </c>
      <c r="BU78" s="302" t="str">
        <f t="shared" si="115"/>
        <v>0</v>
      </c>
      <c r="BV78" s="302" t="str">
        <f t="shared" si="115"/>
        <v>0</v>
      </c>
      <c r="BW78" s="303" t="str">
        <f t="shared" si="115"/>
        <v>1</v>
      </c>
      <c r="BX78" s="302" t="str">
        <f t="shared" si="115"/>
        <v>1</v>
      </c>
      <c r="BY78" s="302" t="str">
        <f t="shared" si="115"/>
        <v>0</v>
      </c>
      <c r="BZ78" s="302" t="str">
        <f t="shared" si="115"/>
        <v>0</v>
      </c>
      <c r="CA78" s="303" t="str">
        <f t="shared" si="115"/>
        <v>1</v>
      </c>
      <c r="CB78" s="164" t="str">
        <f t="shared" si="116"/>
        <v>0</v>
      </c>
      <c r="CC78" s="289" t="str">
        <f t="shared" si="116"/>
        <v>0</v>
      </c>
      <c r="CD78" s="340" t="str">
        <f t="shared" si="116"/>
        <v>0</v>
      </c>
      <c r="CE78" s="341" t="str">
        <f t="shared" si="116"/>
        <v>0</v>
      </c>
      <c r="CF78" s="340" t="str">
        <f t="shared" si="116"/>
        <v>0</v>
      </c>
      <c r="CG78" s="340" t="str">
        <f t="shared" si="116"/>
        <v>0</v>
      </c>
      <c r="CH78" s="340" t="str">
        <f t="shared" si="116"/>
        <v>0</v>
      </c>
      <c r="CI78" s="341" t="str">
        <f t="shared" si="116"/>
        <v>0</v>
      </c>
      <c r="CJ78" s="367"/>
      <c r="CK78" s="367"/>
      <c r="CL78" s="32" t="str">
        <f t="shared" si="146"/>
        <v>9C1B</v>
      </c>
      <c r="CM78" s="285">
        <f t="shared" si="147"/>
        <v>77</v>
      </c>
      <c r="CN78" s="285">
        <f t="shared" ref="CN78:CN121" si="150">IF(CM78&gt;65525,CM78-65526,CM78+10)</f>
        <v>87</v>
      </c>
      <c r="CO78" s="142">
        <f t="shared" si="117"/>
        <v>63.9</v>
      </c>
      <c r="CP78" s="142">
        <f t="shared" si="118"/>
        <v>17.722222222222221</v>
      </c>
      <c r="CQ78" s="154">
        <f t="shared" si="148"/>
        <v>6</v>
      </c>
      <c r="CR78" s="367"/>
      <c r="CS78" s="170">
        <f t="shared" si="119"/>
        <v>9</v>
      </c>
      <c r="CT78" s="23">
        <f t="shared" si="120"/>
        <v>12</v>
      </c>
      <c r="CU78" s="171">
        <f t="shared" si="121"/>
        <v>1</v>
      </c>
      <c r="CV78" s="23">
        <f t="shared" si="122"/>
        <v>11</v>
      </c>
      <c r="CW78" s="172">
        <f t="shared" si="123"/>
        <v>0</v>
      </c>
      <c r="CX78" s="24">
        <f t="shared" si="124"/>
        <v>12</v>
      </c>
      <c r="CY78" s="267">
        <f t="shared" si="125"/>
        <v>4</v>
      </c>
      <c r="CZ78" s="268">
        <f t="shared" si="126"/>
        <v>13</v>
      </c>
      <c r="DA78" s="267">
        <f t="shared" si="127"/>
        <v>0</v>
      </c>
      <c r="DB78" s="268">
        <f t="shared" si="128"/>
        <v>0</v>
      </c>
      <c r="DC78" s="173">
        <f t="shared" si="129"/>
        <v>0</v>
      </c>
      <c r="DD78" s="26">
        <f t="shared" si="130"/>
        <v>3</v>
      </c>
      <c r="DE78" s="173">
        <f t="shared" si="131"/>
        <v>0</v>
      </c>
      <c r="DF78" s="26">
        <f t="shared" si="132"/>
        <v>6</v>
      </c>
      <c r="DG78" s="326">
        <f t="shared" si="133"/>
        <v>1</v>
      </c>
      <c r="DH78" s="327">
        <f t="shared" si="134"/>
        <v>9</v>
      </c>
      <c r="DI78" s="172">
        <f t="shared" si="135"/>
        <v>0</v>
      </c>
      <c r="DJ78" s="24">
        <f t="shared" si="136"/>
        <v>0</v>
      </c>
      <c r="DK78" s="172"/>
      <c r="DL78" s="19">
        <f t="shared" si="137"/>
        <v>156</v>
      </c>
      <c r="DM78" s="19">
        <f t="shared" si="138"/>
        <v>27</v>
      </c>
      <c r="DN78" s="174">
        <f t="shared" si="139"/>
        <v>12</v>
      </c>
      <c r="DO78" s="278">
        <f t="shared" si="140"/>
        <v>77</v>
      </c>
      <c r="DP78" s="278">
        <f t="shared" si="141"/>
        <v>0</v>
      </c>
      <c r="DQ78" s="20">
        <f t="shared" si="142"/>
        <v>3</v>
      </c>
      <c r="DR78" s="20">
        <f t="shared" si="143"/>
        <v>6</v>
      </c>
      <c r="DS78" s="337">
        <f t="shared" si="144"/>
        <v>25</v>
      </c>
      <c r="DT78" s="174">
        <f t="shared" si="145"/>
        <v>0</v>
      </c>
      <c r="DU78" s="172">
        <f t="shared" si="149"/>
        <v>25</v>
      </c>
      <c r="DV78" s="172"/>
      <c r="DW78" s="172"/>
      <c r="DX78" s="172"/>
      <c r="DY78" s="172"/>
      <c r="DZ78" s="172"/>
      <c r="EA78" s="172"/>
      <c r="EB78" s="172"/>
      <c r="EC78" s="172"/>
      <c r="ED78" s="172"/>
      <c r="EE78" s="172"/>
      <c r="EF78" s="172"/>
      <c r="EG78" s="172"/>
      <c r="EH78" s="172"/>
      <c r="EI78" s="172"/>
      <c r="EJ78" s="172"/>
      <c r="EK78" s="172"/>
      <c r="EL78" s="172"/>
      <c r="EM78" s="172"/>
      <c r="EN78" s="172"/>
      <c r="EO78" s="172"/>
      <c r="EP78" s="172"/>
      <c r="EQ78" s="172"/>
      <c r="ER78" s="172"/>
      <c r="ES78" s="172"/>
      <c r="ET78" s="172"/>
      <c r="EU78" s="172"/>
      <c r="EV78" s="172"/>
      <c r="EW78" s="172"/>
      <c r="EX78" s="172"/>
      <c r="EY78" s="172"/>
      <c r="EZ78" s="172"/>
      <c r="FA78" s="172"/>
      <c r="FB78" s="172"/>
      <c r="FC78" s="172"/>
      <c r="FD78" s="172"/>
      <c r="FE78" s="172"/>
      <c r="FF78" s="172"/>
      <c r="FG78" s="172"/>
      <c r="FH78" s="172"/>
      <c r="FI78" s="172"/>
      <c r="FJ78" s="172"/>
      <c r="FK78" s="172"/>
      <c r="FL78" s="172"/>
      <c r="FM78" s="172"/>
      <c r="FN78" s="172"/>
      <c r="FO78" s="172"/>
      <c r="FP78" s="172"/>
      <c r="FQ78" s="172"/>
      <c r="FR78" s="172"/>
      <c r="FS78" s="172"/>
      <c r="FT78" s="172"/>
      <c r="FU78" s="172"/>
      <c r="FV78" s="172"/>
      <c r="FW78" s="172"/>
      <c r="FX78" s="172"/>
      <c r="FY78" s="172"/>
      <c r="FZ78" s="172"/>
      <c r="GA78" s="172"/>
      <c r="GB78" s="172"/>
      <c r="GC78" s="172"/>
      <c r="GD78" s="172"/>
      <c r="GE78" s="172"/>
      <c r="GF78" s="172"/>
      <c r="GG78" s="172"/>
      <c r="GH78" s="172"/>
      <c r="GI78" s="172"/>
      <c r="GJ78" s="172"/>
      <c r="GK78" s="172"/>
      <c r="GL78" s="172"/>
      <c r="GM78" s="172"/>
      <c r="GN78" s="172"/>
      <c r="GO78" s="172"/>
      <c r="GP78" s="172"/>
      <c r="GQ78" s="172"/>
      <c r="GR78" s="172"/>
      <c r="GS78" s="172"/>
      <c r="GT78" s="172"/>
      <c r="GU78" s="172"/>
      <c r="GV78" s="172"/>
      <c r="GW78" s="172"/>
      <c r="GX78" s="172"/>
      <c r="GY78" s="172"/>
      <c r="GZ78" s="172"/>
      <c r="HA78" s="172"/>
      <c r="HB78" s="172"/>
      <c r="HC78" s="172"/>
      <c r="HD78" s="172"/>
      <c r="HE78" s="172"/>
      <c r="HF78" s="172"/>
      <c r="HG78" s="172"/>
      <c r="HH78" s="172"/>
      <c r="HI78" s="172"/>
      <c r="HJ78" s="172"/>
      <c r="HK78" s="172"/>
      <c r="HL78" s="172"/>
      <c r="HM78" s="172"/>
      <c r="HN78" s="172"/>
      <c r="HO78" s="172"/>
      <c r="HP78" s="172"/>
      <c r="HQ78" s="172"/>
      <c r="HR78" s="172"/>
      <c r="HS78" s="172"/>
      <c r="HT78" s="172"/>
      <c r="HU78" s="172"/>
      <c r="HV78" s="172"/>
      <c r="HW78" s="172"/>
      <c r="HX78" s="172"/>
      <c r="HY78" s="172"/>
      <c r="HZ78" s="172"/>
      <c r="IA78" s="172"/>
      <c r="IB78" s="172"/>
      <c r="IC78" s="172"/>
      <c r="ID78" s="172"/>
      <c r="IE78" s="172"/>
      <c r="IF78" s="172"/>
      <c r="IG78" s="172"/>
      <c r="IH78" s="172"/>
      <c r="II78" s="172"/>
      <c r="IJ78" s="172"/>
      <c r="IK78" s="172"/>
      <c r="IL78" s="172"/>
      <c r="IM78" s="172"/>
      <c r="IN78" s="172"/>
      <c r="IO78" s="172"/>
      <c r="IP78" s="172"/>
      <c r="IQ78" s="172"/>
      <c r="IR78" s="172"/>
      <c r="IS78" s="172"/>
      <c r="IT78" s="172"/>
      <c r="IU78" s="172"/>
      <c r="IV78" s="172"/>
      <c r="IW78" s="172"/>
      <c r="IX78" s="172"/>
      <c r="IY78" s="172"/>
      <c r="IZ78" s="172"/>
      <c r="JA78" s="172"/>
      <c r="JB78" s="172"/>
      <c r="JC78" s="172"/>
      <c r="JD78" s="172"/>
      <c r="JE78" s="172"/>
      <c r="JF78" s="172"/>
      <c r="JG78" s="172"/>
      <c r="JH78" s="172"/>
      <c r="JI78" s="172"/>
      <c r="JJ78" s="172"/>
      <c r="JK78" s="172"/>
      <c r="JL78" s="172"/>
      <c r="JM78" s="172"/>
      <c r="JN78" s="172"/>
      <c r="JO78" s="172"/>
      <c r="JP78" s="172"/>
      <c r="JQ78" s="172"/>
      <c r="JR78" s="172"/>
      <c r="JS78" s="172"/>
      <c r="JT78" s="172"/>
      <c r="JU78" s="172"/>
      <c r="JV78" s="172"/>
      <c r="JW78" s="172"/>
      <c r="JX78" s="172"/>
      <c r="JY78" s="172"/>
      <c r="JZ78" s="172"/>
      <c r="KA78" s="172"/>
      <c r="KB78" s="172"/>
      <c r="KC78" s="172"/>
      <c r="KD78" s="172"/>
      <c r="KE78" s="172"/>
      <c r="KF78" s="172"/>
      <c r="KG78" s="172"/>
      <c r="KH78" s="172"/>
      <c r="KI78" s="172"/>
      <c r="KJ78" s="172"/>
      <c r="KK78" s="172"/>
      <c r="KL78" s="172"/>
      <c r="KM78" s="172"/>
      <c r="KN78" s="172"/>
      <c r="KO78" s="172"/>
      <c r="KP78" s="172"/>
      <c r="KQ78" s="172"/>
      <c r="KR78" s="172"/>
      <c r="KS78" s="172"/>
      <c r="KT78" s="172"/>
      <c r="KU78" s="172"/>
      <c r="KV78" s="172"/>
      <c r="KW78" s="172"/>
      <c r="KX78" s="172"/>
      <c r="KY78" s="172"/>
      <c r="KZ78" s="172"/>
      <c r="LA78" s="172"/>
      <c r="LB78" s="172"/>
      <c r="LC78" s="172"/>
      <c r="LD78" s="172"/>
      <c r="LE78" s="172"/>
      <c r="LF78" s="172"/>
      <c r="LG78" s="172"/>
      <c r="LH78" s="172"/>
      <c r="LI78" s="172"/>
      <c r="LJ78" s="172"/>
      <c r="LK78" s="172"/>
      <c r="LL78" s="172"/>
      <c r="LM78" s="172"/>
      <c r="LN78" s="172"/>
      <c r="LO78" s="172"/>
      <c r="LP78" s="172"/>
      <c r="LQ78" s="172"/>
      <c r="LR78" s="172"/>
      <c r="LS78" s="172"/>
      <c r="LT78" s="172"/>
      <c r="LU78" s="172"/>
      <c r="LV78" s="172"/>
      <c r="LW78" s="172"/>
      <c r="LX78" s="172"/>
      <c r="LY78" s="172"/>
      <c r="LZ78" s="172"/>
      <c r="MA78" s="172"/>
      <c r="MB78" s="172"/>
      <c r="MC78" s="172"/>
      <c r="MD78" s="172"/>
      <c r="ME78" s="172"/>
      <c r="MF78" s="172"/>
      <c r="MG78" s="172"/>
      <c r="MH78" s="172"/>
      <c r="MI78" s="172"/>
      <c r="MJ78" s="172"/>
      <c r="MK78" s="172"/>
      <c r="ML78" s="172"/>
      <c r="MM78" s="172"/>
      <c r="MN78" s="172"/>
      <c r="MO78" s="172"/>
      <c r="MP78" s="172"/>
      <c r="MQ78" s="172"/>
      <c r="MR78" s="172"/>
      <c r="MS78" s="172"/>
      <c r="MT78" s="172"/>
      <c r="MU78" s="172"/>
      <c r="MV78" s="172"/>
      <c r="MW78" s="172"/>
      <c r="MX78" s="172"/>
      <c r="MY78" s="172"/>
      <c r="MZ78" s="172"/>
      <c r="NA78" s="172"/>
      <c r="NB78" s="172"/>
      <c r="NC78" s="172"/>
      <c r="ND78" s="172"/>
      <c r="NE78" s="172"/>
      <c r="NF78" s="172"/>
      <c r="NG78" s="172"/>
      <c r="NH78" s="172"/>
      <c r="NI78" s="172"/>
      <c r="NJ78" s="172"/>
      <c r="NK78" s="172"/>
      <c r="NL78" s="172"/>
      <c r="NM78" s="172"/>
      <c r="NN78" s="172"/>
      <c r="NO78" s="172"/>
      <c r="NP78" s="172"/>
      <c r="NQ78" s="172"/>
      <c r="NR78" s="172"/>
      <c r="NS78" s="172"/>
      <c r="NT78" s="172"/>
      <c r="NU78" s="172"/>
      <c r="NV78" s="172"/>
      <c r="NW78" s="172"/>
      <c r="NX78" s="172"/>
      <c r="NY78" s="172"/>
      <c r="NZ78" s="172"/>
      <c r="OA78" s="172"/>
      <c r="OB78" s="172"/>
      <c r="OC78" s="172"/>
      <c r="OD78" s="172"/>
      <c r="OE78" s="172"/>
      <c r="OF78" s="172"/>
      <c r="OG78" s="172"/>
      <c r="OH78" s="172"/>
      <c r="OI78" s="172"/>
      <c r="OJ78" s="172"/>
      <c r="OK78" s="172"/>
      <c r="OL78" s="172"/>
      <c r="OM78" s="172"/>
      <c r="ON78" s="172"/>
      <c r="OO78" s="172"/>
      <c r="OP78" s="172"/>
      <c r="OQ78" s="172"/>
      <c r="OR78" s="172"/>
      <c r="OS78" s="172"/>
      <c r="OT78" s="172"/>
      <c r="OU78" s="172"/>
      <c r="OV78" s="172"/>
      <c r="OW78" s="172"/>
      <c r="OX78" s="172"/>
      <c r="OY78" s="172"/>
      <c r="OZ78" s="172"/>
      <c r="PA78" s="172"/>
      <c r="PB78" s="172"/>
      <c r="PC78" s="172"/>
      <c r="PD78" s="172"/>
      <c r="PE78" s="172"/>
      <c r="PF78" s="172"/>
      <c r="PG78" s="172"/>
      <c r="PH78" s="172"/>
      <c r="PI78" s="172"/>
      <c r="PJ78" s="172"/>
      <c r="PK78" s="172"/>
      <c r="PL78" s="172"/>
      <c r="PM78" s="172"/>
      <c r="PN78" s="172"/>
      <c r="PO78" s="172"/>
      <c r="PP78" s="172"/>
      <c r="PQ78" s="172"/>
      <c r="PR78" s="172"/>
      <c r="PS78" s="172"/>
      <c r="PT78" s="172"/>
      <c r="PU78" s="172"/>
      <c r="PV78" s="172"/>
      <c r="PW78" s="172"/>
      <c r="PX78" s="172"/>
      <c r="PY78" s="172"/>
      <c r="PZ78" s="172"/>
      <c r="QA78" s="172"/>
      <c r="QB78" s="172"/>
      <c r="QC78" s="172"/>
      <c r="QD78" s="172"/>
      <c r="QE78" s="172"/>
      <c r="QF78" s="172"/>
      <c r="QG78" s="172"/>
      <c r="QH78" s="172"/>
      <c r="QI78" s="172"/>
      <c r="QJ78" s="172"/>
      <c r="QK78" s="172"/>
      <c r="QL78" s="172"/>
      <c r="QM78" s="172"/>
      <c r="QN78" s="172"/>
      <c r="QO78" s="172"/>
      <c r="QP78" s="172"/>
      <c r="QQ78" s="172"/>
      <c r="QR78" s="172"/>
      <c r="QS78" s="172"/>
      <c r="QT78" s="172"/>
      <c r="QU78" s="172"/>
      <c r="QV78" s="172"/>
      <c r="QW78" s="172"/>
      <c r="QX78" s="172"/>
      <c r="QY78" s="172"/>
      <c r="QZ78" s="172"/>
      <c r="RA78" s="172"/>
      <c r="RB78" s="172"/>
      <c r="RC78" s="172"/>
      <c r="RD78" s="172"/>
      <c r="RE78" s="172"/>
      <c r="RF78" s="172"/>
      <c r="RG78" s="172"/>
      <c r="RH78" s="172"/>
      <c r="RI78" s="172"/>
      <c r="RJ78" s="172"/>
      <c r="RK78" s="172"/>
      <c r="RL78" s="172"/>
      <c r="RM78" s="172"/>
      <c r="RN78" s="172"/>
      <c r="RO78" s="172"/>
      <c r="RP78" s="172"/>
      <c r="RQ78" s="172"/>
      <c r="RR78" s="172"/>
      <c r="RS78" s="172"/>
      <c r="RT78" s="172"/>
      <c r="RU78" s="172"/>
      <c r="RV78" s="172"/>
      <c r="RW78" s="172"/>
      <c r="RX78" s="172"/>
      <c r="RY78" s="172"/>
      <c r="RZ78" s="172"/>
      <c r="SA78" s="172"/>
      <c r="SB78" s="172"/>
      <c r="SC78" s="172"/>
      <c r="SD78" s="172"/>
      <c r="SE78" s="172"/>
      <c r="SF78" s="172"/>
      <c r="SG78" s="172"/>
      <c r="SH78" s="172"/>
      <c r="SI78" s="172"/>
      <c r="SJ78" s="172"/>
      <c r="SK78" s="172"/>
      <c r="SL78" s="172"/>
      <c r="SM78" s="172"/>
      <c r="SN78" s="172"/>
      <c r="SO78" s="172"/>
      <c r="SP78" s="172"/>
      <c r="SQ78" s="172"/>
      <c r="SR78" s="172"/>
      <c r="SS78" s="172"/>
      <c r="ST78" s="172"/>
      <c r="SU78" s="172"/>
      <c r="SV78" s="172"/>
      <c r="SW78" s="172"/>
      <c r="SX78" s="172"/>
      <c r="SY78" s="172"/>
      <c r="SZ78" s="172"/>
      <c r="TA78" s="172"/>
      <c r="TB78" s="172"/>
      <c r="TC78" s="172"/>
      <c r="TD78" s="172"/>
      <c r="TE78" s="172"/>
      <c r="TF78" s="172"/>
      <c r="TG78" s="172"/>
      <c r="TH78" s="172"/>
      <c r="TI78" s="172"/>
      <c r="TJ78" s="172"/>
      <c r="TK78" s="172"/>
      <c r="TL78" s="172"/>
      <c r="TM78" s="172"/>
      <c r="TN78" s="172"/>
      <c r="TO78" s="172"/>
      <c r="TP78" s="172"/>
      <c r="TQ78" s="172"/>
      <c r="TR78" s="172"/>
      <c r="TS78" s="172"/>
      <c r="TT78" s="172"/>
      <c r="TU78" s="172"/>
      <c r="TV78" s="172"/>
      <c r="TW78" s="172"/>
      <c r="TX78" s="172"/>
      <c r="TY78" s="172"/>
      <c r="TZ78" s="172"/>
      <c r="UA78" s="172"/>
      <c r="UB78" s="172"/>
      <c r="UC78" s="172"/>
      <c r="UD78" s="172"/>
      <c r="UE78" s="172"/>
      <c r="UF78" s="172"/>
      <c r="UG78" s="172"/>
      <c r="UH78" s="172"/>
      <c r="UI78" s="172"/>
      <c r="UJ78" s="172"/>
      <c r="UK78" s="172"/>
      <c r="UL78" s="172"/>
      <c r="UM78" s="172"/>
      <c r="UN78" s="172"/>
      <c r="UO78" s="172"/>
      <c r="UP78" s="172"/>
      <c r="UQ78" s="172"/>
      <c r="UR78" s="172"/>
      <c r="US78" s="172"/>
      <c r="UT78" s="172"/>
      <c r="UU78" s="172"/>
      <c r="UV78" s="172"/>
      <c r="UW78" s="172"/>
      <c r="UX78" s="172"/>
      <c r="UY78" s="172"/>
      <c r="UZ78" s="172"/>
      <c r="VA78" s="172"/>
      <c r="VB78" s="172"/>
      <c r="VC78" s="172"/>
      <c r="VD78" s="172"/>
      <c r="VE78" s="172"/>
      <c r="VF78" s="172"/>
      <c r="VG78" s="172"/>
      <c r="VH78" s="172"/>
      <c r="VI78" s="172"/>
      <c r="VJ78" s="172"/>
      <c r="VK78" s="172"/>
      <c r="VL78" s="172"/>
      <c r="VM78" s="172"/>
      <c r="VN78" s="172"/>
      <c r="VO78" s="172"/>
      <c r="VP78" s="172"/>
      <c r="VQ78" s="172"/>
      <c r="VR78" s="172"/>
      <c r="VS78" s="172"/>
      <c r="VT78" s="172"/>
      <c r="VU78" s="172"/>
      <c r="VV78" s="172"/>
      <c r="VW78" s="172"/>
      <c r="VX78" s="172"/>
      <c r="VY78" s="172"/>
      <c r="VZ78" s="172"/>
      <c r="WA78" s="172"/>
      <c r="WB78" s="172"/>
      <c r="WC78" s="172"/>
      <c r="WD78" s="172"/>
      <c r="WE78" s="172"/>
      <c r="WF78" s="172"/>
      <c r="WG78" s="172"/>
      <c r="WH78" s="172"/>
      <c r="WI78" s="172"/>
      <c r="WJ78" s="172"/>
      <c r="WK78" s="172"/>
      <c r="WL78" s="172"/>
      <c r="WM78" s="172"/>
      <c r="WN78" s="172"/>
      <c r="WO78" s="172"/>
      <c r="WP78" s="172"/>
      <c r="WQ78" s="172"/>
      <c r="WR78" s="172"/>
      <c r="WS78" s="172"/>
      <c r="WT78" s="172"/>
      <c r="WU78" s="172"/>
      <c r="WV78" s="172"/>
      <c r="WW78" s="172"/>
      <c r="WX78" s="172"/>
      <c r="WY78" s="172"/>
      <c r="WZ78" s="172"/>
      <c r="XA78" s="172"/>
      <c r="XB78" s="172"/>
      <c r="XC78" s="172"/>
      <c r="XD78" s="172"/>
      <c r="XE78" s="172"/>
      <c r="XF78" s="172"/>
      <c r="XG78" s="172"/>
      <c r="XH78" s="172"/>
      <c r="XI78" s="172"/>
      <c r="XJ78" s="172"/>
      <c r="XK78" s="172"/>
      <c r="XL78" s="172"/>
      <c r="XM78" s="172"/>
      <c r="XN78" s="172"/>
      <c r="XO78" s="172"/>
      <c r="XP78" s="172"/>
      <c r="XQ78" s="172"/>
      <c r="XR78" s="172"/>
      <c r="XS78" s="172"/>
      <c r="XT78" s="172"/>
      <c r="XU78" s="172"/>
      <c r="XV78" s="172"/>
      <c r="XW78" s="172"/>
      <c r="XX78" s="172"/>
      <c r="XY78" s="172"/>
      <c r="XZ78" s="172"/>
      <c r="YA78" s="172"/>
      <c r="YB78" s="172"/>
      <c r="YC78" s="172"/>
      <c r="YD78" s="172"/>
      <c r="YE78" s="172"/>
      <c r="YF78" s="172"/>
      <c r="YG78" s="172"/>
      <c r="YH78" s="172"/>
      <c r="YI78" s="172"/>
      <c r="YJ78" s="172"/>
      <c r="YK78" s="172"/>
      <c r="YL78" s="172"/>
      <c r="YM78" s="172"/>
      <c r="YN78" s="172"/>
      <c r="YO78" s="172"/>
      <c r="YP78" s="172"/>
      <c r="YQ78" s="172"/>
      <c r="YR78" s="172"/>
      <c r="YS78" s="172"/>
      <c r="YT78" s="172"/>
      <c r="YU78" s="172"/>
      <c r="YV78" s="172"/>
      <c r="YW78" s="172"/>
      <c r="YX78" s="172"/>
      <c r="YY78" s="172"/>
      <c r="YZ78" s="172"/>
      <c r="ZA78" s="172"/>
      <c r="ZB78" s="172"/>
      <c r="ZC78" s="172"/>
      <c r="ZD78" s="172"/>
      <c r="ZE78" s="172"/>
      <c r="ZF78" s="172"/>
      <c r="ZG78" s="172"/>
      <c r="ZH78" s="172"/>
      <c r="ZI78" s="172"/>
      <c r="ZJ78" s="172"/>
      <c r="ZK78" s="172"/>
      <c r="ZL78" s="172"/>
      <c r="ZM78" s="172"/>
      <c r="ZN78" s="172"/>
      <c r="ZO78" s="172"/>
      <c r="ZP78" s="172"/>
      <c r="ZQ78" s="172"/>
      <c r="ZR78" s="172"/>
      <c r="ZS78" s="172"/>
      <c r="ZT78" s="172"/>
      <c r="ZU78" s="172"/>
      <c r="ZV78" s="172"/>
      <c r="ZW78" s="172"/>
      <c r="ZX78" s="172"/>
      <c r="ZY78" s="172"/>
      <c r="ZZ78" s="172"/>
      <c r="AAA78" s="172"/>
      <c r="AAB78" s="172"/>
      <c r="AAC78" s="172"/>
      <c r="AAD78" s="172"/>
      <c r="AAE78" s="172"/>
      <c r="AAF78" s="172"/>
      <c r="AAG78" s="172"/>
      <c r="AAH78" s="172"/>
      <c r="AAI78" s="172"/>
      <c r="AAJ78" s="172"/>
      <c r="AAK78" s="172"/>
      <c r="AAL78" s="172"/>
      <c r="AAM78" s="172"/>
      <c r="AAN78" s="172"/>
      <c r="AAO78" s="172"/>
      <c r="AAP78" s="172"/>
      <c r="AAQ78" s="172"/>
      <c r="AAR78" s="172"/>
      <c r="AAS78" s="172"/>
      <c r="AAT78" s="172"/>
      <c r="AAU78" s="172"/>
      <c r="AAV78" s="172"/>
      <c r="AAW78" s="172"/>
      <c r="AAX78" s="172"/>
      <c r="AAY78" s="172"/>
      <c r="AAZ78" s="172"/>
      <c r="ABA78" s="172"/>
      <c r="ABB78" s="172"/>
      <c r="ABC78" s="172"/>
      <c r="ABD78" s="172"/>
      <c r="ABE78" s="172"/>
      <c r="ABF78" s="172"/>
      <c r="ABG78" s="172"/>
      <c r="ABH78" s="172"/>
      <c r="ABI78" s="172"/>
      <c r="ABJ78" s="172"/>
      <c r="ABK78" s="172"/>
      <c r="ABL78" s="172"/>
      <c r="ABM78" s="172"/>
      <c r="ABN78" s="172"/>
      <c r="ABO78" s="172"/>
      <c r="ABP78" s="172"/>
      <c r="ABQ78" s="172"/>
      <c r="ABR78" s="172"/>
      <c r="ABS78" s="172"/>
      <c r="ABT78" s="172"/>
      <c r="ABU78" s="172"/>
      <c r="ABV78" s="172"/>
      <c r="ABW78" s="172"/>
      <c r="ABX78" s="172"/>
      <c r="ABY78" s="172"/>
      <c r="ABZ78" s="172"/>
      <c r="ACA78" s="172"/>
      <c r="ACB78" s="172"/>
      <c r="ACC78" s="172"/>
      <c r="ACD78" s="172"/>
      <c r="ACE78" s="172"/>
      <c r="ACF78" s="172"/>
      <c r="ACG78" s="172"/>
      <c r="ACH78" s="172"/>
      <c r="ACI78" s="172"/>
      <c r="ACJ78" s="172"/>
      <c r="ACK78" s="172"/>
      <c r="ACL78" s="172"/>
      <c r="ACM78" s="172"/>
      <c r="ACN78" s="172"/>
      <c r="ACO78" s="172"/>
      <c r="ACP78" s="172"/>
      <c r="ACQ78" s="172"/>
      <c r="ACR78" s="172"/>
      <c r="ACS78" s="172"/>
      <c r="ACT78" s="172"/>
      <c r="ACU78" s="172"/>
      <c r="ACV78" s="172"/>
      <c r="ACW78" s="172"/>
      <c r="ACX78" s="172"/>
      <c r="ACY78" s="172"/>
      <c r="ACZ78" s="172"/>
      <c r="ADA78" s="172"/>
      <c r="ADB78" s="172"/>
      <c r="ADC78" s="172"/>
      <c r="ADD78" s="172"/>
      <c r="ADE78" s="172"/>
      <c r="ADF78" s="172"/>
      <c r="ADG78" s="172"/>
      <c r="ADH78" s="172"/>
      <c r="ADI78" s="172"/>
      <c r="ADJ78" s="172"/>
      <c r="ADK78" s="172"/>
      <c r="ADL78" s="172"/>
      <c r="ADM78" s="172"/>
      <c r="ADN78" s="172"/>
      <c r="ADO78" s="172"/>
      <c r="ADP78" s="172"/>
      <c r="ADQ78" s="172"/>
      <c r="ADR78" s="172"/>
      <c r="ADS78" s="172"/>
      <c r="ADT78" s="172"/>
      <c r="ADU78" s="172"/>
      <c r="ADV78" s="172"/>
      <c r="ADW78" s="172"/>
      <c r="ADX78" s="172"/>
      <c r="ADY78" s="172"/>
      <c r="ADZ78" s="172"/>
      <c r="AEA78" s="172"/>
      <c r="AEB78" s="172"/>
      <c r="AEC78" s="172"/>
      <c r="AED78" s="172"/>
      <c r="AEE78" s="172"/>
      <c r="AEF78" s="172"/>
      <c r="AEG78" s="172"/>
      <c r="AEH78" s="172"/>
      <c r="AEI78" s="172"/>
      <c r="AEJ78" s="172"/>
      <c r="AEK78" s="172"/>
      <c r="AEL78" s="172"/>
      <c r="AEM78" s="172"/>
      <c r="AEN78" s="172"/>
      <c r="AEO78" s="172"/>
      <c r="AEP78" s="172"/>
      <c r="AEQ78" s="172"/>
      <c r="AER78" s="172"/>
      <c r="AES78" s="172"/>
      <c r="AET78" s="172"/>
      <c r="AEU78" s="172"/>
      <c r="AEV78" s="172"/>
      <c r="AEW78" s="172"/>
      <c r="AEX78" s="172"/>
      <c r="AEY78" s="172"/>
      <c r="AEZ78" s="172"/>
      <c r="AFA78" s="172"/>
      <c r="AFB78" s="172"/>
      <c r="AFC78" s="172"/>
      <c r="AFD78" s="172"/>
      <c r="AFE78" s="172"/>
      <c r="AFF78" s="172"/>
      <c r="AFG78" s="172"/>
      <c r="AFH78" s="172"/>
      <c r="AFI78" s="172"/>
      <c r="AFJ78" s="172"/>
      <c r="AFK78" s="172"/>
      <c r="AFL78" s="172"/>
      <c r="AFM78" s="172"/>
      <c r="AFN78" s="172"/>
      <c r="AFO78" s="172"/>
      <c r="AFP78" s="172"/>
      <c r="AFQ78" s="172"/>
      <c r="AFR78" s="172"/>
      <c r="AFS78" s="172"/>
      <c r="AFT78" s="172"/>
      <c r="AFU78" s="172"/>
      <c r="AFV78" s="172"/>
      <c r="AFW78" s="172"/>
      <c r="AFX78" s="172"/>
      <c r="AFY78" s="172"/>
      <c r="AFZ78" s="172"/>
      <c r="AGA78" s="172"/>
      <c r="AGB78" s="172"/>
      <c r="AGC78" s="172"/>
      <c r="AGD78" s="172"/>
      <c r="AGE78" s="172"/>
      <c r="AGF78" s="172"/>
      <c r="AGG78" s="172"/>
      <c r="AGH78" s="172"/>
      <c r="AGI78" s="172"/>
      <c r="AGJ78" s="172"/>
      <c r="AGK78" s="172"/>
      <c r="AGL78" s="172"/>
      <c r="AGM78" s="172"/>
      <c r="AGN78" s="172"/>
      <c r="AGO78" s="172"/>
      <c r="AGP78" s="172"/>
      <c r="AGQ78" s="172"/>
      <c r="AGR78" s="172"/>
      <c r="AGS78" s="172"/>
      <c r="AGT78" s="172"/>
      <c r="AGU78" s="172"/>
      <c r="AGV78" s="172"/>
      <c r="AGW78" s="172"/>
      <c r="AGX78" s="172"/>
      <c r="AGY78" s="172"/>
      <c r="AGZ78" s="172"/>
      <c r="AHA78" s="172"/>
      <c r="AHB78" s="172"/>
      <c r="AHC78" s="172"/>
      <c r="AHD78" s="172"/>
      <c r="AHE78" s="172"/>
      <c r="AHF78" s="172"/>
      <c r="AHG78" s="172"/>
      <c r="AHH78" s="172"/>
      <c r="AHI78" s="172"/>
      <c r="AHJ78" s="172"/>
      <c r="AHK78" s="172"/>
      <c r="AHL78" s="172"/>
      <c r="AHM78" s="172"/>
      <c r="AHN78" s="172"/>
      <c r="AHO78" s="172"/>
      <c r="AHP78" s="172"/>
      <c r="AHQ78" s="172"/>
      <c r="AHR78" s="172"/>
      <c r="AHS78" s="172"/>
      <c r="AHT78" s="172"/>
      <c r="AHU78" s="172"/>
      <c r="AHV78" s="172"/>
      <c r="AHW78" s="172"/>
      <c r="AHX78" s="172"/>
      <c r="AHY78" s="172"/>
      <c r="AHZ78" s="172"/>
      <c r="AIA78" s="172"/>
      <c r="AIB78" s="172"/>
      <c r="AIC78" s="172"/>
      <c r="AID78" s="172"/>
      <c r="AIE78" s="172"/>
      <c r="AIF78" s="172"/>
      <c r="AIG78" s="172"/>
      <c r="AIH78" s="172"/>
      <c r="AII78" s="172"/>
      <c r="AIJ78" s="172"/>
      <c r="AIK78" s="172"/>
      <c r="AIL78" s="172"/>
      <c r="AIM78" s="172"/>
      <c r="AIN78" s="172"/>
      <c r="AIO78" s="172"/>
      <c r="AIP78" s="172"/>
      <c r="AIQ78" s="172"/>
      <c r="AIR78" s="172"/>
      <c r="AIS78" s="172"/>
      <c r="AIT78" s="172"/>
      <c r="AIU78" s="172"/>
      <c r="AIV78" s="172"/>
      <c r="AIW78" s="172"/>
      <c r="AIX78" s="172"/>
      <c r="AIY78" s="172"/>
      <c r="AIZ78" s="172"/>
      <c r="AJA78" s="172"/>
      <c r="AJB78" s="172"/>
      <c r="AJC78" s="172"/>
      <c r="AJD78" s="172"/>
      <c r="AJE78" s="172"/>
      <c r="AJF78" s="172"/>
      <c r="AJG78" s="172"/>
      <c r="AJH78" s="172"/>
      <c r="AJI78" s="172"/>
      <c r="AJJ78" s="172"/>
      <c r="AJK78" s="172"/>
      <c r="AJL78" s="172"/>
      <c r="AJM78" s="172"/>
      <c r="AJN78" s="172"/>
      <c r="AJO78" s="172"/>
      <c r="AJP78" s="172"/>
      <c r="AJQ78" s="172"/>
      <c r="AJR78" s="172"/>
      <c r="AJS78" s="172"/>
      <c r="AJT78" s="172"/>
      <c r="AJU78" s="172"/>
      <c r="AJV78" s="172"/>
      <c r="AJW78" s="172"/>
      <c r="AJX78" s="172"/>
      <c r="AJY78" s="172"/>
      <c r="AJZ78" s="172"/>
      <c r="AKA78" s="172"/>
      <c r="AKB78" s="172"/>
      <c r="AKC78" s="172"/>
      <c r="AKD78" s="172"/>
      <c r="AKE78" s="172"/>
      <c r="AKF78" s="172"/>
      <c r="AKG78" s="172"/>
      <c r="AKH78" s="172"/>
      <c r="AKI78" s="172"/>
      <c r="AKJ78" s="172"/>
      <c r="AKK78" s="172"/>
      <c r="AKL78" s="172"/>
      <c r="AKM78" s="172"/>
      <c r="AKN78" s="172"/>
      <c r="AKO78" s="172"/>
      <c r="AKP78" s="172"/>
      <c r="AKQ78" s="172"/>
      <c r="AKR78" s="172"/>
      <c r="AKS78" s="172"/>
      <c r="AKT78" s="172"/>
      <c r="AKU78" s="172"/>
      <c r="AKV78" s="172"/>
      <c r="AKW78" s="172"/>
      <c r="AKX78" s="172"/>
      <c r="AKY78" s="172"/>
      <c r="AKZ78" s="172"/>
      <c r="ALA78" s="172"/>
      <c r="ALB78" s="172"/>
      <c r="ALC78" s="172"/>
      <c r="ALD78" s="172"/>
      <c r="ALE78" s="172"/>
      <c r="ALF78" s="172"/>
      <c r="ALG78" s="172"/>
      <c r="ALH78" s="172"/>
      <c r="ALI78" s="172"/>
      <c r="ALJ78" s="172"/>
      <c r="ALK78" s="172"/>
      <c r="ALL78" s="172"/>
      <c r="ALM78" s="172"/>
      <c r="ALN78" s="172"/>
      <c r="ALO78" s="172"/>
      <c r="ALP78" s="172"/>
      <c r="ALQ78" s="172"/>
      <c r="ALR78" s="172"/>
      <c r="ALS78" s="172"/>
      <c r="ALT78" s="172"/>
      <c r="ALU78" s="172"/>
      <c r="ALV78" s="172"/>
      <c r="ALW78" s="172"/>
      <c r="ALX78" s="172"/>
      <c r="ALY78" s="172"/>
      <c r="ALZ78" s="172"/>
      <c r="AMA78" s="172"/>
      <c r="AMB78" s="172"/>
      <c r="AMC78" s="172"/>
      <c r="AMD78" s="172"/>
      <c r="AME78" s="172"/>
      <c r="AMF78" s="172"/>
      <c r="AMG78" s="172"/>
      <c r="AMH78" s="172"/>
      <c r="AMI78" s="172"/>
      <c r="AMJ78" s="172"/>
      <c r="AMK78" s="172"/>
      <c r="AML78" s="172"/>
    </row>
    <row r="79" spans="1:1026" s="282" customFormat="1">
      <c r="A79" s="408" t="s">
        <v>420</v>
      </c>
      <c r="B79" s="408" t="s">
        <v>421</v>
      </c>
      <c r="C79" s="154">
        <f t="shared" si="95"/>
        <v>17</v>
      </c>
      <c r="D79" s="167">
        <f t="shared" si="96"/>
        <v>68</v>
      </c>
      <c r="E79" s="166" t="str">
        <f t="shared" si="97"/>
        <v>9C</v>
      </c>
      <c r="F79" s="367" t="str">
        <f t="shared" si="98"/>
        <v>1B</v>
      </c>
      <c r="G79" s="367" t="str">
        <f t="shared" si="99"/>
        <v>0E</v>
      </c>
      <c r="H79" s="367" t="str">
        <f t="shared" si="100"/>
        <v>4D</v>
      </c>
      <c r="I79" s="367" t="str">
        <f t="shared" si="101"/>
        <v>00</v>
      </c>
      <c r="J79" s="367" t="str">
        <f t="shared" si="102"/>
        <v>03</v>
      </c>
      <c r="K79" s="367" t="str">
        <f t="shared" si="103"/>
        <v>06</v>
      </c>
      <c r="L79" s="367" t="str">
        <f t="shared" si="104"/>
        <v>1B</v>
      </c>
      <c r="M79" s="367" t="str">
        <f t="shared" si="105"/>
        <v>0</v>
      </c>
      <c r="N79" s="367" t="str">
        <f t="shared" si="106"/>
        <v/>
      </c>
      <c r="O79" s="156" t="str">
        <f t="shared" si="107"/>
        <v/>
      </c>
      <c r="P79" s="157" t="str">
        <f t="shared" si="108"/>
        <v>1</v>
      </c>
      <c r="Q79" s="158" t="str">
        <f t="shared" si="108"/>
        <v>0</v>
      </c>
      <c r="R79" s="158" t="str">
        <f t="shared" si="108"/>
        <v>0</v>
      </c>
      <c r="S79" s="159" t="str">
        <f t="shared" si="108"/>
        <v>1</v>
      </c>
      <c r="T79" s="158" t="str">
        <f t="shared" si="108"/>
        <v>1</v>
      </c>
      <c r="U79" s="158" t="str">
        <f t="shared" si="108"/>
        <v>1</v>
      </c>
      <c r="V79" s="158" t="str">
        <f t="shared" si="108"/>
        <v>0</v>
      </c>
      <c r="W79" s="159" t="str">
        <f t="shared" si="108"/>
        <v>0</v>
      </c>
      <c r="X79" s="158" t="str">
        <f t="shared" si="109"/>
        <v>0</v>
      </c>
      <c r="Y79" s="158" t="str">
        <f t="shared" si="109"/>
        <v>0</v>
      </c>
      <c r="Z79" s="158" t="str">
        <f t="shared" si="109"/>
        <v>0</v>
      </c>
      <c r="AA79" s="159" t="str">
        <f t="shared" si="109"/>
        <v>1</v>
      </c>
      <c r="AB79" s="161" t="str">
        <f t="shared" si="109"/>
        <v>1</v>
      </c>
      <c r="AC79" s="161" t="str">
        <f t="shared" si="109"/>
        <v>0</v>
      </c>
      <c r="AD79" s="158" t="str">
        <f t="shared" si="109"/>
        <v>1</v>
      </c>
      <c r="AE79" s="159" t="str">
        <f t="shared" si="109"/>
        <v>1</v>
      </c>
      <c r="AF79" s="367" t="str">
        <f t="shared" si="110"/>
        <v>0</v>
      </c>
      <c r="AG79" s="162" t="str">
        <f t="shared" si="110"/>
        <v>0</v>
      </c>
      <c r="AH79" s="163" t="str">
        <f t="shared" si="110"/>
        <v>0</v>
      </c>
      <c r="AI79" s="165" t="str">
        <f t="shared" si="110"/>
        <v>0</v>
      </c>
      <c r="AJ79" s="164" t="str">
        <f t="shared" si="110"/>
        <v>1</v>
      </c>
      <c r="AK79" s="164" t="str">
        <f t="shared" si="110"/>
        <v>1</v>
      </c>
      <c r="AL79" s="289" t="str">
        <f t="shared" si="110"/>
        <v>1</v>
      </c>
      <c r="AM79" s="165" t="str">
        <f t="shared" si="110"/>
        <v>0</v>
      </c>
      <c r="AN79" s="230" t="str">
        <f t="shared" si="111"/>
        <v>0</v>
      </c>
      <c r="AO79" s="230" t="str">
        <f t="shared" si="111"/>
        <v>1</v>
      </c>
      <c r="AP79" s="230" t="str">
        <f t="shared" si="111"/>
        <v>0</v>
      </c>
      <c r="AQ79" s="231" t="str">
        <f t="shared" si="111"/>
        <v>0</v>
      </c>
      <c r="AR79" s="230" t="str">
        <f t="shared" si="111"/>
        <v>1</v>
      </c>
      <c r="AS79" s="230" t="str">
        <f t="shared" si="111"/>
        <v>1</v>
      </c>
      <c r="AT79" s="230" t="str">
        <f t="shared" si="111"/>
        <v>0</v>
      </c>
      <c r="AU79" s="231" t="str">
        <f t="shared" si="111"/>
        <v>1</v>
      </c>
      <c r="AV79" s="230" t="str">
        <f t="shared" si="112"/>
        <v>0</v>
      </c>
      <c r="AW79" s="232" t="str">
        <f t="shared" si="112"/>
        <v>0</v>
      </c>
      <c r="AX79" s="232" t="str">
        <f t="shared" si="112"/>
        <v>0</v>
      </c>
      <c r="AY79" s="233" t="str">
        <f t="shared" si="112"/>
        <v>0</v>
      </c>
      <c r="AZ79" s="232" t="str">
        <f t="shared" si="112"/>
        <v>0</v>
      </c>
      <c r="BA79" s="232" t="str">
        <f t="shared" si="112"/>
        <v>0</v>
      </c>
      <c r="BB79" s="232" t="str">
        <f t="shared" si="112"/>
        <v>0</v>
      </c>
      <c r="BC79" s="233" t="str">
        <f t="shared" si="112"/>
        <v>0</v>
      </c>
      <c r="BD79" s="168" t="str">
        <f t="shared" si="113"/>
        <v>0</v>
      </c>
      <c r="BE79" s="168" t="str">
        <f t="shared" si="113"/>
        <v>0</v>
      </c>
      <c r="BF79" s="168" t="str">
        <f t="shared" si="113"/>
        <v>0</v>
      </c>
      <c r="BG79" s="169" t="str">
        <f t="shared" si="113"/>
        <v>0</v>
      </c>
      <c r="BH79" s="168" t="str">
        <f t="shared" si="113"/>
        <v>0</v>
      </c>
      <c r="BI79" s="168" t="str">
        <f t="shared" si="113"/>
        <v>0</v>
      </c>
      <c r="BJ79" s="168" t="str">
        <f t="shared" si="113"/>
        <v>1</v>
      </c>
      <c r="BK79" s="169" t="str">
        <f t="shared" si="113"/>
        <v>1</v>
      </c>
      <c r="BL79" s="168" t="str">
        <f t="shared" si="114"/>
        <v>0</v>
      </c>
      <c r="BM79" s="168" t="str">
        <f t="shared" si="114"/>
        <v>0</v>
      </c>
      <c r="BN79" s="168" t="str">
        <f t="shared" si="114"/>
        <v>0</v>
      </c>
      <c r="BO79" s="169" t="str">
        <f t="shared" si="114"/>
        <v>0</v>
      </c>
      <c r="BP79" s="168" t="str">
        <f t="shared" si="114"/>
        <v>0</v>
      </c>
      <c r="BQ79" s="168" t="str">
        <f t="shared" si="114"/>
        <v>1</v>
      </c>
      <c r="BR79" s="168" t="str">
        <f t="shared" si="114"/>
        <v>1</v>
      </c>
      <c r="BS79" s="169" t="str">
        <f t="shared" si="114"/>
        <v>0</v>
      </c>
      <c r="BT79" s="302" t="str">
        <f t="shared" si="115"/>
        <v>0</v>
      </c>
      <c r="BU79" s="302" t="str">
        <f t="shared" si="115"/>
        <v>0</v>
      </c>
      <c r="BV79" s="302" t="str">
        <f t="shared" si="115"/>
        <v>0</v>
      </c>
      <c r="BW79" s="303" t="str">
        <f t="shared" si="115"/>
        <v>1</v>
      </c>
      <c r="BX79" s="302" t="str">
        <f t="shared" si="115"/>
        <v>1</v>
      </c>
      <c r="BY79" s="302" t="str">
        <f t="shared" si="115"/>
        <v>0</v>
      </c>
      <c r="BZ79" s="302" t="str">
        <f t="shared" si="115"/>
        <v>1</v>
      </c>
      <c r="CA79" s="303" t="str">
        <f t="shared" si="115"/>
        <v>1</v>
      </c>
      <c r="CB79" s="164" t="str">
        <f t="shared" si="116"/>
        <v>0</v>
      </c>
      <c r="CC79" s="289" t="str">
        <f t="shared" si="116"/>
        <v>0</v>
      </c>
      <c r="CD79" s="340" t="str">
        <f t="shared" si="116"/>
        <v>0</v>
      </c>
      <c r="CE79" s="341" t="str">
        <f t="shared" si="116"/>
        <v>0</v>
      </c>
      <c r="CF79" s="340" t="str">
        <f t="shared" si="116"/>
        <v>0</v>
      </c>
      <c r="CG79" s="340" t="str">
        <f t="shared" si="116"/>
        <v>0</v>
      </c>
      <c r="CH79" s="340" t="str">
        <f t="shared" si="116"/>
        <v>0</v>
      </c>
      <c r="CI79" s="341" t="str">
        <f t="shared" si="116"/>
        <v>0</v>
      </c>
      <c r="CJ79" s="367"/>
      <c r="CK79" s="367"/>
      <c r="CL79" s="32" t="str">
        <f t="shared" si="146"/>
        <v>9C1B</v>
      </c>
      <c r="CM79" s="285">
        <f t="shared" si="147"/>
        <v>77</v>
      </c>
      <c r="CN79" s="285">
        <f t="shared" si="150"/>
        <v>87</v>
      </c>
      <c r="CO79" s="142">
        <f t="shared" si="117"/>
        <v>63.9</v>
      </c>
      <c r="CP79" s="142">
        <f t="shared" si="118"/>
        <v>17.722222222222221</v>
      </c>
      <c r="CQ79" s="154">
        <f t="shared" si="148"/>
        <v>7</v>
      </c>
      <c r="CR79" s="367"/>
      <c r="CS79" s="170">
        <f t="shared" si="119"/>
        <v>9</v>
      </c>
      <c r="CT79" s="23">
        <f t="shared" si="120"/>
        <v>12</v>
      </c>
      <c r="CU79" s="171">
        <f t="shared" si="121"/>
        <v>1</v>
      </c>
      <c r="CV79" s="23">
        <f t="shared" si="122"/>
        <v>11</v>
      </c>
      <c r="CW79" s="172">
        <f t="shared" si="123"/>
        <v>0</v>
      </c>
      <c r="CX79" s="24">
        <f t="shared" si="124"/>
        <v>14</v>
      </c>
      <c r="CY79" s="267">
        <f t="shared" si="125"/>
        <v>4</v>
      </c>
      <c r="CZ79" s="268">
        <f t="shared" si="126"/>
        <v>13</v>
      </c>
      <c r="DA79" s="267">
        <f t="shared" si="127"/>
        <v>0</v>
      </c>
      <c r="DB79" s="268">
        <f t="shared" si="128"/>
        <v>0</v>
      </c>
      <c r="DC79" s="173">
        <f t="shared" si="129"/>
        <v>0</v>
      </c>
      <c r="DD79" s="26">
        <f t="shared" si="130"/>
        <v>3</v>
      </c>
      <c r="DE79" s="173">
        <f t="shared" si="131"/>
        <v>0</v>
      </c>
      <c r="DF79" s="26">
        <f t="shared" si="132"/>
        <v>6</v>
      </c>
      <c r="DG79" s="326">
        <f t="shared" si="133"/>
        <v>1</v>
      </c>
      <c r="DH79" s="327">
        <f t="shared" si="134"/>
        <v>11</v>
      </c>
      <c r="DI79" s="172">
        <f t="shared" si="135"/>
        <v>0</v>
      </c>
      <c r="DJ79" s="24">
        <f t="shared" si="136"/>
        <v>0</v>
      </c>
      <c r="DK79" s="172"/>
      <c r="DL79" s="19">
        <f t="shared" si="137"/>
        <v>156</v>
      </c>
      <c r="DM79" s="19">
        <f t="shared" si="138"/>
        <v>27</v>
      </c>
      <c r="DN79" s="174">
        <f t="shared" si="139"/>
        <v>14</v>
      </c>
      <c r="DO79" s="278">
        <f t="shared" si="140"/>
        <v>77</v>
      </c>
      <c r="DP79" s="278">
        <f t="shared" si="141"/>
        <v>0</v>
      </c>
      <c r="DQ79" s="20">
        <f t="shared" si="142"/>
        <v>3</v>
      </c>
      <c r="DR79" s="20">
        <f t="shared" si="143"/>
        <v>6</v>
      </c>
      <c r="DS79" s="337">
        <f t="shared" si="144"/>
        <v>27</v>
      </c>
      <c r="DT79" s="174">
        <f t="shared" si="145"/>
        <v>0</v>
      </c>
      <c r="DU79" s="172">
        <f t="shared" si="149"/>
        <v>27</v>
      </c>
      <c r="DV79" s="172"/>
      <c r="DW79" s="172"/>
      <c r="DX79" s="172"/>
      <c r="DY79" s="172"/>
      <c r="DZ79" s="172"/>
      <c r="EA79" s="172"/>
      <c r="EB79" s="172"/>
      <c r="EC79" s="172"/>
      <c r="ED79" s="172"/>
      <c r="EE79" s="172"/>
      <c r="EF79" s="172"/>
      <c r="EG79" s="172"/>
      <c r="EH79" s="172"/>
      <c r="EI79" s="172"/>
      <c r="EJ79" s="172"/>
      <c r="EK79" s="172"/>
      <c r="EL79" s="172"/>
      <c r="EM79" s="172"/>
      <c r="EN79" s="172"/>
      <c r="EO79" s="172"/>
      <c r="EP79" s="172"/>
      <c r="EQ79" s="172"/>
      <c r="ER79" s="172"/>
      <c r="ES79" s="172"/>
      <c r="ET79" s="172"/>
      <c r="EU79" s="172"/>
      <c r="EV79" s="172"/>
      <c r="EW79" s="172"/>
      <c r="EX79" s="172"/>
      <c r="EY79" s="172"/>
      <c r="EZ79" s="172"/>
      <c r="FA79" s="172"/>
      <c r="FB79" s="172"/>
      <c r="FC79" s="172"/>
      <c r="FD79" s="172"/>
      <c r="FE79" s="172"/>
      <c r="FF79" s="172"/>
      <c r="FG79" s="172"/>
      <c r="FH79" s="172"/>
      <c r="FI79" s="172"/>
      <c r="FJ79" s="172"/>
      <c r="FK79" s="172"/>
      <c r="FL79" s="172"/>
      <c r="FM79" s="172"/>
      <c r="FN79" s="172"/>
      <c r="FO79" s="172"/>
      <c r="FP79" s="172"/>
      <c r="FQ79" s="172"/>
      <c r="FR79" s="172"/>
      <c r="FS79" s="172"/>
      <c r="FT79" s="172"/>
      <c r="FU79" s="172"/>
      <c r="FV79" s="172"/>
      <c r="FW79" s="172"/>
      <c r="FX79" s="172"/>
      <c r="FY79" s="172"/>
      <c r="FZ79" s="172"/>
      <c r="GA79" s="172"/>
      <c r="GB79" s="172"/>
      <c r="GC79" s="172"/>
      <c r="GD79" s="172"/>
      <c r="GE79" s="172"/>
      <c r="GF79" s="172"/>
      <c r="GG79" s="172"/>
      <c r="GH79" s="172"/>
      <c r="GI79" s="172"/>
      <c r="GJ79" s="172"/>
      <c r="GK79" s="172"/>
      <c r="GL79" s="172"/>
      <c r="GM79" s="172"/>
      <c r="GN79" s="172"/>
      <c r="GO79" s="172"/>
      <c r="GP79" s="172"/>
      <c r="GQ79" s="172"/>
      <c r="GR79" s="172"/>
      <c r="GS79" s="172"/>
      <c r="GT79" s="172"/>
      <c r="GU79" s="172"/>
      <c r="GV79" s="172"/>
      <c r="GW79" s="172"/>
      <c r="GX79" s="172"/>
      <c r="GY79" s="172"/>
      <c r="GZ79" s="172"/>
      <c r="HA79" s="172"/>
      <c r="HB79" s="172"/>
      <c r="HC79" s="172"/>
      <c r="HD79" s="172"/>
      <c r="HE79" s="172"/>
      <c r="HF79" s="172"/>
      <c r="HG79" s="172"/>
      <c r="HH79" s="172"/>
      <c r="HI79" s="172"/>
      <c r="HJ79" s="172"/>
      <c r="HK79" s="172"/>
      <c r="HL79" s="172"/>
      <c r="HM79" s="172"/>
      <c r="HN79" s="172"/>
      <c r="HO79" s="172"/>
      <c r="HP79" s="172"/>
      <c r="HQ79" s="172"/>
      <c r="HR79" s="172"/>
      <c r="HS79" s="172"/>
      <c r="HT79" s="172"/>
      <c r="HU79" s="172"/>
      <c r="HV79" s="172"/>
      <c r="HW79" s="172"/>
      <c r="HX79" s="172"/>
      <c r="HY79" s="172"/>
      <c r="HZ79" s="172"/>
      <c r="IA79" s="172"/>
      <c r="IB79" s="172"/>
      <c r="IC79" s="172"/>
      <c r="ID79" s="172"/>
      <c r="IE79" s="172"/>
      <c r="IF79" s="172"/>
      <c r="IG79" s="172"/>
      <c r="IH79" s="172"/>
      <c r="II79" s="172"/>
      <c r="IJ79" s="172"/>
      <c r="IK79" s="172"/>
      <c r="IL79" s="172"/>
      <c r="IM79" s="172"/>
      <c r="IN79" s="172"/>
      <c r="IO79" s="172"/>
      <c r="IP79" s="172"/>
      <c r="IQ79" s="172"/>
      <c r="IR79" s="172"/>
      <c r="IS79" s="172"/>
      <c r="IT79" s="172"/>
      <c r="IU79" s="172"/>
      <c r="IV79" s="172"/>
      <c r="IW79" s="172"/>
      <c r="IX79" s="172"/>
      <c r="IY79" s="172"/>
      <c r="IZ79" s="172"/>
      <c r="JA79" s="172"/>
      <c r="JB79" s="172"/>
      <c r="JC79" s="172"/>
      <c r="JD79" s="172"/>
      <c r="JE79" s="172"/>
      <c r="JF79" s="172"/>
      <c r="JG79" s="172"/>
      <c r="JH79" s="172"/>
      <c r="JI79" s="172"/>
      <c r="JJ79" s="172"/>
      <c r="JK79" s="172"/>
      <c r="JL79" s="172"/>
      <c r="JM79" s="172"/>
      <c r="JN79" s="172"/>
      <c r="JO79" s="172"/>
      <c r="JP79" s="172"/>
      <c r="JQ79" s="172"/>
      <c r="JR79" s="172"/>
      <c r="JS79" s="172"/>
      <c r="JT79" s="172"/>
      <c r="JU79" s="172"/>
      <c r="JV79" s="172"/>
      <c r="JW79" s="172"/>
      <c r="JX79" s="172"/>
      <c r="JY79" s="172"/>
      <c r="JZ79" s="172"/>
      <c r="KA79" s="172"/>
      <c r="KB79" s="172"/>
      <c r="KC79" s="172"/>
      <c r="KD79" s="172"/>
      <c r="KE79" s="172"/>
      <c r="KF79" s="172"/>
      <c r="KG79" s="172"/>
      <c r="KH79" s="172"/>
      <c r="KI79" s="172"/>
      <c r="KJ79" s="172"/>
      <c r="KK79" s="172"/>
      <c r="KL79" s="172"/>
      <c r="KM79" s="172"/>
      <c r="KN79" s="172"/>
      <c r="KO79" s="172"/>
      <c r="KP79" s="172"/>
      <c r="KQ79" s="172"/>
      <c r="KR79" s="172"/>
      <c r="KS79" s="172"/>
      <c r="KT79" s="172"/>
      <c r="KU79" s="172"/>
      <c r="KV79" s="172"/>
      <c r="KW79" s="172"/>
      <c r="KX79" s="172"/>
      <c r="KY79" s="172"/>
      <c r="KZ79" s="172"/>
      <c r="LA79" s="172"/>
      <c r="LB79" s="172"/>
      <c r="LC79" s="172"/>
      <c r="LD79" s="172"/>
      <c r="LE79" s="172"/>
      <c r="LF79" s="172"/>
      <c r="LG79" s="172"/>
      <c r="LH79" s="172"/>
      <c r="LI79" s="172"/>
      <c r="LJ79" s="172"/>
      <c r="LK79" s="172"/>
      <c r="LL79" s="172"/>
      <c r="LM79" s="172"/>
      <c r="LN79" s="172"/>
      <c r="LO79" s="172"/>
      <c r="LP79" s="172"/>
      <c r="LQ79" s="172"/>
      <c r="LR79" s="172"/>
      <c r="LS79" s="172"/>
      <c r="LT79" s="172"/>
      <c r="LU79" s="172"/>
      <c r="LV79" s="172"/>
      <c r="LW79" s="172"/>
      <c r="LX79" s="172"/>
      <c r="LY79" s="172"/>
      <c r="LZ79" s="172"/>
      <c r="MA79" s="172"/>
      <c r="MB79" s="172"/>
      <c r="MC79" s="172"/>
      <c r="MD79" s="172"/>
      <c r="ME79" s="172"/>
      <c r="MF79" s="172"/>
      <c r="MG79" s="172"/>
      <c r="MH79" s="172"/>
      <c r="MI79" s="172"/>
      <c r="MJ79" s="172"/>
      <c r="MK79" s="172"/>
      <c r="ML79" s="172"/>
      <c r="MM79" s="172"/>
      <c r="MN79" s="172"/>
      <c r="MO79" s="172"/>
      <c r="MP79" s="172"/>
      <c r="MQ79" s="172"/>
      <c r="MR79" s="172"/>
      <c r="MS79" s="172"/>
      <c r="MT79" s="172"/>
      <c r="MU79" s="172"/>
      <c r="MV79" s="172"/>
      <c r="MW79" s="172"/>
      <c r="MX79" s="172"/>
      <c r="MY79" s="172"/>
      <c r="MZ79" s="172"/>
      <c r="NA79" s="172"/>
      <c r="NB79" s="172"/>
      <c r="NC79" s="172"/>
      <c r="ND79" s="172"/>
      <c r="NE79" s="172"/>
      <c r="NF79" s="172"/>
      <c r="NG79" s="172"/>
      <c r="NH79" s="172"/>
      <c r="NI79" s="172"/>
      <c r="NJ79" s="172"/>
      <c r="NK79" s="172"/>
      <c r="NL79" s="172"/>
      <c r="NM79" s="172"/>
      <c r="NN79" s="172"/>
      <c r="NO79" s="172"/>
      <c r="NP79" s="172"/>
      <c r="NQ79" s="172"/>
      <c r="NR79" s="172"/>
      <c r="NS79" s="172"/>
      <c r="NT79" s="172"/>
      <c r="NU79" s="172"/>
      <c r="NV79" s="172"/>
      <c r="NW79" s="172"/>
      <c r="NX79" s="172"/>
      <c r="NY79" s="172"/>
      <c r="NZ79" s="172"/>
      <c r="OA79" s="172"/>
      <c r="OB79" s="172"/>
      <c r="OC79" s="172"/>
      <c r="OD79" s="172"/>
      <c r="OE79" s="172"/>
      <c r="OF79" s="172"/>
      <c r="OG79" s="172"/>
      <c r="OH79" s="172"/>
      <c r="OI79" s="172"/>
      <c r="OJ79" s="172"/>
      <c r="OK79" s="172"/>
      <c r="OL79" s="172"/>
      <c r="OM79" s="172"/>
      <c r="ON79" s="172"/>
      <c r="OO79" s="172"/>
      <c r="OP79" s="172"/>
      <c r="OQ79" s="172"/>
      <c r="OR79" s="172"/>
      <c r="OS79" s="172"/>
      <c r="OT79" s="172"/>
      <c r="OU79" s="172"/>
      <c r="OV79" s="172"/>
      <c r="OW79" s="172"/>
      <c r="OX79" s="172"/>
      <c r="OY79" s="172"/>
      <c r="OZ79" s="172"/>
      <c r="PA79" s="172"/>
      <c r="PB79" s="172"/>
      <c r="PC79" s="172"/>
      <c r="PD79" s="172"/>
      <c r="PE79" s="172"/>
      <c r="PF79" s="172"/>
      <c r="PG79" s="172"/>
      <c r="PH79" s="172"/>
      <c r="PI79" s="172"/>
      <c r="PJ79" s="172"/>
      <c r="PK79" s="172"/>
      <c r="PL79" s="172"/>
      <c r="PM79" s="172"/>
      <c r="PN79" s="172"/>
      <c r="PO79" s="172"/>
      <c r="PP79" s="172"/>
      <c r="PQ79" s="172"/>
      <c r="PR79" s="172"/>
      <c r="PS79" s="172"/>
      <c r="PT79" s="172"/>
      <c r="PU79" s="172"/>
      <c r="PV79" s="172"/>
      <c r="PW79" s="172"/>
      <c r="PX79" s="172"/>
      <c r="PY79" s="172"/>
      <c r="PZ79" s="172"/>
      <c r="QA79" s="172"/>
      <c r="QB79" s="172"/>
      <c r="QC79" s="172"/>
      <c r="QD79" s="172"/>
      <c r="QE79" s="172"/>
      <c r="QF79" s="172"/>
      <c r="QG79" s="172"/>
      <c r="QH79" s="172"/>
      <c r="QI79" s="172"/>
      <c r="QJ79" s="172"/>
      <c r="QK79" s="172"/>
      <c r="QL79" s="172"/>
      <c r="QM79" s="172"/>
      <c r="QN79" s="172"/>
      <c r="QO79" s="172"/>
      <c r="QP79" s="172"/>
      <c r="QQ79" s="172"/>
      <c r="QR79" s="172"/>
      <c r="QS79" s="172"/>
      <c r="QT79" s="172"/>
      <c r="QU79" s="172"/>
      <c r="QV79" s="172"/>
      <c r="QW79" s="172"/>
      <c r="QX79" s="172"/>
      <c r="QY79" s="172"/>
      <c r="QZ79" s="172"/>
      <c r="RA79" s="172"/>
      <c r="RB79" s="172"/>
      <c r="RC79" s="172"/>
      <c r="RD79" s="172"/>
      <c r="RE79" s="172"/>
      <c r="RF79" s="172"/>
      <c r="RG79" s="172"/>
      <c r="RH79" s="172"/>
      <c r="RI79" s="172"/>
      <c r="RJ79" s="172"/>
      <c r="RK79" s="172"/>
      <c r="RL79" s="172"/>
      <c r="RM79" s="172"/>
      <c r="RN79" s="172"/>
      <c r="RO79" s="172"/>
      <c r="RP79" s="172"/>
      <c r="RQ79" s="172"/>
      <c r="RR79" s="172"/>
      <c r="RS79" s="172"/>
      <c r="RT79" s="172"/>
      <c r="RU79" s="172"/>
      <c r="RV79" s="172"/>
      <c r="RW79" s="172"/>
      <c r="RX79" s="172"/>
      <c r="RY79" s="172"/>
      <c r="RZ79" s="172"/>
      <c r="SA79" s="172"/>
      <c r="SB79" s="172"/>
      <c r="SC79" s="172"/>
      <c r="SD79" s="172"/>
      <c r="SE79" s="172"/>
      <c r="SF79" s="172"/>
      <c r="SG79" s="172"/>
      <c r="SH79" s="172"/>
      <c r="SI79" s="172"/>
      <c r="SJ79" s="172"/>
      <c r="SK79" s="172"/>
      <c r="SL79" s="172"/>
      <c r="SM79" s="172"/>
      <c r="SN79" s="172"/>
      <c r="SO79" s="172"/>
      <c r="SP79" s="172"/>
      <c r="SQ79" s="172"/>
      <c r="SR79" s="172"/>
      <c r="SS79" s="172"/>
      <c r="ST79" s="172"/>
      <c r="SU79" s="172"/>
      <c r="SV79" s="172"/>
      <c r="SW79" s="172"/>
      <c r="SX79" s="172"/>
      <c r="SY79" s="172"/>
      <c r="SZ79" s="172"/>
      <c r="TA79" s="172"/>
      <c r="TB79" s="172"/>
      <c r="TC79" s="172"/>
      <c r="TD79" s="172"/>
      <c r="TE79" s="172"/>
      <c r="TF79" s="172"/>
      <c r="TG79" s="172"/>
      <c r="TH79" s="172"/>
      <c r="TI79" s="172"/>
      <c r="TJ79" s="172"/>
      <c r="TK79" s="172"/>
      <c r="TL79" s="172"/>
      <c r="TM79" s="172"/>
      <c r="TN79" s="172"/>
      <c r="TO79" s="172"/>
      <c r="TP79" s="172"/>
      <c r="TQ79" s="172"/>
      <c r="TR79" s="172"/>
      <c r="TS79" s="172"/>
      <c r="TT79" s="172"/>
      <c r="TU79" s="172"/>
      <c r="TV79" s="172"/>
      <c r="TW79" s="172"/>
      <c r="TX79" s="172"/>
      <c r="TY79" s="172"/>
      <c r="TZ79" s="172"/>
      <c r="UA79" s="172"/>
      <c r="UB79" s="172"/>
      <c r="UC79" s="172"/>
      <c r="UD79" s="172"/>
      <c r="UE79" s="172"/>
      <c r="UF79" s="172"/>
      <c r="UG79" s="172"/>
      <c r="UH79" s="172"/>
      <c r="UI79" s="172"/>
      <c r="UJ79" s="172"/>
      <c r="UK79" s="172"/>
      <c r="UL79" s="172"/>
      <c r="UM79" s="172"/>
      <c r="UN79" s="172"/>
      <c r="UO79" s="172"/>
      <c r="UP79" s="172"/>
      <c r="UQ79" s="172"/>
      <c r="UR79" s="172"/>
      <c r="US79" s="172"/>
      <c r="UT79" s="172"/>
      <c r="UU79" s="172"/>
      <c r="UV79" s="172"/>
      <c r="UW79" s="172"/>
      <c r="UX79" s="172"/>
      <c r="UY79" s="172"/>
      <c r="UZ79" s="172"/>
      <c r="VA79" s="172"/>
      <c r="VB79" s="172"/>
      <c r="VC79" s="172"/>
      <c r="VD79" s="172"/>
      <c r="VE79" s="172"/>
      <c r="VF79" s="172"/>
      <c r="VG79" s="172"/>
      <c r="VH79" s="172"/>
      <c r="VI79" s="172"/>
      <c r="VJ79" s="172"/>
      <c r="VK79" s="172"/>
      <c r="VL79" s="172"/>
      <c r="VM79" s="172"/>
      <c r="VN79" s="172"/>
      <c r="VO79" s="172"/>
      <c r="VP79" s="172"/>
      <c r="VQ79" s="172"/>
      <c r="VR79" s="172"/>
      <c r="VS79" s="172"/>
      <c r="VT79" s="172"/>
      <c r="VU79" s="172"/>
      <c r="VV79" s="172"/>
      <c r="VW79" s="172"/>
      <c r="VX79" s="172"/>
      <c r="VY79" s="172"/>
      <c r="VZ79" s="172"/>
      <c r="WA79" s="172"/>
      <c r="WB79" s="172"/>
      <c r="WC79" s="172"/>
      <c r="WD79" s="172"/>
      <c r="WE79" s="172"/>
      <c r="WF79" s="172"/>
      <c r="WG79" s="172"/>
      <c r="WH79" s="172"/>
      <c r="WI79" s="172"/>
      <c r="WJ79" s="172"/>
      <c r="WK79" s="172"/>
      <c r="WL79" s="172"/>
      <c r="WM79" s="172"/>
      <c r="WN79" s="172"/>
      <c r="WO79" s="172"/>
      <c r="WP79" s="172"/>
      <c r="WQ79" s="172"/>
      <c r="WR79" s="172"/>
      <c r="WS79" s="172"/>
      <c r="WT79" s="172"/>
      <c r="WU79" s="172"/>
      <c r="WV79" s="172"/>
      <c r="WW79" s="172"/>
      <c r="WX79" s="172"/>
      <c r="WY79" s="172"/>
      <c r="WZ79" s="172"/>
      <c r="XA79" s="172"/>
      <c r="XB79" s="172"/>
      <c r="XC79" s="172"/>
      <c r="XD79" s="172"/>
      <c r="XE79" s="172"/>
      <c r="XF79" s="172"/>
      <c r="XG79" s="172"/>
      <c r="XH79" s="172"/>
      <c r="XI79" s="172"/>
      <c r="XJ79" s="172"/>
      <c r="XK79" s="172"/>
      <c r="XL79" s="172"/>
      <c r="XM79" s="172"/>
      <c r="XN79" s="172"/>
      <c r="XO79" s="172"/>
      <c r="XP79" s="172"/>
      <c r="XQ79" s="172"/>
      <c r="XR79" s="172"/>
      <c r="XS79" s="172"/>
      <c r="XT79" s="172"/>
      <c r="XU79" s="172"/>
      <c r="XV79" s="172"/>
      <c r="XW79" s="172"/>
      <c r="XX79" s="172"/>
      <c r="XY79" s="172"/>
      <c r="XZ79" s="172"/>
      <c r="YA79" s="172"/>
      <c r="YB79" s="172"/>
      <c r="YC79" s="172"/>
      <c r="YD79" s="172"/>
      <c r="YE79" s="172"/>
      <c r="YF79" s="172"/>
      <c r="YG79" s="172"/>
      <c r="YH79" s="172"/>
      <c r="YI79" s="172"/>
      <c r="YJ79" s="172"/>
      <c r="YK79" s="172"/>
      <c r="YL79" s="172"/>
      <c r="YM79" s="172"/>
      <c r="YN79" s="172"/>
      <c r="YO79" s="172"/>
      <c r="YP79" s="172"/>
      <c r="YQ79" s="172"/>
      <c r="YR79" s="172"/>
      <c r="YS79" s="172"/>
      <c r="YT79" s="172"/>
      <c r="YU79" s="172"/>
      <c r="YV79" s="172"/>
      <c r="YW79" s="172"/>
      <c r="YX79" s="172"/>
      <c r="YY79" s="172"/>
      <c r="YZ79" s="172"/>
      <c r="ZA79" s="172"/>
      <c r="ZB79" s="172"/>
      <c r="ZC79" s="172"/>
      <c r="ZD79" s="172"/>
      <c r="ZE79" s="172"/>
      <c r="ZF79" s="172"/>
      <c r="ZG79" s="172"/>
      <c r="ZH79" s="172"/>
      <c r="ZI79" s="172"/>
      <c r="ZJ79" s="172"/>
      <c r="ZK79" s="172"/>
      <c r="ZL79" s="172"/>
      <c r="ZM79" s="172"/>
      <c r="ZN79" s="172"/>
      <c r="ZO79" s="172"/>
      <c r="ZP79" s="172"/>
      <c r="ZQ79" s="172"/>
      <c r="ZR79" s="172"/>
      <c r="ZS79" s="172"/>
      <c r="ZT79" s="172"/>
      <c r="ZU79" s="172"/>
      <c r="ZV79" s="172"/>
      <c r="ZW79" s="172"/>
      <c r="ZX79" s="172"/>
      <c r="ZY79" s="172"/>
      <c r="ZZ79" s="172"/>
      <c r="AAA79" s="172"/>
      <c r="AAB79" s="172"/>
      <c r="AAC79" s="172"/>
      <c r="AAD79" s="172"/>
      <c r="AAE79" s="172"/>
      <c r="AAF79" s="172"/>
      <c r="AAG79" s="172"/>
      <c r="AAH79" s="172"/>
      <c r="AAI79" s="172"/>
      <c r="AAJ79" s="172"/>
      <c r="AAK79" s="172"/>
      <c r="AAL79" s="172"/>
      <c r="AAM79" s="172"/>
      <c r="AAN79" s="172"/>
      <c r="AAO79" s="172"/>
      <c r="AAP79" s="172"/>
      <c r="AAQ79" s="172"/>
      <c r="AAR79" s="172"/>
      <c r="AAS79" s="172"/>
      <c r="AAT79" s="172"/>
      <c r="AAU79" s="172"/>
      <c r="AAV79" s="172"/>
      <c r="AAW79" s="172"/>
      <c r="AAX79" s="172"/>
      <c r="AAY79" s="172"/>
      <c r="AAZ79" s="172"/>
      <c r="ABA79" s="172"/>
      <c r="ABB79" s="172"/>
      <c r="ABC79" s="172"/>
      <c r="ABD79" s="172"/>
      <c r="ABE79" s="172"/>
      <c r="ABF79" s="172"/>
      <c r="ABG79" s="172"/>
      <c r="ABH79" s="172"/>
      <c r="ABI79" s="172"/>
      <c r="ABJ79" s="172"/>
      <c r="ABK79" s="172"/>
      <c r="ABL79" s="172"/>
      <c r="ABM79" s="172"/>
      <c r="ABN79" s="172"/>
      <c r="ABO79" s="172"/>
      <c r="ABP79" s="172"/>
      <c r="ABQ79" s="172"/>
      <c r="ABR79" s="172"/>
      <c r="ABS79" s="172"/>
      <c r="ABT79" s="172"/>
      <c r="ABU79" s="172"/>
      <c r="ABV79" s="172"/>
      <c r="ABW79" s="172"/>
      <c r="ABX79" s="172"/>
      <c r="ABY79" s="172"/>
      <c r="ABZ79" s="172"/>
      <c r="ACA79" s="172"/>
      <c r="ACB79" s="172"/>
      <c r="ACC79" s="172"/>
      <c r="ACD79" s="172"/>
      <c r="ACE79" s="172"/>
      <c r="ACF79" s="172"/>
      <c r="ACG79" s="172"/>
      <c r="ACH79" s="172"/>
      <c r="ACI79" s="172"/>
      <c r="ACJ79" s="172"/>
      <c r="ACK79" s="172"/>
      <c r="ACL79" s="172"/>
      <c r="ACM79" s="172"/>
      <c r="ACN79" s="172"/>
      <c r="ACO79" s="172"/>
      <c r="ACP79" s="172"/>
      <c r="ACQ79" s="172"/>
      <c r="ACR79" s="172"/>
      <c r="ACS79" s="172"/>
      <c r="ACT79" s="172"/>
      <c r="ACU79" s="172"/>
      <c r="ACV79" s="172"/>
      <c r="ACW79" s="172"/>
      <c r="ACX79" s="172"/>
      <c r="ACY79" s="172"/>
      <c r="ACZ79" s="172"/>
      <c r="ADA79" s="172"/>
      <c r="ADB79" s="172"/>
      <c r="ADC79" s="172"/>
      <c r="ADD79" s="172"/>
      <c r="ADE79" s="172"/>
      <c r="ADF79" s="172"/>
      <c r="ADG79" s="172"/>
      <c r="ADH79" s="172"/>
      <c r="ADI79" s="172"/>
      <c r="ADJ79" s="172"/>
      <c r="ADK79" s="172"/>
      <c r="ADL79" s="172"/>
      <c r="ADM79" s="172"/>
      <c r="ADN79" s="172"/>
      <c r="ADO79" s="172"/>
      <c r="ADP79" s="172"/>
      <c r="ADQ79" s="172"/>
      <c r="ADR79" s="172"/>
      <c r="ADS79" s="172"/>
      <c r="ADT79" s="172"/>
      <c r="ADU79" s="172"/>
      <c r="ADV79" s="172"/>
      <c r="ADW79" s="172"/>
      <c r="ADX79" s="172"/>
      <c r="ADY79" s="172"/>
      <c r="ADZ79" s="172"/>
      <c r="AEA79" s="172"/>
      <c r="AEB79" s="172"/>
      <c r="AEC79" s="172"/>
      <c r="AED79" s="172"/>
      <c r="AEE79" s="172"/>
      <c r="AEF79" s="172"/>
      <c r="AEG79" s="172"/>
      <c r="AEH79" s="172"/>
      <c r="AEI79" s="172"/>
      <c r="AEJ79" s="172"/>
      <c r="AEK79" s="172"/>
      <c r="AEL79" s="172"/>
      <c r="AEM79" s="172"/>
      <c r="AEN79" s="172"/>
      <c r="AEO79" s="172"/>
      <c r="AEP79" s="172"/>
      <c r="AEQ79" s="172"/>
      <c r="AER79" s="172"/>
      <c r="AES79" s="172"/>
      <c r="AET79" s="172"/>
      <c r="AEU79" s="172"/>
      <c r="AEV79" s="172"/>
      <c r="AEW79" s="172"/>
      <c r="AEX79" s="172"/>
      <c r="AEY79" s="172"/>
      <c r="AEZ79" s="172"/>
      <c r="AFA79" s="172"/>
      <c r="AFB79" s="172"/>
      <c r="AFC79" s="172"/>
      <c r="AFD79" s="172"/>
      <c r="AFE79" s="172"/>
      <c r="AFF79" s="172"/>
      <c r="AFG79" s="172"/>
      <c r="AFH79" s="172"/>
      <c r="AFI79" s="172"/>
      <c r="AFJ79" s="172"/>
      <c r="AFK79" s="172"/>
      <c r="AFL79" s="172"/>
      <c r="AFM79" s="172"/>
      <c r="AFN79" s="172"/>
      <c r="AFO79" s="172"/>
      <c r="AFP79" s="172"/>
      <c r="AFQ79" s="172"/>
      <c r="AFR79" s="172"/>
      <c r="AFS79" s="172"/>
      <c r="AFT79" s="172"/>
      <c r="AFU79" s="172"/>
      <c r="AFV79" s="172"/>
      <c r="AFW79" s="172"/>
      <c r="AFX79" s="172"/>
      <c r="AFY79" s="172"/>
      <c r="AFZ79" s="172"/>
      <c r="AGA79" s="172"/>
      <c r="AGB79" s="172"/>
      <c r="AGC79" s="172"/>
      <c r="AGD79" s="172"/>
      <c r="AGE79" s="172"/>
      <c r="AGF79" s="172"/>
      <c r="AGG79" s="172"/>
      <c r="AGH79" s="172"/>
      <c r="AGI79" s="172"/>
      <c r="AGJ79" s="172"/>
      <c r="AGK79" s="172"/>
      <c r="AGL79" s="172"/>
      <c r="AGM79" s="172"/>
      <c r="AGN79" s="172"/>
      <c r="AGO79" s="172"/>
      <c r="AGP79" s="172"/>
      <c r="AGQ79" s="172"/>
      <c r="AGR79" s="172"/>
      <c r="AGS79" s="172"/>
      <c r="AGT79" s="172"/>
      <c r="AGU79" s="172"/>
      <c r="AGV79" s="172"/>
      <c r="AGW79" s="172"/>
      <c r="AGX79" s="172"/>
      <c r="AGY79" s="172"/>
      <c r="AGZ79" s="172"/>
      <c r="AHA79" s="172"/>
      <c r="AHB79" s="172"/>
      <c r="AHC79" s="172"/>
      <c r="AHD79" s="172"/>
      <c r="AHE79" s="172"/>
      <c r="AHF79" s="172"/>
      <c r="AHG79" s="172"/>
      <c r="AHH79" s="172"/>
      <c r="AHI79" s="172"/>
      <c r="AHJ79" s="172"/>
      <c r="AHK79" s="172"/>
      <c r="AHL79" s="172"/>
      <c r="AHM79" s="172"/>
      <c r="AHN79" s="172"/>
      <c r="AHO79" s="172"/>
      <c r="AHP79" s="172"/>
      <c r="AHQ79" s="172"/>
      <c r="AHR79" s="172"/>
      <c r="AHS79" s="172"/>
      <c r="AHT79" s="172"/>
      <c r="AHU79" s="172"/>
      <c r="AHV79" s="172"/>
      <c r="AHW79" s="172"/>
      <c r="AHX79" s="172"/>
      <c r="AHY79" s="172"/>
      <c r="AHZ79" s="172"/>
      <c r="AIA79" s="172"/>
      <c r="AIB79" s="172"/>
      <c r="AIC79" s="172"/>
      <c r="AID79" s="172"/>
      <c r="AIE79" s="172"/>
      <c r="AIF79" s="172"/>
      <c r="AIG79" s="172"/>
      <c r="AIH79" s="172"/>
      <c r="AII79" s="172"/>
      <c r="AIJ79" s="172"/>
      <c r="AIK79" s="172"/>
      <c r="AIL79" s="172"/>
      <c r="AIM79" s="172"/>
      <c r="AIN79" s="172"/>
      <c r="AIO79" s="172"/>
      <c r="AIP79" s="172"/>
      <c r="AIQ79" s="172"/>
      <c r="AIR79" s="172"/>
      <c r="AIS79" s="172"/>
      <c r="AIT79" s="172"/>
      <c r="AIU79" s="172"/>
      <c r="AIV79" s="172"/>
      <c r="AIW79" s="172"/>
      <c r="AIX79" s="172"/>
      <c r="AIY79" s="172"/>
      <c r="AIZ79" s="172"/>
      <c r="AJA79" s="172"/>
      <c r="AJB79" s="172"/>
      <c r="AJC79" s="172"/>
      <c r="AJD79" s="172"/>
      <c r="AJE79" s="172"/>
      <c r="AJF79" s="172"/>
      <c r="AJG79" s="172"/>
      <c r="AJH79" s="172"/>
      <c r="AJI79" s="172"/>
      <c r="AJJ79" s="172"/>
      <c r="AJK79" s="172"/>
      <c r="AJL79" s="172"/>
      <c r="AJM79" s="172"/>
      <c r="AJN79" s="172"/>
      <c r="AJO79" s="172"/>
      <c r="AJP79" s="172"/>
      <c r="AJQ79" s="172"/>
      <c r="AJR79" s="172"/>
      <c r="AJS79" s="172"/>
      <c r="AJT79" s="172"/>
      <c r="AJU79" s="172"/>
      <c r="AJV79" s="172"/>
      <c r="AJW79" s="172"/>
      <c r="AJX79" s="172"/>
      <c r="AJY79" s="172"/>
      <c r="AJZ79" s="172"/>
      <c r="AKA79" s="172"/>
      <c r="AKB79" s="172"/>
      <c r="AKC79" s="172"/>
      <c r="AKD79" s="172"/>
      <c r="AKE79" s="172"/>
      <c r="AKF79" s="172"/>
      <c r="AKG79" s="172"/>
      <c r="AKH79" s="172"/>
      <c r="AKI79" s="172"/>
      <c r="AKJ79" s="172"/>
      <c r="AKK79" s="172"/>
      <c r="AKL79" s="172"/>
      <c r="AKM79" s="172"/>
      <c r="AKN79" s="172"/>
      <c r="AKO79" s="172"/>
      <c r="AKP79" s="172"/>
      <c r="AKQ79" s="172"/>
      <c r="AKR79" s="172"/>
      <c r="AKS79" s="172"/>
      <c r="AKT79" s="172"/>
      <c r="AKU79" s="172"/>
      <c r="AKV79" s="172"/>
      <c r="AKW79" s="172"/>
      <c r="AKX79" s="172"/>
      <c r="AKY79" s="172"/>
      <c r="AKZ79" s="172"/>
      <c r="ALA79" s="172"/>
      <c r="ALB79" s="172"/>
      <c r="ALC79" s="172"/>
      <c r="ALD79" s="172"/>
      <c r="ALE79" s="172"/>
      <c r="ALF79" s="172"/>
      <c r="ALG79" s="172"/>
      <c r="ALH79" s="172"/>
      <c r="ALI79" s="172"/>
      <c r="ALJ79" s="172"/>
      <c r="ALK79" s="172"/>
      <c r="ALL79" s="172"/>
      <c r="ALM79" s="172"/>
      <c r="ALN79" s="172"/>
      <c r="ALO79" s="172"/>
      <c r="ALP79" s="172"/>
      <c r="ALQ79" s="172"/>
      <c r="ALR79" s="172"/>
      <c r="ALS79" s="172"/>
      <c r="ALT79" s="172"/>
      <c r="ALU79" s="172"/>
      <c r="ALV79" s="172"/>
      <c r="ALW79" s="172"/>
      <c r="ALX79" s="172"/>
      <c r="ALY79" s="172"/>
      <c r="ALZ79" s="172"/>
      <c r="AMA79" s="172"/>
      <c r="AMB79" s="172"/>
      <c r="AMC79" s="172"/>
      <c r="AMD79" s="172"/>
      <c r="AME79" s="172"/>
      <c r="AMF79" s="172"/>
      <c r="AMG79" s="172"/>
      <c r="AMH79" s="172"/>
      <c r="AMI79" s="172"/>
      <c r="AMJ79" s="172"/>
      <c r="AMK79" s="172"/>
      <c r="AML79" s="172"/>
    </row>
    <row r="80" spans="1:1026" s="282" customFormat="1">
      <c r="A80" s="408" t="s">
        <v>422</v>
      </c>
      <c r="B80" s="408" t="s">
        <v>423</v>
      </c>
      <c r="C80" s="154">
        <f t="shared" si="95"/>
        <v>17</v>
      </c>
      <c r="D80" s="167">
        <f t="shared" si="96"/>
        <v>68</v>
      </c>
      <c r="E80" s="166" t="str">
        <f t="shared" si="97"/>
        <v>9C</v>
      </c>
      <c r="F80" s="367" t="str">
        <f t="shared" si="98"/>
        <v>1B</v>
      </c>
      <c r="G80" s="367" t="str">
        <f t="shared" si="99"/>
        <v>02</v>
      </c>
      <c r="H80" s="367" t="str">
        <f t="shared" si="100"/>
        <v>4D</v>
      </c>
      <c r="I80" s="367" t="str">
        <f t="shared" si="101"/>
        <v>00</v>
      </c>
      <c r="J80" s="367" t="str">
        <f t="shared" si="102"/>
        <v>03</v>
      </c>
      <c r="K80" s="367" t="str">
        <f t="shared" si="103"/>
        <v>06</v>
      </c>
      <c r="L80" s="367" t="str">
        <f t="shared" si="104"/>
        <v>0F</v>
      </c>
      <c r="M80" s="367" t="str">
        <f t="shared" si="105"/>
        <v>4</v>
      </c>
      <c r="N80" s="367" t="str">
        <f t="shared" si="106"/>
        <v/>
      </c>
      <c r="O80" s="156" t="str">
        <f t="shared" si="107"/>
        <v/>
      </c>
      <c r="P80" s="157" t="str">
        <f t="shared" si="108"/>
        <v>1</v>
      </c>
      <c r="Q80" s="158" t="str">
        <f t="shared" si="108"/>
        <v>0</v>
      </c>
      <c r="R80" s="158" t="str">
        <f t="shared" si="108"/>
        <v>0</v>
      </c>
      <c r="S80" s="159" t="str">
        <f t="shared" si="108"/>
        <v>1</v>
      </c>
      <c r="T80" s="158" t="str">
        <f t="shared" si="108"/>
        <v>1</v>
      </c>
      <c r="U80" s="158" t="str">
        <f t="shared" si="108"/>
        <v>1</v>
      </c>
      <c r="V80" s="158" t="str">
        <f t="shared" si="108"/>
        <v>0</v>
      </c>
      <c r="W80" s="159" t="str">
        <f t="shared" si="108"/>
        <v>0</v>
      </c>
      <c r="X80" s="158" t="str">
        <f t="shared" si="109"/>
        <v>0</v>
      </c>
      <c r="Y80" s="158" t="str">
        <f t="shared" si="109"/>
        <v>0</v>
      </c>
      <c r="Z80" s="158" t="str">
        <f t="shared" si="109"/>
        <v>0</v>
      </c>
      <c r="AA80" s="159" t="str">
        <f t="shared" si="109"/>
        <v>1</v>
      </c>
      <c r="AB80" s="161" t="str">
        <f t="shared" si="109"/>
        <v>1</v>
      </c>
      <c r="AC80" s="161" t="str">
        <f t="shared" si="109"/>
        <v>0</v>
      </c>
      <c r="AD80" s="158" t="str">
        <f t="shared" si="109"/>
        <v>1</v>
      </c>
      <c r="AE80" s="159" t="str">
        <f t="shared" si="109"/>
        <v>1</v>
      </c>
      <c r="AF80" s="367" t="str">
        <f t="shared" si="110"/>
        <v>0</v>
      </c>
      <c r="AG80" s="162" t="str">
        <f t="shared" si="110"/>
        <v>0</v>
      </c>
      <c r="AH80" s="163" t="str">
        <f t="shared" si="110"/>
        <v>0</v>
      </c>
      <c r="AI80" s="165" t="str">
        <f t="shared" si="110"/>
        <v>0</v>
      </c>
      <c r="AJ80" s="164" t="str">
        <f t="shared" si="110"/>
        <v>0</v>
      </c>
      <c r="AK80" s="164" t="str">
        <f t="shared" si="110"/>
        <v>0</v>
      </c>
      <c r="AL80" s="289" t="str">
        <f t="shared" si="110"/>
        <v>1</v>
      </c>
      <c r="AM80" s="165" t="str">
        <f t="shared" si="110"/>
        <v>0</v>
      </c>
      <c r="AN80" s="230" t="str">
        <f t="shared" si="111"/>
        <v>0</v>
      </c>
      <c r="AO80" s="230" t="str">
        <f t="shared" si="111"/>
        <v>1</v>
      </c>
      <c r="AP80" s="230" t="str">
        <f t="shared" si="111"/>
        <v>0</v>
      </c>
      <c r="AQ80" s="231" t="str">
        <f t="shared" si="111"/>
        <v>0</v>
      </c>
      <c r="AR80" s="230" t="str">
        <f t="shared" si="111"/>
        <v>1</v>
      </c>
      <c r="AS80" s="230" t="str">
        <f t="shared" si="111"/>
        <v>1</v>
      </c>
      <c r="AT80" s="230" t="str">
        <f t="shared" si="111"/>
        <v>0</v>
      </c>
      <c r="AU80" s="231" t="str">
        <f t="shared" si="111"/>
        <v>1</v>
      </c>
      <c r="AV80" s="230" t="str">
        <f t="shared" si="112"/>
        <v>0</v>
      </c>
      <c r="AW80" s="232" t="str">
        <f t="shared" si="112"/>
        <v>0</v>
      </c>
      <c r="AX80" s="232" t="str">
        <f t="shared" si="112"/>
        <v>0</v>
      </c>
      <c r="AY80" s="233" t="str">
        <f t="shared" si="112"/>
        <v>0</v>
      </c>
      <c r="AZ80" s="232" t="str">
        <f t="shared" si="112"/>
        <v>0</v>
      </c>
      <c r="BA80" s="232" t="str">
        <f t="shared" si="112"/>
        <v>0</v>
      </c>
      <c r="BB80" s="232" t="str">
        <f t="shared" si="112"/>
        <v>0</v>
      </c>
      <c r="BC80" s="233" t="str">
        <f t="shared" si="112"/>
        <v>0</v>
      </c>
      <c r="BD80" s="168" t="str">
        <f t="shared" si="113"/>
        <v>0</v>
      </c>
      <c r="BE80" s="168" t="str">
        <f t="shared" si="113"/>
        <v>0</v>
      </c>
      <c r="BF80" s="168" t="str">
        <f t="shared" si="113"/>
        <v>0</v>
      </c>
      <c r="BG80" s="169" t="str">
        <f t="shared" si="113"/>
        <v>0</v>
      </c>
      <c r="BH80" s="168" t="str">
        <f t="shared" si="113"/>
        <v>0</v>
      </c>
      <c r="BI80" s="168" t="str">
        <f t="shared" si="113"/>
        <v>0</v>
      </c>
      <c r="BJ80" s="168" t="str">
        <f t="shared" si="113"/>
        <v>1</v>
      </c>
      <c r="BK80" s="169" t="str">
        <f t="shared" si="113"/>
        <v>1</v>
      </c>
      <c r="BL80" s="168" t="str">
        <f t="shared" si="114"/>
        <v>0</v>
      </c>
      <c r="BM80" s="168" t="str">
        <f t="shared" si="114"/>
        <v>0</v>
      </c>
      <c r="BN80" s="168" t="str">
        <f t="shared" si="114"/>
        <v>0</v>
      </c>
      <c r="BO80" s="169" t="str">
        <f t="shared" si="114"/>
        <v>0</v>
      </c>
      <c r="BP80" s="168" t="str">
        <f t="shared" si="114"/>
        <v>0</v>
      </c>
      <c r="BQ80" s="168" t="str">
        <f t="shared" si="114"/>
        <v>1</v>
      </c>
      <c r="BR80" s="168" t="str">
        <f t="shared" si="114"/>
        <v>1</v>
      </c>
      <c r="BS80" s="169" t="str">
        <f t="shared" si="114"/>
        <v>0</v>
      </c>
      <c r="BT80" s="302" t="str">
        <f t="shared" si="115"/>
        <v>0</v>
      </c>
      <c r="BU80" s="302" t="str">
        <f t="shared" si="115"/>
        <v>0</v>
      </c>
      <c r="BV80" s="302" t="str">
        <f t="shared" si="115"/>
        <v>0</v>
      </c>
      <c r="BW80" s="303" t="str">
        <f t="shared" si="115"/>
        <v>0</v>
      </c>
      <c r="BX80" s="302" t="str">
        <f t="shared" si="115"/>
        <v>1</v>
      </c>
      <c r="BY80" s="302" t="str">
        <f t="shared" si="115"/>
        <v>1</v>
      </c>
      <c r="BZ80" s="302" t="str">
        <f t="shared" si="115"/>
        <v>1</v>
      </c>
      <c r="CA80" s="303" t="str">
        <f t="shared" si="115"/>
        <v>1</v>
      </c>
      <c r="CB80" s="164" t="str">
        <f t="shared" si="116"/>
        <v>0</v>
      </c>
      <c r="CC80" s="289" t="str">
        <f t="shared" si="116"/>
        <v>1</v>
      </c>
      <c r="CD80" s="340" t="str">
        <f t="shared" si="116"/>
        <v>0</v>
      </c>
      <c r="CE80" s="341" t="str">
        <f t="shared" si="116"/>
        <v>0</v>
      </c>
      <c r="CF80" s="340" t="str">
        <f t="shared" si="116"/>
        <v>0</v>
      </c>
      <c r="CG80" s="340" t="str">
        <f t="shared" si="116"/>
        <v>0</v>
      </c>
      <c r="CH80" s="340" t="str">
        <f t="shared" si="116"/>
        <v>0</v>
      </c>
      <c r="CI80" s="341" t="str">
        <f t="shared" si="116"/>
        <v>0</v>
      </c>
      <c r="CJ80" s="367"/>
      <c r="CK80" s="367"/>
      <c r="CL80" s="32" t="str">
        <f t="shared" si="146"/>
        <v>9C1B</v>
      </c>
      <c r="CM80" s="285">
        <f t="shared" si="147"/>
        <v>77</v>
      </c>
      <c r="CN80" s="285">
        <f t="shared" si="150"/>
        <v>87</v>
      </c>
      <c r="CO80" s="142">
        <f t="shared" si="117"/>
        <v>63.9</v>
      </c>
      <c r="CP80" s="142">
        <f t="shared" si="118"/>
        <v>17.722222222222221</v>
      </c>
      <c r="CQ80" s="154">
        <f t="shared" si="148"/>
        <v>1</v>
      </c>
      <c r="CR80" s="367"/>
      <c r="CS80" s="170">
        <f t="shared" si="119"/>
        <v>9</v>
      </c>
      <c r="CT80" s="23">
        <f t="shared" si="120"/>
        <v>12</v>
      </c>
      <c r="CU80" s="171">
        <f t="shared" si="121"/>
        <v>1</v>
      </c>
      <c r="CV80" s="23">
        <f t="shared" si="122"/>
        <v>11</v>
      </c>
      <c r="CW80" s="172">
        <f t="shared" si="123"/>
        <v>0</v>
      </c>
      <c r="CX80" s="24">
        <f t="shared" si="124"/>
        <v>2</v>
      </c>
      <c r="CY80" s="267">
        <f t="shared" si="125"/>
        <v>4</v>
      </c>
      <c r="CZ80" s="268">
        <f t="shared" si="126"/>
        <v>13</v>
      </c>
      <c r="DA80" s="267">
        <f t="shared" si="127"/>
        <v>0</v>
      </c>
      <c r="DB80" s="268">
        <f t="shared" si="128"/>
        <v>0</v>
      </c>
      <c r="DC80" s="173">
        <f t="shared" si="129"/>
        <v>0</v>
      </c>
      <c r="DD80" s="26">
        <f t="shared" si="130"/>
        <v>3</v>
      </c>
      <c r="DE80" s="173">
        <f t="shared" si="131"/>
        <v>0</v>
      </c>
      <c r="DF80" s="26">
        <f t="shared" si="132"/>
        <v>6</v>
      </c>
      <c r="DG80" s="326">
        <f t="shared" si="133"/>
        <v>0</v>
      </c>
      <c r="DH80" s="327">
        <f t="shared" si="134"/>
        <v>15</v>
      </c>
      <c r="DI80" s="172">
        <f t="shared" si="135"/>
        <v>4</v>
      </c>
      <c r="DJ80" s="24">
        <f t="shared" si="136"/>
        <v>0</v>
      </c>
      <c r="DK80" s="172"/>
      <c r="DL80" s="19">
        <f t="shared" si="137"/>
        <v>156</v>
      </c>
      <c r="DM80" s="19">
        <f t="shared" si="138"/>
        <v>27</v>
      </c>
      <c r="DN80" s="174">
        <f t="shared" si="139"/>
        <v>2</v>
      </c>
      <c r="DO80" s="278">
        <f t="shared" si="140"/>
        <v>77</v>
      </c>
      <c r="DP80" s="278">
        <f t="shared" si="141"/>
        <v>0</v>
      </c>
      <c r="DQ80" s="20">
        <f t="shared" si="142"/>
        <v>3</v>
      </c>
      <c r="DR80" s="20">
        <f t="shared" si="143"/>
        <v>6</v>
      </c>
      <c r="DS80" s="337">
        <f t="shared" si="144"/>
        <v>15</v>
      </c>
      <c r="DT80" s="174">
        <f t="shared" si="145"/>
        <v>64</v>
      </c>
      <c r="DU80" s="172">
        <f t="shared" si="149"/>
        <v>15</v>
      </c>
      <c r="DV80" s="172"/>
      <c r="DW80" s="172"/>
      <c r="DX80" s="172"/>
      <c r="DY80" s="172"/>
      <c r="DZ80" s="172"/>
      <c r="EA80" s="172"/>
      <c r="EB80" s="172"/>
      <c r="EC80" s="172"/>
      <c r="ED80" s="172"/>
      <c r="EE80" s="172"/>
      <c r="EF80" s="172"/>
      <c r="EG80" s="172"/>
      <c r="EH80" s="172"/>
      <c r="EI80" s="172"/>
      <c r="EJ80" s="172"/>
      <c r="EK80" s="172"/>
      <c r="EL80" s="172"/>
      <c r="EM80" s="172"/>
      <c r="EN80" s="172"/>
      <c r="EO80" s="172"/>
      <c r="EP80" s="172"/>
      <c r="EQ80" s="172"/>
      <c r="ER80" s="172"/>
      <c r="ES80" s="172"/>
      <c r="ET80" s="172"/>
      <c r="EU80" s="172"/>
      <c r="EV80" s="172"/>
      <c r="EW80" s="172"/>
      <c r="EX80" s="172"/>
      <c r="EY80" s="172"/>
      <c r="EZ80" s="172"/>
      <c r="FA80" s="172"/>
      <c r="FB80" s="172"/>
      <c r="FC80" s="172"/>
      <c r="FD80" s="172"/>
      <c r="FE80" s="172"/>
      <c r="FF80" s="172"/>
      <c r="FG80" s="172"/>
      <c r="FH80" s="172"/>
      <c r="FI80" s="172"/>
      <c r="FJ80" s="172"/>
      <c r="FK80" s="172"/>
      <c r="FL80" s="172"/>
      <c r="FM80" s="172"/>
      <c r="FN80" s="172"/>
      <c r="FO80" s="172"/>
      <c r="FP80" s="172"/>
      <c r="FQ80" s="172"/>
      <c r="FR80" s="172"/>
      <c r="FS80" s="172"/>
      <c r="FT80" s="172"/>
      <c r="FU80" s="172"/>
      <c r="FV80" s="172"/>
      <c r="FW80" s="172"/>
      <c r="FX80" s="172"/>
      <c r="FY80" s="172"/>
      <c r="FZ80" s="172"/>
      <c r="GA80" s="172"/>
      <c r="GB80" s="172"/>
      <c r="GC80" s="172"/>
      <c r="GD80" s="172"/>
      <c r="GE80" s="172"/>
      <c r="GF80" s="172"/>
      <c r="GG80" s="172"/>
      <c r="GH80" s="172"/>
      <c r="GI80" s="172"/>
      <c r="GJ80" s="172"/>
      <c r="GK80" s="172"/>
      <c r="GL80" s="172"/>
      <c r="GM80" s="172"/>
      <c r="GN80" s="172"/>
      <c r="GO80" s="172"/>
      <c r="GP80" s="172"/>
      <c r="GQ80" s="172"/>
      <c r="GR80" s="172"/>
      <c r="GS80" s="172"/>
      <c r="GT80" s="172"/>
      <c r="GU80" s="172"/>
      <c r="GV80" s="172"/>
      <c r="GW80" s="172"/>
      <c r="GX80" s="172"/>
      <c r="GY80" s="172"/>
      <c r="GZ80" s="172"/>
      <c r="HA80" s="172"/>
      <c r="HB80" s="172"/>
      <c r="HC80" s="172"/>
      <c r="HD80" s="172"/>
      <c r="HE80" s="172"/>
      <c r="HF80" s="172"/>
      <c r="HG80" s="172"/>
      <c r="HH80" s="172"/>
      <c r="HI80" s="172"/>
      <c r="HJ80" s="172"/>
      <c r="HK80" s="172"/>
      <c r="HL80" s="172"/>
      <c r="HM80" s="172"/>
      <c r="HN80" s="172"/>
      <c r="HO80" s="172"/>
      <c r="HP80" s="172"/>
      <c r="HQ80" s="172"/>
      <c r="HR80" s="172"/>
      <c r="HS80" s="172"/>
      <c r="HT80" s="172"/>
      <c r="HU80" s="172"/>
      <c r="HV80" s="172"/>
      <c r="HW80" s="172"/>
      <c r="HX80" s="172"/>
      <c r="HY80" s="172"/>
      <c r="HZ80" s="172"/>
      <c r="IA80" s="172"/>
      <c r="IB80" s="172"/>
      <c r="IC80" s="172"/>
      <c r="ID80" s="172"/>
      <c r="IE80" s="172"/>
      <c r="IF80" s="172"/>
      <c r="IG80" s="172"/>
      <c r="IH80" s="172"/>
      <c r="II80" s="172"/>
      <c r="IJ80" s="172"/>
      <c r="IK80" s="172"/>
      <c r="IL80" s="172"/>
      <c r="IM80" s="172"/>
      <c r="IN80" s="172"/>
      <c r="IO80" s="172"/>
      <c r="IP80" s="172"/>
      <c r="IQ80" s="172"/>
      <c r="IR80" s="172"/>
      <c r="IS80" s="172"/>
      <c r="IT80" s="172"/>
      <c r="IU80" s="172"/>
      <c r="IV80" s="172"/>
      <c r="IW80" s="172"/>
      <c r="IX80" s="172"/>
      <c r="IY80" s="172"/>
      <c r="IZ80" s="172"/>
      <c r="JA80" s="172"/>
      <c r="JB80" s="172"/>
      <c r="JC80" s="172"/>
      <c r="JD80" s="172"/>
      <c r="JE80" s="172"/>
      <c r="JF80" s="172"/>
      <c r="JG80" s="172"/>
      <c r="JH80" s="172"/>
      <c r="JI80" s="172"/>
      <c r="JJ80" s="172"/>
      <c r="JK80" s="172"/>
      <c r="JL80" s="172"/>
      <c r="JM80" s="172"/>
      <c r="JN80" s="172"/>
      <c r="JO80" s="172"/>
      <c r="JP80" s="172"/>
      <c r="JQ80" s="172"/>
      <c r="JR80" s="172"/>
      <c r="JS80" s="172"/>
      <c r="JT80" s="172"/>
      <c r="JU80" s="172"/>
      <c r="JV80" s="172"/>
      <c r="JW80" s="172"/>
      <c r="JX80" s="172"/>
      <c r="JY80" s="172"/>
      <c r="JZ80" s="172"/>
      <c r="KA80" s="172"/>
      <c r="KB80" s="172"/>
      <c r="KC80" s="172"/>
      <c r="KD80" s="172"/>
      <c r="KE80" s="172"/>
      <c r="KF80" s="172"/>
      <c r="KG80" s="172"/>
      <c r="KH80" s="172"/>
      <c r="KI80" s="172"/>
      <c r="KJ80" s="172"/>
      <c r="KK80" s="172"/>
      <c r="KL80" s="172"/>
      <c r="KM80" s="172"/>
      <c r="KN80" s="172"/>
      <c r="KO80" s="172"/>
      <c r="KP80" s="172"/>
      <c r="KQ80" s="172"/>
      <c r="KR80" s="172"/>
      <c r="KS80" s="172"/>
      <c r="KT80" s="172"/>
      <c r="KU80" s="172"/>
      <c r="KV80" s="172"/>
      <c r="KW80" s="172"/>
      <c r="KX80" s="172"/>
      <c r="KY80" s="172"/>
      <c r="KZ80" s="172"/>
      <c r="LA80" s="172"/>
      <c r="LB80" s="172"/>
      <c r="LC80" s="172"/>
      <c r="LD80" s="172"/>
      <c r="LE80" s="172"/>
      <c r="LF80" s="172"/>
      <c r="LG80" s="172"/>
      <c r="LH80" s="172"/>
      <c r="LI80" s="172"/>
      <c r="LJ80" s="172"/>
      <c r="LK80" s="172"/>
      <c r="LL80" s="172"/>
      <c r="LM80" s="172"/>
      <c r="LN80" s="172"/>
      <c r="LO80" s="172"/>
      <c r="LP80" s="172"/>
      <c r="LQ80" s="172"/>
      <c r="LR80" s="172"/>
      <c r="LS80" s="172"/>
      <c r="LT80" s="172"/>
      <c r="LU80" s="172"/>
      <c r="LV80" s="172"/>
      <c r="LW80" s="172"/>
      <c r="LX80" s="172"/>
      <c r="LY80" s="172"/>
      <c r="LZ80" s="172"/>
      <c r="MA80" s="172"/>
      <c r="MB80" s="172"/>
      <c r="MC80" s="172"/>
      <c r="MD80" s="172"/>
      <c r="ME80" s="172"/>
      <c r="MF80" s="172"/>
      <c r="MG80" s="172"/>
      <c r="MH80" s="172"/>
      <c r="MI80" s="172"/>
      <c r="MJ80" s="172"/>
      <c r="MK80" s="172"/>
      <c r="ML80" s="172"/>
      <c r="MM80" s="172"/>
      <c r="MN80" s="172"/>
      <c r="MO80" s="172"/>
      <c r="MP80" s="172"/>
      <c r="MQ80" s="172"/>
      <c r="MR80" s="172"/>
      <c r="MS80" s="172"/>
      <c r="MT80" s="172"/>
      <c r="MU80" s="172"/>
      <c r="MV80" s="172"/>
      <c r="MW80" s="172"/>
      <c r="MX80" s="172"/>
      <c r="MY80" s="172"/>
      <c r="MZ80" s="172"/>
      <c r="NA80" s="172"/>
      <c r="NB80" s="172"/>
      <c r="NC80" s="172"/>
      <c r="ND80" s="172"/>
      <c r="NE80" s="172"/>
      <c r="NF80" s="172"/>
      <c r="NG80" s="172"/>
      <c r="NH80" s="172"/>
      <c r="NI80" s="172"/>
      <c r="NJ80" s="172"/>
      <c r="NK80" s="172"/>
      <c r="NL80" s="172"/>
      <c r="NM80" s="172"/>
      <c r="NN80" s="172"/>
      <c r="NO80" s="172"/>
      <c r="NP80" s="172"/>
      <c r="NQ80" s="172"/>
      <c r="NR80" s="172"/>
      <c r="NS80" s="172"/>
      <c r="NT80" s="172"/>
      <c r="NU80" s="172"/>
      <c r="NV80" s="172"/>
      <c r="NW80" s="172"/>
      <c r="NX80" s="172"/>
      <c r="NY80" s="172"/>
      <c r="NZ80" s="172"/>
      <c r="OA80" s="172"/>
      <c r="OB80" s="172"/>
      <c r="OC80" s="172"/>
      <c r="OD80" s="172"/>
      <c r="OE80" s="172"/>
      <c r="OF80" s="172"/>
      <c r="OG80" s="172"/>
      <c r="OH80" s="172"/>
      <c r="OI80" s="172"/>
      <c r="OJ80" s="172"/>
      <c r="OK80" s="172"/>
      <c r="OL80" s="172"/>
      <c r="OM80" s="172"/>
      <c r="ON80" s="172"/>
      <c r="OO80" s="172"/>
      <c r="OP80" s="172"/>
      <c r="OQ80" s="172"/>
      <c r="OR80" s="172"/>
      <c r="OS80" s="172"/>
      <c r="OT80" s="172"/>
      <c r="OU80" s="172"/>
      <c r="OV80" s="172"/>
      <c r="OW80" s="172"/>
      <c r="OX80" s="172"/>
      <c r="OY80" s="172"/>
      <c r="OZ80" s="172"/>
      <c r="PA80" s="172"/>
      <c r="PB80" s="172"/>
      <c r="PC80" s="172"/>
      <c r="PD80" s="172"/>
      <c r="PE80" s="172"/>
      <c r="PF80" s="172"/>
      <c r="PG80" s="172"/>
      <c r="PH80" s="172"/>
      <c r="PI80" s="172"/>
      <c r="PJ80" s="172"/>
      <c r="PK80" s="172"/>
      <c r="PL80" s="172"/>
      <c r="PM80" s="172"/>
      <c r="PN80" s="172"/>
      <c r="PO80" s="172"/>
      <c r="PP80" s="172"/>
      <c r="PQ80" s="172"/>
      <c r="PR80" s="172"/>
      <c r="PS80" s="172"/>
      <c r="PT80" s="172"/>
      <c r="PU80" s="172"/>
      <c r="PV80" s="172"/>
      <c r="PW80" s="172"/>
      <c r="PX80" s="172"/>
      <c r="PY80" s="172"/>
      <c r="PZ80" s="172"/>
      <c r="QA80" s="172"/>
      <c r="QB80" s="172"/>
      <c r="QC80" s="172"/>
      <c r="QD80" s="172"/>
      <c r="QE80" s="172"/>
      <c r="QF80" s="172"/>
      <c r="QG80" s="172"/>
      <c r="QH80" s="172"/>
      <c r="QI80" s="172"/>
      <c r="QJ80" s="172"/>
      <c r="QK80" s="172"/>
      <c r="QL80" s="172"/>
      <c r="QM80" s="172"/>
      <c r="QN80" s="172"/>
      <c r="QO80" s="172"/>
      <c r="QP80" s="172"/>
      <c r="QQ80" s="172"/>
      <c r="QR80" s="172"/>
      <c r="QS80" s="172"/>
      <c r="QT80" s="172"/>
      <c r="QU80" s="172"/>
      <c r="QV80" s="172"/>
      <c r="QW80" s="172"/>
      <c r="QX80" s="172"/>
      <c r="QY80" s="172"/>
      <c r="QZ80" s="172"/>
      <c r="RA80" s="172"/>
      <c r="RB80" s="172"/>
      <c r="RC80" s="172"/>
      <c r="RD80" s="172"/>
      <c r="RE80" s="172"/>
      <c r="RF80" s="172"/>
      <c r="RG80" s="172"/>
      <c r="RH80" s="172"/>
      <c r="RI80" s="172"/>
      <c r="RJ80" s="172"/>
      <c r="RK80" s="172"/>
      <c r="RL80" s="172"/>
      <c r="RM80" s="172"/>
      <c r="RN80" s="172"/>
      <c r="RO80" s="172"/>
      <c r="RP80" s="172"/>
      <c r="RQ80" s="172"/>
      <c r="RR80" s="172"/>
      <c r="RS80" s="172"/>
      <c r="RT80" s="172"/>
      <c r="RU80" s="172"/>
      <c r="RV80" s="172"/>
      <c r="RW80" s="172"/>
      <c r="RX80" s="172"/>
      <c r="RY80" s="172"/>
      <c r="RZ80" s="172"/>
      <c r="SA80" s="172"/>
      <c r="SB80" s="172"/>
      <c r="SC80" s="172"/>
      <c r="SD80" s="172"/>
      <c r="SE80" s="172"/>
      <c r="SF80" s="172"/>
      <c r="SG80" s="172"/>
      <c r="SH80" s="172"/>
      <c r="SI80" s="172"/>
      <c r="SJ80" s="172"/>
      <c r="SK80" s="172"/>
      <c r="SL80" s="172"/>
      <c r="SM80" s="172"/>
      <c r="SN80" s="172"/>
      <c r="SO80" s="172"/>
      <c r="SP80" s="172"/>
      <c r="SQ80" s="172"/>
      <c r="SR80" s="172"/>
      <c r="SS80" s="172"/>
      <c r="ST80" s="172"/>
      <c r="SU80" s="172"/>
      <c r="SV80" s="172"/>
      <c r="SW80" s="172"/>
      <c r="SX80" s="172"/>
      <c r="SY80" s="172"/>
      <c r="SZ80" s="172"/>
      <c r="TA80" s="172"/>
      <c r="TB80" s="172"/>
      <c r="TC80" s="172"/>
      <c r="TD80" s="172"/>
      <c r="TE80" s="172"/>
      <c r="TF80" s="172"/>
      <c r="TG80" s="172"/>
      <c r="TH80" s="172"/>
      <c r="TI80" s="172"/>
      <c r="TJ80" s="172"/>
      <c r="TK80" s="172"/>
      <c r="TL80" s="172"/>
      <c r="TM80" s="172"/>
      <c r="TN80" s="172"/>
      <c r="TO80" s="172"/>
      <c r="TP80" s="172"/>
      <c r="TQ80" s="172"/>
      <c r="TR80" s="172"/>
      <c r="TS80" s="172"/>
      <c r="TT80" s="172"/>
      <c r="TU80" s="172"/>
      <c r="TV80" s="172"/>
      <c r="TW80" s="172"/>
      <c r="TX80" s="172"/>
      <c r="TY80" s="172"/>
      <c r="TZ80" s="172"/>
      <c r="UA80" s="172"/>
      <c r="UB80" s="172"/>
      <c r="UC80" s="172"/>
      <c r="UD80" s="172"/>
      <c r="UE80" s="172"/>
      <c r="UF80" s="172"/>
      <c r="UG80" s="172"/>
      <c r="UH80" s="172"/>
      <c r="UI80" s="172"/>
      <c r="UJ80" s="172"/>
      <c r="UK80" s="172"/>
      <c r="UL80" s="172"/>
      <c r="UM80" s="172"/>
      <c r="UN80" s="172"/>
      <c r="UO80" s="172"/>
      <c r="UP80" s="172"/>
      <c r="UQ80" s="172"/>
      <c r="UR80" s="172"/>
      <c r="US80" s="172"/>
      <c r="UT80" s="172"/>
      <c r="UU80" s="172"/>
      <c r="UV80" s="172"/>
      <c r="UW80" s="172"/>
      <c r="UX80" s="172"/>
      <c r="UY80" s="172"/>
      <c r="UZ80" s="172"/>
      <c r="VA80" s="172"/>
      <c r="VB80" s="172"/>
      <c r="VC80" s="172"/>
      <c r="VD80" s="172"/>
      <c r="VE80" s="172"/>
      <c r="VF80" s="172"/>
      <c r="VG80" s="172"/>
      <c r="VH80" s="172"/>
      <c r="VI80" s="172"/>
      <c r="VJ80" s="172"/>
      <c r="VK80" s="172"/>
      <c r="VL80" s="172"/>
      <c r="VM80" s="172"/>
      <c r="VN80" s="172"/>
      <c r="VO80" s="172"/>
      <c r="VP80" s="172"/>
      <c r="VQ80" s="172"/>
      <c r="VR80" s="172"/>
      <c r="VS80" s="172"/>
      <c r="VT80" s="172"/>
      <c r="VU80" s="172"/>
      <c r="VV80" s="172"/>
      <c r="VW80" s="172"/>
      <c r="VX80" s="172"/>
      <c r="VY80" s="172"/>
      <c r="VZ80" s="172"/>
      <c r="WA80" s="172"/>
      <c r="WB80" s="172"/>
      <c r="WC80" s="172"/>
      <c r="WD80" s="172"/>
      <c r="WE80" s="172"/>
      <c r="WF80" s="172"/>
      <c r="WG80" s="172"/>
      <c r="WH80" s="172"/>
      <c r="WI80" s="172"/>
      <c r="WJ80" s="172"/>
      <c r="WK80" s="172"/>
      <c r="WL80" s="172"/>
      <c r="WM80" s="172"/>
      <c r="WN80" s="172"/>
      <c r="WO80" s="172"/>
      <c r="WP80" s="172"/>
      <c r="WQ80" s="172"/>
      <c r="WR80" s="172"/>
      <c r="WS80" s="172"/>
      <c r="WT80" s="172"/>
      <c r="WU80" s="172"/>
      <c r="WV80" s="172"/>
      <c r="WW80" s="172"/>
      <c r="WX80" s="172"/>
      <c r="WY80" s="172"/>
      <c r="WZ80" s="172"/>
      <c r="XA80" s="172"/>
      <c r="XB80" s="172"/>
      <c r="XC80" s="172"/>
      <c r="XD80" s="172"/>
      <c r="XE80" s="172"/>
      <c r="XF80" s="172"/>
      <c r="XG80" s="172"/>
      <c r="XH80" s="172"/>
      <c r="XI80" s="172"/>
      <c r="XJ80" s="172"/>
      <c r="XK80" s="172"/>
      <c r="XL80" s="172"/>
      <c r="XM80" s="172"/>
      <c r="XN80" s="172"/>
      <c r="XO80" s="172"/>
      <c r="XP80" s="172"/>
      <c r="XQ80" s="172"/>
      <c r="XR80" s="172"/>
      <c r="XS80" s="172"/>
      <c r="XT80" s="172"/>
      <c r="XU80" s="172"/>
      <c r="XV80" s="172"/>
      <c r="XW80" s="172"/>
      <c r="XX80" s="172"/>
      <c r="XY80" s="172"/>
      <c r="XZ80" s="172"/>
      <c r="YA80" s="172"/>
      <c r="YB80" s="172"/>
      <c r="YC80" s="172"/>
      <c r="YD80" s="172"/>
      <c r="YE80" s="172"/>
      <c r="YF80" s="172"/>
      <c r="YG80" s="172"/>
      <c r="YH80" s="172"/>
      <c r="YI80" s="172"/>
      <c r="YJ80" s="172"/>
      <c r="YK80" s="172"/>
      <c r="YL80" s="172"/>
      <c r="YM80" s="172"/>
      <c r="YN80" s="172"/>
      <c r="YO80" s="172"/>
      <c r="YP80" s="172"/>
      <c r="YQ80" s="172"/>
      <c r="YR80" s="172"/>
      <c r="YS80" s="172"/>
      <c r="YT80" s="172"/>
      <c r="YU80" s="172"/>
      <c r="YV80" s="172"/>
      <c r="YW80" s="172"/>
      <c r="YX80" s="172"/>
      <c r="YY80" s="172"/>
      <c r="YZ80" s="172"/>
      <c r="ZA80" s="172"/>
      <c r="ZB80" s="172"/>
      <c r="ZC80" s="172"/>
      <c r="ZD80" s="172"/>
      <c r="ZE80" s="172"/>
      <c r="ZF80" s="172"/>
      <c r="ZG80" s="172"/>
      <c r="ZH80" s="172"/>
      <c r="ZI80" s="172"/>
      <c r="ZJ80" s="172"/>
      <c r="ZK80" s="172"/>
      <c r="ZL80" s="172"/>
      <c r="ZM80" s="172"/>
      <c r="ZN80" s="172"/>
      <c r="ZO80" s="172"/>
      <c r="ZP80" s="172"/>
      <c r="ZQ80" s="172"/>
      <c r="ZR80" s="172"/>
      <c r="ZS80" s="172"/>
      <c r="ZT80" s="172"/>
      <c r="ZU80" s="172"/>
      <c r="ZV80" s="172"/>
      <c r="ZW80" s="172"/>
      <c r="ZX80" s="172"/>
      <c r="ZY80" s="172"/>
      <c r="ZZ80" s="172"/>
      <c r="AAA80" s="172"/>
      <c r="AAB80" s="172"/>
      <c r="AAC80" s="172"/>
      <c r="AAD80" s="172"/>
      <c r="AAE80" s="172"/>
      <c r="AAF80" s="172"/>
      <c r="AAG80" s="172"/>
      <c r="AAH80" s="172"/>
      <c r="AAI80" s="172"/>
      <c r="AAJ80" s="172"/>
      <c r="AAK80" s="172"/>
      <c r="AAL80" s="172"/>
      <c r="AAM80" s="172"/>
      <c r="AAN80" s="172"/>
      <c r="AAO80" s="172"/>
      <c r="AAP80" s="172"/>
      <c r="AAQ80" s="172"/>
      <c r="AAR80" s="172"/>
      <c r="AAS80" s="172"/>
      <c r="AAT80" s="172"/>
      <c r="AAU80" s="172"/>
      <c r="AAV80" s="172"/>
      <c r="AAW80" s="172"/>
      <c r="AAX80" s="172"/>
      <c r="AAY80" s="172"/>
      <c r="AAZ80" s="172"/>
      <c r="ABA80" s="172"/>
      <c r="ABB80" s="172"/>
      <c r="ABC80" s="172"/>
      <c r="ABD80" s="172"/>
      <c r="ABE80" s="172"/>
      <c r="ABF80" s="172"/>
      <c r="ABG80" s="172"/>
      <c r="ABH80" s="172"/>
      <c r="ABI80" s="172"/>
      <c r="ABJ80" s="172"/>
      <c r="ABK80" s="172"/>
      <c r="ABL80" s="172"/>
      <c r="ABM80" s="172"/>
      <c r="ABN80" s="172"/>
      <c r="ABO80" s="172"/>
      <c r="ABP80" s="172"/>
      <c r="ABQ80" s="172"/>
      <c r="ABR80" s="172"/>
      <c r="ABS80" s="172"/>
      <c r="ABT80" s="172"/>
      <c r="ABU80" s="172"/>
      <c r="ABV80" s="172"/>
      <c r="ABW80" s="172"/>
      <c r="ABX80" s="172"/>
      <c r="ABY80" s="172"/>
      <c r="ABZ80" s="172"/>
      <c r="ACA80" s="172"/>
      <c r="ACB80" s="172"/>
      <c r="ACC80" s="172"/>
      <c r="ACD80" s="172"/>
      <c r="ACE80" s="172"/>
      <c r="ACF80" s="172"/>
      <c r="ACG80" s="172"/>
      <c r="ACH80" s="172"/>
      <c r="ACI80" s="172"/>
      <c r="ACJ80" s="172"/>
      <c r="ACK80" s="172"/>
      <c r="ACL80" s="172"/>
      <c r="ACM80" s="172"/>
      <c r="ACN80" s="172"/>
      <c r="ACO80" s="172"/>
      <c r="ACP80" s="172"/>
      <c r="ACQ80" s="172"/>
      <c r="ACR80" s="172"/>
      <c r="ACS80" s="172"/>
      <c r="ACT80" s="172"/>
      <c r="ACU80" s="172"/>
      <c r="ACV80" s="172"/>
      <c r="ACW80" s="172"/>
      <c r="ACX80" s="172"/>
      <c r="ACY80" s="172"/>
      <c r="ACZ80" s="172"/>
      <c r="ADA80" s="172"/>
      <c r="ADB80" s="172"/>
      <c r="ADC80" s="172"/>
      <c r="ADD80" s="172"/>
      <c r="ADE80" s="172"/>
      <c r="ADF80" s="172"/>
      <c r="ADG80" s="172"/>
      <c r="ADH80" s="172"/>
      <c r="ADI80" s="172"/>
      <c r="ADJ80" s="172"/>
      <c r="ADK80" s="172"/>
      <c r="ADL80" s="172"/>
      <c r="ADM80" s="172"/>
      <c r="ADN80" s="172"/>
      <c r="ADO80" s="172"/>
      <c r="ADP80" s="172"/>
      <c r="ADQ80" s="172"/>
      <c r="ADR80" s="172"/>
      <c r="ADS80" s="172"/>
      <c r="ADT80" s="172"/>
      <c r="ADU80" s="172"/>
      <c r="ADV80" s="172"/>
      <c r="ADW80" s="172"/>
      <c r="ADX80" s="172"/>
      <c r="ADY80" s="172"/>
      <c r="ADZ80" s="172"/>
      <c r="AEA80" s="172"/>
      <c r="AEB80" s="172"/>
      <c r="AEC80" s="172"/>
      <c r="AED80" s="172"/>
      <c r="AEE80" s="172"/>
      <c r="AEF80" s="172"/>
      <c r="AEG80" s="172"/>
      <c r="AEH80" s="172"/>
      <c r="AEI80" s="172"/>
      <c r="AEJ80" s="172"/>
      <c r="AEK80" s="172"/>
      <c r="AEL80" s="172"/>
      <c r="AEM80" s="172"/>
      <c r="AEN80" s="172"/>
      <c r="AEO80" s="172"/>
      <c r="AEP80" s="172"/>
      <c r="AEQ80" s="172"/>
      <c r="AER80" s="172"/>
      <c r="AES80" s="172"/>
      <c r="AET80" s="172"/>
      <c r="AEU80" s="172"/>
      <c r="AEV80" s="172"/>
      <c r="AEW80" s="172"/>
      <c r="AEX80" s="172"/>
      <c r="AEY80" s="172"/>
      <c r="AEZ80" s="172"/>
      <c r="AFA80" s="172"/>
      <c r="AFB80" s="172"/>
      <c r="AFC80" s="172"/>
      <c r="AFD80" s="172"/>
      <c r="AFE80" s="172"/>
      <c r="AFF80" s="172"/>
      <c r="AFG80" s="172"/>
      <c r="AFH80" s="172"/>
      <c r="AFI80" s="172"/>
      <c r="AFJ80" s="172"/>
      <c r="AFK80" s="172"/>
      <c r="AFL80" s="172"/>
      <c r="AFM80" s="172"/>
      <c r="AFN80" s="172"/>
      <c r="AFO80" s="172"/>
      <c r="AFP80" s="172"/>
      <c r="AFQ80" s="172"/>
      <c r="AFR80" s="172"/>
      <c r="AFS80" s="172"/>
      <c r="AFT80" s="172"/>
      <c r="AFU80" s="172"/>
      <c r="AFV80" s="172"/>
      <c r="AFW80" s="172"/>
      <c r="AFX80" s="172"/>
      <c r="AFY80" s="172"/>
      <c r="AFZ80" s="172"/>
      <c r="AGA80" s="172"/>
      <c r="AGB80" s="172"/>
      <c r="AGC80" s="172"/>
      <c r="AGD80" s="172"/>
      <c r="AGE80" s="172"/>
      <c r="AGF80" s="172"/>
      <c r="AGG80" s="172"/>
      <c r="AGH80" s="172"/>
      <c r="AGI80" s="172"/>
      <c r="AGJ80" s="172"/>
      <c r="AGK80" s="172"/>
      <c r="AGL80" s="172"/>
      <c r="AGM80" s="172"/>
      <c r="AGN80" s="172"/>
      <c r="AGO80" s="172"/>
      <c r="AGP80" s="172"/>
      <c r="AGQ80" s="172"/>
      <c r="AGR80" s="172"/>
      <c r="AGS80" s="172"/>
      <c r="AGT80" s="172"/>
      <c r="AGU80" s="172"/>
      <c r="AGV80" s="172"/>
      <c r="AGW80" s="172"/>
      <c r="AGX80" s="172"/>
      <c r="AGY80" s="172"/>
      <c r="AGZ80" s="172"/>
      <c r="AHA80" s="172"/>
      <c r="AHB80" s="172"/>
      <c r="AHC80" s="172"/>
      <c r="AHD80" s="172"/>
      <c r="AHE80" s="172"/>
      <c r="AHF80" s="172"/>
      <c r="AHG80" s="172"/>
      <c r="AHH80" s="172"/>
      <c r="AHI80" s="172"/>
      <c r="AHJ80" s="172"/>
      <c r="AHK80" s="172"/>
      <c r="AHL80" s="172"/>
      <c r="AHM80" s="172"/>
      <c r="AHN80" s="172"/>
      <c r="AHO80" s="172"/>
      <c r="AHP80" s="172"/>
      <c r="AHQ80" s="172"/>
      <c r="AHR80" s="172"/>
      <c r="AHS80" s="172"/>
      <c r="AHT80" s="172"/>
      <c r="AHU80" s="172"/>
      <c r="AHV80" s="172"/>
      <c r="AHW80" s="172"/>
      <c r="AHX80" s="172"/>
      <c r="AHY80" s="172"/>
      <c r="AHZ80" s="172"/>
      <c r="AIA80" s="172"/>
      <c r="AIB80" s="172"/>
      <c r="AIC80" s="172"/>
      <c r="AID80" s="172"/>
      <c r="AIE80" s="172"/>
      <c r="AIF80" s="172"/>
      <c r="AIG80" s="172"/>
      <c r="AIH80" s="172"/>
      <c r="AII80" s="172"/>
      <c r="AIJ80" s="172"/>
      <c r="AIK80" s="172"/>
      <c r="AIL80" s="172"/>
      <c r="AIM80" s="172"/>
      <c r="AIN80" s="172"/>
      <c r="AIO80" s="172"/>
      <c r="AIP80" s="172"/>
      <c r="AIQ80" s="172"/>
      <c r="AIR80" s="172"/>
      <c r="AIS80" s="172"/>
      <c r="AIT80" s="172"/>
      <c r="AIU80" s="172"/>
      <c r="AIV80" s="172"/>
      <c r="AIW80" s="172"/>
      <c r="AIX80" s="172"/>
      <c r="AIY80" s="172"/>
      <c r="AIZ80" s="172"/>
      <c r="AJA80" s="172"/>
      <c r="AJB80" s="172"/>
      <c r="AJC80" s="172"/>
      <c r="AJD80" s="172"/>
      <c r="AJE80" s="172"/>
      <c r="AJF80" s="172"/>
      <c r="AJG80" s="172"/>
      <c r="AJH80" s="172"/>
      <c r="AJI80" s="172"/>
      <c r="AJJ80" s="172"/>
      <c r="AJK80" s="172"/>
      <c r="AJL80" s="172"/>
      <c r="AJM80" s="172"/>
      <c r="AJN80" s="172"/>
      <c r="AJO80" s="172"/>
      <c r="AJP80" s="172"/>
      <c r="AJQ80" s="172"/>
      <c r="AJR80" s="172"/>
      <c r="AJS80" s="172"/>
      <c r="AJT80" s="172"/>
      <c r="AJU80" s="172"/>
      <c r="AJV80" s="172"/>
      <c r="AJW80" s="172"/>
      <c r="AJX80" s="172"/>
      <c r="AJY80" s="172"/>
      <c r="AJZ80" s="172"/>
      <c r="AKA80" s="172"/>
      <c r="AKB80" s="172"/>
      <c r="AKC80" s="172"/>
      <c r="AKD80" s="172"/>
      <c r="AKE80" s="172"/>
      <c r="AKF80" s="172"/>
      <c r="AKG80" s="172"/>
      <c r="AKH80" s="172"/>
      <c r="AKI80" s="172"/>
      <c r="AKJ80" s="172"/>
      <c r="AKK80" s="172"/>
      <c r="AKL80" s="172"/>
      <c r="AKM80" s="172"/>
      <c r="AKN80" s="172"/>
      <c r="AKO80" s="172"/>
      <c r="AKP80" s="172"/>
      <c r="AKQ80" s="172"/>
      <c r="AKR80" s="172"/>
      <c r="AKS80" s="172"/>
      <c r="AKT80" s="172"/>
      <c r="AKU80" s="172"/>
      <c r="AKV80" s="172"/>
      <c r="AKW80" s="172"/>
      <c r="AKX80" s="172"/>
      <c r="AKY80" s="172"/>
      <c r="AKZ80" s="172"/>
      <c r="ALA80" s="172"/>
      <c r="ALB80" s="172"/>
      <c r="ALC80" s="172"/>
      <c r="ALD80" s="172"/>
      <c r="ALE80" s="172"/>
      <c r="ALF80" s="172"/>
      <c r="ALG80" s="172"/>
      <c r="ALH80" s="172"/>
      <c r="ALI80" s="172"/>
      <c r="ALJ80" s="172"/>
      <c r="ALK80" s="172"/>
      <c r="ALL80" s="172"/>
      <c r="ALM80" s="172"/>
      <c r="ALN80" s="172"/>
      <c r="ALO80" s="172"/>
      <c r="ALP80" s="172"/>
      <c r="ALQ80" s="172"/>
      <c r="ALR80" s="172"/>
      <c r="ALS80" s="172"/>
      <c r="ALT80" s="172"/>
      <c r="ALU80" s="172"/>
      <c r="ALV80" s="172"/>
      <c r="ALW80" s="172"/>
      <c r="ALX80" s="172"/>
      <c r="ALY80" s="172"/>
      <c r="ALZ80" s="172"/>
      <c r="AMA80" s="172"/>
      <c r="AMB80" s="172"/>
      <c r="AMC80" s="172"/>
      <c r="AMD80" s="172"/>
      <c r="AME80" s="172"/>
      <c r="AMF80" s="172"/>
      <c r="AMG80" s="172"/>
      <c r="AMH80" s="172"/>
      <c r="AMI80" s="172"/>
      <c r="AMJ80" s="172"/>
      <c r="AMK80" s="172"/>
      <c r="AML80" s="172"/>
    </row>
    <row r="81" spans="1:1026" s="282" customFormat="1">
      <c r="A81" s="408" t="s">
        <v>424</v>
      </c>
      <c r="B81" s="408" t="s">
        <v>425</v>
      </c>
      <c r="C81" s="154">
        <f t="shared" si="95"/>
        <v>17</v>
      </c>
      <c r="D81" s="167">
        <f t="shared" si="96"/>
        <v>68</v>
      </c>
      <c r="E81" s="166" t="str">
        <f t="shared" si="97"/>
        <v>9C</v>
      </c>
      <c r="F81" s="367" t="str">
        <f t="shared" si="98"/>
        <v>1B</v>
      </c>
      <c r="G81" s="367" t="str">
        <f t="shared" si="99"/>
        <v>04</v>
      </c>
      <c r="H81" s="367" t="str">
        <f t="shared" si="100"/>
        <v>4D</v>
      </c>
      <c r="I81" s="367" t="str">
        <f t="shared" si="101"/>
        <v>00</v>
      </c>
      <c r="J81" s="367" t="str">
        <f t="shared" si="102"/>
        <v>03</v>
      </c>
      <c r="K81" s="367" t="str">
        <f t="shared" si="103"/>
        <v>06</v>
      </c>
      <c r="L81" s="367" t="str">
        <f t="shared" si="104"/>
        <v>11</v>
      </c>
      <c r="M81" s="367" t="str">
        <f t="shared" si="105"/>
        <v>4</v>
      </c>
      <c r="N81" s="367" t="str">
        <f t="shared" si="106"/>
        <v/>
      </c>
      <c r="O81" s="156" t="str">
        <f t="shared" si="107"/>
        <v/>
      </c>
      <c r="P81" s="157" t="str">
        <f t="shared" si="108"/>
        <v>1</v>
      </c>
      <c r="Q81" s="158" t="str">
        <f t="shared" si="108"/>
        <v>0</v>
      </c>
      <c r="R81" s="158" t="str">
        <f t="shared" si="108"/>
        <v>0</v>
      </c>
      <c r="S81" s="159" t="str">
        <f t="shared" si="108"/>
        <v>1</v>
      </c>
      <c r="T81" s="158" t="str">
        <f t="shared" si="108"/>
        <v>1</v>
      </c>
      <c r="U81" s="158" t="str">
        <f t="shared" si="108"/>
        <v>1</v>
      </c>
      <c r="V81" s="158" t="str">
        <f t="shared" si="108"/>
        <v>0</v>
      </c>
      <c r="W81" s="159" t="str">
        <f t="shared" si="108"/>
        <v>0</v>
      </c>
      <c r="X81" s="158" t="str">
        <f t="shared" si="109"/>
        <v>0</v>
      </c>
      <c r="Y81" s="158" t="str">
        <f t="shared" si="109"/>
        <v>0</v>
      </c>
      <c r="Z81" s="158" t="str">
        <f t="shared" si="109"/>
        <v>0</v>
      </c>
      <c r="AA81" s="159" t="str">
        <f t="shared" si="109"/>
        <v>1</v>
      </c>
      <c r="AB81" s="161" t="str">
        <f t="shared" si="109"/>
        <v>1</v>
      </c>
      <c r="AC81" s="161" t="str">
        <f t="shared" si="109"/>
        <v>0</v>
      </c>
      <c r="AD81" s="158" t="str">
        <f t="shared" si="109"/>
        <v>1</v>
      </c>
      <c r="AE81" s="159" t="str">
        <f t="shared" si="109"/>
        <v>1</v>
      </c>
      <c r="AF81" s="367" t="str">
        <f t="shared" si="110"/>
        <v>0</v>
      </c>
      <c r="AG81" s="162" t="str">
        <f t="shared" si="110"/>
        <v>0</v>
      </c>
      <c r="AH81" s="163" t="str">
        <f t="shared" si="110"/>
        <v>0</v>
      </c>
      <c r="AI81" s="165" t="str">
        <f t="shared" si="110"/>
        <v>0</v>
      </c>
      <c r="AJ81" s="164" t="str">
        <f t="shared" si="110"/>
        <v>0</v>
      </c>
      <c r="AK81" s="164" t="str">
        <f t="shared" si="110"/>
        <v>1</v>
      </c>
      <c r="AL81" s="289" t="str">
        <f t="shared" si="110"/>
        <v>0</v>
      </c>
      <c r="AM81" s="165" t="str">
        <f t="shared" si="110"/>
        <v>0</v>
      </c>
      <c r="AN81" s="230" t="str">
        <f t="shared" si="111"/>
        <v>0</v>
      </c>
      <c r="AO81" s="230" t="str">
        <f t="shared" si="111"/>
        <v>1</v>
      </c>
      <c r="AP81" s="230" t="str">
        <f t="shared" si="111"/>
        <v>0</v>
      </c>
      <c r="AQ81" s="231" t="str">
        <f t="shared" si="111"/>
        <v>0</v>
      </c>
      <c r="AR81" s="230" t="str">
        <f t="shared" si="111"/>
        <v>1</v>
      </c>
      <c r="AS81" s="230" t="str">
        <f t="shared" si="111"/>
        <v>1</v>
      </c>
      <c r="AT81" s="230" t="str">
        <f t="shared" si="111"/>
        <v>0</v>
      </c>
      <c r="AU81" s="231" t="str">
        <f t="shared" si="111"/>
        <v>1</v>
      </c>
      <c r="AV81" s="230" t="str">
        <f t="shared" si="112"/>
        <v>0</v>
      </c>
      <c r="AW81" s="232" t="str">
        <f t="shared" si="112"/>
        <v>0</v>
      </c>
      <c r="AX81" s="232" t="str">
        <f t="shared" si="112"/>
        <v>0</v>
      </c>
      <c r="AY81" s="233" t="str">
        <f t="shared" si="112"/>
        <v>0</v>
      </c>
      <c r="AZ81" s="232" t="str">
        <f t="shared" si="112"/>
        <v>0</v>
      </c>
      <c r="BA81" s="232" t="str">
        <f t="shared" si="112"/>
        <v>0</v>
      </c>
      <c r="BB81" s="232" t="str">
        <f t="shared" si="112"/>
        <v>0</v>
      </c>
      <c r="BC81" s="233" t="str">
        <f t="shared" si="112"/>
        <v>0</v>
      </c>
      <c r="BD81" s="168" t="str">
        <f t="shared" si="113"/>
        <v>0</v>
      </c>
      <c r="BE81" s="168" t="str">
        <f t="shared" si="113"/>
        <v>0</v>
      </c>
      <c r="BF81" s="168" t="str">
        <f t="shared" si="113"/>
        <v>0</v>
      </c>
      <c r="BG81" s="169" t="str">
        <f t="shared" si="113"/>
        <v>0</v>
      </c>
      <c r="BH81" s="168" t="str">
        <f t="shared" si="113"/>
        <v>0</v>
      </c>
      <c r="BI81" s="168" t="str">
        <f t="shared" si="113"/>
        <v>0</v>
      </c>
      <c r="BJ81" s="168" t="str">
        <f t="shared" si="113"/>
        <v>1</v>
      </c>
      <c r="BK81" s="169" t="str">
        <f t="shared" si="113"/>
        <v>1</v>
      </c>
      <c r="BL81" s="168" t="str">
        <f t="shared" si="114"/>
        <v>0</v>
      </c>
      <c r="BM81" s="168" t="str">
        <f t="shared" si="114"/>
        <v>0</v>
      </c>
      <c r="BN81" s="168" t="str">
        <f t="shared" si="114"/>
        <v>0</v>
      </c>
      <c r="BO81" s="169" t="str">
        <f t="shared" si="114"/>
        <v>0</v>
      </c>
      <c r="BP81" s="168" t="str">
        <f t="shared" si="114"/>
        <v>0</v>
      </c>
      <c r="BQ81" s="168" t="str">
        <f t="shared" si="114"/>
        <v>1</v>
      </c>
      <c r="BR81" s="168" t="str">
        <f t="shared" si="114"/>
        <v>1</v>
      </c>
      <c r="BS81" s="169" t="str">
        <f t="shared" si="114"/>
        <v>0</v>
      </c>
      <c r="BT81" s="302" t="str">
        <f t="shared" si="115"/>
        <v>0</v>
      </c>
      <c r="BU81" s="302" t="str">
        <f t="shared" si="115"/>
        <v>0</v>
      </c>
      <c r="BV81" s="302" t="str">
        <f t="shared" si="115"/>
        <v>0</v>
      </c>
      <c r="BW81" s="303" t="str">
        <f t="shared" si="115"/>
        <v>1</v>
      </c>
      <c r="BX81" s="302" t="str">
        <f t="shared" si="115"/>
        <v>0</v>
      </c>
      <c r="BY81" s="302" t="str">
        <f t="shared" si="115"/>
        <v>0</v>
      </c>
      <c r="BZ81" s="302" t="str">
        <f t="shared" si="115"/>
        <v>0</v>
      </c>
      <c r="CA81" s="303" t="str">
        <f t="shared" si="115"/>
        <v>1</v>
      </c>
      <c r="CB81" s="164" t="str">
        <f t="shared" si="116"/>
        <v>0</v>
      </c>
      <c r="CC81" s="289" t="str">
        <f t="shared" si="116"/>
        <v>1</v>
      </c>
      <c r="CD81" s="340" t="str">
        <f t="shared" si="116"/>
        <v>0</v>
      </c>
      <c r="CE81" s="341" t="str">
        <f t="shared" si="116"/>
        <v>0</v>
      </c>
      <c r="CF81" s="340" t="str">
        <f t="shared" si="116"/>
        <v>0</v>
      </c>
      <c r="CG81" s="340" t="str">
        <f t="shared" si="116"/>
        <v>0</v>
      </c>
      <c r="CH81" s="340" t="str">
        <f t="shared" si="116"/>
        <v>0</v>
      </c>
      <c r="CI81" s="341" t="str">
        <f t="shared" si="116"/>
        <v>0</v>
      </c>
      <c r="CJ81" s="367"/>
      <c r="CK81" s="367"/>
      <c r="CL81" s="32" t="str">
        <f t="shared" si="146"/>
        <v>9C1B</v>
      </c>
      <c r="CM81" s="285">
        <f t="shared" si="147"/>
        <v>77</v>
      </c>
      <c r="CN81" s="285">
        <f t="shared" si="150"/>
        <v>87</v>
      </c>
      <c r="CO81" s="142">
        <f t="shared" si="117"/>
        <v>63.9</v>
      </c>
      <c r="CP81" s="142">
        <f t="shared" si="118"/>
        <v>17.722222222222221</v>
      </c>
      <c r="CQ81" s="154">
        <f t="shared" si="148"/>
        <v>2</v>
      </c>
      <c r="CR81" s="367"/>
      <c r="CS81" s="170">
        <f t="shared" si="119"/>
        <v>9</v>
      </c>
      <c r="CT81" s="23">
        <f t="shared" si="120"/>
        <v>12</v>
      </c>
      <c r="CU81" s="171">
        <f t="shared" si="121"/>
        <v>1</v>
      </c>
      <c r="CV81" s="23">
        <f t="shared" si="122"/>
        <v>11</v>
      </c>
      <c r="CW81" s="172">
        <f t="shared" si="123"/>
        <v>0</v>
      </c>
      <c r="CX81" s="24">
        <f t="shared" si="124"/>
        <v>4</v>
      </c>
      <c r="CY81" s="267">
        <f t="shared" si="125"/>
        <v>4</v>
      </c>
      <c r="CZ81" s="268">
        <f t="shared" si="126"/>
        <v>13</v>
      </c>
      <c r="DA81" s="267">
        <f t="shared" si="127"/>
        <v>0</v>
      </c>
      <c r="DB81" s="268">
        <f t="shared" si="128"/>
        <v>0</v>
      </c>
      <c r="DC81" s="173">
        <f t="shared" si="129"/>
        <v>0</v>
      </c>
      <c r="DD81" s="26">
        <f t="shared" si="130"/>
        <v>3</v>
      </c>
      <c r="DE81" s="173">
        <f t="shared" si="131"/>
        <v>0</v>
      </c>
      <c r="DF81" s="26">
        <f t="shared" si="132"/>
        <v>6</v>
      </c>
      <c r="DG81" s="326">
        <f t="shared" si="133"/>
        <v>1</v>
      </c>
      <c r="DH81" s="327">
        <f t="shared" si="134"/>
        <v>1</v>
      </c>
      <c r="DI81" s="172">
        <f t="shared" si="135"/>
        <v>4</v>
      </c>
      <c r="DJ81" s="24">
        <f t="shared" si="136"/>
        <v>0</v>
      </c>
      <c r="DK81" s="172"/>
      <c r="DL81" s="19">
        <f t="shared" si="137"/>
        <v>156</v>
      </c>
      <c r="DM81" s="19">
        <f t="shared" si="138"/>
        <v>27</v>
      </c>
      <c r="DN81" s="174">
        <f t="shared" si="139"/>
        <v>4</v>
      </c>
      <c r="DO81" s="278">
        <f t="shared" si="140"/>
        <v>77</v>
      </c>
      <c r="DP81" s="278">
        <f t="shared" si="141"/>
        <v>0</v>
      </c>
      <c r="DQ81" s="20">
        <f t="shared" si="142"/>
        <v>3</v>
      </c>
      <c r="DR81" s="20">
        <f t="shared" si="143"/>
        <v>6</v>
      </c>
      <c r="DS81" s="337">
        <f t="shared" si="144"/>
        <v>17</v>
      </c>
      <c r="DT81" s="174">
        <f t="shared" si="145"/>
        <v>64</v>
      </c>
      <c r="DU81" s="172">
        <f t="shared" si="149"/>
        <v>17</v>
      </c>
      <c r="DV81" s="172"/>
      <c r="DW81" s="172"/>
      <c r="DX81" s="172"/>
      <c r="DY81" s="172"/>
      <c r="DZ81" s="172"/>
      <c r="EA81" s="172"/>
      <c r="EB81" s="172"/>
      <c r="EC81" s="172"/>
      <c r="ED81" s="172"/>
      <c r="EE81" s="172"/>
      <c r="EF81" s="172"/>
      <c r="EG81" s="172"/>
      <c r="EH81" s="172"/>
      <c r="EI81" s="172"/>
      <c r="EJ81" s="172"/>
      <c r="EK81" s="172"/>
      <c r="EL81" s="172"/>
      <c r="EM81" s="172"/>
      <c r="EN81" s="172"/>
      <c r="EO81" s="172"/>
      <c r="EP81" s="172"/>
      <c r="EQ81" s="172"/>
      <c r="ER81" s="172"/>
      <c r="ES81" s="172"/>
      <c r="ET81" s="172"/>
      <c r="EU81" s="172"/>
      <c r="EV81" s="172"/>
      <c r="EW81" s="172"/>
      <c r="EX81" s="172"/>
      <c r="EY81" s="172"/>
      <c r="EZ81" s="172"/>
      <c r="FA81" s="172"/>
      <c r="FB81" s="172"/>
      <c r="FC81" s="172"/>
      <c r="FD81" s="172"/>
      <c r="FE81" s="172"/>
      <c r="FF81" s="172"/>
      <c r="FG81" s="172"/>
      <c r="FH81" s="172"/>
      <c r="FI81" s="172"/>
      <c r="FJ81" s="172"/>
      <c r="FK81" s="172"/>
      <c r="FL81" s="172"/>
      <c r="FM81" s="172"/>
      <c r="FN81" s="172"/>
      <c r="FO81" s="172"/>
      <c r="FP81" s="172"/>
      <c r="FQ81" s="172"/>
      <c r="FR81" s="172"/>
      <c r="FS81" s="172"/>
      <c r="FT81" s="172"/>
      <c r="FU81" s="172"/>
      <c r="FV81" s="172"/>
      <c r="FW81" s="172"/>
      <c r="FX81" s="172"/>
      <c r="FY81" s="172"/>
      <c r="FZ81" s="172"/>
      <c r="GA81" s="172"/>
      <c r="GB81" s="172"/>
      <c r="GC81" s="172"/>
      <c r="GD81" s="172"/>
      <c r="GE81" s="172"/>
      <c r="GF81" s="172"/>
      <c r="GG81" s="172"/>
      <c r="GH81" s="172"/>
      <c r="GI81" s="172"/>
      <c r="GJ81" s="172"/>
      <c r="GK81" s="172"/>
      <c r="GL81" s="172"/>
      <c r="GM81" s="172"/>
      <c r="GN81" s="172"/>
      <c r="GO81" s="172"/>
      <c r="GP81" s="172"/>
      <c r="GQ81" s="172"/>
      <c r="GR81" s="172"/>
      <c r="GS81" s="172"/>
      <c r="GT81" s="172"/>
      <c r="GU81" s="172"/>
      <c r="GV81" s="172"/>
      <c r="GW81" s="172"/>
      <c r="GX81" s="172"/>
      <c r="GY81" s="172"/>
      <c r="GZ81" s="172"/>
      <c r="HA81" s="172"/>
      <c r="HB81" s="172"/>
      <c r="HC81" s="172"/>
      <c r="HD81" s="172"/>
      <c r="HE81" s="172"/>
      <c r="HF81" s="172"/>
      <c r="HG81" s="172"/>
      <c r="HH81" s="172"/>
      <c r="HI81" s="172"/>
      <c r="HJ81" s="172"/>
      <c r="HK81" s="172"/>
      <c r="HL81" s="172"/>
      <c r="HM81" s="172"/>
      <c r="HN81" s="172"/>
      <c r="HO81" s="172"/>
      <c r="HP81" s="172"/>
      <c r="HQ81" s="172"/>
      <c r="HR81" s="172"/>
      <c r="HS81" s="172"/>
      <c r="HT81" s="172"/>
      <c r="HU81" s="172"/>
      <c r="HV81" s="172"/>
      <c r="HW81" s="172"/>
      <c r="HX81" s="172"/>
      <c r="HY81" s="172"/>
      <c r="HZ81" s="172"/>
      <c r="IA81" s="172"/>
      <c r="IB81" s="172"/>
      <c r="IC81" s="172"/>
      <c r="ID81" s="172"/>
      <c r="IE81" s="172"/>
      <c r="IF81" s="172"/>
      <c r="IG81" s="172"/>
      <c r="IH81" s="172"/>
      <c r="II81" s="172"/>
      <c r="IJ81" s="172"/>
      <c r="IK81" s="172"/>
      <c r="IL81" s="172"/>
      <c r="IM81" s="172"/>
      <c r="IN81" s="172"/>
      <c r="IO81" s="172"/>
      <c r="IP81" s="172"/>
      <c r="IQ81" s="172"/>
      <c r="IR81" s="172"/>
      <c r="IS81" s="172"/>
      <c r="IT81" s="172"/>
      <c r="IU81" s="172"/>
      <c r="IV81" s="172"/>
      <c r="IW81" s="172"/>
      <c r="IX81" s="172"/>
      <c r="IY81" s="172"/>
      <c r="IZ81" s="172"/>
      <c r="JA81" s="172"/>
      <c r="JB81" s="172"/>
      <c r="JC81" s="172"/>
      <c r="JD81" s="172"/>
      <c r="JE81" s="172"/>
      <c r="JF81" s="172"/>
      <c r="JG81" s="172"/>
      <c r="JH81" s="172"/>
      <c r="JI81" s="172"/>
      <c r="JJ81" s="172"/>
      <c r="JK81" s="172"/>
      <c r="JL81" s="172"/>
      <c r="JM81" s="172"/>
      <c r="JN81" s="172"/>
      <c r="JO81" s="172"/>
      <c r="JP81" s="172"/>
      <c r="JQ81" s="172"/>
      <c r="JR81" s="172"/>
      <c r="JS81" s="172"/>
      <c r="JT81" s="172"/>
      <c r="JU81" s="172"/>
      <c r="JV81" s="172"/>
      <c r="JW81" s="172"/>
      <c r="JX81" s="172"/>
      <c r="JY81" s="172"/>
      <c r="JZ81" s="172"/>
      <c r="KA81" s="172"/>
      <c r="KB81" s="172"/>
      <c r="KC81" s="172"/>
      <c r="KD81" s="172"/>
      <c r="KE81" s="172"/>
      <c r="KF81" s="172"/>
      <c r="KG81" s="172"/>
      <c r="KH81" s="172"/>
      <c r="KI81" s="172"/>
      <c r="KJ81" s="172"/>
      <c r="KK81" s="172"/>
      <c r="KL81" s="172"/>
      <c r="KM81" s="172"/>
      <c r="KN81" s="172"/>
      <c r="KO81" s="172"/>
      <c r="KP81" s="172"/>
      <c r="KQ81" s="172"/>
      <c r="KR81" s="172"/>
      <c r="KS81" s="172"/>
      <c r="KT81" s="172"/>
      <c r="KU81" s="172"/>
      <c r="KV81" s="172"/>
      <c r="KW81" s="172"/>
      <c r="KX81" s="172"/>
      <c r="KY81" s="172"/>
      <c r="KZ81" s="172"/>
      <c r="LA81" s="172"/>
      <c r="LB81" s="172"/>
      <c r="LC81" s="172"/>
      <c r="LD81" s="172"/>
      <c r="LE81" s="172"/>
      <c r="LF81" s="172"/>
      <c r="LG81" s="172"/>
      <c r="LH81" s="172"/>
      <c r="LI81" s="172"/>
      <c r="LJ81" s="172"/>
      <c r="LK81" s="172"/>
      <c r="LL81" s="172"/>
      <c r="LM81" s="172"/>
      <c r="LN81" s="172"/>
      <c r="LO81" s="172"/>
      <c r="LP81" s="172"/>
      <c r="LQ81" s="172"/>
      <c r="LR81" s="172"/>
      <c r="LS81" s="172"/>
      <c r="LT81" s="172"/>
      <c r="LU81" s="172"/>
      <c r="LV81" s="172"/>
      <c r="LW81" s="172"/>
      <c r="LX81" s="172"/>
      <c r="LY81" s="172"/>
      <c r="LZ81" s="172"/>
      <c r="MA81" s="172"/>
      <c r="MB81" s="172"/>
      <c r="MC81" s="172"/>
      <c r="MD81" s="172"/>
      <c r="ME81" s="172"/>
      <c r="MF81" s="172"/>
      <c r="MG81" s="172"/>
      <c r="MH81" s="172"/>
      <c r="MI81" s="172"/>
      <c r="MJ81" s="172"/>
      <c r="MK81" s="172"/>
      <c r="ML81" s="172"/>
      <c r="MM81" s="172"/>
      <c r="MN81" s="172"/>
      <c r="MO81" s="172"/>
      <c r="MP81" s="172"/>
      <c r="MQ81" s="172"/>
      <c r="MR81" s="172"/>
      <c r="MS81" s="172"/>
      <c r="MT81" s="172"/>
      <c r="MU81" s="172"/>
      <c r="MV81" s="172"/>
      <c r="MW81" s="172"/>
      <c r="MX81" s="172"/>
      <c r="MY81" s="172"/>
      <c r="MZ81" s="172"/>
      <c r="NA81" s="172"/>
      <c r="NB81" s="172"/>
      <c r="NC81" s="172"/>
      <c r="ND81" s="172"/>
      <c r="NE81" s="172"/>
      <c r="NF81" s="172"/>
      <c r="NG81" s="172"/>
      <c r="NH81" s="172"/>
      <c r="NI81" s="172"/>
      <c r="NJ81" s="172"/>
      <c r="NK81" s="172"/>
      <c r="NL81" s="172"/>
      <c r="NM81" s="172"/>
      <c r="NN81" s="172"/>
      <c r="NO81" s="172"/>
      <c r="NP81" s="172"/>
      <c r="NQ81" s="172"/>
      <c r="NR81" s="172"/>
      <c r="NS81" s="172"/>
      <c r="NT81" s="172"/>
      <c r="NU81" s="172"/>
      <c r="NV81" s="172"/>
      <c r="NW81" s="172"/>
      <c r="NX81" s="172"/>
      <c r="NY81" s="172"/>
      <c r="NZ81" s="172"/>
      <c r="OA81" s="172"/>
      <c r="OB81" s="172"/>
      <c r="OC81" s="172"/>
      <c r="OD81" s="172"/>
      <c r="OE81" s="172"/>
      <c r="OF81" s="172"/>
      <c r="OG81" s="172"/>
      <c r="OH81" s="172"/>
      <c r="OI81" s="172"/>
      <c r="OJ81" s="172"/>
      <c r="OK81" s="172"/>
      <c r="OL81" s="172"/>
      <c r="OM81" s="172"/>
      <c r="ON81" s="172"/>
      <c r="OO81" s="172"/>
      <c r="OP81" s="172"/>
      <c r="OQ81" s="172"/>
      <c r="OR81" s="172"/>
      <c r="OS81" s="172"/>
      <c r="OT81" s="172"/>
      <c r="OU81" s="172"/>
      <c r="OV81" s="172"/>
      <c r="OW81" s="172"/>
      <c r="OX81" s="172"/>
      <c r="OY81" s="172"/>
      <c r="OZ81" s="172"/>
      <c r="PA81" s="172"/>
      <c r="PB81" s="172"/>
      <c r="PC81" s="172"/>
      <c r="PD81" s="172"/>
      <c r="PE81" s="172"/>
      <c r="PF81" s="172"/>
      <c r="PG81" s="172"/>
      <c r="PH81" s="172"/>
      <c r="PI81" s="172"/>
      <c r="PJ81" s="172"/>
      <c r="PK81" s="172"/>
      <c r="PL81" s="172"/>
      <c r="PM81" s="172"/>
      <c r="PN81" s="172"/>
      <c r="PO81" s="172"/>
      <c r="PP81" s="172"/>
      <c r="PQ81" s="172"/>
      <c r="PR81" s="172"/>
      <c r="PS81" s="172"/>
      <c r="PT81" s="172"/>
      <c r="PU81" s="172"/>
      <c r="PV81" s="172"/>
      <c r="PW81" s="172"/>
      <c r="PX81" s="172"/>
      <c r="PY81" s="172"/>
      <c r="PZ81" s="172"/>
      <c r="QA81" s="172"/>
      <c r="QB81" s="172"/>
      <c r="QC81" s="172"/>
      <c r="QD81" s="172"/>
      <c r="QE81" s="172"/>
      <c r="QF81" s="172"/>
      <c r="QG81" s="172"/>
      <c r="QH81" s="172"/>
      <c r="QI81" s="172"/>
      <c r="QJ81" s="172"/>
      <c r="QK81" s="172"/>
      <c r="QL81" s="172"/>
      <c r="QM81" s="172"/>
      <c r="QN81" s="172"/>
      <c r="QO81" s="172"/>
      <c r="QP81" s="172"/>
      <c r="QQ81" s="172"/>
      <c r="QR81" s="172"/>
      <c r="QS81" s="172"/>
      <c r="QT81" s="172"/>
      <c r="QU81" s="172"/>
      <c r="QV81" s="172"/>
      <c r="QW81" s="172"/>
      <c r="QX81" s="172"/>
      <c r="QY81" s="172"/>
      <c r="QZ81" s="172"/>
      <c r="RA81" s="172"/>
      <c r="RB81" s="172"/>
      <c r="RC81" s="172"/>
      <c r="RD81" s="172"/>
      <c r="RE81" s="172"/>
      <c r="RF81" s="172"/>
      <c r="RG81" s="172"/>
      <c r="RH81" s="172"/>
      <c r="RI81" s="172"/>
      <c r="RJ81" s="172"/>
      <c r="RK81" s="172"/>
      <c r="RL81" s="172"/>
      <c r="RM81" s="172"/>
      <c r="RN81" s="172"/>
      <c r="RO81" s="172"/>
      <c r="RP81" s="172"/>
      <c r="RQ81" s="172"/>
      <c r="RR81" s="172"/>
      <c r="RS81" s="172"/>
      <c r="RT81" s="172"/>
      <c r="RU81" s="172"/>
      <c r="RV81" s="172"/>
      <c r="RW81" s="172"/>
      <c r="RX81" s="172"/>
      <c r="RY81" s="172"/>
      <c r="RZ81" s="172"/>
      <c r="SA81" s="172"/>
      <c r="SB81" s="172"/>
      <c r="SC81" s="172"/>
      <c r="SD81" s="172"/>
      <c r="SE81" s="172"/>
      <c r="SF81" s="172"/>
      <c r="SG81" s="172"/>
      <c r="SH81" s="172"/>
      <c r="SI81" s="172"/>
      <c r="SJ81" s="172"/>
      <c r="SK81" s="172"/>
      <c r="SL81" s="172"/>
      <c r="SM81" s="172"/>
      <c r="SN81" s="172"/>
      <c r="SO81" s="172"/>
      <c r="SP81" s="172"/>
      <c r="SQ81" s="172"/>
      <c r="SR81" s="172"/>
      <c r="SS81" s="172"/>
      <c r="ST81" s="172"/>
      <c r="SU81" s="172"/>
      <c r="SV81" s="172"/>
      <c r="SW81" s="172"/>
      <c r="SX81" s="172"/>
      <c r="SY81" s="172"/>
      <c r="SZ81" s="172"/>
      <c r="TA81" s="172"/>
      <c r="TB81" s="172"/>
      <c r="TC81" s="172"/>
      <c r="TD81" s="172"/>
      <c r="TE81" s="172"/>
      <c r="TF81" s="172"/>
      <c r="TG81" s="172"/>
      <c r="TH81" s="172"/>
      <c r="TI81" s="172"/>
      <c r="TJ81" s="172"/>
      <c r="TK81" s="172"/>
      <c r="TL81" s="172"/>
      <c r="TM81" s="172"/>
      <c r="TN81" s="172"/>
      <c r="TO81" s="172"/>
      <c r="TP81" s="172"/>
      <c r="TQ81" s="172"/>
      <c r="TR81" s="172"/>
      <c r="TS81" s="172"/>
      <c r="TT81" s="172"/>
      <c r="TU81" s="172"/>
      <c r="TV81" s="172"/>
      <c r="TW81" s="172"/>
      <c r="TX81" s="172"/>
      <c r="TY81" s="172"/>
      <c r="TZ81" s="172"/>
      <c r="UA81" s="172"/>
      <c r="UB81" s="172"/>
      <c r="UC81" s="172"/>
      <c r="UD81" s="172"/>
      <c r="UE81" s="172"/>
      <c r="UF81" s="172"/>
      <c r="UG81" s="172"/>
      <c r="UH81" s="172"/>
      <c r="UI81" s="172"/>
      <c r="UJ81" s="172"/>
      <c r="UK81" s="172"/>
      <c r="UL81" s="172"/>
      <c r="UM81" s="172"/>
      <c r="UN81" s="172"/>
      <c r="UO81" s="172"/>
      <c r="UP81" s="172"/>
      <c r="UQ81" s="172"/>
      <c r="UR81" s="172"/>
      <c r="US81" s="172"/>
      <c r="UT81" s="172"/>
      <c r="UU81" s="172"/>
      <c r="UV81" s="172"/>
      <c r="UW81" s="172"/>
      <c r="UX81" s="172"/>
      <c r="UY81" s="172"/>
      <c r="UZ81" s="172"/>
      <c r="VA81" s="172"/>
      <c r="VB81" s="172"/>
      <c r="VC81" s="172"/>
      <c r="VD81" s="172"/>
      <c r="VE81" s="172"/>
      <c r="VF81" s="172"/>
      <c r="VG81" s="172"/>
      <c r="VH81" s="172"/>
      <c r="VI81" s="172"/>
      <c r="VJ81" s="172"/>
      <c r="VK81" s="172"/>
      <c r="VL81" s="172"/>
      <c r="VM81" s="172"/>
      <c r="VN81" s="172"/>
      <c r="VO81" s="172"/>
      <c r="VP81" s="172"/>
      <c r="VQ81" s="172"/>
      <c r="VR81" s="172"/>
      <c r="VS81" s="172"/>
      <c r="VT81" s="172"/>
      <c r="VU81" s="172"/>
      <c r="VV81" s="172"/>
      <c r="VW81" s="172"/>
      <c r="VX81" s="172"/>
      <c r="VY81" s="172"/>
      <c r="VZ81" s="172"/>
      <c r="WA81" s="172"/>
      <c r="WB81" s="172"/>
      <c r="WC81" s="172"/>
      <c r="WD81" s="172"/>
      <c r="WE81" s="172"/>
      <c r="WF81" s="172"/>
      <c r="WG81" s="172"/>
      <c r="WH81" s="172"/>
      <c r="WI81" s="172"/>
      <c r="WJ81" s="172"/>
      <c r="WK81" s="172"/>
      <c r="WL81" s="172"/>
      <c r="WM81" s="172"/>
      <c r="WN81" s="172"/>
      <c r="WO81" s="172"/>
      <c r="WP81" s="172"/>
      <c r="WQ81" s="172"/>
      <c r="WR81" s="172"/>
      <c r="WS81" s="172"/>
      <c r="WT81" s="172"/>
      <c r="WU81" s="172"/>
      <c r="WV81" s="172"/>
      <c r="WW81" s="172"/>
      <c r="WX81" s="172"/>
      <c r="WY81" s="172"/>
      <c r="WZ81" s="172"/>
      <c r="XA81" s="172"/>
      <c r="XB81" s="172"/>
      <c r="XC81" s="172"/>
      <c r="XD81" s="172"/>
      <c r="XE81" s="172"/>
      <c r="XF81" s="172"/>
      <c r="XG81" s="172"/>
      <c r="XH81" s="172"/>
      <c r="XI81" s="172"/>
      <c r="XJ81" s="172"/>
      <c r="XK81" s="172"/>
      <c r="XL81" s="172"/>
      <c r="XM81" s="172"/>
      <c r="XN81" s="172"/>
      <c r="XO81" s="172"/>
      <c r="XP81" s="172"/>
      <c r="XQ81" s="172"/>
      <c r="XR81" s="172"/>
      <c r="XS81" s="172"/>
      <c r="XT81" s="172"/>
      <c r="XU81" s="172"/>
      <c r="XV81" s="172"/>
      <c r="XW81" s="172"/>
      <c r="XX81" s="172"/>
      <c r="XY81" s="172"/>
      <c r="XZ81" s="172"/>
      <c r="YA81" s="172"/>
      <c r="YB81" s="172"/>
      <c r="YC81" s="172"/>
      <c r="YD81" s="172"/>
      <c r="YE81" s="172"/>
      <c r="YF81" s="172"/>
      <c r="YG81" s="172"/>
      <c r="YH81" s="172"/>
      <c r="YI81" s="172"/>
      <c r="YJ81" s="172"/>
      <c r="YK81" s="172"/>
      <c r="YL81" s="172"/>
      <c r="YM81" s="172"/>
      <c r="YN81" s="172"/>
      <c r="YO81" s="172"/>
      <c r="YP81" s="172"/>
      <c r="YQ81" s="172"/>
      <c r="YR81" s="172"/>
      <c r="YS81" s="172"/>
      <c r="YT81" s="172"/>
      <c r="YU81" s="172"/>
      <c r="YV81" s="172"/>
      <c r="YW81" s="172"/>
      <c r="YX81" s="172"/>
      <c r="YY81" s="172"/>
      <c r="YZ81" s="172"/>
      <c r="ZA81" s="172"/>
      <c r="ZB81" s="172"/>
      <c r="ZC81" s="172"/>
      <c r="ZD81" s="172"/>
      <c r="ZE81" s="172"/>
      <c r="ZF81" s="172"/>
      <c r="ZG81" s="172"/>
      <c r="ZH81" s="172"/>
      <c r="ZI81" s="172"/>
      <c r="ZJ81" s="172"/>
      <c r="ZK81" s="172"/>
      <c r="ZL81" s="172"/>
      <c r="ZM81" s="172"/>
      <c r="ZN81" s="172"/>
      <c r="ZO81" s="172"/>
      <c r="ZP81" s="172"/>
      <c r="ZQ81" s="172"/>
      <c r="ZR81" s="172"/>
      <c r="ZS81" s="172"/>
      <c r="ZT81" s="172"/>
      <c r="ZU81" s="172"/>
      <c r="ZV81" s="172"/>
      <c r="ZW81" s="172"/>
      <c r="ZX81" s="172"/>
      <c r="ZY81" s="172"/>
      <c r="ZZ81" s="172"/>
      <c r="AAA81" s="172"/>
      <c r="AAB81" s="172"/>
      <c r="AAC81" s="172"/>
      <c r="AAD81" s="172"/>
      <c r="AAE81" s="172"/>
      <c r="AAF81" s="172"/>
      <c r="AAG81" s="172"/>
      <c r="AAH81" s="172"/>
      <c r="AAI81" s="172"/>
      <c r="AAJ81" s="172"/>
      <c r="AAK81" s="172"/>
      <c r="AAL81" s="172"/>
      <c r="AAM81" s="172"/>
      <c r="AAN81" s="172"/>
      <c r="AAO81" s="172"/>
      <c r="AAP81" s="172"/>
      <c r="AAQ81" s="172"/>
      <c r="AAR81" s="172"/>
      <c r="AAS81" s="172"/>
      <c r="AAT81" s="172"/>
      <c r="AAU81" s="172"/>
      <c r="AAV81" s="172"/>
      <c r="AAW81" s="172"/>
      <c r="AAX81" s="172"/>
      <c r="AAY81" s="172"/>
      <c r="AAZ81" s="172"/>
      <c r="ABA81" s="172"/>
      <c r="ABB81" s="172"/>
      <c r="ABC81" s="172"/>
      <c r="ABD81" s="172"/>
      <c r="ABE81" s="172"/>
      <c r="ABF81" s="172"/>
      <c r="ABG81" s="172"/>
      <c r="ABH81" s="172"/>
      <c r="ABI81" s="172"/>
      <c r="ABJ81" s="172"/>
      <c r="ABK81" s="172"/>
      <c r="ABL81" s="172"/>
      <c r="ABM81" s="172"/>
      <c r="ABN81" s="172"/>
      <c r="ABO81" s="172"/>
      <c r="ABP81" s="172"/>
      <c r="ABQ81" s="172"/>
      <c r="ABR81" s="172"/>
      <c r="ABS81" s="172"/>
      <c r="ABT81" s="172"/>
      <c r="ABU81" s="172"/>
      <c r="ABV81" s="172"/>
      <c r="ABW81" s="172"/>
      <c r="ABX81" s="172"/>
      <c r="ABY81" s="172"/>
      <c r="ABZ81" s="172"/>
      <c r="ACA81" s="172"/>
      <c r="ACB81" s="172"/>
      <c r="ACC81" s="172"/>
      <c r="ACD81" s="172"/>
      <c r="ACE81" s="172"/>
      <c r="ACF81" s="172"/>
      <c r="ACG81" s="172"/>
      <c r="ACH81" s="172"/>
      <c r="ACI81" s="172"/>
      <c r="ACJ81" s="172"/>
      <c r="ACK81" s="172"/>
      <c r="ACL81" s="172"/>
      <c r="ACM81" s="172"/>
      <c r="ACN81" s="172"/>
      <c r="ACO81" s="172"/>
      <c r="ACP81" s="172"/>
      <c r="ACQ81" s="172"/>
      <c r="ACR81" s="172"/>
      <c r="ACS81" s="172"/>
      <c r="ACT81" s="172"/>
      <c r="ACU81" s="172"/>
      <c r="ACV81" s="172"/>
      <c r="ACW81" s="172"/>
      <c r="ACX81" s="172"/>
      <c r="ACY81" s="172"/>
      <c r="ACZ81" s="172"/>
      <c r="ADA81" s="172"/>
      <c r="ADB81" s="172"/>
      <c r="ADC81" s="172"/>
      <c r="ADD81" s="172"/>
      <c r="ADE81" s="172"/>
      <c r="ADF81" s="172"/>
      <c r="ADG81" s="172"/>
      <c r="ADH81" s="172"/>
      <c r="ADI81" s="172"/>
      <c r="ADJ81" s="172"/>
      <c r="ADK81" s="172"/>
      <c r="ADL81" s="172"/>
      <c r="ADM81" s="172"/>
      <c r="ADN81" s="172"/>
      <c r="ADO81" s="172"/>
      <c r="ADP81" s="172"/>
      <c r="ADQ81" s="172"/>
      <c r="ADR81" s="172"/>
      <c r="ADS81" s="172"/>
      <c r="ADT81" s="172"/>
      <c r="ADU81" s="172"/>
      <c r="ADV81" s="172"/>
      <c r="ADW81" s="172"/>
      <c r="ADX81" s="172"/>
      <c r="ADY81" s="172"/>
      <c r="ADZ81" s="172"/>
      <c r="AEA81" s="172"/>
      <c r="AEB81" s="172"/>
      <c r="AEC81" s="172"/>
      <c r="AED81" s="172"/>
      <c r="AEE81" s="172"/>
      <c r="AEF81" s="172"/>
      <c r="AEG81" s="172"/>
      <c r="AEH81" s="172"/>
      <c r="AEI81" s="172"/>
      <c r="AEJ81" s="172"/>
      <c r="AEK81" s="172"/>
      <c r="AEL81" s="172"/>
      <c r="AEM81" s="172"/>
      <c r="AEN81" s="172"/>
      <c r="AEO81" s="172"/>
      <c r="AEP81" s="172"/>
      <c r="AEQ81" s="172"/>
      <c r="AER81" s="172"/>
      <c r="AES81" s="172"/>
      <c r="AET81" s="172"/>
      <c r="AEU81" s="172"/>
      <c r="AEV81" s="172"/>
      <c r="AEW81" s="172"/>
      <c r="AEX81" s="172"/>
      <c r="AEY81" s="172"/>
      <c r="AEZ81" s="172"/>
      <c r="AFA81" s="172"/>
      <c r="AFB81" s="172"/>
      <c r="AFC81" s="172"/>
      <c r="AFD81" s="172"/>
      <c r="AFE81" s="172"/>
      <c r="AFF81" s="172"/>
      <c r="AFG81" s="172"/>
      <c r="AFH81" s="172"/>
      <c r="AFI81" s="172"/>
      <c r="AFJ81" s="172"/>
      <c r="AFK81" s="172"/>
      <c r="AFL81" s="172"/>
      <c r="AFM81" s="172"/>
      <c r="AFN81" s="172"/>
      <c r="AFO81" s="172"/>
      <c r="AFP81" s="172"/>
      <c r="AFQ81" s="172"/>
      <c r="AFR81" s="172"/>
      <c r="AFS81" s="172"/>
      <c r="AFT81" s="172"/>
      <c r="AFU81" s="172"/>
      <c r="AFV81" s="172"/>
      <c r="AFW81" s="172"/>
      <c r="AFX81" s="172"/>
      <c r="AFY81" s="172"/>
      <c r="AFZ81" s="172"/>
      <c r="AGA81" s="172"/>
      <c r="AGB81" s="172"/>
      <c r="AGC81" s="172"/>
      <c r="AGD81" s="172"/>
      <c r="AGE81" s="172"/>
      <c r="AGF81" s="172"/>
      <c r="AGG81" s="172"/>
      <c r="AGH81" s="172"/>
      <c r="AGI81" s="172"/>
      <c r="AGJ81" s="172"/>
      <c r="AGK81" s="172"/>
      <c r="AGL81" s="172"/>
      <c r="AGM81" s="172"/>
      <c r="AGN81" s="172"/>
      <c r="AGO81" s="172"/>
      <c r="AGP81" s="172"/>
      <c r="AGQ81" s="172"/>
      <c r="AGR81" s="172"/>
      <c r="AGS81" s="172"/>
      <c r="AGT81" s="172"/>
      <c r="AGU81" s="172"/>
      <c r="AGV81" s="172"/>
      <c r="AGW81" s="172"/>
      <c r="AGX81" s="172"/>
      <c r="AGY81" s="172"/>
      <c r="AGZ81" s="172"/>
      <c r="AHA81" s="172"/>
      <c r="AHB81" s="172"/>
      <c r="AHC81" s="172"/>
      <c r="AHD81" s="172"/>
      <c r="AHE81" s="172"/>
      <c r="AHF81" s="172"/>
      <c r="AHG81" s="172"/>
      <c r="AHH81" s="172"/>
      <c r="AHI81" s="172"/>
      <c r="AHJ81" s="172"/>
      <c r="AHK81" s="172"/>
      <c r="AHL81" s="172"/>
      <c r="AHM81" s="172"/>
      <c r="AHN81" s="172"/>
      <c r="AHO81" s="172"/>
      <c r="AHP81" s="172"/>
      <c r="AHQ81" s="172"/>
      <c r="AHR81" s="172"/>
      <c r="AHS81" s="172"/>
      <c r="AHT81" s="172"/>
      <c r="AHU81" s="172"/>
      <c r="AHV81" s="172"/>
      <c r="AHW81" s="172"/>
      <c r="AHX81" s="172"/>
      <c r="AHY81" s="172"/>
      <c r="AHZ81" s="172"/>
      <c r="AIA81" s="172"/>
      <c r="AIB81" s="172"/>
      <c r="AIC81" s="172"/>
      <c r="AID81" s="172"/>
      <c r="AIE81" s="172"/>
      <c r="AIF81" s="172"/>
      <c r="AIG81" s="172"/>
      <c r="AIH81" s="172"/>
      <c r="AII81" s="172"/>
      <c r="AIJ81" s="172"/>
      <c r="AIK81" s="172"/>
      <c r="AIL81" s="172"/>
      <c r="AIM81" s="172"/>
      <c r="AIN81" s="172"/>
      <c r="AIO81" s="172"/>
      <c r="AIP81" s="172"/>
      <c r="AIQ81" s="172"/>
      <c r="AIR81" s="172"/>
      <c r="AIS81" s="172"/>
      <c r="AIT81" s="172"/>
      <c r="AIU81" s="172"/>
      <c r="AIV81" s="172"/>
      <c r="AIW81" s="172"/>
      <c r="AIX81" s="172"/>
      <c r="AIY81" s="172"/>
      <c r="AIZ81" s="172"/>
      <c r="AJA81" s="172"/>
      <c r="AJB81" s="172"/>
      <c r="AJC81" s="172"/>
      <c r="AJD81" s="172"/>
      <c r="AJE81" s="172"/>
      <c r="AJF81" s="172"/>
      <c r="AJG81" s="172"/>
      <c r="AJH81" s="172"/>
      <c r="AJI81" s="172"/>
      <c r="AJJ81" s="172"/>
      <c r="AJK81" s="172"/>
      <c r="AJL81" s="172"/>
      <c r="AJM81" s="172"/>
      <c r="AJN81" s="172"/>
      <c r="AJO81" s="172"/>
      <c r="AJP81" s="172"/>
      <c r="AJQ81" s="172"/>
      <c r="AJR81" s="172"/>
      <c r="AJS81" s="172"/>
      <c r="AJT81" s="172"/>
      <c r="AJU81" s="172"/>
      <c r="AJV81" s="172"/>
      <c r="AJW81" s="172"/>
      <c r="AJX81" s="172"/>
      <c r="AJY81" s="172"/>
      <c r="AJZ81" s="172"/>
      <c r="AKA81" s="172"/>
      <c r="AKB81" s="172"/>
      <c r="AKC81" s="172"/>
      <c r="AKD81" s="172"/>
      <c r="AKE81" s="172"/>
      <c r="AKF81" s="172"/>
      <c r="AKG81" s="172"/>
      <c r="AKH81" s="172"/>
      <c r="AKI81" s="172"/>
      <c r="AKJ81" s="172"/>
      <c r="AKK81" s="172"/>
      <c r="AKL81" s="172"/>
      <c r="AKM81" s="172"/>
      <c r="AKN81" s="172"/>
      <c r="AKO81" s="172"/>
      <c r="AKP81" s="172"/>
      <c r="AKQ81" s="172"/>
      <c r="AKR81" s="172"/>
      <c r="AKS81" s="172"/>
      <c r="AKT81" s="172"/>
      <c r="AKU81" s="172"/>
      <c r="AKV81" s="172"/>
      <c r="AKW81" s="172"/>
      <c r="AKX81" s="172"/>
      <c r="AKY81" s="172"/>
      <c r="AKZ81" s="172"/>
      <c r="ALA81" s="172"/>
      <c r="ALB81" s="172"/>
      <c r="ALC81" s="172"/>
      <c r="ALD81" s="172"/>
      <c r="ALE81" s="172"/>
      <c r="ALF81" s="172"/>
      <c r="ALG81" s="172"/>
      <c r="ALH81" s="172"/>
      <c r="ALI81" s="172"/>
      <c r="ALJ81" s="172"/>
      <c r="ALK81" s="172"/>
      <c r="ALL81" s="172"/>
      <c r="ALM81" s="172"/>
      <c r="ALN81" s="172"/>
      <c r="ALO81" s="172"/>
      <c r="ALP81" s="172"/>
      <c r="ALQ81" s="172"/>
      <c r="ALR81" s="172"/>
      <c r="ALS81" s="172"/>
      <c r="ALT81" s="172"/>
      <c r="ALU81" s="172"/>
      <c r="ALV81" s="172"/>
      <c r="ALW81" s="172"/>
      <c r="ALX81" s="172"/>
      <c r="ALY81" s="172"/>
      <c r="ALZ81" s="172"/>
      <c r="AMA81" s="172"/>
      <c r="AMB81" s="172"/>
      <c r="AMC81" s="172"/>
      <c r="AMD81" s="172"/>
      <c r="AME81" s="172"/>
      <c r="AMF81" s="172"/>
      <c r="AMG81" s="172"/>
      <c r="AMH81" s="172"/>
      <c r="AMI81" s="172"/>
      <c r="AMJ81" s="172"/>
      <c r="AMK81" s="172"/>
      <c r="AML81" s="172"/>
    </row>
    <row r="82" spans="1:1026" s="282" customFormat="1">
      <c r="A82" s="408" t="s">
        <v>426</v>
      </c>
      <c r="B82" s="408" t="s">
        <v>427</v>
      </c>
      <c r="C82" s="154">
        <f t="shared" si="95"/>
        <v>17</v>
      </c>
      <c r="D82" s="167">
        <f t="shared" si="96"/>
        <v>68</v>
      </c>
      <c r="E82" s="166" t="str">
        <f t="shared" si="97"/>
        <v>9C</v>
      </c>
      <c r="F82" s="367" t="str">
        <f t="shared" si="98"/>
        <v>1B</v>
      </c>
      <c r="G82" s="367" t="str">
        <f t="shared" si="99"/>
        <v>06</v>
      </c>
      <c r="H82" s="367" t="str">
        <f t="shared" si="100"/>
        <v>4D</v>
      </c>
      <c r="I82" s="367" t="str">
        <f t="shared" si="101"/>
        <v>00</v>
      </c>
      <c r="J82" s="367" t="str">
        <f t="shared" si="102"/>
        <v>03</v>
      </c>
      <c r="K82" s="367" t="str">
        <f t="shared" si="103"/>
        <v>06</v>
      </c>
      <c r="L82" s="367" t="str">
        <f t="shared" si="104"/>
        <v>13</v>
      </c>
      <c r="M82" s="367" t="str">
        <f t="shared" si="105"/>
        <v>4</v>
      </c>
      <c r="N82" s="367" t="str">
        <f t="shared" si="106"/>
        <v/>
      </c>
      <c r="O82" s="156" t="str">
        <f t="shared" si="107"/>
        <v/>
      </c>
      <c r="P82" s="157" t="str">
        <f t="shared" si="108"/>
        <v>1</v>
      </c>
      <c r="Q82" s="158" t="str">
        <f t="shared" si="108"/>
        <v>0</v>
      </c>
      <c r="R82" s="158" t="str">
        <f t="shared" si="108"/>
        <v>0</v>
      </c>
      <c r="S82" s="159" t="str">
        <f t="shared" si="108"/>
        <v>1</v>
      </c>
      <c r="T82" s="158" t="str">
        <f t="shared" si="108"/>
        <v>1</v>
      </c>
      <c r="U82" s="158" t="str">
        <f t="shared" si="108"/>
        <v>1</v>
      </c>
      <c r="V82" s="158" t="str">
        <f t="shared" si="108"/>
        <v>0</v>
      </c>
      <c r="W82" s="159" t="str">
        <f t="shared" si="108"/>
        <v>0</v>
      </c>
      <c r="X82" s="158" t="str">
        <f t="shared" si="109"/>
        <v>0</v>
      </c>
      <c r="Y82" s="158" t="str">
        <f t="shared" si="109"/>
        <v>0</v>
      </c>
      <c r="Z82" s="158" t="str">
        <f t="shared" si="109"/>
        <v>0</v>
      </c>
      <c r="AA82" s="159" t="str">
        <f t="shared" si="109"/>
        <v>1</v>
      </c>
      <c r="AB82" s="161" t="str">
        <f t="shared" si="109"/>
        <v>1</v>
      </c>
      <c r="AC82" s="161" t="str">
        <f t="shared" si="109"/>
        <v>0</v>
      </c>
      <c r="AD82" s="158" t="str">
        <f t="shared" si="109"/>
        <v>1</v>
      </c>
      <c r="AE82" s="159" t="str">
        <f t="shared" si="109"/>
        <v>1</v>
      </c>
      <c r="AF82" s="367" t="str">
        <f t="shared" si="110"/>
        <v>0</v>
      </c>
      <c r="AG82" s="162" t="str">
        <f t="shared" si="110"/>
        <v>0</v>
      </c>
      <c r="AH82" s="163" t="str">
        <f t="shared" si="110"/>
        <v>0</v>
      </c>
      <c r="AI82" s="165" t="str">
        <f t="shared" si="110"/>
        <v>0</v>
      </c>
      <c r="AJ82" s="164" t="str">
        <f t="shared" si="110"/>
        <v>0</v>
      </c>
      <c r="AK82" s="164" t="str">
        <f t="shared" si="110"/>
        <v>1</v>
      </c>
      <c r="AL82" s="289" t="str">
        <f t="shared" si="110"/>
        <v>1</v>
      </c>
      <c r="AM82" s="165" t="str">
        <f t="shared" si="110"/>
        <v>0</v>
      </c>
      <c r="AN82" s="230" t="str">
        <f t="shared" si="111"/>
        <v>0</v>
      </c>
      <c r="AO82" s="230" t="str">
        <f t="shared" si="111"/>
        <v>1</v>
      </c>
      <c r="AP82" s="230" t="str">
        <f t="shared" si="111"/>
        <v>0</v>
      </c>
      <c r="AQ82" s="231" t="str">
        <f t="shared" si="111"/>
        <v>0</v>
      </c>
      <c r="AR82" s="230" t="str">
        <f t="shared" si="111"/>
        <v>1</v>
      </c>
      <c r="AS82" s="230" t="str">
        <f t="shared" si="111"/>
        <v>1</v>
      </c>
      <c r="AT82" s="230" t="str">
        <f t="shared" si="111"/>
        <v>0</v>
      </c>
      <c r="AU82" s="231" t="str">
        <f t="shared" si="111"/>
        <v>1</v>
      </c>
      <c r="AV82" s="230" t="str">
        <f t="shared" si="112"/>
        <v>0</v>
      </c>
      <c r="AW82" s="232" t="str">
        <f t="shared" si="112"/>
        <v>0</v>
      </c>
      <c r="AX82" s="232" t="str">
        <f t="shared" si="112"/>
        <v>0</v>
      </c>
      <c r="AY82" s="233" t="str">
        <f t="shared" si="112"/>
        <v>0</v>
      </c>
      <c r="AZ82" s="232" t="str">
        <f t="shared" si="112"/>
        <v>0</v>
      </c>
      <c r="BA82" s="232" t="str">
        <f t="shared" si="112"/>
        <v>0</v>
      </c>
      <c r="BB82" s="232" t="str">
        <f t="shared" si="112"/>
        <v>0</v>
      </c>
      <c r="BC82" s="233" t="str">
        <f t="shared" si="112"/>
        <v>0</v>
      </c>
      <c r="BD82" s="168" t="str">
        <f t="shared" si="113"/>
        <v>0</v>
      </c>
      <c r="BE82" s="168" t="str">
        <f t="shared" si="113"/>
        <v>0</v>
      </c>
      <c r="BF82" s="168" t="str">
        <f t="shared" si="113"/>
        <v>0</v>
      </c>
      <c r="BG82" s="169" t="str">
        <f t="shared" si="113"/>
        <v>0</v>
      </c>
      <c r="BH82" s="168" t="str">
        <f t="shared" si="113"/>
        <v>0</v>
      </c>
      <c r="BI82" s="168" t="str">
        <f t="shared" si="113"/>
        <v>0</v>
      </c>
      <c r="BJ82" s="168" t="str">
        <f t="shared" si="113"/>
        <v>1</v>
      </c>
      <c r="BK82" s="169" t="str">
        <f t="shared" si="113"/>
        <v>1</v>
      </c>
      <c r="BL82" s="168" t="str">
        <f t="shared" si="114"/>
        <v>0</v>
      </c>
      <c r="BM82" s="168" t="str">
        <f t="shared" si="114"/>
        <v>0</v>
      </c>
      <c r="BN82" s="168" t="str">
        <f t="shared" si="114"/>
        <v>0</v>
      </c>
      <c r="BO82" s="169" t="str">
        <f t="shared" si="114"/>
        <v>0</v>
      </c>
      <c r="BP82" s="168" t="str">
        <f t="shared" si="114"/>
        <v>0</v>
      </c>
      <c r="BQ82" s="168" t="str">
        <f t="shared" si="114"/>
        <v>1</v>
      </c>
      <c r="BR82" s="168" t="str">
        <f t="shared" si="114"/>
        <v>1</v>
      </c>
      <c r="BS82" s="169" t="str">
        <f t="shared" si="114"/>
        <v>0</v>
      </c>
      <c r="BT82" s="302" t="str">
        <f t="shared" si="115"/>
        <v>0</v>
      </c>
      <c r="BU82" s="302" t="str">
        <f t="shared" si="115"/>
        <v>0</v>
      </c>
      <c r="BV82" s="302" t="str">
        <f t="shared" si="115"/>
        <v>0</v>
      </c>
      <c r="BW82" s="303" t="str">
        <f t="shared" si="115"/>
        <v>1</v>
      </c>
      <c r="BX82" s="302" t="str">
        <f t="shared" si="115"/>
        <v>0</v>
      </c>
      <c r="BY82" s="302" t="str">
        <f t="shared" si="115"/>
        <v>0</v>
      </c>
      <c r="BZ82" s="302" t="str">
        <f t="shared" si="115"/>
        <v>1</v>
      </c>
      <c r="CA82" s="303" t="str">
        <f t="shared" si="115"/>
        <v>1</v>
      </c>
      <c r="CB82" s="164" t="str">
        <f t="shared" si="116"/>
        <v>0</v>
      </c>
      <c r="CC82" s="289" t="str">
        <f t="shared" si="116"/>
        <v>1</v>
      </c>
      <c r="CD82" s="340" t="str">
        <f t="shared" si="116"/>
        <v>0</v>
      </c>
      <c r="CE82" s="341" t="str">
        <f t="shared" si="116"/>
        <v>0</v>
      </c>
      <c r="CF82" s="340" t="str">
        <f t="shared" si="116"/>
        <v>0</v>
      </c>
      <c r="CG82" s="340" t="str">
        <f t="shared" si="116"/>
        <v>0</v>
      </c>
      <c r="CH82" s="340" t="str">
        <f t="shared" si="116"/>
        <v>0</v>
      </c>
      <c r="CI82" s="341" t="str">
        <f t="shared" si="116"/>
        <v>0</v>
      </c>
      <c r="CJ82" s="367"/>
      <c r="CK82" s="367"/>
      <c r="CL82" s="32" t="str">
        <f t="shared" si="146"/>
        <v>9C1B</v>
      </c>
      <c r="CM82" s="285">
        <f t="shared" si="147"/>
        <v>77</v>
      </c>
      <c r="CN82" s="285">
        <f t="shared" si="150"/>
        <v>87</v>
      </c>
      <c r="CO82" s="142">
        <f t="shared" si="117"/>
        <v>63.9</v>
      </c>
      <c r="CP82" s="142">
        <f t="shared" si="118"/>
        <v>17.722222222222221</v>
      </c>
      <c r="CQ82" s="154">
        <f t="shared" si="148"/>
        <v>3</v>
      </c>
      <c r="CR82" s="367"/>
      <c r="CS82" s="170">
        <f t="shared" si="119"/>
        <v>9</v>
      </c>
      <c r="CT82" s="23">
        <f t="shared" si="120"/>
        <v>12</v>
      </c>
      <c r="CU82" s="171">
        <f t="shared" si="121"/>
        <v>1</v>
      </c>
      <c r="CV82" s="23">
        <f t="shared" si="122"/>
        <v>11</v>
      </c>
      <c r="CW82" s="172">
        <f t="shared" si="123"/>
        <v>0</v>
      </c>
      <c r="CX82" s="24">
        <f t="shared" si="124"/>
        <v>6</v>
      </c>
      <c r="CY82" s="267">
        <f t="shared" si="125"/>
        <v>4</v>
      </c>
      <c r="CZ82" s="268">
        <f t="shared" si="126"/>
        <v>13</v>
      </c>
      <c r="DA82" s="267">
        <f t="shared" si="127"/>
        <v>0</v>
      </c>
      <c r="DB82" s="268">
        <f t="shared" si="128"/>
        <v>0</v>
      </c>
      <c r="DC82" s="173">
        <f t="shared" si="129"/>
        <v>0</v>
      </c>
      <c r="DD82" s="26">
        <f t="shared" si="130"/>
        <v>3</v>
      </c>
      <c r="DE82" s="173">
        <f t="shared" si="131"/>
        <v>0</v>
      </c>
      <c r="DF82" s="26">
        <f t="shared" si="132"/>
        <v>6</v>
      </c>
      <c r="DG82" s="326">
        <f t="shared" si="133"/>
        <v>1</v>
      </c>
      <c r="DH82" s="327">
        <f t="shared" si="134"/>
        <v>3</v>
      </c>
      <c r="DI82" s="172">
        <f t="shared" si="135"/>
        <v>4</v>
      </c>
      <c r="DJ82" s="24">
        <f t="shared" si="136"/>
        <v>0</v>
      </c>
      <c r="DK82" s="172"/>
      <c r="DL82" s="19">
        <f t="shared" si="137"/>
        <v>156</v>
      </c>
      <c r="DM82" s="19">
        <f t="shared" si="138"/>
        <v>27</v>
      </c>
      <c r="DN82" s="174">
        <f t="shared" si="139"/>
        <v>6</v>
      </c>
      <c r="DO82" s="278">
        <f t="shared" si="140"/>
        <v>77</v>
      </c>
      <c r="DP82" s="278">
        <f t="shared" si="141"/>
        <v>0</v>
      </c>
      <c r="DQ82" s="20">
        <f t="shared" si="142"/>
        <v>3</v>
      </c>
      <c r="DR82" s="20">
        <f t="shared" si="143"/>
        <v>6</v>
      </c>
      <c r="DS82" s="337">
        <f t="shared" si="144"/>
        <v>19</v>
      </c>
      <c r="DT82" s="174">
        <f t="shared" si="145"/>
        <v>64</v>
      </c>
      <c r="DU82" s="172">
        <f t="shared" si="149"/>
        <v>19</v>
      </c>
      <c r="DV82" s="172"/>
      <c r="DW82" s="172"/>
      <c r="DX82" s="172"/>
      <c r="DY82" s="172"/>
      <c r="DZ82" s="172"/>
      <c r="EA82" s="172"/>
      <c r="EB82" s="172"/>
      <c r="EC82" s="172"/>
      <c r="ED82" s="172"/>
      <c r="EE82" s="172"/>
      <c r="EF82" s="172"/>
      <c r="EG82" s="172"/>
      <c r="EH82" s="172"/>
      <c r="EI82" s="172"/>
      <c r="EJ82" s="172"/>
      <c r="EK82" s="172"/>
      <c r="EL82" s="172"/>
      <c r="EM82" s="172"/>
      <c r="EN82" s="172"/>
      <c r="EO82" s="172"/>
      <c r="EP82" s="172"/>
      <c r="EQ82" s="172"/>
      <c r="ER82" s="172"/>
      <c r="ES82" s="172"/>
      <c r="ET82" s="172"/>
      <c r="EU82" s="172"/>
      <c r="EV82" s="172"/>
      <c r="EW82" s="172"/>
      <c r="EX82" s="172"/>
      <c r="EY82" s="172"/>
      <c r="EZ82" s="172"/>
      <c r="FA82" s="172"/>
      <c r="FB82" s="172"/>
      <c r="FC82" s="172"/>
      <c r="FD82" s="172"/>
      <c r="FE82" s="172"/>
      <c r="FF82" s="172"/>
      <c r="FG82" s="172"/>
      <c r="FH82" s="172"/>
      <c r="FI82" s="172"/>
      <c r="FJ82" s="172"/>
      <c r="FK82" s="172"/>
      <c r="FL82" s="172"/>
      <c r="FM82" s="172"/>
      <c r="FN82" s="172"/>
      <c r="FO82" s="172"/>
      <c r="FP82" s="172"/>
      <c r="FQ82" s="172"/>
      <c r="FR82" s="172"/>
      <c r="FS82" s="172"/>
      <c r="FT82" s="172"/>
      <c r="FU82" s="172"/>
      <c r="FV82" s="172"/>
      <c r="FW82" s="172"/>
      <c r="FX82" s="172"/>
      <c r="FY82" s="172"/>
      <c r="FZ82" s="172"/>
      <c r="GA82" s="172"/>
      <c r="GB82" s="172"/>
      <c r="GC82" s="172"/>
      <c r="GD82" s="172"/>
      <c r="GE82" s="172"/>
      <c r="GF82" s="172"/>
      <c r="GG82" s="172"/>
      <c r="GH82" s="172"/>
      <c r="GI82" s="172"/>
      <c r="GJ82" s="172"/>
      <c r="GK82" s="172"/>
      <c r="GL82" s="172"/>
      <c r="GM82" s="172"/>
      <c r="GN82" s="172"/>
      <c r="GO82" s="172"/>
      <c r="GP82" s="172"/>
      <c r="GQ82" s="172"/>
      <c r="GR82" s="172"/>
      <c r="GS82" s="172"/>
      <c r="GT82" s="172"/>
      <c r="GU82" s="172"/>
      <c r="GV82" s="172"/>
      <c r="GW82" s="172"/>
      <c r="GX82" s="172"/>
      <c r="GY82" s="172"/>
      <c r="GZ82" s="172"/>
      <c r="HA82" s="172"/>
      <c r="HB82" s="172"/>
      <c r="HC82" s="172"/>
      <c r="HD82" s="172"/>
      <c r="HE82" s="172"/>
      <c r="HF82" s="172"/>
      <c r="HG82" s="172"/>
      <c r="HH82" s="172"/>
      <c r="HI82" s="172"/>
      <c r="HJ82" s="172"/>
      <c r="HK82" s="172"/>
      <c r="HL82" s="172"/>
      <c r="HM82" s="172"/>
      <c r="HN82" s="172"/>
      <c r="HO82" s="172"/>
      <c r="HP82" s="172"/>
      <c r="HQ82" s="172"/>
      <c r="HR82" s="172"/>
      <c r="HS82" s="172"/>
      <c r="HT82" s="172"/>
      <c r="HU82" s="172"/>
      <c r="HV82" s="172"/>
      <c r="HW82" s="172"/>
      <c r="HX82" s="172"/>
      <c r="HY82" s="172"/>
      <c r="HZ82" s="172"/>
      <c r="IA82" s="172"/>
      <c r="IB82" s="172"/>
      <c r="IC82" s="172"/>
      <c r="ID82" s="172"/>
      <c r="IE82" s="172"/>
      <c r="IF82" s="172"/>
      <c r="IG82" s="172"/>
      <c r="IH82" s="172"/>
      <c r="II82" s="172"/>
      <c r="IJ82" s="172"/>
      <c r="IK82" s="172"/>
      <c r="IL82" s="172"/>
      <c r="IM82" s="172"/>
      <c r="IN82" s="172"/>
      <c r="IO82" s="172"/>
      <c r="IP82" s="172"/>
      <c r="IQ82" s="172"/>
      <c r="IR82" s="172"/>
      <c r="IS82" s="172"/>
      <c r="IT82" s="172"/>
      <c r="IU82" s="172"/>
      <c r="IV82" s="172"/>
      <c r="IW82" s="172"/>
      <c r="IX82" s="172"/>
      <c r="IY82" s="172"/>
      <c r="IZ82" s="172"/>
      <c r="JA82" s="172"/>
      <c r="JB82" s="172"/>
      <c r="JC82" s="172"/>
      <c r="JD82" s="172"/>
      <c r="JE82" s="172"/>
      <c r="JF82" s="172"/>
      <c r="JG82" s="172"/>
      <c r="JH82" s="172"/>
      <c r="JI82" s="172"/>
      <c r="JJ82" s="172"/>
      <c r="JK82" s="172"/>
      <c r="JL82" s="172"/>
      <c r="JM82" s="172"/>
      <c r="JN82" s="172"/>
      <c r="JO82" s="172"/>
      <c r="JP82" s="172"/>
      <c r="JQ82" s="172"/>
      <c r="JR82" s="172"/>
      <c r="JS82" s="172"/>
      <c r="JT82" s="172"/>
      <c r="JU82" s="172"/>
      <c r="JV82" s="172"/>
      <c r="JW82" s="172"/>
      <c r="JX82" s="172"/>
      <c r="JY82" s="172"/>
      <c r="JZ82" s="172"/>
      <c r="KA82" s="172"/>
      <c r="KB82" s="172"/>
      <c r="KC82" s="172"/>
      <c r="KD82" s="172"/>
      <c r="KE82" s="172"/>
      <c r="KF82" s="172"/>
      <c r="KG82" s="172"/>
      <c r="KH82" s="172"/>
      <c r="KI82" s="172"/>
      <c r="KJ82" s="172"/>
      <c r="KK82" s="172"/>
      <c r="KL82" s="172"/>
      <c r="KM82" s="172"/>
      <c r="KN82" s="172"/>
      <c r="KO82" s="172"/>
      <c r="KP82" s="172"/>
      <c r="KQ82" s="172"/>
      <c r="KR82" s="172"/>
      <c r="KS82" s="172"/>
      <c r="KT82" s="172"/>
      <c r="KU82" s="172"/>
      <c r="KV82" s="172"/>
      <c r="KW82" s="172"/>
      <c r="KX82" s="172"/>
      <c r="KY82" s="172"/>
      <c r="KZ82" s="172"/>
      <c r="LA82" s="172"/>
      <c r="LB82" s="172"/>
      <c r="LC82" s="172"/>
      <c r="LD82" s="172"/>
      <c r="LE82" s="172"/>
      <c r="LF82" s="172"/>
      <c r="LG82" s="172"/>
      <c r="LH82" s="172"/>
      <c r="LI82" s="172"/>
      <c r="LJ82" s="172"/>
      <c r="LK82" s="172"/>
      <c r="LL82" s="172"/>
      <c r="LM82" s="172"/>
      <c r="LN82" s="172"/>
      <c r="LO82" s="172"/>
      <c r="LP82" s="172"/>
      <c r="LQ82" s="172"/>
      <c r="LR82" s="172"/>
      <c r="LS82" s="172"/>
      <c r="LT82" s="172"/>
      <c r="LU82" s="172"/>
      <c r="LV82" s="172"/>
      <c r="LW82" s="172"/>
      <c r="LX82" s="172"/>
      <c r="LY82" s="172"/>
      <c r="LZ82" s="172"/>
      <c r="MA82" s="172"/>
      <c r="MB82" s="172"/>
      <c r="MC82" s="172"/>
      <c r="MD82" s="172"/>
      <c r="ME82" s="172"/>
      <c r="MF82" s="172"/>
      <c r="MG82" s="172"/>
      <c r="MH82" s="172"/>
      <c r="MI82" s="172"/>
      <c r="MJ82" s="172"/>
      <c r="MK82" s="172"/>
      <c r="ML82" s="172"/>
      <c r="MM82" s="172"/>
      <c r="MN82" s="172"/>
      <c r="MO82" s="172"/>
      <c r="MP82" s="172"/>
      <c r="MQ82" s="172"/>
      <c r="MR82" s="172"/>
      <c r="MS82" s="172"/>
      <c r="MT82" s="172"/>
      <c r="MU82" s="172"/>
      <c r="MV82" s="172"/>
      <c r="MW82" s="172"/>
      <c r="MX82" s="172"/>
      <c r="MY82" s="172"/>
      <c r="MZ82" s="172"/>
      <c r="NA82" s="172"/>
      <c r="NB82" s="172"/>
      <c r="NC82" s="172"/>
      <c r="ND82" s="172"/>
      <c r="NE82" s="172"/>
      <c r="NF82" s="172"/>
      <c r="NG82" s="172"/>
      <c r="NH82" s="172"/>
      <c r="NI82" s="172"/>
      <c r="NJ82" s="172"/>
      <c r="NK82" s="172"/>
      <c r="NL82" s="172"/>
      <c r="NM82" s="172"/>
      <c r="NN82" s="172"/>
      <c r="NO82" s="172"/>
      <c r="NP82" s="172"/>
      <c r="NQ82" s="172"/>
      <c r="NR82" s="172"/>
      <c r="NS82" s="172"/>
      <c r="NT82" s="172"/>
      <c r="NU82" s="172"/>
      <c r="NV82" s="172"/>
      <c r="NW82" s="172"/>
      <c r="NX82" s="172"/>
      <c r="NY82" s="172"/>
      <c r="NZ82" s="172"/>
      <c r="OA82" s="172"/>
      <c r="OB82" s="172"/>
      <c r="OC82" s="172"/>
      <c r="OD82" s="172"/>
      <c r="OE82" s="172"/>
      <c r="OF82" s="172"/>
      <c r="OG82" s="172"/>
      <c r="OH82" s="172"/>
      <c r="OI82" s="172"/>
      <c r="OJ82" s="172"/>
      <c r="OK82" s="172"/>
      <c r="OL82" s="172"/>
      <c r="OM82" s="172"/>
      <c r="ON82" s="172"/>
      <c r="OO82" s="172"/>
      <c r="OP82" s="172"/>
      <c r="OQ82" s="172"/>
      <c r="OR82" s="172"/>
      <c r="OS82" s="172"/>
      <c r="OT82" s="172"/>
      <c r="OU82" s="172"/>
      <c r="OV82" s="172"/>
      <c r="OW82" s="172"/>
      <c r="OX82" s="172"/>
      <c r="OY82" s="172"/>
      <c r="OZ82" s="172"/>
      <c r="PA82" s="172"/>
      <c r="PB82" s="172"/>
      <c r="PC82" s="172"/>
      <c r="PD82" s="172"/>
      <c r="PE82" s="172"/>
      <c r="PF82" s="172"/>
      <c r="PG82" s="172"/>
      <c r="PH82" s="172"/>
      <c r="PI82" s="172"/>
      <c r="PJ82" s="172"/>
      <c r="PK82" s="172"/>
      <c r="PL82" s="172"/>
      <c r="PM82" s="172"/>
      <c r="PN82" s="172"/>
      <c r="PO82" s="172"/>
      <c r="PP82" s="172"/>
      <c r="PQ82" s="172"/>
      <c r="PR82" s="172"/>
      <c r="PS82" s="172"/>
      <c r="PT82" s="172"/>
      <c r="PU82" s="172"/>
      <c r="PV82" s="172"/>
      <c r="PW82" s="172"/>
      <c r="PX82" s="172"/>
      <c r="PY82" s="172"/>
      <c r="PZ82" s="172"/>
      <c r="QA82" s="172"/>
      <c r="QB82" s="172"/>
      <c r="QC82" s="172"/>
      <c r="QD82" s="172"/>
      <c r="QE82" s="172"/>
      <c r="QF82" s="172"/>
      <c r="QG82" s="172"/>
      <c r="QH82" s="172"/>
      <c r="QI82" s="172"/>
      <c r="QJ82" s="172"/>
      <c r="QK82" s="172"/>
      <c r="QL82" s="172"/>
      <c r="QM82" s="172"/>
      <c r="QN82" s="172"/>
      <c r="QO82" s="172"/>
      <c r="QP82" s="172"/>
      <c r="QQ82" s="172"/>
      <c r="QR82" s="172"/>
      <c r="QS82" s="172"/>
      <c r="QT82" s="172"/>
      <c r="QU82" s="172"/>
      <c r="QV82" s="172"/>
      <c r="QW82" s="172"/>
      <c r="QX82" s="172"/>
      <c r="QY82" s="172"/>
      <c r="QZ82" s="172"/>
      <c r="RA82" s="172"/>
      <c r="RB82" s="172"/>
      <c r="RC82" s="172"/>
      <c r="RD82" s="172"/>
      <c r="RE82" s="172"/>
      <c r="RF82" s="172"/>
      <c r="RG82" s="172"/>
      <c r="RH82" s="172"/>
      <c r="RI82" s="172"/>
      <c r="RJ82" s="172"/>
      <c r="RK82" s="172"/>
      <c r="RL82" s="172"/>
      <c r="RM82" s="172"/>
      <c r="RN82" s="172"/>
      <c r="RO82" s="172"/>
      <c r="RP82" s="172"/>
      <c r="RQ82" s="172"/>
      <c r="RR82" s="172"/>
      <c r="RS82" s="172"/>
      <c r="RT82" s="172"/>
      <c r="RU82" s="172"/>
      <c r="RV82" s="172"/>
      <c r="RW82" s="172"/>
      <c r="RX82" s="172"/>
      <c r="RY82" s="172"/>
      <c r="RZ82" s="172"/>
      <c r="SA82" s="172"/>
      <c r="SB82" s="172"/>
      <c r="SC82" s="172"/>
      <c r="SD82" s="172"/>
      <c r="SE82" s="172"/>
      <c r="SF82" s="172"/>
      <c r="SG82" s="172"/>
      <c r="SH82" s="172"/>
      <c r="SI82" s="172"/>
      <c r="SJ82" s="172"/>
      <c r="SK82" s="172"/>
      <c r="SL82" s="172"/>
      <c r="SM82" s="172"/>
      <c r="SN82" s="172"/>
      <c r="SO82" s="172"/>
      <c r="SP82" s="172"/>
      <c r="SQ82" s="172"/>
      <c r="SR82" s="172"/>
      <c r="SS82" s="172"/>
      <c r="ST82" s="172"/>
      <c r="SU82" s="172"/>
      <c r="SV82" s="172"/>
      <c r="SW82" s="172"/>
      <c r="SX82" s="172"/>
      <c r="SY82" s="172"/>
      <c r="SZ82" s="172"/>
      <c r="TA82" s="172"/>
      <c r="TB82" s="172"/>
      <c r="TC82" s="172"/>
      <c r="TD82" s="172"/>
      <c r="TE82" s="172"/>
      <c r="TF82" s="172"/>
      <c r="TG82" s="172"/>
      <c r="TH82" s="172"/>
      <c r="TI82" s="172"/>
      <c r="TJ82" s="172"/>
      <c r="TK82" s="172"/>
      <c r="TL82" s="172"/>
      <c r="TM82" s="172"/>
      <c r="TN82" s="172"/>
      <c r="TO82" s="172"/>
      <c r="TP82" s="172"/>
      <c r="TQ82" s="172"/>
      <c r="TR82" s="172"/>
      <c r="TS82" s="172"/>
      <c r="TT82" s="172"/>
      <c r="TU82" s="172"/>
      <c r="TV82" s="172"/>
      <c r="TW82" s="172"/>
      <c r="TX82" s="172"/>
      <c r="TY82" s="172"/>
      <c r="TZ82" s="172"/>
      <c r="UA82" s="172"/>
      <c r="UB82" s="172"/>
      <c r="UC82" s="172"/>
      <c r="UD82" s="172"/>
      <c r="UE82" s="172"/>
      <c r="UF82" s="172"/>
      <c r="UG82" s="172"/>
      <c r="UH82" s="172"/>
      <c r="UI82" s="172"/>
      <c r="UJ82" s="172"/>
      <c r="UK82" s="172"/>
      <c r="UL82" s="172"/>
      <c r="UM82" s="172"/>
      <c r="UN82" s="172"/>
      <c r="UO82" s="172"/>
      <c r="UP82" s="172"/>
      <c r="UQ82" s="172"/>
      <c r="UR82" s="172"/>
      <c r="US82" s="172"/>
      <c r="UT82" s="172"/>
      <c r="UU82" s="172"/>
      <c r="UV82" s="172"/>
      <c r="UW82" s="172"/>
      <c r="UX82" s="172"/>
      <c r="UY82" s="172"/>
      <c r="UZ82" s="172"/>
      <c r="VA82" s="172"/>
      <c r="VB82" s="172"/>
      <c r="VC82" s="172"/>
      <c r="VD82" s="172"/>
      <c r="VE82" s="172"/>
      <c r="VF82" s="172"/>
      <c r="VG82" s="172"/>
      <c r="VH82" s="172"/>
      <c r="VI82" s="172"/>
      <c r="VJ82" s="172"/>
      <c r="VK82" s="172"/>
      <c r="VL82" s="172"/>
      <c r="VM82" s="172"/>
      <c r="VN82" s="172"/>
      <c r="VO82" s="172"/>
      <c r="VP82" s="172"/>
      <c r="VQ82" s="172"/>
      <c r="VR82" s="172"/>
      <c r="VS82" s="172"/>
      <c r="VT82" s="172"/>
      <c r="VU82" s="172"/>
      <c r="VV82" s="172"/>
      <c r="VW82" s="172"/>
      <c r="VX82" s="172"/>
      <c r="VY82" s="172"/>
      <c r="VZ82" s="172"/>
      <c r="WA82" s="172"/>
      <c r="WB82" s="172"/>
      <c r="WC82" s="172"/>
      <c r="WD82" s="172"/>
      <c r="WE82" s="172"/>
      <c r="WF82" s="172"/>
      <c r="WG82" s="172"/>
      <c r="WH82" s="172"/>
      <c r="WI82" s="172"/>
      <c r="WJ82" s="172"/>
      <c r="WK82" s="172"/>
      <c r="WL82" s="172"/>
      <c r="WM82" s="172"/>
      <c r="WN82" s="172"/>
      <c r="WO82" s="172"/>
      <c r="WP82" s="172"/>
      <c r="WQ82" s="172"/>
      <c r="WR82" s="172"/>
      <c r="WS82" s="172"/>
      <c r="WT82" s="172"/>
      <c r="WU82" s="172"/>
      <c r="WV82" s="172"/>
      <c r="WW82" s="172"/>
      <c r="WX82" s="172"/>
      <c r="WY82" s="172"/>
      <c r="WZ82" s="172"/>
      <c r="XA82" s="172"/>
      <c r="XB82" s="172"/>
      <c r="XC82" s="172"/>
      <c r="XD82" s="172"/>
      <c r="XE82" s="172"/>
      <c r="XF82" s="172"/>
      <c r="XG82" s="172"/>
      <c r="XH82" s="172"/>
      <c r="XI82" s="172"/>
      <c r="XJ82" s="172"/>
      <c r="XK82" s="172"/>
      <c r="XL82" s="172"/>
      <c r="XM82" s="172"/>
      <c r="XN82" s="172"/>
      <c r="XO82" s="172"/>
      <c r="XP82" s="172"/>
      <c r="XQ82" s="172"/>
      <c r="XR82" s="172"/>
      <c r="XS82" s="172"/>
      <c r="XT82" s="172"/>
      <c r="XU82" s="172"/>
      <c r="XV82" s="172"/>
      <c r="XW82" s="172"/>
      <c r="XX82" s="172"/>
      <c r="XY82" s="172"/>
      <c r="XZ82" s="172"/>
      <c r="YA82" s="172"/>
      <c r="YB82" s="172"/>
      <c r="YC82" s="172"/>
      <c r="YD82" s="172"/>
      <c r="YE82" s="172"/>
      <c r="YF82" s="172"/>
      <c r="YG82" s="172"/>
      <c r="YH82" s="172"/>
      <c r="YI82" s="172"/>
      <c r="YJ82" s="172"/>
      <c r="YK82" s="172"/>
      <c r="YL82" s="172"/>
      <c r="YM82" s="172"/>
      <c r="YN82" s="172"/>
      <c r="YO82" s="172"/>
      <c r="YP82" s="172"/>
      <c r="YQ82" s="172"/>
      <c r="YR82" s="172"/>
      <c r="YS82" s="172"/>
      <c r="YT82" s="172"/>
      <c r="YU82" s="172"/>
      <c r="YV82" s="172"/>
      <c r="YW82" s="172"/>
      <c r="YX82" s="172"/>
      <c r="YY82" s="172"/>
      <c r="YZ82" s="172"/>
      <c r="ZA82" s="172"/>
      <c r="ZB82" s="172"/>
      <c r="ZC82" s="172"/>
      <c r="ZD82" s="172"/>
      <c r="ZE82" s="172"/>
      <c r="ZF82" s="172"/>
      <c r="ZG82" s="172"/>
      <c r="ZH82" s="172"/>
      <c r="ZI82" s="172"/>
      <c r="ZJ82" s="172"/>
      <c r="ZK82" s="172"/>
      <c r="ZL82" s="172"/>
      <c r="ZM82" s="172"/>
      <c r="ZN82" s="172"/>
      <c r="ZO82" s="172"/>
      <c r="ZP82" s="172"/>
      <c r="ZQ82" s="172"/>
      <c r="ZR82" s="172"/>
      <c r="ZS82" s="172"/>
      <c r="ZT82" s="172"/>
      <c r="ZU82" s="172"/>
      <c r="ZV82" s="172"/>
      <c r="ZW82" s="172"/>
      <c r="ZX82" s="172"/>
      <c r="ZY82" s="172"/>
      <c r="ZZ82" s="172"/>
      <c r="AAA82" s="172"/>
      <c r="AAB82" s="172"/>
      <c r="AAC82" s="172"/>
      <c r="AAD82" s="172"/>
      <c r="AAE82" s="172"/>
      <c r="AAF82" s="172"/>
      <c r="AAG82" s="172"/>
      <c r="AAH82" s="172"/>
      <c r="AAI82" s="172"/>
      <c r="AAJ82" s="172"/>
      <c r="AAK82" s="172"/>
      <c r="AAL82" s="172"/>
      <c r="AAM82" s="172"/>
      <c r="AAN82" s="172"/>
      <c r="AAO82" s="172"/>
      <c r="AAP82" s="172"/>
      <c r="AAQ82" s="172"/>
      <c r="AAR82" s="172"/>
      <c r="AAS82" s="172"/>
      <c r="AAT82" s="172"/>
      <c r="AAU82" s="172"/>
      <c r="AAV82" s="172"/>
      <c r="AAW82" s="172"/>
      <c r="AAX82" s="172"/>
      <c r="AAY82" s="172"/>
      <c r="AAZ82" s="172"/>
      <c r="ABA82" s="172"/>
      <c r="ABB82" s="172"/>
      <c r="ABC82" s="172"/>
      <c r="ABD82" s="172"/>
      <c r="ABE82" s="172"/>
      <c r="ABF82" s="172"/>
      <c r="ABG82" s="172"/>
      <c r="ABH82" s="172"/>
      <c r="ABI82" s="172"/>
      <c r="ABJ82" s="172"/>
      <c r="ABK82" s="172"/>
      <c r="ABL82" s="172"/>
      <c r="ABM82" s="172"/>
      <c r="ABN82" s="172"/>
      <c r="ABO82" s="172"/>
      <c r="ABP82" s="172"/>
      <c r="ABQ82" s="172"/>
      <c r="ABR82" s="172"/>
      <c r="ABS82" s="172"/>
      <c r="ABT82" s="172"/>
      <c r="ABU82" s="172"/>
      <c r="ABV82" s="172"/>
      <c r="ABW82" s="172"/>
      <c r="ABX82" s="172"/>
      <c r="ABY82" s="172"/>
      <c r="ABZ82" s="172"/>
      <c r="ACA82" s="172"/>
      <c r="ACB82" s="172"/>
      <c r="ACC82" s="172"/>
      <c r="ACD82" s="172"/>
      <c r="ACE82" s="172"/>
      <c r="ACF82" s="172"/>
      <c r="ACG82" s="172"/>
      <c r="ACH82" s="172"/>
      <c r="ACI82" s="172"/>
      <c r="ACJ82" s="172"/>
      <c r="ACK82" s="172"/>
      <c r="ACL82" s="172"/>
      <c r="ACM82" s="172"/>
      <c r="ACN82" s="172"/>
      <c r="ACO82" s="172"/>
      <c r="ACP82" s="172"/>
      <c r="ACQ82" s="172"/>
      <c r="ACR82" s="172"/>
      <c r="ACS82" s="172"/>
      <c r="ACT82" s="172"/>
      <c r="ACU82" s="172"/>
      <c r="ACV82" s="172"/>
      <c r="ACW82" s="172"/>
      <c r="ACX82" s="172"/>
      <c r="ACY82" s="172"/>
      <c r="ACZ82" s="172"/>
      <c r="ADA82" s="172"/>
      <c r="ADB82" s="172"/>
      <c r="ADC82" s="172"/>
      <c r="ADD82" s="172"/>
      <c r="ADE82" s="172"/>
      <c r="ADF82" s="172"/>
      <c r="ADG82" s="172"/>
      <c r="ADH82" s="172"/>
      <c r="ADI82" s="172"/>
      <c r="ADJ82" s="172"/>
      <c r="ADK82" s="172"/>
      <c r="ADL82" s="172"/>
      <c r="ADM82" s="172"/>
      <c r="ADN82" s="172"/>
      <c r="ADO82" s="172"/>
      <c r="ADP82" s="172"/>
      <c r="ADQ82" s="172"/>
      <c r="ADR82" s="172"/>
      <c r="ADS82" s="172"/>
      <c r="ADT82" s="172"/>
      <c r="ADU82" s="172"/>
      <c r="ADV82" s="172"/>
      <c r="ADW82" s="172"/>
      <c r="ADX82" s="172"/>
      <c r="ADY82" s="172"/>
      <c r="ADZ82" s="172"/>
      <c r="AEA82" s="172"/>
      <c r="AEB82" s="172"/>
      <c r="AEC82" s="172"/>
      <c r="AED82" s="172"/>
      <c r="AEE82" s="172"/>
      <c r="AEF82" s="172"/>
      <c r="AEG82" s="172"/>
      <c r="AEH82" s="172"/>
      <c r="AEI82" s="172"/>
      <c r="AEJ82" s="172"/>
      <c r="AEK82" s="172"/>
      <c r="AEL82" s="172"/>
      <c r="AEM82" s="172"/>
      <c r="AEN82" s="172"/>
      <c r="AEO82" s="172"/>
      <c r="AEP82" s="172"/>
      <c r="AEQ82" s="172"/>
      <c r="AER82" s="172"/>
      <c r="AES82" s="172"/>
      <c r="AET82" s="172"/>
      <c r="AEU82" s="172"/>
      <c r="AEV82" s="172"/>
      <c r="AEW82" s="172"/>
      <c r="AEX82" s="172"/>
      <c r="AEY82" s="172"/>
      <c r="AEZ82" s="172"/>
      <c r="AFA82" s="172"/>
      <c r="AFB82" s="172"/>
      <c r="AFC82" s="172"/>
      <c r="AFD82" s="172"/>
      <c r="AFE82" s="172"/>
      <c r="AFF82" s="172"/>
      <c r="AFG82" s="172"/>
      <c r="AFH82" s="172"/>
      <c r="AFI82" s="172"/>
      <c r="AFJ82" s="172"/>
      <c r="AFK82" s="172"/>
      <c r="AFL82" s="172"/>
      <c r="AFM82" s="172"/>
      <c r="AFN82" s="172"/>
      <c r="AFO82" s="172"/>
      <c r="AFP82" s="172"/>
      <c r="AFQ82" s="172"/>
      <c r="AFR82" s="172"/>
      <c r="AFS82" s="172"/>
      <c r="AFT82" s="172"/>
      <c r="AFU82" s="172"/>
      <c r="AFV82" s="172"/>
      <c r="AFW82" s="172"/>
      <c r="AFX82" s="172"/>
      <c r="AFY82" s="172"/>
      <c r="AFZ82" s="172"/>
      <c r="AGA82" s="172"/>
      <c r="AGB82" s="172"/>
      <c r="AGC82" s="172"/>
      <c r="AGD82" s="172"/>
      <c r="AGE82" s="172"/>
      <c r="AGF82" s="172"/>
      <c r="AGG82" s="172"/>
      <c r="AGH82" s="172"/>
      <c r="AGI82" s="172"/>
      <c r="AGJ82" s="172"/>
      <c r="AGK82" s="172"/>
      <c r="AGL82" s="172"/>
      <c r="AGM82" s="172"/>
      <c r="AGN82" s="172"/>
      <c r="AGO82" s="172"/>
      <c r="AGP82" s="172"/>
      <c r="AGQ82" s="172"/>
      <c r="AGR82" s="172"/>
      <c r="AGS82" s="172"/>
      <c r="AGT82" s="172"/>
      <c r="AGU82" s="172"/>
      <c r="AGV82" s="172"/>
      <c r="AGW82" s="172"/>
      <c r="AGX82" s="172"/>
      <c r="AGY82" s="172"/>
      <c r="AGZ82" s="172"/>
      <c r="AHA82" s="172"/>
      <c r="AHB82" s="172"/>
      <c r="AHC82" s="172"/>
      <c r="AHD82" s="172"/>
      <c r="AHE82" s="172"/>
      <c r="AHF82" s="172"/>
      <c r="AHG82" s="172"/>
      <c r="AHH82" s="172"/>
      <c r="AHI82" s="172"/>
      <c r="AHJ82" s="172"/>
      <c r="AHK82" s="172"/>
      <c r="AHL82" s="172"/>
      <c r="AHM82" s="172"/>
      <c r="AHN82" s="172"/>
      <c r="AHO82" s="172"/>
      <c r="AHP82" s="172"/>
      <c r="AHQ82" s="172"/>
      <c r="AHR82" s="172"/>
      <c r="AHS82" s="172"/>
      <c r="AHT82" s="172"/>
      <c r="AHU82" s="172"/>
      <c r="AHV82" s="172"/>
      <c r="AHW82" s="172"/>
      <c r="AHX82" s="172"/>
      <c r="AHY82" s="172"/>
      <c r="AHZ82" s="172"/>
      <c r="AIA82" s="172"/>
      <c r="AIB82" s="172"/>
      <c r="AIC82" s="172"/>
      <c r="AID82" s="172"/>
      <c r="AIE82" s="172"/>
      <c r="AIF82" s="172"/>
      <c r="AIG82" s="172"/>
      <c r="AIH82" s="172"/>
      <c r="AII82" s="172"/>
      <c r="AIJ82" s="172"/>
      <c r="AIK82" s="172"/>
      <c r="AIL82" s="172"/>
      <c r="AIM82" s="172"/>
      <c r="AIN82" s="172"/>
      <c r="AIO82" s="172"/>
      <c r="AIP82" s="172"/>
      <c r="AIQ82" s="172"/>
      <c r="AIR82" s="172"/>
      <c r="AIS82" s="172"/>
      <c r="AIT82" s="172"/>
      <c r="AIU82" s="172"/>
      <c r="AIV82" s="172"/>
      <c r="AIW82" s="172"/>
      <c r="AIX82" s="172"/>
      <c r="AIY82" s="172"/>
      <c r="AIZ82" s="172"/>
      <c r="AJA82" s="172"/>
      <c r="AJB82" s="172"/>
      <c r="AJC82" s="172"/>
      <c r="AJD82" s="172"/>
      <c r="AJE82" s="172"/>
      <c r="AJF82" s="172"/>
      <c r="AJG82" s="172"/>
      <c r="AJH82" s="172"/>
      <c r="AJI82" s="172"/>
      <c r="AJJ82" s="172"/>
      <c r="AJK82" s="172"/>
      <c r="AJL82" s="172"/>
      <c r="AJM82" s="172"/>
      <c r="AJN82" s="172"/>
      <c r="AJO82" s="172"/>
      <c r="AJP82" s="172"/>
      <c r="AJQ82" s="172"/>
      <c r="AJR82" s="172"/>
      <c r="AJS82" s="172"/>
      <c r="AJT82" s="172"/>
      <c r="AJU82" s="172"/>
      <c r="AJV82" s="172"/>
      <c r="AJW82" s="172"/>
      <c r="AJX82" s="172"/>
      <c r="AJY82" s="172"/>
      <c r="AJZ82" s="172"/>
      <c r="AKA82" s="172"/>
      <c r="AKB82" s="172"/>
      <c r="AKC82" s="172"/>
      <c r="AKD82" s="172"/>
      <c r="AKE82" s="172"/>
      <c r="AKF82" s="172"/>
      <c r="AKG82" s="172"/>
      <c r="AKH82" s="172"/>
      <c r="AKI82" s="172"/>
      <c r="AKJ82" s="172"/>
      <c r="AKK82" s="172"/>
      <c r="AKL82" s="172"/>
      <c r="AKM82" s="172"/>
      <c r="AKN82" s="172"/>
      <c r="AKO82" s="172"/>
      <c r="AKP82" s="172"/>
      <c r="AKQ82" s="172"/>
      <c r="AKR82" s="172"/>
      <c r="AKS82" s="172"/>
      <c r="AKT82" s="172"/>
      <c r="AKU82" s="172"/>
      <c r="AKV82" s="172"/>
      <c r="AKW82" s="172"/>
      <c r="AKX82" s="172"/>
      <c r="AKY82" s="172"/>
      <c r="AKZ82" s="172"/>
      <c r="ALA82" s="172"/>
      <c r="ALB82" s="172"/>
      <c r="ALC82" s="172"/>
      <c r="ALD82" s="172"/>
      <c r="ALE82" s="172"/>
      <c r="ALF82" s="172"/>
      <c r="ALG82" s="172"/>
      <c r="ALH82" s="172"/>
      <c r="ALI82" s="172"/>
      <c r="ALJ82" s="172"/>
      <c r="ALK82" s="172"/>
      <c r="ALL82" s="172"/>
      <c r="ALM82" s="172"/>
      <c r="ALN82" s="172"/>
      <c r="ALO82" s="172"/>
      <c r="ALP82" s="172"/>
      <c r="ALQ82" s="172"/>
      <c r="ALR82" s="172"/>
      <c r="ALS82" s="172"/>
      <c r="ALT82" s="172"/>
      <c r="ALU82" s="172"/>
      <c r="ALV82" s="172"/>
      <c r="ALW82" s="172"/>
      <c r="ALX82" s="172"/>
      <c r="ALY82" s="172"/>
      <c r="ALZ82" s="172"/>
      <c r="AMA82" s="172"/>
      <c r="AMB82" s="172"/>
      <c r="AMC82" s="172"/>
      <c r="AMD82" s="172"/>
      <c r="AME82" s="172"/>
      <c r="AMF82" s="172"/>
      <c r="AMG82" s="172"/>
      <c r="AMH82" s="172"/>
      <c r="AMI82" s="172"/>
      <c r="AMJ82" s="172"/>
      <c r="AMK82" s="172"/>
      <c r="AML82" s="172"/>
    </row>
    <row r="83" spans="1:1026" s="282" customFormat="1">
      <c r="A83" s="408" t="s">
        <v>428</v>
      </c>
      <c r="B83" s="408" t="s">
        <v>429</v>
      </c>
      <c r="C83" s="154">
        <f t="shared" si="95"/>
        <v>17</v>
      </c>
      <c r="D83" s="167">
        <f t="shared" si="96"/>
        <v>68</v>
      </c>
      <c r="E83" s="166" t="str">
        <f t="shared" si="97"/>
        <v>9C</v>
      </c>
      <c r="F83" s="367" t="str">
        <f t="shared" si="98"/>
        <v>1B</v>
      </c>
      <c r="G83" s="367" t="str">
        <f t="shared" si="99"/>
        <v>0C</v>
      </c>
      <c r="H83" s="367" t="str">
        <f t="shared" si="100"/>
        <v>4D</v>
      </c>
      <c r="I83" s="367" t="str">
        <f t="shared" si="101"/>
        <v>00</v>
      </c>
      <c r="J83" s="367" t="str">
        <f t="shared" si="102"/>
        <v>04</v>
      </c>
      <c r="K83" s="367" t="str">
        <f t="shared" si="103"/>
        <v>06</v>
      </c>
      <c r="L83" s="367" t="str">
        <f t="shared" si="104"/>
        <v>1A</v>
      </c>
      <c r="M83" s="367" t="str">
        <f t="shared" si="105"/>
        <v>4</v>
      </c>
      <c r="N83" s="367" t="str">
        <f t="shared" si="106"/>
        <v/>
      </c>
      <c r="O83" s="156" t="str">
        <f t="shared" si="107"/>
        <v/>
      </c>
      <c r="P83" s="157" t="str">
        <f t="shared" si="108"/>
        <v>1</v>
      </c>
      <c r="Q83" s="158" t="str">
        <f t="shared" si="108"/>
        <v>0</v>
      </c>
      <c r="R83" s="158" t="str">
        <f t="shared" si="108"/>
        <v>0</v>
      </c>
      <c r="S83" s="159" t="str">
        <f t="shared" si="108"/>
        <v>1</v>
      </c>
      <c r="T83" s="158" t="str">
        <f t="shared" si="108"/>
        <v>1</v>
      </c>
      <c r="U83" s="158" t="str">
        <f t="shared" si="108"/>
        <v>1</v>
      </c>
      <c r="V83" s="158" t="str">
        <f t="shared" si="108"/>
        <v>0</v>
      </c>
      <c r="W83" s="159" t="str">
        <f t="shared" si="108"/>
        <v>0</v>
      </c>
      <c r="X83" s="158" t="str">
        <f t="shared" si="109"/>
        <v>0</v>
      </c>
      <c r="Y83" s="158" t="str">
        <f t="shared" si="109"/>
        <v>0</v>
      </c>
      <c r="Z83" s="158" t="str">
        <f t="shared" si="109"/>
        <v>0</v>
      </c>
      <c r="AA83" s="159" t="str">
        <f t="shared" si="109"/>
        <v>1</v>
      </c>
      <c r="AB83" s="161" t="str">
        <f t="shared" si="109"/>
        <v>1</v>
      </c>
      <c r="AC83" s="161" t="str">
        <f t="shared" si="109"/>
        <v>0</v>
      </c>
      <c r="AD83" s="158" t="str">
        <f t="shared" si="109"/>
        <v>1</v>
      </c>
      <c r="AE83" s="159" t="str">
        <f t="shared" si="109"/>
        <v>1</v>
      </c>
      <c r="AF83" s="367" t="str">
        <f t="shared" si="110"/>
        <v>0</v>
      </c>
      <c r="AG83" s="162" t="str">
        <f t="shared" si="110"/>
        <v>0</v>
      </c>
      <c r="AH83" s="163" t="str">
        <f t="shared" si="110"/>
        <v>0</v>
      </c>
      <c r="AI83" s="165" t="str">
        <f t="shared" si="110"/>
        <v>0</v>
      </c>
      <c r="AJ83" s="164" t="str">
        <f t="shared" si="110"/>
        <v>1</v>
      </c>
      <c r="AK83" s="164" t="str">
        <f t="shared" si="110"/>
        <v>1</v>
      </c>
      <c r="AL83" s="289" t="str">
        <f t="shared" si="110"/>
        <v>0</v>
      </c>
      <c r="AM83" s="165" t="str">
        <f t="shared" si="110"/>
        <v>0</v>
      </c>
      <c r="AN83" s="230" t="str">
        <f t="shared" si="111"/>
        <v>0</v>
      </c>
      <c r="AO83" s="230" t="str">
        <f t="shared" si="111"/>
        <v>1</v>
      </c>
      <c r="AP83" s="230" t="str">
        <f t="shared" si="111"/>
        <v>0</v>
      </c>
      <c r="AQ83" s="231" t="str">
        <f t="shared" si="111"/>
        <v>0</v>
      </c>
      <c r="AR83" s="230" t="str">
        <f t="shared" si="111"/>
        <v>1</v>
      </c>
      <c r="AS83" s="230" t="str">
        <f t="shared" si="111"/>
        <v>1</v>
      </c>
      <c r="AT83" s="230" t="str">
        <f t="shared" si="111"/>
        <v>0</v>
      </c>
      <c r="AU83" s="231" t="str">
        <f t="shared" si="111"/>
        <v>1</v>
      </c>
      <c r="AV83" s="230" t="str">
        <f t="shared" si="112"/>
        <v>0</v>
      </c>
      <c r="AW83" s="232" t="str">
        <f t="shared" si="112"/>
        <v>0</v>
      </c>
      <c r="AX83" s="232" t="str">
        <f t="shared" si="112"/>
        <v>0</v>
      </c>
      <c r="AY83" s="233" t="str">
        <f t="shared" si="112"/>
        <v>0</v>
      </c>
      <c r="AZ83" s="232" t="str">
        <f t="shared" si="112"/>
        <v>0</v>
      </c>
      <c r="BA83" s="232" t="str">
        <f t="shared" si="112"/>
        <v>0</v>
      </c>
      <c r="BB83" s="232" t="str">
        <f t="shared" si="112"/>
        <v>0</v>
      </c>
      <c r="BC83" s="233" t="str">
        <f t="shared" si="112"/>
        <v>0</v>
      </c>
      <c r="BD83" s="168" t="str">
        <f t="shared" si="113"/>
        <v>0</v>
      </c>
      <c r="BE83" s="168" t="str">
        <f t="shared" si="113"/>
        <v>0</v>
      </c>
      <c r="BF83" s="168" t="str">
        <f t="shared" si="113"/>
        <v>0</v>
      </c>
      <c r="BG83" s="169" t="str">
        <f t="shared" si="113"/>
        <v>0</v>
      </c>
      <c r="BH83" s="168" t="str">
        <f t="shared" si="113"/>
        <v>0</v>
      </c>
      <c r="BI83" s="168" t="str">
        <f t="shared" si="113"/>
        <v>1</v>
      </c>
      <c r="BJ83" s="168" t="str">
        <f t="shared" si="113"/>
        <v>0</v>
      </c>
      <c r="BK83" s="169" t="str">
        <f t="shared" si="113"/>
        <v>0</v>
      </c>
      <c r="BL83" s="168" t="str">
        <f t="shared" si="114"/>
        <v>0</v>
      </c>
      <c r="BM83" s="168" t="str">
        <f t="shared" si="114"/>
        <v>0</v>
      </c>
      <c r="BN83" s="168" t="str">
        <f t="shared" si="114"/>
        <v>0</v>
      </c>
      <c r="BO83" s="169" t="str">
        <f t="shared" si="114"/>
        <v>0</v>
      </c>
      <c r="BP83" s="168" t="str">
        <f t="shared" si="114"/>
        <v>0</v>
      </c>
      <c r="BQ83" s="168" t="str">
        <f t="shared" si="114"/>
        <v>1</v>
      </c>
      <c r="BR83" s="168" t="str">
        <f t="shared" si="114"/>
        <v>1</v>
      </c>
      <c r="BS83" s="169" t="str">
        <f t="shared" si="114"/>
        <v>0</v>
      </c>
      <c r="BT83" s="302" t="str">
        <f t="shared" si="115"/>
        <v>0</v>
      </c>
      <c r="BU83" s="302" t="str">
        <f t="shared" si="115"/>
        <v>0</v>
      </c>
      <c r="BV83" s="302" t="str">
        <f t="shared" si="115"/>
        <v>0</v>
      </c>
      <c r="BW83" s="303" t="str">
        <f t="shared" si="115"/>
        <v>1</v>
      </c>
      <c r="BX83" s="302" t="str">
        <f t="shared" si="115"/>
        <v>1</v>
      </c>
      <c r="BY83" s="302" t="str">
        <f t="shared" si="115"/>
        <v>0</v>
      </c>
      <c r="BZ83" s="302" t="str">
        <f t="shared" si="115"/>
        <v>1</v>
      </c>
      <c r="CA83" s="303" t="str">
        <f t="shared" si="115"/>
        <v>0</v>
      </c>
      <c r="CB83" s="164" t="str">
        <f t="shared" si="116"/>
        <v>0</v>
      </c>
      <c r="CC83" s="289" t="str">
        <f t="shared" si="116"/>
        <v>1</v>
      </c>
      <c r="CD83" s="340" t="str">
        <f t="shared" si="116"/>
        <v>0</v>
      </c>
      <c r="CE83" s="341" t="str">
        <f t="shared" si="116"/>
        <v>0</v>
      </c>
      <c r="CF83" s="340" t="str">
        <f t="shared" si="116"/>
        <v>0</v>
      </c>
      <c r="CG83" s="340" t="str">
        <f t="shared" si="116"/>
        <v>0</v>
      </c>
      <c r="CH83" s="340" t="str">
        <f t="shared" si="116"/>
        <v>0</v>
      </c>
      <c r="CI83" s="341" t="str">
        <f t="shared" si="116"/>
        <v>0</v>
      </c>
      <c r="CJ83" s="367"/>
      <c r="CK83" s="367"/>
      <c r="CL83" s="32" t="str">
        <f t="shared" si="146"/>
        <v>9C1B</v>
      </c>
      <c r="CM83" s="285">
        <f t="shared" si="147"/>
        <v>77</v>
      </c>
      <c r="CN83" s="285">
        <f t="shared" si="150"/>
        <v>87</v>
      </c>
      <c r="CO83" s="142">
        <f t="shared" si="117"/>
        <v>64</v>
      </c>
      <c r="CP83" s="142">
        <f t="shared" si="118"/>
        <v>17.777777777777779</v>
      </c>
      <c r="CQ83" s="154">
        <f t="shared" si="148"/>
        <v>6</v>
      </c>
      <c r="CR83" s="367"/>
      <c r="CS83" s="170">
        <f t="shared" si="119"/>
        <v>9</v>
      </c>
      <c r="CT83" s="23">
        <f t="shared" si="120"/>
        <v>12</v>
      </c>
      <c r="CU83" s="171">
        <f t="shared" si="121"/>
        <v>1</v>
      </c>
      <c r="CV83" s="23">
        <f t="shared" si="122"/>
        <v>11</v>
      </c>
      <c r="CW83" s="172">
        <f t="shared" si="123"/>
        <v>0</v>
      </c>
      <c r="CX83" s="24">
        <f t="shared" si="124"/>
        <v>12</v>
      </c>
      <c r="CY83" s="267">
        <f t="shared" si="125"/>
        <v>4</v>
      </c>
      <c r="CZ83" s="268">
        <f t="shared" si="126"/>
        <v>13</v>
      </c>
      <c r="DA83" s="267">
        <f t="shared" si="127"/>
        <v>0</v>
      </c>
      <c r="DB83" s="268">
        <f t="shared" si="128"/>
        <v>0</v>
      </c>
      <c r="DC83" s="173">
        <f t="shared" si="129"/>
        <v>0</v>
      </c>
      <c r="DD83" s="26">
        <f t="shared" si="130"/>
        <v>4</v>
      </c>
      <c r="DE83" s="173">
        <f t="shared" si="131"/>
        <v>0</v>
      </c>
      <c r="DF83" s="26">
        <f t="shared" si="132"/>
        <v>6</v>
      </c>
      <c r="DG83" s="326">
        <f t="shared" si="133"/>
        <v>1</v>
      </c>
      <c r="DH83" s="327">
        <f t="shared" si="134"/>
        <v>10</v>
      </c>
      <c r="DI83" s="172">
        <f t="shared" si="135"/>
        <v>4</v>
      </c>
      <c r="DJ83" s="24">
        <f t="shared" si="136"/>
        <v>0</v>
      </c>
      <c r="DK83" s="172"/>
      <c r="DL83" s="19">
        <f t="shared" si="137"/>
        <v>156</v>
      </c>
      <c r="DM83" s="19">
        <f t="shared" si="138"/>
        <v>27</v>
      </c>
      <c r="DN83" s="174">
        <f t="shared" si="139"/>
        <v>12</v>
      </c>
      <c r="DO83" s="278">
        <f t="shared" si="140"/>
        <v>77</v>
      </c>
      <c r="DP83" s="278">
        <f t="shared" si="141"/>
        <v>0</v>
      </c>
      <c r="DQ83" s="20">
        <f t="shared" si="142"/>
        <v>4</v>
      </c>
      <c r="DR83" s="20">
        <f t="shared" si="143"/>
        <v>6</v>
      </c>
      <c r="DS83" s="337">
        <f t="shared" si="144"/>
        <v>26</v>
      </c>
      <c r="DT83" s="174">
        <f t="shared" si="145"/>
        <v>64</v>
      </c>
      <c r="DU83" s="172">
        <f t="shared" si="149"/>
        <v>26</v>
      </c>
      <c r="DV83" s="172"/>
      <c r="DW83" s="172"/>
      <c r="DX83" s="172"/>
      <c r="DY83" s="172"/>
      <c r="DZ83" s="172"/>
      <c r="EA83" s="172"/>
      <c r="EB83" s="172"/>
      <c r="EC83" s="172"/>
      <c r="ED83" s="172"/>
      <c r="EE83" s="172"/>
      <c r="EF83" s="172"/>
      <c r="EG83" s="172"/>
      <c r="EH83" s="172"/>
      <c r="EI83" s="172"/>
      <c r="EJ83" s="172"/>
      <c r="EK83" s="172"/>
      <c r="EL83" s="172"/>
      <c r="EM83" s="172"/>
      <c r="EN83" s="172"/>
      <c r="EO83" s="172"/>
      <c r="EP83" s="172"/>
      <c r="EQ83" s="172"/>
      <c r="ER83" s="172"/>
      <c r="ES83" s="172"/>
      <c r="ET83" s="172"/>
      <c r="EU83" s="172"/>
      <c r="EV83" s="172"/>
      <c r="EW83" s="172"/>
      <c r="EX83" s="172"/>
      <c r="EY83" s="172"/>
      <c r="EZ83" s="172"/>
      <c r="FA83" s="172"/>
      <c r="FB83" s="172"/>
      <c r="FC83" s="172"/>
      <c r="FD83" s="172"/>
      <c r="FE83" s="172"/>
      <c r="FF83" s="172"/>
      <c r="FG83" s="172"/>
      <c r="FH83" s="172"/>
      <c r="FI83" s="172"/>
      <c r="FJ83" s="172"/>
      <c r="FK83" s="172"/>
      <c r="FL83" s="172"/>
      <c r="FM83" s="172"/>
      <c r="FN83" s="172"/>
      <c r="FO83" s="172"/>
      <c r="FP83" s="172"/>
      <c r="FQ83" s="172"/>
      <c r="FR83" s="172"/>
      <c r="FS83" s="172"/>
      <c r="FT83" s="172"/>
      <c r="FU83" s="172"/>
      <c r="FV83" s="172"/>
      <c r="FW83" s="172"/>
      <c r="FX83" s="172"/>
      <c r="FY83" s="172"/>
      <c r="FZ83" s="172"/>
      <c r="GA83" s="172"/>
      <c r="GB83" s="172"/>
      <c r="GC83" s="172"/>
      <c r="GD83" s="172"/>
      <c r="GE83" s="172"/>
      <c r="GF83" s="172"/>
      <c r="GG83" s="172"/>
      <c r="GH83" s="172"/>
      <c r="GI83" s="172"/>
      <c r="GJ83" s="172"/>
      <c r="GK83" s="172"/>
      <c r="GL83" s="172"/>
      <c r="GM83" s="172"/>
      <c r="GN83" s="172"/>
      <c r="GO83" s="172"/>
      <c r="GP83" s="172"/>
      <c r="GQ83" s="172"/>
      <c r="GR83" s="172"/>
      <c r="GS83" s="172"/>
      <c r="GT83" s="172"/>
      <c r="GU83" s="172"/>
      <c r="GV83" s="172"/>
      <c r="GW83" s="172"/>
      <c r="GX83" s="172"/>
      <c r="GY83" s="172"/>
      <c r="GZ83" s="172"/>
      <c r="HA83" s="172"/>
      <c r="HB83" s="172"/>
      <c r="HC83" s="172"/>
      <c r="HD83" s="172"/>
      <c r="HE83" s="172"/>
      <c r="HF83" s="172"/>
      <c r="HG83" s="172"/>
      <c r="HH83" s="172"/>
      <c r="HI83" s="172"/>
      <c r="HJ83" s="172"/>
      <c r="HK83" s="172"/>
      <c r="HL83" s="172"/>
      <c r="HM83" s="172"/>
      <c r="HN83" s="172"/>
      <c r="HO83" s="172"/>
      <c r="HP83" s="172"/>
      <c r="HQ83" s="172"/>
      <c r="HR83" s="172"/>
      <c r="HS83" s="172"/>
      <c r="HT83" s="172"/>
      <c r="HU83" s="172"/>
      <c r="HV83" s="172"/>
      <c r="HW83" s="172"/>
      <c r="HX83" s="172"/>
      <c r="HY83" s="172"/>
      <c r="HZ83" s="172"/>
      <c r="IA83" s="172"/>
      <c r="IB83" s="172"/>
      <c r="IC83" s="172"/>
      <c r="ID83" s="172"/>
      <c r="IE83" s="172"/>
      <c r="IF83" s="172"/>
      <c r="IG83" s="172"/>
      <c r="IH83" s="172"/>
      <c r="II83" s="172"/>
      <c r="IJ83" s="172"/>
      <c r="IK83" s="172"/>
      <c r="IL83" s="172"/>
      <c r="IM83" s="172"/>
      <c r="IN83" s="172"/>
      <c r="IO83" s="172"/>
      <c r="IP83" s="172"/>
      <c r="IQ83" s="172"/>
      <c r="IR83" s="172"/>
      <c r="IS83" s="172"/>
      <c r="IT83" s="172"/>
      <c r="IU83" s="172"/>
      <c r="IV83" s="172"/>
      <c r="IW83" s="172"/>
      <c r="IX83" s="172"/>
      <c r="IY83" s="172"/>
      <c r="IZ83" s="172"/>
      <c r="JA83" s="172"/>
      <c r="JB83" s="172"/>
      <c r="JC83" s="172"/>
      <c r="JD83" s="172"/>
      <c r="JE83" s="172"/>
      <c r="JF83" s="172"/>
      <c r="JG83" s="172"/>
      <c r="JH83" s="172"/>
      <c r="JI83" s="172"/>
      <c r="JJ83" s="172"/>
      <c r="JK83" s="172"/>
      <c r="JL83" s="172"/>
      <c r="JM83" s="172"/>
      <c r="JN83" s="172"/>
      <c r="JO83" s="172"/>
      <c r="JP83" s="172"/>
      <c r="JQ83" s="172"/>
      <c r="JR83" s="172"/>
      <c r="JS83" s="172"/>
      <c r="JT83" s="172"/>
      <c r="JU83" s="172"/>
      <c r="JV83" s="172"/>
      <c r="JW83" s="172"/>
      <c r="JX83" s="172"/>
      <c r="JY83" s="172"/>
      <c r="JZ83" s="172"/>
      <c r="KA83" s="172"/>
      <c r="KB83" s="172"/>
      <c r="KC83" s="172"/>
      <c r="KD83" s="172"/>
      <c r="KE83" s="172"/>
      <c r="KF83" s="172"/>
      <c r="KG83" s="172"/>
      <c r="KH83" s="172"/>
      <c r="KI83" s="172"/>
      <c r="KJ83" s="172"/>
      <c r="KK83" s="172"/>
      <c r="KL83" s="172"/>
      <c r="KM83" s="172"/>
      <c r="KN83" s="172"/>
      <c r="KO83" s="172"/>
      <c r="KP83" s="172"/>
      <c r="KQ83" s="172"/>
      <c r="KR83" s="172"/>
      <c r="KS83" s="172"/>
      <c r="KT83" s="172"/>
      <c r="KU83" s="172"/>
      <c r="KV83" s="172"/>
      <c r="KW83" s="172"/>
      <c r="KX83" s="172"/>
      <c r="KY83" s="172"/>
      <c r="KZ83" s="172"/>
      <c r="LA83" s="172"/>
      <c r="LB83" s="172"/>
      <c r="LC83" s="172"/>
      <c r="LD83" s="172"/>
      <c r="LE83" s="172"/>
      <c r="LF83" s="172"/>
      <c r="LG83" s="172"/>
      <c r="LH83" s="172"/>
      <c r="LI83" s="172"/>
      <c r="LJ83" s="172"/>
      <c r="LK83" s="172"/>
      <c r="LL83" s="172"/>
      <c r="LM83" s="172"/>
      <c r="LN83" s="172"/>
      <c r="LO83" s="172"/>
      <c r="LP83" s="172"/>
      <c r="LQ83" s="172"/>
      <c r="LR83" s="172"/>
      <c r="LS83" s="172"/>
      <c r="LT83" s="172"/>
      <c r="LU83" s="172"/>
      <c r="LV83" s="172"/>
      <c r="LW83" s="172"/>
      <c r="LX83" s="172"/>
      <c r="LY83" s="172"/>
      <c r="LZ83" s="172"/>
      <c r="MA83" s="172"/>
      <c r="MB83" s="172"/>
      <c r="MC83" s="172"/>
      <c r="MD83" s="172"/>
      <c r="ME83" s="172"/>
      <c r="MF83" s="172"/>
      <c r="MG83" s="172"/>
      <c r="MH83" s="172"/>
      <c r="MI83" s="172"/>
      <c r="MJ83" s="172"/>
      <c r="MK83" s="172"/>
      <c r="ML83" s="172"/>
      <c r="MM83" s="172"/>
      <c r="MN83" s="172"/>
      <c r="MO83" s="172"/>
      <c r="MP83" s="172"/>
      <c r="MQ83" s="172"/>
      <c r="MR83" s="172"/>
      <c r="MS83" s="172"/>
      <c r="MT83" s="172"/>
      <c r="MU83" s="172"/>
      <c r="MV83" s="172"/>
      <c r="MW83" s="172"/>
      <c r="MX83" s="172"/>
      <c r="MY83" s="172"/>
      <c r="MZ83" s="172"/>
      <c r="NA83" s="172"/>
      <c r="NB83" s="172"/>
      <c r="NC83" s="172"/>
      <c r="ND83" s="172"/>
      <c r="NE83" s="172"/>
      <c r="NF83" s="172"/>
      <c r="NG83" s="172"/>
      <c r="NH83" s="172"/>
      <c r="NI83" s="172"/>
      <c r="NJ83" s="172"/>
      <c r="NK83" s="172"/>
      <c r="NL83" s="172"/>
      <c r="NM83" s="172"/>
      <c r="NN83" s="172"/>
      <c r="NO83" s="172"/>
      <c r="NP83" s="172"/>
      <c r="NQ83" s="172"/>
      <c r="NR83" s="172"/>
      <c r="NS83" s="172"/>
      <c r="NT83" s="172"/>
      <c r="NU83" s="172"/>
      <c r="NV83" s="172"/>
      <c r="NW83" s="172"/>
      <c r="NX83" s="172"/>
      <c r="NY83" s="172"/>
      <c r="NZ83" s="172"/>
      <c r="OA83" s="172"/>
      <c r="OB83" s="172"/>
      <c r="OC83" s="172"/>
      <c r="OD83" s="172"/>
      <c r="OE83" s="172"/>
      <c r="OF83" s="172"/>
      <c r="OG83" s="172"/>
      <c r="OH83" s="172"/>
      <c r="OI83" s="172"/>
      <c r="OJ83" s="172"/>
      <c r="OK83" s="172"/>
      <c r="OL83" s="172"/>
      <c r="OM83" s="172"/>
      <c r="ON83" s="172"/>
      <c r="OO83" s="172"/>
      <c r="OP83" s="172"/>
      <c r="OQ83" s="172"/>
      <c r="OR83" s="172"/>
      <c r="OS83" s="172"/>
      <c r="OT83" s="172"/>
      <c r="OU83" s="172"/>
      <c r="OV83" s="172"/>
      <c r="OW83" s="172"/>
      <c r="OX83" s="172"/>
      <c r="OY83" s="172"/>
      <c r="OZ83" s="172"/>
      <c r="PA83" s="172"/>
      <c r="PB83" s="172"/>
      <c r="PC83" s="172"/>
      <c r="PD83" s="172"/>
      <c r="PE83" s="172"/>
      <c r="PF83" s="172"/>
      <c r="PG83" s="172"/>
      <c r="PH83" s="172"/>
      <c r="PI83" s="172"/>
      <c r="PJ83" s="172"/>
      <c r="PK83" s="172"/>
      <c r="PL83" s="172"/>
      <c r="PM83" s="172"/>
      <c r="PN83" s="172"/>
      <c r="PO83" s="172"/>
      <c r="PP83" s="172"/>
      <c r="PQ83" s="172"/>
      <c r="PR83" s="172"/>
      <c r="PS83" s="172"/>
      <c r="PT83" s="172"/>
      <c r="PU83" s="172"/>
      <c r="PV83" s="172"/>
      <c r="PW83" s="172"/>
      <c r="PX83" s="172"/>
      <c r="PY83" s="172"/>
      <c r="PZ83" s="172"/>
      <c r="QA83" s="172"/>
      <c r="QB83" s="172"/>
      <c r="QC83" s="172"/>
      <c r="QD83" s="172"/>
      <c r="QE83" s="172"/>
      <c r="QF83" s="172"/>
      <c r="QG83" s="172"/>
      <c r="QH83" s="172"/>
      <c r="QI83" s="172"/>
      <c r="QJ83" s="172"/>
      <c r="QK83" s="172"/>
      <c r="QL83" s="172"/>
      <c r="QM83" s="172"/>
      <c r="QN83" s="172"/>
      <c r="QO83" s="172"/>
      <c r="QP83" s="172"/>
      <c r="QQ83" s="172"/>
      <c r="QR83" s="172"/>
      <c r="QS83" s="172"/>
      <c r="QT83" s="172"/>
      <c r="QU83" s="172"/>
      <c r="QV83" s="172"/>
      <c r="QW83" s="172"/>
      <c r="QX83" s="172"/>
      <c r="QY83" s="172"/>
      <c r="QZ83" s="172"/>
      <c r="RA83" s="172"/>
      <c r="RB83" s="172"/>
      <c r="RC83" s="172"/>
      <c r="RD83" s="172"/>
      <c r="RE83" s="172"/>
      <c r="RF83" s="172"/>
      <c r="RG83" s="172"/>
      <c r="RH83" s="172"/>
      <c r="RI83" s="172"/>
      <c r="RJ83" s="172"/>
      <c r="RK83" s="172"/>
      <c r="RL83" s="172"/>
      <c r="RM83" s="172"/>
      <c r="RN83" s="172"/>
      <c r="RO83" s="172"/>
      <c r="RP83" s="172"/>
      <c r="RQ83" s="172"/>
      <c r="RR83" s="172"/>
      <c r="RS83" s="172"/>
      <c r="RT83" s="172"/>
      <c r="RU83" s="172"/>
      <c r="RV83" s="172"/>
      <c r="RW83" s="172"/>
      <c r="RX83" s="172"/>
      <c r="RY83" s="172"/>
      <c r="RZ83" s="172"/>
      <c r="SA83" s="172"/>
      <c r="SB83" s="172"/>
      <c r="SC83" s="172"/>
      <c r="SD83" s="172"/>
      <c r="SE83" s="172"/>
      <c r="SF83" s="172"/>
      <c r="SG83" s="172"/>
      <c r="SH83" s="172"/>
      <c r="SI83" s="172"/>
      <c r="SJ83" s="172"/>
      <c r="SK83" s="172"/>
      <c r="SL83" s="172"/>
      <c r="SM83" s="172"/>
      <c r="SN83" s="172"/>
      <c r="SO83" s="172"/>
      <c r="SP83" s="172"/>
      <c r="SQ83" s="172"/>
      <c r="SR83" s="172"/>
      <c r="SS83" s="172"/>
      <c r="ST83" s="172"/>
      <c r="SU83" s="172"/>
      <c r="SV83" s="172"/>
      <c r="SW83" s="172"/>
      <c r="SX83" s="172"/>
      <c r="SY83" s="172"/>
      <c r="SZ83" s="172"/>
      <c r="TA83" s="172"/>
      <c r="TB83" s="172"/>
      <c r="TC83" s="172"/>
      <c r="TD83" s="172"/>
      <c r="TE83" s="172"/>
      <c r="TF83" s="172"/>
      <c r="TG83" s="172"/>
      <c r="TH83" s="172"/>
      <c r="TI83" s="172"/>
      <c r="TJ83" s="172"/>
      <c r="TK83" s="172"/>
      <c r="TL83" s="172"/>
      <c r="TM83" s="172"/>
      <c r="TN83" s="172"/>
      <c r="TO83" s="172"/>
      <c r="TP83" s="172"/>
      <c r="TQ83" s="172"/>
      <c r="TR83" s="172"/>
      <c r="TS83" s="172"/>
      <c r="TT83" s="172"/>
      <c r="TU83" s="172"/>
      <c r="TV83" s="172"/>
      <c r="TW83" s="172"/>
      <c r="TX83" s="172"/>
      <c r="TY83" s="172"/>
      <c r="TZ83" s="172"/>
      <c r="UA83" s="172"/>
      <c r="UB83" s="172"/>
      <c r="UC83" s="172"/>
      <c r="UD83" s="172"/>
      <c r="UE83" s="172"/>
      <c r="UF83" s="172"/>
      <c r="UG83" s="172"/>
      <c r="UH83" s="172"/>
      <c r="UI83" s="172"/>
      <c r="UJ83" s="172"/>
      <c r="UK83" s="172"/>
      <c r="UL83" s="172"/>
      <c r="UM83" s="172"/>
      <c r="UN83" s="172"/>
      <c r="UO83" s="172"/>
      <c r="UP83" s="172"/>
      <c r="UQ83" s="172"/>
      <c r="UR83" s="172"/>
      <c r="US83" s="172"/>
      <c r="UT83" s="172"/>
      <c r="UU83" s="172"/>
      <c r="UV83" s="172"/>
      <c r="UW83" s="172"/>
      <c r="UX83" s="172"/>
      <c r="UY83" s="172"/>
      <c r="UZ83" s="172"/>
      <c r="VA83" s="172"/>
      <c r="VB83" s="172"/>
      <c r="VC83" s="172"/>
      <c r="VD83" s="172"/>
      <c r="VE83" s="172"/>
      <c r="VF83" s="172"/>
      <c r="VG83" s="172"/>
      <c r="VH83" s="172"/>
      <c r="VI83" s="172"/>
      <c r="VJ83" s="172"/>
      <c r="VK83" s="172"/>
      <c r="VL83" s="172"/>
      <c r="VM83" s="172"/>
      <c r="VN83" s="172"/>
      <c r="VO83" s="172"/>
      <c r="VP83" s="172"/>
      <c r="VQ83" s="172"/>
      <c r="VR83" s="172"/>
      <c r="VS83" s="172"/>
      <c r="VT83" s="172"/>
      <c r="VU83" s="172"/>
      <c r="VV83" s="172"/>
      <c r="VW83" s="172"/>
      <c r="VX83" s="172"/>
      <c r="VY83" s="172"/>
      <c r="VZ83" s="172"/>
      <c r="WA83" s="172"/>
      <c r="WB83" s="172"/>
      <c r="WC83" s="172"/>
      <c r="WD83" s="172"/>
      <c r="WE83" s="172"/>
      <c r="WF83" s="172"/>
      <c r="WG83" s="172"/>
      <c r="WH83" s="172"/>
      <c r="WI83" s="172"/>
      <c r="WJ83" s="172"/>
      <c r="WK83" s="172"/>
      <c r="WL83" s="172"/>
      <c r="WM83" s="172"/>
      <c r="WN83" s="172"/>
      <c r="WO83" s="172"/>
      <c r="WP83" s="172"/>
      <c r="WQ83" s="172"/>
      <c r="WR83" s="172"/>
      <c r="WS83" s="172"/>
      <c r="WT83" s="172"/>
      <c r="WU83" s="172"/>
      <c r="WV83" s="172"/>
      <c r="WW83" s="172"/>
      <c r="WX83" s="172"/>
      <c r="WY83" s="172"/>
      <c r="WZ83" s="172"/>
      <c r="XA83" s="172"/>
      <c r="XB83" s="172"/>
      <c r="XC83" s="172"/>
      <c r="XD83" s="172"/>
      <c r="XE83" s="172"/>
      <c r="XF83" s="172"/>
      <c r="XG83" s="172"/>
      <c r="XH83" s="172"/>
      <c r="XI83" s="172"/>
      <c r="XJ83" s="172"/>
      <c r="XK83" s="172"/>
      <c r="XL83" s="172"/>
      <c r="XM83" s="172"/>
      <c r="XN83" s="172"/>
      <c r="XO83" s="172"/>
      <c r="XP83" s="172"/>
      <c r="XQ83" s="172"/>
      <c r="XR83" s="172"/>
      <c r="XS83" s="172"/>
      <c r="XT83" s="172"/>
      <c r="XU83" s="172"/>
      <c r="XV83" s="172"/>
      <c r="XW83" s="172"/>
      <c r="XX83" s="172"/>
      <c r="XY83" s="172"/>
      <c r="XZ83" s="172"/>
      <c r="YA83" s="172"/>
      <c r="YB83" s="172"/>
      <c r="YC83" s="172"/>
      <c r="YD83" s="172"/>
      <c r="YE83" s="172"/>
      <c r="YF83" s="172"/>
      <c r="YG83" s="172"/>
      <c r="YH83" s="172"/>
      <c r="YI83" s="172"/>
      <c r="YJ83" s="172"/>
      <c r="YK83" s="172"/>
      <c r="YL83" s="172"/>
      <c r="YM83" s="172"/>
      <c r="YN83" s="172"/>
      <c r="YO83" s="172"/>
      <c r="YP83" s="172"/>
      <c r="YQ83" s="172"/>
      <c r="YR83" s="172"/>
      <c r="YS83" s="172"/>
      <c r="YT83" s="172"/>
      <c r="YU83" s="172"/>
      <c r="YV83" s="172"/>
      <c r="YW83" s="172"/>
      <c r="YX83" s="172"/>
      <c r="YY83" s="172"/>
      <c r="YZ83" s="172"/>
      <c r="ZA83" s="172"/>
      <c r="ZB83" s="172"/>
      <c r="ZC83" s="172"/>
      <c r="ZD83" s="172"/>
      <c r="ZE83" s="172"/>
      <c r="ZF83" s="172"/>
      <c r="ZG83" s="172"/>
      <c r="ZH83" s="172"/>
      <c r="ZI83" s="172"/>
      <c r="ZJ83" s="172"/>
      <c r="ZK83" s="172"/>
      <c r="ZL83" s="172"/>
      <c r="ZM83" s="172"/>
      <c r="ZN83" s="172"/>
      <c r="ZO83" s="172"/>
      <c r="ZP83" s="172"/>
      <c r="ZQ83" s="172"/>
      <c r="ZR83" s="172"/>
      <c r="ZS83" s="172"/>
      <c r="ZT83" s="172"/>
      <c r="ZU83" s="172"/>
      <c r="ZV83" s="172"/>
      <c r="ZW83" s="172"/>
      <c r="ZX83" s="172"/>
      <c r="ZY83" s="172"/>
      <c r="ZZ83" s="172"/>
      <c r="AAA83" s="172"/>
      <c r="AAB83" s="172"/>
      <c r="AAC83" s="172"/>
      <c r="AAD83" s="172"/>
      <c r="AAE83" s="172"/>
      <c r="AAF83" s="172"/>
      <c r="AAG83" s="172"/>
      <c r="AAH83" s="172"/>
      <c r="AAI83" s="172"/>
      <c r="AAJ83" s="172"/>
      <c r="AAK83" s="172"/>
      <c r="AAL83" s="172"/>
      <c r="AAM83" s="172"/>
      <c r="AAN83" s="172"/>
      <c r="AAO83" s="172"/>
      <c r="AAP83" s="172"/>
      <c r="AAQ83" s="172"/>
      <c r="AAR83" s="172"/>
      <c r="AAS83" s="172"/>
      <c r="AAT83" s="172"/>
      <c r="AAU83" s="172"/>
      <c r="AAV83" s="172"/>
      <c r="AAW83" s="172"/>
      <c r="AAX83" s="172"/>
      <c r="AAY83" s="172"/>
      <c r="AAZ83" s="172"/>
      <c r="ABA83" s="172"/>
      <c r="ABB83" s="172"/>
      <c r="ABC83" s="172"/>
      <c r="ABD83" s="172"/>
      <c r="ABE83" s="172"/>
      <c r="ABF83" s="172"/>
      <c r="ABG83" s="172"/>
      <c r="ABH83" s="172"/>
      <c r="ABI83" s="172"/>
      <c r="ABJ83" s="172"/>
      <c r="ABK83" s="172"/>
      <c r="ABL83" s="172"/>
      <c r="ABM83" s="172"/>
      <c r="ABN83" s="172"/>
      <c r="ABO83" s="172"/>
      <c r="ABP83" s="172"/>
      <c r="ABQ83" s="172"/>
      <c r="ABR83" s="172"/>
      <c r="ABS83" s="172"/>
      <c r="ABT83" s="172"/>
      <c r="ABU83" s="172"/>
      <c r="ABV83" s="172"/>
      <c r="ABW83" s="172"/>
      <c r="ABX83" s="172"/>
      <c r="ABY83" s="172"/>
      <c r="ABZ83" s="172"/>
      <c r="ACA83" s="172"/>
      <c r="ACB83" s="172"/>
      <c r="ACC83" s="172"/>
      <c r="ACD83" s="172"/>
      <c r="ACE83" s="172"/>
      <c r="ACF83" s="172"/>
      <c r="ACG83" s="172"/>
      <c r="ACH83" s="172"/>
      <c r="ACI83" s="172"/>
      <c r="ACJ83" s="172"/>
      <c r="ACK83" s="172"/>
      <c r="ACL83" s="172"/>
      <c r="ACM83" s="172"/>
      <c r="ACN83" s="172"/>
      <c r="ACO83" s="172"/>
      <c r="ACP83" s="172"/>
      <c r="ACQ83" s="172"/>
      <c r="ACR83" s="172"/>
      <c r="ACS83" s="172"/>
      <c r="ACT83" s="172"/>
      <c r="ACU83" s="172"/>
      <c r="ACV83" s="172"/>
      <c r="ACW83" s="172"/>
      <c r="ACX83" s="172"/>
      <c r="ACY83" s="172"/>
      <c r="ACZ83" s="172"/>
      <c r="ADA83" s="172"/>
      <c r="ADB83" s="172"/>
      <c r="ADC83" s="172"/>
      <c r="ADD83" s="172"/>
      <c r="ADE83" s="172"/>
      <c r="ADF83" s="172"/>
      <c r="ADG83" s="172"/>
      <c r="ADH83" s="172"/>
      <c r="ADI83" s="172"/>
      <c r="ADJ83" s="172"/>
      <c r="ADK83" s="172"/>
      <c r="ADL83" s="172"/>
      <c r="ADM83" s="172"/>
      <c r="ADN83" s="172"/>
      <c r="ADO83" s="172"/>
      <c r="ADP83" s="172"/>
      <c r="ADQ83" s="172"/>
      <c r="ADR83" s="172"/>
      <c r="ADS83" s="172"/>
      <c r="ADT83" s="172"/>
      <c r="ADU83" s="172"/>
      <c r="ADV83" s="172"/>
      <c r="ADW83" s="172"/>
      <c r="ADX83" s="172"/>
      <c r="ADY83" s="172"/>
      <c r="ADZ83" s="172"/>
      <c r="AEA83" s="172"/>
      <c r="AEB83" s="172"/>
      <c r="AEC83" s="172"/>
      <c r="AED83" s="172"/>
      <c r="AEE83" s="172"/>
      <c r="AEF83" s="172"/>
      <c r="AEG83" s="172"/>
      <c r="AEH83" s="172"/>
      <c r="AEI83" s="172"/>
      <c r="AEJ83" s="172"/>
      <c r="AEK83" s="172"/>
      <c r="AEL83" s="172"/>
      <c r="AEM83" s="172"/>
      <c r="AEN83" s="172"/>
      <c r="AEO83" s="172"/>
      <c r="AEP83" s="172"/>
      <c r="AEQ83" s="172"/>
      <c r="AER83" s="172"/>
      <c r="AES83" s="172"/>
      <c r="AET83" s="172"/>
      <c r="AEU83" s="172"/>
      <c r="AEV83" s="172"/>
      <c r="AEW83" s="172"/>
      <c r="AEX83" s="172"/>
      <c r="AEY83" s="172"/>
      <c r="AEZ83" s="172"/>
      <c r="AFA83" s="172"/>
      <c r="AFB83" s="172"/>
      <c r="AFC83" s="172"/>
      <c r="AFD83" s="172"/>
      <c r="AFE83" s="172"/>
      <c r="AFF83" s="172"/>
      <c r="AFG83" s="172"/>
      <c r="AFH83" s="172"/>
      <c r="AFI83" s="172"/>
      <c r="AFJ83" s="172"/>
      <c r="AFK83" s="172"/>
      <c r="AFL83" s="172"/>
      <c r="AFM83" s="172"/>
      <c r="AFN83" s="172"/>
      <c r="AFO83" s="172"/>
      <c r="AFP83" s="172"/>
      <c r="AFQ83" s="172"/>
      <c r="AFR83" s="172"/>
      <c r="AFS83" s="172"/>
      <c r="AFT83" s="172"/>
      <c r="AFU83" s="172"/>
      <c r="AFV83" s="172"/>
      <c r="AFW83" s="172"/>
      <c r="AFX83" s="172"/>
      <c r="AFY83" s="172"/>
      <c r="AFZ83" s="172"/>
      <c r="AGA83" s="172"/>
      <c r="AGB83" s="172"/>
      <c r="AGC83" s="172"/>
      <c r="AGD83" s="172"/>
      <c r="AGE83" s="172"/>
      <c r="AGF83" s="172"/>
      <c r="AGG83" s="172"/>
      <c r="AGH83" s="172"/>
      <c r="AGI83" s="172"/>
      <c r="AGJ83" s="172"/>
      <c r="AGK83" s="172"/>
      <c r="AGL83" s="172"/>
      <c r="AGM83" s="172"/>
      <c r="AGN83" s="172"/>
      <c r="AGO83" s="172"/>
      <c r="AGP83" s="172"/>
      <c r="AGQ83" s="172"/>
      <c r="AGR83" s="172"/>
      <c r="AGS83" s="172"/>
      <c r="AGT83" s="172"/>
      <c r="AGU83" s="172"/>
      <c r="AGV83" s="172"/>
      <c r="AGW83" s="172"/>
      <c r="AGX83" s="172"/>
      <c r="AGY83" s="172"/>
      <c r="AGZ83" s="172"/>
      <c r="AHA83" s="172"/>
      <c r="AHB83" s="172"/>
      <c r="AHC83" s="172"/>
      <c r="AHD83" s="172"/>
      <c r="AHE83" s="172"/>
      <c r="AHF83" s="172"/>
      <c r="AHG83" s="172"/>
      <c r="AHH83" s="172"/>
      <c r="AHI83" s="172"/>
      <c r="AHJ83" s="172"/>
      <c r="AHK83" s="172"/>
      <c r="AHL83" s="172"/>
      <c r="AHM83" s="172"/>
      <c r="AHN83" s="172"/>
      <c r="AHO83" s="172"/>
      <c r="AHP83" s="172"/>
      <c r="AHQ83" s="172"/>
      <c r="AHR83" s="172"/>
      <c r="AHS83" s="172"/>
      <c r="AHT83" s="172"/>
      <c r="AHU83" s="172"/>
      <c r="AHV83" s="172"/>
      <c r="AHW83" s="172"/>
      <c r="AHX83" s="172"/>
      <c r="AHY83" s="172"/>
      <c r="AHZ83" s="172"/>
      <c r="AIA83" s="172"/>
      <c r="AIB83" s="172"/>
      <c r="AIC83" s="172"/>
      <c r="AID83" s="172"/>
      <c r="AIE83" s="172"/>
      <c r="AIF83" s="172"/>
      <c r="AIG83" s="172"/>
      <c r="AIH83" s="172"/>
      <c r="AII83" s="172"/>
      <c r="AIJ83" s="172"/>
      <c r="AIK83" s="172"/>
      <c r="AIL83" s="172"/>
      <c r="AIM83" s="172"/>
      <c r="AIN83" s="172"/>
      <c r="AIO83" s="172"/>
      <c r="AIP83" s="172"/>
      <c r="AIQ83" s="172"/>
      <c r="AIR83" s="172"/>
      <c r="AIS83" s="172"/>
      <c r="AIT83" s="172"/>
      <c r="AIU83" s="172"/>
      <c r="AIV83" s="172"/>
      <c r="AIW83" s="172"/>
      <c r="AIX83" s="172"/>
      <c r="AIY83" s="172"/>
      <c r="AIZ83" s="172"/>
      <c r="AJA83" s="172"/>
      <c r="AJB83" s="172"/>
      <c r="AJC83" s="172"/>
      <c r="AJD83" s="172"/>
      <c r="AJE83" s="172"/>
      <c r="AJF83" s="172"/>
      <c r="AJG83" s="172"/>
      <c r="AJH83" s="172"/>
      <c r="AJI83" s="172"/>
      <c r="AJJ83" s="172"/>
      <c r="AJK83" s="172"/>
      <c r="AJL83" s="172"/>
      <c r="AJM83" s="172"/>
      <c r="AJN83" s="172"/>
      <c r="AJO83" s="172"/>
      <c r="AJP83" s="172"/>
      <c r="AJQ83" s="172"/>
      <c r="AJR83" s="172"/>
      <c r="AJS83" s="172"/>
      <c r="AJT83" s="172"/>
      <c r="AJU83" s="172"/>
      <c r="AJV83" s="172"/>
      <c r="AJW83" s="172"/>
      <c r="AJX83" s="172"/>
      <c r="AJY83" s="172"/>
      <c r="AJZ83" s="172"/>
      <c r="AKA83" s="172"/>
      <c r="AKB83" s="172"/>
      <c r="AKC83" s="172"/>
      <c r="AKD83" s="172"/>
      <c r="AKE83" s="172"/>
      <c r="AKF83" s="172"/>
      <c r="AKG83" s="172"/>
      <c r="AKH83" s="172"/>
      <c r="AKI83" s="172"/>
      <c r="AKJ83" s="172"/>
      <c r="AKK83" s="172"/>
      <c r="AKL83" s="172"/>
      <c r="AKM83" s="172"/>
      <c r="AKN83" s="172"/>
      <c r="AKO83" s="172"/>
      <c r="AKP83" s="172"/>
      <c r="AKQ83" s="172"/>
      <c r="AKR83" s="172"/>
      <c r="AKS83" s="172"/>
      <c r="AKT83" s="172"/>
      <c r="AKU83" s="172"/>
      <c r="AKV83" s="172"/>
      <c r="AKW83" s="172"/>
      <c r="AKX83" s="172"/>
      <c r="AKY83" s="172"/>
      <c r="AKZ83" s="172"/>
      <c r="ALA83" s="172"/>
      <c r="ALB83" s="172"/>
      <c r="ALC83" s="172"/>
      <c r="ALD83" s="172"/>
      <c r="ALE83" s="172"/>
      <c r="ALF83" s="172"/>
      <c r="ALG83" s="172"/>
      <c r="ALH83" s="172"/>
      <c r="ALI83" s="172"/>
      <c r="ALJ83" s="172"/>
      <c r="ALK83" s="172"/>
      <c r="ALL83" s="172"/>
      <c r="ALM83" s="172"/>
      <c r="ALN83" s="172"/>
      <c r="ALO83" s="172"/>
      <c r="ALP83" s="172"/>
      <c r="ALQ83" s="172"/>
      <c r="ALR83" s="172"/>
      <c r="ALS83" s="172"/>
      <c r="ALT83" s="172"/>
      <c r="ALU83" s="172"/>
      <c r="ALV83" s="172"/>
      <c r="ALW83" s="172"/>
      <c r="ALX83" s="172"/>
      <c r="ALY83" s="172"/>
      <c r="ALZ83" s="172"/>
      <c r="AMA83" s="172"/>
      <c r="AMB83" s="172"/>
      <c r="AMC83" s="172"/>
      <c r="AMD83" s="172"/>
      <c r="AME83" s="172"/>
      <c r="AMF83" s="172"/>
      <c r="AMG83" s="172"/>
      <c r="AMH83" s="172"/>
      <c r="AMI83" s="172"/>
      <c r="AMJ83" s="172"/>
      <c r="AMK83" s="172"/>
      <c r="AML83" s="172"/>
    </row>
    <row r="84" spans="1:1026" s="282" customFormat="1">
      <c r="A84" s="408" t="s">
        <v>430</v>
      </c>
      <c r="B84" s="408" t="s">
        <v>431</v>
      </c>
      <c r="C84" s="154">
        <f t="shared" si="95"/>
        <v>17</v>
      </c>
      <c r="D84" s="167">
        <f t="shared" si="96"/>
        <v>68</v>
      </c>
      <c r="E84" s="166" t="str">
        <f t="shared" si="97"/>
        <v>9C</v>
      </c>
      <c r="F84" s="367" t="str">
        <f t="shared" si="98"/>
        <v>1B</v>
      </c>
      <c r="G84" s="367" t="str">
        <f t="shared" si="99"/>
        <v>00</v>
      </c>
      <c r="H84" s="367" t="str">
        <f t="shared" si="100"/>
        <v>4D</v>
      </c>
      <c r="I84" s="367" t="str">
        <f t="shared" si="101"/>
        <v>00</v>
      </c>
      <c r="J84" s="367" t="str">
        <f t="shared" si="102"/>
        <v>03</v>
      </c>
      <c r="K84" s="367" t="str">
        <f t="shared" si="103"/>
        <v>06</v>
      </c>
      <c r="L84" s="367" t="str">
        <f t="shared" si="104"/>
        <v>0D</v>
      </c>
      <c r="M84" s="367" t="str">
        <f t="shared" si="105"/>
        <v>4</v>
      </c>
      <c r="N84" s="367" t="str">
        <f t="shared" si="106"/>
        <v/>
      </c>
      <c r="O84" s="156" t="str">
        <f t="shared" si="107"/>
        <v/>
      </c>
      <c r="P84" s="157" t="str">
        <f t="shared" si="108"/>
        <v>1</v>
      </c>
      <c r="Q84" s="158" t="str">
        <f t="shared" si="108"/>
        <v>0</v>
      </c>
      <c r="R84" s="158" t="str">
        <f t="shared" si="108"/>
        <v>0</v>
      </c>
      <c r="S84" s="159" t="str">
        <f t="shared" si="108"/>
        <v>1</v>
      </c>
      <c r="T84" s="158" t="str">
        <f t="shared" si="108"/>
        <v>1</v>
      </c>
      <c r="U84" s="158" t="str">
        <f t="shared" si="108"/>
        <v>1</v>
      </c>
      <c r="V84" s="158" t="str">
        <f t="shared" si="108"/>
        <v>0</v>
      </c>
      <c r="W84" s="159" t="str">
        <f t="shared" si="108"/>
        <v>0</v>
      </c>
      <c r="X84" s="158" t="str">
        <f t="shared" si="109"/>
        <v>0</v>
      </c>
      <c r="Y84" s="158" t="str">
        <f t="shared" si="109"/>
        <v>0</v>
      </c>
      <c r="Z84" s="158" t="str">
        <f t="shared" si="109"/>
        <v>0</v>
      </c>
      <c r="AA84" s="159" t="str">
        <f t="shared" si="109"/>
        <v>1</v>
      </c>
      <c r="AB84" s="161" t="str">
        <f t="shared" si="109"/>
        <v>1</v>
      </c>
      <c r="AC84" s="161" t="str">
        <f t="shared" si="109"/>
        <v>0</v>
      </c>
      <c r="AD84" s="158" t="str">
        <f t="shared" si="109"/>
        <v>1</v>
      </c>
      <c r="AE84" s="159" t="str">
        <f t="shared" si="109"/>
        <v>1</v>
      </c>
      <c r="AF84" s="367" t="str">
        <f t="shared" si="110"/>
        <v>0</v>
      </c>
      <c r="AG84" s="162" t="str">
        <f t="shared" si="110"/>
        <v>0</v>
      </c>
      <c r="AH84" s="163" t="str">
        <f t="shared" si="110"/>
        <v>0</v>
      </c>
      <c r="AI84" s="165" t="str">
        <f t="shared" si="110"/>
        <v>0</v>
      </c>
      <c r="AJ84" s="164" t="str">
        <f t="shared" si="110"/>
        <v>0</v>
      </c>
      <c r="AK84" s="164" t="str">
        <f t="shared" si="110"/>
        <v>0</v>
      </c>
      <c r="AL84" s="289" t="str">
        <f t="shared" si="110"/>
        <v>0</v>
      </c>
      <c r="AM84" s="165" t="str">
        <f t="shared" si="110"/>
        <v>0</v>
      </c>
      <c r="AN84" s="230" t="str">
        <f t="shared" si="111"/>
        <v>0</v>
      </c>
      <c r="AO84" s="230" t="str">
        <f t="shared" si="111"/>
        <v>1</v>
      </c>
      <c r="AP84" s="230" t="str">
        <f t="shared" si="111"/>
        <v>0</v>
      </c>
      <c r="AQ84" s="231" t="str">
        <f t="shared" si="111"/>
        <v>0</v>
      </c>
      <c r="AR84" s="230" t="str">
        <f t="shared" si="111"/>
        <v>1</v>
      </c>
      <c r="AS84" s="230" t="str">
        <f t="shared" si="111"/>
        <v>1</v>
      </c>
      <c r="AT84" s="230" t="str">
        <f t="shared" si="111"/>
        <v>0</v>
      </c>
      <c r="AU84" s="231" t="str">
        <f t="shared" si="111"/>
        <v>1</v>
      </c>
      <c r="AV84" s="230" t="str">
        <f t="shared" si="112"/>
        <v>0</v>
      </c>
      <c r="AW84" s="232" t="str">
        <f t="shared" si="112"/>
        <v>0</v>
      </c>
      <c r="AX84" s="232" t="str">
        <f t="shared" si="112"/>
        <v>0</v>
      </c>
      <c r="AY84" s="233" t="str">
        <f t="shared" si="112"/>
        <v>0</v>
      </c>
      <c r="AZ84" s="232" t="str">
        <f t="shared" si="112"/>
        <v>0</v>
      </c>
      <c r="BA84" s="232" t="str">
        <f t="shared" si="112"/>
        <v>0</v>
      </c>
      <c r="BB84" s="232" t="str">
        <f t="shared" si="112"/>
        <v>0</v>
      </c>
      <c r="BC84" s="233" t="str">
        <f t="shared" si="112"/>
        <v>0</v>
      </c>
      <c r="BD84" s="168" t="str">
        <f t="shared" si="113"/>
        <v>0</v>
      </c>
      <c r="BE84" s="168" t="str">
        <f t="shared" si="113"/>
        <v>0</v>
      </c>
      <c r="BF84" s="168" t="str">
        <f t="shared" si="113"/>
        <v>0</v>
      </c>
      <c r="BG84" s="169" t="str">
        <f t="shared" si="113"/>
        <v>0</v>
      </c>
      <c r="BH84" s="168" t="str">
        <f t="shared" si="113"/>
        <v>0</v>
      </c>
      <c r="BI84" s="168" t="str">
        <f t="shared" si="113"/>
        <v>0</v>
      </c>
      <c r="BJ84" s="168" t="str">
        <f t="shared" si="113"/>
        <v>1</v>
      </c>
      <c r="BK84" s="169" t="str">
        <f t="shared" si="113"/>
        <v>1</v>
      </c>
      <c r="BL84" s="168" t="str">
        <f t="shared" si="114"/>
        <v>0</v>
      </c>
      <c r="BM84" s="168" t="str">
        <f t="shared" si="114"/>
        <v>0</v>
      </c>
      <c r="BN84" s="168" t="str">
        <f t="shared" si="114"/>
        <v>0</v>
      </c>
      <c r="BO84" s="169" t="str">
        <f t="shared" si="114"/>
        <v>0</v>
      </c>
      <c r="BP84" s="168" t="str">
        <f t="shared" si="114"/>
        <v>0</v>
      </c>
      <c r="BQ84" s="168" t="str">
        <f t="shared" si="114"/>
        <v>1</v>
      </c>
      <c r="BR84" s="168" t="str">
        <f t="shared" si="114"/>
        <v>1</v>
      </c>
      <c r="BS84" s="169" t="str">
        <f t="shared" si="114"/>
        <v>0</v>
      </c>
      <c r="BT84" s="302" t="str">
        <f t="shared" si="115"/>
        <v>0</v>
      </c>
      <c r="BU84" s="302" t="str">
        <f t="shared" si="115"/>
        <v>0</v>
      </c>
      <c r="BV84" s="302" t="str">
        <f t="shared" si="115"/>
        <v>0</v>
      </c>
      <c r="BW84" s="303" t="str">
        <f t="shared" si="115"/>
        <v>0</v>
      </c>
      <c r="BX84" s="302" t="str">
        <f t="shared" si="115"/>
        <v>1</v>
      </c>
      <c r="BY84" s="302" t="str">
        <f t="shared" si="115"/>
        <v>1</v>
      </c>
      <c r="BZ84" s="302" t="str">
        <f t="shared" si="115"/>
        <v>0</v>
      </c>
      <c r="CA84" s="303" t="str">
        <f t="shared" si="115"/>
        <v>1</v>
      </c>
      <c r="CB84" s="164" t="str">
        <f t="shared" si="116"/>
        <v>0</v>
      </c>
      <c r="CC84" s="289" t="str">
        <f t="shared" si="116"/>
        <v>1</v>
      </c>
      <c r="CD84" s="340" t="str">
        <f t="shared" si="116"/>
        <v>0</v>
      </c>
      <c r="CE84" s="341" t="str">
        <f t="shared" si="116"/>
        <v>0</v>
      </c>
      <c r="CF84" s="340" t="str">
        <f t="shared" si="116"/>
        <v>0</v>
      </c>
      <c r="CG84" s="340" t="str">
        <f t="shared" si="116"/>
        <v>0</v>
      </c>
      <c r="CH84" s="340" t="str">
        <f t="shared" si="116"/>
        <v>0</v>
      </c>
      <c r="CI84" s="341" t="str">
        <f t="shared" si="116"/>
        <v>0</v>
      </c>
      <c r="CJ84" s="367"/>
      <c r="CK84" s="367"/>
      <c r="CL84" s="32" t="str">
        <f t="shared" si="146"/>
        <v>9C1B</v>
      </c>
      <c r="CM84" s="285">
        <f t="shared" si="147"/>
        <v>77</v>
      </c>
      <c r="CN84" s="285">
        <f t="shared" si="150"/>
        <v>87</v>
      </c>
      <c r="CO84" s="142">
        <f t="shared" si="117"/>
        <v>63.9</v>
      </c>
      <c r="CP84" s="142">
        <f t="shared" si="118"/>
        <v>17.722222222222221</v>
      </c>
      <c r="CQ84" s="154">
        <f t="shared" si="148"/>
        <v>0</v>
      </c>
      <c r="CR84" s="367"/>
      <c r="CS84" s="170">
        <f t="shared" si="119"/>
        <v>9</v>
      </c>
      <c r="CT84" s="23">
        <f t="shared" si="120"/>
        <v>12</v>
      </c>
      <c r="CU84" s="171">
        <f t="shared" si="121"/>
        <v>1</v>
      </c>
      <c r="CV84" s="23">
        <f t="shared" si="122"/>
        <v>11</v>
      </c>
      <c r="CW84" s="172">
        <f t="shared" si="123"/>
        <v>0</v>
      </c>
      <c r="CX84" s="24">
        <f t="shared" si="124"/>
        <v>0</v>
      </c>
      <c r="CY84" s="267">
        <f t="shared" si="125"/>
        <v>4</v>
      </c>
      <c r="CZ84" s="268">
        <f t="shared" si="126"/>
        <v>13</v>
      </c>
      <c r="DA84" s="267">
        <f t="shared" si="127"/>
        <v>0</v>
      </c>
      <c r="DB84" s="268">
        <f t="shared" si="128"/>
        <v>0</v>
      </c>
      <c r="DC84" s="173">
        <f t="shared" si="129"/>
        <v>0</v>
      </c>
      <c r="DD84" s="26">
        <f t="shared" si="130"/>
        <v>3</v>
      </c>
      <c r="DE84" s="173">
        <f t="shared" si="131"/>
        <v>0</v>
      </c>
      <c r="DF84" s="26">
        <f t="shared" si="132"/>
        <v>6</v>
      </c>
      <c r="DG84" s="326">
        <f t="shared" si="133"/>
        <v>0</v>
      </c>
      <c r="DH84" s="327">
        <f t="shared" si="134"/>
        <v>13</v>
      </c>
      <c r="DI84" s="172">
        <f t="shared" si="135"/>
        <v>4</v>
      </c>
      <c r="DJ84" s="24">
        <f t="shared" si="136"/>
        <v>0</v>
      </c>
      <c r="DK84" s="172"/>
      <c r="DL84" s="19">
        <f t="shared" si="137"/>
        <v>156</v>
      </c>
      <c r="DM84" s="19">
        <f t="shared" si="138"/>
        <v>27</v>
      </c>
      <c r="DN84" s="174">
        <f t="shared" si="139"/>
        <v>0</v>
      </c>
      <c r="DO84" s="278">
        <f t="shared" si="140"/>
        <v>77</v>
      </c>
      <c r="DP84" s="278">
        <f t="shared" si="141"/>
        <v>0</v>
      </c>
      <c r="DQ84" s="20">
        <f t="shared" si="142"/>
        <v>3</v>
      </c>
      <c r="DR84" s="20">
        <f t="shared" si="143"/>
        <v>6</v>
      </c>
      <c r="DS84" s="337">
        <f t="shared" si="144"/>
        <v>13</v>
      </c>
      <c r="DT84" s="174">
        <f t="shared" si="145"/>
        <v>64</v>
      </c>
      <c r="DU84" s="172">
        <f t="shared" si="149"/>
        <v>13</v>
      </c>
      <c r="DV84" s="172"/>
      <c r="DW84" s="172"/>
      <c r="DX84" s="172"/>
      <c r="DY84" s="172"/>
      <c r="DZ84" s="172"/>
      <c r="EA84" s="172"/>
      <c r="EB84" s="172"/>
      <c r="EC84" s="172"/>
      <c r="ED84" s="172"/>
      <c r="EE84" s="172"/>
      <c r="EF84" s="172"/>
      <c r="EG84" s="172"/>
      <c r="EH84" s="172"/>
      <c r="EI84" s="172"/>
      <c r="EJ84" s="172"/>
      <c r="EK84" s="172"/>
      <c r="EL84" s="172"/>
      <c r="EM84" s="172"/>
      <c r="EN84" s="172"/>
      <c r="EO84" s="172"/>
      <c r="EP84" s="172"/>
      <c r="EQ84" s="172"/>
      <c r="ER84" s="172"/>
      <c r="ES84" s="172"/>
      <c r="ET84" s="172"/>
      <c r="EU84" s="172"/>
      <c r="EV84" s="172"/>
      <c r="EW84" s="172"/>
      <c r="EX84" s="172"/>
      <c r="EY84" s="172"/>
      <c r="EZ84" s="172"/>
      <c r="FA84" s="172"/>
      <c r="FB84" s="172"/>
      <c r="FC84" s="172"/>
      <c r="FD84" s="172"/>
      <c r="FE84" s="172"/>
      <c r="FF84" s="172"/>
      <c r="FG84" s="172"/>
      <c r="FH84" s="172"/>
      <c r="FI84" s="172"/>
      <c r="FJ84" s="172"/>
      <c r="FK84" s="172"/>
      <c r="FL84" s="172"/>
      <c r="FM84" s="172"/>
      <c r="FN84" s="172"/>
      <c r="FO84" s="172"/>
      <c r="FP84" s="172"/>
      <c r="FQ84" s="172"/>
      <c r="FR84" s="172"/>
      <c r="FS84" s="172"/>
      <c r="FT84" s="172"/>
      <c r="FU84" s="172"/>
      <c r="FV84" s="172"/>
      <c r="FW84" s="172"/>
      <c r="FX84" s="172"/>
      <c r="FY84" s="172"/>
      <c r="FZ84" s="172"/>
      <c r="GA84" s="172"/>
      <c r="GB84" s="172"/>
      <c r="GC84" s="172"/>
      <c r="GD84" s="172"/>
      <c r="GE84" s="172"/>
      <c r="GF84" s="172"/>
      <c r="GG84" s="172"/>
      <c r="GH84" s="172"/>
      <c r="GI84" s="172"/>
      <c r="GJ84" s="172"/>
      <c r="GK84" s="172"/>
      <c r="GL84" s="172"/>
      <c r="GM84" s="172"/>
      <c r="GN84" s="172"/>
      <c r="GO84" s="172"/>
      <c r="GP84" s="172"/>
      <c r="GQ84" s="172"/>
      <c r="GR84" s="172"/>
      <c r="GS84" s="172"/>
      <c r="GT84" s="172"/>
      <c r="GU84" s="172"/>
      <c r="GV84" s="172"/>
      <c r="GW84" s="172"/>
      <c r="GX84" s="172"/>
      <c r="GY84" s="172"/>
      <c r="GZ84" s="172"/>
      <c r="HA84" s="172"/>
      <c r="HB84" s="172"/>
      <c r="HC84" s="172"/>
      <c r="HD84" s="172"/>
      <c r="HE84" s="172"/>
      <c r="HF84" s="172"/>
      <c r="HG84" s="172"/>
      <c r="HH84" s="172"/>
      <c r="HI84" s="172"/>
      <c r="HJ84" s="172"/>
      <c r="HK84" s="172"/>
      <c r="HL84" s="172"/>
      <c r="HM84" s="172"/>
      <c r="HN84" s="172"/>
      <c r="HO84" s="172"/>
      <c r="HP84" s="172"/>
      <c r="HQ84" s="172"/>
      <c r="HR84" s="172"/>
      <c r="HS84" s="172"/>
      <c r="HT84" s="172"/>
      <c r="HU84" s="172"/>
      <c r="HV84" s="172"/>
      <c r="HW84" s="172"/>
      <c r="HX84" s="172"/>
      <c r="HY84" s="172"/>
      <c r="HZ84" s="172"/>
      <c r="IA84" s="172"/>
      <c r="IB84" s="172"/>
      <c r="IC84" s="172"/>
      <c r="ID84" s="172"/>
      <c r="IE84" s="172"/>
      <c r="IF84" s="172"/>
      <c r="IG84" s="172"/>
      <c r="IH84" s="172"/>
      <c r="II84" s="172"/>
      <c r="IJ84" s="172"/>
      <c r="IK84" s="172"/>
      <c r="IL84" s="172"/>
      <c r="IM84" s="172"/>
      <c r="IN84" s="172"/>
      <c r="IO84" s="172"/>
      <c r="IP84" s="172"/>
      <c r="IQ84" s="172"/>
      <c r="IR84" s="172"/>
      <c r="IS84" s="172"/>
      <c r="IT84" s="172"/>
      <c r="IU84" s="172"/>
      <c r="IV84" s="172"/>
      <c r="IW84" s="172"/>
      <c r="IX84" s="172"/>
      <c r="IY84" s="172"/>
      <c r="IZ84" s="172"/>
      <c r="JA84" s="172"/>
      <c r="JB84" s="172"/>
      <c r="JC84" s="172"/>
      <c r="JD84" s="172"/>
      <c r="JE84" s="172"/>
      <c r="JF84" s="172"/>
      <c r="JG84" s="172"/>
      <c r="JH84" s="172"/>
      <c r="JI84" s="172"/>
      <c r="JJ84" s="172"/>
      <c r="JK84" s="172"/>
      <c r="JL84" s="172"/>
      <c r="JM84" s="172"/>
      <c r="JN84" s="172"/>
      <c r="JO84" s="172"/>
      <c r="JP84" s="172"/>
      <c r="JQ84" s="172"/>
      <c r="JR84" s="172"/>
      <c r="JS84" s="172"/>
      <c r="JT84" s="172"/>
      <c r="JU84" s="172"/>
      <c r="JV84" s="172"/>
      <c r="JW84" s="172"/>
      <c r="JX84" s="172"/>
      <c r="JY84" s="172"/>
      <c r="JZ84" s="172"/>
      <c r="KA84" s="172"/>
      <c r="KB84" s="172"/>
      <c r="KC84" s="172"/>
      <c r="KD84" s="172"/>
      <c r="KE84" s="172"/>
      <c r="KF84" s="172"/>
      <c r="KG84" s="172"/>
      <c r="KH84" s="172"/>
      <c r="KI84" s="172"/>
      <c r="KJ84" s="172"/>
      <c r="KK84" s="172"/>
      <c r="KL84" s="172"/>
      <c r="KM84" s="172"/>
      <c r="KN84" s="172"/>
      <c r="KO84" s="172"/>
      <c r="KP84" s="172"/>
      <c r="KQ84" s="172"/>
      <c r="KR84" s="172"/>
      <c r="KS84" s="172"/>
      <c r="KT84" s="172"/>
      <c r="KU84" s="172"/>
      <c r="KV84" s="172"/>
      <c r="KW84" s="172"/>
      <c r="KX84" s="172"/>
      <c r="KY84" s="172"/>
      <c r="KZ84" s="172"/>
      <c r="LA84" s="172"/>
      <c r="LB84" s="172"/>
      <c r="LC84" s="172"/>
      <c r="LD84" s="172"/>
      <c r="LE84" s="172"/>
      <c r="LF84" s="172"/>
      <c r="LG84" s="172"/>
      <c r="LH84" s="172"/>
      <c r="LI84" s="172"/>
      <c r="LJ84" s="172"/>
      <c r="LK84" s="172"/>
      <c r="LL84" s="172"/>
      <c r="LM84" s="172"/>
      <c r="LN84" s="172"/>
      <c r="LO84" s="172"/>
      <c r="LP84" s="172"/>
      <c r="LQ84" s="172"/>
      <c r="LR84" s="172"/>
      <c r="LS84" s="172"/>
      <c r="LT84" s="172"/>
      <c r="LU84" s="172"/>
      <c r="LV84" s="172"/>
      <c r="LW84" s="172"/>
      <c r="LX84" s="172"/>
      <c r="LY84" s="172"/>
      <c r="LZ84" s="172"/>
      <c r="MA84" s="172"/>
      <c r="MB84" s="172"/>
      <c r="MC84" s="172"/>
      <c r="MD84" s="172"/>
      <c r="ME84" s="172"/>
      <c r="MF84" s="172"/>
      <c r="MG84" s="172"/>
      <c r="MH84" s="172"/>
      <c r="MI84" s="172"/>
      <c r="MJ84" s="172"/>
      <c r="MK84" s="172"/>
      <c r="ML84" s="172"/>
      <c r="MM84" s="172"/>
      <c r="MN84" s="172"/>
      <c r="MO84" s="172"/>
      <c r="MP84" s="172"/>
      <c r="MQ84" s="172"/>
      <c r="MR84" s="172"/>
      <c r="MS84" s="172"/>
      <c r="MT84" s="172"/>
      <c r="MU84" s="172"/>
      <c r="MV84" s="172"/>
      <c r="MW84" s="172"/>
      <c r="MX84" s="172"/>
      <c r="MY84" s="172"/>
      <c r="MZ84" s="172"/>
      <c r="NA84" s="172"/>
      <c r="NB84" s="172"/>
      <c r="NC84" s="172"/>
      <c r="ND84" s="172"/>
      <c r="NE84" s="172"/>
      <c r="NF84" s="172"/>
      <c r="NG84" s="172"/>
      <c r="NH84" s="172"/>
      <c r="NI84" s="172"/>
      <c r="NJ84" s="172"/>
      <c r="NK84" s="172"/>
      <c r="NL84" s="172"/>
      <c r="NM84" s="172"/>
      <c r="NN84" s="172"/>
      <c r="NO84" s="172"/>
      <c r="NP84" s="172"/>
      <c r="NQ84" s="172"/>
      <c r="NR84" s="172"/>
      <c r="NS84" s="172"/>
      <c r="NT84" s="172"/>
      <c r="NU84" s="172"/>
      <c r="NV84" s="172"/>
      <c r="NW84" s="172"/>
      <c r="NX84" s="172"/>
      <c r="NY84" s="172"/>
      <c r="NZ84" s="172"/>
      <c r="OA84" s="172"/>
      <c r="OB84" s="172"/>
      <c r="OC84" s="172"/>
      <c r="OD84" s="172"/>
      <c r="OE84" s="172"/>
      <c r="OF84" s="172"/>
      <c r="OG84" s="172"/>
      <c r="OH84" s="172"/>
      <c r="OI84" s="172"/>
      <c r="OJ84" s="172"/>
      <c r="OK84" s="172"/>
      <c r="OL84" s="172"/>
      <c r="OM84" s="172"/>
      <c r="ON84" s="172"/>
      <c r="OO84" s="172"/>
      <c r="OP84" s="172"/>
      <c r="OQ84" s="172"/>
      <c r="OR84" s="172"/>
      <c r="OS84" s="172"/>
      <c r="OT84" s="172"/>
      <c r="OU84" s="172"/>
      <c r="OV84" s="172"/>
      <c r="OW84" s="172"/>
      <c r="OX84" s="172"/>
      <c r="OY84" s="172"/>
      <c r="OZ84" s="172"/>
      <c r="PA84" s="172"/>
      <c r="PB84" s="172"/>
      <c r="PC84" s="172"/>
      <c r="PD84" s="172"/>
      <c r="PE84" s="172"/>
      <c r="PF84" s="172"/>
      <c r="PG84" s="172"/>
      <c r="PH84" s="172"/>
      <c r="PI84" s="172"/>
      <c r="PJ84" s="172"/>
      <c r="PK84" s="172"/>
      <c r="PL84" s="172"/>
      <c r="PM84" s="172"/>
      <c r="PN84" s="172"/>
      <c r="PO84" s="172"/>
      <c r="PP84" s="172"/>
      <c r="PQ84" s="172"/>
      <c r="PR84" s="172"/>
      <c r="PS84" s="172"/>
      <c r="PT84" s="172"/>
      <c r="PU84" s="172"/>
      <c r="PV84" s="172"/>
      <c r="PW84" s="172"/>
      <c r="PX84" s="172"/>
      <c r="PY84" s="172"/>
      <c r="PZ84" s="172"/>
      <c r="QA84" s="172"/>
      <c r="QB84" s="172"/>
      <c r="QC84" s="172"/>
      <c r="QD84" s="172"/>
      <c r="QE84" s="172"/>
      <c r="QF84" s="172"/>
      <c r="QG84" s="172"/>
      <c r="QH84" s="172"/>
      <c r="QI84" s="172"/>
      <c r="QJ84" s="172"/>
      <c r="QK84" s="172"/>
      <c r="QL84" s="172"/>
      <c r="QM84" s="172"/>
      <c r="QN84" s="172"/>
      <c r="QO84" s="172"/>
      <c r="QP84" s="172"/>
      <c r="QQ84" s="172"/>
      <c r="QR84" s="172"/>
      <c r="QS84" s="172"/>
      <c r="QT84" s="172"/>
      <c r="QU84" s="172"/>
      <c r="QV84" s="172"/>
      <c r="QW84" s="172"/>
      <c r="QX84" s="172"/>
      <c r="QY84" s="172"/>
      <c r="QZ84" s="172"/>
      <c r="RA84" s="172"/>
      <c r="RB84" s="172"/>
      <c r="RC84" s="172"/>
      <c r="RD84" s="172"/>
      <c r="RE84" s="172"/>
      <c r="RF84" s="172"/>
      <c r="RG84" s="172"/>
      <c r="RH84" s="172"/>
      <c r="RI84" s="172"/>
      <c r="RJ84" s="172"/>
      <c r="RK84" s="172"/>
      <c r="RL84" s="172"/>
      <c r="RM84" s="172"/>
      <c r="RN84" s="172"/>
      <c r="RO84" s="172"/>
      <c r="RP84" s="172"/>
      <c r="RQ84" s="172"/>
      <c r="RR84" s="172"/>
      <c r="RS84" s="172"/>
      <c r="RT84" s="172"/>
      <c r="RU84" s="172"/>
      <c r="RV84" s="172"/>
      <c r="RW84" s="172"/>
      <c r="RX84" s="172"/>
      <c r="RY84" s="172"/>
      <c r="RZ84" s="172"/>
      <c r="SA84" s="172"/>
      <c r="SB84" s="172"/>
      <c r="SC84" s="172"/>
      <c r="SD84" s="172"/>
      <c r="SE84" s="172"/>
      <c r="SF84" s="172"/>
      <c r="SG84" s="172"/>
      <c r="SH84" s="172"/>
      <c r="SI84" s="172"/>
      <c r="SJ84" s="172"/>
      <c r="SK84" s="172"/>
      <c r="SL84" s="172"/>
      <c r="SM84" s="172"/>
      <c r="SN84" s="172"/>
      <c r="SO84" s="172"/>
      <c r="SP84" s="172"/>
      <c r="SQ84" s="172"/>
      <c r="SR84" s="172"/>
      <c r="SS84" s="172"/>
      <c r="ST84" s="172"/>
      <c r="SU84" s="172"/>
      <c r="SV84" s="172"/>
      <c r="SW84" s="172"/>
      <c r="SX84" s="172"/>
      <c r="SY84" s="172"/>
      <c r="SZ84" s="172"/>
      <c r="TA84" s="172"/>
      <c r="TB84" s="172"/>
      <c r="TC84" s="172"/>
      <c r="TD84" s="172"/>
      <c r="TE84" s="172"/>
      <c r="TF84" s="172"/>
      <c r="TG84" s="172"/>
      <c r="TH84" s="172"/>
      <c r="TI84" s="172"/>
      <c r="TJ84" s="172"/>
      <c r="TK84" s="172"/>
      <c r="TL84" s="172"/>
      <c r="TM84" s="172"/>
      <c r="TN84" s="172"/>
      <c r="TO84" s="172"/>
      <c r="TP84" s="172"/>
      <c r="TQ84" s="172"/>
      <c r="TR84" s="172"/>
      <c r="TS84" s="172"/>
      <c r="TT84" s="172"/>
      <c r="TU84" s="172"/>
      <c r="TV84" s="172"/>
      <c r="TW84" s="172"/>
      <c r="TX84" s="172"/>
      <c r="TY84" s="172"/>
      <c r="TZ84" s="172"/>
      <c r="UA84" s="172"/>
      <c r="UB84" s="172"/>
      <c r="UC84" s="172"/>
      <c r="UD84" s="172"/>
      <c r="UE84" s="172"/>
      <c r="UF84" s="172"/>
      <c r="UG84" s="172"/>
      <c r="UH84" s="172"/>
      <c r="UI84" s="172"/>
      <c r="UJ84" s="172"/>
      <c r="UK84" s="172"/>
      <c r="UL84" s="172"/>
      <c r="UM84" s="172"/>
      <c r="UN84" s="172"/>
      <c r="UO84" s="172"/>
      <c r="UP84" s="172"/>
      <c r="UQ84" s="172"/>
      <c r="UR84" s="172"/>
      <c r="US84" s="172"/>
      <c r="UT84" s="172"/>
      <c r="UU84" s="172"/>
      <c r="UV84" s="172"/>
      <c r="UW84" s="172"/>
      <c r="UX84" s="172"/>
      <c r="UY84" s="172"/>
      <c r="UZ84" s="172"/>
      <c r="VA84" s="172"/>
      <c r="VB84" s="172"/>
      <c r="VC84" s="172"/>
      <c r="VD84" s="172"/>
      <c r="VE84" s="172"/>
      <c r="VF84" s="172"/>
      <c r="VG84" s="172"/>
      <c r="VH84" s="172"/>
      <c r="VI84" s="172"/>
      <c r="VJ84" s="172"/>
      <c r="VK84" s="172"/>
      <c r="VL84" s="172"/>
      <c r="VM84" s="172"/>
      <c r="VN84" s="172"/>
      <c r="VO84" s="172"/>
      <c r="VP84" s="172"/>
      <c r="VQ84" s="172"/>
      <c r="VR84" s="172"/>
      <c r="VS84" s="172"/>
      <c r="VT84" s="172"/>
      <c r="VU84" s="172"/>
      <c r="VV84" s="172"/>
      <c r="VW84" s="172"/>
      <c r="VX84" s="172"/>
      <c r="VY84" s="172"/>
      <c r="VZ84" s="172"/>
      <c r="WA84" s="172"/>
      <c r="WB84" s="172"/>
      <c r="WC84" s="172"/>
      <c r="WD84" s="172"/>
      <c r="WE84" s="172"/>
      <c r="WF84" s="172"/>
      <c r="WG84" s="172"/>
      <c r="WH84" s="172"/>
      <c r="WI84" s="172"/>
      <c r="WJ84" s="172"/>
      <c r="WK84" s="172"/>
      <c r="WL84" s="172"/>
      <c r="WM84" s="172"/>
      <c r="WN84" s="172"/>
      <c r="WO84" s="172"/>
      <c r="WP84" s="172"/>
      <c r="WQ84" s="172"/>
      <c r="WR84" s="172"/>
      <c r="WS84" s="172"/>
      <c r="WT84" s="172"/>
      <c r="WU84" s="172"/>
      <c r="WV84" s="172"/>
      <c r="WW84" s="172"/>
      <c r="WX84" s="172"/>
      <c r="WY84" s="172"/>
      <c r="WZ84" s="172"/>
      <c r="XA84" s="172"/>
      <c r="XB84" s="172"/>
      <c r="XC84" s="172"/>
      <c r="XD84" s="172"/>
      <c r="XE84" s="172"/>
      <c r="XF84" s="172"/>
      <c r="XG84" s="172"/>
      <c r="XH84" s="172"/>
      <c r="XI84" s="172"/>
      <c r="XJ84" s="172"/>
      <c r="XK84" s="172"/>
      <c r="XL84" s="172"/>
      <c r="XM84" s="172"/>
      <c r="XN84" s="172"/>
      <c r="XO84" s="172"/>
      <c r="XP84" s="172"/>
      <c r="XQ84" s="172"/>
      <c r="XR84" s="172"/>
      <c r="XS84" s="172"/>
      <c r="XT84" s="172"/>
      <c r="XU84" s="172"/>
      <c r="XV84" s="172"/>
      <c r="XW84" s="172"/>
      <c r="XX84" s="172"/>
      <c r="XY84" s="172"/>
      <c r="XZ84" s="172"/>
      <c r="YA84" s="172"/>
      <c r="YB84" s="172"/>
      <c r="YC84" s="172"/>
      <c r="YD84" s="172"/>
      <c r="YE84" s="172"/>
      <c r="YF84" s="172"/>
      <c r="YG84" s="172"/>
      <c r="YH84" s="172"/>
      <c r="YI84" s="172"/>
      <c r="YJ84" s="172"/>
      <c r="YK84" s="172"/>
      <c r="YL84" s="172"/>
      <c r="YM84" s="172"/>
      <c r="YN84" s="172"/>
      <c r="YO84" s="172"/>
      <c r="YP84" s="172"/>
      <c r="YQ84" s="172"/>
      <c r="YR84" s="172"/>
      <c r="YS84" s="172"/>
      <c r="YT84" s="172"/>
      <c r="YU84" s="172"/>
      <c r="YV84" s="172"/>
      <c r="YW84" s="172"/>
      <c r="YX84" s="172"/>
      <c r="YY84" s="172"/>
      <c r="YZ84" s="172"/>
      <c r="ZA84" s="172"/>
      <c r="ZB84" s="172"/>
      <c r="ZC84" s="172"/>
      <c r="ZD84" s="172"/>
      <c r="ZE84" s="172"/>
      <c r="ZF84" s="172"/>
      <c r="ZG84" s="172"/>
      <c r="ZH84" s="172"/>
      <c r="ZI84" s="172"/>
      <c r="ZJ84" s="172"/>
      <c r="ZK84" s="172"/>
      <c r="ZL84" s="172"/>
      <c r="ZM84" s="172"/>
      <c r="ZN84" s="172"/>
      <c r="ZO84" s="172"/>
      <c r="ZP84" s="172"/>
      <c r="ZQ84" s="172"/>
      <c r="ZR84" s="172"/>
      <c r="ZS84" s="172"/>
      <c r="ZT84" s="172"/>
      <c r="ZU84" s="172"/>
      <c r="ZV84" s="172"/>
      <c r="ZW84" s="172"/>
      <c r="ZX84" s="172"/>
      <c r="ZY84" s="172"/>
      <c r="ZZ84" s="172"/>
      <c r="AAA84" s="172"/>
      <c r="AAB84" s="172"/>
      <c r="AAC84" s="172"/>
      <c r="AAD84" s="172"/>
      <c r="AAE84" s="172"/>
      <c r="AAF84" s="172"/>
      <c r="AAG84" s="172"/>
      <c r="AAH84" s="172"/>
      <c r="AAI84" s="172"/>
      <c r="AAJ84" s="172"/>
      <c r="AAK84" s="172"/>
      <c r="AAL84" s="172"/>
      <c r="AAM84" s="172"/>
      <c r="AAN84" s="172"/>
      <c r="AAO84" s="172"/>
      <c r="AAP84" s="172"/>
      <c r="AAQ84" s="172"/>
      <c r="AAR84" s="172"/>
      <c r="AAS84" s="172"/>
      <c r="AAT84" s="172"/>
      <c r="AAU84" s="172"/>
      <c r="AAV84" s="172"/>
      <c r="AAW84" s="172"/>
      <c r="AAX84" s="172"/>
      <c r="AAY84" s="172"/>
      <c r="AAZ84" s="172"/>
      <c r="ABA84" s="172"/>
      <c r="ABB84" s="172"/>
      <c r="ABC84" s="172"/>
      <c r="ABD84" s="172"/>
      <c r="ABE84" s="172"/>
      <c r="ABF84" s="172"/>
      <c r="ABG84" s="172"/>
      <c r="ABH84" s="172"/>
      <c r="ABI84" s="172"/>
      <c r="ABJ84" s="172"/>
      <c r="ABK84" s="172"/>
      <c r="ABL84" s="172"/>
      <c r="ABM84" s="172"/>
      <c r="ABN84" s="172"/>
      <c r="ABO84" s="172"/>
      <c r="ABP84" s="172"/>
      <c r="ABQ84" s="172"/>
      <c r="ABR84" s="172"/>
      <c r="ABS84" s="172"/>
      <c r="ABT84" s="172"/>
      <c r="ABU84" s="172"/>
      <c r="ABV84" s="172"/>
      <c r="ABW84" s="172"/>
      <c r="ABX84" s="172"/>
      <c r="ABY84" s="172"/>
      <c r="ABZ84" s="172"/>
      <c r="ACA84" s="172"/>
      <c r="ACB84" s="172"/>
      <c r="ACC84" s="172"/>
      <c r="ACD84" s="172"/>
      <c r="ACE84" s="172"/>
      <c r="ACF84" s="172"/>
      <c r="ACG84" s="172"/>
      <c r="ACH84" s="172"/>
      <c r="ACI84" s="172"/>
      <c r="ACJ84" s="172"/>
      <c r="ACK84" s="172"/>
      <c r="ACL84" s="172"/>
      <c r="ACM84" s="172"/>
      <c r="ACN84" s="172"/>
      <c r="ACO84" s="172"/>
      <c r="ACP84" s="172"/>
      <c r="ACQ84" s="172"/>
      <c r="ACR84" s="172"/>
      <c r="ACS84" s="172"/>
      <c r="ACT84" s="172"/>
      <c r="ACU84" s="172"/>
      <c r="ACV84" s="172"/>
      <c r="ACW84" s="172"/>
      <c r="ACX84" s="172"/>
      <c r="ACY84" s="172"/>
      <c r="ACZ84" s="172"/>
      <c r="ADA84" s="172"/>
      <c r="ADB84" s="172"/>
      <c r="ADC84" s="172"/>
      <c r="ADD84" s="172"/>
      <c r="ADE84" s="172"/>
      <c r="ADF84" s="172"/>
      <c r="ADG84" s="172"/>
      <c r="ADH84" s="172"/>
      <c r="ADI84" s="172"/>
      <c r="ADJ84" s="172"/>
      <c r="ADK84" s="172"/>
      <c r="ADL84" s="172"/>
      <c r="ADM84" s="172"/>
      <c r="ADN84" s="172"/>
      <c r="ADO84" s="172"/>
      <c r="ADP84" s="172"/>
      <c r="ADQ84" s="172"/>
      <c r="ADR84" s="172"/>
      <c r="ADS84" s="172"/>
      <c r="ADT84" s="172"/>
      <c r="ADU84" s="172"/>
      <c r="ADV84" s="172"/>
      <c r="ADW84" s="172"/>
      <c r="ADX84" s="172"/>
      <c r="ADY84" s="172"/>
      <c r="ADZ84" s="172"/>
      <c r="AEA84" s="172"/>
      <c r="AEB84" s="172"/>
      <c r="AEC84" s="172"/>
      <c r="AED84" s="172"/>
      <c r="AEE84" s="172"/>
      <c r="AEF84" s="172"/>
      <c r="AEG84" s="172"/>
      <c r="AEH84" s="172"/>
      <c r="AEI84" s="172"/>
      <c r="AEJ84" s="172"/>
      <c r="AEK84" s="172"/>
      <c r="AEL84" s="172"/>
      <c r="AEM84" s="172"/>
      <c r="AEN84" s="172"/>
      <c r="AEO84" s="172"/>
      <c r="AEP84" s="172"/>
      <c r="AEQ84" s="172"/>
      <c r="AER84" s="172"/>
      <c r="AES84" s="172"/>
      <c r="AET84" s="172"/>
      <c r="AEU84" s="172"/>
      <c r="AEV84" s="172"/>
      <c r="AEW84" s="172"/>
      <c r="AEX84" s="172"/>
      <c r="AEY84" s="172"/>
      <c r="AEZ84" s="172"/>
      <c r="AFA84" s="172"/>
      <c r="AFB84" s="172"/>
      <c r="AFC84" s="172"/>
      <c r="AFD84" s="172"/>
      <c r="AFE84" s="172"/>
      <c r="AFF84" s="172"/>
      <c r="AFG84" s="172"/>
      <c r="AFH84" s="172"/>
      <c r="AFI84" s="172"/>
      <c r="AFJ84" s="172"/>
      <c r="AFK84" s="172"/>
      <c r="AFL84" s="172"/>
      <c r="AFM84" s="172"/>
      <c r="AFN84" s="172"/>
      <c r="AFO84" s="172"/>
      <c r="AFP84" s="172"/>
      <c r="AFQ84" s="172"/>
      <c r="AFR84" s="172"/>
      <c r="AFS84" s="172"/>
      <c r="AFT84" s="172"/>
      <c r="AFU84" s="172"/>
      <c r="AFV84" s="172"/>
      <c r="AFW84" s="172"/>
      <c r="AFX84" s="172"/>
      <c r="AFY84" s="172"/>
      <c r="AFZ84" s="172"/>
      <c r="AGA84" s="172"/>
      <c r="AGB84" s="172"/>
      <c r="AGC84" s="172"/>
      <c r="AGD84" s="172"/>
      <c r="AGE84" s="172"/>
      <c r="AGF84" s="172"/>
      <c r="AGG84" s="172"/>
      <c r="AGH84" s="172"/>
      <c r="AGI84" s="172"/>
      <c r="AGJ84" s="172"/>
      <c r="AGK84" s="172"/>
      <c r="AGL84" s="172"/>
      <c r="AGM84" s="172"/>
      <c r="AGN84" s="172"/>
      <c r="AGO84" s="172"/>
      <c r="AGP84" s="172"/>
      <c r="AGQ84" s="172"/>
      <c r="AGR84" s="172"/>
      <c r="AGS84" s="172"/>
      <c r="AGT84" s="172"/>
      <c r="AGU84" s="172"/>
      <c r="AGV84" s="172"/>
      <c r="AGW84" s="172"/>
      <c r="AGX84" s="172"/>
      <c r="AGY84" s="172"/>
      <c r="AGZ84" s="172"/>
      <c r="AHA84" s="172"/>
      <c r="AHB84" s="172"/>
      <c r="AHC84" s="172"/>
      <c r="AHD84" s="172"/>
      <c r="AHE84" s="172"/>
      <c r="AHF84" s="172"/>
      <c r="AHG84" s="172"/>
      <c r="AHH84" s="172"/>
      <c r="AHI84" s="172"/>
      <c r="AHJ84" s="172"/>
      <c r="AHK84" s="172"/>
      <c r="AHL84" s="172"/>
      <c r="AHM84" s="172"/>
      <c r="AHN84" s="172"/>
      <c r="AHO84" s="172"/>
      <c r="AHP84" s="172"/>
      <c r="AHQ84" s="172"/>
      <c r="AHR84" s="172"/>
      <c r="AHS84" s="172"/>
      <c r="AHT84" s="172"/>
      <c r="AHU84" s="172"/>
      <c r="AHV84" s="172"/>
      <c r="AHW84" s="172"/>
      <c r="AHX84" s="172"/>
      <c r="AHY84" s="172"/>
      <c r="AHZ84" s="172"/>
      <c r="AIA84" s="172"/>
      <c r="AIB84" s="172"/>
      <c r="AIC84" s="172"/>
      <c r="AID84" s="172"/>
      <c r="AIE84" s="172"/>
      <c r="AIF84" s="172"/>
      <c r="AIG84" s="172"/>
      <c r="AIH84" s="172"/>
      <c r="AII84" s="172"/>
      <c r="AIJ84" s="172"/>
      <c r="AIK84" s="172"/>
      <c r="AIL84" s="172"/>
      <c r="AIM84" s="172"/>
      <c r="AIN84" s="172"/>
      <c r="AIO84" s="172"/>
      <c r="AIP84" s="172"/>
      <c r="AIQ84" s="172"/>
      <c r="AIR84" s="172"/>
      <c r="AIS84" s="172"/>
      <c r="AIT84" s="172"/>
      <c r="AIU84" s="172"/>
      <c r="AIV84" s="172"/>
      <c r="AIW84" s="172"/>
      <c r="AIX84" s="172"/>
      <c r="AIY84" s="172"/>
      <c r="AIZ84" s="172"/>
      <c r="AJA84" s="172"/>
      <c r="AJB84" s="172"/>
      <c r="AJC84" s="172"/>
      <c r="AJD84" s="172"/>
      <c r="AJE84" s="172"/>
      <c r="AJF84" s="172"/>
      <c r="AJG84" s="172"/>
      <c r="AJH84" s="172"/>
      <c r="AJI84" s="172"/>
      <c r="AJJ84" s="172"/>
      <c r="AJK84" s="172"/>
      <c r="AJL84" s="172"/>
      <c r="AJM84" s="172"/>
      <c r="AJN84" s="172"/>
      <c r="AJO84" s="172"/>
      <c r="AJP84" s="172"/>
      <c r="AJQ84" s="172"/>
      <c r="AJR84" s="172"/>
      <c r="AJS84" s="172"/>
      <c r="AJT84" s="172"/>
      <c r="AJU84" s="172"/>
      <c r="AJV84" s="172"/>
      <c r="AJW84" s="172"/>
      <c r="AJX84" s="172"/>
      <c r="AJY84" s="172"/>
      <c r="AJZ84" s="172"/>
      <c r="AKA84" s="172"/>
      <c r="AKB84" s="172"/>
      <c r="AKC84" s="172"/>
      <c r="AKD84" s="172"/>
      <c r="AKE84" s="172"/>
      <c r="AKF84" s="172"/>
      <c r="AKG84" s="172"/>
      <c r="AKH84" s="172"/>
      <c r="AKI84" s="172"/>
      <c r="AKJ84" s="172"/>
      <c r="AKK84" s="172"/>
      <c r="AKL84" s="172"/>
      <c r="AKM84" s="172"/>
      <c r="AKN84" s="172"/>
      <c r="AKO84" s="172"/>
      <c r="AKP84" s="172"/>
      <c r="AKQ84" s="172"/>
      <c r="AKR84" s="172"/>
      <c r="AKS84" s="172"/>
      <c r="AKT84" s="172"/>
      <c r="AKU84" s="172"/>
      <c r="AKV84" s="172"/>
      <c r="AKW84" s="172"/>
      <c r="AKX84" s="172"/>
      <c r="AKY84" s="172"/>
      <c r="AKZ84" s="172"/>
      <c r="ALA84" s="172"/>
      <c r="ALB84" s="172"/>
      <c r="ALC84" s="172"/>
      <c r="ALD84" s="172"/>
      <c r="ALE84" s="172"/>
      <c r="ALF84" s="172"/>
      <c r="ALG84" s="172"/>
      <c r="ALH84" s="172"/>
      <c r="ALI84" s="172"/>
      <c r="ALJ84" s="172"/>
      <c r="ALK84" s="172"/>
      <c r="ALL84" s="172"/>
      <c r="ALM84" s="172"/>
      <c r="ALN84" s="172"/>
      <c r="ALO84" s="172"/>
      <c r="ALP84" s="172"/>
      <c r="ALQ84" s="172"/>
      <c r="ALR84" s="172"/>
      <c r="ALS84" s="172"/>
      <c r="ALT84" s="172"/>
      <c r="ALU84" s="172"/>
      <c r="ALV84" s="172"/>
      <c r="ALW84" s="172"/>
      <c r="ALX84" s="172"/>
      <c r="ALY84" s="172"/>
      <c r="ALZ84" s="172"/>
      <c r="AMA84" s="172"/>
      <c r="AMB84" s="172"/>
      <c r="AMC84" s="172"/>
      <c r="AMD84" s="172"/>
      <c r="AME84" s="172"/>
      <c r="AMF84" s="172"/>
      <c r="AMG84" s="172"/>
      <c r="AMH84" s="172"/>
      <c r="AMI84" s="172"/>
      <c r="AMJ84" s="172"/>
      <c r="AMK84" s="172"/>
      <c r="AML84" s="172"/>
    </row>
    <row r="85" spans="1:1026" s="282" customFormat="1">
      <c r="A85" s="408" t="s">
        <v>432</v>
      </c>
      <c r="B85" s="408" t="s">
        <v>425</v>
      </c>
      <c r="C85" s="154">
        <f t="shared" si="95"/>
        <v>17</v>
      </c>
      <c r="D85" s="167">
        <f t="shared" si="96"/>
        <v>68</v>
      </c>
      <c r="E85" s="166" t="str">
        <f t="shared" si="97"/>
        <v>9C</v>
      </c>
      <c r="F85" s="367" t="str">
        <f t="shared" si="98"/>
        <v>1B</v>
      </c>
      <c r="G85" s="367" t="str">
        <f t="shared" si="99"/>
        <v>04</v>
      </c>
      <c r="H85" s="367" t="str">
        <f t="shared" si="100"/>
        <v>4D</v>
      </c>
      <c r="I85" s="367" t="str">
        <f t="shared" si="101"/>
        <v>00</v>
      </c>
      <c r="J85" s="367" t="str">
        <f t="shared" si="102"/>
        <v>03</v>
      </c>
      <c r="K85" s="367" t="str">
        <f t="shared" si="103"/>
        <v>06</v>
      </c>
      <c r="L85" s="367" t="str">
        <f t="shared" si="104"/>
        <v>11</v>
      </c>
      <c r="M85" s="367" t="str">
        <f t="shared" si="105"/>
        <v>4</v>
      </c>
      <c r="N85" s="367" t="str">
        <f t="shared" si="106"/>
        <v/>
      </c>
      <c r="O85" s="156" t="str">
        <f t="shared" si="107"/>
        <v/>
      </c>
      <c r="P85" s="157" t="str">
        <f t="shared" si="108"/>
        <v>1</v>
      </c>
      <c r="Q85" s="158" t="str">
        <f t="shared" si="108"/>
        <v>0</v>
      </c>
      <c r="R85" s="158" t="str">
        <f t="shared" si="108"/>
        <v>0</v>
      </c>
      <c r="S85" s="159" t="str">
        <f t="shared" si="108"/>
        <v>1</v>
      </c>
      <c r="T85" s="158" t="str">
        <f t="shared" si="108"/>
        <v>1</v>
      </c>
      <c r="U85" s="158" t="str">
        <f t="shared" si="108"/>
        <v>1</v>
      </c>
      <c r="V85" s="158" t="str">
        <f t="shared" si="108"/>
        <v>0</v>
      </c>
      <c r="W85" s="159" t="str">
        <f t="shared" si="108"/>
        <v>0</v>
      </c>
      <c r="X85" s="158" t="str">
        <f t="shared" si="109"/>
        <v>0</v>
      </c>
      <c r="Y85" s="158" t="str">
        <f t="shared" si="109"/>
        <v>0</v>
      </c>
      <c r="Z85" s="158" t="str">
        <f t="shared" si="109"/>
        <v>0</v>
      </c>
      <c r="AA85" s="159" t="str">
        <f t="shared" si="109"/>
        <v>1</v>
      </c>
      <c r="AB85" s="161" t="str">
        <f t="shared" si="109"/>
        <v>1</v>
      </c>
      <c r="AC85" s="161" t="str">
        <f t="shared" si="109"/>
        <v>0</v>
      </c>
      <c r="AD85" s="158" t="str">
        <f t="shared" si="109"/>
        <v>1</v>
      </c>
      <c r="AE85" s="159" t="str">
        <f t="shared" si="109"/>
        <v>1</v>
      </c>
      <c r="AF85" s="367" t="str">
        <f t="shared" si="110"/>
        <v>0</v>
      </c>
      <c r="AG85" s="162" t="str">
        <f t="shared" si="110"/>
        <v>0</v>
      </c>
      <c r="AH85" s="163" t="str">
        <f t="shared" si="110"/>
        <v>0</v>
      </c>
      <c r="AI85" s="165" t="str">
        <f t="shared" si="110"/>
        <v>0</v>
      </c>
      <c r="AJ85" s="164" t="str">
        <f t="shared" si="110"/>
        <v>0</v>
      </c>
      <c r="AK85" s="164" t="str">
        <f t="shared" si="110"/>
        <v>1</v>
      </c>
      <c r="AL85" s="289" t="str">
        <f t="shared" si="110"/>
        <v>0</v>
      </c>
      <c r="AM85" s="165" t="str">
        <f t="shared" si="110"/>
        <v>0</v>
      </c>
      <c r="AN85" s="230" t="str">
        <f t="shared" si="111"/>
        <v>0</v>
      </c>
      <c r="AO85" s="230" t="str">
        <f t="shared" si="111"/>
        <v>1</v>
      </c>
      <c r="AP85" s="230" t="str">
        <f t="shared" si="111"/>
        <v>0</v>
      </c>
      <c r="AQ85" s="231" t="str">
        <f t="shared" si="111"/>
        <v>0</v>
      </c>
      <c r="AR85" s="230" t="str">
        <f t="shared" si="111"/>
        <v>1</v>
      </c>
      <c r="AS85" s="230" t="str">
        <f t="shared" si="111"/>
        <v>1</v>
      </c>
      <c r="AT85" s="230" t="str">
        <f t="shared" si="111"/>
        <v>0</v>
      </c>
      <c r="AU85" s="231" t="str">
        <f t="shared" si="111"/>
        <v>1</v>
      </c>
      <c r="AV85" s="230" t="str">
        <f t="shared" si="112"/>
        <v>0</v>
      </c>
      <c r="AW85" s="232" t="str">
        <f t="shared" si="112"/>
        <v>0</v>
      </c>
      <c r="AX85" s="232" t="str">
        <f t="shared" si="112"/>
        <v>0</v>
      </c>
      <c r="AY85" s="233" t="str">
        <f t="shared" si="112"/>
        <v>0</v>
      </c>
      <c r="AZ85" s="232" t="str">
        <f t="shared" si="112"/>
        <v>0</v>
      </c>
      <c r="BA85" s="232" t="str">
        <f t="shared" si="112"/>
        <v>0</v>
      </c>
      <c r="BB85" s="232" t="str">
        <f t="shared" si="112"/>
        <v>0</v>
      </c>
      <c r="BC85" s="233" t="str">
        <f t="shared" si="112"/>
        <v>0</v>
      </c>
      <c r="BD85" s="168" t="str">
        <f t="shared" si="113"/>
        <v>0</v>
      </c>
      <c r="BE85" s="168" t="str">
        <f t="shared" si="113"/>
        <v>0</v>
      </c>
      <c r="BF85" s="168" t="str">
        <f t="shared" si="113"/>
        <v>0</v>
      </c>
      <c r="BG85" s="169" t="str">
        <f t="shared" si="113"/>
        <v>0</v>
      </c>
      <c r="BH85" s="168" t="str">
        <f t="shared" si="113"/>
        <v>0</v>
      </c>
      <c r="BI85" s="168" t="str">
        <f t="shared" si="113"/>
        <v>0</v>
      </c>
      <c r="BJ85" s="168" t="str">
        <f t="shared" si="113"/>
        <v>1</v>
      </c>
      <c r="BK85" s="169" t="str">
        <f t="shared" si="113"/>
        <v>1</v>
      </c>
      <c r="BL85" s="168" t="str">
        <f t="shared" si="114"/>
        <v>0</v>
      </c>
      <c r="BM85" s="168" t="str">
        <f t="shared" si="114"/>
        <v>0</v>
      </c>
      <c r="BN85" s="168" t="str">
        <f t="shared" si="114"/>
        <v>0</v>
      </c>
      <c r="BO85" s="169" t="str">
        <f t="shared" si="114"/>
        <v>0</v>
      </c>
      <c r="BP85" s="168" t="str">
        <f t="shared" si="114"/>
        <v>0</v>
      </c>
      <c r="BQ85" s="168" t="str">
        <f t="shared" si="114"/>
        <v>1</v>
      </c>
      <c r="BR85" s="168" t="str">
        <f t="shared" si="114"/>
        <v>1</v>
      </c>
      <c r="BS85" s="169" t="str">
        <f t="shared" si="114"/>
        <v>0</v>
      </c>
      <c r="BT85" s="302" t="str">
        <f t="shared" si="115"/>
        <v>0</v>
      </c>
      <c r="BU85" s="302" t="str">
        <f t="shared" si="115"/>
        <v>0</v>
      </c>
      <c r="BV85" s="302" t="str">
        <f t="shared" si="115"/>
        <v>0</v>
      </c>
      <c r="BW85" s="303" t="str">
        <f t="shared" si="115"/>
        <v>1</v>
      </c>
      <c r="BX85" s="302" t="str">
        <f t="shared" si="115"/>
        <v>0</v>
      </c>
      <c r="BY85" s="302" t="str">
        <f t="shared" si="115"/>
        <v>0</v>
      </c>
      <c r="BZ85" s="302" t="str">
        <f t="shared" si="115"/>
        <v>0</v>
      </c>
      <c r="CA85" s="303" t="str">
        <f t="shared" si="115"/>
        <v>1</v>
      </c>
      <c r="CB85" s="164" t="str">
        <f t="shared" si="116"/>
        <v>0</v>
      </c>
      <c r="CC85" s="289" t="str">
        <f t="shared" si="116"/>
        <v>1</v>
      </c>
      <c r="CD85" s="340" t="str">
        <f t="shared" si="116"/>
        <v>0</v>
      </c>
      <c r="CE85" s="341" t="str">
        <f t="shared" si="116"/>
        <v>0</v>
      </c>
      <c r="CF85" s="340" t="str">
        <f t="shared" si="116"/>
        <v>0</v>
      </c>
      <c r="CG85" s="340" t="str">
        <f t="shared" si="116"/>
        <v>0</v>
      </c>
      <c r="CH85" s="340" t="str">
        <f t="shared" si="116"/>
        <v>0</v>
      </c>
      <c r="CI85" s="341" t="str">
        <f t="shared" si="116"/>
        <v>0</v>
      </c>
      <c r="CJ85" s="367"/>
      <c r="CK85" s="367"/>
      <c r="CL85" s="32" t="str">
        <f t="shared" si="146"/>
        <v>9C1B</v>
      </c>
      <c r="CM85" s="285">
        <f t="shared" si="147"/>
        <v>77</v>
      </c>
      <c r="CN85" s="285">
        <f t="shared" si="150"/>
        <v>87</v>
      </c>
      <c r="CO85" s="142">
        <f t="shared" si="117"/>
        <v>63.9</v>
      </c>
      <c r="CP85" s="142">
        <f t="shared" si="118"/>
        <v>17.722222222222221</v>
      </c>
      <c r="CQ85" s="154">
        <f t="shared" si="148"/>
        <v>2</v>
      </c>
      <c r="CR85" s="367"/>
      <c r="CS85" s="170">
        <f t="shared" si="119"/>
        <v>9</v>
      </c>
      <c r="CT85" s="23">
        <f t="shared" si="120"/>
        <v>12</v>
      </c>
      <c r="CU85" s="171">
        <f t="shared" si="121"/>
        <v>1</v>
      </c>
      <c r="CV85" s="23">
        <f t="shared" si="122"/>
        <v>11</v>
      </c>
      <c r="CW85" s="172">
        <f t="shared" si="123"/>
        <v>0</v>
      </c>
      <c r="CX85" s="24">
        <f t="shared" si="124"/>
        <v>4</v>
      </c>
      <c r="CY85" s="267">
        <f t="shared" si="125"/>
        <v>4</v>
      </c>
      <c r="CZ85" s="268">
        <f t="shared" si="126"/>
        <v>13</v>
      </c>
      <c r="DA85" s="267">
        <f t="shared" si="127"/>
        <v>0</v>
      </c>
      <c r="DB85" s="268">
        <f t="shared" si="128"/>
        <v>0</v>
      </c>
      <c r="DC85" s="173">
        <f t="shared" si="129"/>
        <v>0</v>
      </c>
      <c r="DD85" s="26">
        <f t="shared" si="130"/>
        <v>3</v>
      </c>
      <c r="DE85" s="173">
        <f t="shared" si="131"/>
        <v>0</v>
      </c>
      <c r="DF85" s="26">
        <f t="shared" si="132"/>
        <v>6</v>
      </c>
      <c r="DG85" s="326">
        <f t="shared" si="133"/>
        <v>1</v>
      </c>
      <c r="DH85" s="327">
        <f t="shared" si="134"/>
        <v>1</v>
      </c>
      <c r="DI85" s="172">
        <f t="shared" si="135"/>
        <v>4</v>
      </c>
      <c r="DJ85" s="24">
        <f t="shared" si="136"/>
        <v>0</v>
      </c>
      <c r="DK85" s="172"/>
      <c r="DL85" s="19">
        <f t="shared" si="137"/>
        <v>156</v>
      </c>
      <c r="DM85" s="19">
        <f t="shared" si="138"/>
        <v>27</v>
      </c>
      <c r="DN85" s="174">
        <f t="shared" si="139"/>
        <v>4</v>
      </c>
      <c r="DO85" s="278">
        <f t="shared" si="140"/>
        <v>77</v>
      </c>
      <c r="DP85" s="278">
        <f t="shared" si="141"/>
        <v>0</v>
      </c>
      <c r="DQ85" s="20">
        <f t="shared" si="142"/>
        <v>3</v>
      </c>
      <c r="DR85" s="20">
        <f t="shared" si="143"/>
        <v>6</v>
      </c>
      <c r="DS85" s="337">
        <f t="shared" si="144"/>
        <v>17</v>
      </c>
      <c r="DT85" s="174">
        <f t="shared" si="145"/>
        <v>64</v>
      </c>
      <c r="DU85" s="172">
        <f t="shared" si="149"/>
        <v>17</v>
      </c>
      <c r="DV85" s="172"/>
      <c r="DW85" s="172"/>
      <c r="DX85" s="172"/>
      <c r="DY85" s="172"/>
      <c r="DZ85" s="172"/>
      <c r="EA85" s="172"/>
      <c r="EB85" s="172"/>
      <c r="EC85" s="172"/>
      <c r="ED85" s="172"/>
      <c r="EE85" s="172"/>
      <c r="EF85" s="172"/>
      <c r="EG85" s="172"/>
      <c r="EH85" s="172"/>
      <c r="EI85" s="172"/>
      <c r="EJ85" s="172"/>
      <c r="EK85" s="172"/>
      <c r="EL85" s="172"/>
      <c r="EM85" s="172"/>
      <c r="EN85" s="172"/>
      <c r="EO85" s="172"/>
      <c r="EP85" s="172"/>
      <c r="EQ85" s="172"/>
      <c r="ER85" s="172"/>
      <c r="ES85" s="172"/>
      <c r="ET85" s="172"/>
      <c r="EU85" s="172"/>
      <c r="EV85" s="172"/>
      <c r="EW85" s="172"/>
      <c r="EX85" s="172"/>
      <c r="EY85" s="172"/>
      <c r="EZ85" s="172"/>
      <c r="FA85" s="172"/>
      <c r="FB85" s="172"/>
      <c r="FC85" s="172"/>
      <c r="FD85" s="172"/>
      <c r="FE85" s="172"/>
      <c r="FF85" s="172"/>
      <c r="FG85" s="172"/>
      <c r="FH85" s="172"/>
      <c r="FI85" s="172"/>
      <c r="FJ85" s="172"/>
      <c r="FK85" s="172"/>
      <c r="FL85" s="172"/>
      <c r="FM85" s="172"/>
      <c r="FN85" s="172"/>
      <c r="FO85" s="172"/>
      <c r="FP85" s="172"/>
      <c r="FQ85" s="172"/>
      <c r="FR85" s="172"/>
      <c r="FS85" s="172"/>
      <c r="FT85" s="172"/>
      <c r="FU85" s="172"/>
      <c r="FV85" s="172"/>
      <c r="FW85" s="172"/>
      <c r="FX85" s="172"/>
      <c r="FY85" s="172"/>
      <c r="FZ85" s="172"/>
      <c r="GA85" s="172"/>
      <c r="GB85" s="172"/>
      <c r="GC85" s="172"/>
      <c r="GD85" s="172"/>
      <c r="GE85" s="172"/>
      <c r="GF85" s="172"/>
      <c r="GG85" s="172"/>
      <c r="GH85" s="172"/>
      <c r="GI85" s="172"/>
      <c r="GJ85" s="172"/>
      <c r="GK85" s="172"/>
      <c r="GL85" s="172"/>
      <c r="GM85" s="172"/>
      <c r="GN85" s="172"/>
      <c r="GO85" s="172"/>
      <c r="GP85" s="172"/>
      <c r="GQ85" s="172"/>
      <c r="GR85" s="172"/>
      <c r="GS85" s="172"/>
      <c r="GT85" s="172"/>
      <c r="GU85" s="172"/>
      <c r="GV85" s="172"/>
      <c r="GW85" s="172"/>
      <c r="GX85" s="172"/>
      <c r="GY85" s="172"/>
      <c r="GZ85" s="172"/>
      <c r="HA85" s="172"/>
      <c r="HB85" s="172"/>
      <c r="HC85" s="172"/>
      <c r="HD85" s="172"/>
      <c r="HE85" s="172"/>
      <c r="HF85" s="172"/>
      <c r="HG85" s="172"/>
      <c r="HH85" s="172"/>
      <c r="HI85" s="172"/>
      <c r="HJ85" s="172"/>
      <c r="HK85" s="172"/>
      <c r="HL85" s="172"/>
      <c r="HM85" s="172"/>
      <c r="HN85" s="172"/>
      <c r="HO85" s="172"/>
      <c r="HP85" s="172"/>
      <c r="HQ85" s="172"/>
      <c r="HR85" s="172"/>
      <c r="HS85" s="172"/>
      <c r="HT85" s="172"/>
      <c r="HU85" s="172"/>
      <c r="HV85" s="172"/>
      <c r="HW85" s="172"/>
      <c r="HX85" s="172"/>
      <c r="HY85" s="172"/>
      <c r="HZ85" s="172"/>
      <c r="IA85" s="172"/>
      <c r="IB85" s="172"/>
      <c r="IC85" s="172"/>
      <c r="ID85" s="172"/>
      <c r="IE85" s="172"/>
      <c r="IF85" s="172"/>
      <c r="IG85" s="172"/>
      <c r="IH85" s="172"/>
      <c r="II85" s="172"/>
      <c r="IJ85" s="172"/>
      <c r="IK85" s="172"/>
      <c r="IL85" s="172"/>
      <c r="IM85" s="172"/>
      <c r="IN85" s="172"/>
      <c r="IO85" s="172"/>
      <c r="IP85" s="172"/>
      <c r="IQ85" s="172"/>
      <c r="IR85" s="172"/>
      <c r="IS85" s="172"/>
      <c r="IT85" s="172"/>
      <c r="IU85" s="172"/>
      <c r="IV85" s="172"/>
      <c r="IW85" s="172"/>
      <c r="IX85" s="172"/>
      <c r="IY85" s="172"/>
      <c r="IZ85" s="172"/>
      <c r="JA85" s="172"/>
      <c r="JB85" s="172"/>
      <c r="JC85" s="172"/>
      <c r="JD85" s="172"/>
      <c r="JE85" s="172"/>
      <c r="JF85" s="172"/>
      <c r="JG85" s="172"/>
      <c r="JH85" s="172"/>
      <c r="JI85" s="172"/>
      <c r="JJ85" s="172"/>
      <c r="JK85" s="172"/>
      <c r="JL85" s="172"/>
      <c r="JM85" s="172"/>
      <c r="JN85" s="172"/>
      <c r="JO85" s="172"/>
      <c r="JP85" s="172"/>
      <c r="JQ85" s="172"/>
      <c r="JR85" s="172"/>
      <c r="JS85" s="172"/>
      <c r="JT85" s="172"/>
      <c r="JU85" s="172"/>
      <c r="JV85" s="172"/>
      <c r="JW85" s="172"/>
      <c r="JX85" s="172"/>
      <c r="JY85" s="172"/>
      <c r="JZ85" s="172"/>
      <c r="KA85" s="172"/>
      <c r="KB85" s="172"/>
      <c r="KC85" s="172"/>
      <c r="KD85" s="172"/>
      <c r="KE85" s="172"/>
      <c r="KF85" s="172"/>
      <c r="KG85" s="172"/>
      <c r="KH85" s="172"/>
      <c r="KI85" s="172"/>
      <c r="KJ85" s="172"/>
      <c r="KK85" s="172"/>
      <c r="KL85" s="172"/>
      <c r="KM85" s="172"/>
      <c r="KN85" s="172"/>
      <c r="KO85" s="172"/>
      <c r="KP85" s="172"/>
      <c r="KQ85" s="172"/>
      <c r="KR85" s="172"/>
      <c r="KS85" s="172"/>
      <c r="KT85" s="172"/>
      <c r="KU85" s="172"/>
      <c r="KV85" s="172"/>
      <c r="KW85" s="172"/>
      <c r="KX85" s="172"/>
      <c r="KY85" s="172"/>
      <c r="KZ85" s="172"/>
      <c r="LA85" s="172"/>
      <c r="LB85" s="172"/>
      <c r="LC85" s="172"/>
      <c r="LD85" s="172"/>
      <c r="LE85" s="172"/>
      <c r="LF85" s="172"/>
      <c r="LG85" s="172"/>
      <c r="LH85" s="172"/>
      <c r="LI85" s="172"/>
      <c r="LJ85" s="172"/>
      <c r="LK85" s="172"/>
      <c r="LL85" s="172"/>
      <c r="LM85" s="172"/>
      <c r="LN85" s="172"/>
      <c r="LO85" s="172"/>
      <c r="LP85" s="172"/>
      <c r="LQ85" s="172"/>
      <c r="LR85" s="172"/>
      <c r="LS85" s="172"/>
      <c r="LT85" s="172"/>
      <c r="LU85" s="172"/>
      <c r="LV85" s="172"/>
      <c r="LW85" s="172"/>
      <c r="LX85" s="172"/>
      <c r="LY85" s="172"/>
      <c r="LZ85" s="172"/>
      <c r="MA85" s="172"/>
      <c r="MB85" s="172"/>
      <c r="MC85" s="172"/>
      <c r="MD85" s="172"/>
      <c r="ME85" s="172"/>
      <c r="MF85" s="172"/>
      <c r="MG85" s="172"/>
      <c r="MH85" s="172"/>
      <c r="MI85" s="172"/>
      <c r="MJ85" s="172"/>
      <c r="MK85" s="172"/>
      <c r="ML85" s="172"/>
      <c r="MM85" s="172"/>
      <c r="MN85" s="172"/>
      <c r="MO85" s="172"/>
      <c r="MP85" s="172"/>
      <c r="MQ85" s="172"/>
      <c r="MR85" s="172"/>
      <c r="MS85" s="172"/>
      <c r="MT85" s="172"/>
      <c r="MU85" s="172"/>
      <c r="MV85" s="172"/>
      <c r="MW85" s="172"/>
      <c r="MX85" s="172"/>
      <c r="MY85" s="172"/>
      <c r="MZ85" s="172"/>
      <c r="NA85" s="172"/>
      <c r="NB85" s="172"/>
      <c r="NC85" s="172"/>
      <c r="ND85" s="172"/>
      <c r="NE85" s="172"/>
      <c r="NF85" s="172"/>
      <c r="NG85" s="172"/>
      <c r="NH85" s="172"/>
      <c r="NI85" s="172"/>
      <c r="NJ85" s="172"/>
      <c r="NK85" s="172"/>
      <c r="NL85" s="172"/>
      <c r="NM85" s="172"/>
      <c r="NN85" s="172"/>
      <c r="NO85" s="172"/>
      <c r="NP85" s="172"/>
      <c r="NQ85" s="172"/>
      <c r="NR85" s="172"/>
      <c r="NS85" s="172"/>
      <c r="NT85" s="172"/>
      <c r="NU85" s="172"/>
      <c r="NV85" s="172"/>
      <c r="NW85" s="172"/>
      <c r="NX85" s="172"/>
      <c r="NY85" s="172"/>
      <c r="NZ85" s="172"/>
      <c r="OA85" s="172"/>
      <c r="OB85" s="172"/>
      <c r="OC85" s="172"/>
      <c r="OD85" s="172"/>
      <c r="OE85" s="172"/>
      <c r="OF85" s="172"/>
      <c r="OG85" s="172"/>
      <c r="OH85" s="172"/>
      <c r="OI85" s="172"/>
      <c r="OJ85" s="172"/>
      <c r="OK85" s="172"/>
      <c r="OL85" s="172"/>
      <c r="OM85" s="172"/>
      <c r="ON85" s="172"/>
      <c r="OO85" s="172"/>
      <c r="OP85" s="172"/>
      <c r="OQ85" s="172"/>
      <c r="OR85" s="172"/>
      <c r="OS85" s="172"/>
      <c r="OT85" s="172"/>
      <c r="OU85" s="172"/>
      <c r="OV85" s="172"/>
      <c r="OW85" s="172"/>
      <c r="OX85" s="172"/>
      <c r="OY85" s="172"/>
      <c r="OZ85" s="172"/>
      <c r="PA85" s="172"/>
      <c r="PB85" s="172"/>
      <c r="PC85" s="172"/>
      <c r="PD85" s="172"/>
      <c r="PE85" s="172"/>
      <c r="PF85" s="172"/>
      <c r="PG85" s="172"/>
      <c r="PH85" s="172"/>
      <c r="PI85" s="172"/>
      <c r="PJ85" s="172"/>
      <c r="PK85" s="172"/>
      <c r="PL85" s="172"/>
      <c r="PM85" s="172"/>
      <c r="PN85" s="172"/>
      <c r="PO85" s="172"/>
      <c r="PP85" s="172"/>
      <c r="PQ85" s="172"/>
      <c r="PR85" s="172"/>
      <c r="PS85" s="172"/>
      <c r="PT85" s="172"/>
      <c r="PU85" s="172"/>
      <c r="PV85" s="172"/>
      <c r="PW85" s="172"/>
      <c r="PX85" s="172"/>
      <c r="PY85" s="172"/>
      <c r="PZ85" s="172"/>
      <c r="QA85" s="172"/>
      <c r="QB85" s="172"/>
      <c r="QC85" s="172"/>
      <c r="QD85" s="172"/>
      <c r="QE85" s="172"/>
      <c r="QF85" s="172"/>
      <c r="QG85" s="172"/>
      <c r="QH85" s="172"/>
      <c r="QI85" s="172"/>
      <c r="QJ85" s="172"/>
      <c r="QK85" s="172"/>
      <c r="QL85" s="172"/>
      <c r="QM85" s="172"/>
      <c r="QN85" s="172"/>
      <c r="QO85" s="172"/>
      <c r="QP85" s="172"/>
      <c r="QQ85" s="172"/>
      <c r="QR85" s="172"/>
      <c r="QS85" s="172"/>
      <c r="QT85" s="172"/>
      <c r="QU85" s="172"/>
      <c r="QV85" s="172"/>
      <c r="QW85" s="172"/>
      <c r="QX85" s="172"/>
      <c r="QY85" s="172"/>
      <c r="QZ85" s="172"/>
      <c r="RA85" s="172"/>
      <c r="RB85" s="172"/>
      <c r="RC85" s="172"/>
      <c r="RD85" s="172"/>
      <c r="RE85" s="172"/>
      <c r="RF85" s="172"/>
      <c r="RG85" s="172"/>
      <c r="RH85" s="172"/>
      <c r="RI85" s="172"/>
      <c r="RJ85" s="172"/>
      <c r="RK85" s="172"/>
      <c r="RL85" s="172"/>
      <c r="RM85" s="172"/>
      <c r="RN85" s="172"/>
      <c r="RO85" s="172"/>
      <c r="RP85" s="172"/>
      <c r="RQ85" s="172"/>
      <c r="RR85" s="172"/>
      <c r="RS85" s="172"/>
      <c r="RT85" s="172"/>
      <c r="RU85" s="172"/>
      <c r="RV85" s="172"/>
      <c r="RW85" s="172"/>
      <c r="RX85" s="172"/>
      <c r="RY85" s="172"/>
      <c r="RZ85" s="172"/>
      <c r="SA85" s="172"/>
      <c r="SB85" s="172"/>
      <c r="SC85" s="172"/>
      <c r="SD85" s="172"/>
      <c r="SE85" s="172"/>
      <c r="SF85" s="172"/>
      <c r="SG85" s="172"/>
      <c r="SH85" s="172"/>
      <c r="SI85" s="172"/>
      <c r="SJ85" s="172"/>
      <c r="SK85" s="172"/>
      <c r="SL85" s="172"/>
      <c r="SM85" s="172"/>
      <c r="SN85" s="172"/>
      <c r="SO85" s="172"/>
      <c r="SP85" s="172"/>
      <c r="SQ85" s="172"/>
      <c r="SR85" s="172"/>
      <c r="SS85" s="172"/>
      <c r="ST85" s="172"/>
      <c r="SU85" s="172"/>
      <c r="SV85" s="172"/>
      <c r="SW85" s="172"/>
      <c r="SX85" s="172"/>
      <c r="SY85" s="172"/>
      <c r="SZ85" s="172"/>
      <c r="TA85" s="172"/>
      <c r="TB85" s="172"/>
      <c r="TC85" s="172"/>
      <c r="TD85" s="172"/>
      <c r="TE85" s="172"/>
      <c r="TF85" s="172"/>
      <c r="TG85" s="172"/>
      <c r="TH85" s="172"/>
      <c r="TI85" s="172"/>
      <c r="TJ85" s="172"/>
      <c r="TK85" s="172"/>
      <c r="TL85" s="172"/>
      <c r="TM85" s="172"/>
      <c r="TN85" s="172"/>
      <c r="TO85" s="172"/>
      <c r="TP85" s="172"/>
      <c r="TQ85" s="172"/>
      <c r="TR85" s="172"/>
      <c r="TS85" s="172"/>
      <c r="TT85" s="172"/>
      <c r="TU85" s="172"/>
      <c r="TV85" s="172"/>
      <c r="TW85" s="172"/>
      <c r="TX85" s="172"/>
      <c r="TY85" s="172"/>
      <c r="TZ85" s="172"/>
      <c r="UA85" s="172"/>
      <c r="UB85" s="172"/>
      <c r="UC85" s="172"/>
      <c r="UD85" s="172"/>
      <c r="UE85" s="172"/>
      <c r="UF85" s="172"/>
      <c r="UG85" s="172"/>
      <c r="UH85" s="172"/>
      <c r="UI85" s="172"/>
      <c r="UJ85" s="172"/>
      <c r="UK85" s="172"/>
      <c r="UL85" s="172"/>
      <c r="UM85" s="172"/>
      <c r="UN85" s="172"/>
      <c r="UO85" s="172"/>
      <c r="UP85" s="172"/>
      <c r="UQ85" s="172"/>
      <c r="UR85" s="172"/>
      <c r="US85" s="172"/>
      <c r="UT85" s="172"/>
      <c r="UU85" s="172"/>
      <c r="UV85" s="172"/>
      <c r="UW85" s="172"/>
      <c r="UX85" s="172"/>
      <c r="UY85" s="172"/>
      <c r="UZ85" s="172"/>
      <c r="VA85" s="172"/>
      <c r="VB85" s="172"/>
      <c r="VC85" s="172"/>
      <c r="VD85" s="172"/>
      <c r="VE85" s="172"/>
      <c r="VF85" s="172"/>
      <c r="VG85" s="172"/>
      <c r="VH85" s="172"/>
      <c r="VI85" s="172"/>
      <c r="VJ85" s="172"/>
      <c r="VK85" s="172"/>
      <c r="VL85" s="172"/>
      <c r="VM85" s="172"/>
      <c r="VN85" s="172"/>
      <c r="VO85" s="172"/>
      <c r="VP85" s="172"/>
      <c r="VQ85" s="172"/>
      <c r="VR85" s="172"/>
      <c r="VS85" s="172"/>
      <c r="VT85" s="172"/>
      <c r="VU85" s="172"/>
      <c r="VV85" s="172"/>
      <c r="VW85" s="172"/>
      <c r="VX85" s="172"/>
      <c r="VY85" s="172"/>
      <c r="VZ85" s="172"/>
      <c r="WA85" s="172"/>
      <c r="WB85" s="172"/>
      <c r="WC85" s="172"/>
      <c r="WD85" s="172"/>
      <c r="WE85" s="172"/>
      <c r="WF85" s="172"/>
      <c r="WG85" s="172"/>
      <c r="WH85" s="172"/>
      <c r="WI85" s="172"/>
      <c r="WJ85" s="172"/>
      <c r="WK85" s="172"/>
      <c r="WL85" s="172"/>
      <c r="WM85" s="172"/>
      <c r="WN85" s="172"/>
      <c r="WO85" s="172"/>
      <c r="WP85" s="172"/>
      <c r="WQ85" s="172"/>
      <c r="WR85" s="172"/>
      <c r="WS85" s="172"/>
      <c r="WT85" s="172"/>
      <c r="WU85" s="172"/>
      <c r="WV85" s="172"/>
      <c r="WW85" s="172"/>
      <c r="WX85" s="172"/>
      <c r="WY85" s="172"/>
      <c r="WZ85" s="172"/>
      <c r="XA85" s="172"/>
      <c r="XB85" s="172"/>
      <c r="XC85" s="172"/>
      <c r="XD85" s="172"/>
      <c r="XE85" s="172"/>
      <c r="XF85" s="172"/>
      <c r="XG85" s="172"/>
      <c r="XH85" s="172"/>
      <c r="XI85" s="172"/>
      <c r="XJ85" s="172"/>
      <c r="XK85" s="172"/>
      <c r="XL85" s="172"/>
      <c r="XM85" s="172"/>
      <c r="XN85" s="172"/>
      <c r="XO85" s="172"/>
      <c r="XP85" s="172"/>
      <c r="XQ85" s="172"/>
      <c r="XR85" s="172"/>
      <c r="XS85" s="172"/>
      <c r="XT85" s="172"/>
      <c r="XU85" s="172"/>
      <c r="XV85" s="172"/>
      <c r="XW85" s="172"/>
      <c r="XX85" s="172"/>
      <c r="XY85" s="172"/>
      <c r="XZ85" s="172"/>
      <c r="YA85" s="172"/>
      <c r="YB85" s="172"/>
      <c r="YC85" s="172"/>
      <c r="YD85" s="172"/>
      <c r="YE85" s="172"/>
      <c r="YF85" s="172"/>
      <c r="YG85" s="172"/>
      <c r="YH85" s="172"/>
      <c r="YI85" s="172"/>
      <c r="YJ85" s="172"/>
      <c r="YK85" s="172"/>
      <c r="YL85" s="172"/>
      <c r="YM85" s="172"/>
      <c r="YN85" s="172"/>
      <c r="YO85" s="172"/>
      <c r="YP85" s="172"/>
      <c r="YQ85" s="172"/>
      <c r="YR85" s="172"/>
      <c r="YS85" s="172"/>
      <c r="YT85" s="172"/>
      <c r="YU85" s="172"/>
      <c r="YV85" s="172"/>
      <c r="YW85" s="172"/>
      <c r="YX85" s="172"/>
      <c r="YY85" s="172"/>
      <c r="YZ85" s="172"/>
      <c r="ZA85" s="172"/>
      <c r="ZB85" s="172"/>
      <c r="ZC85" s="172"/>
      <c r="ZD85" s="172"/>
      <c r="ZE85" s="172"/>
      <c r="ZF85" s="172"/>
      <c r="ZG85" s="172"/>
      <c r="ZH85" s="172"/>
      <c r="ZI85" s="172"/>
      <c r="ZJ85" s="172"/>
      <c r="ZK85" s="172"/>
      <c r="ZL85" s="172"/>
      <c r="ZM85" s="172"/>
      <c r="ZN85" s="172"/>
      <c r="ZO85" s="172"/>
      <c r="ZP85" s="172"/>
      <c r="ZQ85" s="172"/>
      <c r="ZR85" s="172"/>
      <c r="ZS85" s="172"/>
      <c r="ZT85" s="172"/>
      <c r="ZU85" s="172"/>
      <c r="ZV85" s="172"/>
      <c r="ZW85" s="172"/>
      <c r="ZX85" s="172"/>
      <c r="ZY85" s="172"/>
      <c r="ZZ85" s="172"/>
      <c r="AAA85" s="172"/>
      <c r="AAB85" s="172"/>
      <c r="AAC85" s="172"/>
      <c r="AAD85" s="172"/>
      <c r="AAE85" s="172"/>
      <c r="AAF85" s="172"/>
      <c r="AAG85" s="172"/>
      <c r="AAH85" s="172"/>
      <c r="AAI85" s="172"/>
      <c r="AAJ85" s="172"/>
      <c r="AAK85" s="172"/>
      <c r="AAL85" s="172"/>
      <c r="AAM85" s="172"/>
      <c r="AAN85" s="172"/>
      <c r="AAO85" s="172"/>
      <c r="AAP85" s="172"/>
      <c r="AAQ85" s="172"/>
      <c r="AAR85" s="172"/>
      <c r="AAS85" s="172"/>
      <c r="AAT85" s="172"/>
      <c r="AAU85" s="172"/>
      <c r="AAV85" s="172"/>
      <c r="AAW85" s="172"/>
      <c r="AAX85" s="172"/>
      <c r="AAY85" s="172"/>
      <c r="AAZ85" s="172"/>
      <c r="ABA85" s="172"/>
      <c r="ABB85" s="172"/>
      <c r="ABC85" s="172"/>
      <c r="ABD85" s="172"/>
      <c r="ABE85" s="172"/>
      <c r="ABF85" s="172"/>
      <c r="ABG85" s="172"/>
      <c r="ABH85" s="172"/>
      <c r="ABI85" s="172"/>
      <c r="ABJ85" s="172"/>
      <c r="ABK85" s="172"/>
      <c r="ABL85" s="172"/>
      <c r="ABM85" s="172"/>
      <c r="ABN85" s="172"/>
      <c r="ABO85" s="172"/>
      <c r="ABP85" s="172"/>
      <c r="ABQ85" s="172"/>
      <c r="ABR85" s="172"/>
      <c r="ABS85" s="172"/>
      <c r="ABT85" s="172"/>
      <c r="ABU85" s="172"/>
      <c r="ABV85" s="172"/>
      <c r="ABW85" s="172"/>
      <c r="ABX85" s="172"/>
      <c r="ABY85" s="172"/>
      <c r="ABZ85" s="172"/>
      <c r="ACA85" s="172"/>
      <c r="ACB85" s="172"/>
      <c r="ACC85" s="172"/>
      <c r="ACD85" s="172"/>
      <c r="ACE85" s="172"/>
      <c r="ACF85" s="172"/>
      <c r="ACG85" s="172"/>
      <c r="ACH85" s="172"/>
      <c r="ACI85" s="172"/>
      <c r="ACJ85" s="172"/>
      <c r="ACK85" s="172"/>
      <c r="ACL85" s="172"/>
      <c r="ACM85" s="172"/>
      <c r="ACN85" s="172"/>
      <c r="ACO85" s="172"/>
      <c r="ACP85" s="172"/>
      <c r="ACQ85" s="172"/>
      <c r="ACR85" s="172"/>
      <c r="ACS85" s="172"/>
      <c r="ACT85" s="172"/>
      <c r="ACU85" s="172"/>
      <c r="ACV85" s="172"/>
      <c r="ACW85" s="172"/>
      <c r="ACX85" s="172"/>
      <c r="ACY85" s="172"/>
      <c r="ACZ85" s="172"/>
      <c r="ADA85" s="172"/>
      <c r="ADB85" s="172"/>
      <c r="ADC85" s="172"/>
      <c r="ADD85" s="172"/>
      <c r="ADE85" s="172"/>
      <c r="ADF85" s="172"/>
      <c r="ADG85" s="172"/>
      <c r="ADH85" s="172"/>
      <c r="ADI85" s="172"/>
      <c r="ADJ85" s="172"/>
      <c r="ADK85" s="172"/>
      <c r="ADL85" s="172"/>
      <c r="ADM85" s="172"/>
      <c r="ADN85" s="172"/>
      <c r="ADO85" s="172"/>
      <c r="ADP85" s="172"/>
      <c r="ADQ85" s="172"/>
      <c r="ADR85" s="172"/>
      <c r="ADS85" s="172"/>
      <c r="ADT85" s="172"/>
      <c r="ADU85" s="172"/>
      <c r="ADV85" s="172"/>
      <c r="ADW85" s="172"/>
      <c r="ADX85" s="172"/>
      <c r="ADY85" s="172"/>
      <c r="ADZ85" s="172"/>
      <c r="AEA85" s="172"/>
      <c r="AEB85" s="172"/>
      <c r="AEC85" s="172"/>
      <c r="AED85" s="172"/>
      <c r="AEE85" s="172"/>
      <c r="AEF85" s="172"/>
      <c r="AEG85" s="172"/>
      <c r="AEH85" s="172"/>
      <c r="AEI85" s="172"/>
      <c r="AEJ85" s="172"/>
      <c r="AEK85" s="172"/>
      <c r="AEL85" s="172"/>
      <c r="AEM85" s="172"/>
      <c r="AEN85" s="172"/>
      <c r="AEO85" s="172"/>
      <c r="AEP85" s="172"/>
      <c r="AEQ85" s="172"/>
      <c r="AER85" s="172"/>
      <c r="AES85" s="172"/>
      <c r="AET85" s="172"/>
      <c r="AEU85" s="172"/>
      <c r="AEV85" s="172"/>
      <c r="AEW85" s="172"/>
      <c r="AEX85" s="172"/>
      <c r="AEY85" s="172"/>
      <c r="AEZ85" s="172"/>
      <c r="AFA85" s="172"/>
      <c r="AFB85" s="172"/>
      <c r="AFC85" s="172"/>
      <c r="AFD85" s="172"/>
      <c r="AFE85" s="172"/>
      <c r="AFF85" s="172"/>
      <c r="AFG85" s="172"/>
      <c r="AFH85" s="172"/>
      <c r="AFI85" s="172"/>
      <c r="AFJ85" s="172"/>
      <c r="AFK85" s="172"/>
      <c r="AFL85" s="172"/>
      <c r="AFM85" s="172"/>
      <c r="AFN85" s="172"/>
      <c r="AFO85" s="172"/>
      <c r="AFP85" s="172"/>
      <c r="AFQ85" s="172"/>
      <c r="AFR85" s="172"/>
      <c r="AFS85" s="172"/>
      <c r="AFT85" s="172"/>
      <c r="AFU85" s="172"/>
      <c r="AFV85" s="172"/>
      <c r="AFW85" s="172"/>
      <c r="AFX85" s="172"/>
      <c r="AFY85" s="172"/>
      <c r="AFZ85" s="172"/>
      <c r="AGA85" s="172"/>
      <c r="AGB85" s="172"/>
      <c r="AGC85" s="172"/>
      <c r="AGD85" s="172"/>
      <c r="AGE85" s="172"/>
      <c r="AGF85" s="172"/>
      <c r="AGG85" s="172"/>
      <c r="AGH85" s="172"/>
      <c r="AGI85" s="172"/>
      <c r="AGJ85" s="172"/>
      <c r="AGK85" s="172"/>
      <c r="AGL85" s="172"/>
      <c r="AGM85" s="172"/>
      <c r="AGN85" s="172"/>
      <c r="AGO85" s="172"/>
      <c r="AGP85" s="172"/>
      <c r="AGQ85" s="172"/>
      <c r="AGR85" s="172"/>
      <c r="AGS85" s="172"/>
      <c r="AGT85" s="172"/>
      <c r="AGU85" s="172"/>
      <c r="AGV85" s="172"/>
      <c r="AGW85" s="172"/>
      <c r="AGX85" s="172"/>
      <c r="AGY85" s="172"/>
      <c r="AGZ85" s="172"/>
      <c r="AHA85" s="172"/>
      <c r="AHB85" s="172"/>
      <c r="AHC85" s="172"/>
      <c r="AHD85" s="172"/>
      <c r="AHE85" s="172"/>
      <c r="AHF85" s="172"/>
      <c r="AHG85" s="172"/>
      <c r="AHH85" s="172"/>
      <c r="AHI85" s="172"/>
      <c r="AHJ85" s="172"/>
      <c r="AHK85" s="172"/>
      <c r="AHL85" s="172"/>
      <c r="AHM85" s="172"/>
      <c r="AHN85" s="172"/>
      <c r="AHO85" s="172"/>
      <c r="AHP85" s="172"/>
      <c r="AHQ85" s="172"/>
      <c r="AHR85" s="172"/>
      <c r="AHS85" s="172"/>
      <c r="AHT85" s="172"/>
      <c r="AHU85" s="172"/>
      <c r="AHV85" s="172"/>
      <c r="AHW85" s="172"/>
      <c r="AHX85" s="172"/>
      <c r="AHY85" s="172"/>
      <c r="AHZ85" s="172"/>
      <c r="AIA85" s="172"/>
      <c r="AIB85" s="172"/>
      <c r="AIC85" s="172"/>
      <c r="AID85" s="172"/>
      <c r="AIE85" s="172"/>
      <c r="AIF85" s="172"/>
      <c r="AIG85" s="172"/>
      <c r="AIH85" s="172"/>
      <c r="AII85" s="172"/>
      <c r="AIJ85" s="172"/>
      <c r="AIK85" s="172"/>
      <c r="AIL85" s="172"/>
      <c r="AIM85" s="172"/>
      <c r="AIN85" s="172"/>
      <c r="AIO85" s="172"/>
      <c r="AIP85" s="172"/>
      <c r="AIQ85" s="172"/>
      <c r="AIR85" s="172"/>
      <c r="AIS85" s="172"/>
      <c r="AIT85" s="172"/>
      <c r="AIU85" s="172"/>
      <c r="AIV85" s="172"/>
      <c r="AIW85" s="172"/>
      <c r="AIX85" s="172"/>
      <c r="AIY85" s="172"/>
      <c r="AIZ85" s="172"/>
      <c r="AJA85" s="172"/>
      <c r="AJB85" s="172"/>
      <c r="AJC85" s="172"/>
      <c r="AJD85" s="172"/>
      <c r="AJE85" s="172"/>
      <c r="AJF85" s="172"/>
      <c r="AJG85" s="172"/>
      <c r="AJH85" s="172"/>
      <c r="AJI85" s="172"/>
      <c r="AJJ85" s="172"/>
      <c r="AJK85" s="172"/>
      <c r="AJL85" s="172"/>
      <c r="AJM85" s="172"/>
      <c r="AJN85" s="172"/>
      <c r="AJO85" s="172"/>
      <c r="AJP85" s="172"/>
      <c r="AJQ85" s="172"/>
      <c r="AJR85" s="172"/>
      <c r="AJS85" s="172"/>
      <c r="AJT85" s="172"/>
      <c r="AJU85" s="172"/>
      <c r="AJV85" s="172"/>
      <c r="AJW85" s="172"/>
      <c r="AJX85" s="172"/>
      <c r="AJY85" s="172"/>
      <c r="AJZ85" s="172"/>
      <c r="AKA85" s="172"/>
      <c r="AKB85" s="172"/>
      <c r="AKC85" s="172"/>
      <c r="AKD85" s="172"/>
      <c r="AKE85" s="172"/>
      <c r="AKF85" s="172"/>
      <c r="AKG85" s="172"/>
      <c r="AKH85" s="172"/>
      <c r="AKI85" s="172"/>
      <c r="AKJ85" s="172"/>
      <c r="AKK85" s="172"/>
      <c r="AKL85" s="172"/>
      <c r="AKM85" s="172"/>
      <c r="AKN85" s="172"/>
      <c r="AKO85" s="172"/>
      <c r="AKP85" s="172"/>
      <c r="AKQ85" s="172"/>
      <c r="AKR85" s="172"/>
      <c r="AKS85" s="172"/>
      <c r="AKT85" s="172"/>
      <c r="AKU85" s="172"/>
      <c r="AKV85" s="172"/>
      <c r="AKW85" s="172"/>
      <c r="AKX85" s="172"/>
      <c r="AKY85" s="172"/>
      <c r="AKZ85" s="172"/>
      <c r="ALA85" s="172"/>
      <c r="ALB85" s="172"/>
      <c r="ALC85" s="172"/>
      <c r="ALD85" s="172"/>
      <c r="ALE85" s="172"/>
      <c r="ALF85" s="172"/>
      <c r="ALG85" s="172"/>
      <c r="ALH85" s="172"/>
      <c r="ALI85" s="172"/>
      <c r="ALJ85" s="172"/>
      <c r="ALK85" s="172"/>
      <c r="ALL85" s="172"/>
      <c r="ALM85" s="172"/>
      <c r="ALN85" s="172"/>
      <c r="ALO85" s="172"/>
      <c r="ALP85" s="172"/>
      <c r="ALQ85" s="172"/>
      <c r="ALR85" s="172"/>
      <c r="ALS85" s="172"/>
      <c r="ALT85" s="172"/>
      <c r="ALU85" s="172"/>
      <c r="ALV85" s="172"/>
      <c r="ALW85" s="172"/>
      <c r="ALX85" s="172"/>
      <c r="ALY85" s="172"/>
      <c r="ALZ85" s="172"/>
      <c r="AMA85" s="172"/>
      <c r="AMB85" s="172"/>
      <c r="AMC85" s="172"/>
      <c r="AMD85" s="172"/>
      <c r="AME85" s="172"/>
      <c r="AMF85" s="172"/>
      <c r="AMG85" s="172"/>
      <c r="AMH85" s="172"/>
      <c r="AMI85" s="172"/>
      <c r="AMJ85" s="172"/>
      <c r="AMK85" s="172"/>
      <c r="AML85" s="172"/>
    </row>
    <row r="86" spans="1:1026" s="282" customFormat="1">
      <c r="A86" s="408" t="s">
        <v>433</v>
      </c>
      <c r="B86" s="408" t="s">
        <v>427</v>
      </c>
      <c r="C86" s="154">
        <f t="shared" si="95"/>
        <v>17</v>
      </c>
      <c r="D86" s="167">
        <f t="shared" si="96"/>
        <v>68</v>
      </c>
      <c r="E86" s="166" t="str">
        <f t="shared" si="97"/>
        <v>9C</v>
      </c>
      <c r="F86" s="367" t="str">
        <f t="shared" si="98"/>
        <v>1B</v>
      </c>
      <c r="G86" s="367" t="str">
        <f t="shared" si="99"/>
        <v>06</v>
      </c>
      <c r="H86" s="367" t="str">
        <f t="shared" si="100"/>
        <v>4D</v>
      </c>
      <c r="I86" s="367" t="str">
        <f t="shared" si="101"/>
        <v>00</v>
      </c>
      <c r="J86" s="367" t="str">
        <f t="shared" si="102"/>
        <v>03</v>
      </c>
      <c r="K86" s="367" t="str">
        <f t="shared" si="103"/>
        <v>06</v>
      </c>
      <c r="L86" s="367" t="str">
        <f t="shared" si="104"/>
        <v>13</v>
      </c>
      <c r="M86" s="367" t="str">
        <f t="shared" si="105"/>
        <v>4</v>
      </c>
      <c r="N86" s="367" t="str">
        <f t="shared" si="106"/>
        <v/>
      </c>
      <c r="O86" s="156" t="str">
        <f t="shared" si="107"/>
        <v/>
      </c>
      <c r="P86" s="157" t="str">
        <f t="shared" si="108"/>
        <v>1</v>
      </c>
      <c r="Q86" s="158" t="str">
        <f t="shared" si="108"/>
        <v>0</v>
      </c>
      <c r="R86" s="158" t="str">
        <f t="shared" si="108"/>
        <v>0</v>
      </c>
      <c r="S86" s="159" t="str">
        <f t="shared" si="108"/>
        <v>1</v>
      </c>
      <c r="T86" s="158" t="str">
        <f t="shared" si="108"/>
        <v>1</v>
      </c>
      <c r="U86" s="158" t="str">
        <f t="shared" si="108"/>
        <v>1</v>
      </c>
      <c r="V86" s="158" t="str">
        <f t="shared" si="108"/>
        <v>0</v>
      </c>
      <c r="W86" s="159" t="str">
        <f t="shared" si="108"/>
        <v>0</v>
      </c>
      <c r="X86" s="158" t="str">
        <f t="shared" si="109"/>
        <v>0</v>
      </c>
      <c r="Y86" s="158" t="str">
        <f t="shared" si="109"/>
        <v>0</v>
      </c>
      <c r="Z86" s="158" t="str">
        <f t="shared" si="109"/>
        <v>0</v>
      </c>
      <c r="AA86" s="159" t="str">
        <f t="shared" si="109"/>
        <v>1</v>
      </c>
      <c r="AB86" s="161" t="str">
        <f t="shared" si="109"/>
        <v>1</v>
      </c>
      <c r="AC86" s="161" t="str">
        <f t="shared" si="109"/>
        <v>0</v>
      </c>
      <c r="AD86" s="158" t="str">
        <f t="shared" si="109"/>
        <v>1</v>
      </c>
      <c r="AE86" s="159" t="str">
        <f t="shared" si="109"/>
        <v>1</v>
      </c>
      <c r="AF86" s="367" t="str">
        <f t="shared" si="110"/>
        <v>0</v>
      </c>
      <c r="AG86" s="162" t="str">
        <f t="shared" si="110"/>
        <v>0</v>
      </c>
      <c r="AH86" s="163" t="str">
        <f t="shared" si="110"/>
        <v>0</v>
      </c>
      <c r="AI86" s="165" t="str">
        <f t="shared" si="110"/>
        <v>0</v>
      </c>
      <c r="AJ86" s="164" t="str">
        <f t="shared" si="110"/>
        <v>0</v>
      </c>
      <c r="AK86" s="164" t="str">
        <f t="shared" si="110"/>
        <v>1</v>
      </c>
      <c r="AL86" s="289" t="str">
        <f t="shared" si="110"/>
        <v>1</v>
      </c>
      <c r="AM86" s="165" t="str">
        <f t="shared" si="110"/>
        <v>0</v>
      </c>
      <c r="AN86" s="230" t="str">
        <f t="shared" si="111"/>
        <v>0</v>
      </c>
      <c r="AO86" s="230" t="str">
        <f t="shared" si="111"/>
        <v>1</v>
      </c>
      <c r="AP86" s="230" t="str">
        <f t="shared" si="111"/>
        <v>0</v>
      </c>
      <c r="AQ86" s="231" t="str">
        <f t="shared" si="111"/>
        <v>0</v>
      </c>
      <c r="AR86" s="230" t="str">
        <f t="shared" si="111"/>
        <v>1</v>
      </c>
      <c r="AS86" s="230" t="str">
        <f t="shared" si="111"/>
        <v>1</v>
      </c>
      <c r="AT86" s="230" t="str">
        <f t="shared" si="111"/>
        <v>0</v>
      </c>
      <c r="AU86" s="231" t="str">
        <f t="shared" si="111"/>
        <v>1</v>
      </c>
      <c r="AV86" s="230" t="str">
        <f t="shared" si="112"/>
        <v>0</v>
      </c>
      <c r="AW86" s="232" t="str">
        <f t="shared" si="112"/>
        <v>0</v>
      </c>
      <c r="AX86" s="232" t="str">
        <f t="shared" si="112"/>
        <v>0</v>
      </c>
      <c r="AY86" s="233" t="str">
        <f t="shared" si="112"/>
        <v>0</v>
      </c>
      <c r="AZ86" s="232" t="str">
        <f t="shared" si="112"/>
        <v>0</v>
      </c>
      <c r="BA86" s="232" t="str">
        <f t="shared" si="112"/>
        <v>0</v>
      </c>
      <c r="BB86" s="232" t="str">
        <f t="shared" si="112"/>
        <v>0</v>
      </c>
      <c r="BC86" s="233" t="str">
        <f t="shared" si="112"/>
        <v>0</v>
      </c>
      <c r="BD86" s="168" t="str">
        <f t="shared" si="113"/>
        <v>0</v>
      </c>
      <c r="BE86" s="168" t="str">
        <f t="shared" si="113"/>
        <v>0</v>
      </c>
      <c r="BF86" s="168" t="str">
        <f t="shared" si="113"/>
        <v>0</v>
      </c>
      <c r="BG86" s="169" t="str">
        <f t="shared" si="113"/>
        <v>0</v>
      </c>
      <c r="BH86" s="168" t="str">
        <f t="shared" si="113"/>
        <v>0</v>
      </c>
      <c r="BI86" s="168" t="str">
        <f t="shared" si="113"/>
        <v>0</v>
      </c>
      <c r="BJ86" s="168" t="str">
        <f t="shared" si="113"/>
        <v>1</v>
      </c>
      <c r="BK86" s="169" t="str">
        <f t="shared" si="113"/>
        <v>1</v>
      </c>
      <c r="BL86" s="168" t="str">
        <f t="shared" si="114"/>
        <v>0</v>
      </c>
      <c r="BM86" s="168" t="str">
        <f t="shared" si="114"/>
        <v>0</v>
      </c>
      <c r="BN86" s="168" t="str">
        <f t="shared" si="114"/>
        <v>0</v>
      </c>
      <c r="BO86" s="169" t="str">
        <f t="shared" si="114"/>
        <v>0</v>
      </c>
      <c r="BP86" s="168" t="str">
        <f t="shared" si="114"/>
        <v>0</v>
      </c>
      <c r="BQ86" s="168" t="str">
        <f t="shared" si="114"/>
        <v>1</v>
      </c>
      <c r="BR86" s="168" t="str">
        <f t="shared" si="114"/>
        <v>1</v>
      </c>
      <c r="BS86" s="169" t="str">
        <f t="shared" si="114"/>
        <v>0</v>
      </c>
      <c r="BT86" s="302" t="str">
        <f t="shared" si="115"/>
        <v>0</v>
      </c>
      <c r="BU86" s="302" t="str">
        <f t="shared" si="115"/>
        <v>0</v>
      </c>
      <c r="BV86" s="302" t="str">
        <f t="shared" si="115"/>
        <v>0</v>
      </c>
      <c r="BW86" s="303" t="str">
        <f t="shared" si="115"/>
        <v>1</v>
      </c>
      <c r="BX86" s="302" t="str">
        <f t="shared" si="115"/>
        <v>0</v>
      </c>
      <c r="BY86" s="302" t="str">
        <f t="shared" si="115"/>
        <v>0</v>
      </c>
      <c r="BZ86" s="302" t="str">
        <f t="shared" si="115"/>
        <v>1</v>
      </c>
      <c r="CA86" s="303" t="str">
        <f t="shared" si="115"/>
        <v>1</v>
      </c>
      <c r="CB86" s="164" t="str">
        <f t="shared" si="116"/>
        <v>0</v>
      </c>
      <c r="CC86" s="289" t="str">
        <f t="shared" si="116"/>
        <v>1</v>
      </c>
      <c r="CD86" s="340" t="str">
        <f t="shared" si="116"/>
        <v>0</v>
      </c>
      <c r="CE86" s="341" t="str">
        <f t="shared" si="116"/>
        <v>0</v>
      </c>
      <c r="CF86" s="340" t="str">
        <f t="shared" si="116"/>
        <v>0</v>
      </c>
      <c r="CG86" s="340" t="str">
        <f t="shared" si="116"/>
        <v>0</v>
      </c>
      <c r="CH86" s="340" t="str">
        <f t="shared" si="116"/>
        <v>0</v>
      </c>
      <c r="CI86" s="341" t="str">
        <f t="shared" si="116"/>
        <v>0</v>
      </c>
      <c r="CJ86" s="367"/>
      <c r="CK86" s="367"/>
      <c r="CL86" s="32" t="str">
        <f t="shared" si="146"/>
        <v>9C1B</v>
      </c>
      <c r="CM86" s="285">
        <f t="shared" si="147"/>
        <v>77</v>
      </c>
      <c r="CN86" s="285">
        <f t="shared" si="150"/>
        <v>87</v>
      </c>
      <c r="CO86" s="142">
        <f t="shared" si="117"/>
        <v>63.9</v>
      </c>
      <c r="CP86" s="142">
        <f t="shared" si="118"/>
        <v>17.722222222222221</v>
      </c>
      <c r="CQ86" s="154">
        <f t="shared" si="148"/>
        <v>3</v>
      </c>
      <c r="CR86" s="367"/>
      <c r="CS86" s="170">
        <f t="shared" si="119"/>
        <v>9</v>
      </c>
      <c r="CT86" s="23">
        <f t="shared" si="120"/>
        <v>12</v>
      </c>
      <c r="CU86" s="171">
        <f t="shared" si="121"/>
        <v>1</v>
      </c>
      <c r="CV86" s="23">
        <f t="shared" si="122"/>
        <v>11</v>
      </c>
      <c r="CW86" s="172">
        <f t="shared" si="123"/>
        <v>0</v>
      </c>
      <c r="CX86" s="24">
        <f t="shared" si="124"/>
        <v>6</v>
      </c>
      <c r="CY86" s="267">
        <f t="shared" si="125"/>
        <v>4</v>
      </c>
      <c r="CZ86" s="268">
        <f t="shared" si="126"/>
        <v>13</v>
      </c>
      <c r="DA86" s="267">
        <f t="shared" si="127"/>
        <v>0</v>
      </c>
      <c r="DB86" s="268">
        <f t="shared" si="128"/>
        <v>0</v>
      </c>
      <c r="DC86" s="173">
        <f t="shared" si="129"/>
        <v>0</v>
      </c>
      <c r="DD86" s="26">
        <f t="shared" si="130"/>
        <v>3</v>
      </c>
      <c r="DE86" s="173">
        <f t="shared" si="131"/>
        <v>0</v>
      </c>
      <c r="DF86" s="26">
        <f t="shared" si="132"/>
        <v>6</v>
      </c>
      <c r="DG86" s="326">
        <f t="shared" si="133"/>
        <v>1</v>
      </c>
      <c r="DH86" s="327">
        <f t="shared" si="134"/>
        <v>3</v>
      </c>
      <c r="DI86" s="172">
        <f t="shared" si="135"/>
        <v>4</v>
      </c>
      <c r="DJ86" s="24">
        <f t="shared" si="136"/>
        <v>0</v>
      </c>
      <c r="DK86" s="172"/>
      <c r="DL86" s="19">
        <f t="shared" si="137"/>
        <v>156</v>
      </c>
      <c r="DM86" s="19">
        <f t="shared" si="138"/>
        <v>27</v>
      </c>
      <c r="DN86" s="174">
        <f t="shared" si="139"/>
        <v>6</v>
      </c>
      <c r="DO86" s="278">
        <f t="shared" si="140"/>
        <v>77</v>
      </c>
      <c r="DP86" s="278">
        <f t="shared" si="141"/>
        <v>0</v>
      </c>
      <c r="DQ86" s="20">
        <f t="shared" si="142"/>
        <v>3</v>
      </c>
      <c r="DR86" s="20">
        <f t="shared" si="143"/>
        <v>6</v>
      </c>
      <c r="DS86" s="337">
        <f t="shared" si="144"/>
        <v>19</v>
      </c>
      <c r="DT86" s="174">
        <f t="shared" si="145"/>
        <v>64</v>
      </c>
      <c r="DU86" s="172">
        <f t="shared" si="149"/>
        <v>19</v>
      </c>
      <c r="DV86" s="172"/>
      <c r="DW86" s="172"/>
      <c r="DX86" s="172"/>
      <c r="DY86" s="172"/>
      <c r="DZ86" s="172"/>
      <c r="EA86" s="172"/>
      <c r="EB86" s="172"/>
      <c r="EC86" s="172"/>
      <c r="ED86" s="172"/>
      <c r="EE86" s="172"/>
      <c r="EF86" s="172"/>
      <c r="EG86" s="172"/>
      <c r="EH86" s="172"/>
      <c r="EI86" s="172"/>
      <c r="EJ86" s="172"/>
      <c r="EK86" s="172"/>
      <c r="EL86" s="172"/>
      <c r="EM86" s="172"/>
      <c r="EN86" s="172"/>
      <c r="EO86" s="172"/>
      <c r="EP86" s="172"/>
      <c r="EQ86" s="172"/>
      <c r="ER86" s="172"/>
      <c r="ES86" s="172"/>
      <c r="ET86" s="172"/>
      <c r="EU86" s="172"/>
      <c r="EV86" s="172"/>
      <c r="EW86" s="172"/>
      <c r="EX86" s="172"/>
      <c r="EY86" s="172"/>
      <c r="EZ86" s="172"/>
      <c r="FA86" s="172"/>
      <c r="FB86" s="172"/>
      <c r="FC86" s="172"/>
      <c r="FD86" s="172"/>
      <c r="FE86" s="172"/>
      <c r="FF86" s="172"/>
      <c r="FG86" s="172"/>
      <c r="FH86" s="172"/>
      <c r="FI86" s="172"/>
      <c r="FJ86" s="172"/>
      <c r="FK86" s="172"/>
      <c r="FL86" s="172"/>
      <c r="FM86" s="172"/>
      <c r="FN86" s="172"/>
      <c r="FO86" s="172"/>
      <c r="FP86" s="172"/>
      <c r="FQ86" s="172"/>
      <c r="FR86" s="172"/>
      <c r="FS86" s="172"/>
      <c r="FT86" s="172"/>
      <c r="FU86" s="172"/>
      <c r="FV86" s="172"/>
      <c r="FW86" s="172"/>
      <c r="FX86" s="172"/>
      <c r="FY86" s="172"/>
      <c r="FZ86" s="172"/>
      <c r="GA86" s="172"/>
      <c r="GB86" s="172"/>
      <c r="GC86" s="172"/>
      <c r="GD86" s="172"/>
      <c r="GE86" s="172"/>
      <c r="GF86" s="172"/>
      <c r="GG86" s="172"/>
      <c r="GH86" s="172"/>
      <c r="GI86" s="172"/>
      <c r="GJ86" s="172"/>
      <c r="GK86" s="172"/>
      <c r="GL86" s="172"/>
      <c r="GM86" s="172"/>
      <c r="GN86" s="172"/>
      <c r="GO86" s="172"/>
      <c r="GP86" s="172"/>
      <c r="GQ86" s="172"/>
      <c r="GR86" s="172"/>
      <c r="GS86" s="172"/>
      <c r="GT86" s="172"/>
      <c r="GU86" s="172"/>
      <c r="GV86" s="172"/>
      <c r="GW86" s="172"/>
      <c r="GX86" s="172"/>
      <c r="GY86" s="172"/>
      <c r="GZ86" s="172"/>
      <c r="HA86" s="172"/>
      <c r="HB86" s="172"/>
      <c r="HC86" s="172"/>
      <c r="HD86" s="172"/>
      <c r="HE86" s="172"/>
      <c r="HF86" s="172"/>
      <c r="HG86" s="172"/>
      <c r="HH86" s="172"/>
      <c r="HI86" s="172"/>
      <c r="HJ86" s="172"/>
      <c r="HK86" s="172"/>
      <c r="HL86" s="172"/>
      <c r="HM86" s="172"/>
      <c r="HN86" s="172"/>
      <c r="HO86" s="172"/>
      <c r="HP86" s="172"/>
      <c r="HQ86" s="172"/>
      <c r="HR86" s="172"/>
      <c r="HS86" s="172"/>
      <c r="HT86" s="172"/>
      <c r="HU86" s="172"/>
      <c r="HV86" s="172"/>
      <c r="HW86" s="172"/>
      <c r="HX86" s="172"/>
      <c r="HY86" s="172"/>
      <c r="HZ86" s="172"/>
      <c r="IA86" s="172"/>
      <c r="IB86" s="172"/>
      <c r="IC86" s="172"/>
      <c r="ID86" s="172"/>
      <c r="IE86" s="172"/>
      <c r="IF86" s="172"/>
      <c r="IG86" s="172"/>
      <c r="IH86" s="172"/>
      <c r="II86" s="172"/>
      <c r="IJ86" s="172"/>
      <c r="IK86" s="172"/>
      <c r="IL86" s="172"/>
      <c r="IM86" s="172"/>
      <c r="IN86" s="172"/>
      <c r="IO86" s="172"/>
      <c r="IP86" s="172"/>
      <c r="IQ86" s="172"/>
      <c r="IR86" s="172"/>
      <c r="IS86" s="172"/>
      <c r="IT86" s="172"/>
      <c r="IU86" s="172"/>
      <c r="IV86" s="172"/>
      <c r="IW86" s="172"/>
      <c r="IX86" s="172"/>
      <c r="IY86" s="172"/>
      <c r="IZ86" s="172"/>
      <c r="JA86" s="172"/>
      <c r="JB86" s="172"/>
      <c r="JC86" s="172"/>
      <c r="JD86" s="172"/>
      <c r="JE86" s="172"/>
      <c r="JF86" s="172"/>
      <c r="JG86" s="172"/>
      <c r="JH86" s="172"/>
      <c r="JI86" s="172"/>
      <c r="JJ86" s="172"/>
      <c r="JK86" s="172"/>
      <c r="JL86" s="172"/>
      <c r="JM86" s="172"/>
      <c r="JN86" s="172"/>
      <c r="JO86" s="172"/>
      <c r="JP86" s="172"/>
      <c r="JQ86" s="172"/>
      <c r="JR86" s="172"/>
      <c r="JS86" s="172"/>
      <c r="JT86" s="172"/>
      <c r="JU86" s="172"/>
      <c r="JV86" s="172"/>
      <c r="JW86" s="172"/>
      <c r="JX86" s="172"/>
      <c r="JY86" s="172"/>
      <c r="JZ86" s="172"/>
      <c r="KA86" s="172"/>
      <c r="KB86" s="172"/>
      <c r="KC86" s="172"/>
      <c r="KD86" s="172"/>
      <c r="KE86" s="172"/>
      <c r="KF86" s="172"/>
      <c r="KG86" s="172"/>
      <c r="KH86" s="172"/>
      <c r="KI86" s="172"/>
      <c r="KJ86" s="172"/>
      <c r="KK86" s="172"/>
      <c r="KL86" s="172"/>
      <c r="KM86" s="172"/>
      <c r="KN86" s="172"/>
      <c r="KO86" s="172"/>
      <c r="KP86" s="172"/>
      <c r="KQ86" s="172"/>
      <c r="KR86" s="172"/>
      <c r="KS86" s="172"/>
      <c r="KT86" s="172"/>
      <c r="KU86" s="172"/>
      <c r="KV86" s="172"/>
      <c r="KW86" s="172"/>
      <c r="KX86" s="172"/>
      <c r="KY86" s="172"/>
      <c r="KZ86" s="172"/>
      <c r="LA86" s="172"/>
      <c r="LB86" s="172"/>
      <c r="LC86" s="172"/>
      <c r="LD86" s="172"/>
      <c r="LE86" s="172"/>
      <c r="LF86" s="172"/>
      <c r="LG86" s="172"/>
      <c r="LH86" s="172"/>
      <c r="LI86" s="172"/>
      <c r="LJ86" s="172"/>
      <c r="LK86" s="172"/>
      <c r="LL86" s="172"/>
      <c r="LM86" s="172"/>
      <c r="LN86" s="172"/>
      <c r="LO86" s="172"/>
      <c r="LP86" s="172"/>
      <c r="LQ86" s="172"/>
      <c r="LR86" s="172"/>
      <c r="LS86" s="172"/>
      <c r="LT86" s="172"/>
      <c r="LU86" s="172"/>
      <c r="LV86" s="172"/>
      <c r="LW86" s="172"/>
      <c r="LX86" s="172"/>
      <c r="LY86" s="172"/>
      <c r="LZ86" s="172"/>
      <c r="MA86" s="172"/>
      <c r="MB86" s="172"/>
      <c r="MC86" s="172"/>
      <c r="MD86" s="172"/>
      <c r="ME86" s="172"/>
      <c r="MF86" s="172"/>
      <c r="MG86" s="172"/>
      <c r="MH86" s="172"/>
      <c r="MI86" s="172"/>
      <c r="MJ86" s="172"/>
      <c r="MK86" s="172"/>
      <c r="ML86" s="172"/>
      <c r="MM86" s="172"/>
      <c r="MN86" s="172"/>
      <c r="MO86" s="172"/>
      <c r="MP86" s="172"/>
      <c r="MQ86" s="172"/>
      <c r="MR86" s="172"/>
      <c r="MS86" s="172"/>
      <c r="MT86" s="172"/>
      <c r="MU86" s="172"/>
      <c r="MV86" s="172"/>
      <c r="MW86" s="172"/>
      <c r="MX86" s="172"/>
      <c r="MY86" s="172"/>
      <c r="MZ86" s="172"/>
      <c r="NA86" s="172"/>
      <c r="NB86" s="172"/>
      <c r="NC86" s="172"/>
      <c r="ND86" s="172"/>
      <c r="NE86" s="172"/>
      <c r="NF86" s="172"/>
      <c r="NG86" s="172"/>
      <c r="NH86" s="172"/>
      <c r="NI86" s="172"/>
      <c r="NJ86" s="172"/>
      <c r="NK86" s="172"/>
      <c r="NL86" s="172"/>
      <c r="NM86" s="172"/>
      <c r="NN86" s="172"/>
      <c r="NO86" s="172"/>
      <c r="NP86" s="172"/>
      <c r="NQ86" s="172"/>
      <c r="NR86" s="172"/>
      <c r="NS86" s="172"/>
      <c r="NT86" s="172"/>
      <c r="NU86" s="172"/>
      <c r="NV86" s="172"/>
      <c r="NW86" s="172"/>
      <c r="NX86" s="172"/>
      <c r="NY86" s="172"/>
      <c r="NZ86" s="172"/>
      <c r="OA86" s="172"/>
      <c r="OB86" s="172"/>
      <c r="OC86" s="172"/>
      <c r="OD86" s="172"/>
      <c r="OE86" s="172"/>
      <c r="OF86" s="172"/>
      <c r="OG86" s="172"/>
      <c r="OH86" s="172"/>
      <c r="OI86" s="172"/>
      <c r="OJ86" s="172"/>
      <c r="OK86" s="172"/>
      <c r="OL86" s="172"/>
      <c r="OM86" s="172"/>
      <c r="ON86" s="172"/>
      <c r="OO86" s="172"/>
      <c r="OP86" s="172"/>
      <c r="OQ86" s="172"/>
      <c r="OR86" s="172"/>
      <c r="OS86" s="172"/>
      <c r="OT86" s="172"/>
      <c r="OU86" s="172"/>
      <c r="OV86" s="172"/>
      <c r="OW86" s="172"/>
      <c r="OX86" s="172"/>
      <c r="OY86" s="172"/>
      <c r="OZ86" s="172"/>
      <c r="PA86" s="172"/>
      <c r="PB86" s="172"/>
      <c r="PC86" s="172"/>
      <c r="PD86" s="172"/>
      <c r="PE86" s="172"/>
      <c r="PF86" s="172"/>
      <c r="PG86" s="172"/>
      <c r="PH86" s="172"/>
      <c r="PI86" s="172"/>
      <c r="PJ86" s="172"/>
      <c r="PK86" s="172"/>
      <c r="PL86" s="172"/>
      <c r="PM86" s="172"/>
      <c r="PN86" s="172"/>
      <c r="PO86" s="172"/>
      <c r="PP86" s="172"/>
      <c r="PQ86" s="172"/>
      <c r="PR86" s="172"/>
      <c r="PS86" s="172"/>
      <c r="PT86" s="172"/>
      <c r="PU86" s="172"/>
      <c r="PV86" s="172"/>
      <c r="PW86" s="172"/>
      <c r="PX86" s="172"/>
      <c r="PY86" s="172"/>
      <c r="PZ86" s="172"/>
      <c r="QA86" s="172"/>
      <c r="QB86" s="172"/>
      <c r="QC86" s="172"/>
      <c r="QD86" s="172"/>
      <c r="QE86" s="172"/>
      <c r="QF86" s="172"/>
      <c r="QG86" s="172"/>
      <c r="QH86" s="172"/>
      <c r="QI86" s="172"/>
      <c r="QJ86" s="172"/>
      <c r="QK86" s="172"/>
      <c r="QL86" s="172"/>
      <c r="QM86" s="172"/>
      <c r="QN86" s="172"/>
      <c r="QO86" s="172"/>
      <c r="QP86" s="172"/>
      <c r="QQ86" s="172"/>
      <c r="QR86" s="172"/>
      <c r="QS86" s="172"/>
      <c r="QT86" s="172"/>
      <c r="QU86" s="172"/>
      <c r="QV86" s="172"/>
      <c r="QW86" s="172"/>
      <c r="QX86" s="172"/>
      <c r="QY86" s="172"/>
      <c r="QZ86" s="172"/>
      <c r="RA86" s="172"/>
      <c r="RB86" s="172"/>
      <c r="RC86" s="172"/>
      <c r="RD86" s="172"/>
      <c r="RE86" s="172"/>
      <c r="RF86" s="172"/>
      <c r="RG86" s="172"/>
      <c r="RH86" s="172"/>
      <c r="RI86" s="172"/>
      <c r="RJ86" s="172"/>
      <c r="RK86" s="172"/>
      <c r="RL86" s="172"/>
      <c r="RM86" s="172"/>
      <c r="RN86" s="172"/>
      <c r="RO86" s="172"/>
      <c r="RP86" s="172"/>
      <c r="RQ86" s="172"/>
      <c r="RR86" s="172"/>
      <c r="RS86" s="172"/>
      <c r="RT86" s="172"/>
      <c r="RU86" s="172"/>
      <c r="RV86" s="172"/>
      <c r="RW86" s="172"/>
      <c r="RX86" s="172"/>
      <c r="RY86" s="172"/>
      <c r="RZ86" s="172"/>
      <c r="SA86" s="172"/>
      <c r="SB86" s="172"/>
      <c r="SC86" s="172"/>
      <c r="SD86" s="172"/>
      <c r="SE86" s="172"/>
      <c r="SF86" s="172"/>
      <c r="SG86" s="172"/>
      <c r="SH86" s="172"/>
      <c r="SI86" s="172"/>
      <c r="SJ86" s="172"/>
      <c r="SK86" s="172"/>
      <c r="SL86" s="172"/>
      <c r="SM86" s="172"/>
      <c r="SN86" s="172"/>
      <c r="SO86" s="172"/>
      <c r="SP86" s="172"/>
      <c r="SQ86" s="172"/>
      <c r="SR86" s="172"/>
      <c r="SS86" s="172"/>
      <c r="ST86" s="172"/>
      <c r="SU86" s="172"/>
      <c r="SV86" s="172"/>
      <c r="SW86" s="172"/>
      <c r="SX86" s="172"/>
      <c r="SY86" s="172"/>
      <c r="SZ86" s="172"/>
      <c r="TA86" s="172"/>
      <c r="TB86" s="172"/>
      <c r="TC86" s="172"/>
      <c r="TD86" s="172"/>
      <c r="TE86" s="172"/>
      <c r="TF86" s="172"/>
      <c r="TG86" s="172"/>
      <c r="TH86" s="172"/>
      <c r="TI86" s="172"/>
      <c r="TJ86" s="172"/>
      <c r="TK86" s="172"/>
      <c r="TL86" s="172"/>
      <c r="TM86" s="172"/>
      <c r="TN86" s="172"/>
      <c r="TO86" s="172"/>
      <c r="TP86" s="172"/>
      <c r="TQ86" s="172"/>
      <c r="TR86" s="172"/>
      <c r="TS86" s="172"/>
      <c r="TT86" s="172"/>
      <c r="TU86" s="172"/>
      <c r="TV86" s="172"/>
      <c r="TW86" s="172"/>
      <c r="TX86" s="172"/>
      <c r="TY86" s="172"/>
      <c r="TZ86" s="172"/>
      <c r="UA86" s="172"/>
      <c r="UB86" s="172"/>
      <c r="UC86" s="172"/>
      <c r="UD86" s="172"/>
      <c r="UE86" s="172"/>
      <c r="UF86" s="172"/>
      <c r="UG86" s="172"/>
      <c r="UH86" s="172"/>
      <c r="UI86" s="172"/>
      <c r="UJ86" s="172"/>
      <c r="UK86" s="172"/>
      <c r="UL86" s="172"/>
      <c r="UM86" s="172"/>
      <c r="UN86" s="172"/>
      <c r="UO86" s="172"/>
      <c r="UP86" s="172"/>
      <c r="UQ86" s="172"/>
      <c r="UR86" s="172"/>
      <c r="US86" s="172"/>
      <c r="UT86" s="172"/>
      <c r="UU86" s="172"/>
      <c r="UV86" s="172"/>
      <c r="UW86" s="172"/>
      <c r="UX86" s="172"/>
      <c r="UY86" s="172"/>
      <c r="UZ86" s="172"/>
      <c r="VA86" s="172"/>
      <c r="VB86" s="172"/>
      <c r="VC86" s="172"/>
      <c r="VD86" s="172"/>
      <c r="VE86" s="172"/>
      <c r="VF86" s="172"/>
      <c r="VG86" s="172"/>
      <c r="VH86" s="172"/>
      <c r="VI86" s="172"/>
      <c r="VJ86" s="172"/>
      <c r="VK86" s="172"/>
      <c r="VL86" s="172"/>
      <c r="VM86" s="172"/>
      <c r="VN86" s="172"/>
      <c r="VO86" s="172"/>
      <c r="VP86" s="172"/>
      <c r="VQ86" s="172"/>
      <c r="VR86" s="172"/>
      <c r="VS86" s="172"/>
      <c r="VT86" s="172"/>
      <c r="VU86" s="172"/>
      <c r="VV86" s="172"/>
      <c r="VW86" s="172"/>
      <c r="VX86" s="172"/>
      <c r="VY86" s="172"/>
      <c r="VZ86" s="172"/>
      <c r="WA86" s="172"/>
      <c r="WB86" s="172"/>
      <c r="WC86" s="172"/>
      <c r="WD86" s="172"/>
      <c r="WE86" s="172"/>
      <c r="WF86" s="172"/>
      <c r="WG86" s="172"/>
      <c r="WH86" s="172"/>
      <c r="WI86" s="172"/>
      <c r="WJ86" s="172"/>
      <c r="WK86" s="172"/>
      <c r="WL86" s="172"/>
      <c r="WM86" s="172"/>
      <c r="WN86" s="172"/>
      <c r="WO86" s="172"/>
      <c r="WP86" s="172"/>
      <c r="WQ86" s="172"/>
      <c r="WR86" s="172"/>
      <c r="WS86" s="172"/>
      <c r="WT86" s="172"/>
      <c r="WU86" s="172"/>
      <c r="WV86" s="172"/>
      <c r="WW86" s="172"/>
      <c r="WX86" s="172"/>
      <c r="WY86" s="172"/>
      <c r="WZ86" s="172"/>
      <c r="XA86" s="172"/>
      <c r="XB86" s="172"/>
      <c r="XC86" s="172"/>
      <c r="XD86" s="172"/>
      <c r="XE86" s="172"/>
      <c r="XF86" s="172"/>
      <c r="XG86" s="172"/>
      <c r="XH86" s="172"/>
      <c r="XI86" s="172"/>
      <c r="XJ86" s="172"/>
      <c r="XK86" s="172"/>
      <c r="XL86" s="172"/>
      <c r="XM86" s="172"/>
      <c r="XN86" s="172"/>
      <c r="XO86" s="172"/>
      <c r="XP86" s="172"/>
      <c r="XQ86" s="172"/>
      <c r="XR86" s="172"/>
      <c r="XS86" s="172"/>
      <c r="XT86" s="172"/>
      <c r="XU86" s="172"/>
      <c r="XV86" s="172"/>
      <c r="XW86" s="172"/>
      <c r="XX86" s="172"/>
      <c r="XY86" s="172"/>
      <c r="XZ86" s="172"/>
      <c r="YA86" s="172"/>
      <c r="YB86" s="172"/>
      <c r="YC86" s="172"/>
      <c r="YD86" s="172"/>
      <c r="YE86" s="172"/>
      <c r="YF86" s="172"/>
      <c r="YG86" s="172"/>
      <c r="YH86" s="172"/>
      <c r="YI86" s="172"/>
      <c r="YJ86" s="172"/>
      <c r="YK86" s="172"/>
      <c r="YL86" s="172"/>
      <c r="YM86" s="172"/>
      <c r="YN86" s="172"/>
      <c r="YO86" s="172"/>
      <c r="YP86" s="172"/>
      <c r="YQ86" s="172"/>
      <c r="YR86" s="172"/>
      <c r="YS86" s="172"/>
      <c r="YT86" s="172"/>
      <c r="YU86" s="172"/>
      <c r="YV86" s="172"/>
      <c r="YW86" s="172"/>
      <c r="YX86" s="172"/>
      <c r="YY86" s="172"/>
      <c r="YZ86" s="172"/>
      <c r="ZA86" s="172"/>
      <c r="ZB86" s="172"/>
      <c r="ZC86" s="172"/>
      <c r="ZD86" s="172"/>
      <c r="ZE86" s="172"/>
      <c r="ZF86" s="172"/>
      <c r="ZG86" s="172"/>
      <c r="ZH86" s="172"/>
      <c r="ZI86" s="172"/>
      <c r="ZJ86" s="172"/>
      <c r="ZK86" s="172"/>
      <c r="ZL86" s="172"/>
      <c r="ZM86" s="172"/>
      <c r="ZN86" s="172"/>
      <c r="ZO86" s="172"/>
      <c r="ZP86" s="172"/>
      <c r="ZQ86" s="172"/>
      <c r="ZR86" s="172"/>
      <c r="ZS86" s="172"/>
      <c r="ZT86" s="172"/>
      <c r="ZU86" s="172"/>
      <c r="ZV86" s="172"/>
      <c r="ZW86" s="172"/>
      <c r="ZX86" s="172"/>
      <c r="ZY86" s="172"/>
      <c r="ZZ86" s="172"/>
      <c r="AAA86" s="172"/>
      <c r="AAB86" s="172"/>
      <c r="AAC86" s="172"/>
      <c r="AAD86" s="172"/>
      <c r="AAE86" s="172"/>
      <c r="AAF86" s="172"/>
      <c r="AAG86" s="172"/>
      <c r="AAH86" s="172"/>
      <c r="AAI86" s="172"/>
      <c r="AAJ86" s="172"/>
      <c r="AAK86" s="172"/>
      <c r="AAL86" s="172"/>
      <c r="AAM86" s="172"/>
      <c r="AAN86" s="172"/>
      <c r="AAO86" s="172"/>
      <c r="AAP86" s="172"/>
      <c r="AAQ86" s="172"/>
      <c r="AAR86" s="172"/>
      <c r="AAS86" s="172"/>
      <c r="AAT86" s="172"/>
      <c r="AAU86" s="172"/>
      <c r="AAV86" s="172"/>
      <c r="AAW86" s="172"/>
      <c r="AAX86" s="172"/>
      <c r="AAY86" s="172"/>
      <c r="AAZ86" s="172"/>
      <c r="ABA86" s="172"/>
      <c r="ABB86" s="172"/>
      <c r="ABC86" s="172"/>
      <c r="ABD86" s="172"/>
      <c r="ABE86" s="172"/>
      <c r="ABF86" s="172"/>
      <c r="ABG86" s="172"/>
      <c r="ABH86" s="172"/>
      <c r="ABI86" s="172"/>
      <c r="ABJ86" s="172"/>
      <c r="ABK86" s="172"/>
      <c r="ABL86" s="172"/>
      <c r="ABM86" s="172"/>
      <c r="ABN86" s="172"/>
      <c r="ABO86" s="172"/>
      <c r="ABP86" s="172"/>
      <c r="ABQ86" s="172"/>
      <c r="ABR86" s="172"/>
      <c r="ABS86" s="172"/>
      <c r="ABT86" s="172"/>
      <c r="ABU86" s="172"/>
      <c r="ABV86" s="172"/>
      <c r="ABW86" s="172"/>
      <c r="ABX86" s="172"/>
      <c r="ABY86" s="172"/>
      <c r="ABZ86" s="172"/>
      <c r="ACA86" s="172"/>
      <c r="ACB86" s="172"/>
      <c r="ACC86" s="172"/>
      <c r="ACD86" s="172"/>
      <c r="ACE86" s="172"/>
      <c r="ACF86" s="172"/>
      <c r="ACG86" s="172"/>
      <c r="ACH86" s="172"/>
      <c r="ACI86" s="172"/>
      <c r="ACJ86" s="172"/>
      <c r="ACK86" s="172"/>
      <c r="ACL86" s="172"/>
      <c r="ACM86" s="172"/>
      <c r="ACN86" s="172"/>
      <c r="ACO86" s="172"/>
      <c r="ACP86" s="172"/>
      <c r="ACQ86" s="172"/>
      <c r="ACR86" s="172"/>
      <c r="ACS86" s="172"/>
      <c r="ACT86" s="172"/>
      <c r="ACU86" s="172"/>
      <c r="ACV86" s="172"/>
      <c r="ACW86" s="172"/>
      <c r="ACX86" s="172"/>
      <c r="ACY86" s="172"/>
      <c r="ACZ86" s="172"/>
      <c r="ADA86" s="172"/>
      <c r="ADB86" s="172"/>
      <c r="ADC86" s="172"/>
      <c r="ADD86" s="172"/>
      <c r="ADE86" s="172"/>
      <c r="ADF86" s="172"/>
      <c r="ADG86" s="172"/>
      <c r="ADH86" s="172"/>
      <c r="ADI86" s="172"/>
      <c r="ADJ86" s="172"/>
      <c r="ADK86" s="172"/>
      <c r="ADL86" s="172"/>
      <c r="ADM86" s="172"/>
      <c r="ADN86" s="172"/>
      <c r="ADO86" s="172"/>
      <c r="ADP86" s="172"/>
      <c r="ADQ86" s="172"/>
      <c r="ADR86" s="172"/>
      <c r="ADS86" s="172"/>
      <c r="ADT86" s="172"/>
      <c r="ADU86" s="172"/>
      <c r="ADV86" s="172"/>
      <c r="ADW86" s="172"/>
      <c r="ADX86" s="172"/>
      <c r="ADY86" s="172"/>
      <c r="ADZ86" s="172"/>
      <c r="AEA86" s="172"/>
      <c r="AEB86" s="172"/>
      <c r="AEC86" s="172"/>
      <c r="AED86" s="172"/>
      <c r="AEE86" s="172"/>
      <c r="AEF86" s="172"/>
      <c r="AEG86" s="172"/>
      <c r="AEH86" s="172"/>
      <c r="AEI86" s="172"/>
      <c r="AEJ86" s="172"/>
      <c r="AEK86" s="172"/>
      <c r="AEL86" s="172"/>
      <c r="AEM86" s="172"/>
      <c r="AEN86" s="172"/>
      <c r="AEO86" s="172"/>
      <c r="AEP86" s="172"/>
      <c r="AEQ86" s="172"/>
      <c r="AER86" s="172"/>
      <c r="AES86" s="172"/>
      <c r="AET86" s="172"/>
      <c r="AEU86" s="172"/>
      <c r="AEV86" s="172"/>
      <c r="AEW86" s="172"/>
      <c r="AEX86" s="172"/>
      <c r="AEY86" s="172"/>
      <c r="AEZ86" s="172"/>
      <c r="AFA86" s="172"/>
      <c r="AFB86" s="172"/>
      <c r="AFC86" s="172"/>
      <c r="AFD86" s="172"/>
      <c r="AFE86" s="172"/>
      <c r="AFF86" s="172"/>
      <c r="AFG86" s="172"/>
      <c r="AFH86" s="172"/>
      <c r="AFI86" s="172"/>
      <c r="AFJ86" s="172"/>
      <c r="AFK86" s="172"/>
      <c r="AFL86" s="172"/>
      <c r="AFM86" s="172"/>
      <c r="AFN86" s="172"/>
      <c r="AFO86" s="172"/>
      <c r="AFP86" s="172"/>
      <c r="AFQ86" s="172"/>
      <c r="AFR86" s="172"/>
      <c r="AFS86" s="172"/>
      <c r="AFT86" s="172"/>
      <c r="AFU86" s="172"/>
      <c r="AFV86" s="172"/>
      <c r="AFW86" s="172"/>
      <c r="AFX86" s="172"/>
      <c r="AFY86" s="172"/>
      <c r="AFZ86" s="172"/>
      <c r="AGA86" s="172"/>
      <c r="AGB86" s="172"/>
      <c r="AGC86" s="172"/>
      <c r="AGD86" s="172"/>
      <c r="AGE86" s="172"/>
      <c r="AGF86" s="172"/>
      <c r="AGG86" s="172"/>
      <c r="AGH86" s="172"/>
      <c r="AGI86" s="172"/>
      <c r="AGJ86" s="172"/>
      <c r="AGK86" s="172"/>
      <c r="AGL86" s="172"/>
      <c r="AGM86" s="172"/>
      <c r="AGN86" s="172"/>
      <c r="AGO86" s="172"/>
      <c r="AGP86" s="172"/>
      <c r="AGQ86" s="172"/>
      <c r="AGR86" s="172"/>
      <c r="AGS86" s="172"/>
      <c r="AGT86" s="172"/>
      <c r="AGU86" s="172"/>
      <c r="AGV86" s="172"/>
      <c r="AGW86" s="172"/>
      <c r="AGX86" s="172"/>
      <c r="AGY86" s="172"/>
      <c r="AGZ86" s="172"/>
      <c r="AHA86" s="172"/>
      <c r="AHB86" s="172"/>
      <c r="AHC86" s="172"/>
      <c r="AHD86" s="172"/>
      <c r="AHE86" s="172"/>
      <c r="AHF86" s="172"/>
      <c r="AHG86" s="172"/>
      <c r="AHH86" s="172"/>
      <c r="AHI86" s="172"/>
      <c r="AHJ86" s="172"/>
      <c r="AHK86" s="172"/>
      <c r="AHL86" s="172"/>
      <c r="AHM86" s="172"/>
      <c r="AHN86" s="172"/>
      <c r="AHO86" s="172"/>
      <c r="AHP86" s="172"/>
      <c r="AHQ86" s="172"/>
      <c r="AHR86" s="172"/>
      <c r="AHS86" s="172"/>
      <c r="AHT86" s="172"/>
      <c r="AHU86" s="172"/>
      <c r="AHV86" s="172"/>
      <c r="AHW86" s="172"/>
      <c r="AHX86" s="172"/>
      <c r="AHY86" s="172"/>
      <c r="AHZ86" s="172"/>
      <c r="AIA86" s="172"/>
      <c r="AIB86" s="172"/>
      <c r="AIC86" s="172"/>
      <c r="AID86" s="172"/>
      <c r="AIE86" s="172"/>
      <c r="AIF86" s="172"/>
      <c r="AIG86" s="172"/>
      <c r="AIH86" s="172"/>
      <c r="AII86" s="172"/>
      <c r="AIJ86" s="172"/>
      <c r="AIK86" s="172"/>
      <c r="AIL86" s="172"/>
      <c r="AIM86" s="172"/>
      <c r="AIN86" s="172"/>
      <c r="AIO86" s="172"/>
      <c r="AIP86" s="172"/>
      <c r="AIQ86" s="172"/>
      <c r="AIR86" s="172"/>
      <c r="AIS86" s="172"/>
      <c r="AIT86" s="172"/>
      <c r="AIU86" s="172"/>
      <c r="AIV86" s="172"/>
      <c r="AIW86" s="172"/>
      <c r="AIX86" s="172"/>
      <c r="AIY86" s="172"/>
      <c r="AIZ86" s="172"/>
      <c r="AJA86" s="172"/>
      <c r="AJB86" s="172"/>
      <c r="AJC86" s="172"/>
      <c r="AJD86" s="172"/>
      <c r="AJE86" s="172"/>
      <c r="AJF86" s="172"/>
      <c r="AJG86" s="172"/>
      <c r="AJH86" s="172"/>
      <c r="AJI86" s="172"/>
      <c r="AJJ86" s="172"/>
      <c r="AJK86" s="172"/>
      <c r="AJL86" s="172"/>
      <c r="AJM86" s="172"/>
      <c r="AJN86" s="172"/>
      <c r="AJO86" s="172"/>
      <c r="AJP86" s="172"/>
      <c r="AJQ86" s="172"/>
      <c r="AJR86" s="172"/>
      <c r="AJS86" s="172"/>
      <c r="AJT86" s="172"/>
      <c r="AJU86" s="172"/>
      <c r="AJV86" s="172"/>
      <c r="AJW86" s="172"/>
      <c r="AJX86" s="172"/>
      <c r="AJY86" s="172"/>
      <c r="AJZ86" s="172"/>
      <c r="AKA86" s="172"/>
      <c r="AKB86" s="172"/>
      <c r="AKC86" s="172"/>
      <c r="AKD86" s="172"/>
      <c r="AKE86" s="172"/>
      <c r="AKF86" s="172"/>
      <c r="AKG86" s="172"/>
      <c r="AKH86" s="172"/>
      <c r="AKI86" s="172"/>
      <c r="AKJ86" s="172"/>
      <c r="AKK86" s="172"/>
      <c r="AKL86" s="172"/>
      <c r="AKM86" s="172"/>
      <c r="AKN86" s="172"/>
      <c r="AKO86" s="172"/>
      <c r="AKP86" s="172"/>
      <c r="AKQ86" s="172"/>
      <c r="AKR86" s="172"/>
      <c r="AKS86" s="172"/>
      <c r="AKT86" s="172"/>
      <c r="AKU86" s="172"/>
      <c r="AKV86" s="172"/>
      <c r="AKW86" s="172"/>
      <c r="AKX86" s="172"/>
      <c r="AKY86" s="172"/>
      <c r="AKZ86" s="172"/>
      <c r="ALA86" s="172"/>
      <c r="ALB86" s="172"/>
      <c r="ALC86" s="172"/>
      <c r="ALD86" s="172"/>
      <c r="ALE86" s="172"/>
      <c r="ALF86" s="172"/>
      <c r="ALG86" s="172"/>
      <c r="ALH86" s="172"/>
      <c r="ALI86" s="172"/>
      <c r="ALJ86" s="172"/>
      <c r="ALK86" s="172"/>
      <c r="ALL86" s="172"/>
      <c r="ALM86" s="172"/>
      <c r="ALN86" s="172"/>
      <c r="ALO86" s="172"/>
      <c r="ALP86" s="172"/>
      <c r="ALQ86" s="172"/>
      <c r="ALR86" s="172"/>
      <c r="ALS86" s="172"/>
      <c r="ALT86" s="172"/>
      <c r="ALU86" s="172"/>
      <c r="ALV86" s="172"/>
      <c r="ALW86" s="172"/>
      <c r="ALX86" s="172"/>
      <c r="ALY86" s="172"/>
      <c r="ALZ86" s="172"/>
      <c r="AMA86" s="172"/>
      <c r="AMB86" s="172"/>
      <c r="AMC86" s="172"/>
      <c r="AMD86" s="172"/>
      <c r="AME86" s="172"/>
      <c r="AMF86" s="172"/>
      <c r="AMG86" s="172"/>
      <c r="AMH86" s="172"/>
      <c r="AMI86" s="172"/>
      <c r="AMJ86" s="172"/>
      <c r="AMK86" s="172"/>
      <c r="AML86" s="172"/>
    </row>
    <row r="87" spans="1:1026" s="282" customFormat="1">
      <c r="A87" s="408" t="s">
        <v>434</v>
      </c>
      <c r="B87" s="408" t="s">
        <v>435</v>
      </c>
      <c r="C87" s="154">
        <f t="shared" si="95"/>
        <v>17</v>
      </c>
      <c r="D87" s="167">
        <f t="shared" si="96"/>
        <v>68</v>
      </c>
      <c r="E87" s="166" t="str">
        <f t="shared" si="97"/>
        <v>9C</v>
      </c>
      <c r="F87" s="367" t="str">
        <f t="shared" si="98"/>
        <v>1B</v>
      </c>
      <c r="G87" s="367" t="str">
        <f t="shared" si="99"/>
        <v>08</v>
      </c>
      <c r="H87" s="367" t="str">
        <f t="shared" si="100"/>
        <v>4D</v>
      </c>
      <c r="I87" s="367" t="str">
        <f t="shared" si="101"/>
        <v>00</v>
      </c>
      <c r="J87" s="367" t="str">
        <f t="shared" si="102"/>
        <v>02</v>
      </c>
      <c r="K87" s="367" t="str">
        <f t="shared" si="103"/>
        <v>06</v>
      </c>
      <c r="L87" s="367" t="str">
        <f t="shared" si="104"/>
        <v>14</v>
      </c>
      <c r="M87" s="367" t="str">
        <f t="shared" si="105"/>
        <v>4</v>
      </c>
      <c r="N87" s="367" t="str">
        <f t="shared" si="106"/>
        <v/>
      </c>
      <c r="O87" s="156" t="str">
        <f t="shared" si="107"/>
        <v/>
      </c>
      <c r="P87" s="157" t="str">
        <f t="shared" si="108"/>
        <v>1</v>
      </c>
      <c r="Q87" s="158" t="str">
        <f t="shared" si="108"/>
        <v>0</v>
      </c>
      <c r="R87" s="158" t="str">
        <f t="shared" si="108"/>
        <v>0</v>
      </c>
      <c r="S87" s="159" t="str">
        <f t="shared" si="108"/>
        <v>1</v>
      </c>
      <c r="T87" s="158" t="str">
        <f t="shared" si="108"/>
        <v>1</v>
      </c>
      <c r="U87" s="158" t="str">
        <f t="shared" si="108"/>
        <v>1</v>
      </c>
      <c r="V87" s="158" t="str">
        <f t="shared" si="108"/>
        <v>0</v>
      </c>
      <c r="W87" s="159" t="str">
        <f t="shared" si="108"/>
        <v>0</v>
      </c>
      <c r="X87" s="158" t="str">
        <f t="shared" si="109"/>
        <v>0</v>
      </c>
      <c r="Y87" s="158" t="str">
        <f t="shared" si="109"/>
        <v>0</v>
      </c>
      <c r="Z87" s="158" t="str">
        <f t="shared" si="109"/>
        <v>0</v>
      </c>
      <c r="AA87" s="159" t="str">
        <f t="shared" si="109"/>
        <v>1</v>
      </c>
      <c r="AB87" s="161" t="str">
        <f t="shared" si="109"/>
        <v>1</v>
      </c>
      <c r="AC87" s="161" t="str">
        <f t="shared" si="109"/>
        <v>0</v>
      </c>
      <c r="AD87" s="158" t="str">
        <f t="shared" si="109"/>
        <v>1</v>
      </c>
      <c r="AE87" s="159" t="str">
        <f t="shared" si="109"/>
        <v>1</v>
      </c>
      <c r="AF87" s="367" t="str">
        <f t="shared" si="110"/>
        <v>0</v>
      </c>
      <c r="AG87" s="162" t="str">
        <f t="shared" si="110"/>
        <v>0</v>
      </c>
      <c r="AH87" s="163" t="str">
        <f t="shared" si="110"/>
        <v>0</v>
      </c>
      <c r="AI87" s="165" t="str">
        <f t="shared" si="110"/>
        <v>0</v>
      </c>
      <c r="AJ87" s="164" t="str">
        <f t="shared" si="110"/>
        <v>1</v>
      </c>
      <c r="AK87" s="164" t="str">
        <f t="shared" si="110"/>
        <v>0</v>
      </c>
      <c r="AL87" s="289" t="str">
        <f t="shared" si="110"/>
        <v>0</v>
      </c>
      <c r="AM87" s="165" t="str">
        <f t="shared" si="110"/>
        <v>0</v>
      </c>
      <c r="AN87" s="230" t="str">
        <f t="shared" si="111"/>
        <v>0</v>
      </c>
      <c r="AO87" s="230" t="str">
        <f t="shared" si="111"/>
        <v>1</v>
      </c>
      <c r="AP87" s="230" t="str">
        <f t="shared" si="111"/>
        <v>0</v>
      </c>
      <c r="AQ87" s="231" t="str">
        <f t="shared" si="111"/>
        <v>0</v>
      </c>
      <c r="AR87" s="230" t="str">
        <f t="shared" si="111"/>
        <v>1</v>
      </c>
      <c r="AS87" s="230" t="str">
        <f t="shared" si="111"/>
        <v>1</v>
      </c>
      <c r="AT87" s="230" t="str">
        <f t="shared" si="111"/>
        <v>0</v>
      </c>
      <c r="AU87" s="231" t="str">
        <f t="shared" si="111"/>
        <v>1</v>
      </c>
      <c r="AV87" s="230" t="str">
        <f t="shared" si="112"/>
        <v>0</v>
      </c>
      <c r="AW87" s="232" t="str">
        <f t="shared" si="112"/>
        <v>0</v>
      </c>
      <c r="AX87" s="232" t="str">
        <f t="shared" si="112"/>
        <v>0</v>
      </c>
      <c r="AY87" s="233" t="str">
        <f t="shared" si="112"/>
        <v>0</v>
      </c>
      <c r="AZ87" s="232" t="str">
        <f t="shared" si="112"/>
        <v>0</v>
      </c>
      <c r="BA87" s="232" t="str">
        <f t="shared" si="112"/>
        <v>0</v>
      </c>
      <c r="BB87" s="232" t="str">
        <f t="shared" si="112"/>
        <v>0</v>
      </c>
      <c r="BC87" s="233" t="str">
        <f t="shared" si="112"/>
        <v>0</v>
      </c>
      <c r="BD87" s="168" t="str">
        <f t="shared" si="113"/>
        <v>0</v>
      </c>
      <c r="BE87" s="168" t="str">
        <f t="shared" si="113"/>
        <v>0</v>
      </c>
      <c r="BF87" s="168" t="str">
        <f t="shared" si="113"/>
        <v>0</v>
      </c>
      <c r="BG87" s="169" t="str">
        <f t="shared" si="113"/>
        <v>0</v>
      </c>
      <c r="BH87" s="168" t="str">
        <f t="shared" si="113"/>
        <v>0</v>
      </c>
      <c r="BI87" s="168" t="str">
        <f t="shared" si="113"/>
        <v>0</v>
      </c>
      <c r="BJ87" s="168" t="str">
        <f t="shared" si="113"/>
        <v>1</v>
      </c>
      <c r="BK87" s="169" t="str">
        <f t="shared" si="113"/>
        <v>0</v>
      </c>
      <c r="BL87" s="168" t="str">
        <f t="shared" si="114"/>
        <v>0</v>
      </c>
      <c r="BM87" s="168" t="str">
        <f t="shared" si="114"/>
        <v>0</v>
      </c>
      <c r="BN87" s="168" t="str">
        <f t="shared" si="114"/>
        <v>0</v>
      </c>
      <c r="BO87" s="169" t="str">
        <f t="shared" si="114"/>
        <v>0</v>
      </c>
      <c r="BP87" s="168" t="str">
        <f t="shared" si="114"/>
        <v>0</v>
      </c>
      <c r="BQ87" s="168" t="str">
        <f t="shared" si="114"/>
        <v>1</v>
      </c>
      <c r="BR87" s="168" t="str">
        <f t="shared" si="114"/>
        <v>1</v>
      </c>
      <c r="BS87" s="169" t="str">
        <f t="shared" si="114"/>
        <v>0</v>
      </c>
      <c r="BT87" s="302" t="str">
        <f t="shared" si="115"/>
        <v>0</v>
      </c>
      <c r="BU87" s="302" t="str">
        <f t="shared" si="115"/>
        <v>0</v>
      </c>
      <c r="BV87" s="302" t="str">
        <f t="shared" si="115"/>
        <v>0</v>
      </c>
      <c r="BW87" s="303" t="str">
        <f t="shared" si="115"/>
        <v>1</v>
      </c>
      <c r="BX87" s="302" t="str">
        <f t="shared" si="115"/>
        <v>0</v>
      </c>
      <c r="BY87" s="302" t="str">
        <f t="shared" si="115"/>
        <v>1</v>
      </c>
      <c r="BZ87" s="302" t="str">
        <f t="shared" si="115"/>
        <v>0</v>
      </c>
      <c r="CA87" s="303" t="str">
        <f t="shared" si="115"/>
        <v>0</v>
      </c>
      <c r="CB87" s="164" t="str">
        <f t="shared" si="116"/>
        <v>0</v>
      </c>
      <c r="CC87" s="289" t="str">
        <f t="shared" si="116"/>
        <v>1</v>
      </c>
      <c r="CD87" s="340" t="str">
        <f t="shared" si="116"/>
        <v>0</v>
      </c>
      <c r="CE87" s="341" t="str">
        <f t="shared" si="116"/>
        <v>0</v>
      </c>
      <c r="CF87" s="340" t="str">
        <f t="shared" si="116"/>
        <v>0</v>
      </c>
      <c r="CG87" s="340" t="str">
        <f t="shared" si="116"/>
        <v>0</v>
      </c>
      <c r="CH87" s="340" t="str">
        <f t="shared" si="116"/>
        <v>0</v>
      </c>
      <c r="CI87" s="341" t="str">
        <f t="shared" si="116"/>
        <v>0</v>
      </c>
      <c r="CJ87" s="367"/>
      <c r="CK87" s="367"/>
      <c r="CL87" s="32" t="str">
        <f t="shared" si="146"/>
        <v>9C1B</v>
      </c>
      <c r="CM87" s="285">
        <f t="shared" si="147"/>
        <v>77</v>
      </c>
      <c r="CN87" s="285">
        <f t="shared" si="150"/>
        <v>87</v>
      </c>
      <c r="CO87" s="142">
        <f t="shared" si="117"/>
        <v>63.8</v>
      </c>
      <c r="CP87" s="142">
        <f t="shared" si="118"/>
        <v>17.666666666666668</v>
      </c>
      <c r="CQ87" s="154">
        <f t="shared" si="148"/>
        <v>4</v>
      </c>
      <c r="CR87" s="367"/>
      <c r="CS87" s="170">
        <f t="shared" si="119"/>
        <v>9</v>
      </c>
      <c r="CT87" s="23">
        <f t="shared" si="120"/>
        <v>12</v>
      </c>
      <c r="CU87" s="171">
        <f t="shared" si="121"/>
        <v>1</v>
      </c>
      <c r="CV87" s="23">
        <f t="shared" si="122"/>
        <v>11</v>
      </c>
      <c r="CW87" s="172">
        <f t="shared" si="123"/>
        <v>0</v>
      </c>
      <c r="CX87" s="24">
        <f t="shared" si="124"/>
        <v>8</v>
      </c>
      <c r="CY87" s="267">
        <f t="shared" si="125"/>
        <v>4</v>
      </c>
      <c r="CZ87" s="268">
        <f t="shared" si="126"/>
        <v>13</v>
      </c>
      <c r="DA87" s="267">
        <f t="shared" si="127"/>
        <v>0</v>
      </c>
      <c r="DB87" s="268">
        <f t="shared" si="128"/>
        <v>0</v>
      </c>
      <c r="DC87" s="173">
        <f t="shared" si="129"/>
        <v>0</v>
      </c>
      <c r="DD87" s="26">
        <f t="shared" si="130"/>
        <v>2</v>
      </c>
      <c r="DE87" s="173">
        <f t="shared" si="131"/>
        <v>0</v>
      </c>
      <c r="DF87" s="26">
        <f t="shared" si="132"/>
        <v>6</v>
      </c>
      <c r="DG87" s="326">
        <f t="shared" si="133"/>
        <v>1</v>
      </c>
      <c r="DH87" s="327">
        <f t="shared" si="134"/>
        <v>4</v>
      </c>
      <c r="DI87" s="172">
        <f t="shared" si="135"/>
        <v>4</v>
      </c>
      <c r="DJ87" s="24">
        <f t="shared" si="136"/>
        <v>0</v>
      </c>
      <c r="DK87" s="172"/>
      <c r="DL87" s="19">
        <f t="shared" si="137"/>
        <v>156</v>
      </c>
      <c r="DM87" s="19">
        <f t="shared" si="138"/>
        <v>27</v>
      </c>
      <c r="DN87" s="174">
        <f t="shared" si="139"/>
        <v>8</v>
      </c>
      <c r="DO87" s="278">
        <f t="shared" si="140"/>
        <v>77</v>
      </c>
      <c r="DP87" s="278">
        <f t="shared" si="141"/>
        <v>0</v>
      </c>
      <c r="DQ87" s="20">
        <f t="shared" si="142"/>
        <v>2</v>
      </c>
      <c r="DR87" s="20">
        <f t="shared" si="143"/>
        <v>6</v>
      </c>
      <c r="DS87" s="337">
        <f t="shared" si="144"/>
        <v>20</v>
      </c>
      <c r="DT87" s="174">
        <f t="shared" si="145"/>
        <v>64</v>
      </c>
      <c r="DU87" s="172">
        <f t="shared" si="149"/>
        <v>20</v>
      </c>
      <c r="DV87" s="172"/>
      <c r="DW87" s="172"/>
      <c r="DX87" s="172"/>
      <c r="DY87" s="172"/>
      <c r="DZ87" s="172"/>
      <c r="EA87" s="172"/>
      <c r="EB87" s="172"/>
      <c r="EC87" s="172"/>
      <c r="ED87" s="172"/>
      <c r="EE87" s="172"/>
      <c r="EF87" s="172"/>
      <c r="EG87" s="172"/>
      <c r="EH87" s="172"/>
      <c r="EI87" s="172"/>
      <c r="EJ87" s="172"/>
      <c r="EK87" s="172"/>
      <c r="EL87" s="172"/>
      <c r="EM87" s="172"/>
      <c r="EN87" s="172"/>
      <c r="EO87" s="172"/>
      <c r="EP87" s="172"/>
      <c r="EQ87" s="172"/>
      <c r="ER87" s="172"/>
      <c r="ES87" s="172"/>
      <c r="ET87" s="172"/>
      <c r="EU87" s="172"/>
      <c r="EV87" s="172"/>
      <c r="EW87" s="172"/>
      <c r="EX87" s="172"/>
      <c r="EY87" s="172"/>
      <c r="EZ87" s="172"/>
      <c r="FA87" s="172"/>
      <c r="FB87" s="172"/>
      <c r="FC87" s="172"/>
      <c r="FD87" s="172"/>
      <c r="FE87" s="172"/>
      <c r="FF87" s="172"/>
      <c r="FG87" s="172"/>
      <c r="FH87" s="172"/>
      <c r="FI87" s="172"/>
      <c r="FJ87" s="172"/>
      <c r="FK87" s="172"/>
      <c r="FL87" s="172"/>
      <c r="FM87" s="172"/>
      <c r="FN87" s="172"/>
      <c r="FO87" s="172"/>
      <c r="FP87" s="172"/>
      <c r="FQ87" s="172"/>
      <c r="FR87" s="172"/>
      <c r="FS87" s="172"/>
      <c r="FT87" s="172"/>
      <c r="FU87" s="172"/>
      <c r="FV87" s="172"/>
      <c r="FW87" s="172"/>
      <c r="FX87" s="172"/>
      <c r="FY87" s="172"/>
      <c r="FZ87" s="172"/>
      <c r="GA87" s="172"/>
      <c r="GB87" s="172"/>
      <c r="GC87" s="172"/>
      <c r="GD87" s="172"/>
      <c r="GE87" s="172"/>
      <c r="GF87" s="172"/>
      <c r="GG87" s="172"/>
      <c r="GH87" s="172"/>
      <c r="GI87" s="172"/>
      <c r="GJ87" s="172"/>
      <c r="GK87" s="172"/>
      <c r="GL87" s="172"/>
      <c r="GM87" s="172"/>
      <c r="GN87" s="172"/>
      <c r="GO87" s="172"/>
      <c r="GP87" s="172"/>
      <c r="GQ87" s="172"/>
      <c r="GR87" s="172"/>
      <c r="GS87" s="172"/>
      <c r="GT87" s="172"/>
      <c r="GU87" s="172"/>
      <c r="GV87" s="172"/>
      <c r="GW87" s="172"/>
      <c r="GX87" s="172"/>
      <c r="GY87" s="172"/>
      <c r="GZ87" s="172"/>
      <c r="HA87" s="172"/>
      <c r="HB87" s="172"/>
      <c r="HC87" s="172"/>
      <c r="HD87" s="172"/>
      <c r="HE87" s="172"/>
      <c r="HF87" s="172"/>
      <c r="HG87" s="172"/>
      <c r="HH87" s="172"/>
      <c r="HI87" s="172"/>
      <c r="HJ87" s="172"/>
      <c r="HK87" s="172"/>
      <c r="HL87" s="172"/>
      <c r="HM87" s="172"/>
      <c r="HN87" s="172"/>
      <c r="HO87" s="172"/>
      <c r="HP87" s="172"/>
      <c r="HQ87" s="172"/>
      <c r="HR87" s="172"/>
      <c r="HS87" s="172"/>
      <c r="HT87" s="172"/>
      <c r="HU87" s="172"/>
      <c r="HV87" s="172"/>
      <c r="HW87" s="172"/>
      <c r="HX87" s="172"/>
      <c r="HY87" s="172"/>
      <c r="HZ87" s="172"/>
      <c r="IA87" s="172"/>
      <c r="IB87" s="172"/>
      <c r="IC87" s="172"/>
      <c r="ID87" s="172"/>
      <c r="IE87" s="172"/>
      <c r="IF87" s="172"/>
      <c r="IG87" s="172"/>
      <c r="IH87" s="172"/>
      <c r="II87" s="172"/>
      <c r="IJ87" s="172"/>
      <c r="IK87" s="172"/>
      <c r="IL87" s="172"/>
      <c r="IM87" s="172"/>
      <c r="IN87" s="172"/>
      <c r="IO87" s="172"/>
      <c r="IP87" s="172"/>
      <c r="IQ87" s="172"/>
      <c r="IR87" s="172"/>
      <c r="IS87" s="172"/>
      <c r="IT87" s="172"/>
      <c r="IU87" s="172"/>
      <c r="IV87" s="172"/>
      <c r="IW87" s="172"/>
      <c r="IX87" s="172"/>
      <c r="IY87" s="172"/>
      <c r="IZ87" s="172"/>
      <c r="JA87" s="172"/>
      <c r="JB87" s="172"/>
      <c r="JC87" s="172"/>
      <c r="JD87" s="172"/>
      <c r="JE87" s="172"/>
      <c r="JF87" s="172"/>
      <c r="JG87" s="172"/>
      <c r="JH87" s="172"/>
      <c r="JI87" s="172"/>
      <c r="JJ87" s="172"/>
      <c r="JK87" s="172"/>
      <c r="JL87" s="172"/>
      <c r="JM87" s="172"/>
      <c r="JN87" s="172"/>
      <c r="JO87" s="172"/>
      <c r="JP87" s="172"/>
      <c r="JQ87" s="172"/>
      <c r="JR87" s="172"/>
      <c r="JS87" s="172"/>
      <c r="JT87" s="172"/>
      <c r="JU87" s="172"/>
      <c r="JV87" s="172"/>
      <c r="JW87" s="172"/>
      <c r="JX87" s="172"/>
      <c r="JY87" s="172"/>
      <c r="JZ87" s="172"/>
      <c r="KA87" s="172"/>
      <c r="KB87" s="172"/>
      <c r="KC87" s="172"/>
      <c r="KD87" s="172"/>
      <c r="KE87" s="172"/>
      <c r="KF87" s="172"/>
      <c r="KG87" s="172"/>
      <c r="KH87" s="172"/>
      <c r="KI87" s="172"/>
      <c r="KJ87" s="172"/>
      <c r="KK87" s="172"/>
      <c r="KL87" s="172"/>
      <c r="KM87" s="172"/>
      <c r="KN87" s="172"/>
      <c r="KO87" s="172"/>
      <c r="KP87" s="172"/>
      <c r="KQ87" s="172"/>
      <c r="KR87" s="172"/>
      <c r="KS87" s="172"/>
      <c r="KT87" s="172"/>
      <c r="KU87" s="172"/>
      <c r="KV87" s="172"/>
      <c r="KW87" s="172"/>
      <c r="KX87" s="172"/>
      <c r="KY87" s="172"/>
      <c r="KZ87" s="172"/>
      <c r="LA87" s="172"/>
      <c r="LB87" s="172"/>
      <c r="LC87" s="172"/>
      <c r="LD87" s="172"/>
      <c r="LE87" s="172"/>
      <c r="LF87" s="172"/>
      <c r="LG87" s="172"/>
      <c r="LH87" s="172"/>
      <c r="LI87" s="172"/>
      <c r="LJ87" s="172"/>
      <c r="LK87" s="172"/>
      <c r="LL87" s="172"/>
      <c r="LM87" s="172"/>
      <c r="LN87" s="172"/>
      <c r="LO87" s="172"/>
      <c r="LP87" s="172"/>
      <c r="LQ87" s="172"/>
      <c r="LR87" s="172"/>
      <c r="LS87" s="172"/>
      <c r="LT87" s="172"/>
      <c r="LU87" s="172"/>
      <c r="LV87" s="172"/>
      <c r="LW87" s="172"/>
      <c r="LX87" s="172"/>
      <c r="LY87" s="172"/>
      <c r="LZ87" s="172"/>
      <c r="MA87" s="172"/>
      <c r="MB87" s="172"/>
      <c r="MC87" s="172"/>
      <c r="MD87" s="172"/>
      <c r="ME87" s="172"/>
      <c r="MF87" s="172"/>
      <c r="MG87" s="172"/>
      <c r="MH87" s="172"/>
      <c r="MI87" s="172"/>
      <c r="MJ87" s="172"/>
      <c r="MK87" s="172"/>
      <c r="ML87" s="172"/>
      <c r="MM87" s="172"/>
      <c r="MN87" s="172"/>
      <c r="MO87" s="172"/>
      <c r="MP87" s="172"/>
      <c r="MQ87" s="172"/>
      <c r="MR87" s="172"/>
      <c r="MS87" s="172"/>
      <c r="MT87" s="172"/>
      <c r="MU87" s="172"/>
      <c r="MV87" s="172"/>
      <c r="MW87" s="172"/>
      <c r="MX87" s="172"/>
      <c r="MY87" s="172"/>
      <c r="MZ87" s="172"/>
      <c r="NA87" s="172"/>
      <c r="NB87" s="172"/>
      <c r="NC87" s="172"/>
      <c r="ND87" s="172"/>
      <c r="NE87" s="172"/>
      <c r="NF87" s="172"/>
      <c r="NG87" s="172"/>
      <c r="NH87" s="172"/>
      <c r="NI87" s="172"/>
      <c r="NJ87" s="172"/>
      <c r="NK87" s="172"/>
      <c r="NL87" s="172"/>
      <c r="NM87" s="172"/>
      <c r="NN87" s="172"/>
      <c r="NO87" s="172"/>
      <c r="NP87" s="172"/>
      <c r="NQ87" s="172"/>
      <c r="NR87" s="172"/>
      <c r="NS87" s="172"/>
      <c r="NT87" s="172"/>
      <c r="NU87" s="172"/>
      <c r="NV87" s="172"/>
      <c r="NW87" s="172"/>
      <c r="NX87" s="172"/>
      <c r="NY87" s="172"/>
      <c r="NZ87" s="172"/>
      <c r="OA87" s="172"/>
      <c r="OB87" s="172"/>
      <c r="OC87" s="172"/>
      <c r="OD87" s="172"/>
      <c r="OE87" s="172"/>
      <c r="OF87" s="172"/>
      <c r="OG87" s="172"/>
      <c r="OH87" s="172"/>
      <c r="OI87" s="172"/>
      <c r="OJ87" s="172"/>
      <c r="OK87" s="172"/>
      <c r="OL87" s="172"/>
      <c r="OM87" s="172"/>
      <c r="ON87" s="172"/>
      <c r="OO87" s="172"/>
      <c r="OP87" s="172"/>
      <c r="OQ87" s="172"/>
      <c r="OR87" s="172"/>
      <c r="OS87" s="172"/>
      <c r="OT87" s="172"/>
      <c r="OU87" s="172"/>
      <c r="OV87" s="172"/>
      <c r="OW87" s="172"/>
      <c r="OX87" s="172"/>
      <c r="OY87" s="172"/>
      <c r="OZ87" s="172"/>
      <c r="PA87" s="172"/>
      <c r="PB87" s="172"/>
      <c r="PC87" s="172"/>
      <c r="PD87" s="172"/>
      <c r="PE87" s="172"/>
      <c r="PF87" s="172"/>
      <c r="PG87" s="172"/>
      <c r="PH87" s="172"/>
      <c r="PI87" s="172"/>
      <c r="PJ87" s="172"/>
      <c r="PK87" s="172"/>
      <c r="PL87" s="172"/>
      <c r="PM87" s="172"/>
      <c r="PN87" s="172"/>
      <c r="PO87" s="172"/>
      <c r="PP87" s="172"/>
      <c r="PQ87" s="172"/>
      <c r="PR87" s="172"/>
      <c r="PS87" s="172"/>
      <c r="PT87" s="172"/>
      <c r="PU87" s="172"/>
      <c r="PV87" s="172"/>
      <c r="PW87" s="172"/>
      <c r="PX87" s="172"/>
      <c r="PY87" s="172"/>
      <c r="PZ87" s="172"/>
      <c r="QA87" s="172"/>
      <c r="QB87" s="172"/>
      <c r="QC87" s="172"/>
      <c r="QD87" s="172"/>
      <c r="QE87" s="172"/>
      <c r="QF87" s="172"/>
      <c r="QG87" s="172"/>
      <c r="QH87" s="172"/>
      <c r="QI87" s="172"/>
      <c r="QJ87" s="172"/>
      <c r="QK87" s="172"/>
      <c r="QL87" s="172"/>
      <c r="QM87" s="172"/>
      <c r="QN87" s="172"/>
      <c r="QO87" s="172"/>
      <c r="QP87" s="172"/>
      <c r="QQ87" s="172"/>
      <c r="QR87" s="172"/>
      <c r="QS87" s="172"/>
      <c r="QT87" s="172"/>
      <c r="QU87" s="172"/>
      <c r="QV87" s="172"/>
      <c r="QW87" s="172"/>
      <c r="QX87" s="172"/>
      <c r="QY87" s="172"/>
      <c r="QZ87" s="172"/>
      <c r="RA87" s="172"/>
      <c r="RB87" s="172"/>
      <c r="RC87" s="172"/>
      <c r="RD87" s="172"/>
      <c r="RE87" s="172"/>
      <c r="RF87" s="172"/>
      <c r="RG87" s="172"/>
      <c r="RH87" s="172"/>
      <c r="RI87" s="172"/>
      <c r="RJ87" s="172"/>
      <c r="RK87" s="172"/>
      <c r="RL87" s="172"/>
      <c r="RM87" s="172"/>
      <c r="RN87" s="172"/>
      <c r="RO87" s="172"/>
      <c r="RP87" s="172"/>
      <c r="RQ87" s="172"/>
      <c r="RR87" s="172"/>
      <c r="RS87" s="172"/>
      <c r="RT87" s="172"/>
      <c r="RU87" s="172"/>
      <c r="RV87" s="172"/>
      <c r="RW87" s="172"/>
      <c r="RX87" s="172"/>
      <c r="RY87" s="172"/>
      <c r="RZ87" s="172"/>
      <c r="SA87" s="172"/>
      <c r="SB87" s="172"/>
      <c r="SC87" s="172"/>
      <c r="SD87" s="172"/>
      <c r="SE87" s="172"/>
      <c r="SF87" s="172"/>
      <c r="SG87" s="172"/>
      <c r="SH87" s="172"/>
      <c r="SI87" s="172"/>
      <c r="SJ87" s="172"/>
      <c r="SK87" s="172"/>
      <c r="SL87" s="172"/>
      <c r="SM87" s="172"/>
      <c r="SN87" s="172"/>
      <c r="SO87" s="172"/>
      <c r="SP87" s="172"/>
      <c r="SQ87" s="172"/>
      <c r="SR87" s="172"/>
      <c r="SS87" s="172"/>
      <c r="ST87" s="172"/>
      <c r="SU87" s="172"/>
      <c r="SV87" s="172"/>
      <c r="SW87" s="172"/>
      <c r="SX87" s="172"/>
      <c r="SY87" s="172"/>
      <c r="SZ87" s="172"/>
      <c r="TA87" s="172"/>
      <c r="TB87" s="172"/>
      <c r="TC87" s="172"/>
      <c r="TD87" s="172"/>
      <c r="TE87" s="172"/>
      <c r="TF87" s="172"/>
      <c r="TG87" s="172"/>
      <c r="TH87" s="172"/>
      <c r="TI87" s="172"/>
      <c r="TJ87" s="172"/>
      <c r="TK87" s="172"/>
      <c r="TL87" s="172"/>
      <c r="TM87" s="172"/>
      <c r="TN87" s="172"/>
      <c r="TO87" s="172"/>
      <c r="TP87" s="172"/>
      <c r="TQ87" s="172"/>
      <c r="TR87" s="172"/>
      <c r="TS87" s="172"/>
      <c r="TT87" s="172"/>
      <c r="TU87" s="172"/>
      <c r="TV87" s="172"/>
      <c r="TW87" s="172"/>
      <c r="TX87" s="172"/>
      <c r="TY87" s="172"/>
      <c r="TZ87" s="172"/>
      <c r="UA87" s="172"/>
      <c r="UB87" s="172"/>
      <c r="UC87" s="172"/>
      <c r="UD87" s="172"/>
      <c r="UE87" s="172"/>
      <c r="UF87" s="172"/>
      <c r="UG87" s="172"/>
      <c r="UH87" s="172"/>
      <c r="UI87" s="172"/>
      <c r="UJ87" s="172"/>
      <c r="UK87" s="172"/>
      <c r="UL87" s="172"/>
      <c r="UM87" s="172"/>
      <c r="UN87" s="172"/>
      <c r="UO87" s="172"/>
      <c r="UP87" s="172"/>
      <c r="UQ87" s="172"/>
      <c r="UR87" s="172"/>
      <c r="US87" s="172"/>
      <c r="UT87" s="172"/>
      <c r="UU87" s="172"/>
      <c r="UV87" s="172"/>
      <c r="UW87" s="172"/>
      <c r="UX87" s="172"/>
      <c r="UY87" s="172"/>
      <c r="UZ87" s="172"/>
      <c r="VA87" s="172"/>
      <c r="VB87" s="172"/>
      <c r="VC87" s="172"/>
      <c r="VD87" s="172"/>
      <c r="VE87" s="172"/>
      <c r="VF87" s="172"/>
      <c r="VG87" s="172"/>
      <c r="VH87" s="172"/>
      <c r="VI87" s="172"/>
      <c r="VJ87" s="172"/>
      <c r="VK87" s="172"/>
      <c r="VL87" s="172"/>
      <c r="VM87" s="172"/>
      <c r="VN87" s="172"/>
      <c r="VO87" s="172"/>
      <c r="VP87" s="172"/>
      <c r="VQ87" s="172"/>
      <c r="VR87" s="172"/>
      <c r="VS87" s="172"/>
      <c r="VT87" s="172"/>
      <c r="VU87" s="172"/>
      <c r="VV87" s="172"/>
      <c r="VW87" s="172"/>
      <c r="VX87" s="172"/>
      <c r="VY87" s="172"/>
      <c r="VZ87" s="172"/>
      <c r="WA87" s="172"/>
      <c r="WB87" s="172"/>
      <c r="WC87" s="172"/>
      <c r="WD87" s="172"/>
      <c r="WE87" s="172"/>
      <c r="WF87" s="172"/>
      <c r="WG87" s="172"/>
      <c r="WH87" s="172"/>
      <c r="WI87" s="172"/>
      <c r="WJ87" s="172"/>
      <c r="WK87" s="172"/>
      <c r="WL87" s="172"/>
      <c r="WM87" s="172"/>
      <c r="WN87" s="172"/>
      <c r="WO87" s="172"/>
      <c r="WP87" s="172"/>
      <c r="WQ87" s="172"/>
      <c r="WR87" s="172"/>
      <c r="WS87" s="172"/>
      <c r="WT87" s="172"/>
      <c r="WU87" s="172"/>
      <c r="WV87" s="172"/>
      <c r="WW87" s="172"/>
      <c r="WX87" s="172"/>
      <c r="WY87" s="172"/>
      <c r="WZ87" s="172"/>
      <c r="XA87" s="172"/>
      <c r="XB87" s="172"/>
      <c r="XC87" s="172"/>
      <c r="XD87" s="172"/>
      <c r="XE87" s="172"/>
      <c r="XF87" s="172"/>
      <c r="XG87" s="172"/>
      <c r="XH87" s="172"/>
      <c r="XI87" s="172"/>
      <c r="XJ87" s="172"/>
      <c r="XK87" s="172"/>
      <c r="XL87" s="172"/>
      <c r="XM87" s="172"/>
      <c r="XN87" s="172"/>
      <c r="XO87" s="172"/>
      <c r="XP87" s="172"/>
      <c r="XQ87" s="172"/>
      <c r="XR87" s="172"/>
      <c r="XS87" s="172"/>
      <c r="XT87" s="172"/>
      <c r="XU87" s="172"/>
      <c r="XV87" s="172"/>
      <c r="XW87" s="172"/>
      <c r="XX87" s="172"/>
      <c r="XY87" s="172"/>
      <c r="XZ87" s="172"/>
      <c r="YA87" s="172"/>
      <c r="YB87" s="172"/>
      <c r="YC87" s="172"/>
      <c r="YD87" s="172"/>
      <c r="YE87" s="172"/>
      <c r="YF87" s="172"/>
      <c r="YG87" s="172"/>
      <c r="YH87" s="172"/>
      <c r="YI87" s="172"/>
      <c r="YJ87" s="172"/>
      <c r="YK87" s="172"/>
      <c r="YL87" s="172"/>
      <c r="YM87" s="172"/>
      <c r="YN87" s="172"/>
      <c r="YO87" s="172"/>
      <c r="YP87" s="172"/>
      <c r="YQ87" s="172"/>
      <c r="YR87" s="172"/>
      <c r="YS87" s="172"/>
      <c r="YT87" s="172"/>
      <c r="YU87" s="172"/>
      <c r="YV87" s="172"/>
      <c r="YW87" s="172"/>
      <c r="YX87" s="172"/>
      <c r="YY87" s="172"/>
      <c r="YZ87" s="172"/>
      <c r="ZA87" s="172"/>
      <c r="ZB87" s="172"/>
      <c r="ZC87" s="172"/>
      <c r="ZD87" s="172"/>
      <c r="ZE87" s="172"/>
      <c r="ZF87" s="172"/>
      <c r="ZG87" s="172"/>
      <c r="ZH87" s="172"/>
      <c r="ZI87" s="172"/>
      <c r="ZJ87" s="172"/>
      <c r="ZK87" s="172"/>
      <c r="ZL87" s="172"/>
      <c r="ZM87" s="172"/>
      <c r="ZN87" s="172"/>
      <c r="ZO87" s="172"/>
      <c r="ZP87" s="172"/>
      <c r="ZQ87" s="172"/>
      <c r="ZR87" s="172"/>
      <c r="ZS87" s="172"/>
      <c r="ZT87" s="172"/>
      <c r="ZU87" s="172"/>
      <c r="ZV87" s="172"/>
      <c r="ZW87" s="172"/>
      <c r="ZX87" s="172"/>
      <c r="ZY87" s="172"/>
      <c r="ZZ87" s="172"/>
      <c r="AAA87" s="172"/>
      <c r="AAB87" s="172"/>
      <c r="AAC87" s="172"/>
      <c r="AAD87" s="172"/>
      <c r="AAE87" s="172"/>
      <c r="AAF87" s="172"/>
      <c r="AAG87" s="172"/>
      <c r="AAH87" s="172"/>
      <c r="AAI87" s="172"/>
      <c r="AAJ87" s="172"/>
      <c r="AAK87" s="172"/>
      <c r="AAL87" s="172"/>
      <c r="AAM87" s="172"/>
      <c r="AAN87" s="172"/>
      <c r="AAO87" s="172"/>
      <c r="AAP87" s="172"/>
      <c r="AAQ87" s="172"/>
      <c r="AAR87" s="172"/>
      <c r="AAS87" s="172"/>
      <c r="AAT87" s="172"/>
      <c r="AAU87" s="172"/>
      <c r="AAV87" s="172"/>
      <c r="AAW87" s="172"/>
      <c r="AAX87" s="172"/>
      <c r="AAY87" s="172"/>
      <c r="AAZ87" s="172"/>
      <c r="ABA87" s="172"/>
      <c r="ABB87" s="172"/>
      <c r="ABC87" s="172"/>
      <c r="ABD87" s="172"/>
      <c r="ABE87" s="172"/>
      <c r="ABF87" s="172"/>
      <c r="ABG87" s="172"/>
      <c r="ABH87" s="172"/>
      <c r="ABI87" s="172"/>
      <c r="ABJ87" s="172"/>
      <c r="ABK87" s="172"/>
      <c r="ABL87" s="172"/>
      <c r="ABM87" s="172"/>
      <c r="ABN87" s="172"/>
      <c r="ABO87" s="172"/>
      <c r="ABP87" s="172"/>
      <c r="ABQ87" s="172"/>
      <c r="ABR87" s="172"/>
      <c r="ABS87" s="172"/>
      <c r="ABT87" s="172"/>
      <c r="ABU87" s="172"/>
      <c r="ABV87" s="172"/>
      <c r="ABW87" s="172"/>
      <c r="ABX87" s="172"/>
      <c r="ABY87" s="172"/>
      <c r="ABZ87" s="172"/>
      <c r="ACA87" s="172"/>
      <c r="ACB87" s="172"/>
      <c r="ACC87" s="172"/>
      <c r="ACD87" s="172"/>
      <c r="ACE87" s="172"/>
      <c r="ACF87" s="172"/>
      <c r="ACG87" s="172"/>
      <c r="ACH87" s="172"/>
      <c r="ACI87" s="172"/>
      <c r="ACJ87" s="172"/>
      <c r="ACK87" s="172"/>
      <c r="ACL87" s="172"/>
      <c r="ACM87" s="172"/>
      <c r="ACN87" s="172"/>
      <c r="ACO87" s="172"/>
      <c r="ACP87" s="172"/>
      <c r="ACQ87" s="172"/>
      <c r="ACR87" s="172"/>
      <c r="ACS87" s="172"/>
      <c r="ACT87" s="172"/>
      <c r="ACU87" s="172"/>
      <c r="ACV87" s="172"/>
      <c r="ACW87" s="172"/>
      <c r="ACX87" s="172"/>
      <c r="ACY87" s="172"/>
      <c r="ACZ87" s="172"/>
      <c r="ADA87" s="172"/>
      <c r="ADB87" s="172"/>
      <c r="ADC87" s="172"/>
      <c r="ADD87" s="172"/>
      <c r="ADE87" s="172"/>
      <c r="ADF87" s="172"/>
      <c r="ADG87" s="172"/>
      <c r="ADH87" s="172"/>
      <c r="ADI87" s="172"/>
      <c r="ADJ87" s="172"/>
      <c r="ADK87" s="172"/>
      <c r="ADL87" s="172"/>
      <c r="ADM87" s="172"/>
      <c r="ADN87" s="172"/>
      <c r="ADO87" s="172"/>
      <c r="ADP87" s="172"/>
      <c r="ADQ87" s="172"/>
      <c r="ADR87" s="172"/>
      <c r="ADS87" s="172"/>
      <c r="ADT87" s="172"/>
      <c r="ADU87" s="172"/>
      <c r="ADV87" s="172"/>
      <c r="ADW87" s="172"/>
      <c r="ADX87" s="172"/>
      <c r="ADY87" s="172"/>
      <c r="ADZ87" s="172"/>
      <c r="AEA87" s="172"/>
      <c r="AEB87" s="172"/>
      <c r="AEC87" s="172"/>
      <c r="AED87" s="172"/>
      <c r="AEE87" s="172"/>
      <c r="AEF87" s="172"/>
      <c r="AEG87" s="172"/>
      <c r="AEH87" s="172"/>
      <c r="AEI87" s="172"/>
      <c r="AEJ87" s="172"/>
      <c r="AEK87" s="172"/>
      <c r="AEL87" s="172"/>
      <c r="AEM87" s="172"/>
      <c r="AEN87" s="172"/>
      <c r="AEO87" s="172"/>
      <c r="AEP87" s="172"/>
      <c r="AEQ87" s="172"/>
      <c r="AER87" s="172"/>
      <c r="AES87" s="172"/>
      <c r="AET87" s="172"/>
      <c r="AEU87" s="172"/>
      <c r="AEV87" s="172"/>
      <c r="AEW87" s="172"/>
      <c r="AEX87" s="172"/>
      <c r="AEY87" s="172"/>
      <c r="AEZ87" s="172"/>
      <c r="AFA87" s="172"/>
      <c r="AFB87" s="172"/>
      <c r="AFC87" s="172"/>
      <c r="AFD87" s="172"/>
      <c r="AFE87" s="172"/>
      <c r="AFF87" s="172"/>
      <c r="AFG87" s="172"/>
      <c r="AFH87" s="172"/>
      <c r="AFI87" s="172"/>
      <c r="AFJ87" s="172"/>
      <c r="AFK87" s="172"/>
      <c r="AFL87" s="172"/>
      <c r="AFM87" s="172"/>
      <c r="AFN87" s="172"/>
      <c r="AFO87" s="172"/>
      <c r="AFP87" s="172"/>
      <c r="AFQ87" s="172"/>
      <c r="AFR87" s="172"/>
      <c r="AFS87" s="172"/>
      <c r="AFT87" s="172"/>
      <c r="AFU87" s="172"/>
      <c r="AFV87" s="172"/>
      <c r="AFW87" s="172"/>
      <c r="AFX87" s="172"/>
      <c r="AFY87" s="172"/>
      <c r="AFZ87" s="172"/>
      <c r="AGA87" s="172"/>
      <c r="AGB87" s="172"/>
      <c r="AGC87" s="172"/>
      <c r="AGD87" s="172"/>
      <c r="AGE87" s="172"/>
      <c r="AGF87" s="172"/>
      <c r="AGG87" s="172"/>
      <c r="AGH87" s="172"/>
      <c r="AGI87" s="172"/>
      <c r="AGJ87" s="172"/>
      <c r="AGK87" s="172"/>
      <c r="AGL87" s="172"/>
      <c r="AGM87" s="172"/>
      <c r="AGN87" s="172"/>
      <c r="AGO87" s="172"/>
      <c r="AGP87" s="172"/>
      <c r="AGQ87" s="172"/>
      <c r="AGR87" s="172"/>
      <c r="AGS87" s="172"/>
      <c r="AGT87" s="172"/>
      <c r="AGU87" s="172"/>
      <c r="AGV87" s="172"/>
      <c r="AGW87" s="172"/>
      <c r="AGX87" s="172"/>
      <c r="AGY87" s="172"/>
      <c r="AGZ87" s="172"/>
      <c r="AHA87" s="172"/>
      <c r="AHB87" s="172"/>
      <c r="AHC87" s="172"/>
      <c r="AHD87" s="172"/>
      <c r="AHE87" s="172"/>
      <c r="AHF87" s="172"/>
      <c r="AHG87" s="172"/>
      <c r="AHH87" s="172"/>
      <c r="AHI87" s="172"/>
      <c r="AHJ87" s="172"/>
      <c r="AHK87" s="172"/>
      <c r="AHL87" s="172"/>
      <c r="AHM87" s="172"/>
      <c r="AHN87" s="172"/>
      <c r="AHO87" s="172"/>
      <c r="AHP87" s="172"/>
      <c r="AHQ87" s="172"/>
      <c r="AHR87" s="172"/>
      <c r="AHS87" s="172"/>
      <c r="AHT87" s="172"/>
      <c r="AHU87" s="172"/>
      <c r="AHV87" s="172"/>
      <c r="AHW87" s="172"/>
      <c r="AHX87" s="172"/>
      <c r="AHY87" s="172"/>
      <c r="AHZ87" s="172"/>
      <c r="AIA87" s="172"/>
      <c r="AIB87" s="172"/>
      <c r="AIC87" s="172"/>
      <c r="AID87" s="172"/>
      <c r="AIE87" s="172"/>
      <c r="AIF87" s="172"/>
      <c r="AIG87" s="172"/>
      <c r="AIH87" s="172"/>
      <c r="AII87" s="172"/>
      <c r="AIJ87" s="172"/>
      <c r="AIK87" s="172"/>
      <c r="AIL87" s="172"/>
      <c r="AIM87" s="172"/>
      <c r="AIN87" s="172"/>
      <c r="AIO87" s="172"/>
      <c r="AIP87" s="172"/>
      <c r="AIQ87" s="172"/>
      <c r="AIR87" s="172"/>
      <c r="AIS87" s="172"/>
      <c r="AIT87" s="172"/>
      <c r="AIU87" s="172"/>
      <c r="AIV87" s="172"/>
      <c r="AIW87" s="172"/>
      <c r="AIX87" s="172"/>
      <c r="AIY87" s="172"/>
      <c r="AIZ87" s="172"/>
      <c r="AJA87" s="172"/>
      <c r="AJB87" s="172"/>
      <c r="AJC87" s="172"/>
      <c r="AJD87" s="172"/>
      <c r="AJE87" s="172"/>
      <c r="AJF87" s="172"/>
      <c r="AJG87" s="172"/>
      <c r="AJH87" s="172"/>
      <c r="AJI87" s="172"/>
      <c r="AJJ87" s="172"/>
      <c r="AJK87" s="172"/>
      <c r="AJL87" s="172"/>
      <c r="AJM87" s="172"/>
      <c r="AJN87" s="172"/>
      <c r="AJO87" s="172"/>
      <c r="AJP87" s="172"/>
      <c r="AJQ87" s="172"/>
      <c r="AJR87" s="172"/>
      <c r="AJS87" s="172"/>
      <c r="AJT87" s="172"/>
      <c r="AJU87" s="172"/>
      <c r="AJV87" s="172"/>
      <c r="AJW87" s="172"/>
      <c r="AJX87" s="172"/>
      <c r="AJY87" s="172"/>
      <c r="AJZ87" s="172"/>
      <c r="AKA87" s="172"/>
      <c r="AKB87" s="172"/>
      <c r="AKC87" s="172"/>
      <c r="AKD87" s="172"/>
      <c r="AKE87" s="172"/>
      <c r="AKF87" s="172"/>
      <c r="AKG87" s="172"/>
      <c r="AKH87" s="172"/>
      <c r="AKI87" s="172"/>
      <c r="AKJ87" s="172"/>
      <c r="AKK87" s="172"/>
      <c r="AKL87" s="172"/>
      <c r="AKM87" s="172"/>
      <c r="AKN87" s="172"/>
      <c r="AKO87" s="172"/>
      <c r="AKP87" s="172"/>
      <c r="AKQ87" s="172"/>
      <c r="AKR87" s="172"/>
      <c r="AKS87" s="172"/>
      <c r="AKT87" s="172"/>
      <c r="AKU87" s="172"/>
      <c r="AKV87" s="172"/>
      <c r="AKW87" s="172"/>
      <c r="AKX87" s="172"/>
      <c r="AKY87" s="172"/>
      <c r="AKZ87" s="172"/>
      <c r="ALA87" s="172"/>
      <c r="ALB87" s="172"/>
      <c r="ALC87" s="172"/>
      <c r="ALD87" s="172"/>
      <c r="ALE87" s="172"/>
      <c r="ALF87" s="172"/>
      <c r="ALG87" s="172"/>
      <c r="ALH87" s="172"/>
      <c r="ALI87" s="172"/>
      <c r="ALJ87" s="172"/>
      <c r="ALK87" s="172"/>
      <c r="ALL87" s="172"/>
      <c r="ALM87" s="172"/>
      <c r="ALN87" s="172"/>
      <c r="ALO87" s="172"/>
      <c r="ALP87" s="172"/>
      <c r="ALQ87" s="172"/>
      <c r="ALR87" s="172"/>
      <c r="ALS87" s="172"/>
      <c r="ALT87" s="172"/>
      <c r="ALU87" s="172"/>
      <c r="ALV87" s="172"/>
      <c r="ALW87" s="172"/>
      <c r="ALX87" s="172"/>
      <c r="ALY87" s="172"/>
      <c r="ALZ87" s="172"/>
      <c r="AMA87" s="172"/>
      <c r="AMB87" s="172"/>
      <c r="AMC87" s="172"/>
      <c r="AMD87" s="172"/>
      <c r="AME87" s="172"/>
      <c r="AMF87" s="172"/>
      <c r="AMG87" s="172"/>
      <c r="AMH87" s="172"/>
      <c r="AMI87" s="172"/>
      <c r="AMJ87" s="172"/>
      <c r="AMK87" s="172"/>
      <c r="AML87" s="172"/>
    </row>
    <row r="88" spans="1:1026" s="282" customFormat="1">
      <c r="A88" s="408" t="s">
        <v>436</v>
      </c>
      <c r="B88" s="408" t="s">
        <v>437</v>
      </c>
      <c r="C88" s="154">
        <f t="shared" si="95"/>
        <v>17</v>
      </c>
      <c r="D88" s="167">
        <f t="shared" si="96"/>
        <v>68</v>
      </c>
      <c r="E88" s="166" t="str">
        <f t="shared" si="97"/>
        <v>9C</v>
      </c>
      <c r="F88" s="367" t="str">
        <f t="shared" si="98"/>
        <v>1B</v>
      </c>
      <c r="G88" s="367" t="str">
        <f t="shared" si="99"/>
        <v>0A</v>
      </c>
      <c r="H88" s="367" t="str">
        <f t="shared" si="100"/>
        <v>4D</v>
      </c>
      <c r="I88" s="367" t="str">
        <f t="shared" si="101"/>
        <v>00</v>
      </c>
      <c r="J88" s="367" t="str">
        <f t="shared" si="102"/>
        <v>02</v>
      </c>
      <c r="K88" s="367" t="str">
        <f t="shared" si="103"/>
        <v>06</v>
      </c>
      <c r="L88" s="367" t="str">
        <f t="shared" si="104"/>
        <v>16</v>
      </c>
      <c r="M88" s="367" t="str">
        <f t="shared" si="105"/>
        <v>4</v>
      </c>
      <c r="N88" s="367" t="str">
        <f t="shared" si="106"/>
        <v/>
      </c>
      <c r="O88" s="156" t="str">
        <f t="shared" si="107"/>
        <v/>
      </c>
      <c r="P88" s="157" t="str">
        <f t="shared" si="108"/>
        <v>1</v>
      </c>
      <c r="Q88" s="158" t="str">
        <f t="shared" si="108"/>
        <v>0</v>
      </c>
      <c r="R88" s="158" t="str">
        <f t="shared" si="108"/>
        <v>0</v>
      </c>
      <c r="S88" s="159" t="str">
        <f t="shared" si="108"/>
        <v>1</v>
      </c>
      <c r="T88" s="158" t="str">
        <f t="shared" si="108"/>
        <v>1</v>
      </c>
      <c r="U88" s="158" t="str">
        <f t="shared" si="108"/>
        <v>1</v>
      </c>
      <c r="V88" s="158" t="str">
        <f t="shared" si="108"/>
        <v>0</v>
      </c>
      <c r="W88" s="159" t="str">
        <f t="shared" si="108"/>
        <v>0</v>
      </c>
      <c r="X88" s="158" t="str">
        <f t="shared" si="109"/>
        <v>0</v>
      </c>
      <c r="Y88" s="158" t="str">
        <f t="shared" si="109"/>
        <v>0</v>
      </c>
      <c r="Z88" s="158" t="str">
        <f t="shared" si="109"/>
        <v>0</v>
      </c>
      <c r="AA88" s="159" t="str">
        <f t="shared" si="109"/>
        <v>1</v>
      </c>
      <c r="AB88" s="161" t="str">
        <f t="shared" si="109"/>
        <v>1</v>
      </c>
      <c r="AC88" s="161" t="str">
        <f t="shared" si="109"/>
        <v>0</v>
      </c>
      <c r="AD88" s="158" t="str">
        <f t="shared" si="109"/>
        <v>1</v>
      </c>
      <c r="AE88" s="159" t="str">
        <f t="shared" si="109"/>
        <v>1</v>
      </c>
      <c r="AF88" s="367" t="str">
        <f t="shared" si="110"/>
        <v>0</v>
      </c>
      <c r="AG88" s="162" t="str">
        <f t="shared" si="110"/>
        <v>0</v>
      </c>
      <c r="AH88" s="163" t="str">
        <f t="shared" si="110"/>
        <v>0</v>
      </c>
      <c r="AI88" s="165" t="str">
        <f t="shared" si="110"/>
        <v>0</v>
      </c>
      <c r="AJ88" s="164" t="str">
        <f t="shared" si="110"/>
        <v>1</v>
      </c>
      <c r="AK88" s="164" t="str">
        <f t="shared" si="110"/>
        <v>0</v>
      </c>
      <c r="AL88" s="289" t="str">
        <f t="shared" si="110"/>
        <v>1</v>
      </c>
      <c r="AM88" s="165" t="str">
        <f t="shared" si="110"/>
        <v>0</v>
      </c>
      <c r="AN88" s="230" t="str">
        <f t="shared" si="111"/>
        <v>0</v>
      </c>
      <c r="AO88" s="230" t="str">
        <f t="shared" si="111"/>
        <v>1</v>
      </c>
      <c r="AP88" s="230" t="str">
        <f t="shared" si="111"/>
        <v>0</v>
      </c>
      <c r="AQ88" s="231" t="str">
        <f t="shared" si="111"/>
        <v>0</v>
      </c>
      <c r="AR88" s="230" t="str">
        <f t="shared" si="111"/>
        <v>1</v>
      </c>
      <c r="AS88" s="230" t="str">
        <f t="shared" si="111"/>
        <v>1</v>
      </c>
      <c r="AT88" s="230" t="str">
        <f t="shared" si="111"/>
        <v>0</v>
      </c>
      <c r="AU88" s="231" t="str">
        <f t="shared" si="111"/>
        <v>1</v>
      </c>
      <c r="AV88" s="230" t="str">
        <f t="shared" si="112"/>
        <v>0</v>
      </c>
      <c r="AW88" s="232" t="str">
        <f t="shared" si="112"/>
        <v>0</v>
      </c>
      <c r="AX88" s="232" t="str">
        <f t="shared" si="112"/>
        <v>0</v>
      </c>
      <c r="AY88" s="233" t="str">
        <f t="shared" si="112"/>
        <v>0</v>
      </c>
      <c r="AZ88" s="232" t="str">
        <f t="shared" si="112"/>
        <v>0</v>
      </c>
      <c r="BA88" s="232" t="str">
        <f t="shared" si="112"/>
        <v>0</v>
      </c>
      <c r="BB88" s="232" t="str">
        <f t="shared" si="112"/>
        <v>0</v>
      </c>
      <c r="BC88" s="233" t="str">
        <f t="shared" si="112"/>
        <v>0</v>
      </c>
      <c r="BD88" s="168" t="str">
        <f t="shared" si="113"/>
        <v>0</v>
      </c>
      <c r="BE88" s="168" t="str">
        <f t="shared" si="113"/>
        <v>0</v>
      </c>
      <c r="BF88" s="168" t="str">
        <f t="shared" si="113"/>
        <v>0</v>
      </c>
      <c r="BG88" s="169" t="str">
        <f t="shared" si="113"/>
        <v>0</v>
      </c>
      <c r="BH88" s="168" t="str">
        <f t="shared" si="113"/>
        <v>0</v>
      </c>
      <c r="BI88" s="168" t="str">
        <f t="shared" si="113"/>
        <v>0</v>
      </c>
      <c r="BJ88" s="168" t="str">
        <f t="shared" si="113"/>
        <v>1</v>
      </c>
      <c r="BK88" s="169" t="str">
        <f t="shared" si="113"/>
        <v>0</v>
      </c>
      <c r="BL88" s="168" t="str">
        <f t="shared" si="114"/>
        <v>0</v>
      </c>
      <c r="BM88" s="168" t="str">
        <f t="shared" si="114"/>
        <v>0</v>
      </c>
      <c r="BN88" s="168" t="str">
        <f t="shared" si="114"/>
        <v>0</v>
      </c>
      <c r="BO88" s="169" t="str">
        <f t="shared" si="114"/>
        <v>0</v>
      </c>
      <c r="BP88" s="168" t="str">
        <f t="shared" si="114"/>
        <v>0</v>
      </c>
      <c r="BQ88" s="168" t="str">
        <f t="shared" si="114"/>
        <v>1</v>
      </c>
      <c r="BR88" s="168" t="str">
        <f t="shared" si="114"/>
        <v>1</v>
      </c>
      <c r="BS88" s="169" t="str">
        <f t="shared" si="114"/>
        <v>0</v>
      </c>
      <c r="BT88" s="302" t="str">
        <f t="shared" si="115"/>
        <v>0</v>
      </c>
      <c r="BU88" s="302" t="str">
        <f t="shared" si="115"/>
        <v>0</v>
      </c>
      <c r="BV88" s="302" t="str">
        <f t="shared" si="115"/>
        <v>0</v>
      </c>
      <c r="BW88" s="303" t="str">
        <f t="shared" si="115"/>
        <v>1</v>
      </c>
      <c r="BX88" s="302" t="str">
        <f t="shared" si="115"/>
        <v>0</v>
      </c>
      <c r="BY88" s="302" t="str">
        <f t="shared" si="115"/>
        <v>1</v>
      </c>
      <c r="BZ88" s="302" t="str">
        <f t="shared" si="115"/>
        <v>1</v>
      </c>
      <c r="CA88" s="303" t="str">
        <f t="shared" si="115"/>
        <v>0</v>
      </c>
      <c r="CB88" s="164" t="str">
        <f t="shared" si="116"/>
        <v>0</v>
      </c>
      <c r="CC88" s="289" t="str">
        <f t="shared" si="116"/>
        <v>1</v>
      </c>
      <c r="CD88" s="340" t="str">
        <f t="shared" si="116"/>
        <v>0</v>
      </c>
      <c r="CE88" s="341" t="str">
        <f t="shared" si="116"/>
        <v>0</v>
      </c>
      <c r="CF88" s="340" t="str">
        <f t="shared" si="116"/>
        <v>0</v>
      </c>
      <c r="CG88" s="340" t="str">
        <f t="shared" si="116"/>
        <v>0</v>
      </c>
      <c r="CH88" s="340" t="str">
        <f t="shared" si="116"/>
        <v>0</v>
      </c>
      <c r="CI88" s="341" t="str">
        <f t="shared" si="116"/>
        <v>0</v>
      </c>
      <c r="CJ88" s="367"/>
      <c r="CK88" s="367"/>
      <c r="CL88" s="32" t="str">
        <f t="shared" si="146"/>
        <v>9C1B</v>
      </c>
      <c r="CM88" s="285">
        <f t="shared" si="147"/>
        <v>77</v>
      </c>
      <c r="CN88" s="285">
        <f t="shared" si="150"/>
        <v>87</v>
      </c>
      <c r="CO88" s="142">
        <f t="shared" si="117"/>
        <v>63.8</v>
      </c>
      <c r="CP88" s="142">
        <f t="shared" si="118"/>
        <v>17.666666666666668</v>
      </c>
      <c r="CQ88" s="154">
        <f t="shared" si="148"/>
        <v>5</v>
      </c>
      <c r="CR88" s="367"/>
      <c r="CS88" s="170">
        <f t="shared" si="119"/>
        <v>9</v>
      </c>
      <c r="CT88" s="23">
        <f t="shared" si="120"/>
        <v>12</v>
      </c>
      <c r="CU88" s="171">
        <f t="shared" si="121"/>
        <v>1</v>
      </c>
      <c r="CV88" s="23">
        <f t="shared" si="122"/>
        <v>11</v>
      </c>
      <c r="CW88" s="172">
        <f t="shared" si="123"/>
        <v>0</v>
      </c>
      <c r="CX88" s="24">
        <f t="shared" si="124"/>
        <v>10</v>
      </c>
      <c r="CY88" s="267">
        <f t="shared" si="125"/>
        <v>4</v>
      </c>
      <c r="CZ88" s="268">
        <f t="shared" si="126"/>
        <v>13</v>
      </c>
      <c r="DA88" s="267">
        <f t="shared" si="127"/>
        <v>0</v>
      </c>
      <c r="DB88" s="268">
        <f t="shared" si="128"/>
        <v>0</v>
      </c>
      <c r="DC88" s="173">
        <f t="shared" si="129"/>
        <v>0</v>
      </c>
      <c r="DD88" s="26">
        <f t="shared" si="130"/>
        <v>2</v>
      </c>
      <c r="DE88" s="173">
        <f t="shared" si="131"/>
        <v>0</v>
      </c>
      <c r="DF88" s="26">
        <f t="shared" si="132"/>
        <v>6</v>
      </c>
      <c r="DG88" s="326">
        <f t="shared" si="133"/>
        <v>1</v>
      </c>
      <c r="DH88" s="327">
        <f t="shared" si="134"/>
        <v>6</v>
      </c>
      <c r="DI88" s="172">
        <f t="shared" si="135"/>
        <v>4</v>
      </c>
      <c r="DJ88" s="24">
        <f t="shared" si="136"/>
        <v>0</v>
      </c>
      <c r="DK88" s="172"/>
      <c r="DL88" s="19">
        <f t="shared" si="137"/>
        <v>156</v>
      </c>
      <c r="DM88" s="19">
        <f t="shared" si="138"/>
        <v>27</v>
      </c>
      <c r="DN88" s="174">
        <f t="shared" si="139"/>
        <v>10</v>
      </c>
      <c r="DO88" s="278">
        <f t="shared" si="140"/>
        <v>77</v>
      </c>
      <c r="DP88" s="278">
        <f t="shared" si="141"/>
        <v>0</v>
      </c>
      <c r="DQ88" s="20">
        <f t="shared" si="142"/>
        <v>2</v>
      </c>
      <c r="DR88" s="20">
        <f t="shared" si="143"/>
        <v>6</v>
      </c>
      <c r="DS88" s="337">
        <f t="shared" si="144"/>
        <v>22</v>
      </c>
      <c r="DT88" s="174">
        <f t="shared" si="145"/>
        <v>64</v>
      </c>
      <c r="DU88" s="172">
        <f t="shared" si="149"/>
        <v>22</v>
      </c>
      <c r="DV88" s="172"/>
      <c r="DW88" s="172"/>
      <c r="DX88" s="172"/>
      <c r="DY88" s="172"/>
      <c r="DZ88" s="172"/>
      <c r="EA88" s="172"/>
      <c r="EB88" s="172"/>
      <c r="EC88" s="172"/>
      <c r="ED88" s="172"/>
      <c r="EE88" s="172"/>
      <c r="EF88" s="172"/>
      <c r="EG88" s="172"/>
      <c r="EH88" s="172"/>
      <c r="EI88" s="172"/>
      <c r="EJ88" s="172"/>
      <c r="EK88" s="172"/>
      <c r="EL88" s="172"/>
      <c r="EM88" s="172"/>
      <c r="EN88" s="172"/>
      <c r="EO88" s="172"/>
      <c r="EP88" s="172"/>
      <c r="EQ88" s="172"/>
      <c r="ER88" s="172"/>
      <c r="ES88" s="172"/>
      <c r="ET88" s="172"/>
      <c r="EU88" s="172"/>
      <c r="EV88" s="172"/>
      <c r="EW88" s="172"/>
      <c r="EX88" s="172"/>
      <c r="EY88" s="172"/>
      <c r="EZ88" s="172"/>
      <c r="FA88" s="172"/>
      <c r="FB88" s="172"/>
      <c r="FC88" s="172"/>
      <c r="FD88" s="172"/>
      <c r="FE88" s="172"/>
      <c r="FF88" s="172"/>
      <c r="FG88" s="172"/>
      <c r="FH88" s="172"/>
      <c r="FI88" s="172"/>
      <c r="FJ88" s="172"/>
      <c r="FK88" s="172"/>
      <c r="FL88" s="172"/>
      <c r="FM88" s="172"/>
      <c r="FN88" s="172"/>
      <c r="FO88" s="172"/>
      <c r="FP88" s="172"/>
      <c r="FQ88" s="172"/>
      <c r="FR88" s="172"/>
      <c r="FS88" s="172"/>
      <c r="FT88" s="172"/>
      <c r="FU88" s="172"/>
      <c r="FV88" s="172"/>
      <c r="FW88" s="172"/>
      <c r="FX88" s="172"/>
      <c r="FY88" s="172"/>
      <c r="FZ88" s="172"/>
      <c r="GA88" s="172"/>
      <c r="GB88" s="172"/>
      <c r="GC88" s="172"/>
      <c r="GD88" s="172"/>
      <c r="GE88" s="172"/>
      <c r="GF88" s="172"/>
      <c r="GG88" s="172"/>
      <c r="GH88" s="172"/>
      <c r="GI88" s="172"/>
      <c r="GJ88" s="172"/>
      <c r="GK88" s="172"/>
      <c r="GL88" s="172"/>
      <c r="GM88" s="172"/>
      <c r="GN88" s="172"/>
      <c r="GO88" s="172"/>
      <c r="GP88" s="172"/>
      <c r="GQ88" s="172"/>
      <c r="GR88" s="172"/>
      <c r="GS88" s="172"/>
      <c r="GT88" s="172"/>
      <c r="GU88" s="172"/>
      <c r="GV88" s="172"/>
      <c r="GW88" s="172"/>
      <c r="GX88" s="172"/>
      <c r="GY88" s="172"/>
      <c r="GZ88" s="172"/>
      <c r="HA88" s="172"/>
      <c r="HB88" s="172"/>
      <c r="HC88" s="172"/>
      <c r="HD88" s="172"/>
      <c r="HE88" s="172"/>
      <c r="HF88" s="172"/>
      <c r="HG88" s="172"/>
      <c r="HH88" s="172"/>
      <c r="HI88" s="172"/>
      <c r="HJ88" s="172"/>
      <c r="HK88" s="172"/>
      <c r="HL88" s="172"/>
      <c r="HM88" s="172"/>
      <c r="HN88" s="172"/>
      <c r="HO88" s="172"/>
      <c r="HP88" s="172"/>
      <c r="HQ88" s="172"/>
      <c r="HR88" s="172"/>
      <c r="HS88" s="172"/>
      <c r="HT88" s="172"/>
      <c r="HU88" s="172"/>
      <c r="HV88" s="172"/>
      <c r="HW88" s="172"/>
      <c r="HX88" s="172"/>
      <c r="HY88" s="172"/>
      <c r="HZ88" s="172"/>
      <c r="IA88" s="172"/>
      <c r="IB88" s="172"/>
      <c r="IC88" s="172"/>
      <c r="ID88" s="172"/>
      <c r="IE88" s="172"/>
      <c r="IF88" s="172"/>
      <c r="IG88" s="172"/>
      <c r="IH88" s="172"/>
      <c r="II88" s="172"/>
      <c r="IJ88" s="172"/>
      <c r="IK88" s="172"/>
      <c r="IL88" s="172"/>
      <c r="IM88" s="172"/>
      <c r="IN88" s="172"/>
      <c r="IO88" s="172"/>
      <c r="IP88" s="172"/>
      <c r="IQ88" s="172"/>
      <c r="IR88" s="172"/>
      <c r="IS88" s="172"/>
      <c r="IT88" s="172"/>
      <c r="IU88" s="172"/>
      <c r="IV88" s="172"/>
      <c r="IW88" s="172"/>
      <c r="IX88" s="172"/>
      <c r="IY88" s="172"/>
      <c r="IZ88" s="172"/>
      <c r="JA88" s="172"/>
      <c r="JB88" s="172"/>
      <c r="JC88" s="172"/>
      <c r="JD88" s="172"/>
      <c r="JE88" s="172"/>
      <c r="JF88" s="172"/>
      <c r="JG88" s="172"/>
      <c r="JH88" s="172"/>
      <c r="JI88" s="172"/>
      <c r="JJ88" s="172"/>
      <c r="JK88" s="172"/>
      <c r="JL88" s="172"/>
      <c r="JM88" s="172"/>
      <c r="JN88" s="172"/>
      <c r="JO88" s="172"/>
      <c r="JP88" s="172"/>
      <c r="JQ88" s="172"/>
      <c r="JR88" s="172"/>
      <c r="JS88" s="172"/>
      <c r="JT88" s="172"/>
      <c r="JU88" s="172"/>
      <c r="JV88" s="172"/>
      <c r="JW88" s="172"/>
      <c r="JX88" s="172"/>
      <c r="JY88" s="172"/>
      <c r="JZ88" s="172"/>
      <c r="KA88" s="172"/>
      <c r="KB88" s="172"/>
      <c r="KC88" s="172"/>
      <c r="KD88" s="172"/>
      <c r="KE88" s="172"/>
      <c r="KF88" s="172"/>
      <c r="KG88" s="172"/>
      <c r="KH88" s="172"/>
      <c r="KI88" s="172"/>
      <c r="KJ88" s="172"/>
      <c r="KK88" s="172"/>
      <c r="KL88" s="172"/>
      <c r="KM88" s="172"/>
      <c r="KN88" s="172"/>
      <c r="KO88" s="172"/>
      <c r="KP88" s="172"/>
      <c r="KQ88" s="172"/>
      <c r="KR88" s="172"/>
      <c r="KS88" s="172"/>
      <c r="KT88" s="172"/>
      <c r="KU88" s="172"/>
      <c r="KV88" s="172"/>
      <c r="KW88" s="172"/>
      <c r="KX88" s="172"/>
      <c r="KY88" s="172"/>
      <c r="KZ88" s="172"/>
      <c r="LA88" s="172"/>
      <c r="LB88" s="172"/>
      <c r="LC88" s="172"/>
      <c r="LD88" s="172"/>
      <c r="LE88" s="172"/>
      <c r="LF88" s="172"/>
      <c r="LG88" s="172"/>
      <c r="LH88" s="172"/>
      <c r="LI88" s="172"/>
      <c r="LJ88" s="172"/>
      <c r="LK88" s="172"/>
      <c r="LL88" s="172"/>
      <c r="LM88" s="172"/>
      <c r="LN88" s="172"/>
      <c r="LO88" s="172"/>
      <c r="LP88" s="172"/>
      <c r="LQ88" s="172"/>
      <c r="LR88" s="172"/>
      <c r="LS88" s="172"/>
      <c r="LT88" s="172"/>
      <c r="LU88" s="172"/>
      <c r="LV88" s="172"/>
      <c r="LW88" s="172"/>
      <c r="LX88" s="172"/>
      <c r="LY88" s="172"/>
      <c r="LZ88" s="172"/>
      <c r="MA88" s="172"/>
      <c r="MB88" s="172"/>
      <c r="MC88" s="172"/>
      <c r="MD88" s="172"/>
      <c r="ME88" s="172"/>
      <c r="MF88" s="172"/>
      <c r="MG88" s="172"/>
      <c r="MH88" s="172"/>
      <c r="MI88" s="172"/>
      <c r="MJ88" s="172"/>
      <c r="MK88" s="172"/>
      <c r="ML88" s="172"/>
      <c r="MM88" s="172"/>
      <c r="MN88" s="172"/>
      <c r="MO88" s="172"/>
      <c r="MP88" s="172"/>
      <c r="MQ88" s="172"/>
      <c r="MR88" s="172"/>
      <c r="MS88" s="172"/>
      <c r="MT88" s="172"/>
      <c r="MU88" s="172"/>
      <c r="MV88" s="172"/>
      <c r="MW88" s="172"/>
      <c r="MX88" s="172"/>
      <c r="MY88" s="172"/>
      <c r="MZ88" s="172"/>
      <c r="NA88" s="172"/>
      <c r="NB88" s="172"/>
      <c r="NC88" s="172"/>
      <c r="ND88" s="172"/>
      <c r="NE88" s="172"/>
      <c r="NF88" s="172"/>
      <c r="NG88" s="172"/>
      <c r="NH88" s="172"/>
      <c r="NI88" s="172"/>
      <c r="NJ88" s="172"/>
      <c r="NK88" s="172"/>
      <c r="NL88" s="172"/>
      <c r="NM88" s="172"/>
      <c r="NN88" s="172"/>
      <c r="NO88" s="172"/>
      <c r="NP88" s="172"/>
      <c r="NQ88" s="172"/>
      <c r="NR88" s="172"/>
      <c r="NS88" s="172"/>
      <c r="NT88" s="172"/>
      <c r="NU88" s="172"/>
      <c r="NV88" s="172"/>
      <c r="NW88" s="172"/>
      <c r="NX88" s="172"/>
      <c r="NY88" s="172"/>
      <c r="NZ88" s="172"/>
      <c r="OA88" s="172"/>
      <c r="OB88" s="172"/>
      <c r="OC88" s="172"/>
      <c r="OD88" s="172"/>
      <c r="OE88" s="172"/>
      <c r="OF88" s="172"/>
      <c r="OG88" s="172"/>
      <c r="OH88" s="172"/>
      <c r="OI88" s="172"/>
      <c r="OJ88" s="172"/>
      <c r="OK88" s="172"/>
      <c r="OL88" s="172"/>
      <c r="OM88" s="172"/>
      <c r="ON88" s="172"/>
      <c r="OO88" s="172"/>
      <c r="OP88" s="172"/>
      <c r="OQ88" s="172"/>
      <c r="OR88" s="172"/>
      <c r="OS88" s="172"/>
      <c r="OT88" s="172"/>
      <c r="OU88" s="172"/>
      <c r="OV88" s="172"/>
      <c r="OW88" s="172"/>
      <c r="OX88" s="172"/>
      <c r="OY88" s="172"/>
      <c r="OZ88" s="172"/>
      <c r="PA88" s="172"/>
      <c r="PB88" s="172"/>
      <c r="PC88" s="172"/>
      <c r="PD88" s="172"/>
      <c r="PE88" s="172"/>
      <c r="PF88" s="172"/>
      <c r="PG88" s="172"/>
      <c r="PH88" s="172"/>
      <c r="PI88" s="172"/>
      <c r="PJ88" s="172"/>
      <c r="PK88" s="172"/>
      <c r="PL88" s="172"/>
      <c r="PM88" s="172"/>
      <c r="PN88" s="172"/>
      <c r="PO88" s="172"/>
      <c r="PP88" s="172"/>
      <c r="PQ88" s="172"/>
      <c r="PR88" s="172"/>
      <c r="PS88" s="172"/>
      <c r="PT88" s="172"/>
      <c r="PU88" s="172"/>
      <c r="PV88" s="172"/>
      <c r="PW88" s="172"/>
      <c r="PX88" s="172"/>
      <c r="PY88" s="172"/>
      <c r="PZ88" s="172"/>
      <c r="QA88" s="172"/>
      <c r="QB88" s="172"/>
      <c r="QC88" s="172"/>
      <c r="QD88" s="172"/>
      <c r="QE88" s="172"/>
      <c r="QF88" s="172"/>
      <c r="QG88" s="172"/>
      <c r="QH88" s="172"/>
      <c r="QI88" s="172"/>
      <c r="QJ88" s="172"/>
      <c r="QK88" s="172"/>
      <c r="QL88" s="172"/>
      <c r="QM88" s="172"/>
      <c r="QN88" s="172"/>
      <c r="QO88" s="172"/>
      <c r="QP88" s="172"/>
      <c r="QQ88" s="172"/>
      <c r="QR88" s="172"/>
      <c r="QS88" s="172"/>
      <c r="QT88" s="172"/>
      <c r="QU88" s="172"/>
      <c r="QV88" s="172"/>
      <c r="QW88" s="172"/>
      <c r="QX88" s="172"/>
      <c r="QY88" s="172"/>
      <c r="QZ88" s="172"/>
      <c r="RA88" s="172"/>
      <c r="RB88" s="172"/>
      <c r="RC88" s="172"/>
      <c r="RD88" s="172"/>
      <c r="RE88" s="172"/>
      <c r="RF88" s="172"/>
      <c r="RG88" s="172"/>
      <c r="RH88" s="172"/>
      <c r="RI88" s="172"/>
      <c r="RJ88" s="172"/>
      <c r="RK88" s="172"/>
      <c r="RL88" s="172"/>
      <c r="RM88" s="172"/>
      <c r="RN88" s="172"/>
      <c r="RO88" s="172"/>
      <c r="RP88" s="172"/>
      <c r="RQ88" s="172"/>
      <c r="RR88" s="172"/>
      <c r="RS88" s="172"/>
      <c r="RT88" s="172"/>
      <c r="RU88" s="172"/>
      <c r="RV88" s="172"/>
      <c r="RW88" s="172"/>
      <c r="RX88" s="172"/>
      <c r="RY88" s="172"/>
      <c r="RZ88" s="172"/>
      <c r="SA88" s="172"/>
      <c r="SB88" s="172"/>
      <c r="SC88" s="172"/>
      <c r="SD88" s="172"/>
      <c r="SE88" s="172"/>
      <c r="SF88" s="172"/>
      <c r="SG88" s="172"/>
      <c r="SH88" s="172"/>
      <c r="SI88" s="172"/>
      <c r="SJ88" s="172"/>
      <c r="SK88" s="172"/>
      <c r="SL88" s="172"/>
      <c r="SM88" s="172"/>
      <c r="SN88" s="172"/>
      <c r="SO88" s="172"/>
      <c r="SP88" s="172"/>
      <c r="SQ88" s="172"/>
      <c r="SR88" s="172"/>
      <c r="SS88" s="172"/>
      <c r="ST88" s="172"/>
      <c r="SU88" s="172"/>
      <c r="SV88" s="172"/>
      <c r="SW88" s="172"/>
      <c r="SX88" s="172"/>
      <c r="SY88" s="172"/>
      <c r="SZ88" s="172"/>
      <c r="TA88" s="172"/>
      <c r="TB88" s="172"/>
      <c r="TC88" s="172"/>
      <c r="TD88" s="172"/>
      <c r="TE88" s="172"/>
      <c r="TF88" s="172"/>
      <c r="TG88" s="172"/>
      <c r="TH88" s="172"/>
      <c r="TI88" s="172"/>
      <c r="TJ88" s="172"/>
      <c r="TK88" s="172"/>
      <c r="TL88" s="172"/>
      <c r="TM88" s="172"/>
      <c r="TN88" s="172"/>
      <c r="TO88" s="172"/>
      <c r="TP88" s="172"/>
      <c r="TQ88" s="172"/>
      <c r="TR88" s="172"/>
      <c r="TS88" s="172"/>
      <c r="TT88" s="172"/>
      <c r="TU88" s="172"/>
      <c r="TV88" s="172"/>
      <c r="TW88" s="172"/>
      <c r="TX88" s="172"/>
      <c r="TY88" s="172"/>
      <c r="TZ88" s="172"/>
      <c r="UA88" s="172"/>
      <c r="UB88" s="172"/>
      <c r="UC88" s="172"/>
      <c r="UD88" s="172"/>
      <c r="UE88" s="172"/>
      <c r="UF88" s="172"/>
      <c r="UG88" s="172"/>
      <c r="UH88" s="172"/>
      <c r="UI88" s="172"/>
      <c r="UJ88" s="172"/>
      <c r="UK88" s="172"/>
      <c r="UL88" s="172"/>
      <c r="UM88" s="172"/>
      <c r="UN88" s="172"/>
      <c r="UO88" s="172"/>
      <c r="UP88" s="172"/>
      <c r="UQ88" s="172"/>
      <c r="UR88" s="172"/>
      <c r="US88" s="172"/>
      <c r="UT88" s="172"/>
      <c r="UU88" s="172"/>
      <c r="UV88" s="172"/>
      <c r="UW88" s="172"/>
      <c r="UX88" s="172"/>
      <c r="UY88" s="172"/>
      <c r="UZ88" s="172"/>
      <c r="VA88" s="172"/>
      <c r="VB88" s="172"/>
      <c r="VC88" s="172"/>
      <c r="VD88" s="172"/>
      <c r="VE88" s="172"/>
      <c r="VF88" s="172"/>
      <c r="VG88" s="172"/>
      <c r="VH88" s="172"/>
      <c r="VI88" s="172"/>
      <c r="VJ88" s="172"/>
      <c r="VK88" s="172"/>
      <c r="VL88" s="172"/>
      <c r="VM88" s="172"/>
      <c r="VN88" s="172"/>
      <c r="VO88" s="172"/>
      <c r="VP88" s="172"/>
      <c r="VQ88" s="172"/>
      <c r="VR88" s="172"/>
      <c r="VS88" s="172"/>
      <c r="VT88" s="172"/>
      <c r="VU88" s="172"/>
      <c r="VV88" s="172"/>
      <c r="VW88" s="172"/>
      <c r="VX88" s="172"/>
      <c r="VY88" s="172"/>
      <c r="VZ88" s="172"/>
      <c r="WA88" s="172"/>
      <c r="WB88" s="172"/>
      <c r="WC88" s="172"/>
      <c r="WD88" s="172"/>
      <c r="WE88" s="172"/>
      <c r="WF88" s="172"/>
      <c r="WG88" s="172"/>
      <c r="WH88" s="172"/>
      <c r="WI88" s="172"/>
      <c r="WJ88" s="172"/>
      <c r="WK88" s="172"/>
      <c r="WL88" s="172"/>
      <c r="WM88" s="172"/>
      <c r="WN88" s="172"/>
      <c r="WO88" s="172"/>
      <c r="WP88" s="172"/>
      <c r="WQ88" s="172"/>
      <c r="WR88" s="172"/>
      <c r="WS88" s="172"/>
      <c r="WT88" s="172"/>
      <c r="WU88" s="172"/>
      <c r="WV88" s="172"/>
      <c r="WW88" s="172"/>
      <c r="WX88" s="172"/>
      <c r="WY88" s="172"/>
      <c r="WZ88" s="172"/>
      <c r="XA88" s="172"/>
      <c r="XB88" s="172"/>
      <c r="XC88" s="172"/>
      <c r="XD88" s="172"/>
      <c r="XE88" s="172"/>
      <c r="XF88" s="172"/>
      <c r="XG88" s="172"/>
      <c r="XH88" s="172"/>
      <c r="XI88" s="172"/>
      <c r="XJ88" s="172"/>
      <c r="XK88" s="172"/>
      <c r="XL88" s="172"/>
      <c r="XM88" s="172"/>
      <c r="XN88" s="172"/>
      <c r="XO88" s="172"/>
      <c r="XP88" s="172"/>
      <c r="XQ88" s="172"/>
      <c r="XR88" s="172"/>
      <c r="XS88" s="172"/>
      <c r="XT88" s="172"/>
      <c r="XU88" s="172"/>
      <c r="XV88" s="172"/>
      <c r="XW88" s="172"/>
      <c r="XX88" s="172"/>
      <c r="XY88" s="172"/>
      <c r="XZ88" s="172"/>
      <c r="YA88" s="172"/>
      <c r="YB88" s="172"/>
      <c r="YC88" s="172"/>
      <c r="YD88" s="172"/>
      <c r="YE88" s="172"/>
      <c r="YF88" s="172"/>
      <c r="YG88" s="172"/>
      <c r="YH88" s="172"/>
      <c r="YI88" s="172"/>
      <c r="YJ88" s="172"/>
      <c r="YK88" s="172"/>
      <c r="YL88" s="172"/>
      <c r="YM88" s="172"/>
      <c r="YN88" s="172"/>
      <c r="YO88" s="172"/>
      <c r="YP88" s="172"/>
      <c r="YQ88" s="172"/>
      <c r="YR88" s="172"/>
      <c r="YS88" s="172"/>
      <c r="YT88" s="172"/>
      <c r="YU88" s="172"/>
      <c r="YV88" s="172"/>
      <c r="YW88" s="172"/>
      <c r="YX88" s="172"/>
      <c r="YY88" s="172"/>
      <c r="YZ88" s="172"/>
      <c r="ZA88" s="172"/>
      <c r="ZB88" s="172"/>
      <c r="ZC88" s="172"/>
      <c r="ZD88" s="172"/>
      <c r="ZE88" s="172"/>
      <c r="ZF88" s="172"/>
      <c r="ZG88" s="172"/>
      <c r="ZH88" s="172"/>
      <c r="ZI88" s="172"/>
      <c r="ZJ88" s="172"/>
      <c r="ZK88" s="172"/>
      <c r="ZL88" s="172"/>
      <c r="ZM88" s="172"/>
      <c r="ZN88" s="172"/>
      <c r="ZO88" s="172"/>
      <c r="ZP88" s="172"/>
      <c r="ZQ88" s="172"/>
      <c r="ZR88" s="172"/>
      <c r="ZS88" s="172"/>
      <c r="ZT88" s="172"/>
      <c r="ZU88" s="172"/>
      <c r="ZV88" s="172"/>
      <c r="ZW88" s="172"/>
      <c r="ZX88" s="172"/>
      <c r="ZY88" s="172"/>
      <c r="ZZ88" s="172"/>
      <c r="AAA88" s="172"/>
      <c r="AAB88" s="172"/>
      <c r="AAC88" s="172"/>
      <c r="AAD88" s="172"/>
      <c r="AAE88" s="172"/>
      <c r="AAF88" s="172"/>
      <c r="AAG88" s="172"/>
      <c r="AAH88" s="172"/>
      <c r="AAI88" s="172"/>
      <c r="AAJ88" s="172"/>
      <c r="AAK88" s="172"/>
      <c r="AAL88" s="172"/>
      <c r="AAM88" s="172"/>
      <c r="AAN88" s="172"/>
      <c r="AAO88" s="172"/>
      <c r="AAP88" s="172"/>
      <c r="AAQ88" s="172"/>
      <c r="AAR88" s="172"/>
      <c r="AAS88" s="172"/>
      <c r="AAT88" s="172"/>
      <c r="AAU88" s="172"/>
      <c r="AAV88" s="172"/>
      <c r="AAW88" s="172"/>
      <c r="AAX88" s="172"/>
      <c r="AAY88" s="172"/>
      <c r="AAZ88" s="172"/>
      <c r="ABA88" s="172"/>
      <c r="ABB88" s="172"/>
      <c r="ABC88" s="172"/>
      <c r="ABD88" s="172"/>
      <c r="ABE88" s="172"/>
      <c r="ABF88" s="172"/>
      <c r="ABG88" s="172"/>
      <c r="ABH88" s="172"/>
      <c r="ABI88" s="172"/>
      <c r="ABJ88" s="172"/>
      <c r="ABK88" s="172"/>
      <c r="ABL88" s="172"/>
      <c r="ABM88" s="172"/>
      <c r="ABN88" s="172"/>
      <c r="ABO88" s="172"/>
      <c r="ABP88" s="172"/>
      <c r="ABQ88" s="172"/>
      <c r="ABR88" s="172"/>
      <c r="ABS88" s="172"/>
      <c r="ABT88" s="172"/>
      <c r="ABU88" s="172"/>
      <c r="ABV88" s="172"/>
      <c r="ABW88" s="172"/>
      <c r="ABX88" s="172"/>
      <c r="ABY88" s="172"/>
      <c r="ABZ88" s="172"/>
      <c r="ACA88" s="172"/>
      <c r="ACB88" s="172"/>
      <c r="ACC88" s="172"/>
      <c r="ACD88" s="172"/>
      <c r="ACE88" s="172"/>
      <c r="ACF88" s="172"/>
      <c r="ACG88" s="172"/>
      <c r="ACH88" s="172"/>
      <c r="ACI88" s="172"/>
      <c r="ACJ88" s="172"/>
      <c r="ACK88" s="172"/>
      <c r="ACL88" s="172"/>
      <c r="ACM88" s="172"/>
      <c r="ACN88" s="172"/>
      <c r="ACO88" s="172"/>
      <c r="ACP88" s="172"/>
      <c r="ACQ88" s="172"/>
      <c r="ACR88" s="172"/>
      <c r="ACS88" s="172"/>
      <c r="ACT88" s="172"/>
      <c r="ACU88" s="172"/>
      <c r="ACV88" s="172"/>
      <c r="ACW88" s="172"/>
      <c r="ACX88" s="172"/>
      <c r="ACY88" s="172"/>
      <c r="ACZ88" s="172"/>
      <c r="ADA88" s="172"/>
      <c r="ADB88" s="172"/>
      <c r="ADC88" s="172"/>
      <c r="ADD88" s="172"/>
      <c r="ADE88" s="172"/>
      <c r="ADF88" s="172"/>
      <c r="ADG88" s="172"/>
      <c r="ADH88" s="172"/>
      <c r="ADI88" s="172"/>
      <c r="ADJ88" s="172"/>
      <c r="ADK88" s="172"/>
      <c r="ADL88" s="172"/>
      <c r="ADM88" s="172"/>
      <c r="ADN88" s="172"/>
      <c r="ADO88" s="172"/>
      <c r="ADP88" s="172"/>
      <c r="ADQ88" s="172"/>
      <c r="ADR88" s="172"/>
      <c r="ADS88" s="172"/>
      <c r="ADT88" s="172"/>
      <c r="ADU88" s="172"/>
      <c r="ADV88" s="172"/>
      <c r="ADW88" s="172"/>
      <c r="ADX88" s="172"/>
      <c r="ADY88" s="172"/>
      <c r="ADZ88" s="172"/>
      <c r="AEA88" s="172"/>
      <c r="AEB88" s="172"/>
      <c r="AEC88" s="172"/>
      <c r="AED88" s="172"/>
      <c r="AEE88" s="172"/>
      <c r="AEF88" s="172"/>
      <c r="AEG88" s="172"/>
      <c r="AEH88" s="172"/>
      <c r="AEI88" s="172"/>
      <c r="AEJ88" s="172"/>
      <c r="AEK88" s="172"/>
      <c r="AEL88" s="172"/>
      <c r="AEM88" s="172"/>
      <c r="AEN88" s="172"/>
      <c r="AEO88" s="172"/>
      <c r="AEP88" s="172"/>
      <c r="AEQ88" s="172"/>
      <c r="AER88" s="172"/>
      <c r="AES88" s="172"/>
      <c r="AET88" s="172"/>
      <c r="AEU88" s="172"/>
      <c r="AEV88" s="172"/>
      <c r="AEW88" s="172"/>
      <c r="AEX88" s="172"/>
      <c r="AEY88" s="172"/>
      <c r="AEZ88" s="172"/>
      <c r="AFA88" s="172"/>
      <c r="AFB88" s="172"/>
      <c r="AFC88" s="172"/>
      <c r="AFD88" s="172"/>
      <c r="AFE88" s="172"/>
      <c r="AFF88" s="172"/>
      <c r="AFG88" s="172"/>
      <c r="AFH88" s="172"/>
      <c r="AFI88" s="172"/>
      <c r="AFJ88" s="172"/>
      <c r="AFK88" s="172"/>
      <c r="AFL88" s="172"/>
      <c r="AFM88" s="172"/>
      <c r="AFN88" s="172"/>
      <c r="AFO88" s="172"/>
      <c r="AFP88" s="172"/>
      <c r="AFQ88" s="172"/>
      <c r="AFR88" s="172"/>
      <c r="AFS88" s="172"/>
      <c r="AFT88" s="172"/>
      <c r="AFU88" s="172"/>
      <c r="AFV88" s="172"/>
      <c r="AFW88" s="172"/>
      <c r="AFX88" s="172"/>
      <c r="AFY88" s="172"/>
      <c r="AFZ88" s="172"/>
      <c r="AGA88" s="172"/>
      <c r="AGB88" s="172"/>
      <c r="AGC88" s="172"/>
      <c r="AGD88" s="172"/>
      <c r="AGE88" s="172"/>
      <c r="AGF88" s="172"/>
      <c r="AGG88" s="172"/>
      <c r="AGH88" s="172"/>
      <c r="AGI88" s="172"/>
      <c r="AGJ88" s="172"/>
      <c r="AGK88" s="172"/>
      <c r="AGL88" s="172"/>
      <c r="AGM88" s="172"/>
      <c r="AGN88" s="172"/>
      <c r="AGO88" s="172"/>
      <c r="AGP88" s="172"/>
      <c r="AGQ88" s="172"/>
      <c r="AGR88" s="172"/>
      <c r="AGS88" s="172"/>
      <c r="AGT88" s="172"/>
      <c r="AGU88" s="172"/>
      <c r="AGV88" s="172"/>
      <c r="AGW88" s="172"/>
      <c r="AGX88" s="172"/>
      <c r="AGY88" s="172"/>
      <c r="AGZ88" s="172"/>
      <c r="AHA88" s="172"/>
      <c r="AHB88" s="172"/>
      <c r="AHC88" s="172"/>
      <c r="AHD88" s="172"/>
      <c r="AHE88" s="172"/>
      <c r="AHF88" s="172"/>
      <c r="AHG88" s="172"/>
      <c r="AHH88" s="172"/>
      <c r="AHI88" s="172"/>
      <c r="AHJ88" s="172"/>
      <c r="AHK88" s="172"/>
      <c r="AHL88" s="172"/>
      <c r="AHM88" s="172"/>
      <c r="AHN88" s="172"/>
      <c r="AHO88" s="172"/>
      <c r="AHP88" s="172"/>
      <c r="AHQ88" s="172"/>
      <c r="AHR88" s="172"/>
      <c r="AHS88" s="172"/>
      <c r="AHT88" s="172"/>
      <c r="AHU88" s="172"/>
      <c r="AHV88" s="172"/>
      <c r="AHW88" s="172"/>
      <c r="AHX88" s="172"/>
      <c r="AHY88" s="172"/>
      <c r="AHZ88" s="172"/>
      <c r="AIA88" s="172"/>
      <c r="AIB88" s="172"/>
      <c r="AIC88" s="172"/>
      <c r="AID88" s="172"/>
      <c r="AIE88" s="172"/>
      <c r="AIF88" s="172"/>
      <c r="AIG88" s="172"/>
      <c r="AIH88" s="172"/>
      <c r="AII88" s="172"/>
      <c r="AIJ88" s="172"/>
      <c r="AIK88" s="172"/>
      <c r="AIL88" s="172"/>
      <c r="AIM88" s="172"/>
      <c r="AIN88" s="172"/>
      <c r="AIO88" s="172"/>
      <c r="AIP88" s="172"/>
      <c r="AIQ88" s="172"/>
      <c r="AIR88" s="172"/>
      <c r="AIS88" s="172"/>
      <c r="AIT88" s="172"/>
      <c r="AIU88" s="172"/>
      <c r="AIV88" s="172"/>
      <c r="AIW88" s="172"/>
      <c r="AIX88" s="172"/>
      <c r="AIY88" s="172"/>
      <c r="AIZ88" s="172"/>
      <c r="AJA88" s="172"/>
      <c r="AJB88" s="172"/>
      <c r="AJC88" s="172"/>
      <c r="AJD88" s="172"/>
      <c r="AJE88" s="172"/>
      <c r="AJF88" s="172"/>
      <c r="AJG88" s="172"/>
      <c r="AJH88" s="172"/>
      <c r="AJI88" s="172"/>
      <c r="AJJ88" s="172"/>
      <c r="AJK88" s="172"/>
      <c r="AJL88" s="172"/>
      <c r="AJM88" s="172"/>
      <c r="AJN88" s="172"/>
      <c r="AJO88" s="172"/>
      <c r="AJP88" s="172"/>
      <c r="AJQ88" s="172"/>
      <c r="AJR88" s="172"/>
      <c r="AJS88" s="172"/>
      <c r="AJT88" s="172"/>
      <c r="AJU88" s="172"/>
      <c r="AJV88" s="172"/>
      <c r="AJW88" s="172"/>
      <c r="AJX88" s="172"/>
      <c r="AJY88" s="172"/>
      <c r="AJZ88" s="172"/>
      <c r="AKA88" s="172"/>
      <c r="AKB88" s="172"/>
      <c r="AKC88" s="172"/>
      <c r="AKD88" s="172"/>
      <c r="AKE88" s="172"/>
      <c r="AKF88" s="172"/>
      <c r="AKG88" s="172"/>
      <c r="AKH88" s="172"/>
      <c r="AKI88" s="172"/>
      <c r="AKJ88" s="172"/>
      <c r="AKK88" s="172"/>
      <c r="AKL88" s="172"/>
      <c r="AKM88" s="172"/>
      <c r="AKN88" s="172"/>
      <c r="AKO88" s="172"/>
      <c r="AKP88" s="172"/>
      <c r="AKQ88" s="172"/>
      <c r="AKR88" s="172"/>
      <c r="AKS88" s="172"/>
      <c r="AKT88" s="172"/>
      <c r="AKU88" s="172"/>
      <c r="AKV88" s="172"/>
      <c r="AKW88" s="172"/>
      <c r="AKX88" s="172"/>
      <c r="AKY88" s="172"/>
      <c r="AKZ88" s="172"/>
      <c r="ALA88" s="172"/>
      <c r="ALB88" s="172"/>
      <c r="ALC88" s="172"/>
      <c r="ALD88" s="172"/>
      <c r="ALE88" s="172"/>
      <c r="ALF88" s="172"/>
      <c r="ALG88" s="172"/>
      <c r="ALH88" s="172"/>
      <c r="ALI88" s="172"/>
      <c r="ALJ88" s="172"/>
      <c r="ALK88" s="172"/>
      <c r="ALL88" s="172"/>
      <c r="ALM88" s="172"/>
      <c r="ALN88" s="172"/>
      <c r="ALO88" s="172"/>
      <c r="ALP88" s="172"/>
      <c r="ALQ88" s="172"/>
      <c r="ALR88" s="172"/>
      <c r="ALS88" s="172"/>
      <c r="ALT88" s="172"/>
      <c r="ALU88" s="172"/>
      <c r="ALV88" s="172"/>
      <c r="ALW88" s="172"/>
      <c r="ALX88" s="172"/>
      <c r="ALY88" s="172"/>
      <c r="ALZ88" s="172"/>
      <c r="AMA88" s="172"/>
      <c r="AMB88" s="172"/>
      <c r="AMC88" s="172"/>
      <c r="AMD88" s="172"/>
      <c r="AME88" s="172"/>
      <c r="AMF88" s="172"/>
      <c r="AMG88" s="172"/>
      <c r="AMH88" s="172"/>
      <c r="AMI88" s="172"/>
      <c r="AMJ88" s="172"/>
      <c r="AMK88" s="172"/>
      <c r="AML88" s="172"/>
    </row>
    <row r="89" spans="1:1026" s="282" customFormat="1">
      <c r="A89" s="408" t="s">
        <v>438</v>
      </c>
      <c r="B89" s="408" t="s">
        <v>439</v>
      </c>
      <c r="C89" s="154">
        <f t="shared" si="95"/>
        <v>17</v>
      </c>
      <c r="D89" s="167">
        <f t="shared" si="96"/>
        <v>68</v>
      </c>
      <c r="E89" s="166" t="str">
        <f t="shared" si="97"/>
        <v>9C</v>
      </c>
      <c r="F89" s="367" t="str">
        <f t="shared" si="98"/>
        <v>1B</v>
      </c>
      <c r="G89" s="367" t="str">
        <f t="shared" si="99"/>
        <v>0C</v>
      </c>
      <c r="H89" s="367" t="str">
        <f t="shared" si="100"/>
        <v>4D</v>
      </c>
      <c r="I89" s="367" t="str">
        <f t="shared" si="101"/>
        <v>00</v>
      </c>
      <c r="J89" s="367" t="str">
        <f t="shared" si="102"/>
        <v>01</v>
      </c>
      <c r="K89" s="367" t="str">
        <f t="shared" si="103"/>
        <v>06</v>
      </c>
      <c r="L89" s="367" t="str">
        <f t="shared" si="104"/>
        <v>17</v>
      </c>
      <c r="M89" s="367" t="str">
        <f t="shared" si="105"/>
        <v>4</v>
      </c>
      <c r="N89" s="367" t="str">
        <f t="shared" si="106"/>
        <v/>
      </c>
      <c r="O89" s="156" t="str">
        <f t="shared" si="107"/>
        <v/>
      </c>
      <c r="P89" s="157" t="str">
        <f t="shared" si="108"/>
        <v>1</v>
      </c>
      <c r="Q89" s="158" t="str">
        <f t="shared" si="108"/>
        <v>0</v>
      </c>
      <c r="R89" s="158" t="str">
        <f t="shared" si="108"/>
        <v>0</v>
      </c>
      <c r="S89" s="159" t="str">
        <f t="shared" si="108"/>
        <v>1</v>
      </c>
      <c r="T89" s="158" t="str">
        <f t="shared" si="108"/>
        <v>1</v>
      </c>
      <c r="U89" s="158" t="str">
        <f t="shared" si="108"/>
        <v>1</v>
      </c>
      <c r="V89" s="158" t="str">
        <f t="shared" si="108"/>
        <v>0</v>
      </c>
      <c r="W89" s="159" t="str">
        <f t="shared" si="108"/>
        <v>0</v>
      </c>
      <c r="X89" s="158" t="str">
        <f t="shared" si="109"/>
        <v>0</v>
      </c>
      <c r="Y89" s="158" t="str">
        <f t="shared" si="109"/>
        <v>0</v>
      </c>
      <c r="Z89" s="158" t="str">
        <f t="shared" si="109"/>
        <v>0</v>
      </c>
      <c r="AA89" s="159" t="str">
        <f t="shared" si="109"/>
        <v>1</v>
      </c>
      <c r="AB89" s="161" t="str">
        <f t="shared" si="109"/>
        <v>1</v>
      </c>
      <c r="AC89" s="161" t="str">
        <f t="shared" si="109"/>
        <v>0</v>
      </c>
      <c r="AD89" s="158" t="str">
        <f t="shared" si="109"/>
        <v>1</v>
      </c>
      <c r="AE89" s="159" t="str">
        <f t="shared" si="109"/>
        <v>1</v>
      </c>
      <c r="AF89" s="367" t="str">
        <f t="shared" si="110"/>
        <v>0</v>
      </c>
      <c r="AG89" s="162" t="str">
        <f t="shared" si="110"/>
        <v>0</v>
      </c>
      <c r="AH89" s="163" t="str">
        <f t="shared" si="110"/>
        <v>0</v>
      </c>
      <c r="AI89" s="165" t="str">
        <f t="shared" si="110"/>
        <v>0</v>
      </c>
      <c r="AJ89" s="164" t="str">
        <f t="shared" si="110"/>
        <v>1</v>
      </c>
      <c r="AK89" s="164" t="str">
        <f t="shared" si="110"/>
        <v>1</v>
      </c>
      <c r="AL89" s="289" t="str">
        <f t="shared" si="110"/>
        <v>0</v>
      </c>
      <c r="AM89" s="165" t="str">
        <f t="shared" si="110"/>
        <v>0</v>
      </c>
      <c r="AN89" s="230" t="str">
        <f t="shared" si="111"/>
        <v>0</v>
      </c>
      <c r="AO89" s="230" t="str">
        <f t="shared" si="111"/>
        <v>1</v>
      </c>
      <c r="AP89" s="230" t="str">
        <f t="shared" si="111"/>
        <v>0</v>
      </c>
      <c r="AQ89" s="231" t="str">
        <f t="shared" si="111"/>
        <v>0</v>
      </c>
      <c r="AR89" s="230" t="str">
        <f t="shared" si="111"/>
        <v>1</v>
      </c>
      <c r="AS89" s="230" t="str">
        <f t="shared" si="111"/>
        <v>1</v>
      </c>
      <c r="AT89" s="230" t="str">
        <f t="shared" si="111"/>
        <v>0</v>
      </c>
      <c r="AU89" s="231" t="str">
        <f t="shared" si="111"/>
        <v>1</v>
      </c>
      <c r="AV89" s="230" t="str">
        <f t="shared" si="112"/>
        <v>0</v>
      </c>
      <c r="AW89" s="232" t="str">
        <f t="shared" si="112"/>
        <v>0</v>
      </c>
      <c r="AX89" s="232" t="str">
        <f t="shared" si="112"/>
        <v>0</v>
      </c>
      <c r="AY89" s="233" t="str">
        <f t="shared" si="112"/>
        <v>0</v>
      </c>
      <c r="AZ89" s="232" t="str">
        <f t="shared" si="112"/>
        <v>0</v>
      </c>
      <c r="BA89" s="232" t="str">
        <f t="shared" si="112"/>
        <v>0</v>
      </c>
      <c r="BB89" s="232" t="str">
        <f t="shared" si="112"/>
        <v>0</v>
      </c>
      <c r="BC89" s="233" t="str">
        <f t="shared" si="112"/>
        <v>0</v>
      </c>
      <c r="BD89" s="168" t="str">
        <f t="shared" si="113"/>
        <v>0</v>
      </c>
      <c r="BE89" s="168" t="str">
        <f t="shared" si="113"/>
        <v>0</v>
      </c>
      <c r="BF89" s="168" t="str">
        <f t="shared" si="113"/>
        <v>0</v>
      </c>
      <c r="BG89" s="169" t="str">
        <f t="shared" si="113"/>
        <v>0</v>
      </c>
      <c r="BH89" s="168" t="str">
        <f t="shared" si="113"/>
        <v>0</v>
      </c>
      <c r="BI89" s="168" t="str">
        <f t="shared" si="113"/>
        <v>0</v>
      </c>
      <c r="BJ89" s="168" t="str">
        <f t="shared" si="113"/>
        <v>0</v>
      </c>
      <c r="BK89" s="169" t="str">
        <f t="shared" si="113"/>
        <v>1</v>
      </c>
      <c r="BL89" s="168" t="str">
        <f t="shared" si="114"/>
        <v>0</v>
      </c>
      <c r="BM89" s="168" t="str">
        <f t="shared" si="114"/>
        <v>0</v>
      </c>
      <c r="BN89" s="168" t="str">
        <f t="shared" si="114"/>
        <v>0</v>
      </c>
      <c r="BO89" s="169" t="str">
        <f t="shared" si="114"/>
        <v>0</v>
      </c>
      <c r="BP89" s="168" t="str">
        <f t="shared" si="114"/>
        <v>0</v>
      </c>
      <c r="BQ89" s="168" t="str">
        <f t="shared" si="114"/>
        <v>1</v>
      </c>
      <c r="BR89" s="168" t="str">
        <f t="shared" si="114"/>
        <v>1</v>
      </c>
      <c r="BS89" s="169" t="str">
        <f t="shared" si="114"/>
        <v>0</v>
      </c>
      <c r="BT89" s="302" t="str">
        <f t="shared" si="115"/>
        <v>0</v>
      </c>
      <c r="BU89" s="302" t="str">
        <f t="shared" si="115"/>
        <v>0</v>
      </c>
      <c r="BV89" s="302" t="str">
        <f t="shared" si="115"/>
        <v>0</v>
      </c>
      <c r="BW89" s="303" t="str">
        <f t="shared" si="115"/>
        <v>1</v>
      </c>
      <c r="BX89" s="302" t="str">
        <f t="shared" si="115"/>
        <v>0</v>
      </c>
      <c r="BY89" s="302" t="str">
        <f t="shared" si="115"/>
        <v>1</v>
      </c>
      <c r="BZ89" s="302" t="str">
        <f t="shared" si="115"/>
        <v>1</v>
      </c>
      <c r="CA89" s="303" t="str">
        <f t="shared" si="115"/>
        <v>1</v>
      </c>
      <c r="CB89" s="164" t="str">
        <f t="shared" si="116"/>
        <v>0</v>
      </c>
      <c r="CC89" s="289" t="str">
        <f t="shared" si="116"/>
        <v>1</v>
      </c>
      <c r="CD89" s="340" t="str">
        <f t="shared" si="116"/>
        <v>0</v>
      </c>
      <c r="CE89" s="341" t="str">
        <f t="shared" si="116"/>
        <v>0</v>
      </c>
      <c r="CF89" s="340" t="str">
        <f t="shared" si="116"/>
        <v>0</v>
      </c>
      <c r="CG89" s="340" t="str">
        <f t="shared" si="116"/>
        <v>0</v>
      </c>
      <c r="CH89" s="340" t="str">
        <f t="shared" si="116"/>
        <v>0</v>
      </c>
      <c r="CI89" s="341" t="str">
        <f t="shared" si="116"/>
        <v>0</v>
      </c>
      <c r="CJ89" s="367"/>
      <c r="CK89" s="367"/>
      <c r="CL89" s="32" t="str">
        <f t="shared" si="146"/>
        <v>9C1B</v>
      </c>
      <c r="CM89" s="285">
        <f t="shared" si="147"/>
        <v>77</v>
      </c>
      <c r="CN89" s="285">
        <f t="shared" si="150"/>
        <v>87</v>
      </c>
      <c r="CO89" s="142">
        <f t="shared" si="117"/>
        <v>63.7</v>
      </c>
      <c r="CP89" s="142">
        <f t="shared" si="118"/>
        <v>17.611111111111111</v>
      </c>
      <c r="CQ89" s="154">
        <f t="shared" si="148"/>
        <v>6</v>
      </c>
      <c r="CR89" s="367"/>
      <c r="CS89" s="170">
        <f t="shared" si="119"/>
        <v>9</v>
      </c>
      <c r="CT89" s="23">
        <f t="shared" si="120"/>
        <v>12</v>
      </c>
      <c r="CU89" s="171">
        <f t="shared" si="121"/>
        <v>1</v>
      </c>
      <c r="CV89" s="23">
        <f t="shared" si="122"/>
        <v>11</v>
      </c>
      <c r="CW89" s="172">
        <f t="shared" si="123"/>
        <v>0</v>
      </c>
      <c r="CX89" s="24">
        <f t="shared" si="124"/>
        <v>12</v>
      </c>
      <c r="CY89" s="267">
        <f t="shared" si="125"/>
        <v>4</v>
      </c>
      <c r="CZ89" s="268">
        <f t="shared" si="126"/>
        <v>13</v>
      </c>
      <c r="DA89" s="267">
        <f t="shared" si="127"/>
        <v>0</v>
      </c>
      <c r="DB89" s="268">
        <f t="shared" si="128"/>
        <v>0</v>
      </c>
      <c r="DC89" s="173">
        <f t="shared" si="129"/>
        <v>0</v>
      </c>
      <c r="DD89" s="26">
        <f t="shared" si="130"/>
        <v>1</v>
      </c>
      <c r="DE89" s="173">
        <f t="shared" si="131"/>
        <v>0</v>
      </c>
      <c r="DF89" s="26">
        <f t="shared" si="132"/>
        <v>6</v>
      </c>
      <c r="DG89" s="326">
        <f t="shared" si="133"/>
        <v>1</v>
      </c>
      <c r="DH89" s="327">
        <f t="shared" si="134"/>
        <v>7</v>
      </c>
      <c r="DI89" s="172">
        <f t="shared" si="135"/>
        <v>4</v>
      </c>
      <c r="DJ89" s="24">
        <f t="shared" si="136"/>
        <v>0</v>
      </c>
      <c r="DK89" s="172"/>
      <c r="DL89" s="19">
        <f t="shared" si="137"/>
        <v>156</v>
      </c>
      <c r="DM89" s="19">
        <f t="shared" si="138"/>
        <v>27</v>
      </c>
      <c r="DN89" s="174">
        <f t="shared" si="139"/>
        <v>12</v>
      </c>
      <c r="DO89" s="278">
        <f t="shared" si="140"/>
        <v>77</v>
      </c>
      <c r="DP89" s="278">
        <f t="shared" si="141"/>
        <v>0</v>
      </c>
      <c r="DQ89" s="20">
        <f t="shared" si="142"/>
        <v>1</v>
      </c>
      <c r="DR89" s="20">
        <f t="shared" si="143"/>
        <v>6</v>
      </c>
      <c r="DS89" s="337">
        <f t="shared" si="144"/>
        <v>23</v>
      </c>
      <c r="DT89" s="174">
        <f t="shared" si="145"/>
        <v>64</v>
      </c>
      <c r="DU89" s="172">
        <f t="shared" si="149"/>
        <v>23</v>
      </c>
      <c r="DV89" s="172"/>
      <c r="DW89" s="172"/>
      <c r="DX89" s="172"/>
      <c r="DY89" s="172"/>
      <c r="DZ89" s="172"/>
      <c r="EA89" s="172"/>
      <c r="EB89" s="172"/>
      <c r="EC89" s="172"/>
      <c r="ED89" s="172"/>
      <c r="EE89" s="172"/>
      <c r="EF89" s="172"/>
      <c r="EG89" s="172"/>
      <c r="EH89" s="172"/>
      <c r="EI89" s="172"/>
      <c r="EJ89" s="172"/>
      <c r="EK89" s="172"/>
      <c r="EL89" s="172"/>
      <c r="EM89" s="172"/>
      <c r="EN89" s="172"/>
      <c r="EO89" s="172"/>
      <c r="EP89" s="172"/>
      <c r="EQ89" s="172"/>
      <c r="ER89" s="172"/>
      <c r="ES89" s="172"/>
      <c r="ET89" s="172"/>
      <c r="EU89" s="172"/>
      <c r="EV89" s="172"/>
      <c r="EW89" s="172"/>
      <c r="EX89" s="172"/>
      <c r="EY89" s="172"/>
      <c r="EZ89" s="172"/>
      <c r="FA89" s="172"/>
      <c r="FB89" s="172"/>
      <c r="FC89" s="172"/>
      <c r="FD89" s="172"/>
      <c r="FE89" s="172"/>
      <c r="FF89" s="172"/>
      <c r="FG89" s="172"/>
      <c r="FH89" s="172"/>
      <c r="FI89" s="172"/>
      <c r="FJ89" s="172"/>
      <c r="FK89" s="172"/>
      <c r="FL89" s="172"/>
      <c r="FM89" s="172"/>
      <c r="FN89" s="172"/>
      <c r="FO89" s="172"/>
      <c r="FP89" s="172"/>
      <c r="FQ89" s="172"/>
      <c r="FR89" s="172"/>
      <c r="FS89" s="172"/>
      <c r="FT89" s="172"/>
      <c r="FU89" s="172"/>
      <c r="FV89" s="172"/>
      <c r="FW89" s="172"/>
      <c r="FX89" s="172"/>
      <c r="FY89" s="172"/>
      <c r="FZ89" s="172"/>
      <c r="GA89" s="172"/>
      <c r="GB89" s="172"/>
      <c r="GC89" s="172"/>
      <c r="GD89" s="172"/>
      <c r="GE89" s="172"/>
      <c r="GF89" s="172"/>
      <c r="GG89" s="172"/>
      <c r="GH89" s="172"/>
      <c r="GI89" s="172"/>
      <c r="GJ89" s="172"/>
      <c r="GK89" s="172"/>
      <c r="GL89" s="172"/>
      <c r="GM89" s="172"/>
      <c r="GN89" s="172"/>
      <c r="GO89" s="172"/>
      <c r="GP89" s="172"/>
      <c r="GQ89" s="172"/>
      <c r="GR89" s="172"/>
      <c r="GS89" s="172"/>
      <c r="GT89" s="172"/>
      <c r="GU89" s="172"/>
      <c r="GV89" s="172"/>
      <c r="GW89" s="172"/>
      <c r="GX89" s="172"/>
      <c r="GY89" s="172"/>
      <c r="GZ89" s="172"/>
      <c r="HA89" s="172"/>
      <c r="HB89" s="172"/>
      <c r="HC89" s="172"/>
      <c r="HD89" s="172"/>
      <c r="HE89" s="172"/>
      <c r="HF89" s="172"/>
      <c r="HG89" s="172"/>
      <c r="HH89" s="172"/>
      <c r="HI89" s="172"/>
      <c r="HJ89" s="172"/>
      <c r="HK89" s="172"/>
      <c r="HL89" s="172"/>
      <c r="HM89" s="172"/>
      <c r="HN89" s="172"/>
      <c r="HO89" s="172"/>
      <c r="HP89" s="172"/>
      <c r="HQ89" s="172"/>
      <c r="HR89" s="172"/>
      <c r="HS89" s="172"/>
      <c r="HT89" s="172"/>
      <c r="HU89" s="172"/>
      <c r="HV89" s="172"/>
      <c r="HW89" s="172"/>
      <c r="HX89" s="172"/>
      <c r="HY89" s="172"/>
      <c r="HZ89" s="172"/>
      <c r="IA89" s="172"/>
      <c r="IB89" s="172"/>
      <c r="IC89" s="172"/>
      <c r="ID89" s="172"/>
      <c r="IE89" s="172"/>
      <c r="IF89" s="172"/>
      <c r="IG89" s="172"/>
      <c r="IH89" s="172"/>
      <c r="II89" s="172"/>
      <c r="IJ89" s="172"/>
      <c r="IK89" s="172"/>
      <c r="IL89" s="172"/>
      <c r="IM89" s="172"/>
      <c r="IN89" s="172"/>
      <c r="IO89" s="172"/>
      <c r="IP89" s="172"/>
      <c r="IQ89" s="172"/>
      <c r="IR89" s="172"/>
      <c r="IS89" s="172"/>
      <c r="IT89" s="172"/>
      <c r="IU89" s="172"/>
      <c r="IV89" s="172"/>
      <c r="IW89" s="172"/>
      <c r="IX89" s="172"/>
      <c r="IY89" s="172"/>
      <c r="IZ89" s="172"/>
      <c r="JA89" s="172"/>
      <c r="JB89" s="172"/>
      <c r="JC89" s="172"/>
      <c r="JD89" s="172"/>
      <c r="JE89" s="172"/>
      <c r="JF89" s="172"/>
      <c r="JG89" s="172"/>
      <c r="JH89" s="172"/>
      <c r="JI89" s="172"/>
      <c r="JJ89" s="172"/>
      <c r="JK89" s="172"/>
      <c r="JL89" s="172"/>
      <c r="JM89" s="172"/>
      <c r="JN89" s="172"/>
      <c r="JO89" s="172"/>
      <c r="JP89" s="172"/>
      <c r="JQ89" s="172"/>
      <c r="JR89" s="172"/>
      <c r="JS89" s="172"/>
      <c r="JT89" s="172"/>
      <c r="JU89" s="172"/>
      <c r="JV89" s="172"/>
      <c r="JW89" s="172"/>
      <c r="JX89" s="172"/>
      <c r="JY89" s="172"/>
      <c r="JZ89" s="172"/>
      <c r="KA89" s="172"/>
      <c r="KB89" s="172"/>
      <c r="KC89" s="172"/>
      <c r="KD89" s="172"/>
      <c r="KE89" s="172"/>
      <c r="KF89" s="172"/>
      <c r="KG89" s="172"/>
      <c r="KH89" s="172"/>
      <c r="KI89" s="172"/>
      <c r="KJ89" s="172"/>
      <c r="KK89" s="172"/>
      <c r="KL89" s="172"/>
      <c r="KM89" s="172"/>
      <c r="KN89" s="172"/>
      <c r="KO89" s="172"/>
      <c r="KP89" s="172"/>
      <c r="KQ89" s="172"/>
      <c r="KR89" s="172"/>
      <c r="KS89" s="172"/>
      <c r="KT89" s="172"/>
      <c r="KU89" s="172"/>
      <c r="KV89" s="172"/>
      <c r="KW89" s="172"/>
      <c r="KX89" s="172"/>
      <c r="KY89" s="172"/>
      <c r="KZ89" s="172"/>
      <c r="LA89" s="172"/>
      <c r="LB89" s="172"/>
      <c r="LC89" s="172"/>
      <c r="LD89" s="172"/>
      <c r="LE89" s="172"/>
      <c r="LF89" s="172"/>
      <c r="LG89" s="172"/>
      <c r="LH89" s="172"/>
      <c r="LI89" s="172"/>
      <c r="LJ89" s="172"/>
      <c r="LK89" s="172"/>
      <c r="LL89" s="172"/>
      <c r="LM89" s="172"/>
      <c r="LN89" s="172"/>
      <c r="LO89" s="172"/>
      <c r="LP89" s="172"/>
      <c r="LQ89" s="172"/>
      <c r="LR89" s="172"/>
      <c r="LS89" s="172"/>
      <c r="LT89" s="172"/>
      <c r="LU89" s="172"/>
      <c r="LV89" s="172"/>
      <c r="LW89" s="172"/>
      <c r="LX89" s="172"/>
      <c r="LY89" s="172"/>
      <c r="LZ89" s="172"/>
      <c r="MA89" s="172"/>
      <c r="MB89" s="172"/>
      <c r="MC89" s="172"/>
      <c r="MD89" s="172"/>
      <c r="ME89" s="172"/>
      <c r="MF89" s="172"/>
      <c r="MG89" s="172"/>
      <c r="MH89" s="172"/>
      <c r="MI89" s="172"/>
      <c r="MJ89" s="172"/>
      <c r="MK89" s="172"/>
      <c r="ML89" s="172"/>
      <c r="MM89" s="172"/>
      <c r="MN89" s="172"/>
      <c r="MO89" s="172"/>
      <c r="MP89" s="172"/>
      <c r="MQ89" s="172"/>
      <c r="MR89" s="172"/>
      <c r="MS89" s="172"/>
      <c r="MT89" s="172"/>
      <c r="MU89" s="172"/>
      <c r="MV89" s="172"/>
      <c r="MW89" s="172"/>
      <c r="MX89" s="172"/>
      <c r="MY89" s="172"/>
      <c r="MZ89" s="172"/>
      <c r="NA89" s="172"/>
      <c r="NB89" s="172"/>
      <c r="NC89" s="172"/>
      <c r="ND89" s="172"/>
      <c r="NE89" s="172"/>
      <c r="NF89" s="172"/>
      <c r="NG89" s="172"/>
      <c r="NH89" s="172"/>
      <c r="NI89" s="172"/>
      <c r="NJ89" s="172"/>
      <c r="NK89" s="172"/>
      <c r="NL89" s="172"/>
      <c r="NM89" s="172"/>
      <c r="NN89" s="172"/>
      <c r="NO89" s="172"/>
      <c r="NP89" s="172"/>
      <c r="NQ89" s="172"/>
      <c r="NR89" s="172"/>
      <c r="NS89" s="172"/>
      <c r="NT89" s="172"/>
      <c r="NU89" s="172"/>
      <c r="NV89" s="172"/>
      <c r="NW89" s="172"/>
      <c r="NX89" s="172"/>
      <c r="NY89" s="172"/>
      <c r="NZ89" s="172"/>
      <c r="OA89" s="172"/>
      <c r="OB89" s="172"/>
      <c r="OC89" s="172"/>
      <c r="OD89" s="172"/>
      <c r="OE89" s="172"/>
      <c r="OF89" s="172"/>
      <c r="OG89" s="172"/>
      <c r="OH89" s="172"/>
      <c r="OI89" s="172"/>
      <c r="OJ89" s="172"/>
      <c r="OK89" s="172"/>
      <c r="OL89" s="172"/>
      <c r="OM89" s="172"/>
      <c r="ON89" s="172"/>
      <c r="OO89" s="172"/>
      <c r="OP89" s="172"/>
      <c r="OQ89" s="172"/>
      <c r="OR89" s="172"/>
      <c r="OS89" s="172"/>
      <c r="OT89" s="172"/>
      <c r="OU89" s="172"/>
      <c r="OV89" s="172"/>
      <c r="OW89" s="172"/>
      <c r="OX89" s="172"/>
      <c r="OY89" s="172"/>
      <c r="OZ89" s="172"/>
      <c r="PA89" s="172"/>
      <c r="PB89" s="172"/>
      <c r="PC89" s="172"/>
      <c r="PD89" s="172"/>
      <c r="PE89" s="172"/>
      <c r="PF89" s="172"/>
      <c r="PG89" s="172"/>
      <c r="PH89" s="172"/>
      <c r="PI89" s="172"/>
      <c r="PJ89" s="172"/>
      <c r="PK89" s="172"/>
      <c r="PL89" s="172"/>
      <c r="PM89" s="172"/>
      <c r="PN89" s="172"/>
      <c r="PO89" s="172"/>
      <c r="PP89" s="172"/>
      <c r="PQ89" s="172"/>
      <c r="PR89" s="172"/>
      <c r="PS89" s="172"/>
      <c r="PT89" s="172"/>
      <c r="PU89" s="172"/>
      <c r="PV89" s="172"/>
      <c r="PW89" s="172"/>
      <c r="PX89" s="172"/>
      <c r="PY89" s="172"/>
      <c r="PZ89" s="172"/>
      <c r="QA89" s="172"/>
      <c r="QB89" s="172"/>
      <c r="QC89" s="172"/>
      <c r="QD89" s="172"/>
      <c r="QE89" s="172"/>
      <c r="QF89" s="172"/>
      <c r="QG89" s="172"/>
      <c r="QH89" s="172"/>
      <c r="QI89" s="172"/>
      <c r="QJ89" s="172"/>
      <c r="QK89" s="172"/>
      <c r="QL89" s="172"/>
      <c r="QM89" s="172"/>
      <c r="QN89" s="172"/>
      <c r="QO89" s="172"/>
      <c r="QP89" s="172"/>
      <c r="QQ89" s="172"/>
      <c r="QR89" s="172"/>
      <c r="QS89" s="172"/>
      <c r="QT89" s="172"/>
      <c r="QU89" s="172"/>
      <c r="QV89" s="172"/>
      <c r="QW89" s="172"/>
      <c r="QX89" s="172"/>
      <c r="QY89" s="172"/>
      <c r="QZ89" s="172"/>
      <c r="RA89" s="172"/>
      <c r="RB89" s="172"/>
      <c r="RC89" s="172"/>
      <c r="RD89" s="172"/>
      <c r="RE89" s="172"/>
      <c r="RF89" s="172"/>
      <c r="RG89" s="172"/>
      <c r="RH89" s="172"/>
      <c r="RI89" s="172"/>
      <c r="RJ89" s="172"/>
      <c r="RK89" s="172"/>
      <c r="RL89" s="172"/>
      <c r="RM89" s="172"/>
      <c r="RN89" s="172"/>
      <c r="RO89" s="172"/>
      <c r="RP89" s="172"/>
      <c r="RQ89" s="172"/>
      <c r="RR89" s="172"/>
      <c r="RS89" s="172"/>
      <c r="RT89" s="172"/>
      <c r="RU89" s="172"/>
      <c r="RV89" s="172"/>
      <c r="RW89" s="172"/>
      <c r="RX89" s="172"/>
      <c r="RY89" s="172"/>
      <c r="RZ89" s="172"/>
      <c r="SA89" s="172"/>
      <c r="SB89" s="172"/>
      <c r="SC89" s="172"/>
      <c r="SD89" s="172"/>
      <c r="SE89" s="172"/>
      <c r="SF89" s="172"/>
      <c r="SG89" s="172"/>
      <c r="SH89" s="172"/>
      <c r="SI89" s="172"/>
      <c r="SJ89" s="172"/>
      <c r="SK89" s="172"/>
      <c r="SL89" s="172"/>
      <c r="SM89" s="172"/>
      <c r="SN89" s="172"/>
      <c r="SO89" s="172"/>
      <c r="SP89" s="172"/>
      <c r="SQ89" s="172"/>
      <c r="SR89" s="172"/>
      <c r="SS89" s="172"/>
      <c r="ST89" s="172"/>
      <c r="SU89" s="172"/>
      <c r="SV89" s="172"/>
      <c r="SW89" s="172"/>
      <c r="SX89" s="172"/>
      <c r="SY89" s="172"/>
      <c r="SZ89" s="172"/>
      <c r="TA89" s="172"/>
      <c r="TB89" s="172"/>
      <c r="TC89" s="172"/>
      <c r="TD89" s="172"/>
      <c r="TE89" s="172"/>
      <c r="TF89" s="172"/>
      <c r="TG89" s="172"/>
      <c r="TH89" s="172"/>
      <c r="TI89" s="172"/>
      <c r="TJ89" s="172"/>
      <c r="TK89" s="172"/>
      <c r="TL89" s="172"/>
      <c r="TM89" s="172"/>
      <c r="TN89" s="172"/>
      <c r="TO89" s="172"/>
      <c r="TP89" s="172"/>
      <c r="TQ89" s="172"/>
      <c r="TR89" s="172"/>
      <c r="TS89" s="172"/>
      <c r="TT89" s="172"/>
      <c r="TU89" s="172"/>
      <c r="TV89" s="172"/>
      <c r="TW89" s="172"/>
      <c r="TX89" s="172"/>
      <c r="TY89" s="172"/>
      <c r="TZ89" s="172"/>
      <c r="UA89" s="172"/>
      <c r="UB89" s="172"/>
      <c r="UC89" s="172"/>
      <c r="UD89" s="172"/>
      <c r="UE89" s="172"/>
      <c r="UF89" s="172"/>
      <c r="UG89" s="172"/>
      <c r="UH89" s="172"/>
      <c r="UI89" s="172"/>
      <c r="UJ89" s="172"/>
      <c r="UK89" s="172"/>
      <c r="UL89" s="172"/>
      <c r="UM89" s="172"/>
      <c r="UN89" s="172"/>
      <c r="UO89" s="172"/>
      <c r="UP89" s="172"/>
      <c r="UQ89" s="172"/>
      <c r="UR89" s="172"/>
      <c r="US89" s="172"/>
      <c r="UT89" s="172"/>
      <c r="UU89" s="172"/>
      <c r="UV89" s="172"/>
      <c r="UW89" s="172"/>
      <c r="UX89" s="172"/>
      <c r="UY89" s="172"/>
      <c r="UZ89" s="172"/>
      <c r="VA89" s="172"/>
      <c r="VB89" s="172"/>
      <c r="VC89" s="172"/>
      <c r="VD89" s="172"/>
      <c r="VE89" s="172"/>
      <c r="VF89" s="172"/>
      <c r="VG89" s="172"/>
      <c r="VH89" s="172"/>
      <c r="VI89" s="172"/>
      <c r="VJ89" s="172"/>
      <c r="VK89" s="172"/>
      <c r="VL89" s="172"/>
      <c r="VM89" s="172"/>
      <c r="VN89" s="172"/>
      <c r="VO89" s="172"/>
      <c r="VP89" s="172"/>
      <c r="VQ89" s="172"/>
      <c r="VR89" s="172"/>
      <c r="VS89" s="172"/>
      <c r="VT89" s="172"/>
      <c r="VU89" s="172"/>
      <c r="VV89" s="172"/>
      <c r="VW89" s="172"/>
      <c r="VX89" s="172"/>
      <c r="VY89" s="172"/>
      <c r="VZ89" s="172"/>
      <c r="WA89" s="172"/>
      <c r="WB89" s="172"/>
      <c r="WC89" s="172"/>
      <c r="WD89" s="172"/>
      <c r="WE89" s="172"/>
      <c r="WF89" s="172"/>
      <c r="WG89" s="172"/>
      <c r="WH89" s="172"/>
      <c r="WI89" s="172"/>
      <c r="WJ89" s="172"/>
      <c r="WK89" s="172"/>
      <c r="WL89" s="172"/>
      <c r="WM89" s="172"/>
      <c r="WN89" s="172"/>
      <c r="WO89" s="172"/>
      <c r="WP89" s="172"/>
      <c r="WQ89" s="172"/>
      <c r="WR89" s="172"/>
      <c r="WS89" s="172"/>
      <c r="WT89" s="172"/>
      <c r="WU89" s="172"/>
      <c r="WV89" s="172"/>
      <c r="WW89" s="172"/>
      <c r="WX89" s="172"/>
      <c r="WY89" s="172"/>
      <c r="WZ89" s="172"/>
      <c r="XA89" s="172"/>
      <c r="XB89" s="172"/>
      <c r="XC89" s="172"/>
      <c r="XD89" s="172"/>
      <c r="XE89" s="172"/>
      <c r="XF89" s="172"/>
      <c r="XG89" s="172"/>
      <c r="XH89" s="172"/>
      <c r="XI89" s="172"/>
      <c r="XJ89" s="172"/>
      <c r="XK89" s="172"/>
      <c r="XL89" s="172"/>
      <c r="XM89" s="172"/>
      <c r="XN89" s="172"/>
      <c r="XO89" s="172"/>
      <c r="XP89" s="172"/>
      <c r="XQ89" s="172"/>
      <c r="XR89" s="172"/>
      <c r="XS89" s="172"/>
      <c r="XT89" s="172"/>
      <c r="XU89" s="172"/>
      <c r="XV89" s="172"/>
      <c r="XW89" s="172"/>
      <c r="XX89" s="172"/>
      <c r="XY89" s="172"/>
      <c r="XZ89" s="172"/>
      <c r="YA89" s="172"/>
      <c r="YB89" s="172"/>
      <c r="YC89" s="172"/>
      <c r="YD89" s="172"/>
      <c r="YE89" s="172"/>
      <c r="YF89" s="172"/>
      <c r="YG89" s="172"/>
      <c r="YH89" s="172"/>
      <c r="YI89" s="172"/>
      <c r="YJ89" s="172"/>
      <c r="YK89" s="172"/>
      <c r="YL89" s="172"/>
      <c r="YM89" s="172"/>
      <c r="YN89" s="172"/>
      <c r="YO89" s="172"/>
      <c r="YP89" s="172"/>
      <c r="YQ89" s="172"/>
      <c r="YR89" s="172"/>
      <c r="YS89" s="172"/>
      <c r="YT89" s="172"/>
      <c r="YU89" s="172"/>
      <c r="YV89" s="172"/>
      <c r="YW89" s="172"/>
      <c r="YX89" s="172"/>
      <c r="YY89" s="172"/>
      <c r="YZ89" s="172"/>
      <c r="ZA89" s="172"/>
      <c r="ZB89" s="172"/>
      <c r="ZC89" s="172"/>
      <c r="ZD89" s="172"/>
      <c r="ZE89" s="172"/>
      <c r="ZF89" s="172"/>
      <c r="ZG89" s="172"/>
      <c r="ZH89" s="172"/>
      <c r="ZI89" s="172"/>
      <c r="ZJ89" s="172"/>
      <c r="ZK89" s="172"/>
      <c r="ZL89" s="172"/>
      <c r="ZM89" s="172"/>
      <c r="ZN89" s="172"/>
      <c r="ZO89" s="172"/>
      <c r="ZP89" s="172"/>
      <c r="ZQ89" s="172"/>
      <c r="ZR89" s="172"/>
      <c r="ZS89" s="172"/>
      <c r="ZT89" s="172"/>
      <c r="ZU89" s="172"/>
      <c r="ZV89" s="172"/>
      <c r="ZW89" s="172"/>
      <c r="ZX89" s="172"/>
      <c r="ZY89" s="172"/>
      <c r="ZZ89" s="172"/>
      <c r="AAA89" s="172"/>
      <c r="AAB89" s="172"/>
      <c r="AAC89" s="172"/>
      <c r="AAD89" s="172"/>
      <c r="AAE89" s="172"/>
      <c r="AAF89" s="172"/>
      <c r="AAG89" s="172"/>
      <c r="AAH89" s="172"/>
      <c r="AAI89" s="172"/>
      <c r="AAJ89" s="172"/>
      <c r="AAK89" s="172"/>
      <c r="AAL89" s="172"/>
      <c r="AAM89" s="172"/>
      <c r="AAN89" s="172"/>
      <c r="AAO89" s="172"/>
      <c r="AAP89" s="172"/>
      <c r="AAQ89" s="172"/>
      <c r="AAR89" s="172"/>
      <c r="AAS89" s="172"/>
      <c r="AAT89" s="172"/>
      <c r="AAU89" s="172"/>
      <c r="AAV89" s="172"/>
      <c r="AAW89" s="172"/>
      <c r="AAX89" s="172"/>
      <c r="AAY89" s="172"/>
      <c r="AAZ89" s="172"/>
      <c r="ABA89" s="172"/>
      <c r="ABB89" s="172"/>
      <c r="ABC89" s="172"/>
      <c r="ABD89" s="172"/>
      <c r="ABE89" s="172"/>
      <c r="ABF89" s="172"/>
      <c r="ABG89" s="172"/>
      <c r="ABH89" s="172"/>
      <c r="ABI89" s="172"/>
      <c r="ABJ89" s="172"/>
      <c r="ABK89" s="172"/>
      <c r="ABL89" s="172"/>
      <c r="ABM89" s="172"/>
      <c r="ABN89" s="172"/>
      <c r="ABO89" s="172"/>
      <c r="ABP89" s="172"/>
      <c r="ABQ89" s="172"/>
      <c r="ABR89" s="172"/>
      <c r="ABS89" s="172"/>
      <c r="ABT89" s="172"/>
      <c r="ABU89" s="172"/>
      <c r="ABV89" s="172"/>
      <c r="ABW89" s="172"/>
      <c r="ABX89" s="172"/>
      <c r="ABY89" s="172"/>
      <c r="ABZ89" s="172"/>
      <c r="ACA89" s="172"/>
      <c r="ACB89" s="172"/>
      <c r="ACC89" s="172"/>
      <c r="ACD89" s="172"/>
      <c r="ACE89" s="172"/>
      <c r="ACF89" s="172"/>
      <c r="ACG89" s="172"/>
      <c r="ACH89" s="172"/>
      <c r="ACI89" s="172"/>
      <c r="ACJ89" s="172"/>
      <c r="ACK89" s="172"/>
      <c r="ACL89" s="172"/>
      <c r="ACM89" s="172"/>
      <c r="ACN89" s="172"/>
      <c r="ACO89" s="172"/>
      <c r="ACP89" s="172"/>
      <c r="ACQ89" s="172"/>
      <c r="ACR89" s="172"/>
      <c r="ACS89" s="172"/>
      <c r="ACT89" s="172"/>
      <c r="ACU89" s="172"/>
      <c r="ACV89" s="172"/>
      <c r="ACW89" s="172"/>
      <c r="ACX89" s="172"/>
      <c r="ACY89" s="172"/>
      <c r="ACZ89" s="172"/>
      <c r="ADA89" s="172"/>
      <c r="ADB89" s="172"/>
      <c r="ADC89" s="172"/>
      <c r="ADD89" s="172"/>
      <c r="ADE89" s="172"/>
      <c r="ADF89" s="172"/>
      <c r="ADG89" s="172"/>
      <c r="ADH89" s="172"/>
      <c r="ADI89" s="172"/>
      <c r="ADJ89" s="172"/>
      <c r="ADK89" s="172"/>
      <c r="ADL89" s="172"/>
      <c r="ADM89" s="172"/>
      <c r="ADN89" s="172"/>
      <c r="ADO89" s="172"/>
      <c r="ADP89" s="172"/>
      <c r="ADQ89" s="172"/>
      <c r="ADR89" s="172"/>
      <c r="ADS89" s="172"/>
      <c r="ADT89" s="172"/>
      <c r="ADU89" s="172"/>
      <c r="ADV89" s="172"/>
      <c r="ADW89" s="172"/>
      <c r="ADX89" s="172"/>
      <c r="ADY89" s="172"/>
      <c r="ADZ89" s="172"/>
      <c r="AEA89" s="172"/>
      <c r="AEB89" s="172"/>
      <c r="AEC89" s="172"/>
      <c r="AED89" s="172"/>
      <c r="AEE89" s="172"/>
      <c r="AEF89" s="172"/>
      <c r="AEG89" s="172"/>
      <c r="AEH89" s="172"/>
      <c r="AEI89" s="172"/>
      <c r="AEJ89" s="172"/>
      <c r="AEK89" s="172"/>
      <c r="AEL89" s="172"/>
      <c r="AEM89" s="172"/>
      <c r="AEN89" s="172"/>
      <c r="AEO89" s="172"/>
      <c r="AEP89" s="172"/>
      <c r="AEQ89" s="172"/>
      <c r="AER89" s="172"/>
      <c r="AES89" s="172"/>
      <c r="AET89" s="172"/>
      <c r="AEU89" s="172"/>
      <c r="AEV89" s="172"/>
      <c r="AEW89" s="172"/>
      <c r="AEX89" s="172"/>
      <c r="AEY89" s="172"/>
      <c r="AEZ89" s="172"/>
      <c r="AFA89" s="172"/>
      <c r="AFB89" s="172"/>
      <c r="AFC89" s="172"/>
      <c r="AFD89" s="172"/>
      <c r="AFE89" s="172"/>
      <c r="AFF89" s="172"/>
      <c r="AFG89" s="172"/>
      <c r="AFH89" s="172"/>
      <c r="AFI89" s="172"/>
      <c r="AFJ89" s="172"/>
      <c r="AFK89" s="172"/>
      <c r="AFL89" s="172"/>
      <c r="AFM89" s="172"/>
      <c r="AFN89" s="172"/>
      <c r="AFO89" s="172"/>
      <c r="AFP89" s="172"/>
      <c r="AFQ89" s="172"/>
      <c r="AFR89" s="172"/>
      <c r="AFS89" s="172"/>
      <c r="AFT89" s="172"/>
      <c r="AFU89" s="172"/>
      <c r="AFV89" s="172"/>
      <c r="AFW89" s="172"/>
      <c r="AFX89" s="172"/>
      <c r="AFY89" s="172"/>
      <c r="AFZ89" s="172"/>
      <c r="AGA89" s="172"/>
      <c r="AGB89" s="172"/>
      <c r="AGC89" s="172"/>
      <c r="AGD89" s="172"/>
      <c r="AGE89" s="172"/>
      <c r="AGF89" s="172"/>
      <c r="AGG89" s="172"/>
      <c r="AGH89" s="172"/>
      <c r="AGI89" s="172"/>
      <c r="AGJ89" s="172"/>
      <c r="AGK89" s="172"/>
      <c r="AGL89" s="172"/>
      <c r="AGM89" s="172"/>
      <c r="AGN89" s="172"/>
      <c r="AGO89" s="172"/>
      <c r="AGP89" s="172"/>
      <c r="AGQ89" s="172"/>
      <c r="AGR89" s="172"/>
      <c r="AGS89" s="172"/>
      <c r="AGT89" s="172"/>
      <c r="AGU89" s="172"/>
      <c r="AGV89" s="172"/>
      <c r="AGW89" s="172"/>
      <c r="AGX89" s="172"/>
      <c r="AGY89" s="172"/>
      <c r="AGZ89" s="172"/>
      <c r="AHA89" s="172"/>
      <c r="AHB89" s="172"/>
      <c r="AHC89" s="172"/>
      <c r="AHD89" s="172"/>
      <c r="AHE89" s="172"/>
      <c r="AHF89" s="172"/>
      <c r="AHG89" s="172"/>
      <c r="AHH89" s="172"/>
      <c r="AHI89" s="172"/>
      <c r="AHJ89" s="172"/>
      <c r="AHK89" s="172"/>
      <c r="AHL89" s="172"/>
      <c r="AHM89" s="172"/>
      <c r="AHN89" s="172"/>
      <c r="AHO89" s="172"/>
      <c r="AHP89" s="172"/>
      <c r="AHQ89" s="172"/>
      <c r="AHR89" s="172"/>
      <c r="AHS89" s="172"/>
      <c r="AHT89" s="172"/>
      <c r="AHU89" s="172"/>
      <c r="AHV89" s="172"/>
      <c r="AHW89" s="172"/>
      <c r="AHX89" s="172"/>
      <c r="AHY89" s="172"/>
      <c r="AHZ89" s="172"/>
      <c r="AIA89" s="172"/>
      <c r="AIB89" s="172"/>
      <c r="AIC89" s="172"/>
      <c r="AID89" s="172"/>
      <c r="AIE89" s="172"/>
      <c r="AIF89" s="172"/>
      <c r="AIG89" s="172"/>
      <c r="AIH89" s="172"/>
      <c r="AII89" s="172"/>
      <c r="AIJ89" s="172"/>
      <c r="AIK89" s="172"/>
      <c r="AIL89" s="172"/>
      <c r="AIM89" s="172"/>
      <c r="AIN89" s="172"/>
      <c r="AIO89" s="172"/>
      <c r="AIP89" s="172"/>
      <c r="AIQ89" s="172"/>
      <c r="AIR89" s="172"/>
      <c r="AIS89" s="172"/>
      <c r="AIT89" s="172"/>
      <c r="AIU89" s="172"/>
      <c r="AIV89" s="172"/>
      <c r="AIW89" s="172"/>
      <c r="AIX89" s="172"/>
      <c r="AIY89" s="172"/>
      <c r="AIZ89" s="172"/>
      <c r="AJA89" s="172"/>
      <c r="AJB89" s="172"/>
      <c r="AJC89" s="172"/>
      <c r="AJD89" s="172"/>
      <c r="AJE89" s="172"/>
      <c r="AJF89" s="172"/>
      <c r="AJG89" s="172"/>
      <c r="AJH89" s="172"/>
      <c r="AJI89" s="172"/>
      <c r="AJJ89" s="172"/>
      <c r="AJK89" s="172"/>
      <c r="AJL89" s="172"/>
      <c r="AJM89" s="172"/>
      <c r="AJN89" s="172"/>
      <c r="AJO89" s="172"/>
      <c r="AJP89" s="172"/>
      <c r="AJQ89" s="172"/>
      <c r="AJR89" s="172"/>
      <c r="AJS89" s="172"/>
      <c r="AJT89" s="172"/>
      <c r="AJU89" s="172"/>
      <c r="AJV89" s="172"/>
      <c r="AJW89" s="172"/>
      <c r="AJX89" s="172"/>
      <c r="AJY89" s="172"/>
      <c r="AJZ89" s="172"/>
      <c r="AKA89" s="172"/>
      <c r="AKB89" s="172"/>
      <c r="AKC89" s="172"/>
      <c r="AKD89" s="172"/>
      <c r="AKE89" s="172"/>
      <c r="AKF89" s="172"/>
      <c r="AKG89" s="172"/>
      <c r="AKH89" s="172"/>
      <c r="AKI89" s="172"/>
      <c r="AKJ89" s="172"/>
      <c r="AKK89" s="172"/>
      <c r="AKL89" s="172"/>
      <c r="AKM89" s="172"/>
      <c r="AKN89" s="172"/>
      <c r="AKO89" s="172"/>
      <c r="AKP89" s="172"/>
      <c r="AKQ89" s="172"/>
      <c r="AKR89" s="172"/>
      <c r="AKS89" s="172"/>
      <c r="AKT89" s="172"/>
      <c r="AKU89" s="172"/>
      <c r="AKV89" s="172"/>
      <c r="AKW89" s="172"/>
      <c r="AKX89" s="172"/>
      <c r="AKY89" s="172"/>
      <c r="AKZ89" s="172"/>
      <c r="ALA89" s="172"/>
      <c r="ALB89" s="172"/>
      <c r="ALC89" s="172"/>
      <c r="ALD89" s="172"/>
      <c r="ALE89" s="172"/>
      <c r="ALF89" s="172"/>
      <c r="ALG89" s="172"/>
      <c r="ALH89" s="172"/>
      <c r="ALI89" s="172"/>
      <c r="ALJ89" s="172"/>
      <c r="ALK89" s="172"/>
      <c r="ALL89" s="172"/>
      <c r="ALM89" s="172"/>
      <c r="ALN89" s="172"/>
      <c r="ALO89" s="172"/>
      <c r="ALP89" s="172"/>
      <c r="ALQ89" s="172"/>
      <c r="ALR89" s="172"/>
      <c r="ALS89" s="172"/>
      <c r="ALT89" s="172"/>
      <c r="ALU89" s="172"/>
      <c r="ALV89" s="172"/>
      <c r="ALW89" s="172"/>
      <c r="ALX89" s="172"/>
      <c r="ALY89" s="172"/>
      <c r="ALZ89" s="172"/>
      <c r="AMA89" s="172"/>
      <c r="AMB89" s="172"/>
      <c r="AMC89" s="172"/>
      <c r="AMD89" s="172"/>
      <c r="AME89" s="172"/>
      <c r="AMF89" s="172"/>
      <c r="AMG89" s="172"/>
      <c r="AMH89" s="172"/>
      <c r="AMI89" s="172"/>
      <c r="AMJ89" s="172"/>
      <c r="AMK89" s="172"/>
      <c r="AML89" s="172"/>
    </row>
    <row r="90" spans="1:1026" s="282" customFormat="1">
      <c r="A90" s="408" t="s">
        <v>440</v>
      </c>
      <c r="B90" s="408" t="s">
        <v>441</v>
      </c>
      <c r="C90" s="154">
        <f t="shared" si="95"/>
        <v>17</v>
      </c>
      <c r="D90" s="167">
        <f t="shared" si="96"/>
        <v>68</v>
      </c>
      <c r="E90" s="166" t="str">
        <f t="shared" si="97"/>
        <v>9C</v>
      </c>
      <c r="F90" s="367" t="str">
        <f t="shared" si="98"/>
        <v>1B</v>
      </c>
      <c r="G90" s="367" t="str">
        <f t="shared" si="99"/>
        <v>0E</v>
      </c>
      <c r="H90" s="367" t="str">
        <f t="shared" si="100"/>
        <v>4D</v>
      </c>
      <c r="I90" s="367" t="str">
        <f t="shared" si="101"/>
        <v>00</v>
      </c>
      <c r="J90" s="367" t="str">
        <f t="shared" si="102"/>
        <v>01</v>
      </c>
      <c r="K90" s="367" t="str">
        <f t="shared" si="103"/>
        <v>06</v>
      </c>
      <c r="L90" s="367" t="str">
        <f t="shared" si="104"/>
        <v>19</v>
      </c>
      <c r="M90" s="367" t="str">
        <f t="shared" si="105"/>
        <v>4</v>
      </c>
      <c r="N90" s="367" t="str">
        <f t="shared" si="106"/>
        <v/>
      </c>
      <c r="O90" s="156" t="str">
        <f t="shared" si="107"/>
        <v/>
      </c>
      <c r="P90" s="157" t="str">
        <f t="shared" si="108"/>
        <v>1</v>
      </c>
      <c r="Q90" s="158" t="str">
        <f t="shared" si="108"/>
        <v>0</v>
      </c>
      <c r="R90" s="158" t="str">
        <f t="shared" si="108"/>
        <v>0</v>
      </c>
      <c r="S90" s="159" t="str">
        <f t="shared" si="108"/>
        <v>1</v>
      </c>
      <c r="T90" s="158" t="str">
        <f t="shared" si="108"/>
        <v>1</v>
      </c>
      <c r="U90" s="158" t="str">
        <f t="shared" si="108"/>
        <v>1</v>
      </c>
      <c r="V90" s="158" t="str">
        <f t="shared" si="108"/>
        <v>0</v>
      </c>
      <c r="W90" s="159" t="str">
        <f t="shared" si="108"/>
        <v>0</v>
      </c>
      <c r="X90" s="158" t="str">
        <f t="shared" si="109"/>
        <v>0</v>
      </c>
      <c r="Y90" s="158" t="str">
        <f t="shared" si="109"/>
        <v>0</v>
      </c>
      <c r="Z90" s="158" t="str">
        <f t="shared" si="109"/>
        <v>0</v>
      </c>
      <c r="AA90" s="159" t="str">
        <f t="shared" si="109"/>
        <v>1</v>
      </c>
      <c r="AB90" s="161" t="str">
        <f t="shared" si="109"/>
        <v>1</v>
      </c>
      <c r="AC90" s="161" t="str">
        <f t="shared" si="109"/>
        <v>0</v>
      </c>
      <c r="AD90" s="158" t="str">
        <f t="shared" si="109"/>
        <v>1</v>
      </c>
      <c r="AE90" s="159" t="str">
        <f t="shared" si="109"/>
        <v>1</v>
      </c>
      <c r="AF90" s="367" t="str">
        <f t="shared" si="110"/>
        <v>0</v>
      </c>
      <c r="AG90" s="162" t="str">
        <f t="shared" si="110"/>
        <v>0</v>
      </c>
      <c r="AH90" s="163" t="str">
        <f t="shared" si="110"/>
        <v>0</v>
      </c>
      <c r="AI90" s="165" t="str">
        <f t="shared" si="110"/>
        <v>0</v>
      </c>
      <c r="AJ90" s="164" t="str">
        <f t="shared" si="110"/>
        <v>1</v>
      </c>
      <c r="AK90" s="164" t="str">
        <f t="shared" si="110"/>
        <v>1</v>
      </c>
      <c r="AL90" s="289" t="str">
        <f t="shared" si="110"/>
        <v>1</v>
      </c>
      <c r="AM90" s="165" t="str">
        <f t="shared" si="110"/>
        <v>0</v>
      </c>
      <c r="AN90" s="230" t="str">
        <f t="shared" si="111"/>
        <v>0</v>
      </c>
      <c r="AO90" s="230" t="str">
        <f t="shared" si="111"/>
        <v>1</v>
      </c>
      <c r="AP90" s="230" t="str">
        <f t="shared" si="111"/>
        <v>0</v>
      </c>
      <c r="AQ90" s="231" t="str">
        <f t="shared" si="111"/>
        <v>0</v>
      </c>
      <c r="AR90" s="230" t="str">
        <f t="shared" si="111"/>
        <v>1</v>
      </c>
      <c r="AS90" s="230" t="str">
        <f t="shared" si="111"/>
        <v>1</v>
      </c>
      <c r="AT90" s="230" t="str">
        <f t="shared" si="111"/>
        <v>0</v>
      </c>
      <c r="AU90" s="231" t="str">
        <f t="shared" si="111"/>
        <v>1</v>
      </c>
      <c r="AV90" s="230" t="str">
        <f t="shared" si="112"/>
        <v>0</v>
      </c>
      <c r="AW90" s="232" t="str">
        <f t="shared" si="112"/>
        <v>0</v>
      </c>
      <c r="AX90" s="232" t="str">
        <f t="shared" si="112"/>
        <v>0</v>
      </c>
      <c r="AY90" s="233" t="str">
        <f t="shared" si="112"/>
        <v>0</v>
      </c>
      <c r="AZ90" s="232" t="str">
        <f t="shared" si="112"/>
        <v>0</v>
      </c>
      <c r="BA90" s="232" t="str">
        <f t="shared" si="112"/>
        <v>0</v>
      </c>
      <c r="BB90" s="232" t="str">
        <f t="shared" si="112"/>
        <v>0</v>
      </c>
      <c r="BC90" s="233" t="str">
        <f t="shared" si="112"/>
        <v>0</v>
      </c>
      <c r="BD90" s="168" t="str">
        <f t="shared" si="113"/>
        <v>0</v>
      </c>
      <c r="BE90" s="168" t="str">
        <f t="shared" si="113"/>
        <v>0</v>
      </c>
      <c r="BF90" s="168" t="str">
        <f t="shared" si="113"/>
        <v>0</v>
      </c>
      <c r="BG90" s="169" t="str">
        <f t="shared" si="113"/>
        <v>0</v>
      </c>
      <c r="BH90" s="168" t="str">
        <f t="shared" si="113"/>
        <v>0</v>
      </c>
      <c r="BI90" s="168" t="str">
        <f t="shared" si="113"/>
        <v>0</v>
      </c>
      <c r="BJ90" s="168" t="str">
        <f t="shared" si="113"/>
        <v>0</v>
      </c>
      <c r="BK90" s="169" t="str">
        <f t="shared" si="113"/>
        <v>1</v>
      </c>
      <c r="BL90" s="168" t="str">
        <f t="shared" si="114"/>
        <v>0</v>
      </c>
      <c r="BM90" s="168" t="str">
        <f t="shared" si="114"/>
        <v>0</v>
      </c>
      <c r="BN90" s="168" t="str">
        <f t="shared" si="114"/>
        <v>0</v>
      </c>
      <c r="BO90" s="169" t="str">
        <f t="shared" si="114"/>
        <v>0</v>
      </c>
      <c r="BP90" s="168" t="str">
        <f t="shared" si="114"/>
        <v>0</v>
      </c>
      <c r="BQ90" s="168" t="str">
        <f t="shared" si="114"/>
        <v>1</v>
      </c>
      <c r="BR90" s="168" t="str">
        <f t="shared" si="114"/>
        <v>1</v>
      </c>
      <c r="BS90" s="169" t="str">
        <f t="shared" si="114"/>
        <v>0</v>
      </c>
      <c r="BT90" s="302" t="str">
        <f t="shared" si="115"/>
        <v>0</v>
      </c>
      <c r="BU90" s="302" t="str">
        <f t="shared" si="115"/>
        <v>0</v>
      </c>
      <c r="BV90" s="302" t="str">
        <f t="shared" si="115"/>
        <v>0</v>
      </c>
      <c r="BW90" s="303" t="str">
        <f t="shared" si="115"/>
        <v>1</v>
      </c>
      <c r="BX90" s="302" t="str">
        <f t="shared" si="115"/>
        <v>1</v>
      </c>
      <c r="BY90" s="302" t="str">
        <f t="shared" si="115"/>
        <v>0</v>
      </c>
      <c r="BZ90" s="302" t="str">
        <f t="shared" si="115"/>
        <v>0</v>
      </c>
      <c r="CA90" s="303" t="str">
        <f t="shared" si="115"/>
        <v>1</v>
      </c>
      <c r="CB90" s="164" t="str">
        <f t="shared" si="116"/>
        <v>0</v>
      </c>
      <c r="CC90" s="289" t="str">
        <f t="shared" si="116"/>
        <v>1</v>
      </c>
      <c r="CD90" s="340" t="str">
        <f t="shared" si="116"/>
        <v>0</v>
      </c>
      <c r="CE90" s="341" t="str">
        <f t="shared" si="116"/>
        <v>0</v>
      </c>
      <c r="CF90" s="340" t="str">
        <f t="shared" si="116"/>
        <v>0</v>
      </c>
      <c r="CG90" s="340" t="str">
        <f t="shared" si="116"/>
        <v>0</v>
      </c>
      <c r="CH90" s="340" t="str">
        <f t="shared" si="116"/>
        <v>0</v>
      </c>
      <c r="CI90" s="341" t="str">
        <f t="shared" si="116"/>
        <v>0</v>
      </c>
      <c r="CJ90" s="367"/>
      <c r="CK90" s="367"/>
      <c r="CL90" s="32" t="str">
        <f t="shared" si="146"/>
        <v>9C1B</v>
      </c>
      <c r="CM90" s="285">
        <f t="shared" si="147"/>
        <v>77</v>
      </c>
      <c r="CN90" s="285">
        <f t="shared" si="150"/>
        <v>87</v>
      </c>
      <c r="CO90" s="142">
        <f t="shared" si="117"/>
        <v>63.7</v>
      </c>
      <c r="CP90" s="142">
        <f t="shared" si="118"/>
        <v>17.611111111111111</v>
      </c>
      <c r="CQ90" s="154">
        <f t="shared" si="148"/>
        <v>7</v>
      </c>
      <c r="CR90" s="367"/>
      <c r="CS90" s="170">
        <f t="shared" si="119"/>
        <v>9</v>
      </c>
      <c r="CT90" s="23">
        <f t="shared" si="120"/>
        <v>12</v>
      </c>
      <c r="CU90" s="171">
        <f t="shared" si="121"/>
        <v>1</v>
      </c>
      <c r="CV90" s="23">
        <f t="shared" si="122"/>
        <v>11</v>
      </c>
      <c r="CW90" s="172">
        <f t="shared" si="123"/>
        <v>0</v>
      </c>
      <c r="CX90" s="24">
        <f t="shared" si="124"/>
        <v>14</v>
      </c>
      <c r="CY90" s="267">
        <f t="shared" si="125"/>
        <v>4</v>
      </c>
      <c r="CZ90" s="268">
        <f t="shared" si="126"/>
        <v>13</v>
      </c>
      <c r="DA90" s="267">
        <f t="shared" si="127"/>
        <v>0</v>
      </c>
      <c r="DB90" s="268">
        <f t="shared" si="128"/>
        <v>0</v>
      </c>
      <c r="DC90" s="173">
        <f t="shared" si="129"/>
        <v>0</v>
      </c>
      <c r="DD90" s="26">
        <f t="shared" si="130"/>
        <v>1</v>
      </c>
      <c r="DE90" s="173">
        <f t="shared" si="131"/>
        <v>0</v>
      </c>
      <c r="DF90" s="26">
        <f t="shared" si="132"/>
        <v>6</v>
      </c>
      <c r="DG90" s="326">
        <f t="shared" si="133"/>
        <v>1</v>
      </c>
      <c r="DH90" s="327">
        <f t="shared" si="134"/>
        <v>9</v>
      </c>
      <c r="DI90" s="172">
        <f t="shared" si="135"/>
        <v>4</v>
      </c>
      <c r="DJ90" s="24">
        <f t="shared" si="136"/>
        <v>0</v>
      </c>
      <c r="DK90" s="172"/>
      <c r="DL90" s="19">
        <f t="shared" si="137"/>
        <v>156</v>
      </c>
      <c r="DM90" s="19">
        <f t="shared" si="138"/>
        <v>27</v>
      </c>
      <c r="DN90" s="174">
        <f t="shared" si="139"/>
        <v>14</v>
      </c>
      <c r="DO90" s="278">
        <f t="shared" si="140"/>
        <v>77</v>
      </c>
      <c r="DP90" s="278">
        <f t="shared" si="141"/>
        <v>0</v>
      </c>
      <c r="DQ90" s="20">
        <f t="shared" si="142"/>
        <v>1</v>
      </c>
      <c r="DR90" s="20">
        <f t="shared" si="143"/>
        <v>6</v>
      </c>
      <c r="DS90" s="337">
        <f t="shared" si="144"/>
        <v>25</v>
      </c>
      <c r="DT90" s="174">
        <f t="shared" si="145"/>
        <v>64</v>
      </c>
      <c r="DU90" s="172">
        <f t="shared" si="149"/>
        <v>25</v>
      </c>
      <c r="DV90" s="172"/>
      <c r="DW90" s="172"/>
      <c r="DX90" s="172"/>
      <c r="DY90" s="172"/>
      <c r="DZ90" s="172"/>
      <c r="EA90" s="172"/>
      <c r="EB90" s="172"/>
      <c r="EC90" s="172"/>
      <c r="ED90" s="172"/>
      <c r="EE90" s="172"/>
      <c r="EF90" s="172"/>
      <c r="EG90" s="172"/>
      <c r="EH90" s="172"/>
      <c r="EI90" s="172"/>
      <c r="EJ90" s="172"/>
      <c r="EK90" s="172"/>
      <c r="EL90" s="172"/>
      <c r="EM90" s="172"/>
      <c r="EN90" s="172"/>
      <c r="EO90" s="172"/>
      <c r="EP90" s="172"/>
      <c r="EQ90" s="172"/>
      <c r="ER90" s="172"/>
      <c r="ES90" s="172"/>
      <c r="ET90" s="172"/>
      <c r="EU90" s="172"/>
      <c r="EV90" s="172"/>
      <c r="EW90" s="172"/>
      <c r="EX90" s="172"/>
      <c r="EY90" s="172"/>
      <c r="EZ90" s="172"/>
      <c r="FA90" s="172"/>
      <c r="FB90" s="172"/>
      <c r="FC90" s="172"/>
      <c r="FD90" s="172"/>
      <c r="FE90" s="172"/>
      <c r="FF90" s="172"/>
      <c r="FG90" s="172"/>
      <c r="FH90" s="172"/>
      <c r="FI90" s="172"/>
      <c r="FJ90" s="172"/>
      <c r="FK90" s="172"/>
      <c r="FL90" s="172"/>
      <c r="FM90" s="172"/>
      <c r="FN90" s="172"/>
      <c r="FO90" s="172"/>
      <c r="FP90" s="172"/>
      <c r="FQ90" s="172"/>
      <c r="FR90" s="172"/>
      <c r="FS90" s="172"/>
      <c r="FT90" s="172"/>
      <c r="FU90" s="172"/>
      <c r="FV90" s="172"/>
      <c r="FW90" s="172"/>
      <c r="FX90" s="172"/>
      <c r="FY90" s="172"/>
      <c r="FZ90" s="172"/>
      <c r="GA90" s="172"/>
      <c r="GB90" s="172"/>
      <c r="GC90" s="172"/>
      <c r="GD90" s="172"/>
      <c r="GE90" s="172"/>
      <c r="GF90" s="172"/>
      <c r="GG90" s="172"/>
      <c r="GH90" s="172"/>
      <c r="GI90" s="172"/>
      <c r="GJ90" s="172"/>
      <c r="GK90" s="172"/>
      <c r="GL90" s="172"/>
      <c r="GM90" s="172"/>
      <c r="GN90" s="172"/>
      <c r="GO90" s="172"/>
      <c r="GP90" s="172"/>
      <c r="GQ90" s="172"/>
      <c r="GR90" s="172"/>
      <c r="GS90" s="172"/>
      <c r="GT90" s="172"/>
      <c r="GU90" s="172"/>
      <c r="GV90" s="172"/>
      <c r="GW90" s="172"/>
      <c r="GX90" s="172"/>
      <c r="GY90" s="172"/>
      <c r="GZ90" s="172"/>
      <c r="HA90" s="172"/>
      <c r="HB90" s="172"/>
      <c r="HC90" s="172"/>
      <c r="HD90" s="172"/>
      <c r="HE90" s="172"/>
      <c r="HF90" s="172"/>
      <c r="HG90" s="172"/>
      <c r="HH90" s="172"/>
      <c r="HI90" s="172"/>
      <c r="HJ90" s="172"/>
      <c r="HK90" s="172"/>
      <c r="HL90" s="172"/>
      <c r="HM90" s="172"/>
      <c r="HN90" s="172"/>
      <c r="HO90" s="172"/>
      <c r="HP90" s="172"/>
      <c r="HQ90" s="172"/>
      <c r="HR90" s="172"/>
      <c r="HS90" s="172"/>
      <c r="HT90" s="172"/>
      <c r="HU90" s="172"/>
      <c r="HV90" s="172"/>
      <c r="HW90" s="172"/>
      <c r="HX90" s="172"/>
      <c r="HY90" s="172"/>
      <c r="HZ90" s="172"/>
      <c r="IA90" s="172"/>
      <c r="IB90" s="172"/>
      <c r="IC90" s="172"/>
      <c r="ID90" s="172"/>
      <c r="IE90" s="172"/>
      <c r="IF90" s="172"/>
      <c r="IG90" s="172"/>
      <c r="IH90" s="172"/>
      <c r="II90" s="172"/>
      <c r="IJ90" s="172"/>
      <c r="IK90" s="172"/>
      <c r="IL90" s="172"/>
      <c r="IM90" s="172"/>
      <c r="IN90" s="172"/>
      <c r="IO90" s="172"/>
      <c r="IP90" s="172"/>
      <c r="IQ90" s="172"/>
      <c r="IR90" s="172"/>
      <c r="IS90" s="172"/>
      <c r="IT90" s="172"/>
      <c r="IU90" s="172"/>
      <c r="IV90" s="172"/>
      <c r="IW90" s="172"/>
      <c r="IX90" s="172"/>
      <c r="IY90" s="172"/>
      <c r="IZ90" s="172"/>
      <c r="JA90" s="172"/>
      <c r="JB90" s="172"/>
      <c r="JC90" s="172"/>
      <c r="JD90" s="172"/>
      <c r="JE90" s="172"/>
      <c r="JF90" s="172"/>
      <c r="JG90" s="172"/>
      <c r="JH90" s="172"/>
      <c r="JI90" s="172"/>
      <c r="JJ90" s="172"/>
      <c r="JK90" s="172"/>
      <c r="JL90" s="172"/>
      <c r="JM90" s="172"/>
      <c r="JN90" s="172"/>
      <c r="JO90" s="172"/>
      <c r="JP90" s="172"/>
      <c r="JQ90" s="172"/>
      <c r="JR90" s="172"/>
      <c r="JS90" s="172"/>
      <c r="JT90" s="172"/>
      <c r="JU90" s="172"/>
      <c r="JV90" s="172"/>
      <c r="JW90" s="172"/>
      <c r="JX90" s="172"/>
      <c r="JY90" s="172"/>
      <c r="JZ90" s="172"/>
      <c r="KA90" s="172"/>
      <c r="KB90" s="172"/>
      <c r="KC90" s="172"/>
      <c r="KD90" s="172"/>
      <c r="KE90" s="172"/>
      <c r="KF90" s="172"/>
      <c r="KG90" s="172"/>
      <c r="KH90" s="172"/>
      <c r="KI90" s="172"/>
      <c r="KJ90" s="172"/>
      <c r="KK90" s="172"/>
      <c r="KL90" s="172"/>
      <c r="KM90" s="172"/>
      <c r="KN90" s="172"/>
      <c r="KO90" s="172"/>
      <c r="KP90" s="172"/>
      <c r="KQ90" s="172"/>
      <c r="KR90" s="172"/>
      <c r="KS90" s="172"/>
      <c r="KT90" s="172"/>
      <c r="KU90" s="172"/>
      <c r="KV90" s="172"/>
      <c r="KW90" s="172"/>
      <c r="KX90" s="172"/>
      <c r="KY90" s="172"/>
      <c r="KZ90" s="172"/>
      <c r="LA90" s="172"/>
      <c r="LB90" s="172"/>
      <c r="LC90" s="172"/>
      <c r="LD90" s="172"/>
      <c r="LE90" s="172"/>
      <c r="LF90" s="172"/>
      <c r="LG90" s="172"/>
      <c r="LH90" s="172"/>
      <c r="LI90" s="172"/>
      <c r="LJ90" s="172"/>
      <c r="LK90" s="172"/>
      <c r="LL90" s="172"/>
      <c r="LM90" s="172"/>
      <c r="LN90" s="172"/>
      <c r="LO90" s="172"/>
      <c r="LP90" s="172"/>
      <c r="LQ90" s="172"/>
      <c r="LR90" s="172"/>
      <c r="LS90" s="172"/>
      <c r="LT90" s="172"/>
      <c r="LU90" s="172"/>
      <c r="LV90" s="172"/>
      <c r="LW90" s="172"/>
      <c r="LX90" s="172"/>
      <c r="LY90" s="172"/>
      <c r="LZ90" s="172"/>
      <c r="MA90" s="172"/>
      <c r="MB90" s="172"/>
      <c r="MC90" s="172"/>
      <c r="MD90" s="172"/>
      <c r="ME90" s="172"/>
      <c r="MF90" s="172"/>
      <c r="MG90" s="172"/>
      <c r="MH90" s="172"/>
      <c r="MI90" s="172"/>
      <c r="MJ90" s="172"/>
      <c r="MK90" s="172"/>
      <c r="ML90" s="172"/>
      <c r="MM90" s="172"/>
      <c r="MN90" s="172"/>
      <c r="MO90" s="172"/>
      <c r="MP90" s="172"/>
      <c r="MQ90" s="172"/>
      <c r="MR90" s="172"/>
      <c r="MS90" s="172"/>
      <c r="MT90" s="172"/>
      <c r="MU90" s="172"/>
      <c r="MV90" s="172"/>
      <c r="MW90" s="172"/>
      <c r="MX90" s="172"/>
      <c r="MY90" s="172"/>
      <c r="MZ90" s="172"/>
      <c r="NA90" s="172"/>
      <c r="NB90" s="172"/>
      <c r="NC90" s="172"/>
      <c r="ND90" s="172"/>
      <c r="NE90" s="172"/>
      <c r="NF90" s="172"/>
      <c r="NG90" s="172"/>
      <c r="NH90" s="172"/>
      <c r="NI90" s="172"/>
      <c r="NJ90" s="172"/>
      <c r="NK90" s="172"/>
      <c r="NL90" s="172"/>
      <c r="NM90" s="172"/>
      <c r="NN90" s="172"/>
      <c r="NO90" s="172"/>
      <c r="NP90" s="172"/>
      <c r="NQ90" s="172"/>
      <c r="NR90" s="172"/>
      <c r="NS90" s="172"/>
      <c r="NT90" s="172"/>
      <c r="NU90" s="172"/>
      <c r="NV90" s="172"/>
      <c r="NW90" s="172"/>
      <c r="NX90" s="172"/>
      <c r="NY90" s="172"/>
      <c r="NZ90" s="172"/>
      <c r="OA90" s="172"/>
      <c r="OB90" s="172"/>
      <c r="OC90" s="172"/>
      <c r="OD90" s="172"/>
      <c r="OE90" s="172"/>
      <c r="OF90" s="172"/>
      <c r="OG90" s="172"/>
      <c r="OH90" s="172"/>
      <c r="OI90" s="172"/>
      <c r="OJ90" s="172"/>
      <c r="OK90" s="172"/>
      <c r="OL90" s="172"/>
      <c r="OM90" s="172"/>
      <c r="ON90" s="172"/>
      <c r="OO90" s="172"/>
      <c r="OP90" s="172"/>
      <c r="OQ90" s="172"/>
      <c r="OR90" s="172"/>
      <c r="OS90" s="172"/>
      <c r="OT90" s="172"/>
      <c r="OU90" s="172"/>
      <c r="OV90" s="172"/>
      <c r="OW90" s="172"/>
      <c r="OX90" s="172"/>
      <c r="OY90" s="172"/>
      <c r="OZ90" s="172"/>
      <c r="PA90" s="172"/>
      <c r="PB90" s="172"/>
      <c r="PC90" s="172"/>
      <c r="PD90" s="172"/>
      <c r="PE90" s="172"/>
      <c r="PF90" s="172"/>
      <c r="PG90" s="172"/>
      <c r="PH90" s="172"/>
      <c r="PI90" s="172"/>
      <c r="PJ90" s="172"/>
      <c r="PK90" s="172"/>
      <c r="PL90" s="172"/>
      <c r="PM90" s="172"/>
      <c r="PN90" s="172"/>
      <c r="PO90" s="172"/>
      <c r="PP90" s="172"/>
      <c r="PQ90" s="172"/>
      <c r="PR90" s="172"/>
      <c r="PS90" s="172"/>
      <c r="PT90" s="172"/>
      <c r="PU90" s="172"/>
      <c r="PV90" s="172"/>
      <c r="PW90" s="172"/>
      <c r="PX90" s="172"/>
      <c r="PY90" s="172"/>
      <c r="PZ90" s="172"/>
      <c r="QA90" s="172"/>
      <c r="QB90" s="172"/>
      <c r="QC90" s="172"/>
      <c r="QD90" s="172"/>
      <c r="QE90" s="172"/>
      <c r="QF90" s="172"/>
      <c r="QG90" s="172"/>
      <c r="QH90" s="172"/>
      <c r="QI90" s="172"/>
      <c r="QJ90" s="172"/>
      <c r="QK90" s="172"/>
      <c r="QL90" s="172"/>
      <c r="QM90" s="172"/>
      <c r="QN90" s="172"/>
      <c r="QO90" s="172"/>
      <c r="QP90" s="172"/>
      <c r="QQ90" s="172"/>
      <c r="QR90" s="172"/>
      <c r="QS90" s="172"/>
      <c r="QT90" s="172"/>
      <c r="QU90" s="172"/>
      <c r="QV90" s="172"/>
      <c r="QW90" s="172"/>
      <c r="QX90" s="172"/>
      <c r="QY90" s="172"/>
      <c r="QZ90" s="172"/>
      <c r="RA90" s="172"/>
      <c r="RB90" s="172"/>
      <c r="RC90" s="172"/>
      <c r="RD90" s="172"/>
      <c r="RE90" s="172"/>
      <c r="RF90" s="172"/>
      <c r="RG90" s="172"/>
      <c r="RH90" s="172"/>
      <c r="RI90" s="172"/>
      <c r="RJ90" s="172"/>
      <c r="RK90" s="172"/>
      <c r="RL90" s="172"/>
      <c r="RM90" s="172"/>
      <c r="RN90" s="172"/>
      <c r="RO90" s="172"/>
      <c r="RP90" s="172"/>
      <c r="RQ90" s="172"/>
      <c r="RR90" s="172"/>
      <c r="RS90" s="172"/>
      <c r="RT90" s="172"/>
      <c r="RU90" s="172"/>
      <c r="RV90" s="172"/>
      <c r="RW90" s="172"/>
      <c r="RX90" s="172"/>
      <c r="RY90" s="172"/>
      <c r="RZ90" s="172"/>
      <c r="SA90" s="172"/>
      <c r="SB90" s="172"/>
      <c r="SC90" s="172"/>
      <c r="SD90" s="172"/>
      <c r="SE90" s="172"/>
      <c r="SF90" s="172"/>
      <c r="SG90" s="172"/>
      <c r="SH90" s="172"/>
      <c r="SI90" s="172"/>
      <c r="SJ90" s="172"/>
      <c r="SK90" s="172"/>
      <c r="SL90" s="172"/>
      <c r="SM90" s="172"/>
      <c r="SN90" s="172"/>
      <c r="SO90" s="172"/>
      <c r="SP90" s="172"/>
      <c r="SQ90" s="172"/>
      <c r="SR90" s="172"/>
      <c r="SS90" s="172"/>
      <c r="ST90" s="172"/>
      <c r="SU90" s="172"/>
      <c r="SV90" s="172"/>
      <c r="SW90" s="172"/>
      <c r="SX90" s="172"/>
      <c r="SY90" s="172"/>
      <c r="SZ90" s="172"/>
      <c r="TA90" s="172"/>
      <c r="TB90" s="172"/>
      <c r="TC90" s="172"/>
      <c r="TD90" s="172"/>
      <c r="TE90" s="172"/>
      <c r="TF90" s="172"/>
      <c r="TG90" s="172"/>
      <c r="TH90" s="172"/>
      <c r="TI90" s="172"/>
      <c r="TJ90" s="172"/>
      <c r="TK90" s="172"/>
      <c r="TL90" s="172"/>
      <c r="TM90" s="172"/>
      <c r="TN90" s="172"/>
      <c r="TO90" s="172"/>
      <c r="TP90" s="172"/>
      <c r="TQ90" s="172"/>
      <c r="TR90" s="172"/>
      <c r="TS90" s="172"/>
      <c r="TT90" s="172"/>
      <c r="TU90" s="172"/>
      <c r="TV90" s="172"/>
      <c r="TW90" s="172"/>
      <c r="TX90" s="172"/>
      <c r="TY90" s="172"/>
      <c r="TZ90" s="172"/>
      <c r="UA90" s="172"/>
      <c r="UB90" s="172"/>
      <c r="UC90" s="172"/>
      <c r="UD90" s="172"/>
      <c r="UE90" s="172"/>
      <c r="UF90" s="172"/>
      <c r="UG90" s="172"/>
      <c r="UH90" s="172"/>
      <c r="UI90" s="172"/>
      <c r="UJ90" s="172"/>
      <c r="UK90" s="172"/>
      <c r="UL90" s="172"/>
      <c r="UM90" s="172"/>
      <c r="UN90" s="172"/>
      <c r="UO90" s="172"/>
      <c r="UP90" s="172"/>
      <c r="UQ90" s="172"/>
      <c r="UR90" s="172"/>
      <c r="US90" s="172"/>
      <c r="UT90" s="172"/>
      <c r="UU90" s="172"/>
      <c r="UV90" s="172"/>
      <c r="UW90" s="172"/>
      <c r="UX90" s="172"/>
      <c r="UY90" s="172"/>
      <c r="UZ90" s="172"/>
      <c r="VA90" s="172"/>
      <c r="VB90" s="172"/>
      <c r="VC90" s="172"/>
      <c r="VD90" s="172"/>
      <c r="VE90" s="172"/>
      <c r="VF90" s="172"/>
      <c r="VG90" s="172"/>
      <c r="VH90" s="172"/>
      <c r="VI90" s="172"/>
      <c r="VJ90" s="172"/>
      <c r="VK90" s="172"/>
      <c r="VL90" s="172"/>
      <c r="VM90" s="172"/>
      <c r="VN90" s="172"/>
      <c r="VO90" s="172"/>
      <c r="VP90" s="172"/>
      <c r="VQ90" s="172"/>
      <c r="VR90" s="172"/>
      <c r="VS90" s="172"/>
      <c r="VT90" s="172"/>
      <c r="VU90" s="172"/>
      <c r="VV90" s="172"/>
      <c r="VW90" s="172"/>
      <c r="VX90" s="172"/>
      <c r="VY90" s="172"/>
      <c r="VZ90" s="172"/>
      <c r="WA90" s="172"/>
      <c r="WB90" s="172"/>
      <c r="WC90" s="172"/>
      <c r="WD90" s="172"/>
      <c r="WE90" s="172"/>
      <c r="WF90" s="172"/>
      <c r="WG90" s="172"/>
      <c r="WH90" s="172"/>
      <c r="WI90" s="172"/>
      <c r="WJ90" s="172"/>
      <c r="WK90" s="172"/>
      <c r="WL90" s="172"/>
      <c r="WM90" s="172"/>
      <c r="WN90" s="172"/>
      <c r="WO90" s="172"/>
      <c r="WP90" s="172"/>
      <c r="WQ90" s="172"/>
      <c r="WR90" s="172"/>
      <c r="WS90" s="172"/>
      <c r="WT90" s="172"/>
      <c r="WU90" s="172"/>
      <c r="WV90" s="172"/>
      <c r="WW90" s="172"/>
      <c r="WX90" s="172"/>
      <c r="WY90" s="172"/>
      <c r="WZ90" s="172"/>
      <c r="XA90" s="172"/>
      <c r="XB90" s="172"/>
      <c r="XC90" s="172"/>
      <c r="XD90" s="172"/>
      <c r="XE90" s="172"/>
      <c r="XF90" s="172"/>
      <c r="XG90" s="172"/>
      <c r="XH90" s="172"/>
      <c r="XI90" s="172"/>
      <c r="XJ90" s="172"/>
      <c r="XK90" s="172"/>
      <c r="XL90" s="172"/>
      <c r="XM90" s="172"/>
      <c r="XN90" s="172"/>
      <c r="XO90" s="172"/>
      <c r="XP90" s="172"/>
      <c r="XQ90" s="172"/>
      <c r="XR90" s="172"/>
      <c r="XS90" s="172"/>
      <c r="XT90" s="172"/>
      <c r="XU90" s="172"/>
      <c r="XV90" s="172"/>
      <c r="XW90" s="172"/>
      <c r="XX90" s="172"/>
      <c r="XY90" s="172"/>
      <c r="XZ90" s="172"/>
      <c r="YA90" s="172"/>
      <c r="YB90" s="172"/>
      <c r="YC90" s="172"/>
      <c r="YD90" s="172"/>
      <c r="YE90" s="172"/>
      <c r="YF90" s="172"/>
      <c r="YG90" s="172"/>
      <c r="YH90" s="172"/>
      <c r="YI90" s="172"/>
      <c r="YJ90" s="172"/>
      <c r="YK90" s="172"/>
      <c r="YL90" s="172"/>
      <c r="YM90" s="172"/>
      <c r="YN90" s="172"/>
      <c r="YO90" s="172"/>
      <c r="YP90" s="172"/>
      <c r="YQ90" s="172"/>
      <c r="YR90" s="172"/>
      <c r="YS90" s="172"/>
      <c r="YT90" s="172"/>
      <c r="YU90" s="172"/>
      <c r="YV90" s="172"/>
      <c r="YW90" s="172"/>
      <c r="YX90" s="172"/>
      <c r="YY90" s="172"/>
      <c r="YZ90" s="172"/>
      <c r="ZA90" s="172"/>
      <c r="ZB90" s="172"/>
      <c r="ZC90" s="172"/>
      <c r="ZD90" s="172"/>
      <c r="ZE90" s="172"/>
      <c r="ZF90" s="172"/>
      <c r="ZG90" s="172"/>
      <c r="ZH90" s="172"/>
      <c r="ZI90" s="172"/>
      <c r="ZJ90" s="172"/>
      <c r="ZK90" s="172"/>
      <c r="ZL90" s="172"/>
      <c r="ZM90" s="172"/>
      <c r="ZN90" s="172"/>
      <c r="ZO90" s="172"/>
      <c r="ZP90" s="172"/>
      <c r="ZQ90" s="172"/>
      <c r="ZR90" s="172"/>
      <c r="ZS90" s="172"/>
      <c r="ZT90" s="172"/>
      <c r="ZU90" s="172"/>
      <c r="ZV90" s="172"/>
      <c r="ZW90" s="172"/>
      <c r="ZX90" s="172"/>
      <c r="ZY90" s="172"/>
      <c r="ZZ90" s="172"/>
      <c r="AAA90" s="172"/>
      <c r="AAB90" s="172"/>
      <c r="AAC90" s="172"/>
      <c r="AAD90" s="172"/>
      <c r="AAE90" s="172"/>
      <c r="AAF90" s="172"/>
      <c r="AAG90" s="172"/>
      <c r="AAH90" s="172"/>
      <c r="AAI90" s="172"/>
      <c r="AAJ90" s="172"/>
      <c r="AAK90" s="172"/>
      <c r="AAL90" s="172"/>
      <c r="AAM90" s="172"/>
      <c r="AAN90" s="172"/>
      <c r="AAO90" s="172"/>
      <c r="AAP90" s="172"/>
      <c r="AAQ90" s="172"/>
      <c r="AAR90" s="172"/>
      <c r="AAS90" s="172"/>
      <c r="AAT90" s="172"/>
      <c r="AAU90" s="172"/>
      <c r="AAV90" s="172"/>
      <c r="AAW90" s="172"/>
      <c r="AAX90" s="172"/>
      <c r="AAY90" s="172"/>
      <c r="AAZ90" s="172"/>
      <c r="ABA90" s="172"/>
      <c r="ABB90" s="172"/>
      <c r="ABC90" s="172"/>
      <c r="ABD90" s="172"/>
      <c r="ABE90" s="172"/>
      <c r="ABF90" s="172"/>
      <c r="ABG90" s="172"/>
      <c r="ABH90" s="172"/>
      <c r="ABI90" s="172"/>
      <c r="ABJ90" s="172"/>
      <c r="ABK90" s="172"/>
      <c r="ABL90" s="172"/>
      <c r="ABM90" s="172"/>
      <c r="ABN90" s="172"/>
      <c r="ABO90" s="172"/>
      <c r="ABP90" s="172"/>
      <c r="ABQ90" s="172"/>
      <c r="ABR90" s="172"/>
      <c r="ABS90" s="172"/>
      <c r="ABT90" s="172"/>
      <c r="ABU90" s="172"/>
      <c r="ABV90" s="172"/>
      <c r="ABW90" s="172"/>
      <c r="ABX90" s="172"/>
      <c r="ABY90" s="172"/>
      <c r="ABZ90" s="172"/>
      <c r="ACA90" s="172"/>
      <c r="ACB90" s="172"/>
      <c r="ACC90" s="172"/>
      <c r="ACD90" s="172"/>
      <c r="ACE90" s="172"/>
      <c r="ACF90" s="172"/>
      <c r="ACG90" s="172"/>
      <c r="ACH90" s="172"/>
      <c r="ACI90" s="172"/>
      <c r="ACJ90" s="172"/>
      <c r="ACK90" s="172"/>
      <c r="ACL90" s="172"/>
      <c r="ACM90" s="172"/>
      <c r="ACN90" s="172"/>
      <c r="ACO90" s="172"/>
      <c r="ACP90" s="172"/>
      <c r="ACQ90" s="172"/>
      <c r="ACR90" s="172"/>
      <c r="ACS90" s="172"/>
      <c r="ACT90" s="172"/>
      <c r="ACU90" s="172"/>
      <c r="ACV90" s="172"/>
      <c r="ACW90" s="172"/>
      <c r="ACX90" s="172"/>
      <c r="ACY90" s="172"/>
      <c r="ACZ90" s="172"/>
      <c r="ADA90" s="172"/>
      <c r="ADB90" s="172"/>
      <c r="ADC90" s="172"/>
      <c r="ADD90" s="172"/>
      <c r="ADE90" s="172"/>
      <c r="ADF90" s="172"/>
      <c r="ADG90" s="172"/>
      <c r="ADH90" s="172"/>
      <c r="ADI90" s="172"/>
      <c r="ADJ90" s="172"/>
      <c r="ADK90" s="172"/>
      <c r="ADL90" s="172"/>
      <c r="ADM90" s="172"/>
      <c r="ADN90" s="172"/>
      <c r="ADO90" s="172"/>
      <c r="ADP90" s="172"/>
      <c r="ADQ90" s="172"/>
      <c r="ADR90" s="172"/>
      <c r="ADS90" s="172"/>
      <c r="ADT90" s="172"/>
      <c r="ADU90" s="172"/>
      <c r="ADV90" s="172"/>
      <c r="ADW90" s="172"/>
      <c r="ADX90" s="172"/>
      <c r="ADY90" s="172"/>
      <c r="ADZ90" s="172"/>
      <c r="AEA90" s="172"/>
      <c r="AEB90" s="172"/>
      <c r="AEC90" s="172"/>
      <c r="AED90" s="172"/>
      <c r="AEE90" s="172"/>
      <c r="AEF90" s="172"/>
      <c r="AEG90" s="172"/>
      <c r="AEH90" s="172"/>
      <c r="AEI90" s="172"/>
      <c r="AEJ90" s="172"/>
      <c r="AEK90" s="172"/>
      <c r="AEL90" s="172"/>
      <c r="AEM90" s="172"/>
      <c r="AEN90" s="172"/>
      <c r="AEO90" s="172"/>
      <c r="AEP90" s="172"/>
      <c r="AEQ90" s="172"/>
      <c r="AER90" s="172"/>
      <c r="AES90" s="172"/>
      <c r="AET90" s="172"/>
      <c r="AEU90" s="172"/>
      <c r="AEV90" s="172"/>
      <c r="AEW90" s="172"/>
      <c r="AEX90" s="172"/>
      <c r="AEY90" s="172"/>
      <c r="AEZ90" s="172"/>
      <c r="AFA90" s="172"/>
      <c r="AFB90" s="172"/>
      <c r="AFC90" s="172"/>
      <c r="AFD90" s="172"/>
      <c r="AFE90" s="172"/>
      <c r="AFF90" s="172"/>
      <c r="AFG90" s="172"/>
      <c r="AFH90" s="172"/>
      <c r="AFI90" s="172"/>
      <c r="AFJ90" s="172"/>
      <c r="AFK90" s="172"/>
      <c r="AFL90" s="172"/>
      <c r="AFM90" s="172"/>
      <c r="AFN90" s="172"/>
      <c r="AFO90" s="172"/>
      <c r="AFP90" s="172"/>
      <c r="AFQ90" s="172"/>
      <c r="AFR90" s="172"/>
      <c r="AFS90" s="172"/>
      <c r="AFT90" s="172"/>
      <c r="AFU90" s="172"/>
      <c r="AFV90" s="172"/>
      <c r="AFW90" s="172"/>
      <c r="AFX90" s="172"/>
      <c r="AFY90" s="172"/>
      <c r="AFZ90" s="172"/>
      <c r="AGA90" s="172"/>
      <c r="AGB90" s="172"/>
      <c r="AGC90" s="172"/>
      <c r="AGD90" s="172"/>
      <c r="AGE90" s="172"/>
      <c r="AGF90" s="172"/>
      <c r="AGG90" s="172"/>
      <c r="AGH90" s="172"/>
      <c r="AGI90" s="172"/>
      <c r="AGJ90" s="172"/>
      <c r="AGK90" s="172"/>
      <c r="AGL90" s="172"/>
      <c r="AGM90" s="172"/>
      <c r="AGN90" s="172"/>
      <c r="AGO90" s="172"/>
      <c r="AGP90" s="172"/>
      <c r="AGQ90" s="172"/>
      <c r="AGR90" s="172"/>
      <c r="AGS90" s="172"/>
      <c r="AGT90" s="172"/>
      <c r="AGU90" s="172"/>
      <c r="AGV90" s="172"/>
      <c r="AGW90" s="172"/>
      <c r="AGX90" s="172"/>
      <c r="AGY90" s="172"/>
      <c r="AGZ90" s="172"/>
      <c r="AHA90" s="172"/>
      <c r="AHB90" s="172"/>
      <c r="AHC90" s="172"/>
      <c r="AHD90" s="172"/>
      <c r="AHE90" s="172"/>
      <c r="AHF90" s="172"/>
      <c r="AHG90" s="172"/>
      <c r="AHH90" s="172"/>
      <c r="AHI90" s="172"/>
      <c r="AHJ90" s="172"/>
      <c r="AHK90" s="172"/>
      <c r="AHL90" s="172"/>
      <c r="AHM90" s="172"/>
      <c r="AHN90" s="172"/>
      <c r="AHO90" s="172"/>
      <c r="AHP90" s="172"/>
      <c r="AHQ90" s="172"/>
      <c r="AHR90" s="172"/>
      <c r="AHS90" s="172"/>
      <c r="AHT90" s="172"/>
      <c r="AHU90" s="172"/>
      <c r="AHV90" s="172"/>
      <c r="AHW90" s="172"/>
      <c r="AHX90" s="172"/>
      <c r="AHY90" s="172"/>
      <c r="AHZ90" s="172"/>
      <c r="AIA90" s="172"/>
      <c r="AIB90" s="172"/>
      <c r="AIC90" s="172"/>
      <c r="AID90" s="172"/>
      <c r="AIE90" s="172"/>
      <c r="AIF90" s="172"/>
      <c r="AIG90" s="172"/>
      <c r="AIH90" s="172"/>
      <c r="AII90" s="172"/>
      <c r="AIJ90" s="172"/>
      <c r="AIK90" s="172"/>
      <c r="AIL90" s="172"/>
      <c r="AIM90" s="172"/>
      <c r="AIN90" s="172"/>
      <c r="AIO90" s="172"/>
      <c r="AIP90" s="172"/>
      <c r="AIQ90" s="172"/>
      <c r="AIR90" s="172"/>
      <c r="AIS90" s="172"/>
      <c r="AIT90" s="172"/>
      <c r="AIU90" s="172"/>
      <c r="AIV90" s="172"/>
      <c r="AIW90" s="172"/>
      <c r="AIX90" s="172"/>
      <c r="AIY90" s="172"/>
      <c r="AIZ90" s="172"/>
      <c r="AJA90" s="172"/>
      <c r="AJB90" s="172"/>
      <c r="AJC90" s="172"/>
      <c r="AJD90" s="172"/>
      <c r="AJE90" s="172"/>
      <c r="AJF90" s="172"/>
      <c r="AJG90" s="172"/>
      <c r="AJH90" s="172"/>
      <c r="AJI90" s="172"/>
      <c r="AJJ90" s="172"/>
      <c r="AJK90" s="172"/>
      <c r="AJL90" s="172"/>
      <c r="AJM90" s="172"/>
      <c r="AJN90" s="172"/>
      <c r="AJO90" s="172"/>
      <c r="AJP90" s="172"/>
      <c r="AJQ90" s="172"/>
      <c r="AJR90" s="172"/>
      <c r="AJS90" s="172"/>
      <c r="AJT90" s="172"/>
      <c r="AJU90" s="172"/>
      <c r="AJV90" s="172"/>
      <c r="AJW90" s="172"/>
      <c r="AJX90" s="172"/>
      <c r="AJY90" s="172"/>
      <c r="AJZ90" s="172"/>
      <c r="AKA90" s="172"/>
      <c r="AKB90" s="172"/>
      <c r="AKC90" s="172"/>
      <c r="AKD90" s="172"/>
      <c r="AKE90" s="172"/>
      <c r="AKF90" s="172"/>
      <c r="AKG90" s="172"/>
      <c r="AKH90" s="172"/>
      <c r="AKI90" s="172"/>
      <c r="AKJ90" s="172"/>
      <c r="AKK90" s="172"/>
      <c r="AKL90" s="172"/>
      <c r="AKM90" s="172"/>
      <c r="AKN90" s="172"/>
      <c r="AKO90" s="172"/>
      <c r="AKP90" s="172"/>
      <c r="AKQ90" s="172"/>
      <c r="AKR90" s="172"/>
      <c r="AKS90" s="172"/>
      <c r="AKT90" s="172"/>
      <c r="AKU90" s="172"/>
      <c r="AKV90" s="172"/>
      <c r="AKW90" s="172"/>
      <c r="AKX90" s="172"/>
      <c r="AKY90" s="172"/>
      <c r="AKZ90" s="172"/>
      <c r="ALA90" s="172"/>
      <c r="ALB90" s="172"/>
      <c r="ALC90" s="172"/>
      <c r="ALD90" s="172"/>
      <c r="ALE90" s="172"/>
      <c r="ALF90" s="172"/>
      <c r="ALG90" s="172"/>
      <c r="ALH90" s="172"/>
      <c r="ALI90" s="172"/>
      <c r="ALJ90" s="172"/>
      <c r="ALK90" s="172"/>
      <c r="ALL90" s="172"/>
      <c r="ALM90" s="172"/>
      <c r="ALN90" s="172"/>
      <c r="ALO90" s="172"/>
      <c r="ALP90" s="172"/>
      <c r="ALQ90" s="172"/>
      <c r="ALR90" s="172"/>
      <c r="ALS90" s="172"/>
      <c r="ALT90" s="172"/>
      <c r="ALU90" s="172"/>
      <c r="ALV90" s="172"/>
      <c r="ALW90" s="172"/>
      <c r="ALX90" s="172"/>
      <c r="ALY90" s="172"/>
      <c r="ALZ90" s="172"/>
      <c r="AMA90" s="172"/>
      <c r="AMB90" s="172"/>
      <c r="AMC90" s="172"/>
      <c r="AMD90" s="172"/>
      <c r="AME90" s="172"/>
      <c r="AMF90" s="172"/>
      <c r="AMG90" s="172"/>
      <c r="AMH90" s="172"/>
      <c r="AMI90" s="172"/>
      <c r="AMJ90" s="172"/>
      <c r="AMK90" s="172"/>
      <c r="AML90" s="172"/>
    </row>
    <row r="91" spans="1:1026" s="282" customFormat="1">
      <c r="A91" s="408" t="s">
        <v>442</v>
      </c>
      <c r="B91" s="408" t="s">
        <v>443</v>
      </c>
      <c r="C91" s="154">
        <f t="shared" si="95"/>
        <v>17</v>
      </c>
      <c r="D91" s="167">
        <f t="shared" si="96"/>
        <v>68</v>
      </c>
      <c r="E91" s="166" t="str">
        <f t="shared" si="97"/>
        <v>9C</v>
      </c>
      <c r="F91" s="367" t="str">
        <f t="shared" si="98"/>
        <v>1B</v>
      </c>
      <c r="G91" s="367" t="str">
        <f t="shared" si="99"/>
        <v>00</v>
      </c>
      <c r="H91" s="367" t="str">
        <f t="shared" si="100"/>
        <v>4D</v>
      </c>
      <c r="I91" s="367" t="str">
        <f t="shared" si="101"/>
        <v>00</v>
      </c>
      <c r="J91" s="367" t="str">
        <f t="shared" si="102"/>
        <v>00</v>
      </c>
      <c r="K91" s="367" t="str">
        <f t="shared" si="103"/>
        <v>06</v>
      </c>
      <c r="L91" s="367" t="str">
        <f t="shared" si="104"/>
        <v>0A</v>
      </c>
      <c r="M91" s="367" t="str">
        <f t="shared" si="105"/>
        <v>0</v>
      </c>
      <c r="N91" s="367" t="str">
        <f t="shared" si="106"/>
        <v/>
      </c>
      <c r="O91" s="156" t="str">
        <f t="shared" si="107"/>
        <v/>
      </c>
      <c r="P91" s="157" t="str">
        <f t="shared" ref="P91:W106" si="151">MID(HEX2BIN($E91,8),P$2,1)</f>
        <v>1</v>
      </c>
      <c r="Q91" s="158" t="str">
        <f t="shared" si="151"/>
        <v>0</v>
      </c>
      <c r="R91" s="158" t="str">
        <f t="shared" si="151"/>
        <v>0</v>
      </c>
      <c r="S91" s="159" t="str">
        <f t="shared" si="151"/>
        <v>1</v>
      </c>
      <c r="T91" s="158" t="str">
        <f t="shared" si="151"/>
        <v>1</v>
      </c>
      <c r="U91" s="158" t="str">
        <f t="shared" si="151"/>
        <v>1</v>
      </c>
      <c r="V91" s="158" t="str">
        <f t="shared" si="151"/>
        <v>0</v>
      </c>
      <c r="W91" s="159" t="str">
        <f t="shared" si="151"/>
        <v>0</v>
      </c>
      <c r="X91" s="158" t="str">
        <f t="shared" ref="X91:AE106" si="152">MID(HEX2BIN($F91,8),X$2,1)</f>
        <v>0</v>
      </c>
      <c r="Y91" s="158" t="str">
        <f t="shared" si="152"/>
        <v>0</v>
      </c>
      <c r="Z91" s="158" t="str">
        <f t="shared" si="152"/>
        <v>0</v>
      </c>
      <c r="AA91" s="159" t="str">
        <f t="shared" si="152"/>
        <v>1</v>
      </c>
      <c r="AB91" s="161" t="str">
        <f t="shared" si="152"/>
        <v>1</v>
      </c>
      <c r="AC91" s="161" t="str">
        <f t="shared" si="152"/>
        <v>0</v>
      </c>
      <c r="AD91" s="158" t="str">
        <f t="shared" si="152"/>
        <v>1</v>
      </c>
      <c r="AE91" s="159" t="str">
        <f t="shared" si="152"/>
        <v>1</v>
      </c>
      <c r="AF91" s="367" t="str">
        <f t="shared" ref="AF91:AM106" si="153">MID(HEX2BIN($G91,8),AF$2,1)</f>
        <v>0</v>
      </c>
      <c r="AG91" s="162" t="str">
        <f t="shared" si="153"/>
        <v>0</v>
      </c>
      <c r="AH91" s="163" t="str">
        <f t="shared" si="153"/>
        <v>0</v>
      </c>
      <c r="AI91" s="165" t="str">
        <f t="shared" si="153"/>
        <v>0</v>
      </c>
      <c r="AJ91" s="164" t="str">
        <f t="shared" si="153"/>
        <v>0</v>
      </c>
      <c r="AK91" s="164" t="str">
        <f t="shared" si="153"/>
        <v>0</v>
      </c>
      <c r="AL91" s="289" t="str">
        <f t="shared" si="153"/>
        <v>0</v>
      </c>
      <c r="AM91" s="165" t="str">
        <f t="shared" si="153"/>
        <v>0</v>
      </c>
      <c r="AN91" s="230" t="str">
        <f t="shared" ref="AN91:AU106" si="154">MID(HEX2BIN($H91,8),AN$2,1)</f>
        <v>0</v>
      </c>
      <c r="AO91" s="230" t="str">
        <f t="shared" si="154"/>
        <v>1</v>
      </c>
      <c r="AP91" s="230" t="str">
        <f t="shared" si="154"/>
        <v>0</v>
      </c>
      <c r="AQ91" s="231" t="str">
        <f t="shared" si="154"/>
        <v>0</v>
      </c>
      <c r="AR91" s="230" t="str">
        <f t="shared" si="154"/>
        <v>1</v>
      </c>
      <c r="AS91" s="230" t="str">
        <f t="shared" si="154"/>
        <v>1</v>
      </c>
      <c r="AT91" s="230" t="str">
        <f t="shared" si="154"/>
        <v>0</v>
      </c>
      <c r="AU91" s="231" t="str">
        <f t="shared" si="154"/>
        <v>1</v>
      </c>
      <c r="AV91" s="230" t="str">
        <f t="shared" ref="AV91:BC106" si="155">MID(HEX2BIN($I91,8),AV$2,1)</f>
        <v>0</v>
      </c>
      <c r="AW91" s="232" t="str">
        <f t="shared" si="155"/>
        <v>0</v>
      </c>
      <c r="AX91" s="232" t="str">
        <f t="shared" si="155"/>
        <v>0</v>
      </c>
      <c r="AY91" s="233" t="str">
        <f t="shared" si="155"/>
        <v>0</v>
      </c>
      <c r="AZ91" s="232" t="str">
        <f t="shared" si="155"/>
        <v>0</v>
      </c>
      <c r="BA91" s="232" t="str">
        <f t="shared" si="155"/>
        <v>0</v>
      </c>
      <c r="BB91" s="232" t="str">
        <f t="shared" si="155"/>
        <v>0</v>
      </c>
      <c r="BC91" s="233" t="str">
        <f t="shared" si="155"/>
        <v>0</v>
      </c>
      <c r="BD91" s="168" t="str">
        <f t="shared" ref="BD91:BK106" si="156">MID(HEX2BIN($J91,8),BD$2,1)</f>
        <v>0</v>
      </c>
      <c r="BE91" s="168" t="str">
        <f t="shared" si="156"/>
        <v>0</v>
      </c>
      <c r="BF91" s="168" t="str">
        <f t="shared" si="156"/>
        <v>0</v>
      </c>
      <c r="BG91" s="169" t="str">
        <f t="shared" si="156"/>
        <v>0</v>
      </c>
      <c r="BH91" s="168" t="str">
        <f t="shared" si="156"/>
        <v>0</v>
      </c>
      <c r="BI91" s="168" t="str">
        <f t="shared" si="156"/>
        <v>0</v>
      </c>
      <c r="BJ91" s="168" t="str">
        <f t="shared" si="156"/>
        <v>0</v>
      </c>
      <c r="BK91" s="169" t="str">
        <f t="shared" si="156"/>
        <v>0</v>
      </c>
      <c r="BL91" s="168" t="str">
        <f t="shared" ref="BL91:BS106" si="157">MID(HEX2BIN($K91,8),BL$2,1)</f>
        <v>0</v>
      </c>
      <c r="BM91" s="168" t="str">
        <f t="shared" si="157"/>
        <v>0</v>
      </c>
      <c r="BN91" s="168" t="str">
        <f t="shared" si="157"/>
        <v>0</v>
      </c>
      <c r="BO91" s="169" t="str">
        <f t="shared" si="157"/>
        <v>0</v>
      </c>
      <c r="BP91" s="168" t="str">
        <f t="shared" si="157"/>
        <v>0</v>
      </c>
      <c r="BQ91" s="168" t="str">
        <f t="shared" si="157"/>
        <v>1</v>
      </c>
      <c r="BR91" s="168" t="str">
        <f t="shared" si="157"/>
        <v>1</v>
      </c>
      <c r="BS91" s="169" t="str">
        <f t="shared" si="157"/>
        <v>0</v>
      </c>
      <c r="BT91" s="302" t="str">
        <f t="shared" ref="BT91:CA106" si="158">MID(HEX2BIN($L91,8),BT$2,1)</f>
        <v>0</v>
      </c>
      <c r="BU91" s="302" t="str">
        <f t="shared" si="158"/>
        <v>0</v>
      </c>
      <c r="BV91" s="302" t="str">
        <f t="shared" si="158"/>
        <v>0</v>
      </c>
      <c r="BW91" s="303" t="str">
        <f t="shared" si="158"/>
        <v>0</v>
      </c>
      <c r="BX91" s="302" t="str">
        <f t="shared" si="158"/>
        <v>1</v>
      </c>
      <c r="BY91" s="302" t="str">
        <f t="shared" si="158"/>
        <v>0</v>
      </c>
      <c r="BZ91" s="302" t="str">
        <f t="shared" si="158"/>
        <v>1</v>
      </c>
      <c r="CA91" s="303" t="str">
        <f t="shared" si="158"/>
        <v>0</v>
      </c>
      <c r="CB91" s="164" t="str">
        <f t="shared" ref="CB91:CI106" si="159">MID(HEX2BIN($M91,8),CB$2,1)</f>
        <v>0</v>
      </c>
      <c r="CC91" s="289" t="str">
        <f t="shared" si="159"/>
        <v>0</v>
      </c>
      <c r="CD91" s="340" t="str">
        <f t="shared" si="159"/>
        <v>0</v>
      </c>
      <c r="CE91" s="341" t="str">
        <f t="shared" si="159"/>
        <v>0</v>
      </c>
      <c r="CF91" s="340" t="str">
        <f t="shared" si="159"/>
        <v>0</v>
      </c>
      <c r="CG91" s="340" t="str">
        <f t="shared" si="159"/>
        <v>0</v>
      </c>
      <c r="CH91" s="340" t="str">
        <f t="shared" si="159"/>
        <v>0</v>
      </c>
      <c r="CI91" s="341" t="str">
        <f t="shared" si="159"/>
        <v>0</v>
      </c>
      <c r="CJ91" s="367"/>
      <c r="CK91" s="367"/>
      <c r="CL91" s="32" t="str">
        <f t="shared" si="146"/>
        <v>9C1B</v>
      </c>
      <c r="CM91" s="285">
        <f t="shared" si="147"/>
        <v>77</v>
      </c>
      <c r="CN91" s="285">
        <f t="shared" si="150"/>
        <v>87</v>
      </c>
      <c r="CO91" s="142">
        <f t="shared" si="117"/>
        <v>63.6</v>
      </c>
      <c r="CP91" s="142">
        <f t="shared" si="118"/>
        <v>17.555555555555557</v>
      </c>
      <c r="CQ91" s="154">
        <f t="shared" si="148"/>
        <v>0</v>
      </c>
      <c r="CR91" s="367"/>
      <c r="CS91" s="170">
        <f t="shared" si="119"/>
        <v>9</v>
      </c>
      <c r="CT91" s="23">
        <f t="shared" si="120"/>
        <v>12</v>
      </c>
      <c r="CU91" s="171">
        <f t="shared" si="121"/>
        <v>1</v>
      </c>
      <c r="CV91" s="23">
        <f t="shared" si="122"/>
        <v>11</v>
      </c>
      <c r="CW91" s="172">
        <f t="shared" si="123"/>
        <v>0</v>
      </c>
      <c r="CX91" s="24">
        <f t="shared" si="124"/>
        <v>0</v>
      </c>
      <c r="CY91" s="267">
        <f t="shared" si="125"/>
        <v>4</v>
      </c>
      <c r="CZ91" s="268">
        <f t="shared" si="126"/>
        <v>13</v>
      </c>
      <c r="DA91" s="267">
        <f t="shared" si="127"/>
        <v>0</v>
      </c>
      <c r="DB91" s="268">
        <f t="shared" si="128"/>
        <v>0</v>
      </c>
      <c r="DC91" s="173">
        <f t="shared" si="129"/>
        <v>0</v>
      </c>
      <c r="DD91" s="26">
        <f t="shared" si="130"/>
        <v>0</v>
      </c>
      <c r="DE91" s="173">
        <f t="shared" si="131"/>
        <v>0</v>
      </c>
      <c r="DF91" s="26">
        <f t="shared" si="132"/>
        <v>6</v>
      </c>
      <c r="DG91" s="326">
        <f t="shared" si="133"/>
        <v>0</v>
      </c>
      <c r="DH91" s="327">
        <f t="shared" si="134"/>
        <v>10</v>
      </c>
      <c r="DI91" s="172">
        <f t="shared" si="135"/>
        <v>0</v>
      </c>
      <c r="DJ91" s="24">
        <f t="shared" si="136"/>
        <v>0</v>
      </c>
      <c r="DK91" s="172"/>
      <c r="DL91" s="19">
        <f t="shared" si="137"/>
        <v>156</v>
      </c>
      <c r="DM91" s="19">
        <f t="shared" si="138"/>
        <v>27</v>
      </c>
      <c r="DN91" s="174">
        <f t="shared" si="139"/>
        <v>0</v>
      </c>
      <c r="DO91" s="278">
        <f t="shared" si="140"/>
        <v>77</v>
      </c>
      <c r="DP91" s="278">
        <f t="shared" si="141"/>
        <v>0</v>
      </c>
      <c r="DQ91" s="20">
        <f t="shared" si="142"/>
        <v>0</v>
      </c>
      <c r="DR91" s="20">
        <f t="shared" si="143"/>
        <v>6</v>
      </c>
      <c r="DS91" s="337">
        <f t="shared" si="144"/>
        <v>10</v>
      </c>
      <c r="DT91" s="174">
        <f t="shared" si="145"/>
        <v>0</v>
      </c>
      <c r="DU91" s="172">
        <f t="shared" si="149"/>
        <v>10</v>
      </c>
      <c r="DV91" s="172"/>
      <c r="DW91" s="172"/>
      <c r="DX91" s="172"/>
      <c r="DY91" s="172"/>
      <c r="DZ91" s="172"/>
      <c r="EA91" s="172"/>
      <c r="EB91" s="172"/>
      <c r="EC91" s="172"/>
      <c r="ED91" s="172"/>
      <c r="EE91" s="172"/>
      <c r="EF91" s="172"/>
      <c r="EG91" s="172"/>
      <c r="EH91" s="172"/>
      <c r="EI91" s="172"/>
      <c r="EJ91" s="172"/>
      <c r="EK91" s="172"/>
      <c r="EL91" s="172"/>
      <c r="EM91" s="172"/>
      <c r="EN91" s="172"/>
      <c r="EO91" s="172"/>
      <c r="EP91" s="172"/>
      <c r="EQ91" s="172"/>
      <c r="ER91" s="172"/>
      <c r="ES91" s="172"/>
      <c r="ET91" s="172"/>
      <c r="EU91" s="172"/>
      <c r="EV91" s="172"/>
      <c r="EW91" s="172"/>
      <c r="EX91" s="172"/>
      <c r="EY91" s="172"/>
      <c r="EZ91" s="172"/>
      <c r="FA91" s="172"/>
      <c r="FB91" s="172"/>
      <c r="FC91" s="172"/>
      <c r="FD91" s="172"/>
      <c r="FE91" s="172"/>
      <c r="FF91" s="172"/>
      <c r="FG91" s="172"/>
      <c r="FH91" s="172"/>
      <c r="FI91" s="172"/>
      <c r="FJ91" s="172"/>
      <c r="FK91" s="172"/>
      <c r="FL91" s="172"/>
      <c r="FM91" s="172"/>
      <c r="FN91" s="172"/>
      <c r="FO91" s="172"/>
      <c r="FP91" s="172"/>
      <c r="FQ91" s="172"/>
      <c r="FR91" s="172"/>
      <c r="FS91" s="172"/>
      <c r="FT91" s="172"/>
      <c r="FU91" s="172"/>
      <c r="FV91" s="172"/>
      <c r="FW91" s="172"/>
      <c r="FX91" s="172"/>
      <c r="FY91" s="172"/>
      <c r="FZ91" s="172"/>
      <c r="GA91" s="172"/>
      <c r="GB91" s="172"/>
      <c r="GC91" s="172"/>
      <c r="GD91" s="172"/>
      <c r="GE91" s="172"/>
      <c r="GF91" s="172"/>
      <c r="GG91" s="172"/>
      <c r="GH91" s="172"/>
      <c r="GI91" s="172"/>
      <c r="GJ91" s="172"/>
      <c r="GK91" s="172"/>
      <c r="GL91" s="172"/>
      <c r="GM91" s="172"/>
      <c r="GN91" s="172"/>
      <c r="GO91" s="172"/>
      <c r="GP91" s="172"/>
      <c r="GQ91" s="172"/>
      <c r="GR91" s="172"/>
      <c r="GS91" s="172"/>
      <c r="GT91" s="172"/>
      <c r="GU91" s="172"/>
      <c r="GV91" s="172"/>
      <c r="GW91" s="172"/>
      <c r="GX91" s="172"/>
      <c r="GY91" s="172"/>
      <c r="GZ91" s="172"/>
      <c r="HA91" s="172"/>
      <c r="HB91" s="172"/>
      <c r="HC91" s="172"/>
      <c r="HD91" s="172"/>
      <c r="HE91" s="172"/>
      <c r="HF91" s="172"/>
      <c r="HG91" s="172"/>
      <c r="HH91" s="172"/>
      <c r="HI91" s="172"/>
      <c r="HJ91" s="172"/>
      <c r="HK91" s="172"/>
      <c r="HL91" s="172"/>
      <c r="HM91" s="172"/>
      <c r="HN91" s="172"/>
      <c r="HO91" s="172"/>
      <c r="HP91" s="172"/>
      <c r="HQ91" s="172"/>
      <c r="HR91" s="172"/>
      <c r="HS91" s="172"/>
      <c r="HT91" s="172"/>
      <c r="HU91" s="172"/>
      <c r="HV91" s="172"/>
      <c r="HW91" s="172"/>
      <c r="HX91" s="172"/>
      <c r="HY91" s="172"/>
      <c r="HZ91" s="172"/>
      <c r="IA91" s="172"/>
      <c r="IB91" s="172"/>
      <c r="IC91" s="172"/>
      <c r="ID91" s="172"/>
      <c r="IE91" s="172"/>
      <c r="IF91" s="172"/>
      <c r="IG91" s="172"/>
      <c r="IH91" s="172"/>
      <c r="II91" s="172"/>
      <c r="IJ91" s="172"/>
      <c r="IK91" s="172"/>
      <c r="IL91" s="172"/>
      <c r="IM91" s="172"/>
      <c r="IN91" s="172"/>
      <c r="IO91" s="172"/>
      <c r="IP91" s="172"/>
      <c r="IQ91" s="172"/>
      <c r="IR91" s="172"/>
      <c r="IS91" s="172"/>
      <c r="IT91" s="172"/>
      <c r="IU91" s="172"/>
      <c r="IV91" s="172"/>
      <c r="IW91" s="172"/>
      <c r="IX91" s="172"/>
      <c r="IY91" s="172"/>
      <c r="IZ91" s="172"/>
      <c r="JA91" s="172"/>
      <c r="JB91" s="172"/>
      <c r="JC91" s="172"/>
      <c r="JD91" s="172"/>
      <c r="JE91" s="172"/>
      <c r="JF91" s="172"/>
      <c r="JG91" s="172"/>
      <c r="JH91" s="172"/>
      <c r="JI91" s="172"/>
      <c r="JJ91" s="172"/>
      <c r="JK91" s="172"/>
      <c r="JL91" s="172"/>
      <c r="JM91" s="172"/>
      <c r="JN91" s="172"/>
      <c r="JO91" s="172"/>
      <c r="JP91" s="172"/>
      <c r="JQ91" s="172"/>
      <c r="JR91" s="172"/>
      <c r="JS91" s="172"/>
      <c r="JT91" s="172"/>
      <c r="JU91" s="172"/>
      <c r="JV91" s="172"/>
      <c r="JW91" s="172"/>
      <c r="JX91" s="172"/>
      <c r="JY91" s="172"/>
      <c r="JZ91" s="172"/>
      <c r="KA91" s="172"/>
      <c r="KB91" s="172"/>
      <c r="KC91" s="172"/>
      <c r="KD91" s="172"/>
      <c r="KE91" s="172"/>
      <c r="KF91" s="172"/>
      <c r="KG91" s="172"/>
      <c r="KH91" s="172"/>
      <c r="KI91" s="172"/>
      <c r="KJ91" s="172"/>
      <c r="KK91" s="172"/>
      <c r="KL91" s="172"/>
      <c r="KM91" s="172"/>
      <c r="KN91" s="172"/>
      <c r="KO91" s="172"/>
      <c r="KP91" s="172"/>
      <c r="KQ91" s="172"/>
      <c r="KR91" s="172"/>
      <c r="KS91" s="172"/>
      <c r="KT91" s="172"/>
      <c r="KU91" s="172"/>
      <c r="KV91" s="172"/>
      <c r="KW91" s="172"/>
      <c r="KX91" s="172"/>
      <c r="KY91" s="172"/>
      <c r="KZ91" s="172"/>
      <c r="LA91" s="172"/>
      <c r="LB91" s="172"/>
      <c r="LC91" s="172"/>
      <c r="LD91" s="172"/>
      <c r="LE91" s="172"/>
      <c r="LF91" s="172"/>
      <c r="LG91" s="172"/>
      <c r="LH91" s="172"/>
      <c r="LI91" s="172"/>
      <c r="LJ91" s="172"/>
      <c r="LK91" s="172"/>
      <c r="LL91" s="172"/>
      <c r="LM91" s="172"/>
      <c r="LN91" s="172"/>
      <c r="LO91" s="172"/>
      <c r="LP91" s="172"/>
      <c r="LQ91" s="172"/>
      <c r="LR91" s="172"/>
      <c r="LS91" s="172"/>
      <c r="LT91" s="172"/>
      <c r="LU91" s="172"/>
      <c r="LV91" s="172"/>
      <c r="LW91" s="172"/>
      <c r="LX91" s="172"/>
      <c r="LY91" s="172"/>
      <c r="LZ91" s="172"/>
      <c r="MA91" s="172"/>
      <c r="MB91" s="172"/>
      <c r="MC91" s="172"/>
      <c r="MD91" s="172"/>
      <c r="ME91" s="172"/>
      <c r="MF91" s="172"/>
      <c r="MG91" s="172"/>
      <c r="MH91" s="172"/>
      <c r="MI91" s="172"/>
      <c r="MJ91" s="172"/>
      <c r="MK91" s="172"/>
      <c r="ML91" s="172"/>
      <c r="MM91" s="172"/>
      <c r="MN91" s="172"/>
      <c r="MO91" s="172"/>
      <c r="MP91" s="172"/>
      <c r="MQ91" s="172"/>
      <c r="MR91" s="172"/>
      <c r="MS91" s="172"/>
      <c r="MT91" s="172"/>
      <c r="MU91" s="172"/>
      <c r="MV91" s="172"/>
      <c r="MW91" s="172"/>
      <c r="MX91" s="172"/>
      <c r="MY91" s="172"/>
      <c r="MZ91" s="172"/>
      <c r="NA91" s="172"/>
      <c r="NB91" s="172"/>
      <c r="NC91" s="172"/>
      <c r="ND91" s="172"/>
      <c r="NE91" s="172"/>
      <c r="NF91" s="172"/>
      <c r="NG91" s="172"/>
      <c r="NH91" s="172"/>
      <c r="NI91" s="172"/>
      <c r="NJ91" s="172"/>
      <c r="NK91" s="172"/>
      <c r="NL91" s="172"/>
      <c r="NM91" s="172"/>
      <c r="NN91" s="172"/>
      <c r="NO91" s="172"/>
      <c r="NP91" s="172"/>
      <c r="NQ91" s="172"/>
      <c r="NR91" s="172"/>
      <c r="NS91" s="172"/>
      <c r="NT91" s="172"/>
      <c r="NU91" s="172"/>
      <c r="NV91" s="172"/>
      <c r="NW91" s="172"/>
      <c r="NX91" s="172"/>
      <c r="NY91" s="172"/>
      <c r="NZ91" s="172"/>
      <c r="OA91" s="172"/>
      <c r="OB91" s="172"/>
      <c r="OC91" s="172"/>
      <c r="OD91" s="172"/>
      <c r="OE91" s="172"/>
      <c r="OF91" s="172"/>
      <c r="OG91" s="172"/>
      <c r="OH91" s="172"/>
      <c r="OI91" s="172"/>
      <c r="OJ91" s="172"/>
      <c r="OK91" s="172"/>
      <c r="OL91" s="172"/>
      <c r="OM91" s="172"/>
      <c r="ON91" s="172"/>
      <c r="OO91" s="172"/>
      <c r="OP91" s="172"/>
      <c r="OQ91" s="172"/>
      <c r="OR91" s="172"/>
      <c r="OS91" s="172"/>
      <c r="OT91" s="172"/>
      <c r="OU91" s="172"/>
      <c r="OV91" s="172"/>
      <c r="OW91" s="172"/>
      <c r="OX91" s="172"/>
      <c r="OY91" s="172"/>
      <c r="OZ91" s="172"/>
      <c r="PA91" s="172"/>
      <c r="PB91" s="172"/>
      <c r="PC91" s="172"/>
      <c r="PD91" s="172"/>
      <c r="PE91" s="172"/>
      <c r="PF91" s="172"/>
      <c r="PG91" s="172"/>
      <c r="PH91" s="172"/>
      <c r="PI91" s="172"/>
      <c r="PJ91" s="172"/>
      <c r="PK91" s="172"/>
      <c r="PL91" s="172"/>
      <c r="PM91" s="172"/>
      <c r="PN91" s="172"/>
      <c r="PO91" s="172"/>
      <c r="PP91" s="172"/>
      <c r="PQ91" s="172"/>
      <c r="PR91" s="172"/>
      <c r="PS91" s="172"/>
      <c r="PT91" s="172"/>
      <c r="PU91" s="172"/>
      <c r="PV91" s="172"/>
      <c r="PW91" s="172"/>
      <c r="PX91" s="172"/>
      <c r="PY91" s="172"/>
      <c r="PZ91" s="172"/>
      <c r="QA91" s="172"/>
      <c r="QB91" s="172"/>
      <c r="QC91" s="172"/>
      <c r="QD91" s="172"/>
      <c r="QE91" s="172"/>
      <c r="QF91" s="172"/>
      <c r="QG91" s="172"/>
      <c r="QH91" s="172"/>
      <c r="QI91" s="172"/>
      <c r="QJ91" s="172"/>
      <c r="QK91" s="172"/>
      <c r="QL91" s="172"/>
      <c r="QM91" s="172"/>
      <c r="QN91" s="172"/>
      <c r="QO91" s="172"/>
      <c r="QP91" s="172"/>
      <c r="QQ91" s="172"/>
      <c r="QR91" s="172"/>
      <c r="QS91" s="172"/>
      <c r="QT91" s="172"/>
      <c r="QU91" s="172"/>
      <c r="QV91" s="172"/>
      <c r="QW91" s="172"/>
      <c r="QX91" s="172"/>
      <c r="QY91" s="172"/>
      <c r="QZ91" s="172"/>
      <c r="RA91" s="172"/>
      <c r="RB91" s="172"/>
      <c r="RC91" s="172"/>
      <c r="RD91" s="172"/>
      <c r="RE91" s="172"/>
      <c r="RF91" s="172"/>
      <c r="RG91" s="172"/>
      <c r="RH91" s="172"/>
      <c r="RI91" s="172"/>
      <c r="RJ91" s="172"/>
      <c r="RK91" s="172"/>
      <c r="RL91" s="172"/>
      <c r="RM91" s="172"/>
      <c r="RN91" s="172"/>
      <c r="RO91" s="172"/>
      <c r="RP91" s="172"/>
      <c r="RQ91" s="172"/>
      <c r="RR91" s="172"/>
      <c r="RS91" s="172"/>
      <c r="RT91" s="172"/>
      <c r="RU91" s="172"/>
      <c r="RV91" s="172"/>
      <c r="RW91" s="172"/>
      <c r="RX91" s="172"/>
      <c r="RY91" s="172"/>
      <c r="RZ91" s="172"/>
      <c r="SA91" s="172"/>
      <c r="SB91" s="172"/>
      <c r="SC91" s="172"/>
      <c r="SD91" s="172"/>
      <c r="SE91" s="172"/>
      <c r="SF91" s="172"/>
      <c r="SG91" s="172"/>
      <c r="SH91" s="172"/>
      <c r="SI91" s="172"/>
      <c r="SJ91" s="172"/>
      <c r="SK91" s="172"/>
      <c r="SL91" s="172"/>
      <c r="SM91" s="172"/>
      <c r="SN91" s="172"/>
      <c r="SO91" s="172"/>
      <c r="SP91" s="172"/>
      <c r="SQ91" s="172"/>
      <c r="SR91" s="172"/>
      <c r="SS91" s="172"/>
      <c r="ST91" s="172"/>
      <c r="SU91" s="172"/>
      <c r="SV91" s="172"/>
      <c r="SW91" s="172"/>
      <c r="SX91" s="172"/>
      <c r="SY91" s="172"/>
      <c r="SZ91" s="172"/>
      <c r="TA91" s="172"/>
      <c r="TB91" s="172"/>
      <c r="TC91" s="172"/>
      <c r="TD91" s="172"/>
      <c r="TE91" s="172"/>
      <c r="TF91" s="172"/>
      <c r="TG91" s="172"/>
      <c r="TH91" s="172"/>
      <c r="TI91" s="172"/>
      <c r="TJ91" s="172"/>
      <c r="TK91" s="172"/>
      <c r="TL91" s="172"/>
      <c r="TM91" s="172"/>
      <c r="TN91" s="172"/>
      <c r="TO91" s="172"/>
      <c r="TP91" s="172"/>
      <c r="TQ91" s="172"/>
      <c r="TR91" s="172"/>
      <c r="TS91" s="172"/>
      <c r="TT91" s="172"/>
      <c r="TU91" s="172"/>
      <c r="TV91" s="172"/>
      <c r="TW91" s="172"/>
      <c r="TX91" s="172"/>
      <c r="TY91" s="172"/>
      <c r="TZ91" s="172"/>
      <c r="UA91" s="172"/>
      <c r="UB91" s="172"/>
      <c r="UC91" s="172"/>
      <c r="UD91" s="172"/>
      <c r="UE91" s="172"/>
      <c r="UF91" s="172"/>
      <c r="UG91" s="172"/>
      <c r="UH91" s="172"/>
      <c r="UI91" s="172"/>
      <c r="UJ91" s="172"/>
      <c r="UK91" s="172"/>
      <c r="UL91" s="172"/>
      <c r="UM91" s="172"/>
      <c r="UN91" s="172"/>
      <c r="UO91" s="172"/>
      <c r="UP91" s="172"/>
      <c r="UQ91" s="172"/>
      <c r="UR91" s="172"/>
      <c r="US91" s="172"/>
      <c r="UT91" s="172"/>
      <c r="UU91" s="172"/>
      <c r="UV91" s="172"/>
      <c r="UW91" s="172"/>
      <c r="UX91" s="172"/>
      <c r="UY91" s="172"/>
      <c r="UZ91" s="172"/>
      <c r="VA91" s="172"/>
      <c r="VB91" s="172"/>
      <c r="VC91" s="172"/>
      <c r="VD91" s="172"/>
      <c r="VE91" s="172"/>
      <c r="VF91" s="172"/>
      <c r="VG91" s="172"/>
      <c r="VH91" s="172"/>
      <c r="VI91" s="172"/>
      <c r="VJ91" s="172"/>
      <c r="VK91" s="172"/>
      <c r="VL91" s="172"/>
      <c r="VM91" s="172"/>
      <c r="VN91" s="172"/>
      <c r="VO91" s="172"/>
      <c r="VP91" s="172"/>
      <c r="VQ91" s="172"/>
      <c r="VR91" s="172"/>
      <c r="VS91" s="172"/>
      <c r="VT91" s="172"/>
      <c r="VU91" s="172"/>
      <c r="VV91" s="172"/>
      <c r="VW91" s="172"/>
      <c r="VX91" s="172"/>
      <c r="VY91" s="172"/>
      <c r="VZ91" s="172"/>
      <c r="WA91" s="172"/>
      <c r="WB91" s="172"/>
      <c r="WC91" s="172"/>
      <c r="WD91" s="172"/>
      <c r="WE91" s="172"/>
      <c r="WF91" s="172"/>
      <c r="WG91" s="172"/>
      <c r="WH91" s="172"/>
      <c r="WI91" s="172"/>
      <c r="WJ91" s="172"/>
      <c r="WK91" s="172"/>
      <c r="WL91" s="172"/>
      <c r="WM91" s="172"/>
      <c r="WN91" s="172"/>
      <c r="WO91" s="172"/>
      <c r="WP91" s="172"/>
      <c r="WQ91" s="172"/>
      <c r="WR91" s="172"/>
      <c r="WS91" s="172"/>
      <c r="WT91" s="172"/>
      <c r="WU91" s="172"/>
      <c r="WV91" s="172"/>
      <c r="WW91" s="172"/>
      <c r="WX91" s="172"/>
      <c r="WY91" s="172"/>
      <c r="WZ91" s="172"/>
      <c r="XA91" s="172"/>
      <c r="XB91" s="172"/>
      <c r="XC91" s="172"/>
      <c r="XD91" s="172"/>
      <c r="XE91" s="172"/>
      <c r="XF91" s="172"/>
      <c r="XG91" s="172"/>
      <c r="XH91" s="172"/>
      <c r="XI91" s="172"/>
      <c r="XJ91" s="172"/>
      <c r="XK91" s="172"/>
      <c r="XL91" s="172"/>
      <c r="XM91" s="172"/>
      <c r="XN91" s="172"/>
      <c r="XO91" s="172"/>
      <c r="XP91" s="172"/>
      <c r="XQ91" s="172"/>
      <c r="XR91" s="172"/>
      <c r="XS91" s="172"/>
      <c r="XT91" s="172"/>
      <c r="XU91" s="172"/>
      <c r="XV91" s="172"/>
      <c r="XW91" s="172"/>
      <c r="XX91" s="172"/>
      <c r="XY91" s="172"/>
      <c r="XZ91" s="172"/>
      <c r="YA91" s="172"/>
      <c r="YB91" s="172"/>
      <c r="YC91" s="172"/>
      <c r="YD91" s="172"/>
      <c r="YE91" s="172"/>
      <c r="YF91" s="172"/>
      <c r="YG91" s="172"/>
      <c r="YH91" s="172"/>
      <c r="YI91" s="172"/>
      <c r="YJ91" s="172"/>
      <c r="YK91" s="172"/>
      <c r="YL91" s="172"/>
      <c r="YM91" s="172"/>
      <c r="YN91" s="172"/>
      <c r="YO91" s="172"/>
      <c r="YP91" s="172"/>
      <c r="YQ91" s="172"/>
      <c r="YR91" s="172"/>
      <c r="YS91" s="172"/>
      <c r="YT91" s="172"/>
      <c r="YU91" s="172"/>
      <c r="YV91" s="172"/>
      <c r="YW91" s="172"/>
      <c r="YX91" s="172"/>
      <c r="YY91" s="172"/>
      <c r="YZ91" s="172"/>
      <c r="ZA91" s="172"/>
      <c r="ZB91" s="172"/>
      <c r="ZC91" s="172"/>
      <c r="ZD91" s="172"/>
      <c r="ZE91" s="172"/>
      <c r="ZF91" s="172"/>
      <c r="ZG91" s="172"/>
      <c r="ZH91" s="172"/>
      <c r="ZI91" s="172"/>
      <c r="ZJ91" s="172"/>
      <c r="ZK91" s="172"/>
      <c r="ZL91" s="172"/>
      <c r="ZM91" s="172"/>
      <c r="ZN91" s="172"/>
      <c r="ZO91" s="172"/>
      <c r="ZP91" s="172"/>
      <c r="ZQ91" s="172"/>
      <c r="ZR91" s="172"/>
      <c r="ZS91" s="172"/>
      <c r="ZT91" s="172"/>
      <c r="ZU91" s="172"/>
      <c r="ZV91" s="172"/>
      <c r="ZW91" s="172"/>
      <c r="ZX91" s="172"/>
      <c r="ZY91" s="172"/>
      <c r="ZZ91" s="172"/>
      <c r="AAA91" s="172"/>
      <c r="AAB91" s="172"/>
      <c r="AAC91" s="172"/>
      <c r="AAD91" s="172"/>
      <c r="AAE91" s="172"/>
      <c r="AAF91" s="172"/>
      <c r="AAG91" s="172"/>
      <c r="AAH91" s="172"/>
      <c r="AAI91" s="172"/>
      <c r="AAJ91" s="172"/>
      <c r="AAK91" s="172"/>
      <c r="AAL91" s="172"/>
      <c r="AAM91" s="172"/>
      <c r="AAN91" s="172"/>
      <c r="AAO91" s="172"/>
      <c r="AAP91" s="172"/>
      <c r="AAQ91" s="172"/>
      <c r="AAR91" s="172"/>
      <c r="AAS91" s="172"/>
      <c r="AAT91" s="172"/>
      <c r="AAU91" s="172"/>
      <c r="AAV91" s="172"/>
      <c r="AAW91" s="172"/>
      <c r="AAX91" s="172"/>
      <c r="AAY91" s="172"/>
      <c r="AAZ91" s="172"/>
      <c r="ABA91" s="172"/>
      <c r="ABB91" s="172"/>
      <c r="ABC91" s="172"/>
      <c r="ABD91" s="172"/>
      <c r="ABE91" s="172"/>
      <c r="ABF91" s="172"/>
      <c r="ABG91" s="172"/>
      <c r="ABH91" s="172"/>
      <c r="ABI91" s="172"/>
      <c r="ABJ91" s="172"/>
      <c r="ABK91" s="172"/>
      <c r="ABL91" s="172"/>
      <c r="ABM91" s="172"/>
      <c r="ABN91" s="172"/>
      <c r="ABO91" s="172"/>
      <c r="ABP91" s="172"/>
      <c r="ABQ91" s="172"/>
      <c r="ABR91" s="172"/>
      <c r="ABS91" s="172"/>
      <c r="ABT91" s="172"/>
      <c r="ABU91" s="172"/>
      <c r="ABV91" s="172"/>
      <c r="ABW91" s="172"/>
      <c r="ABX91" s="172"/>
      <c r="ABY91" s="172"/>
      <c r="ABZ91" s="172"/>
      <c r="ACA91" s="172"/>
      <c r="ACB91" s="172"/>
      <c r="ACC91" s="172"/>
      <c r="ACD91" s="172"/>
      <c r="ACE91" s="172"/>
      <c r="ACF91" s="172"/>
      <c r="ACG91" s="172"/>
      <c r="ACH91" s="172"/>
      <c r="ACI91" s="172"/>
      <c r="ACJ91" s="172"/>
      <c r="ACK91" s="172"/>
      <c r="ACL91" s="172"/>
      <c r="ACM91" s="172"/>
      <c r="ACN91" s="172"/>
      <c r="ACO91" s="172"/>
      <c r="ACP91" s="172"/>
      <c r="ACQ91" s="172"/>
      <c r="ACR91" s="172"/>
      <c r="ACS91" s="172"/>
      <c r="ACT91" s="172"/>
      <c r="ACU91" s="172"/>
      <c r="ACV91" s="172"/>
      <c r="ACW91" s="172"/>
      <c r="ACX91" s="172"/>
      <c r="ACY91" s="172"/>
      <c r="ACZ91" s="172"/>
      <c r="ADA91" s="172"/>
      <c r="ADB91" s="172"/>
      <c r="ADC91" s="172"/>
      <c r="ADD91" s="172"/>
      <c r="ADE91" s="172"/>
      <c r="ADF91" s="172"/>
      <c r="ADG91" s="172"/>
      <c r="ADH91" s="172"/>
      <c r="ADI91" s="172"/>
      <c r="ADJ91" s="172"/>
      <c r="ADK91" s="172"/>
      <c r="ADL91" s="172"/>
      <c r="ADM91" s="172"/>
      <c r="ADN91" s="172"/>
      <c r="ADO91" s="172"/>
      <c r="ADP91" s="172"/>
      <c r="ADQ91" s="172"/>
      <c r="ADR91" s="172"/>
      <c r="ADS91" s="172"/>
      <c r="ADT91" s="172"/>
      <c r="ADU91" s="172"/>
      <c r="ADV91" s="172"/>
      <c r="ADW91" s="172"/>
      <c r="ADX91" s="172"/>
      <c r="ADY91" s="172"/>
      <c r="ADZ91" s="172"/>
      <c r="AEA91" s="172"/>
      <c r="AEB91" s="172"/>
      <c r="AEC91" s="172"/>
      <c r="AED91" s="172"/>
      <c r="AEE91" s="172"/>
      <c r="AEF91" s="172"/>
      <c r="AEG91" s="172"/>
      <c r="AEH91" s="172"/>
      <c r="AEI91" s="172"/>
      <c r="AEJ91" s="172"/>
      <c r="AEK91" s="172"/>
      <c r="AEL91" s="172"/>
      <c r="AEM91" s="172"/>
      <c r="AEN91" s="172"/>
      <c r="AEO91" s="172"/>
      <c r="AEP91" s="172"/>
      <c r="AEQ91" s="172"/>
      <c r="AER91" s="172"/>
      <c r="AES91" s="172"/>
      <c r="AET91" s="172"/>
      <c r="AEU91" s="172"/>
      <c r="AEV91" s="172"/>
      <c r="AEW91" s="172"/>
      <c r="AEX91" s="172"/>
      <c r="AEY91" s="172"/>
      <c r="AEZ91" s="172"/>
      <c r="AFA91" s="172"/>
      <c r="AFB91" s="172"/>
      <c r="AFC91" s="172"/>
      <c r="AFD91" s="172"/>
      <c r="AFE91" s="172"/>
      <c r="AFF91" s="172"/>
      <c r="AFG91" s="172"/>
      <c r="AFH91" s="172"/>
      <c r="AFI91" s="172"/>
      <c r="AFJ91" s="172"/>
      <c r="AFK91" s="172"/>
      <c r="AFL91" s="172"/>
      <c r="AFM91" s="172"/>
      <c r="AFN91" s="172"/>
      <c r="AFO91" s="172"/>
      <c r="AFP91" s="172"/>
      <c r="AFQ91" s="172"/>
      <c r="AFR91" s="172"/>
      <c r="AFS91" s="172"/>
      <c r="AFT91" s="172"/>
      <c r="AFU91" s="172"/>
      <c r="AFV91" s="172"/>
      <c r="AFW91" s="172"/>
      <c r="AFX91" s="172"/>
      <c r="AFY91" s="172"/>
      <c r="AFZ91" s="172"/>
      <c r="AGA91" s="172"/>
      <c r="AGB91" s="172"/>
      <c r="AGC91" s="172"/>
      <c r="AGD91" s="172"/>
      <c r="AGE91" s="172"/>
      <c r="AGF91" s="172"/>
      <c r="AGG91" s="172"/>
      <c r="AGH91" s="172"/>
      <c r="AGI91" s="172"/>
      <c r="AGJ91" s="172"/>
      <c r="AGK91" s="172"/>
      <c r="AGL91" s="172"/>
      <c r="AGM91" s="172"/>
      <c r="AGN91" s="172"/>
      <c r="AGO91" s="172"/>
      <c r="AGP91" s="172"/>
      <c r="AGQ91" s="172"/>
      <c r="AGR91" s="172"/>
      <c r="AGS91" s="172"/>
      <c r="AGT91" s="172"/>
      <c r="AGU91" s="172"/>
      <c r="AGV91" s="172"/>
      <c r="AGW91" s="172"/>
      <c r="AGX91" s="172"/>
      <c r="AGY91" s="172"/>
      <c r="AGZ91" s="172"/>
      <c r="AHA91" s="172"/>
      <c r="AHB91" s="172"/>
      <c r="AHC91" s="172"/>
      <c r="AHD91" s="172"/>
      <c r="AHE91" s="172"/>
      <c r="AHF91" s="172"/>
      <c r="AHG91" s="172"/>
      <c r="AHH91" s="172"/>
      <c r="AHI91" s="172"/>
      <c r="AHJ91" s="172"/>
      <c r="AHK91" s="172"/>
      <c r="AHL91" s="172"/>
      <c r="AHM91" s="172"/>
      <c r="AHN91" s="172"/>
      <c r="AHO91" s="172"/>
      <c r="AHP91" s="172"/>
      <c r="AHQ91" s="172"/>
      <c r="AHR91" s="172"/>
      <c r="AHS91" s="172"/>
      <c r="AHT91" s="172"/>
      <c r="AHU91" s="172"/>
      <c r="AHV91" s="172"/>
      <c r="AHW91" s="172"/>
      <c r="AHX91" s="172"/>
      <c r="AHY91" s="172"/>
      <c r="AHZ91" s="172"/>
      <c r="AIA91" s="172"/>
      <c r="AIB91" s="172"/>
      <c r="AIC91" s="172"/>
      <c r="AID91" s="172"/>
      <c r="AIE91" s="172"/>
      <c r="AIF91" s="172"/>
      <c r="AIG91" s="172"/>
      <c r="AIH91" s="172"/>
      <c r="AII91" s="172"/>
      <c r="AIJ91" s="172"/>
      <c r="AIK91" s="172"/>
      <c r="AIL91" s="172"/>
      <c r="AIM91" s="172"/>
      <c r="AIN91" s="172"/>
      <c r="AIO91" s="172"/>
      <c r="AIP91" s="172"/>
      <c r="AIQ91" s="172"/>
      <c r="AIR91" s="172"/>
      <c r="AIS91" s="172"/>
      <c r="AIT91" s="172"/>
      <c r="AIU91" s="172"/>
      <c r="AIV91" s="172"/>
      <c r="AIW91" s="172"/>
      <c r="AIX91" s="172"/>
      <c r="AIY91" s="172"/>
      <c r="AIZ91" s="172"/>
      <c r="AJA91" s="172"/>
      <c r="AJB91" s="172"/>
      <c r="AJC91" s="172"/>
      <c r="AJD91" s="172"/>
      <c r="AJE91" s="172"/>
      <c r="AJF91" s="172"/>
      <c r="AJG91" s="172"/>
      <c r="AJH91" s="172"/>
      <c r="AJI91" s="172"/>
      <c r="AJJ91" s="172"/>
      <c r="AJK91" s="172"/>
      <c r="AJL91" s="172"/>
      <c r="AJM91" s="172"/>
      <c r="AJN91" s="172"/>
      <c r="AJO91" s="172"/>
      <c r="AJP91" s="172"/>
      <c r="AJQ91" s="172"/>
      <c r="AJR91" s="172"/>
      <c r="AJS91" s="172"/>
      <c r="AJT91" s="172"/>
      <c r="AJU91" s="172"/>
      <c r="AJV91" s="172"/>
      <c r="AJW91" s="172"/>
      <c r="AJX91" s="172"/>
      <c r="AJY91" s="172"/>
      <c r="AJZ91" s="172"/>
      <c r="AKA91" s="172"/>
      <c r="AKB91" s="172"/>
      <c r="AKC91" s="172"/>
      <c r="AKD91" s="172"/>
      <c r="AKE91" s="172"/>
      <c r="AKF91" s="172"/>
      <c r="AKG91" s="172"/>
      <c r="AKH91" s="172"/>
      <c r="AKI91" s="172"/>
      <c r="AKJ91" s="172"/>
      <c r="AKK91" s="172"/>
      <c r="AKL91" s="172"/>
      <c r="AKM91" s="172"/>
      <c r="AKN91" s="172"/>
      <c r="AKO91" s="172"/>
      <c r="AKP91" s="172"/>
      <c r="AKQ91" s="172"/>
      <c r="AKR91" s="172"/>
      <c r="AKS91" s="172"/>
      <c r="AKT91" s="172"/>
      <c r="AKU91" s="172"/>
      <c r="AKV91" s="172"/>
      <c r="AKW91" s="172"/>
      <c r="AKX91" s="172"/>
      <c r="AKY91" s="172"/>
      <c r="AKZ91" s="172"/>
      <c r="ALA91" s="172"/>
      <c r="ALB91" s="172"/>
      <c r="ALC91" s="172"/>
      <c r="ALD91" s="172"/>
      <c r="ALE91" s="172"/>
      <c r="ALF91" s="172"/>
      <c r="ALG91" s="172"/>
      <c r="ALH91" s="172"/>
      <c r="ALI91" s="172"/>
      <c r="ALJ91" s="172"/>
      <c r="ALK91" s="172"/>
      <c r="ALL91" s="172"/>
      <c r="ALM91" s="172"/>
      <c r="ALN91" s="172"/>
      <c r="ALO91" s="172"/>
      <c r="ALP91" s="172"/>
      <c r="ALQ91" s="172"/>
      <c r="ALR91" s="172"/>
      <c r="ALS91" s="172"/>
      <c r="ALT91" s="172"/>
      <c r="ALU91" s="172"/>
      <c r="ALV91" s="172"/>
      <c r="ALW91" s="172"/>
      <c r="ALX91" s="172"/>
      <c r="ALY91" s="172"/>
      <c r="ALZ91" s="172"/>
      <c r="AMA91" s="172"/>
      <c r="AMB91" s="172"/>
      <c r="AMC91" s="172"/>
      <c r="AMD91" s="172"/>
      <c r="AME91" s="172"/>
      <c r="AMF91" s="172"/>
      <c r="AMG91" s="172"/>
      <c r="AMH91" s="172"/>
      <c r="AMI91" s="172"/>
      <c r="AMJ91" s="172"/>
      <c r="AMK91" s="172"/>
      <c r="AML91" s="172"/>
    </row>
    <row r="92" spans="1:1026" s="282" customFormat="1">
      <c r="A92" s="408" t="s">
        <v>444</v>
      </c>
      <c r="B92" s="408" t="s">
        <v>445</v>
      </c>
      <c r="C92" s="154">
        <f t="shared" si="95"/>
        <v>17</v>
      </c>
      <c r="D92" s="167">
        <f t="shared" si="96"/>
        <v>68</v>
      </c>
      <c r="E92" s="166" t="str">
        <f t="shared" si="97"/>
        <v>9C</v>
      </c>
      <c r="F92" s="367" t="str">
        <f t="shared" si="98"/>
        <v>1B</v>
      </c>
      <c r="G92" s="367" t="str">
        <f t="shared" si="99"/>
        <v>02</v>
      </c>
      <c r="H92" s="367" t="str">
        <f t="shared" si="100"/>
        <v>57</v>
      </c>
      <c r="I92" s="367" t="str">
        <f t="shared" si="101"/>
        <v>00</v>
      </c>
      <c r="J92" s="367" t="str">
        <f t="shared" si="102"/>
        <v>00</v>
      </c>
      <c r="K92" s="367" t="str">
        <f t="shared" si="103"/>
        <v>06</v>
      </c>
      <c r="L92" s="367" t="str">
        <f t="shared" si="104"/>
        <v>16</v>
      </c>
      <c r="M92" s="367" t="str">
        <f t="shared" si="105"/>
        <v>4</v>
      </c>
      <c r="N92" s="367" t="str">
        <f t="shared" si="106"/>
        <v/>
      </c>
      <c r="O92" s="156" t="str">
        <f t="shared" si="107"/>
        <v/>
      </c>
      <c r="P92" s="157" t="str">
        <f t="shared" si="151"/>
        <v>1</v>
      </c>
      <c r="Q92" s="158" t="str">
        <f t="shared" si="151"/>
        <v>0</v>
      </c>
      <c r="R92" s="158" t="str">
        <f t="shared" si="151"/>
        <v>0</v>
      </c>
      <c r="S92" s="159" t="str">
        <f t="shared" si="151"/>
        <v>1</v>
      </c>
      <c r="T92" s="158" t="str">
        <f t="shared" si="151"/>
        <v>1</v>
      </c>
      <c r="U92" s="158" t="str">
        <f t="shared" si="151"/>
        <v>1</v>
      </c>
      <c r="V92" s="158" t="str">
        <f t="shared" si="151"/>
        <v>0</v>
      </c>
      <c r="W92" s="159" t="str">
        <f t="shared" si="151"/>
        <v>0</v>
      </c>
      <c r="X92" s="158" t="str">
        <f t="shared" si="152"/>
        <v>0</v>
      </c>
      <c r="Y92" s="158" t="str">
        <f t="shared" si="152"/>
        <v>0</v>
      </c>
      <c r="Z92" s="158" t="str">
        <f t="shared" si="152"/>
        <v>0</v>
      </c>
      <c r="AA92" s="159" t="str">
        <f t="shared" si="152"/>
        <v>1</v>
      </c>
      <c r="AB92" s="161" t="str">
        <f t="shared" si="152"/>
        <v>1</v>
      </c>
      <c r="AC92" s="161" t="str">
        <f t="shared" si="152"/>
        <v>0</v>
      </c>
      <c r="AD92" s="158" t="str">
        <f t="shared" si="152"/>
        <v>1</v>
      </c>
      <c r="AE92" s="159" t="str">
        <f t="shared" si="152"/>
        <v>1</v>
      </c>
      <c r="AF92" s="367" t="str">
        <f t="shared" si="153"/>
        <v>0</v>
      </c>
      <c r="AG92" s="162" t="str">
        <f t="shared" si="153"/>
        <v>0</v>
      </c>
      <c r="AH92" s="163" t="str">
        <f t="shared" si="153"/>
        <v>0</v>
      </c>
      <c r="AI92" s="165" t="str">
        <f t="shared" si="153"/>
        <v>0</v>
      </c>
      <c r="AJ92" s="164" t="str">
        <f t="shared" si="153"/>
        <v>0</v>
      </c>
      <c r="AK92" s="164" t="str">
        <f t="shared" si="153"/>
        <v>0</v>
      </c>
      <c r="AL92" s="289" t="str">
        <f t="shared" si="153"/>
        <v>1</v>
      </c>
      <c r="AM92" s="165" t="str">
        <f t="shared" si="153"/>
        <v>0</v>
      </c>
      <c r="AN92" s="230" t="str">
        <f t="shared" si="154"/>
        <v>0</v>
      </c>
      <c r="AO92" s="230" t="str">
        <f t="shared" si="154"/>
        <v>1</v>
      </c>
      <c r="AP92" s="230" t="str">
        <f t="shared" si="154"/>
        <v>0</v>
      </c>
      <c r="AQ92" s="231" t="str">
        <f t="shared" si="154"/>
        <v>1</v>
      </c>
      <c r="AR92" s="230" t="str">
        <f t="shared" si="154"/>
        <v>0</v>
      </c>
      <c r="AS92" s="230" t="str">
        <f t="shared" si="154"/>
        <v>1</v>
      </c>
      <c r="AT92" s="230" t="str">
        <f t="shared" si="154"/>
        <v>1</v>
      </c>
      <c r="AU92" s="231" t="str">
        <f t="shared" si="154"/>
        <v>1</v>
      </c>
      <c r="AV92" s="230" t="str">
        <f t="shared" si="155"/>
        <v>0</v>
      </c>
      <c r="AW92" s="232" t="str">
        <f t="shared" si="155"/>
        <v>0</v>
      </c>
      <c r="AX92" s="232" t="str">
        <f t="shared" si="155"/>
        <v>0</v>
      </c>
      <c r="AY92" s="233" t="str">
        <f t="shared" si="155"/>
        <v>0</v>
      </c>
      <c r="AZ92" s="232" t="str">
        <f t="shared" si="155"/>
        <v>0</v>
      </c>
      <c r="BA92" s="232" t="str">
        <f t="shared" si="155"/>
        <v>0</v>
      </c>
      <c r="BB92" s="232" t="str">
        <f t="shared" si="155"/>
        <v>0</v>
      </c>
      <c r="BC92" s="233" t="str">
        <f t="shared" si="155"/>
        <v>0</v>
      </c>
      <c r="BD92" s="168" t="str">
        <f t="shared" si="156"/>
        <v>0</v>
      </c>
      <c r="BE92" s="168" t="str">
        <f t="shared" si="156"/>
        <v>0</v>
      </c>
      <c r="BF92" s="168" t="str">
        <f t="shared" si="156"/>
        <v>0</v>
      </c>
      <c r="BG92" s="169" t="str">
        <f t="shared" si="156"/>
        <v>0</v>
      </c>
      <c r="BH92" s="168" t="str">
        <f t="shared" si="156"/>
        <v>0</v>
      </c>
      <c r="BI92" s="168" t="str">
        <f t="shared" si="156"/>
        <v>0</v>
      </c>
      <c r="BJ92" s="168" t="str">
        <f t="shared" si="156"/>
        <v>0</v>
      </c>
      <c r="BK92" s="169" t="str">
        <f t="shared" si="156"/>
        <v>0</v>
      </c>
      <c r="BL92" s="168" t="str">
        <f t="shared" si="157"/>
        <v>0</v>
      </c>
      <c r="BM92" s="168" t="str">
        <f t="shared" si="157"/>
        <v>0</v>
      </c>
      <c r="BN92" s="168" t="str">
        <f t="shared" si="157"/>
        <v>0</v>
      </c>
      <c r="BO92" s="169" t="str">
        <f t="shared" si="157"/>
        <v>0</v>
      </c>
      <c r="BP92" s="168" t="str">
        <f t="shared" si="157"/>
        <v>0</v>
      </c>
      <c r="BQ92" s="168" t="str">
        <f t="shared" si="157"/>
        <v>1</v>
      </c>
      <c r="BR92" s="168" t="str">
        <f t="shared" si="157"/>
        <v>1</v>
      </c>
      <c r="BS92" s="169" t="str">
        <f t="shared" si="157"/>
        <v>0</v>
      </c>
      <c r="BT92" s="302" t="str">
        <f t="shared" si="158"/>
        <v>0</v>
      </c>
      <c r="BU92" s="302" t="str">
        <f t="shared" si="158"/>
        <v>0</v>
      </c>
      <c r="BV92" s="302" t="str">
        <f t="shared" si="158"/>
        <v>0</v>
      </c>
      <c r="BW92" s="303" t="str">
        <f t="shared" si="158"/>
        <v>1</v>
      </c>
      <c r="BX92" s="302" t="str">
        <f t="shared" si="158"/>
        <v>0</v>
      </c>
      <c r="BY92" s="302" t="str">
        <f t="shared" si="158"/>
        <v>1</v>
      </c>
      <c r="BZ92" s="302" t="str">
        <f t="shared" si="158"/>
        <v>1</v>
      </c>
      <c r="CA92" s="303" t="str">
        <f t="shared" si="158"/>
        <v>0</v>
      </c>
      <c r="CB92" s="164" t="str">
        <f t="shared" si="159"/>
        <v>0</v>
      </c>
      <c r="CC92" s="289" t="str">
        <f t="shared" si="159"/>
        <v>1</v>
      </c>
      <c r="CD92" s="340" t="str">
        <f t="shared" si="159"/>
        <v>0</v>
      </c>
      <c r="CE92" s="341" t="str">
        <f t="shared" si="159"/>
        <v>0</v>
      </c>
      <c r="CF92" s="340" t="str">
        <f t="shared" si="159"/>
        <v>0</v>
      </c>
      <c r="CG92" s="340" t="str">
        <f t="shared" si="159"/>
        <v>0</v>
      </c>
      <c r="CH92" s="340" t="str">
        <f t="shared" si="159"/>
        <v>0</v>
      </c>
      <c r="CI92" s="341" t="str">
        <f t="shared" si="159"/>
        <v>0</v>
      </c>
      <c r="CJ92" s="367"/>
      <c r="CK92" s="367"/>
      <c r="CL92" s="32" t="str">
        <f t="shared" si="146"/>
        <v>9C1B</v>
      </c>
      <c r="CM92" s="285">
        <f t="shared" si="147"/>
        <v>87</v>
      </c>
      <c r="CN92" s="285">
        <f t="shared" si="150"/>
        <v>97</v>
      </c>
      <c r="CO92" s="142">
        <f t="shared" si="117"/>
        <v>63.6</v>
      </c>
      <c r="CP92" s="142">
        <f t="shared" si="118"/>
        <v>17.555555555555557</v>
      </c>
      <c r="CQ92" s="154">
        <f t="shared" si="148"/>
        <v>1</v>
      </c>
      <c r="CR92" s="367"/>
      <c r="CS92" s="170">
        <f t="shared" si="119"/>
        <v>9</v>
      </c>
      <c r="CT92" s="23">
        <f t="shared" si="120"/>
        <v>12</v>
      </c>
      <c r="CU92" s="171">
        <f t="shared" si="121"/>
        <v>1</v>
      </c>
      <c r="CV92" s="23">
        <f t="shared" si="122"/>
        <v>11</v>
      </c>
      <c r="CW92" s="172">
        <f t="shared" si="123"/>
        <v>0</v>
      </c>
      <c r="CX92" s="24">
        <f t="shared" si="124"/>
        <v>2</v>
      </c>
      <c r="CY92" s="267">
        <f t="shared" si="125"/>
        <v>5</v>
      </c>
      <c r="CZ92" s="268">
        <f t="shared" si="126"/>
        <v>7</v>
      </c>
      <c r="DA92" s="267">
        <f t="shared" si="127"/>
        <v>0</v>
      </c>
      <c r="DB92" s="268">
        <f t="shared" si="128"/>
        <v>0</v>
      </c>
      <c r="DC92" s="173">
        <f t="shared" si="129"/>
        <v>0</v>
      </c>
      <c r="DD92" s="26">
        <f t="shared" si="130"/>
        <v>0</v>
      </c>
      <c r="DE92" s="173">
        <f t="shared" si="131"/>
        <v>0</v>
      </c>
      <c r="DF92" s="26">
        <f t="shared" si="132"/>
        <v>6</v>
      </c>
      <c r="DG92" s="326">
        <f t="shared" si="133"/>
        <v>1</v>
      </c>
      <c r="DH92" s="327">
        <f t="shared" si="134"/>
        <v>6</v>
      </c>
      <c r="DI92" s="172">
        <f t="shared" si="135"/>
        <v>4</v>
      </c>
      <c r="DJ92" s="24">
        <f t="shared" si="136"/>
        <v>0</v>
      </c>
      <c r="DK92" s="172"/>
      <c r="DL92" s="19">
        <f t="shared" si="137"/>
        <v>156</v>
      </c>
      <c r="DM92" s="19">
        <f t="shared" si="138"/>
        <v>27</v>
      </c>
      <c r="DN92" s="174">
        <f t="shared" si="139"/>
        <v>2</v>
      </c>
      <c r="DO92" s="278">
        <f t="shared" si="140"/>
        <v>87</v>
      </c>
      <c r="DP92" s="278">
        <f t="shared" si="141"/>
        <v>0</v>
      </c>
      <c r="DQ92" s="20">
        <f t="shared" si="142"/>
        <v>0</v>
      </c>
      <c r="DR92" s="20">
        <f t="shared" si="143"/>
        <v>6</v>
      </c>
      <c r="DS92" s="337">
        <f t="shared" si="144"/>
        <v>22</v>
      </c>
      <c r="DT92" s="174">
        <f t="shared" si="145"/>
        <v>64</v>
      </c>
      <c r="DU92" s="172">
        <f t="shared" si="149"/>
        <v>22</v>
      </c>
      <c r="DV92" s="172"/>
      <c r="DW92" s="172"/>
      <c r="DX92" s="172"/>
      <c r="DY92" s="172"/>
      <c r="DZ92" s="172"/>
      <c r="EA92" s="172"/>
      <c r="EB92" s="172"/>
      <c r="EC92" s="172"/>
      <c r="ED92" s="172"/>
      <c r="EE92" s="172"/>
      <c r="EF92" s="172"/>
      <c r="EG92" s="172"/>
      <c r="EH92" s="172"/>
      <c r="EI92" s="172"/>
      <c r="EJ92" s="172"/>
      <c r="EK92" s="172"/>
      <c r="EL92" s="172"/>
      <c r="EM92" s="172"/>
      <c r="EN92" s="172"/>
      <c r="EO92" s="172"/>
      <c r="EP92" s="172"/>
      <c r="EQ92" s="172"/>
      <c r="ER92" s="172"/>
      <c r="ES92" s="172"/>
      <c r="ET92" s="172"/>
      <c r="EU92" s="172"/>
      <c r="EV92" s="172"/>
      <c r="EW92" s="172"/>
      <c r="EX92" s="172"/>
      <c r="EY92" s="172"/>
      <c r="EZ92" s="172"/>
      <c r="FA92" s="172"/>
      <c r="FB92" s="172"/>
      <c r="FC92" s="172"/>
      <c r="FD92" s="172"/>
      <c r="FE92" s="172"/>
      <c r="FF92" s="172"/>
      <c r="FG92" s="172"/>
      <c r="FH92" s="172"/>
      <c r="FI92" s="172"/>
      <c r="FJ92" s="172"/>
      <c r="FK92" s="172"/>
      <c r="FL92" s="172"/>
      <c r="FM92" s="172"/>
      <c r="FN92" s="172"/>
      <c r="FO92" s="172"/>
      <c r="FP92" s="172"/>
      <c r="FQ92" s="172"/>
      <c r="FR92" s="172"/>
      <c r="FS92" s="172"/>
      <c r="FT92" s="172"/>
      <c r="FU92" s="172"/>
      <c r="FV92" s="172"/>
      <c r="FW92" s="172"/>
      <c r="FX92" s="172"/>
      <c r="FY92" s="172"/>
      <c r="FZ92" s="172"/>
      <c r="GA92" s="172"/>
      <c r="GB92" s="172"/>
      <c r="GC92" s="172"/>
      <c r="GD92" s="172"/>
      <c r="GE92" s="172"/>
      <c r="GF92" s="172"/>
      <c r="GG92" s="172"/>
      <c r="GH92" s="172"/>
      <c r="GI92" s="172"/>
      <c r="GJ92" s="172"/>
      <c r="GK92" s="172"/>
      <c r="GL92" s="172"/>
      <c r="GM92" s="172"/>
      <c r="GN92" s="172"/>
      <c r="GO92" s="172"/>
      <c r="GP92" s="172"/>
      <c r="GQ92" s="172"/>
      <c r="GR92" s="172"/>
      <c r="GS92" s="172"/>
      <c r="GT92" s="172"/>
      <c r="GU92" s="172"/>
      <c r="GV92" s="172"/>
      <c r="GW92" s="172"/>
      <c r="GX92" s="172"/>
      <c r="GY92" s="172"/>
      <c r="GZ92" s="172"/>
      <c r="HA92" s="172"/>
      <c r="HB92" s="172"/>
      <c r="HC92" s="172"/>
      <c r="HD92" s="172"/>
      <c r="HE92" s="172"/>
      <c r="HF92" s="172"/>
      <c r="HG92" s="172"/>
      <c r="HH92" s="172"/>
      <c r="HI92" s="172"/>
      <c r="HJ92" s="172"/>
      <c r="HK92" s="172"/>
      <c r="HL92" s="172"/>
      <c r="HM92" s="172"/>
      <c r="HN92" s="172"/>
      <c r="HO92" s="172"/>
      <c r="HP92" s="172"/>
      <c r="HQ92" s="172"/>
      <c r="HR92" s="172"/>
      <c r="HS92" s="172"/>
      <c r="HT92" s="172"/>
      <c r="HU92" s="172"/>
      <c r="HV92" s="172"/>
      <c r="HW92" s="172"/>
      <c r="HX92" s="172"/>
      <c r="HY92" s="172"/>
      <c r="HZ92" s="172"/>
      <c r="IA92" s="172"/>
      <c r="IB92" s="172"/>
      <c r="IC92" s="172"/>
      <c r="ID92" s="172"/>
      <c r="IE92" s="172"/>
      <c r="IF92" s="172"/>
      <c r="IG92" s="172"/>
      <c r="IH92" s="172"/>
      <c r="II92" s="172"/>
      <c r="IJ92" s="172"/>
      <c r="IK92" s="172"/>
      <c r="IL92" s="172"/>
      <c r="IM92" s="172"/>
      <c r="IN92" s="172"/>
      <c r="IO92" s="172"/>
      <c r="IP92" s="172"/>
      <c r="IQ92" s="172"/>
      <c r="IR92" s="172"/>
      <c r="IS92" s="172"/>
      <c r="IT92" s="172"/>
      <c r="IU92" s="172"/>
      <c r="IV92" s="172"/>
      <c r="IW92" s="172"/>
      <c r="IX92" s="172"/>
      <c r="IY92" s="172"/>
      <c r="IZ92" s="172"/>
      <c r="JA92" s="172"/>
      <c r="JB92" s="172"/>
      <c r="JC92" s="172"/>
      <c r="JD92" s="172"/>
      <c r="JE92" s="172"/>
      <c r="JF92" s="172"/>
      <c r="JG92" s="172"/>
      <c r="JH92" s="172"/>
      <c r="JI92" s="172"/>
      <c r="JJ92" s="172"/>
      <c r="JK92" s="172"/>
      <c r="JL92" s="172"/>
      <c r="JM92" s="172"/>
      <c r="JN92" s="172"/>
      <c r="JO92" s="172"/>
      <c r="JP92" s="172"/>
      <c r="JQ92" s="172"/>
      <c r="JR92" s="172"/>
      <c r="JS92" s="172"/>
      <c r="JT92" s="172"/>
      <c r="JU92" s="172"/>
      <c r="JV92" s="172"/>
      <c r="JW92" s="172"/>
      <c r="JX92" s="172"/>
      <c r="JY92" s="172"/>
      <c r="JZ92" s="172"/>
      <c r="KA92" s="172"/>
      <c r="KB92" s="172"/>
      <c r="KC92" s="172"/>
      <c r="KD92" s="172"/>
      <c r="KE92" s="172"/>
      <c r="KF92" s="172"/>
      <c r="KG92" s="172"/>
      <c r="KH92" s="172"/>
      <c r="KI92" s="172"/>
      <c r="KJ92" s="172"/>
      <c r="KK92" s="172"/>
      <c r="KL92" s="172"/>
      <c r="KM92" s="172"/>
      <c r="KN92" s="172"/>
      <c r="KO92" s="172"/>
      <c r="KP92" s="172"/>
      <c r="KQ92" s="172"/>
      <c r="KR92" s="172"/>
      <c r="KS92" s="172"/>
      <c r="KT92" s="172"/>
      <c r="KU92" s="172"/>
      <c r="KV92" s="172"/>
      <c r="KW92" s="172"/>
      <c r="KX92" s="172"/>
      <c r="KY92" s="172"/>
      <c r="KZ92" s="172"/>
      <c r="LA92" s="172"/>
      <c r="LB92" s="172"/>
      <c r="LC92" s="172"/>
      <c r="LD92" s="172"/>
      <c r="LE92" s="172"/>
      <c r="LF92" s="172"/>
      <c r="LG92" s="172"/>
      <c r="LH92" s="172"/>
      <c r="LI92" s="172"/>
      <c r="LJ92" s="172"/>
      <c r="LK92" s="172"/>
      <c r="LL92" s="172"/>
      <c r="LM92" s="172"/>
      <c r="LN92" s="172"/>
      <c r="LO92" s="172"/>
      <c r="LP92" s="172"/>
      <c r="LQ92" s="172"/>
      <c r="LR92" s="172"/>
      <c r="LS92" s="172"/>
      <c r="LT92" s="172"/>
      <c r="LU92" s="172"/>
      <c r="LV92" s="172"/>
      <c r="LW92" s="172"/>
      <c r="LX92" s="172"/>
      <c r="LY92" s="172"/>
      <c r="LZ92" s="172"/>
      <c r="MA92" s="172"/>
      <c r="MB92" s="172"/>
      <c r="MC92" s="172"/>
      <c r="MD92" s="172"/>
      <c r="ME92" s="172"/>
      <c r="MF92" s="172"/>
      <c r="MG92" s="172"/>
      <c r="MH92" s="172"/>
      <c r="MI92" s="172"/>
      <c r="MJ92" s="172"/>
      <c r="MK92" s="172"/>
      <c r="ML92" s="172"/>
      <c r="MM92" s="172"/>
      <c r="MN92" s="172"/>
      <c r="MO92" s="172"/>
      <c r="MP92" s="172"/>
      <c r="MQ92" s="172"/>
      <c r="MR92" s="172"/>
      <c r="MS92" s="172"/>
      <c r="MT92" s="172"/>
      <c r="MU92" s="172"/>
      <c r="MV92" s="172"/>
      <c r="MW92" s="172"/>
      <c r="MX92" s="172"/>
      <c r="MY92" s="172"/>
      <c r="MZ92" s="172"/>
      <c r="NA92" s="172"/>
      <c r="NB92" s="172"/>
      <c r="NC92" s="172"/>
      <c r="ND92" s="172"/>
      <c r="NE92" s="172"/>
      <c r="NF92" s="172"/>
      <c r="NG92" s="172"/>
      <c r="NH92" s="172"/>
      <c r="NI92" s="172"/>
      <c r="NJ92" s="172"/>
      <c r="NK92" s="172"/>
      <c r="NL92" s="172"/>
      <c r="NM92" s="172"/>
      <c r="NN92" s="172"/>
      <c r="NO92" s="172"/>
      <c r="NP92" s="172"/>
      <c r="NQ92" s="172"/>
      <c r="NR92" s="172"/>
      <c r="NS92" s="172"/>
      <c r="NT92" s="172"/>
      <c r="NU92" s="172"/>
      <c r="NV92" s="172"/>
      <c r="NW92" s="172"/>
      <c r="NX92" s="172"/>
      <c r="NY92" s="172"/>
      <c r="NZ92" s="172"/>
      <c r="OA92" s="172"/>
      <c r="OB92" s="172"/>
      <c r="OC92" s="172"/>
      <c r="OD92" s="172"/>
      <c r="OE92" s="172"/>
      <c r="OF92" s="172"/>
      <c r="OG92" s="172"/>
      <c r="OH92" s="172"/>
      <c r="OI92" s="172"/>
      <c r="OJ92" s="172"/>
      <c r="OK92" s="172"/>
      <c r="OL92" s="172"/>
      <c r="OM92" s="172"/>
      <c r="ON92" s="172"/>
      <c r="OO92" s="172"/>
      <c r="OP92" s="172"/>
      <c r="OQ92" s="172"/>
      <c r="OR92" s="172"/>
      <c r="OS92" s="172"/>
      <c r="OT92" s="172"/>
      <c r="OU92" s="172"/>
      <c r="OV92" s="172"/>
      <c r="OW92" s="172"/>
      <c r="OX92" s="172"/>
      <c r="OY92" s="172"/>
      <c r="OZ92" s="172"/>
      <c r="PA92" s="172"/>
      <c r="PB92" s="172"/>
      <c r="PC92" s="172"/>
      <c r="PD92" s="172"/>
      <c r="PE92" s="172"/>
      <c r="PF92" s="172"/>
      <c r="PG92" s="172"/>
      <c r="PH92" s="172"/>
      <c r="PI92" s="172"/>
      <c r="PJ92" s="172"/>
      <c r="PK92" s="172"/>
      <c r="PL92" s="172"/>
      <c r="PM92" s="172"/>
      <c r="PN92" s="172"/>
      <c r="PO92" s="172"/>
      <c r="PP92" s="172"/>
      <c r="PQ92" s="172"/>
      <c r="PR92" s="172"/>
      <c r="PS92" s="172"/>
      <c r="PT92" s="172"/>
      <c r="PU92" s="172"/>
      <c r="PV92" s="172"/>
      <c r="PW92" s="172"/>
      <c r="PX92" s="172"/>
      <c r="PY92" s="172"/>
      <c r="PZ92" s="172"/>
      <c r="QA92" s="172"/>
      <c r="QB92" s="172"/>
      <c r="QC92" s="172"/>
      <c r="QD92" s="172"/>
      <c r="QE92" s="172"/>
      <c r="QF92" s="172"/>
      <c r="QG92" s="172"/>
      <c r="QH92" s="172"/>
      <c r="QI92" s="172"/>
      <c r="QJ92" s="172"/>
      <c r="QK92" s="172"/>
      <c r="QL92" s="172"/>
      <c r="QM92" s="172"/>
      <c r="QN92" s="172"/>
      <c r="QO92" s="172"/>
      <c r="QP92" s="172"/>
      <c r="QQ92" s="172"/>
      <c r="QR92" s="172"/>
      <c r="QS92" s="172"/>
      <c r="QT92" s="172"/>
      <c r="QU92" s="172"/>
      <c r="QV92" s="172"/>
      <c r="QW92" s="172"/>
      <c r="QX92" s="172"/>
      <c r="QY92" s="172"/>
      <c r="QZ92" s="172"/>
      <c r="RA92" s="172"/>
      <c r="RB92" s="172"/>
      <c r="RC92" s="172"/>
      <c r="RD92" s="172"/>
      <c r="RE92" s="172"/>
      <c r="RF92" s="172"/>
      <c r="RG92" s="172"/>
      <c r="RH92" s="172"/>
      <c r="RI92" s="172"/>
      <c r="RJ92" s="172"/>
      <c r="RK92" s="172"/>
      <c r="RL92" s="172"/>
      <c r="RM92" s="172"/>
      <c r="RN92" s="172"/>
      <c r="RO92" s="172"/>
      <c r="RP92" s="172"/>
      <c r="RQ92" s="172"/>
      <c r="RR92" s="172"/>
      <c r="RS92" s="172"/>
      <c r="RT92" s="172"/>
      <c r="RU92" s="172"/>
      <c r="RV92" s="172"/>
      <c r="RW92" s="172"/>
      <c r="RX92" s="172"/>
      <c r="RY92" s="172"/>
      <c r="RZ92" s="172"/>
      <c r="SA92" s="172"/>
      <c r="SB92" s="172"/>
      <c r="SC92" s="172"/>
      <c r="SD92" s="172"/>
      <c r="SE92" s="172"/>
      <c r="SF92" s="172"/>
      <c r="SG92" s="172"/>
      <c r="SH92" s="172"/>
      <c r="SI92" s="172"/>
      <c r="SJ92" s="172"/>
      <c r="SK92" s="172"/>
      <c r="SL92" s="172"/>
      <c r="SM92" s="172"/>
      <c r="SN92" s="172"/>
      <c r="SO92" s="172"/>
      <c r="SP92" s="172"/>
      <c r="SQ92" s="172"/>
      <c r="SR92" s="172"/>
      <c r="SS92" s="172"/>
      <c r="ST92" s="172"/>
      <c r="SU92" s="172"/>
      <c r="SV92" s="172"/>
      <c r="SW92" s="172"/>
      <c r="SX92" s="172"/>
      <c r="SY92" s="172"/>
      <c r="SZ92" s="172"/>
      <c r="TA92" s="172"/>
      <c r="TB92" s="172"/>
      <c r="TC92" s="172"/>
      <c r="TD92" s="172"/>
      <c r="TE92" s="172"/>
      <c r="TF92" s="172"/>
      <c r="TG92" s="172"/>
      <c r="TH92" s="172"/>
      <c r="TI92" s="172"/>
      <c r="TJ92" s="172"/>
      <c r="TK92" s="172"/>
      <c r="TL92" s="172"/>
      <c r="TM92" s="172"/>
      <c r="TN92" s="172"/>
      <c r="TO92" s="172"/>
      <c r="TP92" s="172"/>
      <c r="TQ92" s="172"/>
      <c r="TR92" s="172"/>
      <c r="TS92" s="172"/>
      <c r="TT92" s="172"/>
      <c r="TU92" s="172"/>
      <c r="TV92" s="172"/>
      <c r="TW92" s="172"/>
      <c r="TX92" s="172"/>
      <c r="TY92" s="172"/>
      <c r="TZ92" s="172"/>
      <c r="UA92" s="172"/>
      <c r="UB92" s="172"/>
      <c r="UC92" s="172"/>
      <c r="UD92" s="172"/>
      <c r="UE92" s="172"/>
      <c r="UF92" s="172"/>
      <c r="UG92" s="172"/>
      <c r="UH92" s="172"/>
      <c r="UI92" s="172"/>
      <c r="UJ92" s="172"/>
      <c r="UK92" s="172"/>
      <c r="UL92" s="172"/>
      <c r="UM92" s="172"/>
      <c r="UN92" s="172"/>
      <c r="UO92" s="172"/>
      <c r="UP92" s="172"/>
      <c r="UQ92" s="172"/>
      <c r="UR92" s="172"/>
      <c r="US92" s="172"/>
      <c r="UT92" s="172"/>
      <c r="UU92" s="172"/>
      <c r="UV92" s="172"/>
      <c r="UW92" s="172"/>
      <c r="UX92" s="172"/>
      <c r="UY92" s="172"/>
      <c r="UZ92" s="172"/>
      <c r="VA92" s="172"/>
      <c r="VB92" s="172"/>
      <c r="VC92" s="172"/>
      <c r="VD92" s="172"/>
      <c r="VE92" s="172"/>
      <c r="VF92" s="172"/>
      <c r="VG92" s="172"/>
      <c r="VH92" s="172"/>
      <c r="VI92" s="172"/>
      <c r="VJ92" s="172"/>
      <c r="VK92" s="172"/>
      <c r="VL92" s="172"/>
      <c r="VM92" s="172"/>
      <c r="VN92" s="172"/>
      <c r="VO92" s="172"/>
      <c r="VP92" s="172"/>
      <c r="VQ92" s="172"/>
      <c r="VR92" s="172"/>
      <c r="VS92" s="172"/>
      <c r="VT92" s="172"/>
      <c r="VU92" s="172"/>
      <c r="VV92" s="172"/>
      <c r="VW92" s="172"/>
      <c r="VX92" s="172"/>
      <c r="VY92" s="172"/>
      <c r="VZ92" s="172"/>
      <c r="WA92" s="172"/>
      <c r="WB92" s="172"/>
      <c r="WC92" s="172"/>
      <c r="WD92" s="172"/>
      <c r="WE92" s="172"/>
      <c r="WF92" s="172"/>
      <c r="WG92" s="172"/>
      <c r="WH92" s="172"/>
      <c r="WI92" s="172"/>
      <c r="WJ92" s="172"/>
      <c r="WK92" s="172"/>
      <c r="WL92" s="172"/>
      <c r="WM92" s="172"/>
      <c r="WN92" s="172"/>
      <c r="WO92" s="172"/>
      <c r="WP92" s="172"/>
      <c r="WQ92" s="172"/>
      <c r="WR92" s="172"/>
      <c r="WS92" s="172"/>
      <c r="WT92" s="172"/>
      <c r="WU92" s="172"/>
      <c r="WV92" s="172"/>
      <c r="WW92" s="172"/>
      <c r="WX92" s="172"/>
      <c r="WY92" s="172"/>
      <c r="WZ92" s="172"/>
      <c r="XA92" s="172"/>
      <c r="XB92" s="172"/>
      <c r="XC92" s="172"/>
      <c r="XD92" s="172"/>
      <c r="XE92" s="172"/>
      <c r="XF92" s="172"/>
      <c r="XG92" s="172"/>
      <c r="XH92" s="172"/>
      <c r="XI92" s="172"/>
      <c r="XJ92" s="172"/>
      <c r="XK92" s="172"/>
      <c r="XL92" s="172"/>
      <c r="XM92" s="172"/>
      <c r="XN92" s="172"/>
      <c r="XO92" s="172"/>
      <c r="XP92" s="172"/>
      <c r="XQ92" s="172"/>
      <c r="XR92" s="172"/>
      <c r="XS92" s="172"/>
      <c r="XT92" s="172"/>
      <c r="XU92" s="172"/>
      <c r="XV92" s="172"/>
      <c r="XW92" s="172"/>
      <c r="XX92" s="172"/>
      <c r="XY92" s="172"/>
      <c r="XZ92" s="172"/>
      <c r="YA92" s="172"/>
      <c r="YB92" s="172"/>
      <c r="YC92" s="172"/>
      <c r="YD92" s="172"/>
      <c r="YE92" s="172"/>
      <c r="YF92" s="172"/>
      <c r="YG92" s="172"/>
      <c r="YH92" s="172"/>
      <c r="YI92" s="172"/>
      <c r="YJ92" s="172"/>
      <c r="YK92" s="172"/>
      <c r="YL92" s="172"/>
      <c r="YM92" s="172"/>
      <c r="YN92" s="172"/>
      <c r="YO92" s="172"/>
      <c r="YP92" s="172"/>
      <c r="YQ92" s="172"/>
      <c r="YR92" s="172"/>
      <c r="YS92" s="172"/>
      <c r="YT92" s="172"/>
      <c r="YU92" s="172"/>
      <c r="YV92" s="172"/>
      <c r="YW92" s="172"/>
      <c r="YX92" s="172"/>
      <c r="YY92" s="172"/>
      <c r="YZ92" s="172"/>
      <c r="ZA92" s="172"/>
      <c r="ZB92" s="172"/>
      <c r="ZC92" s="172"/>
      <c r="ZD92" s="172"/>
      <c r="ZE92" s="172"/>
      <c r="ZF92" s="172"/>
      <c r="ZG92" s="172"/>
      <c r="ZH92" s="172"/>
      <c r="ZI92" s="172"/>
      <c r="ZJ92" s="172"/>
      <c r="ZK92" s="172"/>
      <c r="ZL92" s="172"/>
      <c r="ZM92" s="172"/>
      <c r="ZN92" s="172"/>
      <c r="ZO92" s="172"/>
      <c r="ZP92" s="172"/>
      <c r="ZQ92" s="172"/>
      <c r="ZR92" s="172"/>
      <c r="ZS92" s="172"/>
      <c r="ZT92" s="172"/>
      <c r="ZU92" s="172"/>
      <c r="ZV92" s="172"/>
      <c r="ZW92" s="172"/>
      <c r="ZX92" s="172"/>
      <c r="ZY92" s="172"/>
      <c r="ZZ92" s="172"/>
      <c r="AAA92" s="172"/>
      <c r="AAB92" s="172"/>
      <c r="AAC92" s="172"/>
      <c r="AAD92" s="172"/>
      <c r="AAE92" s="172"/>
      <c r="AAF92" s="172"/>
      <c r="AAG92" s="172"/>
      <c r="AAH92" s="172"/>
      <c r="AAI92" s="172"/>
      <c r="AAJ92" s="172"/>
      <c r="AAK92" s="172"/>
      <c r="AAL92" s="172"/>
      <c r="AAM92" s="172"/>
      <c r="AAN92" s="172"/>
      <c r="AAO92" s="172"/>
      <c r="AAP92" s="172"/>
      <c r="AAQ92" s="172"/>
      <c r="AAR92" s="172"/>
      <c r="AAS92" s="172"/>
      <c r="AAT92" s="172"/>
      <c r="AAU92" s="172"/>
      <c r="AAV92" s="172"/>
      <c r="AAW92" s="172"/>
      <c r="AAX92" s="172"/>
      <c r="AAY92" s="172"/>
      <c r="AAZ92" s="172"/>
      <c r="ABA92" s="172"/>
      <c r="ABB92" s="172"/>
      <c r="ABC92" s="172"/>
      <c r="ABD92" s="172"/>
      <c r="ABE92" s="172"/>
      <c r="ABF92" s="172"/>
      <c r="ABG92" s="172"/>
      <c r="ABH92" s="172"/>
      <c r="ABI92" s="172"/>
      <c r="ABJ92" s="172"/>
      <c r="ABK92" s="172"/>
      <c r="ABL92" s="172"/>
      <c r="ABM92" s="172"/>
      <c r="ABN92" s="172"/>
      <c r="ABO92" s="172"/>
      <c r="ABP92" s="172"/>
      <c r="ABQ92" s="172"/>
      <c r="ABR92" s="172"/>
      <c r="ABS92" s="172"/>
      <c r="ABT92" s="172"/>
      <c r="ABU92" s="172"/>
      <c r="ABV92" s="172"/>
      <c r="ABW92" s="172"/>
      <c r="ABX92" s="172"/>
      <c r="ABY92" s="172"/>
      <c r="ABZ92" s="172"/>
      <c r="ACA92" s="172"/>
      <c r="ACB92" s="172"/>
      <c r="ACC92" s="172"/>
      <c r="ACD92" s="172"/>
      <c r="ACE92" s="172"/>
      <c r="ACF92" s="172"/>
      <c r="ACG92" s="172"/>
      <c r="ACH92" s="172"/>
      <c r="ACI92" s="172"/>
      <c r="ACJ92" s="172"/>
      <c r="ACK92" s="172"/>
      <c r="ACL92" s="172"/>
      <c r="ACM92" s="172"/>
      <c r="ACN92" s="172"/>
      <c r="ACO92" s="172"/>
      <c r="ACP92" s="172"/>
      <c r="ACQ92" s="172"/>
      <c r="ACR92" s="172"/>
      <c r="ACS92" s="172"/>
      <c r="ACT92" s="172"/>
      <c r="ACU92" s="172"/>
      <c r="ACV92" s="172"/>
      <c r="ACW92" s="172"/>
      <c r="ACX92" s="172"/>
      <c r="ACY92" s="172"/>
      <c r="ACZ92" s="172"/>
      <c r="ADA92" s="172"/>
      <c r="ADB92" s="172"/>
      <c r="ADC92" s="172"/>
      <c r="ADD92" s="172"/>
      <c r="ADE92" s="172"/>
      <c r="ADF92" s="172"/>
      <c r="ADG92" s="172"/>
      <c r="ADH92" s="172"/>
      <c r="ADI92" s="172"/>
      <c r="ADJ92" s="172"/>
      <c r="ADK92" s="172"/>
      <c r="ADL92" s="172"/>
      <c r="ADM92" s="172"/>
      <c r="ADN92" s="172"/>
      <c r="ADO92" s="172"/>
      <c r="ADP92" s="172"/>
      <c r="ADQ92" s="172"/>
      <c r="ADR92" s="172"/>
      <c r="ADS92" s="172"/>
      <c r="ADT92" s="172"/>
      <c r="ADU92" s="172"/>
      <c r="ADV92" s="172"/>
      <c r="ADW92" s="172"/>
      <c r="ADX92" s="172"/>
      <c r="ADY92" s="172"/>
      <c r="ADZ92" s="172"/>
      <c r="AEA92" s="172"/>
      <c r="AEB92" s="172"/>
      <c r="AEC92" s="172"/>
      <c r="AED92" s="172"/>
      <c r="AEE92" s="172"/>
      <c r="AEF92" s="172"/>
      <c r="AEG92" s="172"/>
      <c r="AEH92" s="172"/>
      <c r="AEI92" s="172"/>
      <c r="AEJ92" s="172"/>
      <c r="AEK92" s="172"/>
      <c r="AEL92" s="172"/>
      <c r="AEM92" s="172"/>
      <c r="AEN92" s="172"/>
      <c r="AEO92" s="172"/>
      <c r="AEP92" s="172"/>
      <c r="AEQ92" s="172"/>
      <c r="AER92" s="172"/>
      <c r="AES92" s="172"/>
      <c r="AET92" s="172"/>
      <c r="AEU92" s="172"/>
      <c r="AEV92" s="172"/>
      <c r="AEW92" s="172"/>
      <c r="AEX92" s="172"/>
      <c r="AEY92" s="172"/>
      <c r="AEZ92" s="172"/>
      <c r="AFA92" s="172"/>
      <c r="AFB92" s="172"/>
      <c r="AFC92" s="172"/>
      <c r="AFD92" s="172"/>
      <c r="AFE92" s="172"/>
      <c r="AFF92" s="172"/>
      <c r="AFG92" s="172"/>
      <c r="AFH92" s="172"/>
      <c r="AFI92" s="172"/>
      <c r="AFJ92" s="172"/>
      <c r="AFK92" s="172"/>
      <c r="AFL92" s="172"/>
      <c r="AFM92" s="172"/>
      <c r="AFN92" s="172"/>
      <c r="AFO92" s="172"/>
      <c r="AFP92" s="172"/>
      <c r="AFQ92" s="172"/>
      <c r="AFR92" s="172"/>
      <c r="AFS92" s="172"/>
      <c r="AFT92" s="172"/>
      <c r="AFU92" s="172"/>
      <c r="AFV92" s="172"/>
      <c r="AFW92" s="172"/>
      <c r="AFX92" s="172"/>
      <c r="AFY92" s="172"/>
      <c r="AFZ92" s="172"/>
      <c r="AGA92" s="172"/>
      <c r="AGB92" s="172"/>
      <c r="AGC92" s="172"/>
      <c r="AGD92" s="172"/>
      <c r="AGE92" s="172"/>
      <c r="AGF92" s="172"/>
      <c r="AGG92" s="172"/>
      <c r="AGH92" s="172"/>
      <c r="AGI92" s="172"/>
      <c r="AGJ92" s="172"/>
      <c r="AGK92" s="172"/>
      <c r="AGL92" s="172"/>
      <c r="AGM92" s="172"/>
      <c r="AGN92" s="172"/>
      <c r="AGO92" s="172"/>
      <c r="AGP92" s="172"/>
      <c r="AGQ92" s="172"/>
      <c r="AGR92" s="172"/>
      <c r="AGS92" s="172"/>
      <c r="AGT92" s="172"/>
      <c r="AGU92" s="172"/>
      <c r="AGV92" s="172"/>
      <c r="AGW92" s="172"/>
      <c r="AGX92" s="172"/>
      <c r="AGY92" s="172"/>
      <c r="AGZ92" s="172"/>
      <c r="AHA92" s="172"/>
      <c r="AHB92" s="172"/>
      <c r="AHC92" s="172"/>
      <c r="AHD92" s="172"/>
      <c r="AHE92" s="172"/>
      <c r="AHF92" s="172"/>
      <c r="AHG92" s="172"/>
      <c r="AHH92" s="172"/>
      <c r="AHI92" s="172"/>
      <c r="AHJ92" s="172"/>
      <c r="AHK92" s="172"/>
      <c r="AHL92" s="172"/>
      <c r="AHM92" s="172"/>
      <c r="AHN92" s="172"/>
      <c r="AHO92" s="172"/>
      <c r="AHP92" s="172"/>
      <c r="AHQ92" s="172"/>
      <c r="AHR92" s="172"/>
      <c r="AHS92" s="172"/>
      <c r="AHT92" s="172"/>
      <c r="AHU92" s="172"/>
      <c r="AHV92" s="172"/>
      <c r="AHW92" s="172"/>
      <c r="AHX92" s="172"/>
      <c r="AHY92" s="172"/>
      <c r="AHZ92" s="172"/>
      <c r="AIA92" s="172"/>
      <c r="AIB92" s="172"/>
      <c r="AIC92" s="172"/>
      <c r="AID92" s="172"/>
      <c r="AIE92" s="172"/>
      <c r="AIF92" s="172"/>
      <c r="AIG92" s="172"/>
      <c r="AIH92" s="172"/>
      <c r="AII92" s="172"/>
      <c r="AIJ92" s="172"/>
      <c r="AIK92" s="172"/>
      <c r="AIL92" s="172"/>
      <c r="AIM92" s="172"/>
      <c r="AIN92" s="172"/>
      <c r="AIO92" s="172"/>
      <c r="AIP92" s="172"/>
      <c r="AIQ92" s="172"/>
      <c r="AIR92" s="172"/>
      <c r="AIS92" s="172"/>
      <c r="AIT92" s="172"/>
      <c r="AIU92" s="172"/>
      <c r="AIV92" s="172"/>
      <c r="AIW92" s="172"/>
      <c r="AIX92" s="172"/>
      <c r="AIY92" s="172"/>
      <c r="AIZ92" s="172"/>
      <c r="AJA92" s="172"/>
      <c r="AJB92" s="172"/>
      <c r="AJC92" s="172"/>
      <c r="AJD92" s="172"/>
      <c r="AJE92" s="172"/>
      <c r="AJF92" s="172"/>
      <c r="AJG92" s="172"/>
      <c r="AJH92" s="172"/>
      <c r="AJI92" s="172"/>
      <c r="AJJ92" s="172"/>
      <c r="AJK92" s="172"/>
      <c r="AJL92" s="172"/>
      <c r="AJM92" s="172"/>
      <c r="AJN92" s="172"/>
      <c r="AJO92" s="172"/>
      <c r="AJP92" s="172"/>
      <c r="AJQ92" s="172"/>
      <c r="AJR92" s="172"/>
      <c r="AJS92" s="172"/>
      <c r="AJT92" s="172"/>
      <c r="AJU92" s="172"/>
      <c r="AJV92" s="172"/>
      <c r="AJW92" s="172"/>
      <c r="AJX92" s="172"/>
      <c r="AJY92" s="172"/>
      <c r="AJZ92" s="172"/>
      <c r="AKA92" s="172"/>
      <c r="AKB92" s="172"/>
      <c r="AKC92" s="172"/>
      <c r="AKD92" s="172"/>
      <c r="AKE92" s="172"/>
      <c r="AKF92" s="172"/>
      <c r="AKG92" s="172"/>
      <c r="AKH92" s="172"/>
      <c r="AKI92" s="172"/>
      <c r="AKJ92" s="172"/>
      <c r="AKK92" s="172"/>
      <c r="AKL92" s="172"/>
      <c r="AKM92" s="172"/>
      <c r="AKN92" s="172"/>
      <c r="AKO92" s="172"/>
      <c r="AKP92" s="172"/>
      <c r="AKQ92" s="172"/>
      <c r="AKR92" s="172"/>
      <c r="AKS92" s="172"/>
      <c r="AKT92" s="172"/>
      <c r="AKU92" s="172"/>
      <c r="AKV92" s="172"/>
      <c r="AKW92" s="172"/>
      <c r="AKX92" s="172"/>
      <c r="AKY92" s="172"/>
      <c r="AKZ92" s="172"/>
      <c r="ALA92" s="172"/>
      <c r="ALB92" s="172"/>
      <c r="ALC92" s="172"/>
      <c r="ALD92" s="172"/>
      <c r="ALE92" s="172"/>
      <c r="ALF92" s="172"/>
      <c r="ALG92" s="172"/>
      <c r="ALH92" s="172"/>
      <c r="ALI92" s="172"/>
      <c r="ALJ92" s="172"/>
      <c r="ALK92" s="172"/>
      <c r="ALL92" s="172"/>
      <c r="ALM92" s="172"/>
      <c r="ALN92" s="172"/>
      <c r="ALO92" s="172"/>
      <c r="ALP92" s="172"/>
      <c r="ALQ92" s="172"/>
      <c r="ALR92" s="172"/>
      <c r="ALS92" s="172"/>
      <c r="ALT92" s="172"/>
      <c r="ALU92" s="172"/>
      <c r="ALV92" s="172"/>
      <c r="ALW92" s="172"/>
      <c r="ALX92" s="172"/>
      <c r="ALY92" s="172"/>
      <c r="ALZ92" s="172"/>
      <c r="AMA92" s="172"/>
      <c r="AMB92" s="172"/>
      <c r="AMC92" s="172"/>
      <c r="AMD92" s="172"/>
      <c r="AME92" s="172"/>
      <c r="AMF92" s="172"/>
      <c r="AMG92" s="172"/>
      <c r="AMH92" s="172"/>
      <c r="AMI92" s="172"/>
      <c r="AMJ92" s="172"/>
      <c r="AMK92" s="172"/>
      <c r="AML92" s="172"/>
    </row>
    <row r="93" spans="1:1026" s="282" customFormat="1">
      <c r="A93" s="408" t="s">
        <v>446</v>
      </c>
      <c r="B93" s="408" t="s">
        <v>447</v>
      </c>
      <c r="C93" s="154">
        <f t="shared" si="95"/>
        <v>17</v>
      </c>
      <c r="D93" s="167">
        <f t="shared" si="96"/>
        <v>68</v>
      </c>
      <c r="E93" s="166" t="str">
        <f t="shared" si="97"/>
        <v>9C</v>
      </c>
      <c r="F93" s="367" t="str">
        <f t="shared" si="98"/>
        <v>1B</v>
      </c>
      <c r="G93" s="367" t="str">
        <f t="shared" si="99"/>
        <v>04</v>
      </c>
      <c r="H93" s="367" t="str">
        <f t="shared" si="100"/>
        <v>57</v>
      </c>
      <c r="I93" s="367" t="str">
        <f t="shared" si="101"/>
        <v>00</v>
      </c>
      <c r="J93" s="367" t="str">
        <f t="shared" si="102"/>
        <v>00</v>
      </c>
      <c r="K93" s="367" t="str">
        <f t="shared" si="103"/>
        <v>06</v>
      </c>
      <c r="L93" s="367" t="str">
        <f t="shared" si="104"/>
        <v>18</v>
      </c>
      <c r="M93" s="367" t="str">
        <f t="shared" si="105"/>
        <v>4</v>
      </c>
      <c r="N93" s="367" t="str">
        <f t="shared" si="106"/>
        <v/>
      </c>
      <c r="O93" s="156" t="str">
        <f t="shared" si="107"/>
        <v/>
      </c>
      <c r="P93" s="157" t="str">
        <f t="shared" si="151"/>
        <v>1</v>
      </c>
      <c r="Q93" s="158" t="str">
        <f t="shared" si="151"/>
        <v>0</v>
      </c>
      <c r="R93" s="158" t="str">
        <f t="shared" si="151"/>
        <v>0</v>
      </c>
      <c r="S93" s="159" t="str">
        <f t="shared" si="151"/>
        <v>1</v>
      </c>
      <c r="T93" s="158" t="str">
        <f t="shared" si="151"/>
        <v>1</v>
      </c>
      <c r="U93" s="158" t="str">
        <f t="shared" si="151"/>
        <v>1</v>
      </c>
      <c r="V93" s="158" t="str">
        <f t="shared" si="151"/>
        <v>0</v>
      </c>
      <c r="W93" s="159" t="str">
        <f t="shared" si="151"/>
        <v>0</v>
      </c>
      <c r="X93" s="158" t="str">
        <f t="shared" si="152"/>
        <v>0</v>
      </c>
      <c r="Y93" s="158" t="str">
        <f t="shared" si="152"/>
        <v>0</v>
      </c>
      <c r="Z93" s="158" t="str">
        <f t="shared" si="152"/>
        <v>0</v>
      </c>
      <c r="AA93" s="159" t="str">
        <f t="shared" si="152"/>
        <v>1</v>
      </c>
      <c r="AB93" s="161" t="str">
        <f t="shared" si="152"/>
        <v>1</v>
      </c>
      <c r="AC93" s="161" t="str">
        <f t="shared" si="152"/>
        <v>0</v>
      </c>
      <c r="AD93" s="158" t="str">
        <f t="shared" si="152"/>
        <v>1</v>
      </c>
      <c r="AE93" s="159" t="str">
        <f t="shared" si="152"/>
        <v>1</v>
      </c>
      <c r="AF93" s="367" t="str">
        <f t="shared" si="153"/>
        <v>0</v>
      </c>
      <c r="AG93" s="162" t="str">
        <f t="shared" si="153"/>
        <v>0</v>
      </c>
      <c r="AH93" s="163" t="str">
        <f t="shared" si="153"/>
        <v>0</v>
      </c>
      <c r="AI93" s="165" t="str">
        <f t="shared" si="153"/>
        <v>0</v>
      </c>
      <c r="AJ93" s="164" t="str">
        <f t="shared" si="153"/>
        <v>0</v>
      </c>
      <c r="AK93" s="164" t="str">
        <f t="shared" si="153"/>
        <v>1</v>
      </c>
      <c r="AL93" s="289" t="str">
        <f t="shared" si="153"/>
        <v>0</v>
      </c>
      <c r="AM93" s="165" t="str">
        <f t="shared" si="153"/>
        <v>0</v>
      </c>
      <c r="AN93" s="230" t="str">
        <f t="shared" si="154"/>
        <v>0</v>
      </c>
      <c r="AO93" s="230" t="str">
        <f t="shared" si="154"/>
        <v>1</v>
      </c>
      <c r="AP93" s="230" t="str">
        <f t="shared" si="154"/>
        <v>0</v>
      </c>
      <c r="AQ93" s="231" t="str">
        <f t="shared" si="154"/>
        <v>1</v>
      </c>
      <c r="AR93" s="230" t="str">
        <f t="shared" si="154"/>
        <v>0</v>
      </c>
      <c r="AS93" s="230" t="str">
        <f t="shared" si="154"/>
        <v>1</v>
      </c>
      <c r="AT93" s="230" t="str">
        <f t="shared" si="154"/>
        <v>1</v>
      </c>
      <c r="AU93" s="231" t="str">
        <f t="shared" si="154"/>
        <v>1</v>
      </c>
      <c r="AV93" s="230" t="str">
        <f t="shared" si="155"/>
        <v>0</v>
      </c>
      <c r="AW93" s="232" t="str">
        <f t="shared" si="155"/>
        <v>0</v>
      </c>
      <c r="AX93" s="232" t="str">
        <f t="shared" si="155"/>
        <v>0</v>
      </c>
      <c r="AY93" s="233" t="str">
        <f t="shared" si="155"/>
        <v>0</v>
      </c>
      <c r="AZ93" s="232" t="str">
        <f t="shared" si="155"/>
        <v>0</v>
      </c>
      <c r="BA93" s="232" t="str">
        <f t="shared" si="155"/>
        <v>0</v>
      </c>
      <c r="BB93" s="232" t="str">
        <f t="shared" si="155"/>
        <v>0</v>
      </c>
      <c r="BC93" s="233" t="str">
        <f t="shared" si="155"/>
        <v>0</v>
      </c>
      <c r="BD93" s="168" t="str">
        <f t="shared" si="156"/>
        <v>0</v>
      </c>
      <c r="BE93" s="168" t="str">
        <f t="shared" si="156"/>
        <v>0</v>
      </c>
      <c r="BF93" s="168" t="str">
        <f t="shared" si="156"/>
        <v>0</v>
      </c>
      <c r="BG93" s="169" t="str">
        <f t="shared" si="156"/>
        <v>0</v>
      </c>
      <c r="BH93" s="168" t="str">
        <f t="shared" si="156"/>
        <v>0</v>
      </c>
      <c r="BI93" s="168" t="str">
        <f t="shared" si="156"/>
        <v>0</v>
      </c>
      <c r="BJ93" s="168" t="str">
        <f t="shared" si="156"/>
        <v>0</v>
      </c>
      <c r="BK93" s="169" t="str">
        <f t="shared" si="156"/>
        <v>0</v>
      </c>
      <c r="BL93" s="168" t="str">
        <f t="shared" si="157"/>
        <v>0</v>
      </c>
      <c r="BM93" s="168" t="str">
        <f t="shared" si="157"/>
        <v>0</v>
      </c>
      <c r="BN93" s="168" t="str">
        <f t="shared" si="157"/>
        <v>0</v>
      </c>
      <c r="BO93" s="169" t="str">
        <f t="shared" si="157"/>
        <v>0</v>
      </c>
      <c r="BP93" s="168" t="str">
        <f t="shared" si="157"/>
        <v>0</v>
      </c>
      <c r="BQ93" s="168" t="str">
        <f t="shared" si="157"/>
        <v>1</v>
      </c>
      <c r="BR93" s="168" t="str">
        <f t="shared" si="157"/>
        <v>1</v>
      </c>
      <c r="BS93" s="169" t="str">
        <f t="shared" si="157"/>
        <v>0</v>
      </c>
      <c r="BT93" s="302" t="str">
        <f t="shared" si="158"/>
        <v>0</v>
      </c>
      <c r="BU93" s="302" t="str">
        <f t="shared" si="158"/>
        <v>0</v>
      </c>
      <c r="BV93" s="302" t="str">
        <f t="shared" si="158"/>
        <v>0</v>
      </c>
      <c r="BW93" s="303" t="str">
        <f t="shared" si="158"/>
        <v>1</v>
      </c>
      <c r="BX93" s="302" t="str">
        <f t="shared" si="158"/>
        <v>1</v>
      </c>
      <c r="BY93" s="302" t="str">
        <f t="shared" si="158"/>
        <v>0</v>
      </c>
      <c r="BZ93" s="302" t="str">
        <f t="shared" si="158"/>
        <v>0</v>
      </c>
      <c r="CA93" s="303" t="str">
        <f t="shared" si="158"/>
        <v>0</v>
      </c>
      <c r="CB93" s="164" t="str">
        <f t="shared" si="159"/>
        <v>0</v>
      </c>
      <c r="CC93" s="289" t="str">
        <f t="shared" si="159"/>
        <v>1</v>
      </c>
      <c r="CD93" s="340" t="str">
        <f t="shared" si="159"/>
        <v>0</v>
      </c>
      <c r="CE93" s="341" t="str">
        <f t="shared" si="159"/>
        <v>0</v>
      </c>
      <c r="CF93" s="340" t="str">
        <f t="shared" si="159"/>
        <v>0</v>
      </c>
      <c r="CG93" s="340" t="str">
        <f t="shared" si="159"/>
        <v>0</v>
      </c>
      <c r="CH93" s="340" t="str">
        <f t="shared" si="159"/>
        <v>0</v>
      </c>
      <c r="CI93" s="341" t="str">
        <f t="shared" si="159"/>
        <v>0</v>
      </c>
      <c r="CJ93" s="367"/>
      <c r="CK93" s="367"/>
      <c r="CL93" s="32" t="str">
        <f t="shared" si="146"/>
        <v>9C1B</v>
      </c>
      <c r="CM93" s="285">
        <f t="shared" si="147"/>
        <v>87</v>
      </c>
      <c r="CN93" s="285">
        <f t="shared" si="150"/>
        <v>97</v>
      </c>
      <c r="CO93" s="142">
        <f t="shared" si="117"/>
        <v>63.6</v>
      </c>
      <c r="CP93" s="142">
        <f t="shared" si="118"/>
        <v>17.555555555555557</v>
      </c>
      <c r="CQ93" s="154">
        <f t="shared" si="148"/>
        <v>2</v>
      </c>
      <c r="CR93" s="367"/>
      <c r="CS93" s="170">
        <f t="shared" si="119"/>
        <v>9</v>
      </c>
      <c r="CT93" s="23">
        <f t="shared" si="120"/>
        <v>12</v>
      </c>
      <c r="CU93" s="171">
        <f t="shared" si="121"/>
        <v>1</v>
      </c>
      <c r="CV93" s="23">
        <f t="shared" si="122"/>
        <v>11</v>
      </c>
      <c r="CW93" s="172">
        <f t="shared" si="123"/>
        <v>0</v>
      </c>
      <c r="CX93" s="24">
        <f t="shared" si="124"/>
        <v>4</v>
      </c>
      <c r="CY93" s="267">
        <f t="shared" si="125"/>
        <v>5</v>
      </c>
      <c r="CZ93" s="268">
        <f t="shared" si="126"/>
        <v>7</v>
      </c>
      <c r="DA93" s="267">
        <f t="shared" si="127"/>
        <v>0</v>
      </c>
      <c r="DB93" s="268">
        <f t="shared" si="128"/>
        <v>0</v>
      </c>
      <c r="DC93" s="173">
        <f t="shared" si="129"/>
        <v>0</v>
      </c>
      <c r="DD93" s="26">
        <f t="shared" si="130"/>
        <v>0</v>
      </c>
      <c r="DE93" s="173">
        <f t="shared" si="131"/>
        <v>0</v>
      </c>
      <c r="DF93" s="26">
        <f t="shared" si="132"/>
        <v>6</v>
      </c>
      <c r="DG93" s="326">
        <f t="shared" si="133"/>
        <v>1</v>
      </c>
      <c r="DH93" s="327">
        <f t="shared" si="134"/>
        <v>8</v>
      </c>
      <c r="DI93" s="172">
        <f t="shared" si="135"/>
        <v>4</v>
      </c>
      <c r="DJ93" s="24">
        <f t="shared" si="136"/>
        <v>0</v>
      </c>
      <c r="DK93" s="172"/>
      <c r="DL93" s="19">
        <f t="shared" si="137"/>
        <v>156</v>
      </c>
      <c r="DM93" s="19">
        <f t="shared" si="138"/>
        <v>27</v>
      </c>
      <c r="DN93" s="174">
        <f t="shared" si="139"/>
        <v>4</v>
      </c>
      <c r="DO93" s="278">
        <f t="shared" si="140"/>
        <v>87</v>
      </c>
      <c r="DP93" s="278">
        <f t="shared" si="141"/>
        <v>0</v>
      </c>
      <c r="DQ93" s="20">
        <f t="shared" si="142"/>
        <v>0</v>
      </c>
      <c r="DR93" s="20">
        <f t="shared" si="143"/>
        <v>6</v>
      </c>
      <c r="DS93" s="337">
        <f t="shared" si="144"/>
        <v>24</v>
      </c>
      <c r="DT93" s="174">
        <f t="shared" si="145"/>
        <v>64</v>
      </c>
      <c r="DU93" s="172">
        <f t="shared" si="149"/>
        <v>24</v>
      </c>
      <c r="DV93" s="172"/>
      <c r="DW93" s="172"/>
      <c r="DX93" s="172"/>
      <c r="DY93" s="172"/>
      <c r="DZ93" s="172"/>
      <c r="EA93" s="172"/>
      <c r="EB93" s="172"/>
      <c r="EC93" s="172"/>
      <c r="ED93" s="172"/>
      <c r="EE93" s="172"/>
      <c r="EF93" s="172"/>
      <c r="EG93" s="172"/>
      <c r="EH93" s="172"/>
      <c r="EI93" s="172"/>
      <c r="EJ93" s="172"/>
      <c r="EK93" s="172"/>
      <c r="EL93" s="172"/>
      <c r="EM93" s="172"/>
      <c r="EN93" s="172"/>
      <c r="EO93" s="172"/>
      <c r="EP93" s="172"/>
      <c r="EQ93" s="172"/>
      <c r="ER93" s="172"/>
      <c r="ES93" s="172"/>
      <c r="ET93" s="172"/>
      <c r="EU93" s="172"/>
      <c r="EV93" s="172"/>
      <c r="EW93" s="172"/>
      <c r="EX93" s="172"/>
      <c r="EY93" s="172"/>
      <c r="EZ93" s="172"/>
      <c r="FA93" s="172"/>
      <c r="FB93" s="172"/>
      <c r="FC93" s="172"/>
      <c r="FD93" s="172"/>
      <c r="FE93" s="172"/>
      <c r="FF93" s="172"/>
      <c r="FG93" s="172"/>
      <c r="FH93" s="172"/>
      <c r="FI93" s="172"/>
      <c r="FJ93" s="172"/>
      <c r="FK93" s="172"/>
      <c r="FL93" s="172"/>
      <c r="FM93" s="172"/>
      <c r="FN93" s="172"/>
      <c r="FO93" s="172"/>
      <c r="FP93" s="172"/>
      <c r="FQ93" s="172"/>
      <c r="FR93" s="172"/>
      <c r="FS93" s="172"/>
      <c r="FT93" s="172"/>
      <c r="FU93" s="172"/>
      <c r="FV93" s="172"/>
      <c r="FW93" s="172"/>
      <c r="FX93" s="172"/>
      <c r="FY93" s="172"/>
      <c r="FZ93" s="172"/>
      <c r="GA93" s="172"/>
      <c r="GB93" s="172"/>
      <c r="GC93" s="172"/>
      <c r="GD93" s="172"/>
      <c r="GE93" s="172"/>
      <c r="GF93" s="172"/>
      <c r="GG93" s="172"/>
      <c r="GH93" s="172"/>
      <c r="GI93" s="172"/>
      <c r="GJ93" s="172"/>
      <c r="GK93" s="172"/>
      <c r="GL93" s="172"/>
      <c r="GM93" s="172"/>
      <c r="GN93" s="172"/>
      <c r="GO93" s="172"/>
      <c r="GP93" s="172"/>
      <c r="GQ93" s="172"/>
      <c r="GR93" s="172"/>
      <c r="GS93" s="172"/>
      <c r="GT93" s="172"/>
      <c r="GU93" s="172"/>
      <c r="GV93" s="172"/>
      <c r="GW93" s="172"/>
      <c r="GX93" s="172"/>
      <c r="GY93" s="172"/>
      <c r="GZ93" s="172"/>
      <c r="HA93" s="172"/>
      <c r="HB93" s="172"/>
      <c r="HC93" s="172"/>
      <c r="HD93" s="172"/>
      <c r="HE93" s="172"/>
      <c r="HF93" s="172"/>
      <c r="HG93" s="172"/>
      <c r="HH93" s="172"/>
      <c r="HI93" s="172"/>
      <c r="HJ93" s="172"/>
      <c r="HK93" s="172"/>
      <c r="HL93" s="172"/>
      <c r="HM93" s="172"/>
      <c r="HN93" s="172"/>
      <c r="HO93" s="172"/>
      <c r="HP93" s="172"/>
      <c r="HQ93" s="172"/>
      <c r="HR93" s="172"/>
      <c r="HS93" s="172"/>
      <c r="HT93" s="172"/>
      <c r="HU93" s="172"/>
      <c r="HV93" s="172"/>
      <c r="HW93" s="172"/>
      <c r="HX93" s="172"/>
      <c r="HY93" s="172"/>
      <c r="HZ93" s="172"/>
      <c r="IA93" s="172"/>
      <c r="IB93" s="172"/>
      <c r="IC93" s="172"/>
      <c r="ID93" s="172"/>
      <c r="IE93" s="172"/>
      <c r="IF93" s="172"/>
      <c r="IG93" s="172"/>
      <c r="IH93" s="172"/>
      <c r="II93" s="172"/>
      <c r="IJ93" s="172"/>
      <c r="IK93" s="172"/>
      <c r="IL93" s="172"/>
      <c r="IM93" s="172"/>
      <c r="IN93" s="172"/>
      <c r="IO93" s="172"/>
      <c r="IP93" s="172"/>
      <c r="IQ93" s="172"/>
      <c r="IR93" s="172"/>
      <c r="IS93" s="172"/>
      <c r="IT93" s="172"/>
      <c r="IU93" s="172"/>
      <c r="IV93" s="172"/>
      <c r="IW93" s="172"/>
      <c r="IX93" s="172"/>
      <c r="IY93" s="172"/>
      <c r="IZ93" s="172"/>
      <c r="JA93" s="172"/>
      <c r="JB93" s="172"/>
      <c r="JC93" s="172"/>
      <c r="JD93" s="172"/>
      <c r="JE93" s="172"/>
      <c r="JF93" s="172"/>
      <c r="JG93" s="172"/>
      <c r="JH93" s="172"/>
      <c r="JI93" s="172"/>
      <c r="JJ93" s="172"/>
      <c r="JK93" s="172"/>
      <c r="JL93" s="172"/>
      <c r="JM93" s="172"/>
      <c r="JN93" s="172"/>
      <c r="JO93" s="172"/>
      <c r="JP93" s="172"/>
      <c r="JQ93" s="172"/>
      <c r="JR93" s="172"/>
      <c r="JS93" s="172"/>
      <c r="JT93" s="172"/>
      <c r="JU93" s="172"/>
      <c r="JV93" s="172"/>
      <c r="JW93" s="172"/>
      <c r="JX93" s="172"/>
      <c r="JY93" s="172"/>
      <c r="JZ93" s="172"/>
      <c r="KA93" s="172"/>
      <c r="KB93" s="172"/>
      <c r="KC93" s="172"/>
      <c r="KD93" s="172"/>
      <c r="KE93" s="172"/>
      <c r="KF93" s="172"/>
      <c r="KG93" s="172"/>
      <c r="KH93" s="172"/>
      <c r="KI93" s="172"/>
      <c r="KJ93" s="172"/>
      <c r="KK93" s="172"/>
      <c r="KL93" s="172"/>
      <c r="KM93" s="172"/>
      <c r="KN93" s="172"/>
      <c r="KO93" s="172"/>
      <c r="KP93" s="172"/>
      <c r="KQ93" s="172"/>
      <c r="KR93" s="172"/>
      <c r="KS93" s="172"/>
      <c r="KT93" s="172"/>
      <c r="KU93" s="172"/>
      <c r="KV93" s="172"/>
      <c r="KW93" s="172"/>
      <c r="KX93" s="172"/>
      <c r="KY93" s="172"/>
      <c r="KZ93" s="172"/>
      <c r="LA93" s="172"/>
      <c r="LB93" s="172"/>
      <c r="LC93" s="172"/>
      <c r="LD93" s="172"/>
      <c r="LE93" s="172"/>
      <c r="LF93" s="172"/>
      <c r="LG93" s="172"/>
      <c r="LH93" s="172"/>
      <c r="LI93" s="172"/>
      <c r="LJ93" s="172"/>
      <c r="LK93" s="172"/>
      <c r="LL93" s="172"/>
      <c r="LM93" s="172"/>
      <c r="LN93" s="172"/>
      <c r="LO93" s="172"/>
      <c r="LP93" s="172"/>
      <c r="LQ93" s="172"/>
      <c r="LR93" s="172"/>
      <c r="LS93" s="172"/>
      <c r="LT93" s="172"/>
      <c r="LU93" s="172"/>
      <c r="LV93" s="172"/>
      <c r="LW93" s="172"/>
      <c r="LX93" s="172"/>
      <c r="LY93" s="172"/>
      <c r="LZ93" s="172"/>
      <c r="MA93" s="172"/>
      <c r="MB93" s="172"/>
      <c r="MC93" s="172"/>
      <c r="MD93" s="172"/>
      <c r="ME93" s="172"/>
      <c r="MF93" s="172"/>
      <c r="MG93" s="172"/>
      <c r="MH93" s="172"/>
      <c r="MI93" s="172"/>
      <c r="MJ93" s="172"/>
      <c r="MK93" s="172"/>
      <c r="ML93" s="172"/>
      <c r="MM93" s="172"/>
      <c r="MN93" s="172"/>
      <c r="MO93" s="172"/>
      <c r="MP93" s="172"/>
      <c r="MQ93" s="172"/>
      <c r="MR93" s="172"/>
      <c r="MS93" s="172"/>
      <c r="MT93" s="172"/>
      <c r="MU93" s="172"/>
      <c r="MV93" s="172"/>
      <c r="MW93" s="172"/>
      <c r="MX93" s="172"/>
      <c r="MY93" s="172"/>
      <c r="MZ93" s="172"/>
      <c r="NA93" s="172"/>
      <c r="NB93" s="172"/>
      <c r="NC93" s="172"/>
      <c r="ND93" s="172"/>
      <c r="NE93" s="172"/>
      <c r="NF93" s="172"/>
      <c r="NG93" s="172"/>
      <c r="NH93" s="172"/>
      <c r="NI93" s="172"/>
      <c r="NJ93" s="172"/>
      <c r="NK93" s="172"/>
      <c r="NL93" s="172"/>
      <c r="NM93" s="172"/>
      <c r="NN93" s="172"/>
      <c r="NO93" s="172"/>
      <c r="NP93" s="172"/>
      <c r="NQ93" s="172"/>
      <c r="NR93" s="172"/>
      <c r="NS93" s="172"/>
      <c r="NT93" s="172"/>
      <c r="NU93" s="172"/>
      <c r="NV93" s="172"/>
      <c r="NW93" s="172"/>
      <c r="NX93" s="172"/>
      <c r="NY93" s="172"/>
      <c r="NZ93" s="172"/>
      <c r="OA93" s="172"/>
      <c r="OB93" s="172"/>
      <c r="OC93" s="172"/>
      <c r="OD93" s="172"/>
      <c r="OE93" s="172"/>
      <c r="OF93" s="172"/>
      <c r="OG93" s="172"/>
      <c r="OH93" s="172"/>
      <c r="OI93" s="172"/>
      <c r="OJ93" s="172"/>
      <c r="OK93" s="172"/>
      <c r="OL93" s="172"/>
      <c r="OM93" s="172"/>
      <c r="ON93" s="172"/>
      <c r="OO93" s="172"/>
      <c r="OP93" s="172"/>
      <c r="OQ93" s="172"/>
      <c r="OR93" s="172"/>
      <c r="OS93" s="172"/>
      <c r="OT93" s="172"/>
      <c r="OU93" s="172"/>
      <c r="OV93" s="172"/>
      <c r="OW93" s="172"/>
      <c r="OX93" s="172"/>
      <c r="OY93" s="172"/>
      <c r="OZ93" s="172"/>
      <c r="PA93" s="172"/>
      <c r="PB93" s="172"/>
      <c r="PC93" s="172"/>
      <c r="PD93" s="172"/>
      <c r="PE93" s="172"/>
      <c r="PF93" s="172"/>
      <c r="PG93" s="172"/>
      <c r="PH93" s="172"/>
      <c r="PI93" s="172"/>
      <c r="PJ93" s="172"/>
      <c r="PK93" s="172"/>
      <c r="PL93" s="172"/>
      <c r="PM93" s="172"/>
      <c r="PN93" s="172"/>
      <c r="PO93" s="172"/>
      <c r="PP93" s="172"/>
      <c r="PQ93" s="172"/>
      <c r="PR93" s="172"/>
      <c r="PS93" s="172"/>
      <c r="PT93" s="172"/>
      <c r="PU93" s="172"/>
      <c r="PV93" s="172"/>
      <c r="PW93" s="172"/>
      <c r="PX93" s="172"/>
      <c r="PY93" s="172"/>
      <c r="PZ93" s="172"/>
      <c r="QA93" s="172"/>
      <c r="QB93" s="172"/>
      <c r="QC93" s="172"/>
      <c r="QD93" s="172"/>
      <c r="QE93" s="172"/>
      <c r="QF93" s="172"/>
      <c r="QG93" s="172"/>
      <c r="QH93" s="172"/>
      <c r="QI93" s="172"/>
      <c r="QJ93" s="172"/>
      <c r="QK93" s="172"/>
      <c r="QL93" s="172"/>
      <c r="QM93" s="172"/>
      <c r="QN93" s="172"/>
      <c r="QO93" s="172"/>
      <c r="QP93" s="172"/>
      <c r="QQ93" s="172"/>
      <c r="QR93" s="172"/>
      <c r="QS93" s="172"/>
      <c r="QT93" s="172"/>
      <c r="QU93" s="172"/>
      <c r="QV93" s="172"/>
      <c r="QW93" s="172"/>
      <c r="QX93" s="172"/>
      <c r="QY93" s="172"/>
      <c r="QZ93" s="172"/>
      <c r="RA93" s="172"/>
      <c r="RB93" s="172"/>
      <c r="RC93" s="172"/>
      <c r="RD93" s="172"/>
      <c r="RE93" s="172"/>
      <c r="RF93" s="172"/>
      <c r="RG93" s="172"/>
      <c r="RH93" s="172"/>
      <c r="RI93" s="172"/>
      <c r="RJ93" s="172"/>
      <c r="RK93" s="172"/>
      <c r="RL93" s="172"/>
      <c r="RM93" s="172"/>
      <c r="RN93" s="172"/>
      <c r="RO93" s="172"/>
      <c r="RP93" s="172"/>
      <c r="RQ93" s="172"/>
      <c r="RR93" s="172"/>
      <c r="RS93" s="172"/>
      <c r="RT93" s="172"/>
      <c r="RU93" s="172"/>
      <c r="RV93" s="172"/>
      <c r="RW93" s="172"/>
      <c r="RX93" s="172"/>
      <c r="RY93" s="172"/>
      <c r="RZ93" s="172"/>
      <c r="SA93" s="172"/>
      <c r="SB93" s="172"/>
      <c r="SC93" s="172"/>
      <c r="SD93" s="172"/>
      <c r="SE93" s="172"/>
      <c r="SF93" s="172"/>
      <c r="SG93" s="172"/>
      <c r="SH93" s="172"/>
      <c r="SI93" s="172"/>
      <c r="SJ93" s="172"/>
      <c r="SK93" s="172"/>
      <c r="SL93" s="172"/>
      <c r="SM93" s="172"/>
      <c r="SN93" s="172"/>
      <c r="SO93" s="172"/>
      <c r="SP93" s="172"/>
      <c r="SQ93" s="172"/>
      <c r="SR93" s="172"/>
      <c r="SS93" s="172"/>
      <c r="ST93" s="172"/>
      <c r="SU93" s="172"/>
      <c r="SV93" s="172"/>
      <c r="SW93" s="172"/>
      <c r="SX93" s="172"/>
      <c r="SY93" s="172"/>
      <c r="SZ93" s="172"/>
      <c r="TA93" s="172"/>
      <c r="TB93" s="172"/>
      <c r="TC93" s="172"/>
      <c r="TD93" s="172"/>
      <c r="TE93" s="172"/>
      <c r="TF93" s="172"/>
      <c r="TG93" s="172"/>
      <c r="TH93" s="172"/>
      <c r="TI93" s="172"/>
      <c r="TJ93" s="172"/>
      <c r="TK93" s="172"/>
      <c r="TL93" s="172"/>
      <c r="TM93" s="172"/>
      <c r="TN93" s="172"/>
      <c r="TO93" s="172"/>
      <c r="TP93" s="172"/>
      <c r="TQ93" s="172"/>
      <c r="TR93" s="172"/>
      <c r="TS93" s="172"/>
      <c r="TT93" s="172"/>
      <c r="TU93" s="172"/>
      <c r="TV93" s="172"/>
      <c r="TW93" s="172"/>
      <c r="TX93" s="172"/>
      <c r="TY93" s="172"/>
      <c r="TZ93" s="172"/>
      <c r="UA93" s="172"/>
      <c r="UB93" s="172"/>
      <c r="UC93" s="172"/>
      <c r="UD93" s="172"/>
      <c r="UE93" s="172"/>
      <c r="UF93" s="172"/>
      <c r="UG93" s="172"/>
      <c r="UH93" s="172"/>
      <c r="UI93" s="172"/>
      <c r="UJ93" s="172"/>
      <c r="UK93" s="172"/>
      <c r="UL93" s="172"/>
      <c r="UM93" s="172"/>
      <c r="UN93" s="172"/>
      <c r="UO93" s="172"/>
      <c r="UP93" s="172"/>
      <c r="UQ93" s="172"/>
      <c r="UR93" s="172"/>
      <c r="US93" s="172"/>
      <c r="UT93" s="172"/>
      <c r="UU93" s="172"/>
      <c r="UV93" s="172"/>
      <c r="UW93" s="172"/>
      <c r="UX93" s="172"/>
      <c r="UY93" s="172"/>
      <c r="UZ93" s="172"/>
      <c r="VA93" s="172"/>
      <c r="VB93" s="172"/>
      <c r="VC93" s="172"/>
      <c r="VD93" s="172"/>
      <c r="VE93" s="172"/>
      <c r="VF93" s="172"/>
      <c r="VG93" s="172"/>
      <c r="VH93" s="172"/>
      <c r="VI93" s="172"/>
      <c r="VJ93" s="172"/>
      <c r="VK93" s="172"/>
      <c r="VL93" s="172"/>
      <c r="VM93" s="172"/>
      <c r="VN93" s="172"/>
      <c r="VO93" s="172"/>
      <c r="VP93" s="172"/>
      <c r="VQ93" s="172"/>
      <c r="VR93" s="172"/>
      <c r="VS93" s="172"/>
      <c r="VT93" s="172"/>
      <c r="VU93" s="172"/>
      <c r="VV93" s="172"/>
      <c r="VW93" s="172"/>
      <c r="VX93" s="172"/>
      <c r="VY93" s="172"/>
      <c r="VZ93" s="172"/>
      <c r="WA93" s="172"/>
      <c r="WB93" s="172"/>
      <c r="WC93" s="172"/>
      <c r="WD93" s="172"/>
      <c r="WE93" s="172"/>
      <c r="WF93" s="172"/>
      <c r="WG93" s="172"/>
      <c r="WH93" s="172"/>
      <c r="WI93" s="172"/>
      <c r="WJ93" s="172"/>
      <c r="WK93" s="172"/>
      <c r="WL93" s="172"/>
      <c r="WM93" s="172"/>
      <c r="WN93" s="172"/>
      <c r="WO93" s="172"/>
      <c r="WP93" s="172"/>
      <c r="WQ93" s="172"/>
      <c r="WR93" s="172"/>
      <c r="WS93" s="172"/>
      <c r="WT93" s="172"/>
      <c r="WU93" s="172"/>
      <c r="WV93" s="172"/>
      <c r="WW93" s="172"/>
      <c r="WX93" s="172"/>
      <c r="WY93" s="172"/>
      <c r="WZ93" s="172"/>
      <c r="XA93" s="172"/>
      <c r="XB93" s="172"/>
      <c r="XC93" s="172"/>
      <c r="XD93" s="172"/>
      <c r="XE93" s="172"/>
      <c r="XF93" s="172"/>
      <c r="XG93" s="172"/>
      <c r="XH93" s="172"/>
      <c r="XI93" s="172"/>
      <c r="XJ93" s="172"/>
      <c r="XK93" s="172"/>
      <c r="XL93" s="172"/>
      <c r="XM93" s="172"/>
      <c r="XN93" s="172"/>
      <c r="XO93" s="172"/>
      <c r="XP93" s="172"/>
      <c r="XQ93" s="172"/>
      <c r="XR93" s="172"/>
      <c r="XS93" s="172"/>
      <c r="XT93" s="172"/>
      <c r="XU93" s="172"/>
      <c r="XV93" s="172"/>
      <c r="XW93" s="172"/>
      <c r="XX93" s="172"/>
      <c r="XY93" s="172"/>
      <c r="XZ93" s="172"/>
      <c r="YA93" s="172"/>
      <c r="YB93" s="172"/>
      <c r="YC93" s="172"/>
      <c r="YD93" s="172"/>
      <c r="YE93" s="172"/>
      <c r="YF93" s="172"/>
      <c r="YG93" s="172"/>
      <c r="YH93" s="172"/>
      <c r="YI93" s="172"/>
      <c r="YJ93" s="172"/>
      <c r="YK93" s="172"/>
      <c r="YL93" s="172"/>
      <c r="YM93" s="172"/>
      <c r="YN93" s="172"/>
      <c r="YO93" s="172"/>
      <c r="YP93" s="172"/>
      <c r="YQ93" s="172"/>
      <c r="YR93" s="172"/>
      <c r="YS93" s="172"/>
      <c r="YT93" s="172"/>
      <c r="YU93" s="172"/>
      <c r="YV93" s="172"/>
      <c r="YW93" s="172"/>
      <c r="YX93" s="172"/>
      <c r="YY93" s="172"/>
      <c r="YZ93" s="172"/>
      <c r="ZA93" s="172"/>
      <c r="ZB93" s="172"/>
      <c r="ZC93" s="172"/>
      <c r="ZD93" s="172"/>
      <c r="ZE93" s="172"/>
      <c r="ZF93" s="172"/>
      <c r="ZG93" s="172"/>
      <c r="ZH93" s="172"/>
      <c r="ZI93" s="172"/>
      <c r="ZJ93" s="172"/>
      <c r="ZK93" s="172"/>
      <c r="ZL93" s="172"/>
      <c r="ZM93" s="172"/>
      <c r="ZN93" s="172"/>
      <c r="ZO93" s="172"/>
      <c r="ZP93" s="172"/>
      <c r="ZQ93" s="172"/>
      <c r="ZR93" s="172"/>
      <c r="ZS93" s="172"/>
      <c r="ZT93" s="172"/>
      <c r="ZU93" s="172"/>
      <c r="ZV93" s="172"/>
      <c r="ZW93" s="172"/>
      <c r="ZX93" s="172"/>
      <c r="ZY93" s="172"/>
      <c r="ZZ93" s="172"/>
      <c r="AAA93" s="172"/>
      <c r="AAB93" s="172"/>
      <c r="AAC93" s="172"/>
      <c r="AAD93" s="172"/>
      <c r="AAE93" s="172"/>
      <c r="AAF93" s="172"/>
      <c r="AAG93" s="172"/>
      <c r="AAH93" s="172"/>
      <c r="AAI93" s="172"/>
      <c r="AAJ93" s="172"/>
      <c r="AAK93" s="172"/>
      <c r="AAL93" s="172"/>
      <c r="AAM93" s="172"/>
      <c r="AAN93" s="172"/>
      <c r="AAO93" s="172"/>
      <c r="AAP93" s="172"/>
      <c r="AAQ93" s="172"/>
      <c r="AAR93" s="172"/>
      <c r="AAS93" s="172"/>
      <c r="AAT93" s="172"/>
      <c r="AAU93" s="172"/>
      <c r="AAV93" s="172"/>
      <c r="AAW93" s="172"/>
      <c r="AAX93" s="172"/>
      <c r="AAY93" s="172"/>
      <c r="AAZ93" s="172"/>
      <c r="ABA93" s="172"/>
      <c r="ABB93" s="172"/>
      <c r="ABC93" s="172"/>
      <c r="ABD93" s="172"/>
      <c r="ABE93" s="172"/>
      <c r="ABF93" s="172"/>
      <c r="ABG93" s="172"/>
      <c r="ABH93" s="172"/>
      <c r="ABI93" s="172"/>
      <c r="ABJ93" s="172"/>
      <c r="ABK93" s="172"/>
      <c r="ABL93" s="172"/>
      <c r="ABM93" s="172"/>
      <c r="ABN93" s="172"/>
      <c r="ABO93" s="172"/>
      <c r="ABP93" s="172"/>
      <c r="ABQ93" s="172"/>
      <c r="ABR93" s="172"/>
      <c r="ABS93" s="172"/>
      <c r="ABT93" s="172"/>
      <c r="ABU93" s="172"/>
      <c r="ABV93" s="172"/>
      <c r="ABW93" s="172"/>
      <c r="ABX93" s="172"/>
      <c r="ABY93" s="172"/>
      <c r="ABZ93" s="172"/>
      <c r="ACA93" s="172"/>
      <c r="ACB93" s="172"/>
      <c r="ACC93" s="172"/>
      <c r="ACD93" s="172"/>
      <c r="ACE93" s="172"/>
      <c r="ACF93" s="172"/>
      <c r="ACG93" s="172"/>
      <c r="ACH93" s="172"/>
      <c r="ACI93" s="172"/>
      <c r="ACJ93" s="172"/>
      <c r="ACK93" s="172"/>
      <c r="ACL93" s="172"/>
      <c r="ACM93" s="172"/>
      <c r="ACN93" s="172"/>
      <c r="ACO93" s="172"/>
      <c r="ACP93" s="172"/>
      <c r="ACQ93" s="172"/>
      <c r="ACR93" s="172"/>
      <c r="ACS93" s="172"/>
      <c r="ACT93" s="172"/>
      <c r="ACU93" s="172"/>
      <c r="ACV93" s="172"/>
      <c r="ACW93" s="172"/>
      <c r="ACX93" s="172"/>
      <c r="ACY93" s="172"/>
      <c r="ACZ93" s="172"/>
      <c r="ADA93" s="172"/>
      <c r="ADB93" s="172"/>
      <c r="ADC93" s="172"/>
      <c r="ADD93" s="172"/>
      <c r="ADE93" s="172"/>
      <c r="ADF93" s="172"/>
      <c r="ADG93" s="172"/>
      <c r="ADH93" s="172"/>
      <c r="ADI93" s="172"/>
      <c r="ADJ93" s="172"/>
      <c r="ADK93" s="172"/>
      <c r="ADL93" s="172"/>
      <c r="ADM93" s="172"/>
      <c r="ADN93" s="172"/>
      <c r="ADO93" s="172"/>
      <c r="ADP93" s="172"/>
      <c r="ADQ93" s="172"/>
      <c r="ADR93" s="172"/>
      <c r="ADS93" s="172"/>
      <c r="ADT93" s="172"/>
      <c r="ADU93" s="172"/>
      <c r="ADV93" s="172"/>
      <c r="ADW93" s="172"/>
      <c r="ADX93" s="172"/>
      <c r="ADY93" s="172"/>
      <c r="ADZ93" s="172"/>
      <c r="AEA93" s="172"/>
      <c r="AEB93" s="172"/>
      <c r="AEC93" s="172"/>
      <c r="AED93" s="172"/>
      <c r="AEE93" s="172"/>
      <c r="AEF93" s="172"/>
      <c r="AEG93" s="172"/>
      <c r="AEH93" s="172"/>
      <c r="AEI93" s="172"/>
      <c r="AEJ93" s="172"/>
      <c r="AEK93" s="172"/>
      <c r="AEL93" s="172"/>
      <c r="AEM93" s="172"/>
      <c r="AEN93" s="172"/>
      <c r="AEO93" s="172"/>
      <c r="AEP93" s="172"/>
      <c r="AEQ93" s="172"/>
      <c r="AER93" s="172"/>
      <c r="AES93" s="172"/>
      <c r="AET93" s="172"/>
      <c r="AEU93" s="172"/>
      <c r="AEV93" s="172"/>
      <c r="AEW93" s="172"/>
      <c r="AEX93" s="172"/>
      <c r="AEY93" s="172"/>
      <c r="AEZ93" s="172"/>
      <c r="AFA93" s="172"/>
      <c r="AFB93" s="172"/>
      <c r="AFC93" s="172"/>
      <c r="AFD93" s="172"/>
      <c r="AFE93" s="172"/>
      <c r="AFF93" s="172"/>
      <c r="AFG93" s="172"/>
      <c r="AFH93" s="172"/>
      <c r="AFI93" s="172"/>
      <c r="AFJ93" s="172"/>
      <c r="AFK93" s="172"/>
      <c r="AFL93" s="172"/>
      <c r="AFM93" s="172"/>
      <c r="AFN93" s="172"/>
      <c r="AFO93" s="172"/>
      <c r="AFP93" s="172"/>
      <c r="AFQ93" s="172"/>
      <c r="AFR93" s="172"/>
      <c r="AFS93" s="172"/>
      <c r="AFT93" s="172"/>
      <c r="AFU93" s="172"/>
      <c r="AFV93" s="172"/>
      <c r="AFW93" s="172"/>
      <c r="AFX93" s="172"/>
      <c r="AFY93" s="172"/>
      <c r="AFZ93" s="172"/>
      <c r="AGA93" s="172"/>
      <c r="AGB93" s="172"/>
      <c r="AGC93" s="172"/>
      <c r="AGD93" s="172"/>
      <c r="AGE93" s="172"/>
      <c r="AGF93" s="172"/>
      <c r="AGG93" s="172"/>
      <c r="AGH93" s="172"/>
      <c r="AGI93" s="172"/>
      <c r="AGJ93" s="172"/>
      <c r="AGK93" s="172"/>
      <c r="AGL93" s="172"/>
      <c r="AGM93" s="172"/>
      <c r="AGN93" s="172"/>
      <c r="AGO93" s="172"/>
      <c r="AGP93" s="172"/>
      <c r="AGQ93" s="172"/>
      <c r="AGR93" s="172"/>
      <c r="AGS93" s="172"/>
      <c r="AGT93" s="172"/>
      <c r="AGU93" s="172"/>
      <c r="AGV93" s="172"/>
      <c r="AGW93" s="172"/>
      <c r="AGX93" s="172"/>
      <c r="AGY93" s="172"/>
      <c r="AGZ93" s="172"/>
      <c r="AHA93" s="172"/>
      <c r="AHB93" s="172"/>
      <c r="AHC93" s="172"/>
      <c r="AHD93" s="172"/>
      <c r="AHE93" s="172"/>
      <c r="AHF93" s="172"/>
      <c r="AHG93" s="172"/>
      <c r="AHH93" s="172"/>
      <c r="AHI93" s="172"/>
      <c r="AHJ93" s="172"/>
      <c r="AHK93" s="172"/>
      <c r="AHL93" s="172"/>
      <c r="AHM93" s="172"/>
      <c r="AHN93" s="172"/>
      <c r="AHO93" s="172"/>
      <c r="AHP93" s="172"/>
      <c r="AHQ93" s="172"/>
      <c r="AHR93" s="172"/>
      <c r="AHS93" s="172"/>
      <c r="AHT93" s="172"/>
      <c r="AHU93" s="172"/>
      <c r="AHV93" s="172"/>
      <c r="AHW93" s="172"/>
      <c r="AHX93" s="172"/>
      <c r="AHY93" s="172"/>
      <c r="AHZ93" s="172"/>
      <c r="AIA93" s="172"/>
      <c r="AIB93" s="172"/>
      <c r="AIC93" s="172"/>
      <c r="AID93" s="172"/>
      <c r="AIE93" s="172"/>
      <c r="AIF93" s="172"/>
      <c r="AIG93" s="172"/>
      <c r="AIH93" s="172"/>
      <c r="AII93" s="172"/>
      <c r="AIJ93" s="172"/>
      <c r="AIK93" s="172"/>
      <c r="AIL93" s="172"/>
      <c r="AIM93" s="172"/>
      <c r="AIN93" s="172"/>
      <c r="AIO93" s="172"/>
      <c r="AIP93" s="172"/>
      <c r="AIQ93" s="172"/>
      <c r="AIR93" s="172"/>
      <c r="AIS93" s="172"/>
      <c r="AIT93" s="172"/>
      <c r="AIU93" s="172"/>
      <c r="AIV93" s="172"/>
      <c r="AIW93" s="172"/>
      <c r="AIX93" s="172"/>
      <c r="AIY93" s="172"/>
      <c r="AIZ93" s="172"/>
      <c r="AJA93" s="172"/>
      <c r="AJB93" s="172"/>
      <c r="AJC93" s="172"/>
      <c r="AJD93" s="172"/>
      <c r="AJE93" s="172"/>
      <c r="AJF93" s="172"/>
      <c r="AJG93" s="172"/>
      <c r="AJH93" s="172"/>
      <c r="AJI93" s="172"/>
      <c r="AJJ93" s="172"/>
      <c r="AJK93" s="172"/>
      <c r="AJL93" s="172"/>
      <c r="AJM93" s="172"/>
      <c r="AJN93" s="172"/>
      <c r="AJO93" s="172"/>
      <c r="AJP93" s="172"/>
      <c r="AJQ93" s="172"/>
      <c r="AJR93" s="172"/>
      <c r="AJS93" s="172"/>
      <c r="AJT93" s="172"/>
      <c r="AJU93" s="172"/>
      <c r="AJV93" s="172"/>
      <c r="AJW93" s="172"/>
      <c r="AJX93" s="172"/>
      <c r="AJY93" s="172"/>
      <c r="AJZ93" s="172"/>
      <c r="AKA93" s="172"/>
      <c r="AKB93" s="172"/>
      <c r="AKC93" s="172"/>
      <c r="AKD93" s="172"/>
      <c r="AKE93" s="172"/>
      <c r="AKF93" s="172"/>
      <c r="AKG93" s="172"/>
      <c r="AKH93" s="172"/>
      <c r="AKI93" s="172"/>
      <c r="AKJ93" s="172"/>
      <c r="AKK93" s="172"/>
      <c r="AKL93" s="172"/>
      <c r="AKM93" s="172"/>
      <c r="AKN93" s="172"/>
      <c r="AKO93" s="172"/>
      <c r="AKP93" s="172"/>
      <c r="AKQ93" s="172"/>
      <c r="AKR93" s="172"/>
      <c r="AKS93" s="172"/>
      <c r="AKT93" s="172"/>
      <c r="AKU93" s="172"/>
      <c r="AKV93" s="172"/>
      <c r="AKW93" s="172"/>
      <c r="AKX93" s="172"/>
      <c r="AKY93" s="172"/>
      <c r="AKZ93" s="172"/>
      <c r="ALA93" s="172"/>
      <c r="ALB93" s="172"/>
      <c r="ALC93" s="172"/>
      <c r="ALD93" s="172"/>
      <c r="ALE93" s="172"/>
      <c r="ALF93" s="172"/>
      <c r="ALG93" s="172"/>
      <c r="ALH93" s="172"/>
      <c r="ALI93" s="172"/>
      <c r="ALJ93" s="172"/>
      <c r="ALK93" s="172"/>
      <c r="ALL93" s="172"/>
      <c r="ALM93" s="172"/>
      <c r="ALN93" s="172"/>
      <c r="ALO93" s="172"/>
      <c r="ALP93" s="172"/>
      <c r="ALQ93" s="172"/>
      <c r="ALR93" s="172"/>
      <c r="ALS93" s="172"/>
      <c r="ALT93" s="172"/>
      <c r="ALU93" s="172"/>
      <c r="ALV93" s="172"/>
      <c r="ALW93" s="172"/>
      <c r="ALX93" s="172"/>
      <c r="ALY93" s="172"/>
      <c r="ALZ93" s="172"/>
      <c r="AMA93" s="172"/>
      <c r="AMB93" s="172"/>
      <c r="AMC93" s="172"/>
      <c r="AMD93" s="172"/>
      <c r="AME93" s="172"/>
      <c r="AMF93" s="172"/>
      <c r="AMG93" s="172"/>
      <c r="AMH93" s="172"/>
      <c r="AMI93" s="172"/>
      <c r="AMJ93" s="172"/>
      <c r="AMK93" s="172"/>
      <c r="AML93" s="172"/>
    </row>
    <row r="94" spans="1:1026" s="282" customFormat="1">
      <c r="A94" s="408" t="s">
        <v>448</v>
      </c>
      <c r="B94" s="408" t="s">
        <v>449</v>
      </c>
      <c r="C94" s="154">
        <f t="shared" si="95"/>
        <v>17</v>
      </c>
      <c r="D94" s="167">
        <f t="shared" si="96"/>
        <v>68</v>
      </c>
      <c r="E94" s="166" t="str">
        <f t="shared" si="97"/>
        <v>9C</v>
      </c>
      <c r="F94" s="367" t="str">
        <f t="shared" si="98"/>
        <v>1B</v>
      </c>
      <c r="G94" s="367" t="str">
        <f t="shared" si="99"/>
        <v>06</v>
      </c>
      <c r="H94" s="367" t="str">
        <f t="shared" si="100"/>
        <v>57</v>
      </c>
      <c r="I94" s="367" t="str">
        <f t="shared" si="101"/>
        <v>00</v>
      </c>
      <c r="J94" s="367" t="str">
        <f t="shared" si="102"/>
        <v>FF</v>
      </c>
      <c r="K94" s="367" t="str">
        <f t="shared" si="103"/>
        <v>05</v>
      </c>
      <c r="L94" s="367" t="str">
        <f t="shared" si="104"/>
        <v>18</v>
      </c>
      <c r="M94" s="367" t="str">
        <f t="shared" si="105"/>
        <v>4</v>
      </c>
      <c r="N94" s="367" t="str">
        <f t="shared" si="106"/>
        <v/>
      </c>
      <c r="O94" s="156" t="str">
        <f t="shared" si="107"/>
        <v/>
      </c>
      <c r="P94" s="157" t="str">
        <f t="shared" si="151"/>
        <v>1</v>
      </c>
      <c r="Q94" s="158" t="str">
        <f t="shared" si="151"/>
        <v>0</v>
      </c>
      <c r="R94" s="158" t="str">
        <f t="shared" si="151"/>
        <v>0</v>
      </c>
      <c r="S94" s="159" t="str">
        <f t="shared" si="151"/>
        <v>1</v>
      </c>
      <c r="T94" s="158" t="str">
        <f t="shared" si="151"/>
        <v>1</v>
      </c>
      <c r="U94" s="158" t="str">
        <f t="shared" si="151"/>
        <v>1</v>
      </c>
      <c r="V94" s="158" t="str">
        <f t="shared" si="151"/>
        <v>0</v>
      </c>
      <c r="W94" s="159" t="str">
        <f t="shared" si="151"/>
        <v>0</v>
      </c>
      <c r="X94" s="158" t="str">
        <f t="shared" si="152"/>
        <v>0</v>
      </c>
      <c r="Y94" s="158" t="str">
        <f t="shared" si="152"/>
        <v>0</v>
      </c>
      <c r="Z94" s="158" t="str">
        <f t="shared" si="152"/>
        <v>0</v>
      </c>
      <c r="AA94" s="159" t="str">
        <f t="shared" si="152"/>
        <v>1</v>
      </c>
      <c r="AB94" s="161" t="str">
        <f t="shared" si="152"/>
        <v>1</v>
      </c>
      <c r="AC94" s="161" t="str">
        <f t="shared" si="152"/>
        <v>0</v>
      </c>
      <c r="AD94" s="158" t="str">
        <f t="shared" si="152"/>
        <v>1</v>
      </c>
      <c r="AE94" s="159" t="str">
        <f t="shared" si="152"/>
        <v>1</v>
      </c>
      <c r="AF94" s="367" t="str">
        <f t="shared" si="153"/>
        <v>0</v>
      </c>
      <c r="AG94" s="162" t="str">
        <f t="shared" si="153"/>
        <v>0</v>
      </c>
      <c r="AH94" s="163" t="str">
        <f t="shared" si="153"/>
        <v>0</v>
      </c>
      <c r="AI94" s="165" t="str">
        <f t="shared" si="153"/>
        <v>0</v>
      </c>
      <c r="AJ94" s="164" t="str">
        <f t="shared" si="153"/>
        <v>0</v>
      </c>
      <c r="AK94" s="164" t="str">
        <f t="shared" si="153"/>
        <v>1</v>
      </c>
      <c r="AL94" s="289" t="str">
        <f t="shared" si="153"/>
        <v>1</v>
      </c>
      <c r="AM94" s="165" t="str">
        <f t="shared" si="153"/>
        <v>0</v>
      </c>
      <c r="AN94" s="230" t="str">
        <f t="shared" si="154"/>
        <v>0</v>
      </c>
      <c r="AO94" s="230" t="str">
        <f t="shared" si="154"/>
        <v>1</v>
      </c>
      <c r="AP94" s="230" t="str">
        <f t="shared" si="154"/>
        <v>0</v>
      </c>
      <c r="AQ94" s="231" t="str">
        <f t="shared" si="154"/>
        <v>1</v>
      </c>
      <c r="AR94" s="230" t="str">
        <f t="shared" si="154"/>
        <v>0</v>
      </c>
      <c r="AS94" s="230" t="str">
        <f t="shared" si="154"/>
        <v>1</v>
      </c>
      <c r="AT94" s="230" t="str">
        <f t="shared" si="154"/>
        <v>1</v>
      </c>
      <c r="AU94" s="231" t="str">
        <f t="shared" si="154"/>
        <v>1</v>
      </c>
      <c r="AV94" s="230" t="str">
        <f t="shared" si="155"/>
        <v>0</v>
      </c>
      <c r="AW94" s="232" t="str">
        <f t="shared" si="155"/>
        <v>0</v>
      </c>
      <c r="AX94" s="232" t="str">
        <f t="shared" si="155"/>
        <v>0</v>
      </c>
      <c r="AY94" s="233" t="str">
        <f t="shared" si="155"/>
        <v>0</v>
      </c>
      <c r="AZ94" s="232" t="str">
        <f t="shared" si="155"/>
        <v>0</v>
      </c>
      <c r="BA94" s="232" t="str">
        <f t="shared" si="155"/>
        <v>0</v>
      </c>
      <c r="BB94" s="232" t="str">
        <f t="shared" si="155"/>
        <v>0</v>
      </c>
      <c r="BC94" s="233" t="str">
        <f t="shared" si="155"/>
        <v>0</v>
      </c>
      <c r="BD94" s="168" t="str">
        <f t="shared" si="156"/>
        <v>1</v>
      </c>
      <c r="BE94" s="168" t="str">
        <f t="shared" si="156"/>
        <v>1</v>
      </c>
      <c r="BF94" s="168" t="str">
        <f t="shared" si="156"/>
        <v>1</v>
      </c>
      <c r="BG94" s="169" t="str">
        <f t="shared" si="156"/>
        <v>1</v>
      </c>
      <c r="BH94" s="168" t="str">
        <f t="shared" si="156"/>
        <v>1</v>
      </c>
      <c r="BI94" s="168" t="str">
        <f t="shared" si="156"/>
        <v>1</v>
      </c>
      <c r="BJ94" s="168" t="str">
        <f t="shared" si="156"/>
        <v>1</v>
      </c>
      <c r="BK94" s="169" t="str">
        <f t="shared" si="156"/>
        <v>1</v>
      </c>
      <c r="BL94" s="168" t="str">
        <f t="shared" si="157"/>
        <v>0</v>
      </c>
      <c r="BM94" s="168" t="str">
        <f t="shared" si="157"/>
        <v>0</v>
      </c>
      <c r="BN94" s="168" t="str">
        <f t="shared" si="157"/>
        <v>0</v>
      </c>
      <c r="BO94" s="169" t="str">
        <f t="shared" si="157"/>
        <v>0</v>
      </c>
      <c r="BP94" s="168" t="str">
        <f t="shared" si="157"/>
        <v>0</v>
      </c>
      <c r="BQ94" s="168" t="str">
        <f t="shared" si="157"/>
        <v>1</v>
      </c>
      <c r="BR94" s="168" t="str">
        <f t="shared" si="157"/>
        <v>0</v>
      </c>
      <c r="BS94" s="169" t="str">
        <f t="shared" si="157"/>
        <v>1</v>
      </c>
      <c r="BT94" s="302" t="str">
        <f t="shared" si="158"/>
        <v>0</v>
      </c>
      <c r="BU94" s="302" t="str">
        <f t="shared" si="158"/>
        <v>0</v>
      </c>
      <c r="BV94" s="302" t="str">
        <f t="shared" si="158"/>
        <v>0</v>
      </c>
      <c r="BW94" s="303" t="str">
        <f t="shared" si="158"/>
        <v>1</v>
      </c>
      <c r="BX94" s="302" t="str">
        <f t="shared" si="158"/>
        <v>1</v>
      </c>
      <c r="BY94" s="302" t="str">
        <f t="shared" si="158"/>
        <v>0</v>
      </c>
      <c r="BZ94" s="302" t="str">
        <f t="shared" si="158"/>
        <v>0</v>
      </c>
      <c r="CA94" s="303" t="str">
        <f t="shared" si="158"/>
        <v>0</v>
      </c>
      <c r="CB94" s="164" t="str">
        <f t="shared" si="159"/>
        <v>0</v>
      </c>
      <c r="CC94" s="289" t="str">
        <f t="shared" si="159"/>
        <v>1</v>
      </c>
      <c r="CD94" s="340" t="str">
        <f t="shared" si="159"/>
        <v>0</v>
      </c>
      <c r="CE94" s="341" t="str">
        <f t="shared" si="159"/>
        <v>0</v>
      </c>
      <c r="CF94" s="340" t="str">
        <f t="shared" si="159"/>
        <v>0</v>
      </c>
      <c r="CG94" s="340" t="str">
        <f t="shared" si="159"/>
        <v>0</v>
      </c>
      <c r="CH94" s="340" t="str">
        <f t="shared" si="159"/>
        <v>0</v>
      </c>
      <c r="CI94" s="341" t="str">
        <f t="shared" si="159"/>
        <v>0</v>
      </c>
      <c r="CJ94" s="367"/>
      <c r="CK94" s="367"/>
      <c r="CL94" s="32" t="str">
        <f t="shared" si="146"/>
        <v>9C1B</v>
      </c>
      <c r="CM94" s="285">
        <f t="shared" si="147"/>
        <v>87</v>
      </c>
      <c r="CN94" s="285">
        <f t="shared" si="150"/>
        <v>97</v>
      </c>
      <c r="CO94" s="142">
        <f t="shared" si="117"/>
        <v>63.5</v>
      </c>
      <c r="CP94" s="142">
        <f t="shared" si="118"/>
        <v>17.5</v>
      </c>
      <c r="CQ94" s="154">
        <f t="shared" si="148"/>
        <v>3</v>
      </c>
      <c r="CR94" s="367"/>
      <c r="CS94" s="170">
        <f t="shared" si="119"/>
        <v>9</v>
      </c>
      <c r="CT94" s="23">
        <f t="shared" si="120"/>
        <v>12</v>
      </c>
      <c r="CU94" s="171">
        <f t="shared" si="121"/>
        <v>1</v>
      </c>
      <c r="CV94" s="23">
        <f t="shared" si="122"/>
        <v>11</v>
      </c>
      <c r="CW94" s="172">
        <f t="shared" si="123"/>
        <v>0</v>
      </c>
      <c r="CX94" s="24">
        <f t="shared" si="124"/>
        <v>6</v>
      </c>
      <c r="CY94" s="267">
        <f t="shared" si="125"/>
        <v>5</v>
      </c>
      <c r="CZ94" s="268">
        <f t="shared" si="126"/>
        <v>7</v>
      </c>
      <c r="DA94" s="267">
        <f t="shared" si="127"/>
        <v>0</v>
      </c>
      <c r="DB94" s="268">
        <f t="shared" si="128"/>
        <v>0</v>
      </c>
      <c r="DC94" s="173">
        <f t="shared" si="129"/>
        <v>15</v>
      </c>
      <c r="DD94" s="26">
        <f t="shared" si="130"/>
        <v>15</v>
      </c>
      <c r="DE94" s="173">
        <f t="shared" si="131"/>
        <v>0</v>
      </c>
      <c r="DF94" s="26">
        <f t="shared" si="132"/>
        <v>5</v>
      </c>
      <c r="DG94" s="326">
        <f t="shared" si="133"/>
        <v>1</v>
      </c>
      <c r="DH94" s="327">
        <f t="shared" si="134"/>
        <v>8</v>
      </c>
      <c r="DI94" s="172">
        <f t="shared" si="135"/>
        <v>4</v>
      </c>
      <c r="DJ94" s="24">
        <f t="shared" si="136"/>
        <v>0</v>
      </c>
      <c r="DK94" s="172"/>
      <c r="DL94" s="19">
        <f t="shared" si="137"/>
        <v>156</v>
      </c>
      <c r="DM94" s="19">
        <f t="shared" si="138"/>
        <v>27</v>
      </c>
      <c r="DN94" s="174">
        <f t="shared" si="139"/>
        <v>6</v>
      </c>
      <c r="DO94" s="278">
        <f t="shared" si="140"/>
        <v>87</v>
      </c>
      <c r="DP94" s="278">
        <f t="shared" si="141"/>
        <v>0</v>
      </c>
      <c r="DQ94" s="20">
        <f t="shared" si="142"/>
        <v>255</v>
      </c>
      <c r="DR94" s="20">
        <f t="shared" si="143"/>
        <v>5</v>
      </c>
      <c r="DS94" s="337">
        <f t="shared" si="144"/>
        <v>24</v>
      </c>
      <c r="DT94" s="174">
        <f t="shared" si="145"/>
        <v>64</v>
      </c>
      <c r="DU94" s="172">
        <f t="shared" si="149"/>
        <v>24</v>
      </c>
      <c r="DV94" s="172"/>
      <c r="DW94" s="172"/>
      <c r="DX94" s="172"/>
      <c r="DY94" s="172"/>
      <c r="DZ94" s="172"/>
      <c r="EA94" s="172"/>
      <c r="EB94" s="172"/>
      <c r="EC94" s="172"/>
      <c r="ED94" s="172"/>
      <c r="EE94" s="172"/>
      <c r="EF94" s="172"/>
      <c r="EG94" s="172"/>
      <c r="EH94" s="172"/>
      <c r="EI94" s="172"/>
      <c r="EJ94" s="172"/>
      <c r="EK94" s="172"/>
      <c r="EL94" s="172"/>
      <c r="EM94" s="172"/>
      <c r="EN94" s="172"/>
      <c r="EO94" s="172"/>
      <c r="EP94" s="172"/>
      <c r="EQ94" s="172"/>
      <c r="ER94" s="172"/>
      <c r="ES94" s="172"/>
      <c r="ET94" s="172"/>
      <c r="EU94" s="172"/>
      <c r="EV94" s="172"/>
      <c r="EW94" s="172"/>
      <c r="EX94" s="172"/>
      <c r="EY94" s="172"/>
      <c r="EZ94" s="172"/>
      <c r="FA94" s="172"/>
      <c r="FB94" s="172"/>
      <c r="FC94" s="172"/>
      <c r="FD94" s="172"/>
      <c r="FE94" s="172"/>
      <c r="FF94" s="172"/>
      <c r="FG94" s="172"/>
      <c r="FH94" s="172"/>
      <c r="FI94" s="172"/>
      <c r="FJ94" s="172"/>
      <c r="FK94" s="172"/>
      <c r="FL94" s="172"/>
      <c r="FM94" s="172"/>
      <c r="FN94" s="172"/>
      <c r="FO94" s="172"/>
      <c r="FP94" s="172"/>
      <c r="FQ94" s="172"/>
      <c r="FR94" s="172"/>
      <c r="FS94" s="172"/>
      <c r="FT94" s="172"/>
      <c r="FU94" s="172"/>
      <c r="FV94" s="172"/>
      <c r="FW94" s="172"/>
      <c r="FX94" s="172"/>
      <c r="FY94" s="172"/>
      <c r="FZ94" s="172"/>
      <c r="GA94" s="172"/>
      <c r="GB94" s="172"/>
      <c r="GC94" s="172"/>
      <c r="GD94" s="172"/>
      <c r="GE94" s="172"/>
      <c r="GF94" s="172"/>
      <c r="GG94" s="172"/>
      <c r="GH94" s="172"/>
      <c r="GI94" s="172"/>
      <c r="GJ94" s="172"/>
      <c r="GK94" s="172"/>
      <c r="GL94" s="172"/>
      <c r="GM94" s="172"/>
      <c r="GN94" s="172"/>
      <c r="GO94" s="172"/>
      <c r="GP94" s="172"/>
      <c r="GQ94" s="172"/>
      <c r="GR94" s="172"/>
      <c r="GS94" s="172"/>
      <c r="GT94" s="172"/>
      <c r="GU94" s="172"/>
      <c r="GV94" s="172"/>
      <c r="GW94" s="172"/>
      <c r="GX94" s="172"/>
      <c r="GY94" s="172"/>
      <c r="GZ94" s="172"/>
      <c r="HA94" s="172"/>
      <c r="HB94" s="172"/>
      <c r="HC94" s="172"/>
      <c r="HD94" s="172"/>
      <c r="HE94" s="172"/>
      <c r="HF94" s="172"/>
      <c r="HG94" s="172"/>
      <c r="HH94" s="172"/>
      <c r="HI94" s="172"/>
      <c r="HJ94" s="172"/>
      <c r="HK94" s="172"/>
      <c r="HL94" s="172"/>
      <c r="HM94" s="172"/>
      <c r="HN94" s="172"/>
      <c r="HO94" s="172"/>
      <c r="HP94" s="172"/>
      <c r="HQ94" s="172"/>
      <c r="HR94" s="172"/>
      <c r="HS94" s="172"/>
      <c r="HT94" s="172"/>
      <c r="HU94" s="172"/>
      <c r="HV94" s="172"/>
      <c r="HW94" s="172"/>
      <c r="HX94" s="172"/>
      <c r="HY94" s="172"/>
      <c r="HZ94" s="172"/>
      <c r="IA94" s="172"/>
      <c r="IB94" s="172"/>
      <c r="IC94" s="172"/>
      <c r="ID94" s="172"/>
      <c r="IE94" s="172"/>
      <c r="IF94" s="172"/>
      <c r="IG94" s="172"/>
      <c r="IH94" s="172"/>
      <c r="II94" s="172"/>
      <c r="IJ94" s="172"/>
      <c r="IK94" s="172"/>
      <c r="IL94" s="172"/>
      <c r="IM94" s="172"/>
      <c r="IN94" s="172"/>
      <c r="IO94" s="172"/>
      <c r="IP94" s="172"/>
      <c r="IQ94" s="172"/>
      <c r="IR94" s="172"/>
      <c r="IS94" s="172"/>
      <c r="IT94" s="172"/>
      <c r="IU94" s="172"/>
      <c r="IV94" s="172"/>
      <c r="IW94" s="172"/>
      <c r="IX94" s="172"/>
      <c r="IY94" s="172"/>
      <c r="IZ94" s="172"/>
      <c r="JA94" s="172"/>
      <c r="JB94" s="172"/>
      <c r="JC94" s="172"/>
      <c r="JD94" s="172"/>
      <c r="JE94" s="172"/>
      <c r="JF94" s="172"/>
      <c r="JG94" s="172"/>
      <c r="JH94" s="172"/>
      <c r="JI94" s="172"/>
      <c r="JJ94" s="172"/>
      <c r="JK94" s="172"/>
      <c r="JL94" s="172"/>
      <c r="JM94" s="172"/>
      <c r="JN94" s="172"/>
      <c r="JO94" s="172"/>
      <c r="JP94" s="172"/>
      <c r="JQ94" s="172"/>
      <c r="JR94" s="172"/>
      <c r="JS94" s="172"/>
      <c r="JT94" s="172"/>
      <c r="JU94" s="172"/>
      <c r="JV94" s="172"/>
      <c r="JW94" s="172"/>
      <c r="JX94" s="172"/>
      <c r="JY94" s="172"/>
      <c r="JZ94" s="172"/>
      <c r="KA94" s="172"/>
      <c r="KB94" s="172"/>
      <c r="KC94" s="172"/>
      <c r="KD94" s="172"/>
      <c r="KE94" s="172"/>
      <c r="KF94" s="172"/>
      <c r="KG94" s="172"/>
      <c r="KH94" s="172"/>
      <c r="KI94" s="172"/>
      <c r="KJ94" s="172"/>
      <c r="KK94" s="172"/>
      <c r="KL94" s="172"/>
      <c r="KM94" s="172"/>
      <c r="KN94" s="172"/>
      <c r="KO94" s="172"/>
      <c r="KP94" s="172"/>
      <c r="KQ94" s="172"/>
      <c r="KR94" s="172"/>
      <c r="KS94" s="172"/>
      <c r="KT94" s="172"/>
      <c r="KU94" s="172"/>
      <c r="KV94" s="172"/>
      <c r="KW94" s="172"/>
      <c r="KX94" s="172"/>
      <c r="KY94" s="172"/>
      <c r="KZ94" s="172"/>
      <c r="LA94" s="172"/>
      <c r="LB94" s="172"/>
      <c r="LC94" s="172"/>
      <c r="LD94" s="172"/>
      <c r="LE94" s="172"/>
      <c r="LF94" s="172"/>
      <c r="LG94" s="172"/>
      <c r="LH94" s="172"/>
      <c r="LI94" s="172"/>
      <c r="LJ94" s="172"/>
      <c r="LK94" s="172"/>
      <c r="LL94" s="172"/>
      <c r="LM94" s="172"/>
      <c r="LN94" s="172"/>
      <c r="LO94" s="172"/>
      <c r="LP94" s="172"/>
      <c r="LQ94" s="172"/>
      <c r="LR94" s="172"/>
      <c r="LS94" s="172"/>
      <c r="LT94" s="172"/>
      <c r="LU94" s="172"/>
      <c r="LV94" s="172"/>
      <c r="LW94" s="172"/>
      <c r="LX94" s="172"/>
      <c r="LY94" s="172"/>
      <c r="LZ94" s="172"/>
      <c r="MA94" s="172"/>
      <c r="MB94" s="172"/>
      <c r="MC94" s="172"/>
      <c r="MD94" s="172"/>
      <c r="ME94" s="172"/>
      <c r="MF94" s="172"/>
      <c r="MG94" s="172"/>
      <c r="MH94" s="172"/>
      <c r="MI94" s="172"/>
      <c r="MJ94" s="172"/>
      <c r="MK94" s="172"/>
      <c r="ML94" s="172"/>
      <c r="MM94" s="172"/>
      <c r="MN94" s="172"/>
      <c r="MO94" s="172"/>
      <c r="MP94" s="172"/>
      <c r="MQ94" s="172"/>
      <c r="MR94" s="172"/>
      <c r="MS94" s="172"/>
      <c r="MT94" s="172"/>
      <c r="MU94" s="172"/>
      <c r="MV94" s="172"/>
      <c r="MW94" s="172"/>
      <c r="MX94" s="172"/>
      <c r="MY94" s="172"/>
      <c r="MZ94" s="172"/>
      <c r="NA94" s="172"/>
      <c r="NB94" s="172"/>
      <c r="NC94" s="172"/>
      <c r="ND94" s="172"/>
      <c r="NE94" s="172"/>
      <c r="NF94" s="172"/>
      <c r="NG94" s="172"/>
      <c r="NH94" s="172"/>
      <c r="NI94" s="172"/>
      <c r="NJ94" s="172"/>
      <c r="NK94" s="172"/>
      <c r="NL94" s="172"/>
      <c r="NM94" s="172"/>
      <c r="NN94" s="172"/>
      <c r="NO94" s="172"/>
      <c r="NP94" s="172"/>
      <c r="NQ94" s="172"/>
      <c r="NR94" s="172"/>
      <c r="NS94" s="172"/>
      <c r="NT94" s="172"/>
      <c r="NU94" s="172"/>
      <c r="NV94" s="172"/>
      <c r="NW94" s="172"/>
      <c r="NX94" s="172"/>
      <c r="NY94" s="172"/>
      <c r="NZ94" s="172"/>
      <c r="OA94" s="172"/>
      <c r="OB94" s="172"/>
      <c r="OC94" s="172"/>
      <c r="OD94" s="172"/>
      <c r="OE94" s="172"/>
      <c r="OF94" s="172"/>
      <c r="OG94" s="172"/>
      <c r="OH94" s="172"/>
      <c r="OI94" s="172"/>
      <c r="OJ94" s="172"/>
      <c r="OK94" s="172"/>
      <c r="OL94" s="172"/>
      <c r="OM94" s="172"/>
      <c r="ON94" s="172"/>
      <c r="OO94" s="172"/>
      <c r="OP94" s="172"/>
      <c r="OQ94" s="172"/>
      <c r="OR94" s="172"/>
      <c r="OS94" s="172"/>
      <c r="OT94" s="172"/>
      <c r="OU94" s="172"/>
      <c r="OV94" s="172"/>
      <c r="OW94" s="172"/>
      <c r="OX94" s="172"/>
      <c r="OY94" s="172"/>
      <c r="OZ94" s="172"/>
      <c r="PA94" s="172"/>
      <c r="PB94" s="172"/>
      <c r="PC94" s="172"/>
      <c r="PD94" s="172"/>
      <c r="PE94" s="172"/>
      <c r="PF94" s="172"/>
      <c r="PG94" s="172"/>
      <c r="PH94" s="172"/>
      <c r="PI94" s="172"/>
      <c r="PJ94" s="172"/>
      <c r="PK94" s="172"/>
      <c r="PL94" s="172"/>
      <c r="PM94" s="172"/>
      <c r="PN94" s="172"/>
      <c r="PO94" s="172"/>
      <c r="PP94" s="172"/>
      <c r="PQ94" s="172"/>
      <c r="PR94" s="172"/>
      <c r="PS94" s="172"/>
      <c r="PT94" s="172"/>
      <c r="PU94" s="172"/>
      <c r="PV94" s="172"/>
      <c r="PW94" s="172"/>
      <c r="PX94" s="172"/>
      <c r="PY94" s="172"/>
      <c r="PZ94" s="172"/>
      <c r="QA94" s="172"/>
      <c r="QB94" s="172"/>
      <c r="QC94" s="172"/>
      <c r="QD94" s="172"/>
      <c r="QE94" s="172"/>
      <c r="QF94" s="172"/>
      <c r="QG94" s="172"/>
      <c r="QH94" s="172"/>
      <c r="QI94" s="172"/>
      <c r="QJ94" s="172"/>
      <c r="QK94" s="172"/>
      <c r="QL94" s="172"/>
      <c r="QM94" s="172"/>
      <c r="QN94" s="172"/>
      <c r="QO94" s="172"/>
      <c r="QP94" s="172"/>
      <c r="QQ94" s="172"/>
      <c r="QR94" s="172"/>
      <c r="QS94" s="172"/>
      <c r="QT94" s="172"/>
      <c r="QU94" s="172"/>
      <c r="QV94" s="172"/>
      <c r="QW94" s="172"/>
      <c r="QX94" s="172"/>
      <c r="QY94" s="172"/>
      <c r="QZ94" s="172"/>
      <c r="RA94" s="172"/>
      <c r="RB94" s="172"/>
      <c r="RC94" s="172"/>
      <c r="RD94" s="172"/>
      <c r="RE94" s="172"/>
      <c r="RF94" s="172"/>
      <c r="RG94" s="172"/>
      <c r="RH94" s="172"/>
      <c r="RI94" s="172"/>
      <c r="RJ94" s="172"/>
      <c r="RK94" s="172"/>
      <c r="RL94" s="172"/>
      <c r="RM94" s="172"/>
      <c r="RN94" s="172"/>
      <c r="RO94" s="172"/>
      <c r="RP94" s="172"/>
      <c r="RQ94" s="172"/>
      <c r="RR94" s="172"/>
      <c r="RS94" s="172"/>
      <c r="RT94" s="172"/>
      <c r="RU94" s="172"/>
      <c r="RV94" s="172"/>
      <c r="RW94" s="172"/>
      <c r="RX94" s="172"/>
      <c r="RY94" s="172"/>
      <c r="RZ94" s="172"/>
      <c r="SA94" s="172"/>
      <c r="SB94" s="172"/>
      <c r="SC94" s="172"/>
      <c r="SD94" s="172"/>
      <c r="SE94" s="172"/>
      <c r="SF94" s="172"/>
      <c r="SG94" s="172"/>
      <c r="SH94" s="172"/>
      <c r="SI94" s="172"/>
      <c r="SJ94" s="172"/>
      <c r="SK94" s="172"/>
      <c r="SL94" s="172"/>
      <c r="SM94" s="172"/>
      <c r="SN94" s="172"/>
      <c r="SO94" s="172"/>
      <c r="SP94" s="172"/>
      <c r="SQ94" s="172"/>
      <c r="SR94" s="172"/>
      <c r="SS94" s="172"/>
      <c r="ST94" s="172"/>
      <c r="SU94" s="172"/>
      <c r="SV94" s="172"/>
      <c r="SW94" s="172"/>
      <c r="SX94" s="172"/>
      <c r="SY94" s="172"/>
      <c r="SZ94" s="172"/>
      <c r="TA94" s="172"/>
      <c r="TB94" s="172"/>
      <c r="TC94" s="172"/>
      <c r="TD94" s="172"/>
      <c r="TE94" s="172"/>
      <c r="TF94" s="172"/>
      <c r="TG94" s="172"/>
      <c r="TH94" s="172"/>
      <c r="TI94" s="172"/>
      <c r="TJ94" s="172"/>
      <c r="TK94" s="172"/>
      <c r="TL94" s="172"/>
      <c r="TM94" s="172"/>
      <c r="TN94" s="172"/>
      <c r="TO94" s="172"/>
      <c r="TP94" s="172"/>
      <c r="TQ94" s="172"/>
      <c r="TR94" s="172"/>
      <c r="TS94" s="172"/>
      <c r="TT94" s="172"/>
      <c r="TU94" s="172"/>
      <c r="TV94" s="172"/>
      <c r="TW94" s="172"/>
      <c r="TX94" s="172"/>
      <c r="TY94" s="172"/>
      <c r="TZ94" s="172"/>
      <c r="UA94" s="172"/>
      <c r="UB94" s="172"/>
      <c r="UC94" s="172"/>
      <c r="UD94" s="172"/>
      <c r="UE94" s="172"/>
      <c r="UF94" s="172"/>
      <c r="UG94" s="172"/>
      <c r="UH94" s="172"/>
      <c r="UI94" s="172"/>
      <c r="UJ94" s="172"/>
      <c r="UK94" s="172"/>
      <c r="UL94" s="172"/>
      <c r="UM94" s="172"/>
      <c r="UN94" s="172"/>
      <c r="UO94" s="172"/>
      <c r="UP94" s="172"/>
      <c r="UQ94" s="172"/>
      <c r="UR94" s="172"/>
      <c r="US94" s="172"/>
      <c r="UT94" s="172"/>
      <c r="UU94" s="172"/>
      <c r="UV94" s="172"/>
      <c r="UW94" s="172"/>
      <c r="UX94" s="172"/>
      <c r="UY94" s="172"/>
      <c r="UZ94" s="172"/>
      <c r="VA94" s="172"/>
      <c r="VB94" s="172"/>
      <c r="VC94" s="172"/>
      <c r="VD94" s="172"/>
      <c r="VE94" s="172"/>
      <c r="VF94" s="172"/>
      <c r="VG94" s="172"/>
      <c r="VH94" s="172"/>
      <c r="VI94" s="172"/>
      <c r="VJ94" s="172"/>
      <c r="VK94" s="172"/>
      <c r="VL94" s="172"/>
      <c r="VM94" s="172"/>
      <c r="VN94" s="172"/>
      <c r="VO94" s="172"/>
      <c r="VP94" s="172"/>
      <c r="VQ94" s="172"/>
      <c r="VR94" s="172"/>
      <c r="VS94" s="172"/>
      <c r="VT94" s="172"/>
      <c r="VU94" s="172"/>
      <c r="VV94" s="172"/>
      <c r="VW94" s="172"/>
      <c r="VX94" s="172"/>
      <c r="VY94" s="172"/>
      <c r="VZ94" s="172"/>
      <c r="WA94" s="172"/>
      <c r="WB94" s="172"/>
      <c r="WC94" s="172"/>
      <c r="WD94" s="172"/>
      <c r="WE94" s="172"/>
      <c r="WF94" s="172"/>
      <c r="WG94" s="172"/>
      <c r="WH94" s="172"/>
      <c r="WI94" s="172"/>
      <c r="WJ94" s="172"/>
      <c r="WK94" s="172"/>
      <c r="WL94" s="172"/>
      <c r="WM94" s="172"/>
      <c r="WN94" s="172"/>
      <c r="WO94" s="172"/>
      <c r="WP94" s="172"/>
      <c r="WQ94" s="172"/>
      <c r="WR94" s="172"/>
      <c r="WS94" s="172"/>
      <c r="WT94" s="172"/>
      <c r="WU94" s="172"/>
      <c r="WV94" s="172"/>
      <c r="WW94" s="172"/>
      <c r="WX94" s="172"/>
      <c r="WY94" s="172"/>
      <c r="WZ94" s="172"/>
      <c r="XA94" s="172"/>
      <c r="XB94" s="172"/>
      <c r="XC94" s="172"/>
      <c r="XD94" s="172"/>
      <c r="XE94" s="172"/>
      <c r="XF94" s="172"/>
      <c r="XG94" s="172"/>
      <c r="XH94" s="172"/>
      <c r="XI94" s="172"/>
      <c r="XJ94" s="172"/>
      <c r="XK94" s="172"/>
      <c r="XL94" s="172"/>
      <c r="XM94" s="172"/>
      <c r="XN94" s="172"/>
      <c r="XO94" s="172"/>
      <c r="XP94" s="172"/>
      <c r="XQ94" s="172"/>
      <c r="XR94" s="172"/>
      <c r="XS94" s="172"/>
      <c r="XT94" s="172"/>
      <c r="XU94" s="172"/>
      <c r="XV94" s="172"/>
      <c r="XW94" s="172"/>
      <c r="XX94" s="172"/>
      <c r="XY94" s="172"/>
      <c r="XZ94" s="172"/>
      <c r="YA94" s="172"/>
      <c r="YB94" s="172"/>
      <c r="YC94" s="172"/>
      <c r="YD94" s="172"/>
      <c r="YE94" s="172"/>
      <c r="YF94" s="172"/>
      <c r="YG94" s="172"/>
      <c r="YH94" s="172"/>
      <c r="YI94" s="172"/>
      <c r="YJ94" s="172"/>
      <c r="YK94" s="172"/>
      <c r="YL94" s="172"/>
      <c r="YM94" s="172"/>
      <c r="YN94" s="172"/>
      <c r="YO94" s="172"/>
      <c r="YP94" s="172"/>
      <c r="YQ94" s="172"/>
      <c r="YR94" s="172"/>
      <c r="YS94" s="172"/>
      <c r="YT94" s="172"/>
      <c r="YU94" s="172"/>
      <c r="YV94" s="172"/>
      <c r="YW94" s="172"/>
      <c r="YX94" s="172"/>
      <c r="YY94" s="172"/>
      <c r="YZ94" s="172"/>
      <c r="ZA94" s="172"/>
      <c r="ZB94" s="172"/>
      <c r="ZC94" s="172"/>
      <c r="ZD94" s="172"/>
      <c r="ZE94" s="172"/>
      <c r="ZF94" s="172"/>
      <c r="ZG94" s="172"/>
      <c r="ZH94" s="172"/>
      <c r="ZI94" s="172"/>
      <c r="ZJ94" s="172"/>
      <c r="ZK94" s="172"/>
      <c r="ZL94" s="172"/>
      <c r="ZM94" s="172"/>
      <c r="ZN94" s="172"/>
      <c r="ZO94" s="172"/>
      <c r="ZP94" s="172"/>
      <c r="ZQ94" s="172"/>
      <c r="ZR94" s="172"/>
      <c r="ZS94" s="172"/>
      <c r="ZT94" s="172"/>
      <c r="ZU94" s="172"/>
      <c r="ZV94" s="172"/>
      <c r="ZW94" s="172"/>
      <c r="ZX94" s="172"/>
      <c r="ZY94" s="172"/>
      <c r="ZZ94" s="172"/>
      <c r="AAA94" s="172"/>
      <c r="AAB94" s="172"/>
      <c r="AAC94" s="172"/>
      <c r="AAD94" s="172"/>
      <c r="AAE94" s="172"/>
      <c r="AAF94" s="172"/>
      <c r="AAG94" s="172"/>
      <c r="AAH94" s="172"/>
      <c r="AAI94" s="172"/>
      <c r="AAJ94" s="172"/>
      <c r="AAK94" s="172"/>
      <c r="AAL94" s="172"/>
      <c r="AAM94" s="172"/>
      <c r="AAN94" s="172"/>
      <c r="AAO94" s="172"/>
      <c r="AAP94" s="172"/>
      <c r="AAQ94" s="172"/>
      <c r="AAR94" s="172"/>
      <c r="AAS94" s="172"/>
      <c r="AAT94" s="172"/>
      <c r="AAU94" s="172"/>
      <c r="AAV94" s="172"/>
      <c r="AAW94" s="172"/>
      <c r="AAX94" s="172"/>
      <c r="AAY94" s="172"/>
      <c r="AAZ94" s="172"/>
      <c r="ABA94" s="172"/>
      <c r="ABB94" s="172"/>
      <c r="ABC94" s="172"/>
      <c r="ABD94" s="172"/>
      <c r="ABE94" s="172"/>
      <c r="ABF94" s="172"/>
      <c r="ABG94" s="172"/>
      <c r="ABH94" s="172"/>
      <c r="ABI94" s="172"/>
      <c r="ABJ94" s="172"/>
      <c r="ABK94" s="172"/>
      <c r="ABL94" s="172"/>
      <c r="ABM94" s="172"/>
      <c r="ABN94" s="172"/>
      <c r="ABO94" s="172"/>
      <c r="ABP94" s="172"/>
      <c r="ABQ94" s="172"/>
      <c r="ABR94" s="172"/>
      <c r="ABS94" s="172"/>
      <c r="ABT94" s="172"/>
      <c r="ABU94" s="172"/>
      <c r="ABV94" s="172"/>
      <c r="ABW94" s="172"/>
      <c r="ABX94" s="172"/>
      <c r="ABY94" s="172"/>
      <c r="ABZ94" s="172"/>
      <c r="ACA94" s="172"/>
      <c r="ACB94" s="172"/>
      <c r="ACC94" s="172"/>
      <c r="ACD94" s="172"/>
      <c r="ACE94" s="172"/>
      <c r="ACF94" s="172"/>
      <c r="ACG94" s="172"/>
      <c r="ACH94" s="172"/>
      <c r="ACI94" s="172"/>
      <c r="ACJ94" s="172"/>
      <c r="ACK94" s="172"/>
      <c r="ACL94" s="172"/>
      <c r="ACM94" s="172"/>
      <c r="ACN94" s="172"/>
      <c r="ACO94" s="172"/>
      <c r="ACP94" s="172"/>
      <c r="ACQ94" s="172"/>
      <c r="ACR94" s="172"/>
      <c r="ACS94" s="172"/>
      <c r="ACT94" s="172"/>
      <c r="ACU94" s="172"/>
      <c r="ACV94" s="172"/>
      <c r="ACW94" s="172"/>
      <c r="ACX94" s="172"/>
      <c r="ACY94" s="172"/>
      <c r="ACZ94" s="172"/>
      <c r="ADA94" s="172"/>
      <c r="ADB94" s="172"/>
      <c r="ADC94" s="172"/>
      <c r="ADD94" s="172"/>
      <c r="ADE94" s="172"/>
      <c r="ADF94" s="172"/>
      <c r="ADG94" s="172"/>
      <c r="ADH94" s="172"/>
      <c r="ADI94" s="172"/>
      <c r="ADJ94" s="172"/>
      <c r="ADK94" s="172"/>
      <c r="ADL94" s="172"/>
      <c r="ADM94" s="172"/>
      <c r="ADN94" s="172"/>
      <c r="ADO94" s="172"/>
      <c r="ADP94" s="172"/>
      <c r="ADQ94" s="172"/>
      <c r="ADR94" s="172"/>
      <c r="ADS94" s="172"/>
      <c r="ADT94" s="172"/>
      <c r="ADU94" s="172"/>
      <c r="ADV94" s="172"/>
      <c r="ADW94" s="172"/>
      <c r="ADX94" s="172"/>
      <c r="ADY94" s="172"/>
      <c r="ADZ94" s="172"/>
      <c r="AEA94" s="172"/>
      <c r="AEB94" s="172"/>
      <c r="AEC94" s="172"/>
      <c r="AED94" s="172"/>
      <c r="AEE94" s="172"/>
      <c r="AEF94" s="172"/>
      <c r="AEG94" s="172"/>
      <c r="AEH94" s="172"/>
      <c r="AEI94" s="172"/>
      <c r="AEJ94" s="172"/>
      <c r="AEK94" s="172"/>
      <c r="AEL94" s="172"/>
      <c r="AEM94" s="172"/>
      <c r="AEN94" s="172"/>
      <c r="AEO94" s="172"/>
      <c r="AEP94" s="172"/>
      <c r="AEQ94" s="172"/>
      <c r="AER94" s="172"/>
      <c r="AES94" s="172"/>
      <c r="AET94" s="172"/>
      <c r="AEU94" s="172"/>
      <c r="AEV94" s="172"/>
      <c r="AEW94" s="172"/>
      <c r="AEX94" s="172"/>
      <c r="AEY94" s="172"/>
      <c r="AEZ94" s="172"/>
      <c r="AFA94" s="172"/>
      <c r="AFB94" s="172"/>
      <c r="AFC94" s="172"/>
      <c r="AFD94" s="172"/>
      <c r="AFE94" s="172"/>
      <c r="AFF94" s="172"/>
      <c r="AFG94" s="172"/>
      <c r="AFH94" s="172"/>
      <c r="AFI94" s="172"/>
      <c r="AFJ94" s="172"/>
      <c r="AFK94" s="172"/>
      <c r="AFL94" s="172"/>
      <c r="AFM94" s="172"/>
      <c r="AFN94" s="172"/>
      <c r="AFO94" s="172"/>
      <c r="AFP94" s="172"/>
      <c r="AFQ94" s="172"/>
      <c r="AFR94" s="172"/>
      <c r="AFS94" s="172"/>
      <c r="AFT94" s="172"/>
      <c r="AFU94" s="172"/>
      <c r="AFV94" s="172"/>
      <c r="AFW94" s="172"/>
      <c r="AFX94" s="172"/>
      <c r="AFY94" s="172"/>
      <c r="AFZ94" s="172"/>
      <c r="AGA94" s="172"/>
      <c r="AGB94" s="172"/>
      <c r="AGC94" s="172"/>
      <c r="AGD94" s="172"/>
      <c r="AGE94" s="172"/>
      <c r="AGF94" s="172"/>
      <c r="AGG94" s="172"/>
      <c r="AGH94" s="172"/>
      <c r="AGI94" s="172"/>
      <c r="AGJ94" s="172"/>
      <c r="AGK94" s="172"/>
      <c r="AGL94" s="172"/>
      <c r="AGM94" s="172"/>
      <c r="AGN94" s="172"/>
      <c r="AGO94" s="172"/>
      <c r="AGP94" s="172"/>
      <c r="AGQ94" s="172"/>
      <c r="AGR94" s="172"/>
      <c r="AGS94" s="172"/>
      <c r="AGT94" s="172"/>
      <c r="AGU94" s="172"/>
      <c r="AGV94" s="172"/>
      <c r="AGW94" s="172"/>
      <c r="AGX94" s="172"/>
      <c r="AGY94" s="172"/>
      <c r="AGZ94" s="172"/>
      <c r="AHA94" s="172"/>
      <c r="AHB94" s="172"/>
      <c r="AHC94" s="172"/>
      <c r="AHD94" s="172"/>
      <c r="AHE94" s="172"/>
      <c r="AHF94" s="172"/>
      <c r="AHG94" s="172"/>
      <c r="AHH94" s="172"/>
      <c r="AHI94" s="172"/>
      <c r="AHJ94" s="172"/>
      <c r="AHK94" s="172"/>
      <c r="AHL94" s="172"/>
      <c r="AHM94" s="172"/>
      <c r="AHN94" s="172"/>
      <c r="AHO94" s="172"/>
      <c r="AHP94" s="172"/>
      <c r="AHQ94" s="172"/>
      <c r="AHR94" s="172"/>
      <c r="AHS94" s="172"/>
      <c r="AHT94" s="172"/>
      <c r="AHU94" s="172"/>
      <c r="AHV94" s="172"/>
      <c r="AHW94" s="172"/>
      <c r="AHX94" s="172"/>
      <c r="AHY94" s="172"/>
      <c r="AHZ94" s="172"/>
      <c r="AIA94" s="172"/>
      <c r="AIB94" s="172"/>
      <c r="AIC94" s="172"/>
      <c r="AID94" s="172"/>
      <c r="AIE94" s="172"/>
      <c r="AIF94" s="172"/>
      <c r="AIG94" s="172"/>
      <c r="AIH94" s="172"/>
      <c r="AII94" s="172"/>
      <c r="AIJ94" s="172"/>
      <c r="AIK94" s="172"/>
      <c r="AIL94" s="172"/>
      <c r="AIM94" s="172"/>
      <c r="AIN94" s="172"/>
      <c r="AIO94" s="172"/>
      <c r="AIP94" s="172"/>
      <c r="AIQ94" s="172"/>
      <c r="AIR94" s="172"/>
      <c r="AIS94" s="172"/>
      <c r="AIT94" s="172"/>
      <c r="AIU94" s="172"/>
      <c r="AIV94" s="172"/>
      <c r="AIW94" s="172"/>
      <c r="AIX94" s="172"/>
      <c r="AIY94" s="172"/>
      <c r="AIZ94" s="172"/>
      <c r="AJA94" s="172"/>
      <c r="AJB94" s="172"/>
      <c r="AJC94" s="172"/>
      <c r="AJD94" s="172"/>
      <c r="AJE94" s="172"/>
      <c r="AJF94" s="172"/>
      <c r="AJG94" s="172"/>
      <c r="AJH94" s="172"/>
      <c r="AJI94" s="172"/>
      <c r="AJJ94" s="172"/>
      <c r="AJK94" s="172"/>
      <c r="AJL94" s="172"/>
      <c r="AJM94" s="172"/>
      <c r="AJN94" s="172"/>
      <c r="AJO94" s="172"/>
      <c r="AJP94" s="172"/>
      <c r="AJQ94" s="172"/>
      <c r="AJR94" s="172"/>
      <c r="AJS94" s="172"/>
      <c r="AJT94" s="172"/>
      <c r="AJU94" s="172"/>
      <c r="AJV94" s="172"/>
      <c r="AJW94" s="172"/>
      <c r="AJX94" s="172"/>
      <c r="AJY94" s="172"/>
      <c r="AJZ94" s="172"/>
      <c r="AKA94" s="172"/>
      <c r="AKB94" s="172"/>
      <c r="AKC94" s="172"/>
      <c r="AKD94" s="172"/>
      <c r="AKE94" s="172"/>
      <c r="AKF94" s="172"/>
      <c r="AKG94" s="172"/>
      <c r="AKH94" s="172"/>
      <c r="AKI94" s="172"/>
      <c r="AKJ94" s="172"/>
      <c r="AKK94" s="172"/>
      <c r="AKL94" s="172"/>
      <c r="AKM94" s="172"/>
      <c r="AKN94" s="172"/>
      <c r="AKO94" s="172"/>
      <c r="AKP94" s="172"/>
      <c r="AKQ94" s="172"/>
      <c r="AKR94" s="172"/>
      <c r="AKS94" s="172"/>
      <c r="AKT94" s="172"/>
      <c r="AKU94" s="172"/>
      <c r="AKV94" s="172"/>
      <c r="AKW94" s="172"/>
      <c r="AKX94" s="172"/>
      <c r="AKY94" s="172"/>
      <c r="AKZ94" s="172"/>
      <c r="ALA94" s="172"/>
      <c r="ALB94" s="172"/>
      <c r="ALC94" s="172"/>
      <c r="ALD94" s="172"/>
      <c r="ALE94" s="172"/>
      <c r="ALF94" s="172"/>
      <c r="ALG94" s="172"/>
      <c r="ALH94" s="172"/>
      <c r="ALI94" s="172"/>
      <c r="ALJ94" s="172"/>
      <c r="ALK94" s="172"/>
      <c r="ALL94" s="172"/>
      <c r="ALM94" s="172"/>
      <c r="ALN94" s="172"/>
      <c r="ALO94" s="172"/>
      <c r="ALP94" s="172"/>
      <c r="ALQ94" s="172"/>
      <c r="ALR94" s="172"/>
      <c r="ALS94" s="172"/>
      <c r="ALT94" s="172"/>
      <c r="ALU94" s="172"/>
      <c r="ALV94" s="172"/>
      <c r="ALW94" s="172"/>
      <c r="ALX94" s="172"/>
      <c r="ALY94" s="172"/>
      <c r="ALZ94" s="172"/>
      <c r="AMA94" s="172"/>
      <c r="AMB94" s="172"/>
      <c r="AMC94" s="172"/>
      <c r="AMD94" s="172"/>
      <c r="AME94" s="172"/>
      <c r="AMF94" s="172"/>
      <c r="AMG94" s="172"/>
      <c r="AMH94" s="172"/>
      <c r="AMI94" s="172"/>
      <c r="AMJ94" s="172"/>
      <c r="AMK94" s="172"/>
      <c r="AML94" s="172"/>
    </row>
    <row r="95" spans="1:1026" s="282" customFormat="1">
      <c r="A95" s="408" t="s">
        <v>450</v>
      </c>
      <c r="B95" s="408" t="s">
        <v>451</v>
      </c>
      <c r="C95" s="154">
        <f t="shared" si="95"/>
        <v>17</v>
      </c>
      <c r="D95" s="167">
        <f t="shared" si="96"/>
        <v>68</v>
      </c>
      <c r="E95" s="166" t="str">
        <f t="shared" si="97"/>
        <v>9C</v>
      </c>
      <c r="F95" s="367" t="str">
        <f t="shared" si="98"/>
        <v>1B</v>
      </c>
      <c r="G95" s="367" t="str">
        <f t="shared" si="99"/>
        <v>08</v>
      </c>
      <c r="H95" s="367" t="str">
        <f t="shared" si="100"/>
        <v>57</v>
      </c>
      <c r="I95" s="367" t="str">
        <f t="shared" si="101"/>
        <v>00</v>
      </c>
      <c r="J95" s="367" t="str">
        <f t="shared" si="102"/>
        <v>FE</v>
      </c>
      <c r="K95" s="367" t="str">
        <f t="shared" si="103"/>
        <v>05</v>
      </c>
      <c r="L95" s="367" t="str">
        <f t="shared" si="104"/>
        <v>19</v>
      </c>
      <c r="M95" s="367" t="str">
        <f t="shared" si="105"/>
        <v>4</v>
      </c>
      <c r="N95" s="367" t="str">
        <f t="shared" si="106"/>
        <v/>
      </c>
      <c r="O95" s="156" t="str">
        <f t="shared" si="107"/>
        <v/>
      </c>
      <c r="P95" s="157" t="str">
        <f t="shared" si="151"/>
        <v>1</v>
      </c>
      <c r="Q95" s="158" t="str">
        <f t="shared" si="151"/>
        <v>0</v>
      </c>
      <c r="R95" s="158" t="str">
        <f t="shared" si="151"/>
        <v>0</v>
      </c>
      <c r="S95" s="159" t="str">
        <f t="shared" si="151"/>
        <v>1</v>
      </c>
      <c r="T95" s="158" t="str">
        <f t="shared" si="151"/>
        <v>1</v>
      </c>
      <c r="U95" s="158" t="str">
        <f t="shared" si="151"/>
        <v>1</v>
      </c>
      <c r="V95" s="158" t="str">
        <f t="shared" si="151"/>
        <v>0</v>
      </c>
      <c r="W95" s="159" t="str">
        <f t="shared" si="151"/>
        <v>0</v>
      </c>
      <c r="X95" s="158" t="str">
        <f t="shared" si="152"/>
        <v>0</v>
      </c>
      <c r="Y95" s="158" t="str">
        <f t="shared" si="152"/>
        <v>0</v>
      </c>
      <c r="Z95" s="158" t="str">
        <f t="shared" si="152"/>
        <v>0</v>
      </c>
      <c r="AA95" s="159" t="str">
        <f t="shared" si="152"/>
        <v>1</v>
      </c>
      <c r="AB95" s="161" t="str">
        <f t="shared" si="152"/>
        <v>1</v>
      </c>
      <c r="AC95" s="161" t="str">
        <f t="shared" si="152"/>
        <v>0</v>
      </c>
      <c r="AD95" s="158" t="str">
        <f t="shared" si="152"/>
        <v>1</v>
      </c>
      <c r="AE95" s="159" t="str">
        <f t="shared" si="152"/>
        <v>1</v>
      </c>
      <c r="AF95" s="367" t="str">
        <f t="shared" si="153"/>
        <v>0</v>
      </c>
      <c r="AG95" s="162" t="str">
        <f t="shared" si="153"/>
        <v>0</v>
      </c>
      <c r="AH95" s="163" t="str">
        <f t="shared" si="153"/>
        <v>0</v>
      </c>
      <c r="AI95" s="165" t="str">
        <f t="shared" si="153"/>
        <v>0</v>
      </c>
      <c r="AJ95" s="164" t="str">
        <f t="shared" si="153"/>
        <v>1</v>
      </c>
      <c r="AK95" s="164" t="str">
        <f t="shared" si="153"/>
        <v>0</v>
      </c>
      <c r="AL95" s="289" t="str">
        <f t="shared" si="153"/>
        <v>0</v>
      </c>
      <c r="AM95" s="165" t="str">
        <f t="shared" si="153"/>
        <v>0</v>
      </c>
      <c r="AN95" s="230" t="str">
        <f t="shared" si="154"/>
        <v>0</v>
      </c>
      <c r="AO95" s="230" t="str">
        <f t="shared" si="154"/>
        <v>1</v>
      </c>
      <c r="AP95" s="230" t="str">
        <f t="shared" si="154"/>
        <v>0</v>
      </c>
      <c r="AQ95" s="231" t="str">
        <f t="shared" si="154"/>
        <v>1</v>
      </c>
      <c r="AR95" s="230" t="str">
        <f t="shared" si="154"/>
        <v>0</v>
      </c>
      <c r="AS95" s="230" t="str">
        <f t="shared" si="154"/>
        <v>1</v>
      </c>
      <c r="AT95" s="230" t="str">
        <f t="shared" si="154"/>
        <v>1</v>
      </c>
      <c r="AU95" s="231" t="str">
        <f t="shared" si="154"/>
        <v>1</v>
      </c>
      <c r="AV95" s="230" t="str">
        <f t="shared" si="155"/>
        <v>0</v>
      </c>
      <c r="AW95" s="232" t="str">
        <f t="shared" si="155"/>
        <v>0</v>
      </c>
      <c r="AX95" s="232" t="str">
        <f t="shared" si="155"/>
        <v>0</v>
      </c>
      <c r="AY95" s="233" t="str">
        <f t="shared" si="155"/>
        <v>0</v>
      </c>
      <c r="AZ95" s="232" t="str">
        <f t="shared" si="155"/>
        <v>0</v>
      </c>
      <c r="BA95" s="232" t="str">
        <f t="shared" si="155"/>
        <v>0</v>
      </c>
      <c r="BB95" s="232" t="str">
        <f t="shared" si="155"/>
        <v>0</v>
      </c>
      <c r="BC95" s="233" t="str">
        <f t="shared" si="155"/>
        <v>0</v>
      </c>
      <c r="BD95" s="168" t="str">
        <f t="shared" si="156"/>
        <v>1</v>
      </c>
      <c r="BE95" s="168" t="str">
        <f t="shared" si="156"/>
        <v>1</v>
      </c>
      <c r="BF95" s="168" t="str">
        <f t="shared" si="156"/>
        <v>1</v>
      </c>
      <c r="BG95" s="169" t="str">
        <f t="shared" si="156"/>
        <v>1</v>
      </c>
      <c r="BH95" s="168" t="str">
        <f t="shared" si="156"/>
        <v>1</v>
      </c>
      <c r="BI95" s="168" t="str">
        <f t="shared" si="156"/>
        <v>1</v>
      </c>
      <c r="BJ95" s="168" t="str">
        <f t="shared" si="156"/>
        <v>1</v>
      </c>
      <c r="BK95" s="169" t="str">
        <f t="shared" si="156"/>
        <v>0</v>
      </c>
      <c r="BL95" s="168" t="str">
        <f t="shared" si="157"/>
        <v>0</v>
      </c>
      <c r="BM95" s="168" t="str">
        <f t="shared" si="157"/>
        <v>0</v>
      </c>
      <c r="BN95" s="168" t="str">
        <f t="shared" si="157"/>
        <v>0</v>
      </c>
      <c r="BO95" s="169" t="str">
        <f t="shared" si="157"/>
        <v>0</v>
      </c>
      <c r="BP95" s="168" t="str">
        <f t="shared" si="157"/>
        <v>0</v>
      </c>
      <c r="BQ95" s="168" t="str">
        <f t="shared" si="157"/>
        <v>1</v>
      </c>
      <c r="BR95" s="168" t="str">
        <f t="shared" si="157"/>
        <v>0</v>
      </c>
      <c r="BS95" s="169" t="str">
        <f t="shared" si="157"/>
        <v>1</v>
      </c>
      <c r="BT95" s="302" t="str">
        <f t="shared" si="158"/>
        <v>0</v>
      </c>
      <c r="BU95" s="302" t="str">
        <f t="shared" si="158"/>
        <v>0</v>
      </c>
      <c r="BV95" s="302" t="str">
        <f t="shared" si="158"/>
        <v>0</v>
      </c>
      <c r="BW95" s="303" t="str">
        <f t="shared" si="158"/>
        <v>1</v>
      </c>
      <c r="BX95" s="302" t="str">
        <f t="shared" si="158"/>
        <v>1</v>
      </c>
      <c r="BY95" s="302" t="str">
        <f t="shared" si="158"/>
        <v>0</v>
      </c>
      <c r="BZ95" s="302" t="str">
        <f t="shared" si="158"/>
        <v>0</v>
      </c>
      <c r="CA95" s="303" t="str">
        <f t="shared" si="158"/>
        <v>1</v>
      </c>
      <c r="CB95" s="164" t="str">
        <f t="shared" si="159"/>
        <v>0</v>
      </c>
      <c r="CC95" s="289" t="str">
        <f t="shared" si="159"/>
        <v>1</v>
      </c>
      <c r="CD95" s="340" t="str">
        <f t="shared" si="159"/>
        <v>0</v>
      </c>
      <c r="CE95" s="341" t="str">
        <f t="shared" si="159"/>
        <v>0</v>
      </c>
      <c r="CF95" s="340" t="str">
        <f t="shared" si="159"/>
        <v>0</v>
      </c>
      <c r="CG95" s="340" t="str">
        <f t="shared" si="159"/>
        <v>0</v>
      </c>
      <c r="CH95" s="340" t="str">
        <f t="shared" si="159"/>
        <v>0</v>
      </c>
      <c r="CI95" s="341" t="str">
        <f t="shared" si="159"/>
        <v>0</v>
      </c>
      <c r="CJ95" s="367"/>
      <c r="CK95" s="367"/>
      <c r="CL95" s="32" t="str">
        <f t="shared" si="146"/>
        <v>9C1B</v>
      </c>
      <c r="CM95" s="285">
        <f t="shared" si="147"/>
        <v>87</v>
      </c>
      <c r="CN95" s="285">
        <f t="shared" si="150"/>
        <v>97</v>
      </c>
      <c r="CO95" s="142">
        <f t="shared" si="117"/>
        <v>63.4</v>
      </c>
      <c r="CP95" s="142">
        <f t="shared" si="118"/>
        <v>17.444444444444443</v>
      </c>
      <c r="CQ95" s="154">
        <f t="shared" si="148"/>
        <v>4</v>
      </c>
      <c r="CR95" s="367"/>
      <c r="CS95" s="170">
        <f t="shared" si="119"/>
        <v>9</v>
      </c>
      <c r="CT95" s="23">
        <f t="shared" si="120"/>
        <v>12</v>
      </c>
      <c r="CU95" s="171">
        <f t="shared" si="121"/>
        <v>1</v>
      </c>
      <c r="CV95" s="23">
        <f t="shared" si="122"/>
        <v>11</v>
      </c>
      <c r="CW95" s="172">
        <f t="shared" si="123"/>
        <v>0</v>
      </c>
      <c r="CX95" s="24">
        <f t="shared" si="124"/>
        <v>8</v>
      </c>
      <c r="CY95" s="267">
        <f t="shared" si="125"/>
        <v>5</v>
      </c>
      <c r="CZ95" s="268">
        <f t="shared" si="126"/>
        <v>7</v>
      </c>
      <c r="DA95" s="267">
        <f t="shared" si="127"/>
        <v>0</v>
      </c>
      <c r="DB95" s="268">
        <f t="shared" si="128"/>
        <v>0</v>
      </c>
      <c r="DC95" s="173">
        <f t="shared" si="129"/>
        <v>15</v>
      </c>
      <c r="DD95" s="26">
        <f t="shared" si="130"/>
        <v>14</v>
      </c>
      <c r="DE95" s="173">
        <f t="shared" si="131"/>
        <v>0</v>
      </c>
      <c r="DF95" s="26">
        <f t="shared" si="132"/>
        <v>5</v>
      </c>
      <c r="DG95" s="326">
        <f t="shared" si="133"/>
        <v>1</v>
      </c>
      <c r="DH95" s="327">
        <f t="shared" si="134"/>
        <v>9</v>
      </c>
      <c r="DI95" s="172">
        <f t="shared" si="135"/>
        <v>4</v>
      </c>
      <c r="DJ95" s="24">
        <f t="shared" si="136"/>
        <v>0</v>
      </c>
      <c r="DK95" s="172"/>
      <c r="DL95" s="19">
        <f t="shared" si="137"/>
        <v>156</v>
      </c>
      <c r="DM95" s="19">
        <f t="shared" si="138"/>
        <v>27</v>
      </c>
      <c r="DN95" s="174">
        <f t="shared" si="139"/>
        <v>8</v>
      </c>
      <c r="DO95" s="278">
        <f t="shared" si="140"/>
        <v>87</v>
      </c>
      <c r="DP95" s="278">
        <f t="shared" si="141"/>
        <v>0</v>
      </c>
      <c r="DQ95" s="20">
        <f t="shared" si="142"/>
        <v>254</v>
      </c>
      <c r="DR95" s="20">
        <f t="shared" si="143"/>
        <v>5</v>
      </c>
      <c r="DS95" s="337">
        <f t="shared" si="144"/>
        <v>25</v>
      </c>
      <c r="DT95" s="174">
        <f t="shared" si="145"/>
        <v>64</v>
      </c>
      <c r="DU95" s="172">
        <f t="shared" si="149"/>
        <v>25</v>
      </c>
      <c r="DV95" s="172"/>
      <c r="DW95" s="172"/>
      <c r="DX95" s="172"/>
      <c r="DY95" s="172"/>
      <c r="DZ95" s="172"/>
      <c r="EA95" s="172"/>
      <c r="EB95" s="172"/>
      <c r="EC95" s="172"/>
      <c r="ED95" s="172"/>
      <c r="EE95" s="172"/>
      <c r="EF95" s="172"/>
      <c r="EG95" s="172"/>
      <c r="EH95" s="172"/>
      <c r="EI95" s="172"/>
      <c r="EJ95" s="172"/>
      <c r="EK95" s="172"/>
      <c r="EL95" s="172"/>
      <c r="EM95" s="172"/>
      <c r="EN95" s="172"/>
      <c r="EO95" s="172"/>
      <c r="EP95" s="172"/>
      <c r="EQ95" s="172"/>
      <c r="ER95" s="172"/>
      <c r="ES95" s="172"/>
      <c r="ET95" s="172"/>
      <c r="EU95" s="172"/>
      <c r="EV95" s="172"/>
      <c r="EW95" s="172"/>
      <c r="EX95" s="172"/>
      <c r="EY95" s="172"/>
      <c r="EZ95" s="172"/>
      <c r="FA95" s="172"/>
      <c r="FB95" s="172"/>
      <c r="FC95" s="172"/>
      <c r="FD95" s="172"/>
      <c r="FE95" s="172"/>
      <c r="FF95" s="172"/>
      <c r="FG95" s="172"/>
      <c r="FH95" s="172"/>
      <c r="FI95" s="172"/>
      <c r="FJ95" s="172"/>
      <c r="FK95" s="172"/>
      <c r="FL95" s="172"/>
      <c r="FM95" s="172"/>
      <c r="FN95" s="172"/>
      <c r="FO95" s="172"/>
      <c r="FP95" s="172"/>
      <c r="FQ95" s="172"/>
      <c r="FR95" s="172"/>
      <c r="FS95" s="172"/>
      <c r="FT95" s="172"/>
      <c r="FU95" s="172"/>
      <c r="FV95" s="172"/>
      <c r="FW95" s="172"/>
      <c r="FX95" s="172"/>
      <c r="FY95" s="172"/>
      <c r="FZ95" s="172"/>
      <c r="GA95" s="172"/>
      <c r="GB95" s="172"/>
      <c r="GC95" s="172"/>
      <c r="GD95" s="172"/>
      <c r="GE95" s="172"/>
      <c r="GF95" s="172"/>
      <c r="GG95" s="172"/>
      <c r="GH95" s="172"/>
      <c r="GI95" s="172"/>
      <c r="GJ95" s="172"/>
      <c r="GK95" s="172"/>
      <c r="GL95" s="172"/>
      <c r="GM95" s="172"/>
      <c r="GN95" s="172"/>
      <c r="GO95" s="172"/>
      <c r="GP95" s="172"/>
      <c r="GQ95" s="172"/>
      <c r="GR95" s="172"/>
      <c r="GS95" s="172"/>
      <c r="GT95" s="172"/>
      <c r="GU95" s="172"/>
      <c r="GV95" s="172"/>
      <c r="GW95" s="172"/>
      <c r="GX95" s="172"/>
      <c r="GY95" s="172"/>
      <c r="GZ95" s="172"/>
      <c r="HA95" s="172"/>
      <c r="HB95" s="172"/>
      <c r="HC95" s="172"/>
      <c r="HD95" s="172"/>
      <c r="HE95" s="172"/>
      <c r="HF95" s="172"/>
      <c r="HG95" s="172"/>
      <c r="HH95" s="172"/>
      <c r="HI95" s="172"/>
      <c r="HJ95" s="172"/>
      <c r="HK95" s="172"/>
      <c r="HL95" s="172"/>
      <c r="HM95" s="172"/>
      <c r="HN95" s="172"/>
      <c r="HO95" s="172"/>
      <c r="HP95" s="172"/>
      <c r="HQ95" s="172"/>
      <c r="HR95" s="172"/>
      <c r="HS95" s="172"/>
      <c r="HT95" s="172"/>
      <c r="HU95" s="172"/>
      <c r="HV95" s="172"/>
      <c r="HW95" s="172"/>
      <c r="HX95" s="172"/>
      <c r="HY95" s="172"/>
      <c r="HZ95" s="172"/>
      <c r="IA95" s="172"/>
      <c r="IB95" s="172"/>
      <c r="IC95" s="172"/>
      <c r="ID95" s="172"/>
      <c r="IE95" s="172"/>
      <c r="IF95" s="172"/>
      <c r="IG95" s="172"/>
      <c r="IH95" s="172"/>
      <c r="II95" s="172"/>
      <c r="IJ95" s="172"/>
      <c r="IK95" s="172"/>
      <c r="IL95" s="172"/>
      <c r="IM95" s="172"/>
      <c r="IN95" s="172"/>
      <c r="IO95" s="172"/>
      <c r="IP95" s="172"/>
      <c r="IQ95" s="172"/>
      <c r="IR95" s="172"/>
      <c r="IS95" s="172"/>
      <c r="IT95" s="172"/>
      <c r="IU95" s="172"/>
      <c r="IV95" s="172"/>
      <c r="IW95" s="172"/>
      <c r="IX95" s="172"/>
      <c r="IY95" s="172"/>
      <c r="IZ95" s="172"/>
      <c r="JA95" s="172"/>
      <c r="JB95" s="172"/>
      <c r="JC95" s="172"/>
      <c r="JD95" s="172"/>
      <c r="JE95" s="172"/>
      <c r="JF95" s="172"/>
      <c r="JG95" s="172"/>
      <c r="JH95" s="172"/>
      <c r="JI95" s="172"/>
      <c r="JJ95" s="172"/>
      <c r="JK95" s="172"/>
      <c r="JL95" s="172"/>
      <c r="JM95" s="172"/>
      <c r="JN95" s="172"/>
      <c r="JO95" s="172"/>
      <c r="JP95" s="172"/>
      <c r="JQ95" s="172"/>
      <c r="JR95" s="172"/>
      <c r="JS95" s="172"/>
      <c r="JT95" s="172"/>
      <c r="JU95" s="172"/>
      <c r="JV95" s="172"/>
      <c r="JW95" s="172"/>
      <c r="JX95" s="172"/>
      <c r="JY95" s="172"/>
      <c r="JZ95" s="172"/>
      <c r="KA95" s="172"/>
      <c r="KB95" s="172"/>
      <c r="KC95" s="172"/>
      <c r="KD95" s="172"/>
      <c r="KE95" s="172"/>
      <c r="KF95" s="172"/>
      <c r="KG95" s="172"/>
      <c r="KH95" s="172"/>
      <c r="KI95" s="172"/>
      <c r="KJ95" s="172"/>
      <c r="KK95" s="172"/>
      <c r="KL95" s="172"/>
      <c r="KM95" s="172"/>
      <c r="KN95" s="172"/>
      <c r="KO95" s="172"/>
      <c r="KP95" s="172"/>
      <c r="KQ95" s="172"/>
      <c r="KR95" s="172"/>
      <c r="KS95" s="172"/>
      <c r="KT95" s="172"/>
      <c r="KU95" s="172"/>
      <c r="KV95" s="172"/>
      <c r="KW95" s="172"/>
      <c r="KX95" s="172"/>
      <c r="KY95" s="172"/>
      <c r="KZ95" s="172"/>
      <c r="LA95" s="172"/>
      <c r="LB95" s="172"/>
      <c r="LC95" s="172"/>
      <c r="LD95" s="172"/>
      <c r="LE95" s="172"/>
      <c r="LF95" s="172"/>
      <c r="LG95" s="172"/>
      <c r="LH95" s="172"/>
      <c r="LI95" s="172"/>
      <c r="LJ95" s="172"/>
      <c r="LK95" s="172"/>
      <c r="LL95" s="172"/>
      <c r="LM95" s="172"/>
      <c r="LN95" s="172"/>
      <c r="LO95" s="172"/>
      <c r="LP95" s="172"/>
      <c r="LQ95" s="172"/>
      <c r="LR95" s="172"/>
      <c r="LS95" s="172"/>
      <c r="LT95" s="172"/>
      <c r="LU95" s="172"/>
      <c r="LV95" s="172"/>
      <c r="LW95" s="172"/>
      <c r="LX95" s="172"/>
      <c r="LY95" s="172"/>
      <c r="LZ95" s="172"/>
      <c r="MA95" s="172"/>
      <c r="MB95" s="172"/>
      <c r="MC95" s="172"/>
      <c r="MD95" s="172"/>
      <c r="ME95" s="172"/>
      <c r="MF95" s="172"/>
      <c r="MG95" s="172"/>
      <c r="MH95" s="172"/>
      <c r="MI95" s="172"/>
      <c r="MJ95" s="172"/>
      <c r="MK95" s="172"/>
      <c r="ML95" s="172"/>
      <c r="MM95" s="172"/>
      <c r="MN95" s="172"/>
      <c r="MO95" s="172"/>
      <c r="MP95" s="172"/>
      <c r="MQ95" s="172"/>
      <c r="MR95" s="172"/>
      <c r="MS95" s="172"/>
      <c r="MT95" s="172"/>
      <c r="MU95" s="172"/>
      <c r="MV95" s="172"/>
      <c r="MW95" s="172"/>
      <c r="MX95" s="172"/>
      <c r="MY95" s="172"/>
      <c r="MZ95" s="172"/>
      <c r="NA95" s="172"/>
      <c r="NB95" s="172"/>
      <c r="NC95" s="172"/>
      <c r="ND95" s="172"/>
      <c r="NE95" s="172"/>
      <c r="NF95" s="172"/>
      <c r="NG95" s="172"/>
      <c r="NH95" s="172"/>
      <c r="NI95" s="172"/>
      <c r="NJ95" s="172"/>
      <c r="NK95" s="172"/>
      <c r="NL95" s="172"/>
      <c r="NM95" s="172"/>
      <c r="NN95" s="172"/>
      <c r="NO95" s="172"/>
      <c r="NP95" s="172"/>
      <c r="NQ95" s="172"/>
      <c r="NR95" s="172"/>
      <c r="NS95" s="172"/>
      <c r="NT95" s="172"/>
      <c r="NU95" s="172"/>
      <c r="NV95" s="172"/>
      <c r="NW95" s="172"/>
      <c r="NX95" s="172"/>
      <c r="NY95" s="172"/>
      <c r="NZ95" s="172"/>
      <c r="OA95" s="172"/>
      <c r="OB95" s="172"/>
      <c r="OC95" s="172"/>
      <c r="OD95" s="172"/>
      <c r="OE95" s="172"/>
      <c r="OF95" s="172"/>
      <c r="OG95" s="172"/>
      <c r="OH95" s="172"/>
      <c r="OI95" s="172"/>
      <c r="OJ95" s="172"/>
      <c r="OK95" s="172"/>
      <c r="OL95" s="172"/>
      <c r="OM95" s="172"/>
      <c r="ON95" s="172"/>
      <c r="OO95" s="172"/>
      <c r="OP95" s="172"/>
      <c r="OQ95" s="172"/>
      <c r="OR95" s="172"/>
      <c r="OS95" s="172"/>
      <c r="OT95" s="172"/>
      <c r="OU95" s="172"/>
      <c r="OV95" s="172"/>
      <c r="OW95" s="172"/>
      <c r="OX95" s="172"/>
      <c r="OY95" s="172"/>
      <c r="OZ95" s="172"/>
      <c r="PA95" s="172"/>
      <c r="PB95" s="172"/>
      <c r="PC95" s="172"/>
      <c r="PD95" s="172"/>
      <c r="PE95" s="172"/>
      <c r="PF95" s="172"/>
      <c r="PG95" s="172"/>
      <c r="PH95" s="172"/>
      <c r="PI95" s="172"/>
      <c r="PJ95" s="172"/>
      <c r="PK95" s="172"/>
      <c r="PL95" s="172"/>
      <c r="PM95" s="172"/>
      <c r="PN95" s="172"/>
      <c r="PO95" s="172"/>
      <c r="PP95" s="172"/>
      <c r="PQ95" s="172"/>
      <c r="PR95" s="172"/>
      <c r="PS95" s="172"/>
      <c r="PT95" s="172"/>
      <c r="PU95" s="172"/>
      <c r="PV95" s="172"/>
      <c r="PW95" s="172"/>
      <c r="PX95" s="172"/>
      <c r="PY95" s="172"/>
      <c r="PZ95" s="172"/>
      <c r="QA95" s="172"/>
      <c r="QB95" s="172"/>
      <c r="QC95" s="172"/>
      <c r="QD95" s="172"/>
      <c r="QE95" s="172"/>
      <c r="QF95" s="172"/>
      <c r="QG95" s="172"/>
      <c r="QH95" s="172"/>
      <c r="QI95" s="172"/>
      <c r="QJ95" s="172"/>
      <c r="QK95" s="172"/>
      <c r="QL95" s="172"/>
      <c r="QM95" s="172"/>
      <c r="QN95" s="172"/>
      <c r="QO95" s="172"/>
      <c r="QP95" s="172"/>
      <c r="QQ95" s="172"/>
      <c r="QR95" s="172"/>
      <c r="QS95" s="172"/>
      <c r="QT95" s="172"/>
      <c r="QU95" s="172"/>
      <c r="QV95" s="172"/>
      <c r="QW95" s="172"/>
      <c r="QX95" s="172"/>
      <c r="QY95" s="172"/>
      <c r="QZ95" s="172"/>
      <c r="RA95" s="172"/>
      <c r="RB95" s="172"/>
      <c r="RC95" s="172"/>
      <c r="RD95" s="172"/>
      <c r="RE95" s="172"/>
      <c r="RF95" s="172"/>
      <c r="RG95" s="172"/>
      <c r="RH95" s="172"/>
      <c r="RI95" s="172"/>
      <c r="RJ95" s="172"/>
      <c r="RK95" s="172"/>
      <c r="RL95" s="172"/>
      <c r="RM95" s="172"/>
      <c r="RN95" s="172"/>
      <c r="RO95" s="172"/>
      <c r="RP95" s="172"/>
      <c r="RQ95" s="172"/>
      <c r="RR95" s="172"/>
      <c r="RS95" s="172"/>
      <c r="RT95" s="172"/>
      <c r="RU95" s="172"/>
      <c r="RV95" s="172"/>
      <c r="RW95" s="172"/>
      <c r="RX95" s="172"/>
      <c r="RY95" s="172"/>
      <c r="RZ95" s="172"/>
      <c r="SA95" s="172"/>
      <c r="SB95" s="172"/>
      <c r="SC95" s="172"/>
      <c r="SD95" s="172"/>
      <c r="SE95" s="172"/>
      <c r="SF95" s="172"/>
      <c r="SG95" s="172"/>
      <c r="SH95" s="172"/>
      <c r="SI95" s="172"/>
      <c r="SJ95" s="172"/>
      <c r="SK95" s="172"/>
      <c r="SL95" s="172"/>
      <c r="SM95" s="172"/>
      <c r="SN95" s="172"/>
      <c r="SO95" s="172"/>
      <c r="SP95" s="172"/>
      <c r="SQ95" s="172"/>
      <c r="SR95" s="172"/>
      <c r="SS95" s="172"/>
      <c r="ST95" s="172"/>
      <c r="SU95" s="172"/>
      <c r="SV95" s="172"/>
      <c r="SW95" s="172"/>
      <c r="SX95" s="172"/>
      <c r="SY95" s="172"/>
      <c r="SZ95" s="172"/>
      <c r="TA95" s="172"/>
      <c r="TB95" s="172"/>
      <c r="TC95" s="172"/>
      <c r="TD95" s="172"/>
      <c r="TE95" s="172"/>
      <c r="TF95" s="172"/>
      <c r="TG95" s="172"/>
      <c r="TH95" s="172"/>
      <c r="TI95" s="172"/>
      <c r="TJ95" s="172"/>
      <c r="TK95" s="172"/>
      <c r="TL95" s="172"/>
      <c r="TM95" s="172"/>
      <c r="TN95" s="172"/>
      <c r="TO95" s="172"/>
      <c r="TP95" s="172"/>
      <c r="TQ95" s="172"/>
      <c r="TR95" s="172"/>
      <c r="TS95" s="172"/>
      <c r="TT95" s="172"/>
      <c r="TU95" s="172"/>
      <c r="TV95" s="172"/>
      <c r="TW95" s="172"/>
      <c r="TX95" s="172"/>
      <c r="TY95" s="172"/>
      <c r="TZ95" s="172"/>
      <c r="UA95" s="172"/>
      <c r="UB95" s="172"/>
      <c r="UC95" s="172"/>
      <c r="UD95" s="172"/>
      <c r="UE95" s="172"/>
      <c r="UF95" s="172"/>
      <c r="UG95" s="172"/>
      <c r="UH95" s="172"/>
      <c r="UI95" s="172"/>
      <c r="UJ95" s="172"/>
      <c r="UK95" s="172"/>
      <c r="UL95" s="172"/>
      <c r="UM95" s="172"/>
      <c r="UN95" s="172"/>
      <c r="UO95" s="172"/>
      <c r="UP95" s="172"/>
      <c r="UQ95" s="172"/>
      <c r="UR95" s="172"/>
      <c r="US95" s="172"/>
      <c r="UT95" s="172"/>
      <c r="UU95" s="172"/>
      <c r="UV95" s="172"/>
      <c r="UW95" s="172"/>
      <c r="UX95" s="172"/>
      <c r="UY95" s="172"/>
      <c r="UZ95" s="172"/>
      <c r="VA95" s="172"/>
      <c r="VB95" s="172"/>
      <c r="VC95" s="172"/>
      <c r="VD95" s="172"/>
      <c r="VE95" s="172"/>
      <c r="VF95" s="172"/>
      <c r="VG95" s="172"/>
      <c r="VH95" s="172"/>
      <c r="VI95" s="172"/>
      <c r="VJ95" s="172"/>
      <c r="VK95" s="172"/>
      <c r="VL95" s="172"/>
      <c r="VM95" s="172"/>
      <c r="VN95" s="172"/>
      <c r="VO95" s="172"/>
      <c r="VP95" s="172"/>
      <c r="VQ95" s="172"/>
      <c r="VR95" s="172"/>
      <c r="VS95" s="172"/>
      <c r="VT95" s="172"/>
      <c r="VU95" s="172"/>
      <c r="VV95" s="172"/>
      <c r="VW95" s="172"/>
      <c r="VX95" s="172"/>
      <c r="VY95" s="172"/>
      <c r="VZ95" s="172"/>
      <c r="WA95" s="172"/>
      <c r="WB95" s="172"/>
      <c r="WC95" s="172"/>
      <c r="WD95" s="172"/>
      <c r="WE95" s="172"/>
      <c r="WF95" s="172"/>
      <c r="WG95" s="172"/>
      <c r="WH95" s="172"/>
      <c r="WI95" s="172"/>
      <c r="WJ95" s="172"/>
      <c r="WK95" s="172"/>
      <c r="WL95" s="172"/>
      <c r="WM95" s="172"/>
      <c r="WN95" s="172"/>
      <c r="WO95" s="172"/>
      <c r="WP95" s="172"/>
      <c r="WQ95" s="172"/>
      <c r="WR95" s="172"/>
      <c r="WS95" s="172"/>
      <c r="WT95" s="172"/>
      <c r="WU95" s="172"/>
      <c r="WV95" s="172"/>
      <c r="WW95" s="172"/>
      <c r="WX95" s="172"/>
      <c r="WY95" s="172"/>
      <c r="WZ95" s="172"/>
      <c r="XA95" s="172"/>
      <c r="XB95" s="172"/>
      <c r="XC95" s="172"/>
      <c r="XD95" s="172"/>
      <c r="XE95" s="172"/>
      <c r="XF95" s="172"/>
      <c r="XG95" s="172"/>
      <c r="XH95" s="172"/>
      <c r="XI95" s="172"/>
      <c r="XJ95" s="172"/>
      <c r="XK95" s="172"/>
      <c r="XL95" s="172"/>
      <c r="XM95" s="172"/>
      <c r="XN95" s="172"/>
      <c r="XO95" s="172"/>
      <c r="XP95" s="172"/>
      <c r="XQ95" s="172"/>
      <c r="XR95" s="172"/>
      <c r="XS95" s="172"/>
      <c r="XT95" s="172"/>
      <c r="XU95" s="172"/>
      <c r="XV95" s="172"/>
      <c r="XW95" s="172"/>
      <c r="XX95" s="172"/>
      <c r="XY95" s="172"/>
      <c r="XZ95" s="172"/>
      <c r="YA95" s="172"/>
      <c r="YB95" s="172"/>
      <c r="YC95" s="172"/>
      <c r="YD95" s="172"/>
      <c r="YE95" s="172"/>
      <c r="YF95" s="172"/>
      <c r="YG95" s="172"/>
      <c r="YH95" s="172"/>
      <c r="YI95" s="172"/>
      <c r="YJ95" s="172"/>
      <c r="YK95" s="172"/>
      <c r="YL95" s="172"/>
      <c r="YM95" s="172"/>
      <c r="YN95" s="172"/>
      <c r="YO95" s="172"/>
      <c r="YP95" s="172"/>
      <c r="YQ95" s="172"/>
      <c r="YR95" s="172"/>
      <c r="YS95" s="172"/>
      <c r="YT95" s="172"/>
      <c r="YU95" s="172"/>
      <c r="YV95" s="172"/>
      <c r="YW95" s="172"/>
      <c r="YX95" s="172"/>
      <c r="YY95" s="172"/>
      <c r="YZ95" s="172"/>
      <c r="ZA95" s="172"/>
      <c r="ZB95" s="172"/>
      <c r="ZC95" s="172"/>
      <c r="ZD95" s="172"/>
      <c r="ZE95" s="172"/>
      <c r="ZF95" s="172"/>
      <c r="ZG95" s="172"/>
      <c r="ZH95" s="172"/>
      <c r="ZI95" s="172"/>
      <c r="ZJ95" s="172"/>
      <c r="ZK95" s="172"/>
      <c r="ZL95" s="172"/>
      <c r="ZM95" s="172"/>
      <c r="ZN95" s="172"/>
      <c r="ZO95" s="172"/>
      <c r="ZP95" s="172"/>
      <c r="ZQ95" s="172"/>
      <c r="ZR95" s="172"/>
      <c r="ZS95" s="172"/>
      <c r="ZT95" s="172"/>
      <c r="ZU95" s="172"/>
      <c r="ZV95" s="172"/>
      <c r="ZW95" s="172"/>
      <c r="ZX95" s="172"/>
      <c r="ZY95" s="172"/>
      <c r="ZZ95" s="172"/>
      <c r="AAA95" s="172"/>
      <c r="AAB95" s="172"/>
      <c r="AAC95" s="172"/>
      <c r="AAD95" s="172"/>
      <c r="AAE95" s="172"/>
      <c r="AAF95" s="172"/>
      <c r="AAG95" s="172"/>
      <c r="AAH95" s="172"/>
      <c r="AAI95" s="172"/>
      <c r="AAJ95" s="172"/>
      <c r="AAK95" s="172"/>
      <c r="AAL95" s="172"/>
      <c r="AAM95" s="172"/>
      <c r="AAN95" s="172"/>
      <c r="AAO95" s="172"/>
      <c r="AAP95" s="172"/>
      <c r="AAQ95" s="172"/>
      <c r="AAR95" s="172"/>
      <c r="AAS95" s="172"/>
      <c r="AAT95" s="172"/>
      <c r="AAU95" s="172"/>
      <c r="AAV95" s="172"/>
      <c r="AAW95" s="172"/>
      <c r="AAX95" s="172"/>
      <c r="AAY95" s="172"/>
      <c r="AAZ95" s="172"/>
      <c r="ABA95" s="172"/>
      <c r="ABB95" s="172"/>
      <c r="ABC95" s="172"/>
      <c r="ABD95" s="172"/>
      <c r="ABE95" s="172"/>
      <c r="ABF95" s="172"/>
      <c r="ABG95" s="172"/>
      <c r="ABH95" s="172"/>
      <c r="ABI95" s="172"/>
      <c r="ABJ95" s="172"/>
      <c r="ABK95" s="172"/>
      <c r="ABL95" s="172"/>
      <c r="ABM95" s="172"/>
      <c r="ABN95" s="172"/>
      <c r="ABO95" s="172"/>
      <c r="ABP95" s="172"/>
      <c r="ABQ95" s="172"/>
      <c r="ABR95" s="172"/>
      <c r="ABS95" s="172"/>
      <c r="ABT95" s="172"/>
      <c r="ABU95" s="172"/>
      <c r="ABV95" s="172"/>
      <c r="ABW95" s="172"/>
      <c r="ABX95" s="172"/>
      <c r="ABY95" s="172"/>
      <c r="ABZ95" s="172"/>
      <c r="ACA95" s="172"/>
      <c r="ACB95" s="172"/>
      <c r="ACC95" s="172"/>
      <c r="ACD95" s="172"/>
      <c r="ACE95" s="172"/>
      <c r="ACF95" s="172"/>
      <c r="ACG95" s="172"/>
      <c r="ACH95" s="172"/>
      <c r="ACI95" s="172"/>
      <c r="ACJ95" s="172"/>
      <c r="ACK95" s="172"/>
      <c r="ACL95" s="172"/>
      <c r="ACM95" s="172"/>
      <c r="ACN95" s="172"/>
      <c r="ACO95" s="172"/>
      <c r="ACP95" s="172"/>
      <c r="ACQ95" s="172"/>
      <c r="ACR95" s="172"/>
      <c r="ACS95" s="172"/>
      <c r="ACT95" s="172"/>
      <c r="ACU95" s="172"/>
      <c r="ACV95" s="172"/>
      <c r="ACW95" s="172"/>
      <c r="ACX95" s="172"/>
      <c r="ACY95" s="172"/>
      <c r="ACZ95" s="172"/>
      <c r="ADA95" s="172"/>
      <c r="ADB95" s="172"/>
      <c r="ADC95" s="172"/>
      <c r="ADD95" s="172"/>
      <c r="ADE95" s="172"/>
      <c r="ADF95" s="172"/>
      <c r="ADG95" s="172"/>
      <c r="ADH95" s="172"/>
      <c r="ADI95" s="172"/>
      <c r="ADJ95" s="172"/>
      <c r="ADK95" s="172"/>
      <c r="ADL95" s="172"/>
      <c r="ADM95" s="172"/>
      <c r="ADN95" s="172"/>
      <c r="ADO95" s="172"/>
      <c r="ADP95" s="172"/>
      <c r="ADQ95" s="172"/>
      <c r="ADR95" s="172"/>
      <c r="ADS95" s="172"/>
      <c r="ADT95" s="172"/>
      <c r="ADU95" s="172"/>
      <c r="ADV95" s="172"/>
      <c r="ADW95" s="172"/>
      <c r="ADX95" s="172"/>
      <c r="ADY95" s="172"/>
      <c r="ADZ95" s="172"/>
      <c r="AEA95" s="172"/>
      <c r="AEB95" s="172"/>
      <c r="AEC95" s="172"/>
      <c r="AED95" s="172"/>
      <c r="AEE95" s="172"/>
      <c r="AEF95" s="172"/>
      <c r="AEG95" s="172"/>
      <c r="AEH95" s="172"/>
      <c r="AEI95" s="172"/>
      <c r="AEJ95" s="172"/>
      <c r="AEK95" s="172"/>
      <c r="AEL95" s="172"/>
      <c r="AEM95" s="172"/>
      <c r="AEN95" s="172"/>
      <c r="AEO95" s="172"/>
      <c r="AEP95" s="172"/>
      <c r="AEQ95" s="172"/>
      <c r="AER95" s="172"/>
      <c r="AES95" s="172"/>
      <c r="AET95" s="172"/>
      <c r="AEU95" s="172"/>
      <c r="AEV95" s="172"/>
      <c r="AEW95" s="172"/>
      <c r="AEX95" s="172"/>
      <c r="AEY95" s="172"/>
      <c r="AEZ95" s="172"/>
      <c r="AFA95" s="172"/>
      <c r="AFB95" s="172"/>
      <c r="AFC95" s="172"/>
      <c r="AFD95" s="172"/>
      <c r="AFE95" s="172"/>
      <c r="AFF95" s="172"/>
      <c r="AFG95" s="172"/>
      <c r="AFH95" s="172"/>
      <c r="AFI95" s="172"/>
      <c r="AFJ95" s="172"/>
      <c r="AFK95" s="172"/>
      <c r="AFL95" s="172"/>
      <c r="AFM95" s="172"/>
      <c r="AFN95" s="172"/>
      <c r="AFO95" s="172"/>
      <c r="AFP95" s="172"/>
      <c r="AFQ95" s="172"/>
      <c r="AFR95" s="172"/>
      <c r="AFS95" s="172"/>
      <c r="AFT95" s="172"/>
      <c r="AFU95" s="172"/>
      <c r="AFV95" s="172"/>
      <c r="AFW95" s="172"/>
      <c r="AFX95" s="172"/>
      <c r="AFY95" s="172"/>
      <c r="AFZ95" s="172"/>
      <c r="AGA95" s="172"/>
      <c r="AGB95" s="172"/>
      <c r="AGC95" s="172"/>
      <c r="AGD95" s="172"/>
      <c r="AGE95" s="172"/>
      <c r="AGF95" s="172"/>
      <c r="AGG95" s="172"/>
      <c r="AGH95" s="172"/>
      <c r="AGI95" s="172"/>
      <c r="AGJ95" s="172"/>
      <c r="AGK95" s="172"/>
      <c r="AGL95" s="172"/>
      <c r="AGM95" s="172"/>
      <c r="AGN95" s="172"/>
      <c r="AGO95" s="172"/>
      <c r="AGP95" s="172"/>
      <c r="AGQ95" s="172"/>
      <c r="AGR95" s="172"/>
      <c r="AGS95" s="172"/>
      <c r="AGT95" s="172"/>
      <c r="AGU95" s="172"/>
      <c r="AGV95" s="172"/>
      <c r="AGW95" s="172"/>
      <c r="AGX95" s="172"/>
      <c r="AGY95" s="172"/>
      <c r="AGZ95" s="172"/>
      <c r="AHA95" s="172"/>
      <c r="AHB95" s="172"/>
      <c r="AHC95" s="172"/>
      <c r="AHD95" s="172"/>
      <c r="AHE95" s="172"/>
      <c r="AHF95" s="172"/>
      <c r="AHG95" s="172"/>
      <c r="AHH95" s="172"/>
      <c r="AHI95" s="172"/>
      <c r="AHJ95" s="172"/>
      <c r="AHK95" s="172"/>
      <c r="AHL95" s="172"/>
      <c r="AHM95" s="172"/>
      <c r="AHN95" s="172"/>
      <c r="AHO95" s="172"/>
      <c r="AHP95" s="172"/>
      <c r="AHQ95" s="172"/>
      <c r="AHR95" s="172"/>
      <c r="AHS95" s="172"/>
      <c r="AHT95" s="172"/>
      <c r="AHU95" s="172"/>
      <c r="AHV95" s="172"/>
      <c r="AHW95" s="172"/>
      <c r="AHX95" s="172"/>
      <c r="AHY95" s="172"/>
      <c r="AHZ95" s="172"/>
      <c r="AIA95" s="172"/>
      <c r="AIB95" s="172"/>
      <c r="AIC95" s="172"/>
      <c r="AID95" s="172"/>
      <c r="AIE95" s="172"/>
      <c r="AIF95" s="172"/>
      <c r="AIG95" s="172"/>
      <c r="AIH95" s="172"/>
      <c r="AII95" s="172"/>
      <c r="AIJ95" s="172"/>
      <c r="AIK95" s="172"/>
      <c r="AIL95" s="172"/>
      <c r="AIM95" s="172"/>
      <c r="AIN95" s="172"/>
      <c r="AIO95" s="172"/>
      <c r="AIP95" s="172"/>
      <c r="AIQ95" s="172"/>
      <c r="AIR95" s="172"/>
      <c r="AIS95" s="172"/>
      <c r="AIT95" s="172"/>
      <c r="AIU95" s="172"/>
      <c r="AIV95" s="172"/>
      <c r="AIW95" s="172"/>
      <c r="AIX95" s="172"/>
      <c r="AIY95" s="172"/>
      <c r="AIZ95" s="172"/>
      <c r="AJA95" s="172"/>
      <c r="AJB95" s="172"/>
      <c r="AJC95" s="172"/>
      <c r="AJD95" s="172"/>
      <c r="AJE95" s="172"/>
      <c r="AJF95" s="172"/>
      <c r="AJG95" s="172"/>
      <c r="AJH95" s="172"/>
      <c r="AJI95" s="172"/>
      <c r="AJJ95" s="172"/>
      <c r="AJK95" s="172"/>
      <c r="AJL95" s="172"/>
      <c r="AJM95" s="172"/>
      <c r="AJN95" s="172"/>
      <c r="AJO95" s="172"/>
      <c r="AJP95" s="172"/>
      <c r="AJQ95" s="172"/>
      <c r="AJR95" s="172"/>
      <c r="AJS95" s="172"/>
      <c r="AJT95" s="172"/>
      <c r="AJU95" s="172"/>
      <c r="AJV95" s="172"/>
      <c r="AJW95" s="172"/>
      <c r="AJX95" s="172"/>
      <c r="AJY95" s="172"/>
      <c r="AJZ95" s="172"/>
      <c r="AKA95" s="172"/>
      <c r="AKB95" s="172"/>
      <c r="AKC95" s="172"/>
      <c r="AKD95" s="172"/>
      <c r="AKE95" s="172"/>
      <c r="AKF95" s="172"/>
      <c r="AKG95" s="172"/>
      <c r="AKH95" s="172"/>
      <c r="AKI95" s="172"/>
      <c r="AKJ95" s="172"/>
      <c r="AKK95" s="172"/>
      <c r="AKL95" s="172"/>
      <c r="AKM95" s="172"/>
      <c r="AKN95" s="172"/>
      <c r="AKO95" s="172"/>
      <c r="AKP95" s="172"/>
      <c r="AKQ95" s="172"/>
      <c r="AKR95" s="172"/>
      <c r="AKS95" s="172"/>
      <c r="AKT95" s="172"/>
      <c r="AKU95" s="172"/>
      <c r="AKV95" s="172"/>
      <c r="AKW95" s="172"/>
      <c r="AKX95" s="172"/>
      <c r="AKY95" s="172"/>
      <c r="AKZ95" s="172"/>
      <c r="ALA95" s="172"/>
      <c r="ALB95" s="172"/>
      <c r="ALC95" s="172"/>
      <c r="ALD95" s="172"/>
      <c r="ALE95" s="172"/>
      <c r="ALF95" s="172"/>
      <c r="ALG95" s="172"/>
      <c r="ALH95" s="172"/>
      <c r="ALI95" s="172"/>
      <c r="ALJ95" s="172"/>
      <c r="ALK95" s="172"/>
      <c r="ALL95" s="172"/>
      <c r="ALM95" s="172"/>
      <c r="ALN95" s="172"/>
      <c r="ALO95" s="172"/>
      <c r="ALP95" s="172"/>
      <c r="ALQ95" s="172"/>
      <c r="ALR95" s="172"/>
      <c r="ALS95" s="172"/>
      <c r="ALT95" s="172"/>
      <c r="ALU95" s="172"/>
      <c r="ALV95" s="172"/>
      <c r="ALW95" s="172"/>
      <c r="ALX95" s="172"/>
      <c r="ALY95" s="172"/>
      <c r="ALZ95" s="172"/>
      <c r="AMA95" s="172"/>
      <c r="AMB95" s="172"/>
      <c r="AMC95" s="172"/>
      <c r="AMD95" s="172"/>
      <c r="AME95" s="172"/>
      <c r="AMF95" s="172"/>
      <c r="AMG95" s="172"/>
      <c r="AMH95" s="172"/>
      <c r="AMI95" s="172"/>
      <c r="AMJ95" s="172"/>
      <c r="AMK95" s="172"/>
      <c r="AML95" s="172"/>
    </row>
    <row r="96" spans="1:1026" s="282" customFormat="1">
      <c r="A96" s="408" t="s">
        <v>452</v>
      </c>
      <c r="B96" s="408" t="s">
        <v>453</v>
      </c>
      <c r="C96" s="154">
        <f t="shared" si="95"/>
        <v>17</v>
      </c>
      <c r="D96" s="167">
        <f t="shared" si="96"/>
        <v>68</v>
      </c>
      <c r="E96" s="166" t="str">
        <f t="shared" si="97"/>
        <v>9C</v>
      </c>
      <c r="F96" s="367" t="str">
        <f t="shared" si="98"/>
        <v>1B</v>
      </c>
      <c r="G96" s="367" t="str">
        <f t="shared" si="99"/>
        <v>0A</v>
      </c>
      <c r="H96" s="367" t="str">
        <f t="shared" si="100"/>
        <v>57</v>
      </c>
      <c r="I96" s="367" t="str">
        <f t="shared" si="101"/>
        <v>00</v>
      </c>
      <c r="J96" s="367" t="str">
        <f t="shared" si="102"/>
        <v>FE</v>
      </c>
      <c r="K96" s="367" t="str">
        <f t="shared" si="103"/>
        <v>05</v>
      </c>
      <c r="L96" s="367" t="str">
        <f t="shared" si="104"/>
        <v>1B</v>
      </c>
      <c r="M96" s="367" t="str">
        <f t="shared" si="105"/>
        <v>4</v>
      </c>
      <c r="N96" s="367" t="str">
        <f t="shared" si="106"/>
        <v/>
      </c>
      <c r="O96" s="156" t="str">
        <f t="shared" si="107"/>
        <v/>
      </c>
      <c r="P96" s="157" t="str">
        <f t="shared" si="151"/>
        <v>1</v>
      </c>
      <c r="Q96" s="158" t="str">
        <f t="shared" si="151"/>
        <v>0</v>
      </c>
      <c r="R96" s="158" t="str">
        <f t="shared" si="151"/>
        <v>0</v>
      </c>
      <c r="S96" s="159" t="str">
        <f t="shared" si="151"/>
        <v>1</v>
      </c>
      <c r="T96" s="158" t="str">
        <f t="shared" si="151"/>
        <v>1</v>
      </c>
      <c r="U96" s="158" t="str">
        <f t="shared" si="151"/>
        <v>1</v>
      </c>
      <c r="V96" s="158" t="str">
        <f t="shared" si="151"/>
        <v>0</v>
      </c>
      <c r="W96" s="159" t="str">
        <f t="shared" si="151"/>
        <v>0</v>
      </c>
      <c r="X96" s="158" t="str">
        <f t="shared" si="152"/>
        <v>0</v>
      </c>
      <c r="Y96" s="158" t="str">
        <f t="shared" si="152"/>
        <v>0</v>
      </c>
      <c r="Z96" s="158" t="str">
        <f t="shared" si="152"/>
        <v>0</v>
      </c>
      <c r="AA96" s="159" t="str">
        <f t="shared" si="152"/>
        <v>1</v>
      </c>
      <c r="AB96" s="161" t="str">
        <f t="shared" si="152"/>
        <v>1</v>
      </c>
      <c r="AC96" s="161" t="str">
        <f t="shared" si="152"/>
        <v>0</v>
      </c>
      <c r="AD96" s="158" t="str">
        <f t="shared" si="152"/>
        <v>1</v>
      </c>
      <c r="AE96" s="159" t="str">
        <f t="shared" si="152"/>
        <v>1</v>
      </c>
      <c r="AF96" s="367" t="str">
        <f t="shared" si="153"/>
        <v>0</v>
      </c>
      <c r="AG96" s="162" t="str">
        <f t="shared" si="153"/>
        <v>0</v>
      </c>
      <c r="AH96" s="163" t="str">
        <f t="shared" si="153"/>
        <v>0</v>
      </c>
      <c r="AI96" s="165" t="str">
        <f t="shared" si="153"/>
        <v>0</v>
      </c>
      <c r="AJ96" s="164" t="str">
        <f t="shared" si="153"/>
        <v>1</v>
      </c>
      <c r="AK96" s="164" t="str">
        <f t="shared" si="153"/>
        <v>0</v>
      </c>
      <c r="AL96" s="289" t="str">
        <f t="shared" si="153"/>
        <v>1</v>
      </c>
      <c r="AM96" s="165" t="str">
        <f t="shared" si="153"/>
        <v>0</v>
      </c>
      <c r="AN96" s="230" t="str">
        <f t="shared" si="154"/>
        <v>0</v>
      </c>
      <c r="AO96" s="230" t="str">
        <f t="shared" si="154"/>
        <v>1</v>
      </c>
      <c r="AP96" s="230" t="str">
        <f t="shared" si="154"/>
        <v>0</v>
      </c>
      <c r="AQ96" s="231" t="str">
        <f t="shared" si="154"/>
        <v>1</v>
      </c>
      <c r="AR96" s="230" t="str">
        <f t="shared" si="154"/>
        <v>0</v>
      </c>
      <c r="AS96" s="230" t="str">
        <f t="shared" si="154"/>
        <v>1</v>
      </c>
      <c r="AT96" s="230" t="str">
        <f t="shared" si="154"/>
        <v>1</v>
      </c>
      <c r="AU96" s="231" t="str">
        <f t="shared" si="154"/>
        <v>1</v>
      </c>
      <c r="AV96" s="230" t="str">
        <f t="shared" si="155"/>
        <v>0</v>
      </c>
      <c r="AW96" s="232" t="str">
        <f t="shared" si="155"/>
        <v>0</v>
      </c>
      <c r="AX96" s="232" t="str">
        <f t="shared" si="155"/>
        <v>0</v>
      </c>
      <c r="AY96" s="233" t="str">
        <f t="shared" si="155"/>
        <v>0</v>
      </c>
      <c r="AZ96" s="232" t="str">
        <f t="shared" si="155"/>
        <v>0</v>
      </c>
      <c r="BA96" s="232" t="str">
        <f t="shared" si="155"/>
        <v>0</v>
      </c>
      <c r="BB96" s="232" t="str">
        <f t="shared" si="155"/>
        <v>0</v>
      </c>
      <c r="BC96" s="233" t="str">
        <f t="shared" si="155"/>
        <v>0</v>
      </c>
      <c r="BD96" s="168" t="str">
        <f t="shared" si="156"/>
        <v>1</v>
      </c>
      <c r="BE96" s="168" t="str">
        <f t="shared" si="156"/>
        <v>1</v>
      </c>
      <c r="BF96" s="168" t="str">
        <f t="shared" si="156"/>
        <v>1</v>
      </c>
      <c r="BG96" s="169" t="str">
        <f t="shared" si="156"/>
        <v>1</v>
      </c>
      <c r="BH96" s="168" t="str">
        <f t="shared" si="156"/>
        <v>1</v>
      </c>
      <c r="BI96" s="168" t="str">
        <f t="shared" si="156"/>
        <v>1</v>
      </c>
      <c r="BJ96" s="168" t="str">
        <f t="shared" si="156"/>
        <v>1</v>
      </c>
      <c r="BK96" s="169" t="str">
        <f t="shared" si="156"/>
        <v>0</v>
      </c>
      <c r="BL96" s="168" t="str">
        <f t="shared" si="157"/>
        <v>0</v>
      </c>
      <c r="BM96" s="168" t="str">
        <f t="shared" si="157"/>
        <v>0</v>
      </c>
      <c r="BN96" s="168" t="str">
        <f t="shared" si="157"/>
        <v>0</v>
      </c>
      <c r="BO96" s="169" t="str">
        <f t="shared" si="157"/>
        <v>0</v>
      </c>
      <c r="BP96" s="168" t="str">
        <f t="shared" si="157"/>
        <v>0</v>
      </c>
      <c r="BQ96" s="168" t="str">
        <f t="shared" si="157"/>
        <v>1</v>
      </c>
      <c r="BR96" s="168" t="str">
        <f t="shared" si="157"/>
        <v>0</v>
      </c>
      <c r="BS96" s="169" t="str">
        <f t="shared" si="157"/>
        <v>1</v>
      </c>
      <c r="BT96" s="302" t="str">
        <f t="shared" si="158"/>
        <v>0</v>
      </c>
      <c r="BU96" s="302" t="str">
        <f t="shared" si="158"/>
        <v>0</v>
      </c>
      <c r="BV96" s="302" t="str">
        <f t="shared" si="158"/>
        <v>0</v>
      </c>
      <c r="BW96" s="303" t="str">
        <f t="shared" si="158"/>
        <v>1</v>
      </c>
      <c r="BX96" s="302" t="str">
        <f t="shared" si="158"/>
        <v>1</v>
      </c>
      <c r="BY96" s="302" t="str">
        <f t="shared" si="158"/>
        <v>0</v>
      </c>
      <c r="BZ96" s="302" t="str">
        <f t="shared" si="158"/>
        <v>1</v>
      </c>
      <c r="CA96" s="303" t="str">
        <f t="shared" si="158"/>
        <v>1</v>
      </c>
      <c r="CB96" s="164" t="str">
        <f t="shared" si="159"/>
        <v>0</v>
      </c>
      <c r="CC96" s="289" t="str">
        <f t="shared" si="159"/>
        <v>1</v>
      </c>
      <c r="CD96" s="340" t="str">
        <f t="shared" si="159"/>
        <v>0</v>
      </c>
      <c r="CE96" s="341" t="str">
        <f t="shared" si="159"/>
        <v>0</v>
      </c>
      <c r="CF96" s="340" t="str">
        <f t="shared" si="159"/>
        <v>0</v>
      </c>
      <c r="CG96" s="340" t="str">
        <f t="shared" si="159"/>
        <v>0</v>
      </c>
      <c r="CH96" s="340" t="str">
        <f t="shared" si="159"/>
        <v>0</v>
      </c>
      <c r="CI96" s="341" t="str">
        <f t="shared" si="159"/>
        <v>0</v>
      </c>
      <c r="CJ96" s="367"/>
      <c r="CK96" s="367"/>
      <c r="CL96" s="32" t="str">
        <f t="shared" si="146"/>
        <v>9C1B</v>
      </c>
      <c r="CM96" s="285">
        <f t="shared" si="147"/>
        <v>87</v>
      </c>
      <c r="CN96" s="285">
        <f t="shared" si="150"/>
        <v>97</v>
      </c>
      <c r="CO96" s="142">
        <f t="shared" si="117"/>
        <v>63.4</v>
      </c>
      <c r="CP96" s="142">
        <f t="shared" si="118"/>
        <v>17.444444444444443</v>
      </c>
      <c r="CQ96" s="154">
        <f t="shared" si="148"/>
        <v>5</v>
      </c>
      <c r="CR96" s="367"/>
      <c r="CS96" s="170">
        <f t="shared" si="119"/>
        <v>9</v>
      </c>
      <c r="CT96" s="23">
        <f t="shared" si="120"/>
        <v>12</v>
      </c>
      <c r="CU96" s="171">
        <f t="shared" si="121"/>
        <v>1</v>
      </c>
      <c r="CV96" s="23">
        <f t="shared" si="122"/>
        <v>11</v>
      </c>
      <c r="CW96" s="172">
        <f t="shared" si="123"/>
        <v>0</v>
      </c>
      <c r="CX96" s="24">
        <f t="shared" si="124"/>
        <v>10</v>
      </c>
      <c r="CY96" s="267">
        <f t="shared" si="125"/>
        <v>5</v>
      </c>
      <c r="CZ96" s="268">
        <f t="shared" si="126"/>
        <v>7</v>
      </c>
      <c r="DA96" s="267">
        <f t="shared" si="127"/>
        <v>0</v>
      </c>
      <c r="DB96" s="268">
        <f t="shared" si="128"/>
        <v>0</v>
      </c>
      <c r="DC96" s="173">
        <f t="shared" si="129"/>
        <v>15</v>
      </c>
      <c r="DD96" s="26">
        <f t="shared" si="130"/>
        <v>14</v>
      </c>
      <c r="DE96" s="173">
        <f t="shared" si="131"/>
        <v>0</v>
      </c>
      <c r="DF96" s="26">
        <f t="shared" si="132"/>
        <v>5</v>
      </c>
      <c r="DG96" s="326">
        <f t="shared" si="133"/>
        <v>1</v>
      </c>
      <c r="DH96" s="327">
        <f t="shared" si="134"/>
        <v>11</v>
      </c>
      <c r="DI96" s="172">
        <f t="shared" si="135"/>
        <v>4</v>
      </c>
      <c r="DJ96" s="24">
        <f t="shared" si="136"/>
        <v>0</v>
      </c>
      <c r="DK96" s="172"/>
      <c r="DL96" s="19">
        <f t="shared" si="137"/>
        <v>156</v>
      </c>
      <c r="DM96" s="19">
        <f t="shared" si="138"/>
        <v>27</v>
      </c>
      <c r="DN96" s="174">
        <f t="shared" si="139"/>
        <v>10</v>
      </c>
      <c r="DO96" s="278">
        <f t="shared" si="140"/>
        <v>87</v>
      </c>
      <c r="DP96" s="278">
        <f t="shared" si="141"/>
        <v>0</v>
      </c>
      <c r="DQ96" s="20">
        <f t="shared" si="142"/>
        <v>254</v>
      </c>
      <c r="DR96" s="20">
        <f t="shared" si="143"/>
        <v>5</v>
      </c>
      <c r="DS96" s="337">
        <f t="shared" si="144"/>
        <v>27</v>
      </c>
      <c r="DT96" s="174">
        <f t="shared" si="145"/>
        <v>64</v>
      </c>
      <c r="DU96" s="172">
        <f t="shared" si="149"/>
        <v>27</v>
      </c>
      <c r="DV96" s="172"/>
      <c r="DW96" s="172"/>
      <c r="DX96" s="172"/>
      <c r="DY96" s="172"/>
      <c r="DZ96" s="172"/>
      <c r="EA96" s="172"/>
      <c r="EB96" s="172"/>
      <c r="EC96" s="172"/>
      <c r="ED96" s="172"/>
      <c r="EE96" s="172"/>
      <c r="EF96" s="172"/>
      <c r="EG96" s="172"/>
      <c r="EH96" s="172"/>
      <c r="EI96" s="172"/>
      <c r="EJ96" s="172"/>
      <c r="EK96" s="172"/>
      <c r="EL96" s="172"/>
      <c r="EM96" s="172"/>
      <c r="EN96" s="172"/>
      <c r="EO96" s="172"/>
      <c r="EP96" s="172"/>
      <c r="EQ96" s="172"/>
      <c r="ER96" s="172"/>
      <c r="ES96" s="172"/>
      <c r="ET96" s="172"/>
      <c r="EU96" s="172"/>
      <c r="EV96" s="172"/>
      <c r="EW96" s="172"/>
      <c r="EX96" s="172"/>
      <c r="EY96" s="172"/>
      <c r="EZ96" s="172"/>
      <c r="FA96" s="172"/>
      <c r="FB96" s="172"/>
      <c r="FC96" s="172"/>
      <c r="FD96" s="172"/>
      <c r="FE96" s="172"/>
      <c r="FF96" s="172"/>
      <c r="FG96" s="172"/>
      <c r="FH96" s="172"/>
      <c r="FI96" s="172"/>
      <c r="FJ96" s="172"/>
      <c r="FK96" s="172"/>
      <c r="FL96" s="172"/>
      <c r="FM96" s="172"/>
      <c r="FN96" s="172"/>
      <c r="FO96" s="172"/>
      <c r="FP96" s="172"/>
      <c r="FQ96" s="172"/>
      <c r="FR96" s="172"/>
      <c r="FS96" s="172"/>
      <c r="FT96" s="172"/>
      <c r="FU96" s="172"/>
      <c r="FV96" s="172"/>
      <c r="FW96" s="172"/>
      <c r="FX96" s="172"/>
      <c r="FY96" s="172"/>
      <c r="FZ96" s="172"/>
      <c r="GA96" s="172"/>
      <c r="GB96" s="172"/>
      <c r="GC96" s="172"/>
      <c r="GD96" s="172"/>
      <c r="GE96" s="172"/>
      <c r="GF96" s="172"/>
      <c r="GG96" s="172"/>
      <c r="GH96" s="172"/>
      <c r="GI96" s="172"/>
      <c r="GJ96" s="172"/>
      <c r="GK96" s="172"/>
      <c r="GL96" s="172"/>
      <c r="GM96" s="172"/>
      <c r="GN96" s="172"/>
      <c r="GO96" s="172"/>
      <c r="GP96" s="172"/>
      <c r="GQ96" s="172"/>
      <c r="GR96" s="172"/>
      <c r="GS96" s="172"/>
      <c r="GT96" s="172"/>
      <c r="GU96" s="172"/>
      <c r="GV96" s="172"/>
      <c r="GW96" s="172"/>
      <c r="GX96" s="172"/>
      <c r="GY96" s="172"/>
      <c r="GZ96" s="172"/>
      <c r="HA96" s="172"/>
      <c r="HB96" s="172"/>
      <c r="HC96" s="172"/>
      <c r="HD96" s="172"/>
      <c r="HE96" s="172"/>
      <c r="HF96" s="172"/>
      <c r="HG96" s="172"/>
      <c r="HH96" s="172"/>
      <c r="HI96" s="172"/>
      <c r="HJ96" s="172"/>
      <c r="HK96" s="172"/>
      <c r="HL96" s="172"/>
      <c r="HM96" s="172"/>
      <c r="HN96" s="172"/>
      <c r="HO96" s="172"/>
      <c r="HP96" s="172"/>
      <c r="HQ96" s="172"/>
      <c r="HR96" s="172"/>
      <c r="HS96" s="172"/>
      <c r="HT96" s="172"/>
      <c r="HU96" s="172"/>
      <c r="HV96" s="172"/>
      <c r="HW96" s="172"/>
      <c r="HX96" s="172"/>
      <c r="HY96" s="172"/>
      <c r="HZ96" s="172"/>
      <c r="IA96" s="172"/>
      <c r="IB96" s="172"/>
      <c r="IC96" s="172"/>
      <c r="ID96" s="172"/>
      <c r="IE96" s="172"/>
      <c r="IF96" s="172"/>
      <c r="IG96" s="172"/>
      <c r="IH96" s="172"/>
      <c r="II96" s="172"/>
      <c r="IJ96" s="172"/>
      <c r="IK96" s="172"/>
      <c r="IL96" s="172"/>
      <c r="IM96" s="172"/>
      <c r="IN96" s="172"/>
      <c r="IO96" s="172"/>
      <c r="IP96" s="172"/>
      <c r="IQ96" s="172"/>
      <c r="IR96" s="172"/>
      <c r="IS96" s="172"/>
      <c r="IT96" s="172"/>
      <c r="IU96" s="172"/>
      <c r="IV96" s="172"/>
      <c r="IW96" s="172"/>
      <c r="IX96" s="172"/>
      <c r="IY96" s="172"/>
      <c r="IZ96" s="172"/>
      <c r="JA96" s="172"/>
      <c r="JB96" s="172"/>
      <c r="JC96" s="172"/>
      <c r="JD96" s="172"/>
      <c r="JE96" s="172"/>
      <c r="JF96" s="172"/>
      <c r="JG96" s="172"/>
      <c r="JH96" s="172"/>
      <c r="JI96" s="172"/>
      <c r="JJ96" s="172"/>
      <c r="JK96" s="172"/>
      <c r="JL96" s="172"/>
      <c r="JM96" s="172"/>
      <c r="JN96" s="172"/>
      <c r="JO96" s="172"/>
      <c r="JP96" s="172"/>
      <c r="JQ96" s="172"/>
      <c r="JR96" s="172"/>
      <c r="JS96" s="172"/>
      <c r="JT96" s="172"/>
      <c r="JU96" s="172"/>
      <c r="JV96" s="172"/>
      <c r="JW96" s="172"/>
      <c r="JX96" s="172"/>
      <c r="JY96" s="172"/>
      <c r="JZ96" s="172"/>
      <c r="KA96" s="172"/>
      <c r="KB96" s="172"/>
      <c r="KC96" s="172"/>
      <c r="KD96" s="172"/>
      <c r="KE96" s="172"/>
      <c r="KF96" s="172"/>
      <c r="KG96" s="172"/>
      <c r="KH96" s="172"/>
      <c r="KI96" s="172"/>
      <c r="KJ96" s="172"/>
      <c r="KK96" s="172"/>
      <c r="KL96" s="172"/>
      <c r="KM96" s="172"/>
      <c r="KN96" s="172"/>
      <c r="KO96" s="172"/>
      <c r="KP96" s="172"/>
      <c r="KQ96" s="172"/>
      <c r="KR96" s="172"/>
      <c r="KS96" s="172"/>
      <c r="KT96" s="172"/>
      <c r="KU96" s="172"/>
      <c r="KV96" s="172"/>
      <c r="KW96" s="172"/>
      <c r="KX96" s="172"/>
      <c r="KY96" s="172"/>
      <c r="KZ96" s="172"/>
      <c r="LA96" s="172"/>
      <c r="LB96" s="172"/>
      <c r="LC96" s="172"/>
      <c r="LD96" s="172"/>
      <c r="LE96" s="172"/>
      <c r="LF96" s="172"/>
      <c r="LG96" s="172"/>
      <c r="LH96" s="172"/>
      <c r="LI96" s="172"/>
      <c r="LJ96" s="172"/>
      <c r="LK96" s="172"/>
      <c r="LL96" s="172"/>
      <c r="LM96" s="172"/>
      <c r="LN96" s="172"/>
      <c r="LO96" s="172"/>
      <c r="LP96" s="172"/>
      <c r="LQ96" s="172"/>
      <c r="LR96" s="172"/>
      <c r="LS96" s="172"/>
      <c r="LT96" s="172"/>
      <c r="LU96" s="172"/>
      <c r="LV96" s="172"/>
      <c r="LW96" s="172"/>
      <c r="LX96" s="172"/>
      <c r="LY96" s="172"/>
      <c r="LZ96" s="172"/>
      <c r="MA96" s="172"/>
      <c r="MB96" s="172"/>
      <c r="MC96" s="172"/>
      <c r="MD96" s="172"/>
      <c r="ME96" s="172"/>
      <c r="MF96" s="172"/>
      <c r="MG96" s="172"/>
      <c r="MH96" s="172"/>
      <c r="MI96" s="172"/>
      <c r="MJ96" s="172"/>
      <c r="MK96" s="172"/>
      <c r="ML96" s="172"/>
      <c r="MM96" s="172"/>
      <c r="MN96" s="172"/>
      <c r="MO96" s="172"/>
      <c r="MP96" s="172"/>
      <c r="MQ96" s="172"/>
      <c r="MR96" s="172"/>
      <c r="MS96" s="172"/>
      <c r="MT96" s="172"/>
      <c r="MU96" s="172"/>
      <c r="MV96" s="172"/>
      <c r="MW96" s="172"/>
      <c r="MX96" s="172"/>
      <c r="MY96" s="172"/>
      <c r="MZ96" s="172"/>
      <c r="NA96" s="172"/>
      <c r="NB96" s="172"/>
      <c r="NC96" s="172"/>
      <c r="ND96" s="172"/>
      <c r="NE96" s="172"/>
      <c r="NF96" s="172"/>
      <c r="NG96" s="172"/>
      <c r="NH96" s="172"/>
      <c r="NI96" s="172"/>
      <c r="NJ96" s="172"/>
      <c r="NK96" s="172"/>
      <c r="NL96" s="172"/>
      <c r="NM96" s="172"/>
      <c r="NN96" s="172"/>
      <c r="NO96" s="172"/>
      <c r="NP96" s="172"/>
      <c r="NQ96" s="172"/>
      <c r="NR96" s="172"/>
      <c r="NS96" s="172"/>
      <c r="NT96" s="172"/>
      <c r="NU96" s="172"/>
      <c r="NV96" s="172"/>
      <c r="NW96" s="172"/>
      <c r="NX96" s="172"/>
      <c r="NY96" s="172"/>
      <c r="NZ96" s="172"/>
      <c r="OA96" s="172"/>
      <c r="OB96" s="172"/>
      <c r="OC96" s="172"/>
      <c r="OD96" s="172"/>
      <c r="OE96" s="172"/>
      <c r="OF96" s="172"/>
      <c r="OG96" s="172"/>
      <c r="OH96" s="172"/>
      <c r="OI96" s="172"/>
      <c r="OJ96" s="172"/>
      <c r="OK96" s="172"/>
      <c r="OL96" s="172"/>
      <c r="OM96" s="172"/>
      <c r="ON96" s="172"/>
      <c r="OO96" s="172"/>
      <c r="OP96" s="172"/>
      <c r="OQ96" s="172"/>
      <c r="OR96" s="172"/>
      <c r="OS96" s="172"/>
      <c r="OT96" s="172"/>
      <c r="OU96" s="172"/>
      <c r="OV96" s="172"/>
      <c r="OW96" s="172"/>
      <c r="OX96" s="172"/>
      <c r="OY96" s="172"/>
      <c r="OZ96" s="172"/>
      <c r="PA96" s="172"/>
      <c r="PB96" s="172"/>
      <c r="PC96" s="172"/>
      <c r="PD96" s="172"/>
      <c r="PE96" s="172"/>
      <c r="PF96" s="172"/>
      <c r="PG96" s="172"/>
      <c r="PH96" s="172"/>
      <c r="PI96" s="172"/>
      <c r="PJ96" s="172"/>
      <c r="PK96" s="172"/>
      <c r="PL96" s="172"/>
      <c r="PM96" s="172"/>
      <c r="PN96" s="172"/>
      <c r="PO96" s="172"/>
      <c r="PP96" s="172"/>
      <c r="PQ96" s="172"/>
      <c r="PR96" s="172"/>
      <c r="PS96" s="172"/>
      <c r="PT96" s="172"/>
      <c r="PU96" s="172"/>
      <c r="PV96" s="172"/>
      <c r="PW96" s="172"/>
      <c r="PX96" s="172"/>
      <c r="PY96" s="172"/>
      <c r="PZ96" s="172"/>
      <c r="QA96" s="172"/>
      <c r="QB96" s="172"/>
      <c r="QC96" s="172"/>
      <c r="QD96" s="172"/>
      <c r="QE96" s="172"/>
      <c r="QF96" s="172"/>
      <c r="QG96" s="172"/>
      <c r="QH96" s="172"/>
      <c r="QI96" s="172"/>
      <c r="QJ96" s="172"/>
      <c r="QK96" s="172"/>
      <c r="QL96" s="172"/>
      <c r="QM96" s="172"/>
      <c r="QN96" s="172"/>
      <c r="QO96" s="172"/>
      <c r="QP96" s="172"/>
      <c r="QQ96" s="172"/>
      <c r="QR96" s="172"/>
      <c r="QS96" s="172"/>
      <c r="QT96" s="172"/>
      <c r="QU96" s="172"/>
      <c r="QV96" s="172"/>
      <c r="QW96" s="172"/>
      <c r="QX96" s="172"/>
      <c r="QY96" s="172"/>
      <c r="QZ96" s="172"/>
      <c r="RA96" s="172"/>
      <c r="RB96" s="172"/>
      <c r="RC96" s="172"/>
      <c r="RD96" s="172"/>
      <c r="RE96" s="172"/>
      <c r="RF96" s="172"/>
      <c r="RG96" s="172"/>
      <c r="RH96" s="172"/>
      <c r="RI96" s="172"/>
      <c r="RJ96" s="172"/>
      <c r="RK96" s="172"/>
      <c r="RL96" s="172"/>
      <c r="RM96" s="172"/>
      <c r="RN96" s="172"/>
      <c r="RO96" s="172"/>
      <c r="RP96" s="172"/>
      <c r="RQ96" s="172"/>
      <c r="RR96" s="172"/>
      <c r="RS96" s="172"/>
      <c r="RT96" s="172"/>
      <c r="RU96" s="172"/>
      <c r="RV96" s="172"/>
      <c r="RW96" s="172"/>
      <c r="RX96" s="172"/>
      <c r="RY96" s="172"/>
      <c r="RZ96" s="172"/>
      <c r="SA96" s="172"/>
      <c r="SB96" s="172"/>
      <c r="SC96" s="172"/>
      <c r="SD96" s="172"/>
      <c r="SE96" s="172"/>
      <c r="SF96" s="172"/>
      <c r="SG96" s="172"/>
      <c r="SH96" s="172"/>
      <c r="SI96" s="172"/>
      <c r="SJ96" s="172"/>
      <c r="SK96" s="172"/>
      <c r="SL96" s="172"/>
      <c r="SM96" s="172"/>
      <c r="SN96" s="172"/>
      <c r="SO96" s="172"/>
      <c r="SP96" s="172"/>
      <c r="SQ96" s="172"/>
      <c r="SR96" s="172"/>
      <c r="SS96" s="172"/>
      <c r="ST96" s="172"/>
      <c r="SU96" s="172"/>
      <c r="SV96" s="172"/>
      <c r="SW96" s="172"/>
      <c r="SX96" s="172"/>
      <c r="SY96" s="172"/>
      <c r="SZ96" s="172"/>
      <c r="TA96" s="172"/>
      <c r="TB96" s="172"/>
      <c r="TC96" s="172"/>
      <c r="TD96" s="172"/>
      <c r="TE96" s="172"/>
      <c r="TF96" s="172"/>
      <c r="TG96" s="172"/>
      <c r="TH96" s="172"/>
      <c r="TI96" s="172"/>
      <c r="TJ96" s="172"/>
      <c r="TK96" s="172"/>
      <c r="TL96" s="172"/>
      <c r="TM96" s="172"/>
      <c r="TN96" s="172"/>
      <c r="TO96" s="172"/>
      <c r="TP96" s="172"/>
      <c r="TQ96" s="172"/>
      <c r="TR96" s="172"/>
      <c r="TS96" s="172"/>
      <c r="TT96" s="172"/>
      <c r="TU96" s="172"/>
      <c r="TV96" s="172"/>
      <c r="TW96" s="172"/>
      <c r="TX96" s="172"/>
      <c r="TY96" s="172"/>
      <c r="TZ96" s="172"/>
      <c r="UA96" s="172"/>
      <c r="UB96" s="172"/>
      <c r="UC96" s="172"/>
      <c r="UD96" s="172"/>
      <c r="UE96" s="172"/>
      <c r="UF96" s="172"/>
      <c r="UG96" s="172"/>
      <c r="UH96" s="172"/>
      <c r="UI96" s="172"/>
      <c r="UJ96" s="172"/>
      <c r="UK96" s="172"/>
      <c r="UL96" s="172"/>
      <c r="UM96" s="172"/>
      <c r="UN96" s="172"/>
      <c r="UO96" s="172"/>
      <c r="UP96" s="172"/>
      <c r="UQ96" s="172"/>
      <c r="UR96" s="172"/>
      <c r="US96" s="172"/>
      <c r="UT96" s="172"/>
      <c r="UU96" s="172"/>
      <c r="UV96" s="172"/>
      <c r="UW96" s="172"/>
      <c r="UX96" s="172"/>
      <c r="UY96" s="172"/>
      <c r="UZ96" s="172"/>
      <c r="VA96" s="172"/>
      <c r="VB96" s="172"/>
      <c r="VC96" s="172"/>
      <c r="VD96" s="172"/>
      <c r="VE96" s="172"/>
      <c r="VF96" s="172"/>
      <c r="VG96" s="172"/>
      <c r="VH96" s="172"/>
      <c r="VI96" s="172"/>
      <c r="VJ96" s="172"/>
      <c r="VK96" s="172"/>
      <c r="VL96" s="172"/>
      <c r="VM96" s="172"/>
      <c r="VN96" s="172"/>
      <c r="VO96" s="172"/>
      <c r="VP96" s="172"/>
      <c r="VQ96" s="172"/>
      <c r="VR96" s="172"/>
      <c r="VS96" s="172"/>
      <c r="VT96" s="172"/>
      <c r="VU96" s="172"/>
      <c r="VV96" s="172"/>
      <c r="VW96" s="172"/>
      <c r="VX96" s="172"/>
      <c r="VY96" s="172"/>
      <c r="VZ96" s="172"/>
      <c r="WA96" s="172"/>
      <c r="WB96" s="172"/>
      <c r="WC96" s="172"/>
      <c r="WD96" s="172"/>
      <c r="WE96" s="172"/>
      <c r="WF96" s="172"/>
      <c r="WG96" s="172"/>
      <c r="WH96" s="172"/>
      <c r="WI96" s="172"/>
      <c r="WJ96" s="172"/>
      <c r="WK96" s="172"/>
      <c r="WL96" s="172"/>
      <c r="WM96" s="172"/>
      <c r="WN96" s="172"/>
      <c r="WO96" s="172"/>
      <c r="WP96" s="172"/>
      <c r="WQ96" s="172"/>
      <c r="WR96" s="172"/>
      <c r="WS96" s="172"/>
      <c r="WT96" s="172"/>
      <c r="WU96" s="172"/>
      <c r="WV96" s="172"/>
      <c r="WW96" s="172"/>
      <c r="WX96" s="172"/>
      <c r="WY96" s="172"/>
      <c r="WZ96" s="172"/>
      <c r="XA96" s="172"/>
      <c r="XB96" s="172"/>
      <c r="XC96" s="172"/>
      <c r="XD96" s="172"/>
      <c r="XE96" s="172"/>
      <c r="XF96" s="172"/>
      <c r="XG96" s="172"/>
      <c r="XH96" s="172"/>
      <c r="XI96" s="172"/>
      <c r="XJ96" s="172"/>
      <c r="XK96" s="172"/>
      <c r="XL96" s="172"/>
      <c r="XM96" s="172"/>
      <c r="XN96" s="172"/>
      <c r="XO96" s="172"/>
      <c r="XP96" s="172"/>
      <c r="XQ96" s="172"/>
      <c r="XR96" s="172"/>
      <c r="XS96" s="172"/>
      <c r="XT96" s="172"/>
      <c r="XU96" s="172"/>
      <c r="XV96" s="172"/>
      <c r="XW96" s="172"/>
      <c r="XX96" s="172"/>
      <c r="XY96" s="172"/>
      <c r="XZ96" s="172"/>
      <c r="YA96" s="172"/>
      <c r="YB96" s="172"/>
      <c r="YC96" s="172"/>
      <c r="YD96" s="172"/>
      <c r="YE96" s="172"/>
      <c r="YF96" s="172"/>
      <c r="YG96" s="172"/>
      <c r="YH96" s="172"/>
      <c r="YI96" s="172"/>
      <c r="YJ96" s="172"/>
      <c r="YK96" s="172"/>
      <c r="YL96" s="172"/>
      <c r="YM96" s="172"/>
      <c r="YN96" s="172"/>
      <c r="YO96" s="172"/>
      <c r="YP96" s="172"/>
      <c r="YQ96" s="172"/>
      <c r="YR96" s="172"/>
      <c r="YS96" s="172"/>
      <c r="YT96" s="172"/>
      <c r="YU96" s="172"/>
      <c r="YV96" s="172"/>
      <c r="YW96" s="172"/>
      <c r="YX96" s="172"/>
      <c r="YY96" s="172"/>
      <c r="YZ96" s="172"/>
      <c r="ZA96" s="172"/>
      <c r="ZB96" s="172"/>
      <c r="ZC96" s="172"/>
      <c r="ZD96" s="172"/>
      <c r="ZE96" s="172"/>
      <c r="ZF96" s="172"/>
      <c r="ZG96" s="172"/>
      <c r="ZH96" s="172"/>
      <c r="ZI96" s="172"/>
      <c r="ZJ96" s="172"/>
      <c r="ZK96" s="172"/>
      <c r="ZL96" s="172"/>
      <c r="ZM96" s="172"/>
      <c r="ZN96" s="172"/>
      <c r="ZO96" s="172"/>
      <c r="ZP96" s="172"/>
      <c r="ZQ96" s="172"/>
      <c r="ZR96" s="172"/>
      <c r="ZS96" s="172"/>
      <c r="ZT96" s="172"/>
      <c r="ZU96" s="172"/>
      <c r="ZV96" s="172"/>
      <c r="ZW96" s="172"/>
      <c r="ZX96" s="172"/>
      <c r="ZY96" s="172"/>
      <c r="ZZ96" s="172"/>
      <c r="AAA96" s="172"/>
      <c r="AAB96" s="172"/>
      <c r="AAC96" s="172"/>
      <c r="AAD96" s="172"/>
      <c r="AAE96" s="172"/>
      <c r="AAF96" s="172"/>
      <c r="AAG96" s="172"/>
      <c r="AAH96" s="172"/>
      <c r="AAI96" s="172"/>
      <c r="AAJ96" s="172"/>
      <c r="AAK96" s="172"/>
      <c r="AAL96" s="172"/>
      <c r="AAM96" s="172"/>
      <c r="AAN96" s="172"/>
      <c r="AAO96" s="172"/>
      <c r="AAP96" s="172"/>
      <c r="AAQ96" s="172"/>
      <c r="AAR96" s="172"/>
      <c r="AAS96" s="172"/>
      <c r="AAT96" s="172"/>
      <c r="AAU96" s="172"/>
      <c r="AAV96" s="172"/>
      <c r="AAW96" s="172"/>
      <c r="AAX96" s="172"/>
      <c r="AAY96" s="172"/>
      <c r="AAZ96" s="172"/>
      <c r="ABA96" s="172"/>
      <c r="ABB96" s="172"/>
      <c r="ABC96" s="172"/>
      <c r="ABD96" s="172"/>
      <c r="ABE96" s="172"/>
      <c r="ABF96" s="172"/>
      <c r="ABG96" s="172"/>
      <c r="ABH96" s="172"/>
      <c r="ABI96" s="172"/>
      <c r="ABJ96" s="172"/>
      <c r="ABK96" s="172"/>
      <c r="ABL96" s="172"/>
      <c r="ABM96" s="172"/>
      <c r="ABN96" s="172"/>
      <c r="ABO96" s="172"/>
      <c r="ABP96" s="172"/>
      <c r="ABQ96" s="172"/>
      <c r="ABR96" s="172"/>
      <c r="ABS96" s="172"/>
      <c r="ABT96" s="172"/>
      <c r="ABU96" s="172"/>
      <c r="ABV96" s="172"/>
      <c r="ABW96" s="172"/>
      <c r="ABX96" s="172"/>
      <c r="ABY96" s="172"/>
      <c r="ABZ96" s="172"/>
      <c r="ACA96" s="172"/>
      <c r="ACB96" s="172"/>
      <c r="ACC96" s="172"/>
      <c r="ACD96" s="172"/>
      <c r="ACE96" s="172"/>
      <c r="ACF96" s="172"/>
      <c r="ACG96" s="172"/>
      <c r="ACH96" s="172"/>
      <c r="ACI96" s="172"/>
      <c r="ACJ96" s="172"/>
      <c r="ACK96" s="172"/>
      <c r="ACL96" s="172"/>
      <c r="ACM96" s="172"/>
      <c r="ACN96" s="172"/>
      <c r="ACO96" s="172"/>
      <c r="ACP96" s="172"/>
      <c r="ACQ96" s="172"/>
      <c r="ACR96" s="172"/>
      <c r="ACS96" s="172"/>
      <c r="ACT96" s="172"/>
      <c r="ACU96" s="172"/>
      <c r="ACV96" s="172"/>
      <c r="ACW96" s="172"/>
      <c r="ACX96" s="172"/>
      <c r="ACY96" s="172"/>
      <c r="ACZ96" s="172"/>
      <c r="ADA96" s="172"/>
      <c r="ADB96" s="172"/>
      <c r="ADC96" s="172"/>
      <c r="ADD96" s="172"/>
      <c r="ADE96" s="172"/>
      <c r="ADF96" s="172"/>
      <c r="ADG96" s="172"/>
      <c r="ADH96" s="172"/>
      <c r="ADI96" s="172"/>
      <c r="ADJ96" s="172"/>
      <c r="ADK96" s="172"/>
      <c r="ADL96" s="172"/>
      <c r="ADM96" s="172"/>
      <c r="ADN96" s="172"/>
      <c r="ADO96" s="172"/>
      <c r="ADP96" s="172"/>
      <c r="ADQ96" s="172"/>
      <c r="ADR96" s="172"/>
      <c r="ADS96" s="172"/>
      <c r="ADT96" s="172"/>
      <c r="ADU96" s="172"/>
      <c r="ADV96" s="172"/>
      <c r="ADW96" s="172"/>
      <c r="ADX96" s="172"/>
      <c r="ADY96" s="172"/>
      <c r="ADZ96" s="172"/>
      <c r="AEA96" s="172"/>
      <c r="AEB96" s="172"/>
      <c r="AEC96" s="172"/>
      <c r="AED96" s="172"/>
      <c r="AEE96" s="172"/>
      <c r="AEF96" s="172"/>
      <c r="AEG96" s="172"/>
      <c r="AEH96" s="172"/>
      <c r="AEI96" s="172"/>
      <c r="AEJ96" s="172"/>
      <c r="AEK96" s="172"/>
      <c r="AEL96" s="172"/>
      <c r="AEM96" s="172"/>
      <c r="AEN96" s="172"/>
      <c r="AEO96" s="172"/>
      <c r="AEP96" s="172"/>
      <c r="AEQ96" s="172"/>
      <c r="AER96" s="172"/>
      <c r="AES96" s="172"/>
      <c r="AET96" s="172"/>
      <c r="AEU96" s="172"/>
      <c r="AEV96" s="172"/>
      <c r="AEW96" s="172"/>
      <c r="AEX96" s="172"/>
      <c r="AEY96" s="172"/>
      <c r="AEZ96" s="172"/>
      <c r="AFA96" s="172"/>
      <c r="AFB96" s="172"/>
      <c r="AFC96" s="172"/>
      <c r="AFD96" s="172"/>
      <c r="AFE96" s="172"/>
      <c r="AFF96" s="172"/>
      <c r="AFG96" s="172"/>
      <c r="AFH96" s="172"/>
      <c r="AFI96" s="172"/>
      <c r="AFJ96" s="172"/>
      <c r="AFK96" s="172"/>
      <c r="AFL96" s="172"/>
      <c r="AFM96" s="172"/>
      <c r="AFN96" s="172"/>
      <c r="AFO96" s="172"/>
      <c r="AFP96" s="172"/>
      <c r="AFQ96" s="172"/>
      <c r="AFR96" s="172"/>
      <c r="AFS96" s="172"/>
      <c r="AFT96" s="172"/>
      <c r="AFU96" s="172"/>
      <c r="AFV96" s="172"/>
      <c r="AFW96" s="172"/>
      <c r="AFX96" s="172"/>
      <c r="AFY96" s="172"/>
      <c r="AFZ96" s="172"/>
      <c r="AGA96" s="172"/>
      <c r="AGB96" s="172"/>
      <c r="AGC96" s="172"/>
      <c r="AGD96" s="172"/>
      <c r="AGE96" s="172"/>
      <c r="AGF96" s="172"/>
      <c r="AGG96" s="172"/>
      <c r="AGH96" s="172"/>
      <c r="AGI96" s="172"/>
      <c r="AGJ96" s="172"/>
      <c r="AGK96" s="172"/>
      <c r="AGL96" s="172"/>
      <c r="AGM96" s="172"/>
      <c r="AGN96" s="172"/>
      <c r="AGO96" s="172"/>
      <c r="AGP96" s="172"/>
      <c r="AGQ96" s="172"/>
      <c r="AGR96" s="172"/>
      <c r="AGS96" s="172"/>
      <c r="AGT96" s="172"/>
      <c r="AGU96" s="172"/>
      <c r="AGV96" s="172"/>
      <c r="AGW96" s="172"/>
      <c r="AGX96" s="172"/>
      <c r="AGY96" s="172"/>
      <c r="AGZ96" s="172"/>
      <c r="AHA96" s="172"/>
      <c r="AHB96" s="172"/>
      <c r="AHC96" s="172"/>
      <c r="AHD96" s="172"/>
      <c r="AHE96" s="172"/>
      <c r="AHF96" s="172"/>
      <c r="AHG96" s="172"/>
      <c r="AHH96" s="172"/>
      <c r="AHI96" s="172"/>
      <c r="AHJ96" s="172"/>
      <c r="AHK96" s="172"/>
      <c r="AHL96" s="172"/>
      <c r="AHM96" s="172"/>
      <c r="AHN96" s="172"/>
      <c r="AHO96" s="172"/>
      <c r="AHP96" s="172"/>
      <c r="AHQ96" s="172"/>
      <c r="AHR96" s="172"/>
      <c r="AHS96" s="172"/>
      <c r="AHT96" s="172"/>
      <c r="AHU96" s="172"/>
      <c r="AHV96" s="172"/>
      <c r="AHW96" s="172"/>
      <c r="AHX96" s="172"/>
      <c r="AHY96" s="172"/>
      <c r="AHZ96" s="172"/>
      <c r="AIA96" s="172"/>
      <c r="AIB96" s="172"/>
      <c r="AIC96" s="172"/>
      <c r="AID96" s="172"/>
      <c r="AIE96" s="172"/>
      <c r="AIF96" s="172"/>
      <c r="AIG96" s="172"/>
      <c r="AIH96" s="172"/>
      <c r="AII96" s="172"/>
      <c r="AIJ96" s="172"/>
      <c r="AIK96" s="172"/>
      <c r="AIL96" s="172"/>
      <c r="AIM96" s="172"/>
      <c r="AIN96" s="172"/>
      <c r="AIO96" s="172"/>
      <c r="AIP96" s="172"/>
      <c r="AIQ96" s="172"/>
      <c r="AIR96" s="172"/>
      <c r="AIS96" s="172"/>
      <c r="AIT96" s="172"/>
      <c r="AIU96" s="172"/>
      <c r="AIV96" s="172"/>
      <c r="AIW96" s="172"/>
      <c r="AIX96" s="172"/>
      <c r="AIY96" s="172"/>
      <c r="AIZ96" s="172"/>
      <c r="AJA96" s="172"/>
      <c r="AJB96" s="172"/>
      <c r="AJC96" s="172"/>
      <c r="AJD96" s="172"/>
      <c r="AJE96" s="172"/>
      <c r="AJF96" s="172"/>
      <c r="AJG96" s="172"/>
      <c r="AJH96" s="172"/>
      <c r="AJI96" s="172"/>
      <c r="AJJ96" s="172"/>
      <c r="AJK96" s="172"/>
      <c r="AJL96" s="172"/>
      <c r="AJM96" s="172"/>
      <c r="AJN96" s="172"/>
      <c r="AJO96" s="172"/>
      <c r="AJP96" s="172"/>
      <c r="AJQ96" s="172"/>
      <c r="AJR96" s="172"/>
      <c r="AJS96" s="172"/>
      <c r="AJT96" s="172"/>
      <c r="AJU96" s="172"/>
      <c r="AJV96" s="172"/>
      <c r="AJW96" s="172"/>
      <c r="AJX96" s="172"/>
      <c r="AJY96" s="172"/>
      <c r="AJZ96" s="172"/>
      <c r="AKA96" s="172"/>
      <c r="AKB96" s="172"/>
      <c r="AKC96" s="172"/>
      <c r="AKD96" s="172"/>
      <c r="AKE96" s="172"/>
      <c r="AKF96" s="172"/>
      <c r="AKG96" s="172"/>
      <c r="AKH96" s="172"/>
      <c r="AKI96" s="172"/>
      <c r="AKJ96" s="172"/>
      <c r="AKK96" s="172"/>
      <c r="AKL96" s="172"/>
      <c r="AKM96" s="172"/>
      <c r="AKN96" s="172"/>
      <c r="AKO96" s="172"/>
      <c r="AKP96" s="172"/>
      <c r="AKQ96" s="172"/>
      <c r="AKR96" s="172"/>
      <c r="AKS96" s="172"/>
      <c r="AKT96" s="172"/>
      <c r="AKU96" s="172"/>
      <c r="AKV96" s="172"/>
      <c r="AKW96" s="172"/>
      <c r="AKX96" s="172"/>
      <c r="AKY96" s="172"/>
      <c r="AKZ96" s="172"/>
      <c r="ALA96" s="172"/>
      <c r="ALB96" s="172"/>
      <c r="ALC96" s="172"/>
      <c r="ALD96" s="172"/>
      <c r="ALE96" s="172"/>
      <c r="ALF96" s="172"/>
      <c r="ALG96" s="172"/>
      <c r="ALH96" s="172"/>
      <c r="ALI96" s="172"/>
      <c r="ALJ96" s="172"/>
      <c r="ALK96" s="172"/>
      <c r="ALL96" s="172"/>
      <c r="ALM96" s="172"/>
      <c r="ALN96" s="172"/>
      <c r="ALO96" s="172"/>
      <c r="ALP96" s="172"/>
      <c r="ALQ96" s="172"/>
      <c r="ALR96" s="172"/>
      <c r="ALS96" s="172"/>
      <c r="ALT96" s="172"/>
      <c r="ALU96" s="172"/>
      <c r="ALV96" s="172"/>
      <c r="ALW96" s="172"/>
      <c r="ALX96" s="172"/>
      <c r="ALY96" s="172"/>
      <c r="ALZ96" s="172"/>
      <c r="AMA96" s="172"/>
      <c r="AMB96" s="172"/>
      <c r="AMC96" s="172"/>
      <c r="AMD96" s="172"/>
      <c r="AME96" s="172"/>
      <c r="AMF96" s="172"/>
      <c r="AMG96" s="172"/>
      <c r="AMH96" s="172"/>
      <c r="AMI96" s="172"/>
      <c r="AMJ96" s="172"/>
      <c r="AMK96" s="172"/>
      <c r="AML96" s="172"/>
    </row>
    <row r="97" spans="1:1026" s="282" customFormat="1">
      <c r="A97" s="408" t="s">
        <v>454</v>
      </c>
      <c r="B97" s="408" t="s">
        <v>455</v>
      </c>
      <c r="C97" s="154">
        <f t="shared" si="95"/>
        <v>17</v>
      </c>
      <c r="D97" s="167">
        <f t="shared" si="96"/>
        <v>68</v>
      </c>
      <c r="E97" s="166" t="str">
        <f t="shared" si="97"/>
        <v>9C</v>
      </c>
      <c r="F97" s="367" t="str">
        <f t="shared" si="98"/>
        <v>1B</v>
      </c>
      <c r="G97" s="367" t="str">
        <f t="shared" si="99"/>
        <v>00</v>
      </c>
      <c r="H97" s="367" t="str">
        <f t="shared" si="100"/>
        <v>57</v>
      </c>
      <c r="I97" s="367" t="str">
        <f t="shared" si="101"/>
        <v>00</v>
      </c>
      <c r="J97" s="367" t="str">
        <f t="shared" si="102"/>
        <v>FC</v>
      </c>
      <c r="K97" s="367" t="str">
        <f t="shared" si="103"/>
        <v>05</v>
      </c>
      <c r="L97" s="367" t="str">
        <f t="shared" si="104"/>
        <v>0F</v>
      </c>
      <c r="M97" s="367" t="str">
        <f t="shared" si="105"/>
        <v>4</v>
      </c>
      <c r="N97" s="367" t="str">
        <f t="shared" si="106"/>
        <v/>
      </c>
      <c r="O97" s="156" t="str">
        <f t="shared" si="107"/>
        <v/>
      </c>
      <c r="P97" s="157" t="str">
        <f t="shared" si="151"/>
        <v>1</v>
      </c>
      <c r="Q97" s="158" t="str">
        <f t="shared" si="151"/>
        <v>0</v>
      </c>
      <c r="R97" s="158" t="str">
        <f t="shared" si="151"/>
        <v>0</v>
      </c>
      <c r="S97" s="159" t="str">
        <f t="shared" si="151"/>
        <v>1</v>
      </c>
      <c r="T97" s="158" t="str">
        <f t="shared" si="151"/>
        <v>1</v>
      </c>
      <c r="U97" s="158" t="str">
        <f t="shared" si="151"/>
        <v>1</v>
      </c>
      <c r="V97" s="158" t="str">
        <f t="shared" si="151"/>
        <v>0</v>
      </c>
      <c r="W97" s="159" t="str">
        <f t="shared" si="151"/>
        <v>0</v>
      </c>
      <c r="X97" s="158" t="str">
        <f t="shared" si="152"/>
        <v>0</v>
      </c>
      <c r="Y97" s="158" t="str">
        <f t="shared" si="152"/>
        <v>0</v>
      </c>
      <c r="Z97" s="158" t="str">
        <f t="shared" si="152"/>
        <v>0</v>
      </c>
      <c r="AA97" s="159" t="str">
        <f t="shared" si="152"/>
        <v>1</v>
      </c>
      <c r="AB97" s="161" t="str">
        <f t="shared" si="152"/>
        <v>1</v>
      </c>
      <c r="AC97" s="161" t="str">
        <f t="shared" si="152"/>
        <v>0</v>
      </c>
      <c r="AD97" s="158" t="str">
        <f t="shared" si="152"/>
        <v>1</v>
      </c>
      <c r="AE97" s="159" t="str">
        <f t="shared" si="152"/>
        <v>1</v>
      </c>
      <c r="AF97" s="367" t="str">
        <f t="shared" si="153"/>
        <v>0</v>
      </c>
      <c r="AG97" s="162" t="str">
        <f t="shared" si="153"/>
        <v>0</v>
      </c>
      <c r="AH97" s="163" t="str">
        <f t="shared" si="153"/>
        <v>0</v>
      </c>
      <c r="AI97" s="165" t="str">
        <f t="shared" si="153"/>
        <v>0</v>
      </c>
      <c r="AJ97" s="164" t="str">
        <f t="shared" si="153"/>
        <v>0</v>
      </c>
      <c r="AK97" s="164" t="str">
        <f t="shared" si="153"/>
        <v>0</v>
      </c>
      <c r="AL97" s="289" t="str">
        <f t="shared" si="153"/>
        <v>0</v>
      </c>
      <c r="AM97" s="165" t="str">
        <f t="shared" si="153"/>
        <v>0</v>
      </c>
      <c r="AN97" s="230" t="str">
        <f t="shared" si="154"/>
        <v>0</v>
      </c>
      <c r="AO97" s="230" t="str">
        <f t="shared" si="154"/>
        <v>1</v>
      </c>
      <c r="AP97" s="230" t="str">
        <f t="shared" si="154"/>
        <v>0</v>
      </c>
      <c r="AQ97" s="231" t="str">
        <f t="shared" si="154"/>
        <v>1</v>
      </c>
      <c r="AR97" s="230" t="str">
        <f t="shared" si="154"/>
        <v>0</v>
      </c>
      <c r="AS97" s="230" t="str">
        <f t="shared" si="154"/>
        <v>1</v>
      </c>
      <c r="AT97" s="230" t="str">
        <f t="shared" si="154"/>
        <v>1</v>
      </c>
      <c r="AU97" s="231" t="str">
        <f t="shared" si="154"/>
        <v>1</v>
      </c>
      <c r="AV97" s="230" t="str">
        <f t="shared" si="155"/>
        <v>0</v>
      </c>
      <c r="AW97" s="232" t="str">
        <f t="shared" si="155"/>
        <v>0</v>
      </c>
      <c r="AX97" s="232" t="str">
        <f t="shared" si="155"/>
        <v>0</v>
      </c>
      <c r="AY97" s="233" t="str">
        <f t="shared" si="155"/>
        <v>0</v>
      </c>
      <c r="AZ97" s="232" t="str">
        <f t="shared" si="155"/>
        <v>0</v>
      </c>
      <c r="BA97" s="232" t="str">
        <f t="shared" si="155"/>
        <v>0</v>
      </c>
      <c r="BB97" s="232" t="str">
        <f t="shared" si="155"/>
        <v>0</v>
      </c>
      <c r="BC97" s="233" t="str">
        <f t="shared" si="155"/>
        <v>0</v>
      </c>
      <c r="BD97" s="168" t="str">
        <f t="shared" si="156"/>
        <v>1</v>
      </c>
      <c r="BE97" s="168" t="str">
        <f t="shared" si="156"/>
        <v>1</v>
      </c>
      <c r="BF97" s="168" t="str">
        <f t="shared" si="156"/>
        <v>1</v>
      </c>
      <c r="BG97" s="169" t="str">
        <f t="shared" si="156"/>
        <v>1</v>
      </c>
      <c r="BH97" s="168" t="str">
        <f t="shared" si="156"/>
        <v>1</v>
      </c>
      <c r="BI97" s="168" t="str">
        <f t="shared" si="156"/>
        <v>1</v>
      </c>
      <c r="BJ97" s="168" t="str">
        <f t="shared" si="156"/>
        <v>0</v>
      </c>
      <c r="BK97" s="169" t="str">
        <f t="shared" si="156"/>
        <v>0</v>
      </c>
      <c r="BL97" s="168" t="str">
        <f t="shared" si="157"/>
        <v>0</v>
      </c>
      <c r="BM97" s="168" t="str">
        <f t="shared" si="157"/>
        <v>0</v>
      </c>
      <c r="BN97" s="168" t="str">
        <f t="shared" si="157"/>
        <v>0</v>
      </c>
      <c r="BO97" s="169" t="str">
        <f t="shared" si="157"/>
        <v>0</v>
      </c>
      <c r="BP97" s="168" t="str">
        <f t="shared" si="157"/>
        <v>0</v>
      </c>
      <c r="BQ97" s="168" t="str">
        <f t="shared" si="157"/>
        <v>1</v>
      </c>
      <c r="BR97" s="168" t="str">
        <f t="shared" si="157"/>
        <v>0</v>
      </c>
      <c r="BS97" s="169" t="str">
        <f t="shared" si="157"/>
        <v>1</v>
      </c>
      <c r="BT97" s="302" t="str">
        <f t="shared" si="158"/>
        <v>0</v>
      </c>
      <c r="BU97" s="302" t="str">
        <f t="shared" si="158"/>
        <v>0</v>
      </c>
      <c r="BV97" s="302" t="str">
        <f t="shared" si="158"/>
        <v>0</v>
      </c>
      <c r="BW97" s="303" t="str">
        <f t="shared" si="158"/>
        <v>0</v>
      </c>
      <c r="BX97" s="302" t="str">
        <f t="shared" si="158"/>
        <v>1</v>
      </c>
      <c r="BY97" s="302" t="str">
        <f t="shared" si="158"/>
        <v>1</v>
      </c>
      <c r="BZ97" s="302" t="str">
        <f t="shared" si="158"/>
        <v>1</v>
      </c>
      <c r="CA97" s="303" t="str">
        <f t="shared" si="158"/>
        <v>1</v>
      </c>
      <c r="CB97" s="164" t="str">
        <f t="shared" si="159"/>
        <v>0</v>
      </c>
      <c r="CC97" s="289" t="str">
        <f t="shared" si="159"/>
        <v>1</v>
      </c>
      <c r="CD97" s="340" t="str">
        <f t="shared" si="159"/>
        <v>0</v>
      </c>
      <c r="CE97" s="341" t="str">
        <f t="shared" si="159"/>
        <v>0</v>
      </c>
      <c r="CF97" s="340" t="str">
        <f t="shared" si="159"/>
        <v>0</v>
      </c>
      <c r="CG97" s="340" t="str">
        <f t="shared" si="159"/>
        <v>0</v>
      </c>
      <c r="CH97" s="340" t="str">
        <f t="shared" si="159"/>
        <v>0</v>
      </c>
      <c r="CI97" s="341" t="str">
        <f t="shared" si="159"/>
        <v>0</v>
      </c>
      <c r="CJ97" s="367"/>
      <c r="CK97" s="367"/>
      <c r="CL97" s="32" t="str">
        <f t="shared" si="146"/>
        <v>9C1B</v>
      </c>
      <c r="CM97" s="285">
        <f t="shared" si="147"/>
        <v>87</v>
      </c>
      <c r="CN97" s="285">
        <f t="shared" si="150"/>
        <v>97</v>
      </c>
      <c r="CO97" s="142">
        <f t="shared" si="117"/>
        <v>63.2</v>
      </c>
      <c r="CP97" s="142">
        <f t="shared" si="118"/>
        <v>17.333333333333332</v>
      </c>
      <c r="CQ97" s="154">
        <f t="shared" si="148"/>
        <v>0</v>
      </c>
      <c r="CR97" s="367"/>
      <c r="CS97" s="170">
        <f t="shared" si="119"/>
        <v>9</v>
      </c>
      <c r="CT97" s="23">
        <f t="shared" si="120"/>
        <v>12</v>
      </c>
      <c r="CU97" s="171">
        <f t="shared" si="121"/>
        <v>1</v>
      </c>
      <c r="CV97" s="23">
        <f t="shared" si="122"/>
        <v>11</v>
      </c>
      <c r="CW97" s="172">
        <f t="shared" si="123"/>
        <v>0</v>
      </c>
      <c r="CX97" s="24">
        <f t="shared" si="124"/>
        <v>0</v>
      </c>
      <c r="CY97" s="267">
        <f t="shared" si="125"/>
        <v>5</v>
      </c>
      <c r="CZ97" s="268">
        <f t="shared" si="126"/>
        <v>7</v>
      </c>
      <c r="DA97" s="267">
        <f t="shared" si="127"/>
        <v>0</v>
      </c>
      <c r="DB97" s="268">
        <f t="shared" si="128"/>
        <v>0</v>
      </c>
      <c r="DC97" s="173">
        <f t="shared" si="129"/>
        <v>15</v>
      </c>
      <c r="DD97" s="26">
        <f t="shared" si="130"/>
        <v>12</v>
      </c>
      <c r="DE97" s="173">
        <f t="shared" si="131"/>
        <v>0</v>
      </c>
      <c r="DF97" s="26">
        <f t="shared" si="132"/>
        <v>5</v>
      </c>
      <c r="DG97" s="326">
        <f t="shared" si="133"/>
        <v>0</v>
      </c>
      <c r="DH97" s="327">
        <f t="shared" si="134"/>
        <v>15</v>
      </c>
      <c r="DI97" s="172">
        <f t="shared" si="135"/>
        <v>4</v>
      </c>
      <c r="DJ97" s="24">
        <f t="shared" si="136"/>
        <v>0</v>
      </c>
      <c r="DK97" s="172"/>
      <c r="DL97" s="19">
        <f t="shared" si="137"/>
        <v>156</v>
      </c>
      <c r="DM97" s="19">
        <f t="shared" si="138"/>
        <v>27</v>
      </c>
      <c r="DN97" s="174">
        <f t="shared" si="139"/>
        <v>0</v>
      </c>
      <c r="DO97" s="278">
        <f t="shared" si="140"/>
        <v>87</v>
      </c>
      <c r="DP97" s="278">
        <f t="shared" si="141"/>
        <v>0</v>
      </c>
      <c r="DQ97" s="20">
        <f t="shared" si="142"/>
        <v>252</v>
      </c>
      <c r="DR97" s="20">
        <f t="shared" si="143"/>
        <v>5</v>
      </c>
      <c r="DS97" s="337">
        <f t="shared" si="144"/>
        <v>15</v>
      </c>
      <c r="DT97" s="174">
        <f t="shared" si="145"/>
        <v>64</v>
      </c>
      <c r="DU97" s="172">
        <f t="shared" si="149"/>
        <v>15</v>
      </c>
      <c r="DV97" s="172"/>
      <c r="DW97" s="172"/>
      <c r="DX97" s="172"/>
      <c r="DY97" s="172"/>
      <c r="DZ97" s="172"/>
      <c r="EA97" s="172"/>
      <c r="EB97" s="172"/>
      <c r="EC97" s="172"/>
      <c r="ED97" s="172"/>
      <c r="EE97" s="172"/>
      <c r="EF97" s="172"/>
      <c r="EG97" s="172"/>
      <c r="EH97" s="172"/>
      <c r="EI97" s="172"/>
      <c r="EJ97" s="172"/>
      <c r="EK97" s="172"/>
      <c r="EL97" s="172"/>
      <c r="EM97" s="172"/>
      <c r="EN97" s="172"/>
      <c r="EO97" s="172"/>
      <c r="EP97" s="172"/>
      <c r="EQ97" s="172"/>
      <c r="ER97" s="172"/>
      <c r="ES97" s="172"/>
      <c r="ET97" s="172"/>
      <c r="EU97" s="172"/>
      <c r="EV97" s="172"/>
      <c r="EW97" s="172"/>
      <c r="EX97" s="172"/>
      <c r="EY97" s="172"/>
      <c r="EZ97" s="172"/>
      <c r="FA97" s="172"/>
      <c r="FB97" s="172"/>
      <c r="FC97" s="172"/>
      <c r="FD97" s="172"/>
      <c r="FE97" s="172"/>
      <c r="FF97" s="172"/>
      <c r="FG97" s="172"/>
      <c r="FH97" s="172"/>
      <c r="FI97" s="172"/>
      <c r="FJ97" s="172"/>
      <c r="FK97" s="172"/>
      <c r="FL97" s="172"/>
      <c r="FM97" s="172"/>
      <c r="FN97" s="172"/>
      <c r="FO97" s="172"/>
      <c r="FP97" s="172"/>
      <c r="FQ97" s="172"/>
      <c r="FR97" s="172"/>
      <c r="FS97" s="172"/>
      <c r="FT97" s="172"/>
      <c r="FU97" s="172"/>
      <c r="FV97" s="172"/>
      <c r="FW97" s="172"/>
      <c r="FX97" s="172"/>
      <c r="FY97" s="172"/>
      <c r="FZ97" s="172"/>
      <c r="GA97" s="172"/>
      <c r="GB97" s="172"/>
      <c r="GC97" s="172"/>
      <c r="GD97" s="172"/>
      <c r="GE97" s="172"/>
      <c r="GF97" s="172"/>
      <c r="GG97" s="172"/>
      <c r="GH97" s="172"/>
      <c r="GI97" s="172"/>
      <c r="GJ97" s="172"/>
      <c r="GK97" s="172"/>
      <c r="GL97" s="172"/>
      <c r="GM97" s="172"/>
      <c r="GN97" s="172"/>
      <c r="GO97" s="172"/>
      <c r="GP97" s="172"/>
      <c r="GQ97" s="172"/>
      <c r="GR97" s="172"/>
      <c r="GS97" s="172"/>
      <c r="GT97" s="172"/>
      <c r="GU97" s="172"/>
      <c r="GV97" s="172"/>
      <c r="GW97" s="172"/>
      <c r="GX97" s="172"/>
      <c r="GY97" s="172"/>
      <c r="GZ97" s="172"/>
      <c r="HA97" s="172"/>
      <c r="HB97" s="172"/>
      <c r="HC97" s="172"/>
      <c r="HD97" s="172"/>
      <c r="HE97" s="172"/>
      <c r="HF97" s="172"/>
      <c r="HG97" s="172"/>
      <c r="HH97" s="172"/>
      <c r="HI97" s="172"/>
      <c r="HJ97" s="172"/>
      <c r="HK97" s="172"/>
      <c r="HL97" s="172"/>
      <c r="HM97" s="172"/>
      <c r="HN97" s="172"/>
      <c r="HO97" s="172"/>
      <c r="HP97" s="172"/>
      <c r="HQ97" s="172"/>
      <c r="HR97" s="172"/>
      <c r="HS97" s="172"/>
      <c r="HT97" s="172"/>
      <c r="HU97" s="172"/>
      <c r="HV97" s="172"/>
      <c r="HW97" s="172"/>
      <c r="HX97" s="172"/>
      <c r="HY97" s="172"/>
      <c r="HZ97" s="172"/>
      <c r="IA97" s="172"/>
      <c r="IB97" s="172"/>
      <c r="IC97" s="172"/>
      <c r="ID97" s="172"/>
      <c r="IE97" s="172"/>
      <c r="IF97" s="172"/>
      <c r="IG97" s="172"/>
      <c r="IH97" s="172"/>
      <c r="II97" s="172"/>
      <c r="IJ97" s="172"/>
      <c r="IK97" s="172"/>
      <c r="IL97" s="172"/>
      <c r="IM97" s="172"/>
      <c r="IN97" s="172"/>
      <c r="IO97" s="172"/>
      <c r="IP97" s="172"/>
      <c r="IQ97" s="172"/>
      <c r="IR97" s="172"/>
      <c r="IS97" s="172"/>
      <c r="IT97" s="172"/>
      <c r="IU97" s="172"/>
      <c r="IV97" s="172"/>
      <c r="IW97" s="172"/>
      <c r="IX97" s="172"/>
      <c r="IY97" s="172"/>
      <c r="IZ97" s="172"/>
      <c r="JA97" s="172"/>
      <c r="JB97" s="172"/>
      <c r="JC97" s="172"/>
      <c r="JD97" s="172"/>
      <c r="JE97" s="172"/>
      <c r="JF97" s="172"/>
      <c r="JG97" s="172"/>
      <c r="JH97" s="172"/>
      <c r="JI97" s="172"/>
      <c r="JJ97" s="172"/>
      <c r="JK97" s="172"/>
      <c r="JL97" s="172"/>
      <c r="JM97" s="172"/>
      <c r="JN97" s="172"/>
      <c r="JO97" s="172"/>
      <c r="JP97" s="172"/>
      <c r="JQ97" s="172"/>
      <c r="JR97" s="172"/>
      <c r="JS97" s="172"/>
      <c r="JT97" s="172"/>
      <c r="JU97" s="172"/>
      <c r="JV97" s="172"/>
      <c r="JW97" s="172"/>
      <c r="JX97" s="172"/>
      <c r="JY97" s="172"/>
      <c r="JZ97" s="172"/>
      <c r="KA97" s="172"/>
      <c r="KB97" s="172"/>
      <c r="KC97" s="172"/>
      <c r="KD97" s="172"/>
      <c r="KE97" s="172"/>
      <c r="KF97" s="172"/>
      <c r="KG97" s="172"/>
      <c r="KH97" s="172"/>
      <c r="KI97" s="172"/>
      <c r="KJ97" s="172"/>
      <c r="KK97" s="172"/>
      <c r="KL97" s="172"/>
      <c r="KM97" s="172"/>
      <c r="KN97" s="172"/>
      <c r="KO97" s="172"/>
      <c r="KP97" s="172"/>
      <c r="KQ97" s="172"/>
      <c r="KR97" s="172"/>
      <c r="KS97" s="172"/>
      <c r="KT97" s="172"/>
      <c r="KU97" s="172"/>
      <c r="KV97" s="172"/>
      <c r="KW97" s="172"/>
      <c r="KX97" s="172"/>
      <c r="KY97" s="172"/>
      <c r="KZ97" s="172"/>
      <c r="LA97" s="172"/>
      <c r="LB97" s="172"/>
      <c r="LC97" s="172"/>
      <c r="LD97" s="172"/>
      <c r="LE97" s="172"/>
      <c r="LF97" s="172"/>
      <c r="LG97" s="172"/>
      <c r="LH97" s="172"/>
      <c r="LI97" s="172"/>
      <c r="LJ97" s="172"/>
      <c r="LK97" s="172"/>
      <c r="LL97" s="172"/>
      <c r="LM97" s="172"/>
      <c r="LN97" s="172"/>
      <c r="LO97" s="172"/>
      <c r="LP97" s="172"/>
      <c r="LQ97" s="172"/>
      <c r="LR97" s="172"/>
      <c r="LS97" s="172"/>
      <c r="LT97" s="172"/>
      <c r="LU97" s="172"/>
      <c r="LV97" s="172"/>
      <c r="LW97" s="172"/>
      <c r="LX97" s="172"/>
      <c r="LY97" s="172"/>
      <c r="LZ97" s="172"/>
      <c r="MA97" s="172"/>
      <c r="MB97" s="172"/>
      <c r="MC97" s="172"/>
      <c r="MD97" s="172"/>
      <c r="ME97" s="172"/>
      <c r="MF97" s="172"/>
      <c r="MG97" s="172"/>
      <c r="MH97" s="172"/>
      <c r="MI97" s="172"/>
      <c r="MJ97" s="172"/>
      <c r="MK97" s="172"/>
      <c r="ML97" s="172"/>
      <c r="MM97" s="172"/>
      <c r="MN97" s="172"/>
      <c r="MO97" s="172"/>
      <c r="MP97" s="172"/>
      <c r="MQ97" s="172"/>
      <c r="MR97" s="172"/>
      <c r="MS97" s="172"/>
      <c r="MT97" s="172"/>
      <c r="MU97" s="172"/>
      <c r="MV97" s="172"/>
      <c r="MW97" s="172"/>
      <c r="MX97" s="172"/>
      <c r="MY97" s="172"/>
      <c r="MZ97" s="172"/>
      <c r="NA97" s="172"/>
      <c r="NB97" s="172"/>
      <c r="NC97" s="172"/>
      <c r="ND97" s="172"/>
      <c r="NE97" s="172"/>
      <c r="NF97" s="172"/>
      <c r="NG97" s="172"/>
      <c r="NH97" s="172"/>
      <c r="NI97" s="172"/>
      <c r="NJ97" s="172"/>
      <c r="NK97" s="172"/>
      <c r="NL97" s="172"/>
      <c r="NM97" s="172"/>
      <c r="NN97" s="172"/>
      <c r="NO97" s="172"/>
      <c r="NP97" s="172"/>
      <c r="NQ97" s="172"/>
      <c r="NR97" s="172"/>
      <c r="NS97" s="172"/>
      <c r="NT97" s="172"/>
      <c r="NU97" s="172"/>
      <c r="NV97" s="172"/>
      <c r="NW97" s="172"/>
      <c r="NX97" s="172"/>
      <c r="NY97" s="172"/>
      <c r="NZ97" s="172"/>
      <c r="OA97" s="172"/>
      <c r="OB97" s="172"/>
      <c r="OC97" s="172"/>
      <c r="OD97" s="172"/>
      <c r="OE97" s="172"/>
      <c r="OF97" s="172"/>
      <c r="OG97" s="172"/>
      <c r="OH97" s="172"/>
      <c r="OI97" s="172"/>
      <c r="OJ97" s="172"/>
      <c r="OK97" s="172"/>
      <c r="OL97" s="172"/>
      <c r="OM97" s="172"/>
      <c r="ON97" s="172"/>
      <c r="OO97" s="172"/>
      <c r="OP97" s="172"/>
      <c r="OQ97" s="172"/>
      <c r="OR97" s="172"/>
      <c r="OS97" s="172"/>
      <c r="OT97" s="172"/>
      <c r="OU97" s="172"/>
      <c r="OV97" s="172"/>
      <c r="OW97" s="172"/>
      <c r="OX97" s="172"/>
      <c r="OY97" s="172"/>
      <c r="OZ97" s="172"/>
      <c r="PA97" s="172"/>
      <c r="PB97" s="172"/>
      <c r="PC97" s="172"/>
      <c r="PD97" s="172"/>
      <c r="PE97" s="172"/>
      <c r="PF97" s="172"/>
      <c r="PG97" s="172"/>
      <c r="PH97" s="172"/>
      <c r="PI97" s="172"/>
      <c r="PJ97" s="172"/>
      <c r="PK97" s="172"/>
      <c r="PL97" s="172"/>
      <c r="PM97" s="172"/>
      <c r="PN97" s="172"/>
      <c r="PO97" s="172"/>
      <c r="PP97" s="172"/>
      <c r="PQ97" s="172"/>
      <c r="PR97" s="172"/>
      <c r="PS97" s="172"/>
      <c r="PT97" s="172"/>
      <c r="PU97" s="172"/>
      <c r="PV97" s="172"/>
      <c r="PW97" s="172"/>
      <c r="PX97" s="172"/>
      <c r="PY97" s="172"/>
      <c r="PZ97" s="172"/>
      <c r="QA97" s="172"/>
      <c r="QB97" s="172"/>
      <c r="QC97" s="172"/>
      <c r="QD97" s="172"/>
      <c r="QE97" s="172"/>
      <c r="QF97" s="172"/>
      <c r="QG97" s="172"/>
      <c r="QH97" s="172"/>
      <c r="QI97" s="172"/>
      <c r="QJ97" s="172"/>
      <c r="QK97" s="172"/>
      <c r="QL97" s="172"/>
      <c r="QM97" s="172"/>
      <c r="QN97" s="172"/>
      <c r="QO97" s="172"/>
      <c r="QP97" s="172"/>
      <c r="QQ97" s="172"/>
      <c r="QR97" s="172"/>
      <c r="QS97" s="172"/>
      <c r="QT97" s="172"/>
      <c r="QU97" s="172"/>
      <c r="QV97" s="172"/>
      <c r="QW97" s="172"/>
      <c r="QX97" s="172"/>
      <c r="QY97" s="172"/>
      <c r="QZ97" s="172"/>
      <c r="RA97" s="172"/>
      <c r="RB97" s="172"/>
      <c r="RC97" s="172"/>
      <c r="RD97" s="172"/>
      <c r="RE97" s="172"/>
      <c r="RF97" s="172"/>
      <c r="RG97" s="172"/>
      <c r="RH97" s="172"/>
      <c r="RI97" s="172"/>
      <c r="RJ97" s="172"/>
      <c r="RK97" s="172"/>
      <c r="RL97" s="172"/>
      <c r="RM97" s="172"/>
      <c r="RN97" s="172"/>
      <c r="RO97" s="172"/>
      <c r="RP97" s="172"/>
      <c r="RQ97" s="172"/>
      <c r="RR97" s="172"/>
      <c r="RS97" s="172"/>
      <c r="RT97" s="172"/>
      <c r="RU97" s="172"/>
      <c r="RV97" s="172"/>
      <c r="RW97" s="172"/>
      <c r="RX97" s="172"/>
      <c r="RY97" s="172"/>
      <c r="RZ97" s="172"/>
      <c r="SA97" s="172"/>
      <c r="SB97" s="172"/>
      <c r="SC97" s="172"/>
      <c r="SD97" s="172"/>
      <c r="SE97" s="172"/>
      <c r="SF97" s="172"/>
      <c r="SG97" s="172"/>
      <c r="SH97" s="172"/>
      <c r="SI97" s="172"/>
      <c r="SJ97" s="172"/>
      <c r="SK97" s="172"/>
      <c r="SL97" s="172"/>
      <c r="SM97" s="172"/>
      <c r="SN97" s="172"/>
      <c r="SO97" s="172"/>
      <c r="SP97" s="172"/>
      <c r="SQ97" s="172"/>
      <c r="SR97" s="172"/>
      <c r="SS97" s="172"/>
      <c r="ST97" s="172"/>
      <c r="SU97" s="172"/>
      <c r="SV97" s="172"/>
      <c r="SW97" s="172"/>
      <c r="SX97" s="172"/>
      <c r="SY97" s="172"/>
      <c r="SZ97" s="172"/>
      <c r="TA97" s="172"/>
      <c r="TB97" s="172"/>
      <c r="TC97" s="172"/>
      <c r="TD97" s="172"/>
      <c r="TE97" s="172"/>
      <c r="TF97" s="172"/>
      <c r="TG97" s="172"/>
      <c r="TH97" s="172"/>
      <c r="TI97" s="172"/>
      <c r="TJ97" s="172"/>
      <c r="TK97" s="172"/>
      <c r="TL97" s="172"/>
      <c r="TM97" s="172"/>
      <c r="TN97" s="172"/>
      <c r="TO97" s="172"/>
      <c r="TP97" s="172"/>
      <c r="TQ97" s="172"/>
      <c r="TR97" s="172"/>
      <c r="TS97" s="172"/>
      <c r="TT97" s="172"/>
      <c r="TU97" s="172"/>
      <c r="TV97" s="172"/>
      <c r="TW97" s="172"/>
      <c r="TX97" s="172"/>
      <c r="TY97" s="172"/>
      <c r="TZ97" s="172"/>
      <c r="UA97" s="172"/>
      <c r="UB97" s="172"/>
      <c r="UC97" s="172"/>
      <c r="UD97" s="172"/>
      <c r="UE97" s="172"/>
      <c r="UF97" s="172"/>
      <c r="UG97" s="172"/>
      <c r="UH97" s="172"/>
      <c r="UI97" s="172"/>
      <c r="UJ97" s="172"/>
      <c r="UK97" s="172"/>
      <c r="UL97" s="172"/>
      <c r="UM97" s="172"/>
      <c r="UN97" s="172"/>
      <c r="UO97" s="172"/>
      <c r="UP97" s="172"/>
      <c r="UQ97" s="172"/>
      <c r="UR97" s="172"/>
      <c r="US97" s="172"/>
      <c r="UT97" s="172"/>
      <c r="UU97" s="172"/>
      <c r="UV97" s="172"/>
      <c r="UW97" s="172"/>
      <c r="UX97" s="172"/>
      <c r="UY97" s="172"/>
      <c r="UZ97" s="172"/>
      <c r="VA97" s="172"/>
      <c r="VB97" s="172"/>
      <c r="VC97" s="172"/>
      <c r="VD97" s="172"/>
      <c r="VE97" s="172"/>
      <c r="VF97" s="172"/>
      <c r="VG97" s="172"/>
      <c r="VH97" s="172"/>
      <c r="VI97" s="172"/>
      <c r="VJ97" s="172"/>
      <c r="VK97" s="172"/>
      <c r="VL97" s="172"/>
      <c r="VM97" s="172"/>
      <c r="VN97" s="172"/>
      <c r="VO97" s="172"/>
      <c r="VP97" s="172"/>
      <c r="VQ97" s="172"/>
      <c r="VR97" s="172"/>
      <c r="VS97" s="172"/>
      <c r="VT97" s="172"/>
      <c r="VU97" s="172"/>
      <c r="VV97" s="172"/>
      <c r="VW97" s="172"/>
      <c r="VX97" s="172"/>
      <c r="VY97" s="172"/>
      <c r="VZ97" s="172"/>
      <c r="WA97" s="172"/>
      <c r="WB97" s="172"/>
      <c r="WC97" s="172"/>
      <c r="WD97" s="172"/>
      <c r="WE97" s="172"/>
      <c r="WF97" s="172"/>
      <c r="WG97" s="172"/>
      <c r="WH97" s="172"/>
      <c r="WI97" s="172"/>
      <c r="WJ97" s="172"/>
      <c r="WK97" s="172"/>
      <c r="WL97" s="172"/>
      <c r="WM97" s="172"/>
      <c r="WN97" s="172"/>
      <c r="WO97" s="172"/>
      <c r="WP97" s="172"/>
      <c r="WQ97" s="172"/>
      <c r="WR97" s="172"/>
      <c r="WS97" s="172"/>
      <c r="WT97" s="172"/>
      <c r="WU97" s="172"/>
      <c r="WV97" s="172"/>
      <c r="WW97" s="172"/>
      <c r="WX97" s="172"/>
      <c r="WY97" s="172"/>
      <c r="WZ97" s="172"/>
      <c r="XA97" s="172"/>
      <c r="XB97" s="172"/>
      <c r="XC97" s="172"/>
      <c r="XD97" s="172"/>
      <c r="XE97" s="172"/>
      <c r="XF97" s="172"/>
      <c r="XG97" s="172"/>
      <c r="XH97" s="172"/>
      <c r="XI97" s="172"/>
      <c r="XJ97" s="172"/>
      <c r="XK97" s="172"/>
      <c r="XL97" s="172"/>
      <c r="XM97" s="172"/>
      <c r="XN97" s="172"/>
      <c r="XO97" s="172"/>
      <c r="XP97" s="172"/>
      <c r="XQ97" s="172"/>
      <c r="XR97" s="172"/>
      <c r="XS97" s="172"/>
      <c r="XT97" s="172"/>
      <c r="XU97" s="172"/>
      <c r="XV97" s="172"/>
      <c r="XW97" s="172"/>
      <c r="XX97" s="172"/>
      <c r="XY97" s="172"/>
      <c r="XZ97" s="172"/>
      <c r="YA97" s="172"/>
      <c r="YB97" s="172"/>
      <c r="YC97" s="172"/>
      <c r="YD97" s="172"/>
      <c r="YE97" s="172"/>
      <c r="YF97" s="172"/>
      <c r="YG97" s="172"/>
      <c r="YH97" s="172"/>
      <c r="YI97" s="172"/>
      <c r="YJ97" s="172"/>
      <c r="YK97" s="172"/>
      <c r="YL97" s="172"/>
      <c r="YM97" s="172"/>
      <c r="YN97" s="172"/>
      <c r="YO97" s="172"/>
      <c r="YP97" s="172"/>
      <c r="YQ97" s="172"/>
      <c r="YR97" s="172"/>
      <c r="YS97" s="172"/>
      <c r="YT97" s="172"/>
      <c r="YU97" s="172"/>
      <c r="YV97" s="172"/>
      <c r="YW97" s="172"/>
      <c r="YX97" s="172"/>
      <c r="YY97" s="172"/>
      <c r="YZ97" s="172"/>
      <c r="ZA97" s="172"/>
      <c r="ZB97" s="172"/>
      <c r="ZC97" s="172"/>
      <c r="ZD97" s="172"/>
      <c r="ZE97" s="172"/>
      <c r="ZF97" s="172"/>
      <c r="ZG97" s="172"/>
      <c r="ZH97" s="172"/>
      <c r="ZI97" s="172"/>
      <c r="ZJ97" s="172"/>
      <c r="ZK97" s="172"/>
      <c r="ZL97" s="172"/>
      <c r="ZM97" s="172"/>
      <c r="ZN97" s="172"/>
      <c r="ZO97" s="172"/>
      <c r="ZP97" s="172"/>
      <c r="ZQ97" s="172"/>
      <c r="ZR97" s="172"/>
      <c r="ZS97" s="172"/>
      <c r="ZT97" s="172"/>
      <c r="ZU97" s="172"/>
      <c r="ZV97" s="172"/>
      <c r="ZW97" s="172"/>
      <c r="ZX97" s="172"/>
      <c r="ZY97" s="172"/>
      <c r="ZZ97" s="172"/>
      <c r="AAA97" s="172"/>
      <c r="AAB97" s="172"/>
      <c r="AAC97" s="172"/>
      <c r="AAD97" s="172"/>
      <c r="AAE97" s="172"/>
      <c r="AAF97" s="172"/>
      <c r="AAG97" s="172"/>
      <c r="AAH97" s="172"/>
      <c r="AAI97" s="172"/>
      <c r="AAJ97" s="172"/>
      <c r="AAK97" s="172"/>
      <c r="AAL97" s="172"/>
      <c r="AAM97" s="172"/>
      <c r="AAN97" s="172"/>
      <c r="AAO97" s="172"/>
      <c r="AAP97" s="172"/>
      <c r="AAQ97" s="172"/>
      <c r="AAR97" s="172"/>
      <c r="AAS97" s="172"/>
      <c r="AAT97" s="172"/>
      <c r="AAU97" s="172"/>
      <c r="AAV97" s="172"/>
      <c r="AAW97" s="172"/>
      <c r="AAX97" s="172"/>
      <c r="AAY97" s="172"/>
      <c r="AAZ97" s="172"/>
      <c r="ABA97" s="172"/>
      <c r="ABB97" s="172"/>
      <c r="ABC97" s="172"/>
      <c r="ABD97" s="172"/>
      <c r="ABE97" s="172"/>
      <c r="ABF97" s="172"/>
      <c r="ABG97" s="172"/>
      <c r="ABH97" s="172"/>
      <c r="ABI97" s="172"/>
      <c r="ABJ97" s="172"/>
      <c r="ABK97" s="172"/>
      <c r="ABL97" s="172"/>
      <c r="ABM97" s="172"/>
      <c r="ABN97" s="172"/>
      <c r="ABO97" s="172"/>
      <c r="ABP97" s="172"/>
      <c r="ABQ97" s="172"/>
      <c r="ABR97" s="172"/>
      <c r="ABS97" s="172"/>
      <c r="ABT97" s="172"/>
      <c r="ABU97" s="172"/>
      <c r="ABV97" s="172"/>
      <c r="ABW97" s="172"/>
      <c r="ABX97" s="172"/>
      <c r="ABY97" s="172"/>
      <c r="ABZ97" s="172"/>
      <c r="ACA97" s="172"/>
      <c r="ACB97" s="172"/>
      <c r="ACC97" s="172"/>
      <c r="ACD97" s="172"/>
      <c r="ACE97" s="172"/>
      <c r="ACF97" s="172"/>
      <c r="ACG97" s="172"/>
      <c r="ACH97" s="172"/>
      <c r="ACI97" s="172"/>
      <c r="ACJ97" s="172"/>
      <c r="ACK97" s="172"/>
      <c r="ACL97" s="172"/>
      <c r="ACM97" s="172"/>
      <c r="ACN97" s="172"/>
      <c r="ACO97" s="172"/>
      <c r="ACP97" s="172"/>
      <c r="ACQ97" s="172"/>
      <c r="ACR97" s="172"/>
      <c r="ACS97" s="172"/>
      <c r="ACT97" s="172"/>
      <c r="ACU97" s="172"/>
      <c r="ACV97" s="172"/>
      <c r="ACW97" s="172"/>
      <c r="ACX97" s="172"/>
      <c r="ACY97" s="172"/>
      <c r="ACZ97" s="172"/>
      <c r="ADA97" s="172"/>
      <c r="ADB97" s="172"/>
      <c r="ADC97" s="172"/>
      <c r="ADD97" s="172"/>
      <c r="ADE97" s="172"/>
      <c r="ADF97" s="172"/>
      <c r="ADG97" s="172"/>
      <c r="ADH97" s="172"/>
      <c r="ADI97" s="172"/>
      <c r="ADJ97" s="172"/>
      <c r="ADK97" s="172"/>
      <c r="ADL97" s="172"/>
      <c r="ADM97" s="172"/>
      <c r="ADN97" s="172"/>
      <c r="ADO97" s="172"/>
      <c r="ADP97" s="172"/>
      <c r="ADQ97" s="172"/>
      <c r="ADR97" s="172"/>
      <c r="ADS97" s="172"/>
      <c r="ADT97" s="172"/>
      <c r="ADU97" s="172"/>
      <c r="ADV97" s="172"/>
      <c r="ADW97" s="172"/>
      <c r="ADX97" s="172"/>
      <c r="ADY97" s="172"/>
      <c r="ADZ97" s="172"/>
      <c r="AEA97" s="172"/>
      <c r="AEB97" s="172"/>
      <c r="AEC97" s="172"/>
      <c r="AED97" s="172"/>
      <c r="AEE97" s="172"/>
      <c r="AEF97" s="172"/>
      <c r="AEG97" s="172"/>
      <c r="AEH97" s="172"/>
      <c r="AEI97" s="172"/>
      <c r="AEJ97" s="172"/>
      <c r="AEK97" s="172"/>
      <c r="AEL97" s="172"/>
      <c r="AEM97" s="172"/>
      <c r="AEN97" s="172"/>
      <c r="AEO97" s="172"/>
      <c r="AEP97" s="172"/>
      <c r="AEQ97" s="172"/>
      <c r="AER97" s="172"/>
      <c r="AES97" s="172"/>
      <c r="AET97" s="172"/>
      <c r="AEU97" s="172"/>
      <c r="AEV97" s="172"/>
      <c r="AEW97" s="172"/>
      <c r="AEX97" s="172"/>
      <c r="AEY97" s="172"/>
      <c r="AEZ97" s="172"/>
      <c r="AFA97" s="172"/>
      <c r="AFB97" s="172"/>
      <c r="AFC97" s="172"/>
      <c r="AFD97" s="172"/>
      <c r="AFE97" s="172"/>
      <c r="AFF97" s="172"/>
      <c r="AFG97" s="172"/>
      <c r="AFH97" s="172"/>
      <c r="AFI97" s="172"/>
      <c r="AFJ97" s="172"/>
      <c r="AFK97" s="172"/>
      <c r="AFL97" s="172"/>
      <c r="AFM97" s="172"/>
      <c r="AFN97" s="172"/>
      <c r="AFO97" s="172"/>
      <c r="AFP97" s="172"/>
      <c r="AFQ97" s="172"/>
      <c r="AFR97" s="172"/>
      <c r="AFS97" s="172"/>
      <c r="AFT97" s="172"/>
      <c r="AFU97" s="172"/>
      <c r="AFV97" s="172"/>
      <c r="AFW97" s="172"/>
      <c r="AFX97" s="172"/>
      <c r="AFY97" s="172"/>
      <c r="AFZ97" s="172"/>
      <c r="AGA97" s="172"/>
      <c r="AGB97" s="172"/>
      <c r="AGC97" s="172"/>
      <c r="AGD97" s="172"/>
      <c r="AGE97" s="172"/>
      <c r="AGF97" s="172"/>
      <c r="AGG97" s="172"/>
      <c r="AGH97" s="172"/>
      <c r="AGI97" s="172"/>
      <c r="AGJ97" s="172"/>
      <c r="AGK97" s="172"/>
      <c r="AGL97" s="172"/>
      <c r="AGM97" s="172"/>
      <c r="AGN97" s="172"/>
      <c r="AGO97" s="172"/>
      <c r="AGP97" s="172"/>
      <c r="AGQ97" s="172"/>
      <c r="AGR97" s="172"/>
      <c r="AGS97" s="172"/>
      <c r="AGT97" s="172"/>
      <c r="AGU97" s="172"/>
      <c r="AGV97" s="172"/>
      <c r="AGW97" s="172"/>
      <c r="AGX97" s="172"/>
      <c r="AGY97" s="172"/>
      <c r="AGZ97" s="172"/>
      <c r="AHA97" s="172"/>
      <c r="AHB97" s="172"/>
      <c r="AHC97" s="172"/>
      <c r="AHD97" s="172"/>
      <c r="AHE97" s="172"/>
      <c r="AHF97" s="172"/>
      <c r="AHG97" s="172"/>
      <c r="AHH97" s="172"/>
      <c r="AHI97" s="172"/>
      <c r="AHJ97" s="172"/>
      <c r="AHK97" s="172"/>
      <c r="AHL97" s="172"/>
      <c r="AHM97" s="172"/>
      <c r="AHN97" s="172"/>
      <c r="AHO97" s="172"/>
      <c r="AHP97" s="172"/>
      <c r="AHQ97" s="172"/>
      <c r="AHR97" s="172"/>
      <c r="AHS97" s="172"/>
      <c r="AHT97" s="172"/>
      <c r="AHU97" s="172"/>
      <c r="AHV97" s="172"/>
      <c r="AHW97" s="172"/>
      <c r="AHX97" s="172"/>
      <c r="AHY97" s="172"/>
      <c r="AHZ97" s="172"/>
      <c r="AIA97" s="172"/>
      <c r="AIB97" s="172"/>
      <c r="AIC97" s="172"/>
      <c r="AID97" s="172"/>
      <c r="AIE97" s="172"/>
      <c r="AIF97" s="172"/>
      <c r="AIG97" s="172"/>
      <c r="AIH97" s="172"/>
      <c r="AII97" s="172"/>
      <c r="AIJ97" s="172"/>
      <c r="AIK97" s="172"/>
      <c r="AIL97" s="172"/>
      <c r="AIM97" s="172"/>
      <c r="AIN97" s="172"/>
      <c r="AIO97" s="172"/>
      <c r="AIP97" s="172"/>
      <c r="AIQ97" s="172"/>
      <c r="AIR97" s="172"/>
      <c r="AIS97" s="172"/>
      <c r="AIT97" s="172"/>
      <c r="AIU97" s="172"/>
      <c r="AIV97" s="172"/>
      <c r="AIW97" s="172"/>
      <c r="AIX97" s="172"/>
      <c r="AIY97" s="172"/>
      <c r="AIZ97" s="172"/>
      <c r="AJA97" s="172"/>
      <c r="AJB97" s="172"/>
      <c r="AJC97" s="172"/>
      <c r="AJD97" s="172"/>
      <c r="AJE97" s="172"/>
      <c r="AJF97" s="172"/>
      <c r="AJG97" s="172"/>
      <c r="AJH97" s="172"/>
      <c r="AJI97" s="172"/>
      <c r="AJJ97" s="172"/>
      <c r="AJK97" s="172"/>
      <c r="AJL97" s="172"/>
      <c r="AJM97" s="172"/>
      <c r="AJN97" s="172"/>
      <c r="AJO97" s="172"/>
      <c r="AJP97" s="172"/>
      <c r="AJQ97" s="172"/>
      <c r="AJR97" s="172"/>
      <c r="AJS97" s="172"/>
      <c r="AJT97" s="172"/>
      <c r="AJU97" s="172"/>
      <c r="AJV97" s="172"/>
      <c r="AJW97" s="172"/>
      <c r="AJX97" s="172"/>
      <c r="AJY97" s="172"/>
      <c r="AJZ97" s="172"/>
      <c r="AKA97" s="172"/>
      <c r="AKB97" s="172"/>
      <c r="AKC97" s="172"/>
      <c r="AKD97" s="172"/>
      <c r="AKE97" s="172"/>
      <c r="AKF97" s="172"/>
      <c r="AKG97" s="172"/>
      <c r="AKH97" s="172"/>
      <c r="AKI97" s="172"/>
      <c r="AKJ97" s="172"/>
      <c r="AKK97" s="172"/>
      <c r="AKL97" s="172"/>
      <c r="AKM97" s="172"/>
      <c r="AKN97" s="172"/>
      <c r="AKO97" s="172"/>
      <c r="AKP97" s="172"/>
      <c r="AKQ97" s="172"/>
      <c r="AKR97" s="172"/>
      <c r="AKS97" s="172"/>
      <c r="AKT97" s="172"/>
      <c r="AKU97" s="172"/>
      <c r="AKV97" s="172"/>
      <c r="AKW97" s="172"/>
      <c r="AKX97" s="172"/>
      <c r="AKY97" s="172"/>
      <c r="AKZ97" s="172"/>
      <c r="ALA97" s="172"/>
      <c r="ALB97" s="172"/>
      <c r="ALC97" s="172"/>
      <c r="ALD97" s="172"/>
      <c r="ALE97" s="172"/>
      <c r="ALF97" s="172"/>
      <c r="ALG97" s="172"/>
      <c r="ALH97" s="172"/>
      <c r="ALI97" s="172"/>
      <c r="ALJ97" s="172"/>
      <c r="ALK97" s="172"/>
      <c r="ALL97" s="172"/>
      <c r="ALM97" s="172"/>
      <c r="ALN97" s="172"/>
      <c r="ALO97" s="172"/>
      <c r="ALP97" s="172"/>
      <c r="ALQ97" s="172"/>
      <c r="ALR97" s="172"/>
      <c r="ALS97" s="172"/>
      <c r="ALT97" s="172"/>
      <c r="ALU97" s="172"/>
      <c r="ALV97" s="172"/>
      <c r="ALW97" s="172"/>
      <c r="ALX97" s="172"/>
      <c r="ALY97" s="172"/>
      <c r="ALZ97" s="172"/>
      <c r="AMA97" s="172"/>
      <c r="AMB97" s="172"/>
      <c r="AMC97" s="172"/>
      <c r="AMD97" s="172"/>
      <c r="AME97" s="172"/>
      <c r="AMF97" s="172"/>
      <c r="AMG97" s="172"/>
      <c r="AMH97" s="172"/>
      <c r="AMI97" s="172"/>
      <c r="AMJ97" s="172"/>
      <c r="AMK97" s="172"/>
      <c r="AML97" s="172"/>
    </row>
    <row r="98" spans="1:1026" s="282" customFormat="1">
      <c r="A98" s="408" t="s">
        <v>456</v>
      </c>
      <c r="B98" s="408" t="s">
        <v>457</v>
      </c>
      <c r="C98" s="154">
        <f t="shared" si="95"/>
        <v>17</v>
      </c>
      <c r="D98" s="167">
        <f t="shared" si="96"/>
        <v>68</v>
      </c>
      <c r="E98" s="166" t="str">
        <f t="shared" si="97"/>
        <v>9C</v>
      </c>
      <c r="F98" s="367" t="str">
        <f t="shared" si="98"/>
        <v>1B</v>
      </c>
      <c r="G98" s="367" t="str">
        <f t="shared" si="99"/>
        <v>04</v>
      </c>
      <c r="H98" s="367" t="str">
        <f t="shared" si="100"/>
        <v>57</v>
      </c>
      <c r="I98" s="367" t="str">
        <f t="shared" si="101"/>
        <v>00</v>
      </c>
      <c r="J98" s="367" t="str">
        <f t="shared" si="102"/>
        <v>FC</v>
      </c>
      <c r="K98" s="367" t="str">
        <f t="shared" si="103"/>
        <v>05</v>
      </c>
      <c r="L98" s="367" t="str">
        <f t="shared" si="104"/>
        <v>13</v>
      </c>
      <c r="M98" s="367" t="str">
        <f t="shared" si="105"/>
        <v>4</v>
      </c>
      <c r="N98" s="367" t="str">
        <f t="shared" si="106"/>
        <v/>
      </c>
      <c r="O98" s="156" t="str">
        <f t="shared" si="107"/>
        <v/>
      </c>
      <c r="P98" s="157" t="str">
        <f t="shared" si="151"/>
        <v>1</v>
      </c>
      <c r="Q98" s="158" t="str">
        <f t="shared" si="151"/>
        <v>0</v>
      </c>
      <c r="R98" s="158" t="str">
        <f t="shared" si="151"/>
        <v>0</v>
      </c>
      <c r="S98" s="159" t="str">
        <f t="shared" si="151"/>
        <v>1</v>
      </c>
      <c r="T98" s="158" t="str">
        <f t="shared" si="151"/>
        <v>1</v>
      </c>
      <c r="U98" s="158" t="str">
        <f t="shared" si="151"/>
        <v>1</v>
      </c>
      <c r="V98" s="158" t="str">
        <f t="shared" si="151"/>
        <v>0</v>
      </c>
      <c r="W98" s="159" t="str">
        <f t="shared" si="151"/>
        <v>0</v>
      </c>
      <c r="X98" s="158" t="str">
        <f t="shared" si="152"/>
        <v>0</v>
      </c>
      <c r="Y98" s="158" t="str">
        <f t="shared" si="152"/>
        <v>0</v>
      </c>
      <c r="Z98" s="158" t="str">
        <f t="shared" si="152"/>
        <v>0</v>
      </c>
      <c r="AA98" s="159" t="str">
        <f t="shared" si="152"/>
        <v>1</v>
      </c>
      <c r="AB98" s="161" t="str">
        <f t="shared" si="152"/>
        <v>1</v>
      </c>
      <c r="AC98" s="161" t="str">
        <f t="shared" si="152"/>
        <v>0</v>
      </c>
      <c r="AD98" s="158" t="str">
        <f t="shared" si="152"/>
        <v>1</v>
      </c>
      <c r="AE98" s="159" t="str">
        <f t="shared" si="152"/>
        <v>1</v>
      </c>
      <c r="AF98" s="367" t="str">
        <f t="shared" si="153"/>
        <v>0</v>
      </c>
      <c r="AG98" s="162" t="str">
        <f t="shared" si="153"/>
        <v>0</v>
      </c>
      <c r="AH98" s="163" t="str">
        <f t="shared" si="153"/>
        <v>0</v>
      </c>
      <c r="AI98" s="165" t="str">
        <f t="shared" si="153"/>
        <v>0</v>
      </c>
      <c r="AJ98" s="164" t="str">
        <f t="shared" si="153"/>
        <v>0</v>
      </c>
      <c r="AK98" s="164" t="str">
        <f t="shared" si="153"/>
        <v>1</v>
      </c>
      <c r="AL98" s="289" t="str">
        <f t="shared" si="153"/>
        <v>0</v>
      </c>
      <c r="AM98" s="165" t="str">
        <f t="shared" si="153"/>
        <v>0</v>
      </c>
      <c r="AN98" s="230" t="str">
        <f t="shared" si="154"/>
        <v>0</v>
      </c>
      <c r="AO98" s="230" t="str">
        <f t="shared" si="154"/>
        <v>1</v>
      </c>
      <c r="AP98" s="230" t="str">
        <f t="shared" si="154"/>
        <v>0</v>
      </c>
      <c r="AQ98" s="231" t="str">
        <f t="shared" si="154"/>
        <v>1</v>
      </c>
      <c r="AR98" s="230" t="str">
        <f t="shared" si="154"/>
        <v>0</v>
      </c>
      <c r="AS98" s="230" t="str">
        <f t="shared" si="154"/>
        <v>1</v>
      </c>
      <c r="AT98" s="230" t="str">
        <f t="shared" si="154"/>
        <v>1</v>
      </c>
      <c r="AU98" s="231" t="str">
        <f t="shared" si="154"/>
        <v>1</v>
      </c>
      <c r="AV98" s="230" t="str">
        <f t="shared" si="155"/>
        <v>0</v>
      </c>
      <c r="AW98" s="232" t="str">
        <f t="shared" si="155"/>
        <v>0</v>
      </c>
      <c r="AX98" s="232" t="str">
        <f t="shared" si="155"/>
        <v>0</v>
      </c>
      <c r="AY98" s="233" t="str">
        <f t="shared" si="155"/>
        <v>0</v>
      </c>
      <c r="AZ98" s="232" t="str">
        <f t="shared" si="155"/>
        <v>0</v>
      </c>
      <c r="BA98" s="232" t="str">
        <f t="shared" si="155"/>
        <v>0</v>
      </c>
      <c r="BB98" s="232" t="str">
        <f t="shared" si="155"/>
        <v>0</v>
      </c>
      <c r="BC98" s="233" t="str">
        <f t="shared" si="155"/>
        <v>0</v>
      </c>
      <c r="BD98" s="168" t="str">
        <f t="shared" si="156"/>
        <v>1</v>
      </c>
      <c r="BE98" s="168" t="str">
        <f t="shared" si="156"/>
        <v>1</v>
      </c>
      <c r="BF98" s="168" t="str">
        <f t="shared" si="156"/>
        <v>1</v>
      </c>
      <c r="BG98" s="169" t="str">
        <f t="shared" si="156"/>
        <v>1</v>
      </c>
      <c r="BH98" s="168" t="str">
        <f t="shared" si="156"/>
        <v>1</v>
      </c>
      <c r="BI98" s="168" t="str">
        <f t="shared" si="156"/>
        <v>1</v>
      </c>
      <c r="BJ98" s="168" t="str">
        <f t="shared" si="156"/>
        <v>0</v>
      </c>
      <c r="BK98" s="169" t="str">
        <f t="shared" si="156"/>
        <v>0</v>
      </c>
      <c r="BL98" s="168" t="str">
        <f t="shared" si="157"/>
        <v>0</v>
      </c>
      <c r="BM98" s="168" t="str">
        <f t="shared" si="157"/>
        <v>0</v>
      </c>
      <c r="BN98" s="168" t="str">
        <f t="shared" si="157"/>
        <v>0</v>
      </c>
      <c r="BO98" s="169" t="str">
        <f t="shared" si="157"/>
        <v>0</v>
      </c>
      <c r="BP98" s="168" t="str">
        <f t="shared" si="157"/>
        <v>0</v>
      </c>
      <c r="BQ98" s="168" t="str">
        <f t="shared" si="157"/>
        <v>1</v>
      </c>
      <c r="BR98" s="168" t="str">
        <f t="shared" si="157"/>
        <v>0</v>
      </c>
      <c r="BS98" s="169" t="str">
        <f t="shared" si="157"/>
        <v>1</v>
      </c>
      <c r="BT98" s="302" t="str">
        <f t="shared" si="158"/>
        <v>0</v>
      </c>
      <c r="BU98" s="302" t="str">
        <f t="shared" si="158"/>
        <v>0</v>
      </c>
      <c r="BV98" s="302" t="str">
        <f t="shared" si="158"/>
        <v>0</v>
      </c>
      <c r="BW98" s="303" t="str">
        <f t="shared" si="158"/>
        <v>1</v>
      </c>
      <c r="BX98" s="302" t="str">
        <f t="shared" si="158"/>
        <v>0</v>
      </c>
      <c r="BY98" s="302" t="str">
        <f t="shared" si="158"/>
        <v>0</v>
      </c>
      <c r="BZ98" s="302" t="str">
        <f t="shared" si="158"/>
        <v>1</v>
      </c>
      <c r="CA98" s="303" t="str">
        <f t="shared" si="158"/>
        <v>1</v>
      </c>
      <c r="CB98" s="164" t="str">
        <f t="shared" si="159"/>
        <v>0</v>
      </c>
      <c r="CC98" s="289" t="str">
        <f t="shared" si="159"/>
        <v>1</v>
      </c>
      <c r="CD98" s="340" t="str">
        <f t="shared" si="159"/>
        <v>0</v>
      </c>
      <c r="CE98" s="341" t="str">
        <f t="shared" si="159"/>
        <v>0</v>
      </c>
      <c r="CF98" s="340" t="str">
        <f t="shared" si="159"/>
        <v>0</v>
      </c>
      <c r="CG98" s="340" t="str">
        <f t="shared" si="159"/>
        <v>0</v>
      </c>
      <c r="CH98" s="340" t="str">
        <f t="shared" si="159"/>
        <v>0</v>
      </c>
      <c r="CI98" s="341" t="str">
        <f t="shared" si="159"/>
        <v>0</v>
      </c>
      <c r="CJ98" s="367"/>
      <c r="CK98" s="367"/>
      <c r="CL98" s="32" t="str">
        <f t="shared" si="146"/>
        <v>9C1B</v>
      </c>
      <c r="CM98" s="285">
        <f t="shared" si="147"/>
        <v>87</v>
      </c>
      <c r="CN98" s="285">
        <f t="shared" si="150"/>
        <v>97</v>
      </c>
      <c r="CO98" s="142">
        <f t="shared" si="117"/>
        <v>63.2</v>
      </c>
      <c r="CP98" s="142">
        <f t="shared" si="118"/>
        <v>17.333333333333332</v>
      </c>
      <c r="CQ98" s="154">
        <f t="shared" si="148"/>
        <v>2</v>
      </c>
      <c r="CR98" s="367"/>
      <c r="CS98" s="170">
        <f t="shared" si="119"/>
        <v>9</v>
      </c>
      <c r="CT98" s="23">
        <f t="shared" si="120"/>
        <v>12</v>
      </c>
      <c r="CU98" s="171">
        <f t="shared" si="121"/>
        <v>1</v>
      </c>
      <c r="CV98" s="23">
        <f t="shared" si="122"/>
        <v>11</v>
      </c>
      <c r="CW98" s="172">
        <f t="shared" si="123"/>
        <v>0</v>
      </c>
      <c r="CX98" s="24">
        <f t="shared" si="124"/>
        <v>4</v>
      </c>
      <c r="CY98" s="267">
        <f t="shared" si="125"/>
        <v>5</v>
      </c>
      <c r="CZ98" s="268">
        <f t="shared" si="126"/>
        <v>7</v>
      </c>
      <c r="DA98" s="267">
        <f t="shared" si="127"/>
        <v>0</v>
      </c>
      <c r="DB98" s="268">
        <f t="shared" si="128"/>
        <v>0</v>
      </c>
      <c r="DC98" s="173">
        <f t="shared" si="129"/>
        <v>15</v>
      </c>
      <c r="DD98" s="26">
        <f t="shared" si="130"/>
        <v>12</v>
      </c>
      <c r="DE98" s="173">
        <f t="shared" si="131"/>
        <v>0</v>
      </c>
      <c r="DF98" s="26">
        <f t="shared" si="132"/>
        <v>5</v>
      </c>
      <c r="DG98" s="326">
        <f t="shared" si="133"/>
        <v>1</v>
      </c>
      <c r="DH98" s="327">
        <f t="shared" si="134"/>
        <v>3</v>
      </c>
      <c r="DI98" s="172">
        <f t="shared" si="135"/>
        <v>4</v>
      </c>
      <c r="DJ98" s="24">
        <f t="shared" si="136"/>
        <v>0</v>
      </c>
      <c r="DK98" s="172"/>
      <c r="DL98" s="19">
        <f t="shared" si="137"/>
        <v>156</v>
      </c>
      <c r="DM98" s="19">
        <f t="shared" si="138"/>
        <v>27</v>
      </c>
      <c r="DN98" s="174">
        <f t="shared" si="139"/>
        <v>4</v>
      </c>
      <c r="DO98" s="278">
        <f t="shared" si="140"/>
        <v>87</v>
      </c>
      <c r="DP98" s="278">
        <f t="shared" si="141"/>
        <v>0</v>
      </c>
      <c r="DQ98" s="20">
        <f t="shared" si="142"/>
        <v>252</v>
      </c>
      <c r="DR98" s="20">
        <f t="shared" si="143"/>
        <v>5</v>
      </c>
      <c r="DS98" s="337">
        <f t="shared" si="144"/>
        <v>19</v>
      </c>
      <c r="DT98" s="174">
        <f t="shared" si="145"/>
        <v>64</v>
      </c>
      <c r="DU98" s="172">
        <f t="shared" si="149"/>
        <v>19</v>
      </c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  <c r="IP98" s="172"/>
      <c r="IQ98" s="172"/>
      <c r="IR98" s="172"/>
      <c r="IS98" s="172"/>
      <c r="IT98" s="172"/>
      <c r="IU98" s="172"/>
      <c r="IV98" s="172"/>
      <c r="IW98" s="172"/>
      <c r="IX98" s="172"/>
      <c r="IY98" s="172"/>
      <c r="IZ98" s="172"/>
      <c r="JA98" s="172"/>
      <c r="JB98" s="172"/>
      <c r="JC98" s="172"/>
      <c r="JD98" s="172"/>
      <c r="JE98" s="172"/>
      <c r="JF98" s="172"/>
      <c r="JG98" s="172"/>
      <c r="JH98" s="172"/>
      <c r="JI98" s="172"/>
      <c r="JJ98" s="172"/>
      <c r="JK98" s="172"/>
      <c r="JL98" s="172"/>
      <c r="JM98" s="172"/>
      <c r="JN98" s="172"/>
      <c r="JO98" s="172"/>
      <c r="JP98" s="172"/>
      <c r="JQ98" s="172"/>
      <c r="JR98" s="172"/>
      <c r="JS98" s="172"/>
      <c r="JT98" s="172"/>
      <c r="JU98" s="172"/>
      <c r="JV98" s="172"/>
      <c r="JW98" s="172"/>
      <c r="JX98" s="172"/>
      <c r="JY98" s="172"/>
      <c r="JZ98" s="172"/>
      <c r="KA98" s="172"/>
      <c r="KB98" s="172"/>
      <c r="KC98" s="172"/>
      <c r="KD98" s="172"/>
      <c r="KE98" s="172"/>
      <c r="KF98" s="172"/>
      <c r="KG98" s="172"/>
      <c r="KH98" s="172"/>
      <c r="KI98" s="172"/>
      <c r="KJ98" s="172"/>
      <c r="KK98" s="172"/>
      <c r="KL98" s="172"/>
      <c r="KM98" s="172"/>
      <c r="KN98" s="172"/>
      <c r="KO98" s="172"/>
      <c r="KP98" s="172"/>
      <c r="KQ98" s="172"/>
      <c r="KR98" s="172"/>
      <c r="KS98" s="172"/>
      <c r="KT98" s="172"/>
      <c r="KU98" s="172"/>
      <c r="KV98" s="172"/>
      <c r="KW98" s="172"/>
      <c r="KX98" s="172"/>
      <c r="KY98" s="172"/>
      <c r="KZ98" s="172"/>
      <c r="LA98" s="172"/>
      <c r="LB98" s="172"/>
      <c r="LC98" s="172"/>
      <c r="LD98" s="172"/>
      <c r="LE98" s="172"/>
      <c r="LF98" s="172"/>
      <c r="LG98" s="172"/>
      <c r="LH98" s="172"/>
      <c r="LI98" s="172"/>
      <c r="LJ98" s="172"/>
      <c r="LK98" s="172"/>
      <c r="LL98" s="172"/>
      <c r="LM98" s="172"/>
      <c r="LN98" s="172"/>
      <c r="LO98" s="172"/>
      <c r="LP98" s="172"/>
      <c r="LQ98" s="172"/>
      <c r="LR98" s="172"/>
      <c r="LS98" s="172"/>
      <c r="LT98" s="172"/>
      <c r="LU98" s="172"/>
      <c r="LV98" s="172"/>
      <c r="LW98" s="172"/>
      <c r="LX98" s="172"/>
      <c r="LY98" s="172"/>
      <c r="LZ98" s="172"/>
      <c r="MA98" s="172"/>
      <c r="MB98" s="172"/>
      <c r="MC98" s="172"/>
      <c r="MD98" s="172"/>
      <c r="ME98" s="172"/>
      <c r="MF98" s="172"/>
      <c r="MG98" s="172"/>
      <c r="MH98" s="172"/>
      <c r="MI98" s="172"/>
      <c r="MJ98" s="172"/>
      <c r="MK98" s="172"/>
      <c r="ML98" s="172"/>
      <c r="MM98" s="172"/>
      <c r="MN98" s="172"/>
      <c r="MO98" s="172"/>
      <c r="MP98" s="172"/>
      <c r="MQ98" s="172"/>
      <c r="MR98" s="172"/>
      <c r="MS98" s="172"/>
      <c r="MT98" s="172"/>
      <c r="MU98" s="172"/>
      <c r="MV98" s="172"/>
      <c r="MW98" s="172"/>
      <c r="MX98" s="172"/>
      <c r="MY98" s="172"/>
      <c r="MZ98" s="172"/>
      <c r="NA98" s="172"/>
      <c r="NB98" s="172"/>
      <c r="NC98" s="172"/>
      <c r="ND98" s="172"/>
      <c r="NE98" s="172"/>
      <c r="NF98" s="172"/>
      <c r="NG98" s="172"/>
      <c r="NH98" s="172"/>
      <c r="NI98" s="172"/>
      <c r="NJ98" s="172"/>
      <c r="NK98" s="172"/>
      <c r="NL98" s="172"/>
      <c r="NM98" s="172"/>
      <c r="NN98" s="172"/>
      <c r="NO98" s="172"/>
      <c r="NP98" s="172"/>
      <c r="NQ98" s="172"/>
      <c r="NR98" s="172"/>
      <c r="NS98" s="172"/>
      <c r="NT98" s="172"/>
      <c r="NU98" s="172"/>
      <c r="NV98" s="172"/>
      <c r="NW98" s="172"/>
      <c r="NX98" s="172"/>
      <c r="NY98" s="172"/>
      <c r="NZ98" s="172"/>
      <c r="OA98" s="172"/>
      <c r="OB98" s="172"/>
      <c r="OC98" s="172"/>
      <c r="OD98" s="172"/>
      <c r="OE98" s="172"/>
      <c r="OF98" s="172"/>
      <c r="OG98" s="172"/>
      <c r="OH98" s="172"/>
      <c r="OI98" s="172"/>
      <c r="OJ98" s="172"/>
      <c r="OK98" s="172"/>
      <c r="OL98" s="172"/>
      <c r="OM98" s="172"/>
      <c r="ON98" s="172"/>
      <c r="OO98" s="172"/>
      <c r="OP98" s="172"/>
      <c r="OQ98" s="172"/>
      <c r="OR98" s="172"/>
      <c r="OS98" s="172"/>
      <c r="OT98" s="172"/>
      <c r="OU98" s="172"/>
      <c r="OV98" s="172"/>
      <c r="OW98" s="172"/>
      <c r="OX98" s="172"/>
      <c r="OY98" s="172"/>
      <c r="OZ98" s="172"/>
      <c r="PA98" s="172"/>
      <c r="PB98" s="172"/>
      <c r="PC98" s="172"/>
      <c r="PD98" s="172"/>
      <c r="PE98" s="172"/>
      <c r="PF98" s="172"/>
      <c r="PG98" s="172"/>
      <c r="PH98" s="172"/>
      <c r="PI98" s="172"/>
      <c r="PJ98" s="172"/>
      <c r="PK98" s="172"/>
      <c r="PL98" s="172"/>
      <c r="PM98" s="172"/>
      <c r="PN98" s="172"/>
      <c r="PO98" s="172"/>
      <c r="PP98" s="172"/>
      <c r="PQ98" s="172"/>
      <c r="PR98" s="172"/>
      <c r="PS98" s="172"/>
      <c r="PT98" s="172"/>
      <c r="PU98" s="172"/>
      <c r="PV98" s="172"/>
      <c r="PW98" s="172"/>
      <c r="PX98" s="172"/>
      <c r="PY98" s="172"/>
      <c r="PZ98" s="172"/>
      <c r="QA98" s="172"/>
      <c r="QB98" s="172"/>
      <c r="QC98" s="172"/>
      <c r="QD98" s="172"/>
      <c r="QE98" s="172"/>
      <c r="QF98" s="172"/>
      <c r="QG98" s="172"/>
      <c r="QH98" s="172"/>
      <c r="QI98" s="172"/>
      <c r="QJ98" s="172"/>
      <c r="QK98" s="172"/>
      <c r="QL98" s="172"/>
      <c r="QM98" s="172"/>
      <c r="QN98" s="172"/>
      <c r="QO98" s="172"/>
      <c r="QP98" s="172"/>
      <c r="QQ98" s="172"/>
      <c r="QR98" s="172"/>
      <c r="QS98" s="172"/>
      <c r="QT98" s="172"/>
      <c r="QU98" s="172"/>
      <c r="QV98" s="172"/>
      <c r="QW98" s="172"/>
      <c r="QX98" s="172"/>
      <c r="QY98" s="172"/>
      <c r="QZ98" s="172"/>
      <c r="RA98" s="172"/>
      <c r="RB98" s="172"/>
      <c r="RC98" s="172"/>
      <c r="RD98" s="172"/>
      <c r="RE98" s="172"/>
      <c r="RF98" s="172"/>
      <c r="RG98" s="172"/>
      <c r="RH98" s="172"/>
      <c r="RI98" s="172"/>
      <c r="RJ98" s="172"/>
      <c r="RK98" s="172"/>
      <c r="RL98" s="172"/>
      <c r="RM98" s="172"/>
      <c r="RN98" s="172"/>
      <c r="RO98" s="172"/>
      <c r="RP98" s="172"/>
      <c r="RQ98" s="172"/>
      <c r="RR98" s="172"/>
      <c r="RS98" s="172"/>
      <c r="RT98" s="172"/>
      <c r="RU98" s="172"/>
      <c r="RV98" s="172"/>
      <c r="RW98" s="172"/>
      <c r="RX98" s="172"/>
      <c r="RY98" s="172"/>
      <c r="RZ98" s="172"/>
      <c r="SA98" s="172"/>
      <c r="SB98" s="172"/>
      <c r="SC98" s="172"/>
      <c r="SD98" s="172"/>
      <c r="SE98" s="172"/>
      <c r="SF98" s="172"/>
      <c r="SG98" s="172"/>
      <c r="SH98" s="172"/>
      <c r="SI98" s="172"/>
      <c r="SJ98" s="172"/>
      <c r="SK98" s="172"/>
      <c r="SL98" s="172"/>
      <c r="SM98" s="172"/>
      <c r="SN98" s="172"/>
      <c r="SO98" s="172"/>
      <c r="SP98" s="172"/>
      <c r="SQ98" s="172"/>
      <c r="SR98" s="172"/>
      <c r="SS98" s="172"/>
      <c r="ST98" s="172"/>
      <c r="SU98" s="172"/>
      <c r="SV98" s="172"/>
      <c r="SW98" s="172"/>
      <c r="SX98" s="172"/>
      <c r="SY98" s="172"/>
      <c r="SZ98" s="172"/>
      <c r="TA98" s="172"/>
      <c r="TB98" s="172"/>
      <c r="TC98" s="172"/>
      <c r="TD98" s="172"/>
      <c r="TE98" s="172"/>
      <c r="TF98" s="172"/>
      <c r="TG98" s="172"/>
      <c r="TH98" s="172"/>
      <c r="TI98" s="172"/>
      <c r="TJ98" s="172"/>
      <c r="TK98" s="172"/>
      <c r="TL98" s="172"/>
      <c r="TM98" s="172"/>
      <c r="TN98" s="172"/>
      <c r="TO98" s="172"/>
      <c r="TP98" s="172"/>
      <c r="TQ98" s="172"/>
      <c r="TR98" s="172"/>
      <c r="TS98" s="172"/>
      <c r="TT98" s="172"/>
      <c r="TU98" s="172"/>
      <c r="TV98" s="172"/>
      <c r="TW98" s="172"/>
      <c r="TX98" s="172"/>
      <c r="TY98" s="172"/>
      <c r="TZ98" s="172"/>
      <c r="UA98" s="172"/>
      <c r="UB98" s="172"/>
      <c r="UC98" s="172"/>
      <c r="UD98" s="172"/>
      <c r="UE98" s="172"/>
      <c r="UF98" s="172"/>
      <c r="UG98" s="172"/>
      <c r="UH98" s="172"/>
      <c r="UI98" s="172"/>
      <c r="UJ98" s="172"/>
      <c r="UK98" s="172"/>
      <c r="UL98" s="172"/>
      <c r="UM98" s="172"/>
      <c r="UN98" s="172"/>
      <c r="UO98" s="172"/>
      <c r="UP98" s="172"/>
      <c r="UQ98" s="172"/>
      <c r="UR98" s="172"/>
      <c r="US98" s="172"/>
      <c r="UT98" s="172"/>
      <c r="UU98" s="172"/>
      <c r="UV98" s="172"/>
      <c r="UW98" s="172"/>
      <c r="UX98" s="172"/>
      <c r="UY98" s="172"/>
      <c r="UZ98" s="172"/>
      <c r="VA98" s="172"/>
      <c r="VB98" s="172"/>
      <c r="VC98" s="172"/>
      <c r="VD98" s="172"/>
      <c r="VE98" s="172"/>
      <c r="VF98" s="172"/>
      <c r="VG98" s="172"/>
      <c r="VH98" s="172"/>
      <c r="VI98" s="172"/>
      <c r="VJ98" s="172"/>
      <c r="VK98" s="172"/>
      <c r="VL98" s="172"/>
      <c r="VM98" s="172"/>
      <c r="VN98" s="172"/>
      <c r="VO98" s="172"/>
      <c r="VP98" s="172"/>
      <c r="VQ98" s="172"/>
      <c r="VR98" s="172"/>
      <c r="VS98" s="172"/>
      <c r="VT98" s="172"/>
      <c r="VU98" s="172"/>
      <c r="VV98" s="172"/>
      <c r="VW98" s="172"/>
      <c r="VX98" s="172"/>
      <c r="VY98" s="172"/>
      <c r="VZ98" s="172"/>
      <c r="WA98" s="172"/>
      <c r="WB98" s="172"/>
      <c r="WC98" s="172"/>
      <c r="WD98" s="172"/>
      <c r="WE98" s="172"/>
      <c r="WF98" s="172"/>
      <c r="WG98" s="172"/>
      <c r="WH98" s="172"/>
      <c r="WI98" s="172"/>
      <c r="WJ98" s="172"/>
      <c r="WK98" s="172"/>
      <c r="WL98" s="172"/>
      <c r="WM98" s="172"/>
      <c r="WN98" s="172"/>
      <c r="WO98" s="172"/>
      <c r="WP98" s="172"/>
      <c r="WQ98" s="172"/>
      <c r="WR98" s="172"/>
      <c r="WS98" s="172"/>
      <c r="WT98" s="172"/>
      <c r="WU98" s="172"/>
      <c r="WV98" s="172"/>
      <c r="WW98" s="172"/>
      <c r="WX98" s="172"/>
      <c r="WY98" s="172"/>
      <c r="WZ98" s="172"/>
      <c r="XA98" s="172"/>
      <c r="XB98" s="172"/>
      <c r="XC98" s="172"/>
      <c r="XD98" s="172"/>
      <c r="XE98" s="172"/>
      <c r="XF98" s="172"/>
      <c r="XG98" s="172"/>
      <c r="XH98" s="172"/>
      <c r="XI98" s="172"/>
      <c r="XJ98" s="172"/>
      <c r="XK98" s="172"/>
      <c r="XL98" s="172"/>
      <c r="XM98" s="172"/>
      <c r="XN98" s="172"/>
      <c r="XO98" s="172"/>
      <c r="XP98" s="172"/>
      <c r="XQ98" s="172"/>
      <c r="XR98" s="172"/>
      <c r="XS98" s="172"/>
      <c r="XT98" s="172"/>
      <c r="XU98" s="172"/>
      <c r="XV98" s="172"/>
      <c r="XW98" s="172"/>
      <c r="XX98" s="172"/>
      <c r="XY98" s="172"/>
      <c r="XZ98" s="172"/>
      <c r="YA98" s="172"/>
      <c r="YB98" s="172"/>
      <c r="YC98" s="172"/>
      <c r="YD98" s="172"/>
      <c r="YE98" s="172"/>
      <c r="YF98" s="172"/>
      <c r="YG98" s="172"/>
      <c r="YH98" s="172"/>
      <c r="YI98" s="172"/>
      <c r="YJ98" s="172"/>
      <c r="YK98" s="172"/>
      <c r="YL98" s="172"/>
      <c r="YM98" s="172"/>
      <c r="YN98" s="172"/>
      <c r="YO98" s="172"/>
      <c r="YP98" s="172"/>
      <c r="YQ98" s="172"/>
      <c r="YR98" s="172"/>
      <c r="YS98" s="172"/>
      <c r="YT98" s="172"/>
      <c r="YU98" s="172"/>
      <c r="YV98" s="172"/>
      <c r="YW98" s="172"/>
      <c r="YX98" s="172"/>
      <c r="YY98" s="172"/>
      <c r="YZ98" s="172"/>
      <c r="ZA98" s="172"/>
      <c r="ZB98" s="172"/>
      <c r="ZC98" s="172"/>
      <c r="ZD98" s="172"/>
      <c r="ZE98" s="172"/>
      <c r="ZF98" s="172"/>
      <c r="ZG98" s="172"/>
      <c r="ZH98" s="172"/>
      <c r="ZI98" s="172"/>
      <c r="ZJ98" s="172"/>
      <c r="ZK98" s="172"/>
      <c r="ZL98" s="172"/>
      <c r="ZM98" s="172"/>
      <c r="ZN98" s="172"/>
      <c r="ZO98" s="172"/>
      <c r="ZP98" s="172"/>
      <c r="ZQ98" s="172"/>
      <c r="ZR98" s="172"/>
      <c r="ZS98" s="172"/>
      <c r="ZT98" s="172"/>
      <c r="ZU98" s="172"/>
      <c r="ZV98" s="172"/>
      <c r="ZW98" s="172"/>
      <c r="ZX98" s="172"/>
      <c r="ZY98" s="172"/>
      <c r="ZZ98" s="172"/>
      <c r="AAA98" s="172"/>
      <c r="AAB98" s="172"/>
      <c r="AAC98" s="172"/>
      <c r="AAD98" s="172"/>
      <c r="AAE98" s="172"/>
      <c r="AAF98" s="172"/>
      <c r="AAG98" s="172"/>
      <c r="AAH98" s="172"/>
      <c r="AAI98" s="172"/>
      <c r="AAJ98" s="172"/>
      <c r="AAK98" s="172"/>
      <c r="AAL98" s="172"/>
      <c r="AAM98" s="172"/>
      <c r="AAN98" s="172"/>
      <c r="AAO98" s="172"/>
      <c r="AAP98" s="172"/>
      <c r="AAQ98" s="172"/>
      <c r="AAR98" s="172"/>
      <c r="AAS98" s="172"/>
      <c r="AAT98" s="172"/>
      <c r="AAU98" s="172"/>
      <c r="AAV98" s="172"/>
      <c r="AAW98" s="172"/>
      <c r="AAX98" s="172"/>
      <c r="AAY98" s="172"/>
      <c r="AAZ98" s="172"/>
      <c r="ABA98" s="172"/>
      <c r="ABB98" s="172"/>
      <c r="ABC98" s="172"/>
      <c r="ABD98" s="172"/>
      <c r="ABE98" s="172"/>
      <c r="ABF98" s="172"/>
      <c r="ABG98" s="172"/>
      <c r="ABH98" s="172"/>
      <c r="ABI98" s="172"/>
      <c r="ABJ98" s="172"/>
      <c r="ABK98" s="172"/>
      <c r="ABL98" s="172"/>
      <c r="ABM98" s="172"/>
      <c r="ABN98" s="172"/>
      <c r="ABO98" s="172"/>
      <c r="ABP98" s="172"/>
      <c r="ABQ98" s="172"/>
      <c r="ABR98" s="172"/>
      <c r="ABS98" s="172"/>
      <c r="ABT98" s="172"/>
      <c r="ABU98" s="172"/>
      <c r="ABV98" s="172"/>
      <c r="ABW98" s="172"/>
      <c r="ABX98" s="172"/>
      <c r="ABY98" s="172"/>
      <c r="ABZ98" s="172"/>
      <c r="ACA98" s="172"/>
      <c r="ACB98" s="172"/>
      <c r="ACC98" s="172"/>
      <c r="ACD98" s="172"/>
      <c r="ACE98" s="172"/>
      <c r="ACF98" s="172"/>
      <c r="ACG98" s="172"/>
      <c r="ACH98" s="172"/>
      <c r="ACI98" s="172"/>
      <c r="ACJ98" s="172"/>
      <c r="ACK98" s="172"/>
      <c r="ACL98" s="172"/>
      <c r="ACM98" s="172"/>
      <c r="ACN98" s="172"/>
      <c r="ACO98" s="172"/>
      <c r="ACP98" s="172"/>
      <c r="ACQ98" s="172"/>
      <c r="ACR98" s="172"/>
      <c r="ACS98" s="172"/>
      <c r="ACT98" s="172"/>
      <c r="ACU98" s="172"/>
      <c r="ACV98" s="172"/>
      <c r="ACW98" s="172"/>
      <c r="ACX98" s="172"/>
      <c r="ACY98" s="172"/>
      <c r="ACZ98" s="172"/>
      <c r="ADA98" s="172"/>
      <c r="ADB98" s="172"/>
      <c r="ADC98" s="172"/>
      <c r="ADD98" s="172"/>
      <c r="ADE98" s="172"/>
      <c r="ADF98" s="172"/>
      <c r="ADG98" s="172"/>
      <c r="ADH98" s="172"/>
      <c r="ADI98" s="172"/>
      <c r="ADJ98" s="172"/>
      <c r="ADK98" s="172"/>
      <c r="ADL98" s="172"/>
      <c r="ADM98" s="172"/>
      <c r="ADN98" s="172"/>
      <c r="ADO98" s="172"/>
      <c r="ADP98" s="172"/>
      <c r="ADQ98" s="172"/>
      <c r="ADR98" s="172"/>
      <c r="ADS98" s="172"/>
      <c r="ADT98" s="172"/>
      <c r="ADU98" s="172"/>
      <c r="ADV98" s="172"/>
      <c r="ADW98" s="172"/>
      <c r="ADX98" s="172"/>
      <c r="ADY98" s="172"/>
      <c r="ADZ98" s="172"/>
      <c r="AEA98" s="172"/>
      <c r="AEB98" s="172"/>
      <c r="AEC98" s="172"/>
      <c r="AED98" s="172"/>
      <c r="AEE98" s="172"/>
      <c r="AEF98" s="172"/>
      <c r="AEG98" s="172"/>
      <c r="AEH98" s="172"/>
      <c r="AEI98" s="172"/>
      <c r="AEJ98" s="172"/>
      <c r="AEK98" s="172"/>
      <c r="AEL98" s="172"/>
      <c r="AEM98" s="172"/>
      <c r="AEN98" s="172"/>
      <c r="AEO98" s="172"/>
      <c r="AEP98" s="172"/>
      <c r="AEQ98" s="172"/>
      <c r="AER98" s="172"/>
      <c r="AES98" s="172"/>
      <c r="AET98" s="172"/>
      <c r="AEU98" s="172"/>
      <c r="AEV98" s="172"/>
      <c r="AEW98" s="172"/>
      <c r="AEX98" s="172"/>
      <c r="AEY98" s="172"/>
      <c r="AEZ98" s="172"/>
      <c r="AFA98" s="172"/>
      <c r="AFB98" s="172"/>
      <c r="AFC98" s="172"/>
      <c r="AFD98" s="172"/>
      <c r="AFE98" s="172"/>
      <c r="AFF98" s="172"/>
      <c r="AFG98" s="172"/>
      <c r="AFH98" s="172"/>
      <c r="AFI98" s="172"/>
      <c r="AFJ98" s="172"/>
      <c r="AFK98" s="172"/>
      <c r="AFL98" s="172"/>
      <c r="AFM98" s="172"/>
      <c r="AFN98" s="172"/>
      <c r="AFO98" s="172"/>
      <c r="AFP98" s="172"/>
      <c r="AFQ98" s="172"/>
      <c r="AFR98" s="172"/>
      <c r="AFS98" s="172"/>
      <c r="AFT98" s="172"/>
      <c r="AFU98" s="172"/>
      <c r="AFV98" s="172"/>
      <c r="AFW98" s="172"/>
      <c r="AFX98" s="172"/>
      <c r="AFY98" s="172"/>
      <c r="AFZ98" s="172"/>
      <c r="AGA98" s="172"/>
      <c r="AGB98" s="172"/>
      <c r="AGC98" s="172"/>
      <c r="AGD98" s="172"/>
      <c r="AGE98" s="172"/>
      <c r="AGF98" s="172"/>
      <c r="AGG98" s="172"/>
      <c r="AGH98" s="172"/>
      <c r="AGI98" s="172"/>
      <c r="AGJ98" s="172"/>
      <c r="AGK98" s="172"/>
      <c r="AGL98" s="172"/>
      <c r="AGM98" s="172"/>
      <c r="AGN98" s="172"/>
      <c r="AGO98" s="172"/>
      <c r="AGP98" s="172"/>
      <c r="AGQ98" s="172"/>
      <c r="AGR98" s="172"/>
      <c r="AGS98" s="172"/>
      <c r="AGT98" s="172"/>
      <c r="AGU98" s="172"/>
      <c r="AGV98" s="172"/>
      <c r="AGW98" s="172"/>
      <c r="AGX98" s="172"/>
      <c r="AGY98" s="172"/>
      <c r="AGZ98" s="172"/>
      <c r="AHA98" s="172"/>
      <c r="AHB98" s="172"/>
      <c r="AHC98" s="172"/>
      <c r="AHD98" s="172"/>
      <c r="AHE98" s="172"/>
      <c r="AHF98" s="172"/>
      <c r="AHG98" s="172"/>
      <c r="AHH98" s="172"/>
      <c r="AHI98" s="172"/>
      <c r="AHJ98" s="172"/>
      <c r="AHK98" s="172"/>
      <c r="AHL98" s="172"/>
      <c r="AHM98" s="172"/>
      <c r="AHN98" s="172"/>
      <c r="AHO98" s="172"/>
      <c r="AHP98" s="172"/>
      <c r="AHQ98" s="172"/>
      <c r="AHR98" s="172"/>
      <c r="AHS98" s="172"/>
      <c r="AHT98" s="172"/>
      <c r="AHU98" s="172"/>
      <c r="AHV98" s="172"/>
      <c r="AHW98" s="172"/>
      <c r="AHX98" s="172"/>
      <c r="AHY98" s="172"/>
      <c r="AHZ98" s="172"/>
      <c r="AIA98" s="172"/>
      <c r="AIB98" s="172"/>
      <c r="AIC98" s="172"/>
      <c r="AID98" s="172"/>
      <c r="AIE98" s="172"/>
      <c r="AIF98" s="172"/>
      <c r="AIG98" s="172"/>
      <c r="AIH98" s="172"/>
      <c r="AII98" s="172"/>
      <c r="AIJ98" s="172"/>
      <c r="AIK98" s="172"/>
      <c r="AIL98" s="172"/>
      <c r="AIM98" s="172"/>
      <c r="AIN98" s="172"/>
      <c r="AIO98" s="172"/>
      <c r="AIP98" s="172"/>
      <c r="AIQ98" s="172"/>
      <c r="AIR98" s="172"/>
      <c r="AIS98" s="172"/>
      <c r="AIT98" s="172"/>
      <c r="AIU98" s="172"/>
      <c r="AIV98" s="172"/>
      <c r="AIW98" s="172"/>
      <c r="AIX98" s="172"/>
      <c r="AIY98" s="172"/>
      <c r="AIZ98" s="172"/>
      <c r="AJA98" s="172"/>
      <c r="AJB98" s="172"/>
      <c r="AJC98" s="172"/>
      <c r="AJD98" s="172"/>
      <c r="AJE98" s="172"/>
      <c r="AJF98" s="172"/>
      <c r="AJG98" s="172"/>
      <c r="AJH98" s="172"/>
      <c r="AJI98" s="172"/>
      <c r="AJJ98" s="172"/>
      <c r="AJK98" s="172"/>
      <c r="AJL98" s="172"/>
      <c r="AJM98" s="172"/>
      <c r="AJN98" s="172"/>
      <c r="AJO98" s="172"/>
      <c r="AJP98" s="172"/>
      <c r="AJQ98" s="172"/>
      <c r="AJR98" s="172"/>
      <c r="AJS98" s="172"/>
      <c r="AJT98" s="172"/>
      <c r="AJU98" s="172"/>
      <c r="AJV98" s="172"/>
      <c r="AJW98" s="172"/>
      <c r="AJX98" s="172"/>
      <c r="AJY98" s="172"/>
      <c r="AJZ98" s="172"/>
      <c r="AKA98" s="172"/>
      <c r="AKB98" s="172"/>
      <c r="AKC98" s="172"/>
      <c r="AKD98" s="172"/>
      <c r="AKE98" s="172"/>
      <c r="AKF98" s="172"/>
      <c r="AKG98" s="172"/>
      <c r="AKH98" s="172"/>
      <c r="AKI98" s="172"/>
      <c r="AKJ98" s="172"/>
      <c r="AKK98" s="172"/>
      <c r="AKL98" s="172"/>
      <c r="AKM98" s="172"/>
      <c r="AKN98" s="172"/>
      <c r="AKO98" s="172"/>
      <c r="AKP98" s="172"/>
      <c r="AKQ98" s="172"/>
      <c r="AKR98" s="172"/>
      <c r="AKS98" s="172"/>
      <c r="AKT98" s="172"/>
      <c r="AKU98" s="172"/>
      <c r="AKV98" s="172"/>
      <c r="AKW98" s="172"/>
      <c r="AKX98" s="172"/>
      <c r="AKY98" s="172"/>
      <c r="AKZ98" s="172"/>
      <c r="ALA98" s="172"/>
      <c r="ALB98" s="172"/>
      <c r="ALC98" s="172"/>
      <c r="ALD98" s="172"/>
      <c r="ALE98" s="172"/>
      <c r="ALF98" s="172"/>
      <c r="ALG98" s="172"/>
      <c r="ALH98" s="172"/>
      <c r="ALI98" s="172"/>
      <c r="ALJ98" s="172"/>
      <c r="ALK98" s="172"/>
      <c r="ALL98" s="172"/>
      <c r="ALM98" s="172"/>
      <c r="ALN98" s="172"/>
      <c r="ALO98" s="172"/>
      <c r="ALP98" s="172"/>
      <c r="ALQ98" s="172"/>
      <c r="ALR98" s="172"/>
      <c r="ALS98" s="172"/>
      <c r="ALT98" s="172"/>
      <c r="ALU98" s="172"/>
      <c r="ALV98" s="172"/>
      <c r="ALW98" s="172"/>
      <c r="ALX98" s="172"/>
      <c r="ALY98" s="172"/>
      <c r="ALZ98" s="172"/>
      <c r="AMA98" s="172"/>
      <c r="AMB98" s="172"/>
      <c r="AMC98" s="172"/>
      <c r="AMD98" s="172"/>
      <c r="AME98" s="172"/>
      <c r="AMF98" s="172"/>
      <c r="AMG98" s="172"/>
      <c r="AMH98" s="172"/>
      <c r="AMI98" s="172"/>
      <c r="AMJ98" s="172"/>
      <c r="AMK98" s="172"/>
      <c r="AML98" s="172"/>
    </row>
    <row r="99" spans="1:1026" s="282" customFormat="1">
      <c r="A99" s="408" t="s">
        <v>458</v>
      </c>
      <c r="B99" s="408" t="s">
        <v>459</v>
      </c>
      <c r="C99" s="154">
        <f t="shared" si="95"/>
        <v>17</v>
      </c>
      <c r="D99" s="167">
        <f t="shared" si="96"/>
        <v>68</v>
      </c>
      <c r="E99" s="166" t="str">
        <f t="shared" si="97"/>
        <v>9C</v>
      </c>
      <c r="F99" s="367" t="str">
        <f t="shared" si="98"/>
        <v>1B</v>
      </c>
      <c r="G99" s="367" t="str">
        <f t="shared" si="99"/>
        <v>08</v>
      </c>
      <c r="H99" s="367" t="str">
        <f t="shared" si="100"/>
        <v>57</v>
      </c>
      <c r="I99" s="367" t="str">
        <f t="shared" si="101"/>
        <v>00</v>
      </c>
      <c r="J99" s="367" t="str">
        <f t="shared" si="102"/>
        <v>FB</v>
      </c>
      <c r="K99" s="367" t="str">
        <f t="shared" si="103"/>
        <v>05</v>
      </c>
      <c r="L99" s="367" t="str">
        <f t="shared" si="104"/>
        <v>16</v>
      </c>
      <c r="M99" s="367" t="str">
        <f t="shared" si="105"/>
        <v>4</v>
      </c>
      <c r="N99" s="367" t="str">
        <f t="shared" si="106"/>
        <v/>
      </c>
      <c r="O99" s="156" t="str">
        <f t="shared" si="107"/>
        <v/>
      </c>
      <c r="P99" s="157" t="str">
        <f t="shared" si="151"/>
        <v>1</v>
      </c>
      <c r="Q99" s="158" t="str">
        <f t="shared" si="151"/>
        <v>0</v>
      </c>
      <c r="R99" s="158" t="str">
        <f t="shared" si="151"/>
        <v>0</v>
      </c>
      <c r="S99" s="159" t="str">
        <f t="shared" si="151"/>
        <v>1</v>
      </c>
      <c r="T99" s="158" t="str">
        <f t="shared" si="151"/>
        <v>1</v>
      </c>
      <c r="U99" s="158" t="str">
        <f t="shared" si="151"/>
        <v>1</v>
      </c>
      <c r="V99" s="158" t="str">
        <f t="shared" si="151"/>
        <v>0</v>
      </c>
      <c r="W99" s="159" t="str">
        <f t="shared" si="151"/>
        <v>0</v>
      </c>
      <c r="X99" s="158" t="str">
        <f t="shared" si="152"/>
        <v>0</v>
      </c>
      <c r="Y99" s="158" t="str">
        <f t="shared" si="152"/>
        <v>0</v>
      </c>
      <c r="Z99" s="158" t="str">
        <f t="shared" si="152"/>
        <v>0</v>
      </c>
      <c r="AA99" s="159" t="str">
        <f t="shared" si="152"/>
        <v>1</v>
      </c>
      <c r="AB99" s="161" t="str">
        <f t="shared" si="152"/>
        <v>1</v>
      </c>
      <c r="AC99" s="161" t="str">
        <f t="shared" si="152"/>
        <v>0</v>
      </c>
      <c r="AD99" s="158" t="str">
        <f t="shared" si="152"/>
        <v>1</v>
      </c>
      <c r="AE99" s="159" t="str">
        <f t="shared" si="152"/>
        <v>1</v>
      </c>
      <c r="AF99" s="367" t="str">
        <f t="shared" si="153"/>
        <v>0</v>
      </c>
      <c r="AG99" s="162" t="str">
        <f t="shared" si="153"/>
        <v>0</v>
      </c>
      <c r="AH99" s="163" t="str">
        <f t="shared" si="153"/>
        <v>0</v>
      </c>
      <c r="AI99" s="165" t="str">
        <f t="shared" si="153"/>
        <v>0</v>
      </c>
      <c r="AJ99" s="164" t="str">
        <f t="shared" si="153"/>
        <v>1</v>
      </c>
      <c r="AK99" s="164" t="str">
        <f t="shared" si="153"/>
        <v>0</v>
      </c>
      <c r="AL99" s="289" t="str">
        <f t="shared" si="153"/>
        <v>0</v>
      </c>
      <c r="AM99" s="165" t="str">
        <f t="shared" si="153"/>
        <v>0</v>
      </c>
      <c r="AN99" s="230" t="str">
        <f t="shared" si="154"/>
        <v>0</v>
      </c>
      <c r="AO99" s="230" t="str">
        <f t="shared" si="154"/>
        <v>1</v>
      </c>
      <c r="AP99" s="230" t="str">
        <f t="shared" si="154"/>
        <v>0</v>
      </c>
      <c r="AQ99" s="231" t="str">
        <f t="shared" si="154"/>
        <v>1</v>
      </c>
      <c r="AR99" s="230" t="str">
        <f t="shared" si="154"/>
        <v>0</v>
      </c>
      <c r="AS99" s="230" t="str">
        <f t="shared" si="154"/>
        <v>1</v>
      </c>
      <c r="AT99" s="230" t="str">
        <f t="shared" si="154"/>
        <v>1</v>
      </c>
      <c r="AU99" s="231" t="str">
        <f t="shared" si="154"/>
        <v>1</v>
      </c>
      <c r="AV99" s="230" t="str">
        <f t="shared" si="155"/>
        <v>0</v>
      </c>
      <c r="AW99" s="232" t="str">
        <f t="shared" si="155"/>
        <v>0</v>
      </c>
      <c r="AX99" s="232" t="str">
        <f t="shared" si="155"/>
        <v>0</v>
      </c>
      <c r="AY99" s="233" t="str">
        <f t="shared" si="155"/>
        <v>0</v>
      </c>
      <c r="AZ99" s="232" t="str">
        <f t="shared" si="155"/>
        <v>0</v>
      </c>
      <c r="BA99" s="232" t="str">
        <f t="shared" si="155"/>
        <v>0</v>
      </c>
      <c r="BB99" s="232" t="str">
        <f t="shared" si="155"/>
        <v>0</v>
      </c>
      <c r="BC99" s="233" t="str">
        <f t="shared" si="155"/>
        <v>0</v>
      </c>
      <c r="BD99" s="168" t="str">
        <f t="shared" si="156"/>
        <v>1</v>
      </c>
      <c r="BE99" s="168" t="str">
        <f t="shared" si="156"/>
        <v>1</v>
      </c>
      <c r="BF99" s="168" t="str">
        <f t="shared" si="156"/>
        <v>1</v>
      </c>
      <c r="BG99" s="169" t="str">
        <f t="shared" si="156"/>
        <v>1</v>
      </c>
      <c r="BH99" s="168" t="str">
        <f t="shared" si="156"/>
        <v>1</v>
      </c>
      <c r="BI99" s="168" t="str">
        <f t="shared" si="156"/>
        <v>0</v>
      </c>
      <c r="BJ99" s="168" t="str">
        <f t="shared" si="156"/>
        <v>1</v>
      </c>
      <c r="BK99" s="169" t="str">
        <f t="shared" si="156"/>
        <v>1</v>
      </c>
      <c r="BL99" s="168" t="str">
        <f t="shared" si="157"/>
        <v>0</v>
      </c>
      <c r="BM99" s="168" t="str">
        <f t="shared" si="157"/>
        <v>0</v>
      </c>
      <c r="BN99" s="168" t="str">
        <f t="shared" si="157"/>
        <v>0</v>
      </c>
      <c r="BO99" s="169" t="str">
        <f t="shared" si="157"/>
        <v>0</v>
      </c>
      <c r="BP99" s="168" t="str">
        <f t="shared" si="157"/>
        <v>0</v>
      </c>
      <c r="BQ99" s="168" t="str">
        <f t="shared" si="157"/>
        <v>1</v>
      </c>
      <c r="BR99" s="168" t="str">
        <f t="shared" si="157"/>
        <v>0</v>
      </c>
      <c r="BS99" s="169" t="str">
        <f t="shared" si="157"/>
        <v>1</v>
      </c>
      <c r="BT99" s="302" t="str">
        <f t="shared" si="158"/>
        <v>0</v>
      </c>
      <c r="BU99" s="302" t="str">
        <f t="shared" si="158"/>
        <v>0</v>
      </c>
      <c r="BV99" s="302" t="str">
        <f t="shared" si="158"/>
        <v>0</v>
      </c>
      <c r="BW99" s="303" t="str">
        <f t="shared" si="158"/>
        <v>1</v>
      </c>
      <c r="BX99" s="302" t="str">
        <f t="shared" si="158"/>
        <v>0</v>
      </c>
      <c r="BY99" s="302" t="str">
        <f t="shared" si="158"/>
        <v>1</v>
      </c>
      <c r="BZ99" s="302" t="str">
        <f t="shared" si="158"/>
        <v>1</v>
      </c>
      <c r="CA99" s="303" t="str">
        <f t="shared" si="158"/>
        <v>0</v>
      </c>
      <c r="CB99" s="164" t="str">
        <f t="shared" si="159"/>
        <v>0</v>
      </c>
      <c r="CC99" s="289" t="str">
        <f t="shared" si="159"/>
        <v>1</v>
      </c>
      <c r="CD99" s="340" t="str">
        <f t="shared" si="159"/>
        <v>0</v>
      </c>
      <c r="CE99" s="341" t="str">
        <f t="shared" si="159"/>
        <v>0</v>
      </c>
      <c r="CF99" s="340" t="str">
        <f t="shared" si="159"/>
        <v>0</v>
      </c>
      <c r="CG99" s="340" t="str">
        <f t="shared" si="159"/>
        <v>0</v>
      </c>
      <c r="CH99" s="340" t="str">
        <f t="shared" si="159"/>
        <v>0</v>
      </c>
      <c r="CI99" s="341" t="str">
        <f t="shared" si="159"/>
        <v>0</v>
      </c>
      <c r="CJ99" s="367"/>
      <c r="CK99" s="367"/>
      <c r="CL99" s="32" t="str">
        <f t="shared" si="146"/>
        <v>9C1B</v>
      </c>
      <c r="CM99" s="285">
        <f t="shared" si="147"/>
        <v>87</v>
      </c>
      <c r="CN99" s="285">
        <f t="shared" si="150"/>
        <v>97</v>
      </c>
      <c r="CO99" s="142">
        <f t="shared" si="117"/>
        <v>63.1</v>
      </c>
      <c r="CP99" s="142">
        <f t="shared" si="118"/>
        <v>17.277777777777779</v>
      </c>
      <c r="CQ99" s="154">
        <f t="shared" si="148"/>
        <v>4</v>
      </c>
      <c r="CR99" s="367"/>
      <c r="CS99" s="170">
        <f t="shared" si="119"/>
        <v>9</v>
      </c>
      <c r="CT99" s="23">
        <f t="shared" si="120"/>
        <v>12</v>
      </c>
      <c r="CU99" s="171">
        <f t="shared" si="121"/>
        <v>1</v>
      </c>
      <c r="CV99" s="23">
        <f t="shared" si="122"/>
        <v>11</v>
      </c>
      <c r="CW99" s="172">
        <f t="shared" si="123"/>
        <v>0</v>
      </c>
      <c r="CX99" s="24">
        <f t="shared" si="124"/>
        <v>8</v>
      </c>
      <c r="CY99" s="267">
        <f t="shared" si="125"/>
        <v>5</v>
      </c>
      <c r="CZ99" s="268">
        <f t="shared" si="126"/>
        <v>7</v>
      </c>
      <c r="DA99" s="267">
        <f t="shared" si="127"/>
        <v>0</v>
      </c>
      <c r="DB99" s="268">
        <f t="shared" si="128"/>
        <v>0</v>
      </c>
      <c r="DC99" s="173">
        <f t="shared" si="129"/>
        <v>15</v>
      </c>
      <c r="DD99" s="26">
        <f t="shared" si="130"/>
        <v>11</v>
      </c>
      <c r="DE99" s="173">
        <f t="shared" si="131"/>
        <v>0</v>
      </c>
      <c r="DF99" s="26">
        <f t="shared" si="132"/>
        <v>5</v>
      </c>
      <c r="DG99" s="326">
        <f t="shared" si="133"/>
        <v>1</v>
      </c>
      <c r="DH99" s="327">
        <f t="shared" si="134"/>
        <v>6</v>
      </c>
      <c r="DI99" s="172">
        <f t="shared" si="135"/>
        <v>4</v>
      </c>
      <c r="DJ99" s="24">
        <f t="shared" si="136"/>
        <v>0</v>
      </c>
      <c r="DK99" s="172"/>
      <c r="DL99" s="19">
        <f t="shared" si="137"/>
        <v>156</v>
      </c>
      <c r="DM99" s="19">
        <f t="shared" si="138"/>
        <v>27</v>
      </c>
      <c r="DN99" s="174">
        <f t="shared" si="139"/>
        <v>8</v>
      </c>
      <c r="DO99" s="278">
        <f t="shared" si="140"/>
        <v>87</v>
      </c>
      <c r="DP99" s="278">
        <f t="shared" si="141"/>
        <v>0</v>
      </c>
      <c r="DQ99" s="20">
        <f t="shared" si="142"/>
        <v>251</v>
      </c>
      <c r="DR99" s="20">
        <f t="shared" si="143"/>
        <v>5</v>
      </c>
      <c r="DS99" s="337">
        <f t="shared" si="144"/>
        <v>22</v>
      </c>
      <c r="DT99" s="174">
        <f t="shared" si="145"/>
        <v>64</v>
      </c>
      <c r="DU99" s="172">
        <f t="shared" si="149"/>
        <v>22</v>
      </c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  <c r="IP99" s="172"/>
      <c r="IQ99" s="172"/>
      <c r="IR99" s="172"/>
      <c r="IS99" s="172"/>
      <c r="IT99" s="172"/>
      <c r="IU99" s="172"/>
      <c r="IV99" s="172"/>
      <c r="IW99" s="172"/>
      <c r="IX99" s="172"/>
      <c r="IY99" s="172"/>
      <c r="IZ99" s="172"/>
      <c r="JA99" s="172"/>
      <c r="JB99" s="172"/>
      <c r="JC99" s="172"/>
      <c r="JD99" s="172"/>
      <c r="JE99" s="172"/>
      <c r="JF99" s="172"/>
      <c r="JG99" s="172"/>
      <c r="JH99" s="172"/>
      <c r="JI99" s="172"/>
      <c r="JJ99" s="172"/>
      <c r="JK99" s="172"/>
      <c r="JL99" s="172"/>
      <c r="JM99" s="172"/>
      <c r="JN99" s="172"/>
      <c r="JO99" s="172"/>
      <c r="JP99" s="172"/>
      <c r="JQ99" s="172"/>
      <c r="JR99" s="172"/>
      <c r="JS99" s="172"/>
      <c r="JT99" s="172"/>
      <c r="JU99" s="172"/>
      <c r="JV99" s="172"/>
      <c r="JW99" s="172"/>
      <c r="JX99" s="172"/>
      <c r="JY99" s="172"/>
      <c r="JZ99" s="172"/>
      <c r="KA99" s="172"/>
      <c r="KB99" s="172"/>
      <c r="KC99" s="172"/>
      <c r="KD99" s="172"/>
      <c r="KE99" s="172"/>
      <c r="KF99" s="172"/>
      <c r="KG99" s="172"/>
      <c r="KH99" s="172"/>
      <c r="KI99" s="172"/>
      <c r="KJ99" s="172"/>
      <c r="KK99" s="172"/>
      <c r="KL99" s="172"/>
      <c r="KM99" s="172"/>
      <c r="KN99" s="172"/>
      <c r="KO99" s="172"/>
      <c r="KP99" s="172"/>
      <c r="KQ99" s="172"/>
      <c r="KR99" s="172"/>
      <c r="KS99" s="172"/>
      <c r="KT99" s="172"/>
      <c r="KU99" s="172"/>
      <c r="KV99" s="172"/>
      <c r="KW99" s="172"/>
      <c r="KX99" s="172"/>
      <c r="KY99" s="172"/>
      <c r="KZ99" s="172"/>
      <c r="LA99" s="172"/>
      <c r="LB99" s="172"/>
      <c r="LC99" s="172"/>
      <c r="LD99" s="172"/>
      <c r="LE99" s="172"/>
      <c r="LF99" s="172"/>
      <c r="LG99" s="172"/>
      <c r="LH99" s="172"/>
      <c r="LI99" s="172"/>
      <c r="LJ99" s="172"/>
      <c r="LK99" s="172"/>
      <c r="LL99" s="172"/>
      <c r="LM99" s="172"/>
      <c r="LN99" s="172"/>
      <c r="LO99" s="172"/>
      <c r="LP99" s="172"/>
      <c r="LQ99" s="172"/>
      <c r="LR99" s="172"/>
      <c r="LS99" s="172"/>
      <c r="LT99" s="172"/>
      <c r="LU99" s="172"/>
      <c r="LV99" s="172"/>
      <c r="LW99" s="172"/>
      <c r="LX99" s="172"/>
      <c r="LY99" s="172"/>
      <c r="LZ99" s="172"/>
      <c r="MA99" s="172"/>
      <c r="MB99" s="172"/>
      <c r="MC99" s="172"/>
      <c r="MD99" s="172"/>
      <c r="ME99" s="172"/>
      <c r="MF99" s="172"/>
      <c r="MG99" s="172"/>
      <c r="MH99" s="172"/>
      <c r="MI99" s="172"/>
      <c r="MJ99" s="172"/>
      <c r="MK99" s="172"/>
      <c r="ML99" s="172"/>
      <c r="MM99" s="172"/>
      <c r="MN99" s="172"/>
      <c r="MO99" s="172"/>
      <c r="MP99" s="172"/>
      <c r="MQ99" s="172"/>
      <c r="MR99" s="172"/>
      <c r="MS99" s="172"/>
      <c r="MT99" s="172"/>
      <c r="MU99" s="172"/>
      <c r="MV99" s="172"/>
      <c r="MW99" s="172"/>
      <c r="MX99" s="172"/>
      <c r="MY99" s="172"/>
      <c r="MZ99" s="172"/>
      <c r="NA99" s="172"/>
      <c r="NB99" s="172"/>
      <c r="NC99" s="172"/>
      <c r="ND99" s="172"/>
      <c r="NE99" s="172"/>
      <c r="NF99" s="172"/>
      <c r="NG99" s="172"/>
      <c r="NH99" s="172"/>
      <c r="NI99" s="172"/>
      <c r="NJ99" s="172"/>
      <c r="NK99" s="172"/>
      <c r="NL99" s="172"/>
      <c r="NM99" s="172"/>
      <c r="NN99" s="172"/>
      <c r="NO99" s="172"/>
      <c r="NP99" s="172"/>
      <c r="NQ99" s="172"/>
      <c r="NR99" s="172"/>
      <c r="NS99" s="172"/>
      <c r="NT99" s="172"/>
      <c r="NU99" s="172"/>
      <c r="NV99" s="172"/>
      <c r="NW99" s="172"/>
      <c r="NX99" s="172"/>
      <c r="NY99" s="172"/>
      <c r="NZ99" s="172"/>
      <c r="OA99" s="172"/>
      <c r="OB99" s="172"/>
      <c r="OC99" s="172"/>
      <c r="OD99" s="172"/>
      <c r="OE99" s="172"/>
      <c r="OF99" s="172"/>
      <c r="OG99" s="172"/>
      <c r="OH99" s="172"/>
      <c r="OI99" s="172"/>
      <c r="OJ99" s="172"/>
      <c r="OK99" s="172"/>
      <c r="OL99" s="172"/>
      <c r="OM99" s="172"/>
      <c r="ON99" s="172"/>
      <c r="OO99" s="172"/>
      <c r="OP99" s="172"/>
      <c r="OQ99" s="172"/>
      <c r="OR99" s="172"/>
      <c r="OS99" s="172"/>
      <c r="OT99" s="172"/>
      <c r="OU99" s="172"/>
      <c r="OV99" s="172"/>
      <c r="OW99" s="172"/>
      <c r="OX99" s="172"/>
      <c r="OY99" s="172"/>
      <c r="OZ99" s="172"/>
      <c r="PA99" s="172"/>
      <c r="PB99" s="172"/>
      <c r="PC99" s="172"/>
      <c r="PD99" s="172"/>
      <c r="PE99" s="172"/>
      <c r="PF99" s="172"/>
      <c r="PG99" s="172"/>
      <c r="PH99" s="172"/>
      <c r="PI99" s="172"/>
      <c r="PJ99" s="172"/>
      <c r="PK99" s="172"/>
      <c r="PL99" s="172"/>
      <c r="PM99" s="172"/>
      <c r="PN99" s="172"/>
      <c r="PO99" s="172"/>
      <c r="PP99" s="172"/>
      <c r="PQ99" s="172"/>
      <c r="PR99" s="172"/>
      <c r="PS99" s="172"/>
      <c r="PT99" s="172"/>
      <c r="PU99" s="172"/>
      <c r="PV99" s="172"/>
      <c r="PW99" s="172"/>
      <c r="PX99" s="172"/>
      <c r="PY99" s="172"/>
      <c r="PZ99" s="172"/>
      <c r="QA99" s="172"/>
      <c r="QB99" s="172"/>
      <c r="QC99" s="172"/>
      <c r="QD99" s="172"/>
      <c r="QE99" s="172"/>
      <c r="QF99" s="172"/>
      <c r="QG99" s="172"/>
      <c r="QH99" s="172"/>
      <c r="QI99" s="172"/>
      <c r="QJ99" s="172"/>
      <c r="QK99" s="172"/>
      <c r="QL99" s="172"/>
      <c r="QM99" s="172"/>
      <c r="QN99" s="172"/>
      <c r="QO99" s="172"/>
      <c r="QP99" s="172"/>
      <c r="QQ99" s="172"/>
      <c r="QR99" s="172"/>
      <c r="QS99" s="172"/>
      <c r="QT99" s="172"/>
      <c r="QU99" s="172"/>
      <c r="QV99" s="172"/>
      <c r="QW99" s="172"/>
      <c r="QX99" s="172"/>
      <c r="QY99" s="172"/>
      <c r="QZ99" s="172"/>
      <c r="RA99" s="172"/>
      <c r="RB99" s="172"/>
      <c r="RC99" s="172"/>
      <c r="RD99" s="172"/>
      <c r="RE99" s="172"/>
      <c r="RF99" s="172"/>
      <c r="RG99" s="172"/>
      <c r="RH99" s="172"/>
      <c r="RI99" s="172"/>
      <c r="RJ99" s="172"/>
      <c r="RK99" s="172"/>
      <c r="RL99" s="172"/>
      <c r="RM99" s="172"/>
      <c r="RN99" s="172"/>
      <c r="RO99" s="172"/>
      <c r="RP99" s="172"/>
      <c r="RQ99" s="172"/>
      <c r="RR99" s="172"/>
      <c r="RS99" s="172"/>
      <c r="RT99" s="172"/>
      <c r="RU99" s="172"/>
      <c r="RV99" s="172"/>
      <c r="RW99" s="172"/>
      <c r="RX99" s="172"/>
      <c r="RY99" s="172"/>
      <c r="RZ99" s="172"/>
      <c r="SA99" s="172"/>
      <c r="SB99" s="172"/>
      <c r="SC99" s="172"/>
      <c r="SD99" s="172"/>
      <c r="SE99" s="172"/>
      <c r="SF99" s="172"/>
      <c r="SG99" s="172"/>
      <c r="SH99" s="172"/>
      <c r="SI99" s="172"/>
      <c r="SJ99" s="172"/>
      <c r="SK99" s="172"/>
      <c r="SL99" s="172"/>
      <c r="SM99" s="172"/>
      <c r="SN99" s="172"/>
      <c r="SO99" s="172"/>
      <c r="SP99" s="172"/>
      <c r="SQ99" s="172"/>
      <c r="SR99" s="172"/>
      <c r="SS99" s="172"/>
      <c r="ST99" s="172"/>
      <c r="SU99" s="172"/>
      <c r="SV99" s="172"/>
      <c r="SW99" s="172"/>
      <c r="SX99" s="172"/>
      <c r="SY99" s="172"/>
      <c r="SZ99" s="172"/>
      <c r="TA99" s="172"/>
      <c r="TB99" s="172"/>
      <c r="TC99" s="172"/>
      <c r="TD99" s="172"/>
      <c r="TE99" s="172"/>
      <c r="TF99" s="172"/>
      <c r="TG99" s="172"/>
      <c r="TH99" s="172"/>
      <c r="TI99" s="172"/>
      <c r="TJ99" s="172"/>
      <c r="TK99" s="172"/>
      <c r="TL99" s="172"/>
      <c r="TM99" s="172"/>
      <c r="TN99" s="172"/>
      <c r="TO99" s="172"/>
      <c r="TP99" s="172"/>
      <c r="TQ99" s="172"/>
      <c r="TR99" s="172"/>
      <c r="TS99" s="172"/>
      <c r="TT99" s="172"/>
      <c r="TU99" s="172"/>
      <c r="TV99" s="172"/>
      <c r="TW99" s="172"/>
      <c r="TX99" s="172"/>
      <c r="TY99" s="172"/>
      <c r="TZ99" s="172"/>
      <c r="UA99" s="172"/>
      <c r="UB99" s="172"/>
      <c r="UC99" s="172"/>
      <c r="UD99" s="172"/>
      <c r="UE99" s="172"/>
      <c r="UF99" s="172"/>
      <c r="UG99" s="172"/>
      <c r="UH99" s="172"/>
      <c r="UI99" s="172"/>
      <c r="UJ99" s="172"/>
      <c r="UK99" s="172"/>
      <c r="UL99" s="172"/>
      <c r="UM99" s="172"/>
      <c r="UN99" s="172"/>
      <c r="UO99" s="172"/>
      <c r="UP99" s="172"/>
      <c r="UQ99" s="172"/>
      <c r="UR99" s="172"/>
      <c r="US99" s="172"/>
      <c r="UT99" s="172"/>
      <c r="UU99" s="172"/>
      <c r="UV99" s="172"/>
      <c r="UW99" s="172"/>
      <c r="UX99" s="172"/>
      <c r="UY99" s="172"/>
      <c r="UZ99" s="172"/>
      <c r="VA99" s="172"/>
      <c r="VB99" s="172"/>
      <c r="VC99" s="172"/>
      <c r="VD99" s="172"/>
      <c r="VE99" s="172"/>
      <c r="VF99" s="172"/>
      <c r="VG99" s="172"/>
      <c r="VH99" s="172"/>
      <c r="VI99" s="172"/>
      <c r="VJ99" s="172"/>
      <c r="VK99" s="172"/>
      <c r="VL99" s="172"/>
      <c r="VM99" s="172"/>
      <c r="VN99" s="172"/>
      <c r="VO99" s="172"/>
      <c r="VP99" s="172"/>
      <c r="VQ99" s="172"/>
      <c r="VR99" s="172"/>
      <c r="VS99" s="172"/>
      <c r="VT99" s="172"/>
      <c r="VU99" s="172"/>
      <c r="VV99" s="172"/>
      <c r="VW99" s="172"/>
      <c r="VX99" s="172"/>
      <c r="VY99" s="172"/>
      <c r="VZ99" s="172"/>
      <c r="WA99" s="172"/>
      <c r="WB99" s="172"/>
      <c r="WC99" s="172"/>
      <c r="WD99" s="172"/>
      <c r="WE99" s="172"/>
      <c r="WF99" s="172"/>
      <c r="WG99" s="172"/>
      <c r="WH99" s="172"/>
      <c r="WI99" s="172"/>
      <c r="WJ99" s="172"/>
      <c r="WK99" s="172"/>
      <c r="WL99" s="172"/>
      <c r="WM99" s="172"/>
      <c r="WN99" s="172"/>
      <c r="WO99" s="172"/>
      <c r="WP99" s="172"/>
      <c r="WQ99" s="172"/>
      <c r="WR99" s="172"/>
      <c r="WS99" s="172"/>
      <c r="WT99" s="172"/>
      <c r="WU99" s="172"/>
      <c r="WV99" s="172"/>
      <c r="WW99" s="172"/>
      <c r="WX99" s="172"/>
      <c r="WY99" s="172"/>
      <c r="WZ99" s="172"/>
      <c r="XA99" s="172"/>
      <c r="XB99" s="172"/>
      <c r="XC99" s="172"/>
      <c r="XD99" s="172"/>
      <c r="XE99" s="172"/>
      <c r="XF99" s="172"/>
      <c r="XG99" s="172"/>
      <c r="XH99" s="172"/>
      <c r="XI99" s="172"/>
      <c r="XJ99" s="172"/>
      <c r="XK99" s="172"/>
      <c r="XL99" s="172"/>
      <c r="XM99" s="172"/>
      <c r="XN99" s="172"/>
      <c r="XO99" s="172"/>
      <c r="XP99" s="172"/>
      <c r="XQ99" s="172"/>
      <c r="XR99" s="172"/>
      <c r="XS99" s="172"/>
      <c r="XT99" s="172"/>
      <c r="XU99" s="172"/>
      <c r="XV99" s="172"/>
      <c r="XW99" s="172"/>
      <c r="XX99" s="172"/>
      <c r="XY99" s="172"/>
      <c r="XZ99" s="172"/>
      <c r="YA99" s="172"/>
      <c r="YB99" s="172"/>
      <c r="YC99" s="172"/>
      <c r="YD99" s="172"/>
      <c r="YE99" s="172"/>
      <c r="YF99" s="172"/>
      <c r="YG99" s="172"/>
      <c r="YH99" s="172"/>
      <c r="YI99" s="172"/>
      <c r="YJ99" s="172"/>
      <c r="YK99" s="172"/>
      <c r="YL99" s="172"/>
      <c r="YM99" s="172"/>
      <c r="YN99" s="172"/>
      <c r="YO99" s="172"/>
      <c r="YP99" s="172"/>
      <c r="YQ99" s="172"/>
      <c r="YR99" s="172"/>
      <c r="YS99" s="172"/>
      <c r="YT99" s="172"/>
      <c r="YU99" s="172"/>
      <c r="YV99" s="172"/>
      <c r="YW99" s="172"/>
      <c r="YX99" s="172"/>
      <c r="YY99" s="172"/>
      <c r="YZ99" s="172"/>
      <c r="ZA99" s="172"/>
      <c r="ZB99" s="172"/>
      <c r="ZC99" s="172"/>
      <c r="ZD99" s="172"/>
      <c r="ZE99" s="172"/>
      <c r="ZF99" s="172"/>
      <c r="ZG99" s="172"/>
      <c r="ZH99" s="172"/>
      <c r="ZI99" s="172"/>
      <c r="ZJ99" s="172"/>
      <c r="ZK99" s="172"/>
      <c r="ZL99" s="172"/>
      <c r="ZM99" s="172"/>
      <c r="ZN99" s="172"/>
      <c r="ZO99" s="172"/>
      <c r="ZP99" s="172"/>
      <c r="ZQ99" s="172"/>
      <c r="ZR99" s="172"/>
      <c r="ZS99" s="172"/>
      <c r="ZT99" s="172"/>
      <c r="ZU99" s="172"/>
      <c r="ZV99" s="172"/>
      <c r="ZW99" s="172"/>
      <c r="ZX99" s="172"/>
      <c r="ZY99" s="172"/>
      <c r="ZZ99" s="172"/>
      <c r="AAA99" s="172"/>
      <c r="AAB99" s="172"/>
      <c r="AAC99" s="172"/>
      <c r="AAD99" s="172"/>
      <c r="AAE99" s="172"/>
      <c r="AAF99" s="172"/>
      <c r="AAG99" s="172"/>
      <c r="AAH99" s="172"/>
      <c r="AAI99" s="172"/>
      <c r="AAJ99" s="172"/>
      <c r="AAK99" s="172"/>
      <c r="AAL99" s="172"/>
      <c r="AAM99" s="172"/>
      <c r="AAN99" s="172"/>
      <c r="AAO99" s="172"/>
      <c r="AAP99" s="172"/>
      <c r="AAQ99" s="172"/>
      <c r="AAR99" s="172"/>
      <c r="AAS99" s="172"/>
      <c r="AAT99" s="172"/>
      <c r="AAU99" s="172"/>
      <c r="AAV99" s="172"/>
      <c r="AAW99" s="172"/>
      <c r="AAX99" s="172"/>
      <c r="AAY99" s="172"/>
      <c r="AAZ99" s="172"/>
      <c r="ABA99" s="172"/>
      <c r="ABB99" s="172"/>
      <c r="ABC99" s="172"/>
      <c r="ABD99" s="172"/>
      <c r="ABE99" s="172"/>
      <c r="ABF99" s="172"/>
      <c r="ABG99" s="172"/>
      <c r="ABH99" s="172"/>
      <c r="ABI99" s="172"/>
      <c r="ABJ99" s="172"/>
      <c r="ABK99" s="172"/>
      <c r="ABL99" s="172"/>
      <c r="ABM99" s="172"/>
      <c r="ABN99" s="172"/>
      <c r="ABO99" s="172"/>
      <c r="ABP99" s="172"/>
      <c r="ABQ99" s="172"/>
      <c r="ABR99" s="172"/>
      <c r="ABS99" s="172"/>
      <c r="ABT99" s="172"/>
      <c r="ABU99" s="172"/>
      <c r="ABV99" s="172"/>
      <c r="ABW99" s="172"/>
      <c r="ABX99" s="172"/>
      <c r="ABY99" s="172"/>
      <c r="ABZ99" s="172"/>
      <c r="ACA99" s="172"/>
      <c r="ACB99" s="172"/>
      <c r="ACC99" s="172"/>
      <c r="ACD99" s="172"/>
      <c r="ACE99" s="172"/>
      <c r="ACF99" s="172"/>
      <c r="ACG99" s="172"/>
      <c r="ACH99" s="172"/>
      <c r="ACI99" s="172"/>
      <c r="ACJ99" s="172"/>
      <c r="ACK99" s="172"/>
      <c r="ACL99" s="172"/>
      <c r="ACM99" s="172"/>
      <c r="ACN99" s="172"/>
      <c r="ACO99" s="172"/>
      <c r="ACP99" s="172"/>
      <c r="ACQ99" s="172"/>
      <c r="ACR99" s="172"/>
      <c r="ACS99" s="172"/>
      <c r="ACT99" s="172"/>
      <c r="ACU99" s="172"/>
      <c r="ACV99" s="172"/>
      <c r="ACW99" s="172"/>
      <c r="ACX99" s="172"/>
      <c r="ACY99" s="172"/>
      <c r="ACZ99" s="172"/>
      <c r="ADA99" s="172"/>
      <c r="ADB99" s="172"/>
      <c r="ADC99" s="172"/>
      <c r="ADD99" s="172"/>
      <c r="ADE99" s="172"/>
      <c r="ADF99" s="172"/>
      <c r="ADG99" s="172"/>
      <c r="ADH99" s="172"/>
      <c r="ADI99" s="172"/>
      <c r="ADJ99" s="172"/>
      <c r="ADK99" s="172"/>
      <c r="ADL99" s="172"/>
      <c r="ADM99" s="172"/>
      <c r="ADN99" s="172"/>
      <c r="ADO99" s="172"/>
      <c r="ADP99" s="172"/>
      <c r="ADQ99" s="172"/>
      <c r="ADR99" s="172"/>
      <c r="ADS99" s="172"/>
      <c r="ADT99" s="172"/>
      <c r="ADU99" s="172"/>
      <c r="ADV99" s="172"/>
      <c r="ADW99" s="172"/>
      <c r="ADX99" s="172"/>
      <c r="ADY99" s="172"/>
      <c r="ADZ99" s="172"/>
      <c r="AEA99" s="172"/>
      <c r="AEB99" s="172"/>
      <c r="AEC99" s="172"/>
      <c r="AED99" s="172"/>
      <c r="AEE99" s="172"/>
      <c r="AEF99" s="172"/>
      <c r="AEG99" s="172"/>
      <c r="AEH99" s="172"/>
      <c r="AEI99" s="172"/>
      <c r="AEJ99" s="172"/>
      <c r="AEK99" s="172"/>
      <c r="AEL99" s="172"/>
      <c r="AEM99" s="172"/>
      <c r="AEN99" s="172"/>
      <c r="AEO99" s="172"/>
      <c r="AEP99" s="172"/>
      <c r="AEQ99" s="172"/>
      <c r="AER99" s="172"/>
      <c r="AES99" s="172"/>
      <c r="AET99" s="172"/>
      <c r="AEU99" s="172"/>
      <c r="AEV99" s="172"/>
      <c r="AEW99" s="172"/>
      <c r="AEX99" s="172"/>
      <c r="AEY99" s="172"/>
      <c r="AEZ99" s="172"/>
      <c r="AFA99" s="172"/>
      <c r="AFB99" s="172"/>
      <c r="AFC99" s="172"/>
      <c r="AFD99" s="172"/>
      <c r="AFE99" s="172"/>
      <c r="AFF99" s="172"/>
      <c r="AFG99" s="172"/>
      <c r="AFH99" s="172"/>
      <c r="AFI99" s="172"/>
      <c r="AFJ99" s="172"/>
      <c r="AFK99" s="172"/>
      <c r="AFL99" s="172"/>
      <c r="AFM99" s="172"/>
      <c r="AFN99" s="172"/>
      <c r="AFO99" s="172"/>
      <c r="AFP99" s="172"/>
      <c r="AFQ99" s="172"/>
      <c r="AFR99" s="172"/>
      <c r="AFS99" s="172"/>
      <c r="AFT99" s="172"/>
      <c r="AFU99" s="172"/>
      <c r="AFV99" s="172"/>
      <c r="AFW99" s="172"/>
      <c r="AFX99" s="172"/>
      <c r="AFY99" s="172"/>
      <c r="AFZ99" s="172"/>
      <c r="AGA99" s="172"/>
      <c r="AGB99" s="172"/>
      <c r="AGC99" s="172"/>
      <c r="AGD99" s="172"/>
      <c r="AGE99" s="172"/>
      <c r="AGF99" s="172"/>
      <c r="AGG99" s="172"/>
      <c r="AGH99" s="172"/>
      <c r="AGI99" s="172"/>
      <c r="AGJ99" s="172"/>
      <c r="AGK99" s="172"/>
      <c r="AGL99" s="172"/>
      <c r="AGM99" s="172"/>
      <c r="AGN99" s="172"/>
      <c r="AGO99" s="172"/>
      <c r="AGP99" s="172"/>
      <c r="AGQ99" s="172"/>
      <c r="AGR99" s="172"/>
      <c r="AGS99" s="172"/>
      <c r="AGT99" s="172"/>
      <c r="AGU99" s="172"/>
      <c r="AGV99" s="172"/>
      <c r="AGW99" s="172"/>
      <c r="AGX99" s="172"/>
      <c r="AGY99" s="172"/>
      <c r="AGZ99" s="172"/>
      <c r="AHA99" s="172"/>
      <c r="AHB99" s="172"/>
      <c r="AHC99" s="172"/>
      <c r="AHD99" s="172"/>
      <c r="AHE99" s="172"/>
      <c r="AHF99" s="172"/>
      <c r="AHG99" s="172"/>
      <c r="AHH99" s="172"/>
      <c r="AHI99" s="172"/>
      <c r="AHJ99" s="172"/>
      <c r="AHK99" s="172"/>
      <c r="AHL99" s="172"/>
      <c r="AHM99" s="172"/>
      <c r="AHN99" s="172"/>
      <c r="AHO99" s="172"/>
      <c r="AHP99" s="172"/>
      <c r="AHQ99" s="172"/>
      <c r="AHR99" s="172"/>
      <c r="AHS99" s="172"/>
      <c r="AHT99" s="172"/>
      <c r="AHU99" s="172"/>
      <c r="AHV99" s="172"/>
      <c r="AHW99" s="172"/>
      <c r="AHX99" s="172"/>
      <c r="AHY99" s="172"/>
      <c r="AHZ99" s="172"/>
      <c r="AIA99" s="172"/>
      <c r="AIB99" s="172"/>
      <c r="AIC99" s="172"/>
      <c r="AID99" s="172"/>
      <c r="AIE99" s="172"/>
      <c r="AIF99" s="172"/>
      <c r="AIG99" s="172"/>
      <c r="AIH99" s="172"/>
      <c r="AII99" s="172"/>
      <c r="AIJ99" s="172"/>
      <c r="AIK99" s="172"/>
      <c r="AIL99" s="172"/>
      <c r="AIM99" s="172"/>
      <c r="AIN99" s="172"/>
      <c r="AIO99" s="172"/>
      <c r="AIP99" s="172"/>
      <c r="AIQ99" s="172"/>
      <c r="AIR99" s="172"/>
      <c r="AIS99" s="172"/>
      <c r="AIT99" s="172"/>
      <c r="AIU99" s="172"/>
      <c r="AIV99" s="172"/>
      <c r="AIW99" s="172"/>
      <c r="AIX99" s="172"/>
      <c r="AIY99" s="172"/>
      <c r="AIZ99" s="172"/>
      <c r="AJA99" s="172"/>
      <c r="AJB99" s="172"/>
      <c r="AJC99" s="172"/>
      <c r="AJD99" s="172"/>
      <c r="AJE99" s="172"/>
      <c r="AJF99" s="172"/>
      <c r="AJG99" s="172"/>
      <c r="AJH99" s="172"/>
      <c r="AJI99" s="172"/>
      <c r="AJJ99" s="172"/>
      <c r="AJK99" s="172"/>
      <c r="AJL99" s="172"/>
      <c r="AJM99" s="172"/>
      <c r="AJN99" s="172"/>
      <c r="AJO99" s="172"/>
      <c r="AJP99" s="172"/>
      <c r="AJQ99" s="172"/>
      <c r="AJR99" s="172"/>
      <c r="AJS99" s="172"/>
      <c r="AJT99" s="172"/>
      <c r="AJU99" s="172"/>
      <c r="AJV99" s="172"/>
      <c r="AJW99" s="172"/>
      <c r="AJX99" s="172"/>
      <c r="AJY99" s="172"/>
      <c r="AJZ99" s="172"/>
      <c r="AKA99" s="172"/>
      <c r="AKB99" s="172"/>
      <c r="AKC99" s="172"/>
      <c r="AKD99" s="172"/>
      <c r="AKE99" s="172"/>
      <c r="AKF99" s="172"/>
      <c r="AKG99" s="172"/>
      <c r="AKH99" s="172"/>
      <c r="AKI99" s="172"/>
      <c r="AKJ99" s="172"/>
      <c r="AKK99" s="172"/>
      <c r="AKL99" s="172"/>
      <c r="AKM99" s="172"/>
      <c r="AKN99" s="172"/>
      <c r="AKO99" s="172"/>
      <c r="AKP99" s="172"/>
      <c r="AKQ99" s="172"/>
      <c r="AKR99" s="172"/>
      <c r="AKS99" s="172"/>
      <c r="AKT99" s="172"/>
      <c r="AKU99" s="172"/>
      <c r="AKV99" s="172"/>
      <c r="AKW99" s="172"/>
      <c r="AKX99" s="172"/>
      <c r="AKY99" s="172"/>
      <c r="AKZ99" s="172"/>
      <c r="ALA99" s="172"/>
      <c r="ALB99" s="172"/>
      <c r="ALC99" s="172"/>
      <c r="ALD99" s="172"/>
      <c r="ALE99" s="172"/>
      <c r="ALF99" s="172"/>
      <c r="ALG99" s="172"/>
      <c r="ALH99" s="172"/>
      <c r="ALI99" s="172"/>
      <c r="ALJ99" s="172"/>
      <c r="ALK99" s="172"/>
      <c r="ALL99" s="172"/>
      <c r="ALM99" s="172"/>
      <c r="ALN99" s="172"/>
      <c r="ALO99" s="172"/>
      <c r="ALP99" s="172"/>
      <c r="ALQ99" s="172"/>
      <c r="ALR99" s="172"/>
      <c r="ALS99" s="172"/>
      <c r="ALT99" s="172"/>
      <c r="ALU99" s="172"/>
      <c r="ALV99" s="172"/>
      <c r="ALW99" s="172"/>
      <c r="ALX99" s="172"/>
      <c r="ALY99" s="172"/>
      <c r="ALZ99" s="172"/>
      <c r="AMA99" s="172"/>
      <c r="AMB99" s="172"/>
      <c r="AMC99" s="172"/>
      <c r="AMD99" s="172"/>
      <c r="AME99" s="172"/>
      <c r="AMF99" s="172"/>
      <c r="AMG99" s="172"/>
      <c r="AMH99" s="172"/>
      <c r="AMI99" s="172"/>
      <c r="AMJ99" s="172"/>
      <c r="AMK99" s="172"/>
      <c r="AML99" s="172"/>
    </row>
    <row r="100" spans="1:1026" s="282" customFormat="1">
      <c r="A100" s="408" t="s">
        <v>460</v>
      </c>
      <c r="B100" s="408" t="s">
        <v>461</v>
      </c>
      <c r="C100" s="154">
        <f t="shared" si="95"/>
        <v>17</v>
      </c>
      <c r="D100" s="167">
        <f t="shared" si="96"/>
        <v>68</v>
      </c>
      <c r="E100" s="166" t="str">
        <f t="shared" si="97"/>
        <v>9C</v>
      </c>
      <c r="F100" s="367" t="str">
        <f t="shared" si="98"/>
        <v>1B</v>
      </c>
      <c r="G100" s="367" t="str">
        <f t="shared" si="99"/>
        <v>02</v>
      </c>
      <c r="H100" s="367" t="str">
        <f t="shared" si="100"/>
        <v>57</v>
      </c>
      <c r="I100" s="367" t="str">
        <f t="shared" si="101"/>
        <v>00</v>
      </c>
      <c r="J100" s="367" t="str">
        <f t="shared" si="102"/>
        <v>FB</v>
      </c>
      <c r="K100" s="367" t="str">
        <f t="shared" si="103"/>
        <v>05</v>
      </c>
      <c r="L100" s="367" t="str">
        <f t="shared" si="104"/>
        <v>10</v>
      </c>
      <c r="M100" s="367" t="str">
        <f t="shared" si="105"/>
        <v>4</v>
      </c>
      <c r="N100" s="367" t="str">
        <f t="shared" si="106"/>
        <v/>
      </c>
      <c r="O100" s="156" t="str">
        <f t="shared" si="107"/>
        <v/>
      </c>
      <c r="P100" s="157" t="str">
        <f t="shared" si="151"/>
        <v>1</v>
      </c>
      <c r="Q100" s="158" t="str">
        <f t="shared" si="151"/>
        <v>0</v>
      </c>
      <c r="R100" s="158" t="str">
        <f t="shared" si="151"/>
        <v>0</v>
      </c>
      <c r="S100" s="159" t="str">
        <f t="shared" si="151"/>
        <v>1</v>
      </c>
      <c r="T100" s="158" t="str">
        <f t="shared" si="151"/>
        <v>1</v>
      </c>
      <c r="U100" s="158" t="str">
        <f t="shared" si="151"/>
        <v>1</v>
      </c>
      <c r="V100" s="158" t="str">
        <f t="shared" si="151"/>
        <v>0</v>
      </c>
      <c r="W100" s="159" t="str">
        <f t="shared" si="151"/>
        <v>0</v>
      </c>
      <c r="X100" s="158" t="str">
        <f t="shared" si="152"/>
        <v>0</v>
      </c>
      <c r="Y100" s="158" t="str">
        <f t="shared" si="152"/>
        <v>0</v>
      </c>
      <c r="Z100" s="158" t="str">
        <f t="shared" si="152"/>
        <v>0</v>
      </c>
      <c r="AA100" s="159" t="str">
        <f t="shared" si="152"/>
        <v>1</v>
      </c>
      <c r="AB100" s="161" t="str">
        <f t="shared" si="152"/>
        <v>1</v>
      </c>
      <c r="AC100" s="161" t="str">
        <f t="shared" si="152"/>
        <v>0</v>
      </c>
      <c r="AD100" s="158" t="str">
        <f t="shared" si="152"/>
        <v>1</v>
      </c>
      <c r="AE100" s="159" t="str">
        <f t="shared" si="152"/>
        <v>1</v>
      </c>
      <c r="AF100" s="367" t="str">
        <f t="shared" si="153"/>
        <v>0</v>
      </c>
      <c r="AG100" s="162" t="str">
        <f t="shared" si="153"/>
        <v>0</v>
      </c>
      <c r="AH100" s="163" t="str">
        <f t="shared" si="153"/>
        <v>0</v>
      </c>
      <c r="AI100" s="165" t="str">
        <f t="shared" si="153"/>
        <v>0</v>
      </c>
      <c r="AJ100" s="164" t="str">
        <f t="shared" si="153"/>
        <v>0</v>
      </c>
      <c r="AK100" s="164" t="str">
        <f t="shared" si="153"/>
        <v>0</v>
      </c>
      <c r="AL100" s="289" t="str">
        <f t="shared" si="153"/>
        <v>1</v>
      </c>
      <c r="AM100" s="165" t="str">
        <f t="shared" si="153"/>
        <v>0</v>
      </c>
      <c r="AN100" s="230" t="str">
        <f t="shared" si="154"/>
        <v>0</v>
      </c>
      <c r="AO100" s="230" t="str">
        <f t="shared" si="154"/>
        <v>1</v>
      </c>
      <c r="AP100" s="230" t="str">
        <f t="shared" si="154"/>
        <v>0</v>
      </c>
      <c r="AQ100" s="231" t="str">
        <f t="shared" si="154"/>
        <v>1</v>
      </c>
      <c r="AR100" s="230" t="str">
        <f t="shared" si="154"/>
        <v>0</v>
      </c>
      <c r="AS100" s="230" t="str">
        <f t="shared" si="154"/>
        <v>1</v>
      </c>
      <c r="AT100" s="230" t="str">
        <f t="shared" si="154"/>
        <v>1</v>
      </c>
      <c r="AU100" s="231" t="str">
        <f t="shared" si="154"/>
        <v>1</v>
      </c>
      <c r="AV100" s="230" t="str">
        <f t="shared" si="155"/>
        <v>0</v>
      </c>
      <c r="AW100" s="232" t="str">
        <f t="shared" si="155"/>
        <v>0</v>
      </c>
      <c r="AX100" s="232" t="str">
        <f t="shared" si="155"/>
        <v>0</v>
      </c>
      <c r="AY100" s="233" t="str">
        <f t="shared" si="155"/>
        <v>0</v>
      </c>
      <c r="AZ100" s="232" t="str">
        <f t="shared" si="155"/>
        <v>0</v>
      </c>
      <c r="BA100" s="232" t="str">
        <f t="shared" si="155"/>
        <v>0</v>
      </c>
      <c r="BB100" s="232" t="str">
        <f t="shared" si="155"/>
        <v>0</v>
      </c>
      <c r="BC100" s="233" t="str">
        <f t="shared" si="155"/>
        <v>0</v>
      </c>
      <c r="BD100" s="168" t="str">
        <f t="shared" si="156"/>
        <v>1</v>
      </c>
      <c r="BE100" s="168" t="str">
        <f t="shared" si="156"/>
        <v>1</v>
      </c>
      <c r="BF100" s="168" t="str">
        <f t="shared" si="156"/>
        <v>1</v>
      </c>
      <c r="BG100" s="169" t="str">
        <f t="shared" si="156"/>
        <v>1</v>
      </c>
      <c r="BH100" s="168" t="str">
        <f t="shared" si="156"/>
        <v>1</v>
      </c>
      <c r="BI100" s="168" t="str">
        <f t="shared" si="156"/>
        <v>0</v>
      </c>
      <c r="BJ100" s="168" t="str">
        <f t="shared" si="156"/>
        <v>1</v>
      </c>
      <c r="BK100" s="169" t="str">
        <f t="shared" si="156"/>
        <v>1</v>
      </c>
      <c r="BL100" s="168" t="str">
        <f t="shared" si="157"/>
        <v>0</v>
      </c>
      <c r="BM100" s="168" t="str">
        <f t="shared" si="157"/>
        <v>0</v>
      </c>
      <c r="BN100" s="168" t="str">
        <f t="shared" si="157"/>
        <v>0</v>
      </c>
      <c r="BO100" s="169" t="str">
        <f t="shared" si="157"/>
        <v>0</v>
      </c>
      <c r="BP100" s="168" t="str">
        <f t="shared" si="157"/>
        <v>0</v>
      </c>
      <c r="BQ100" s="168" t="str">
        <f t="shared" si="157"/>
        <v>1</v>
      </c>
      <c r="BR100" s="168" t="str">
        <f t="shared" si="157"/>
        <v>0</v>
      </c>
      <c r="BS100" s="169" t="str">
        <f t="shared" si="157"/>
        <v>1</v>
      </c>
      <c r="BT100" s="302" t="str">
        <f t="shared" si="158"/>
        <v>0</v>
      </c>
      <c r="BU100" s="302" t="str">
        <f t="shared" si="158"/>
        <v>0</v>
      </c>
      <c r="BV100" s="302" t="str">
        <f t="shared" si="158"/>
        <v>0</v>
      </c>
      <c r="BW100" s="303" t="str">
        <f t="shared" si="158"/>
        <v>1</v>
      </c>
      <c r="BX100" s="302" t="str">
        <f t="shared" si="158"/>
        <v>0</v>
      </c>
      <c r="BY100" s="302" t="str">
        <f t="shared" si="158"/>
        <v>0</v>
      </c>
      <c r="BZ100" s="302" t="str">
        <f t="shared" si="158"/>
        <v>0</v>
      </c>
      <c r="CA100" s="303" t="str">
        <f t="shared" si="158"/>
        <v>0</v>
      </c>
      <c r="CB100" s="164" t="str">
        <f t="shared" si="159"/>
        <v>0</v>
      </c>
      <c r="CC100" s="289" t="str">
        <f t="shared" si="159"/>
        <v>1</v>
      </c>
      <c r="CD100" s="340" t="str">
        <f t="shared" si="159"/>
        <v>0</v>
      </c>
      <c r="CE100" s="341" t="str">
        <f t="shared" si="159"/>
        <v>0</v>
      </c>
      <c r="CF100" s="340" t="str">
        <f t="shared" si="159"/>
        <v>0</v>
      </c>
      <c r="CG100" s="340" t="str">
        <f t="shared" si="159"/>
        <v>0</v>
      </c>
      <c r="CH100" s="340" t="str">
        <f t="shared" si="159"/>
        <v>0</v>
      </c>
      <c r="CI100" s="341" t="str">
        <f t="shared" si="159"/>
        <v>0</v>
      </c>
      <c r="CJ100" s="367"/>
      <c r="CK100" s="367"/>
      <c r="CL100" s="32" t="str">
        <f t="shared" si="146"/>
        <v>9C1B</v>
      </c>
      <c r="CM100" s="285">
        <f t="shared" si="147"/>
        <v>87</v>
      </c>
      <c r="CN100" s="285">
        <f t="shared" si="150"/>
        <v>97</v>
      </c>
      <c r="CO100" s="142">
        <f t="shared" si="117"/>
        <v>63.1</v>
      </c>
      <c r="CP100" s="142">
        <f t="shared" si="118"/>
        <v>17.277777777777779</v>
      </c>
      <c r="CQ100" s="154">
        <f t="shared" si="148"/>
        <v>1</v>
      </c>
      <c r="CR100" s="367"/>
      <c r="CS100" s="170">
        <f t="shared" si="119"/>
        <v>9</v>
      </c>
      <c r="CT100" s="23">
        <f t="shared" si="120"/>
        <v>12</v>
      </c>
      <c r="CU100" s="171">
        <f t="shared" si="121"/>
        <v>1</v>
      </c>
      <c r="CV100" s="23">
        <f t="shared" si="122"/>
        <v>11</v>
      </c>
      <c r="CW100" s="172">
        <f t="shared" si="123"/>
        <v>0</v>
      </c>
      <c r="CX100" s="24">
        <f t="shared" si="124"/>
        <v>2</v>
      </c>
      <c r="CY100" s="267">
        <f t="shared" si="125"/>
        <v>5</v>
      </c>
      <c r="CZ100" s="268">
        <f t="shared" si="126"/>
        <v>7</v>
      </c>
      <c r="DA100" s="267">
        <f t="shared" si="127"/>
        <v>0</v>
      </c>
      <c r="DB100" s="268">
        <f t="shared" si="128"/>
        <v>0</v>
      </c>
      <c r="DC100" s="173">
        <f t="shared" si="129"/>
        <v>15</v>
      </c>
      <c r="DD100" s="26">
        <f t="shared" si="130"/>
        <v>11</v>
      </c>
      <c r="DE100" s="173">
        <f t="shared" si="131"/>
        <v>0</v>
      </c>
      <c r="DF100" s="26">
        <f t="shared" si="132"/>
        <v>5</v>
      </c>
      <c r="DG100" s="326">
        <f t="shared" si="133"/>
        <v>1</v>
      </c>
      <c r="DH100" s="327">
        <f t="shared" si="134"/>
        <v>0</v>
      </c>
      <c r="DI100" s="172">
        <f t="shared" si="135"/>
        <v>4</v>
      </c>
      <c r="DJ100" s="24">
        <f t="shared" si="136"/>
        <v>0</v>
      </c>
      <c r="DK100" s="172"/>
      <c r="DL100" s="19">
        <f t="shared" si="137"/>
        <v>156</v>
      </c>
      <c r="DM100" s="19">
        <f t="shared" si="138"/>
        <v>27</v>
      </c>
      <c r="DN100" s="174">
        <f t="shared" si="139"/>
        <v>2</v>
      </c>
      <c r="DO100" s="281">
        <f t="shared" si="140"/>
        <v>87</v>
      </c>
      <c r="DP100" s="278">
        <f t="shared" si="141"/>
        <v>0</v>
      </c>
      <c r="DQ100" s="20">
        <f t="shared" si="142"/>
        <v>251</v>
      </c>
      <c r="DR100" s="20">
        <f t="shared" si="143"/>
        <v>5</v>
      </c>
      <c r="DS100" s="337">
        <f t="shared" si="144"/>
        <v>16</v>
      </c>
      <c r="DT100" s="174">
        <f t="shared" si="145"/>
        <v>64</v>
      </c>
      <c r="DU100" s="172">
        <f t="shared" si="149"/>
        <v>16</v>
      </c>
      <c r="DV100" s="172"/>
      <c r="DW100" s="172"/>
      <c r="DX100" s="172"/>
      <c r="DY100" s="172"/>
      <c r="DZ100" s="172"/>
      <c r="EA100" s="172"/>
      <c r="EB100" s="172"/>
      <c r="EC100" s="172"/>
      <c r="ED100" s="172"/>
      <c r="EE100" s="172"/>
      <c r="EF100" s="172"/>
      <c r="EG100" s="172"/>
      <c r="EH100" s="172"/>
      <c r="EI100" s="172"/>
      <c r="EJ100" s="172"/>
      <c r="EK100" s="172"/>
      <c r="EL100" s="172"/>
      <c r="EM100" s="172"/>
      <c r="EN100" s="172"/>
      <c r="EO100" s="172"/>
      <c r="EP100" s="172"/>
      <c r="EQ100" s="172"/>
      <c r="ER100" s="172"/>
      <c r="ES100" s="172"/>
      <c r="ET100" s="172"/>
      <c r="EU100" s="172"/>
      <c r="EV100" s="172"/>
      <c r="EW100" s="172"/>
      <c r="EX100" s="172"/>
      <c r="EY100" s="172"/>
      <c r="EZ100" s="172"/>
      <c r="FA100" s="172"/>
      <c r="FB100" s="172"/>
      <c r="FC100" s="172"/>
      <c r="FD100" s="172"/>
      <c r="FE100" s="172"/>
      <c r="FF100" s="172"/>
      <c r="FG100" s="172"/>
      <c r="FH100" s="172"/>
      <c r="FI100" s="172"/>
      <c r="FJ100" s="172"/>
      <c r="FK100" s="172"/>
      <c r="FL100" s="172"/>
      <c r="FM100" s="172"/>
      <c r="FN100" s="172"/>
      <c r="FO100" s="172"/>
      <c r="FP100" s="172"/>
      <c r="FQ100" s="172"/>
      <c r="FR100" s="172"/>
      <c r="FS100" s="172"/>
      <c r="FT100" s="172"/>
      <c r="FU100" s="172"/>
      <c r="FV100" s="172"/>
      <c r="FW100" s="172"/>
      <c r="FX100" s="172"/>
      <c r="FY100" s="172"/>
      <c r="FZ100" s="172"/>
      <c r="GA100" s="172"/>
      <c r="GB100" s="172"/>
      <c r="GC100" s="172"/>
      <c r="GD100" s="172"/>
      <c r="GE100" s="172"/>
      <c r="GF100" s="172"/>
      <c r="GG100" s="172"/>
      <c r="GH100" s="172"/>
      <c r="GI100" s="172"/>
      <c r="GJ100" s="172"/>
      <c r="GK100" s="172"/>
      <c r="GL100" s="172"/>
      <c r="GM100" s="172"/>
      <c r="GN100" s="172"/>
      <c r="GO100" s="172"/>
      <c r="GP100" s="172"/>
      <c r="GQ100" s="172"/>
      <c r="GR100" s="172"/>
      <c r="GS100" s="172"/>
      <c r="GT100" s="172"/>
      <c r="GU100" s="172"/>
      <c r="GV100" s="172"/>
      <c r="GW100" s="172"/>
      <c r="GX100" s="172"/>
      <c r="GY100" s="172"/>
      <c r="GZ100" s="172"/>
      <c r="HA100" s="172"/>
      <c r="HB100" s="172"/>
      <c r="HC100" s="172"/>
      <c r="HD100" s="172"/>
      <c r="HE100" s="172"/>
      <c r="HF100" s="172"/>
      <c r="HG100" s="172"/>
      <c r="HH100" s="172"/>
      <c r="HI100" s="172"/>
      <c r="HJ100" s="172"/>
      <c r="HK100" s="172"/>
      <c r="HL100" s="172"/>
      <c r="HM100" s="172"/>
      <c r="HN100" s="172"/>
      <c r="HO100" s="172"/>
      <c r="HP100" s="172"/>
      <c r="HQ100" s="172"/>
      <c r="HR100" s="172"/>
      <c r="HS100" s="172"/>
      <c r="HT100" s="172"/>
      <c r="HU100" s="172"/>
      <c r="HV100" s="172"/>
      <c r="HW100" s="172"/>
      <c r="HX100" s="172"/>
      <c r="HY100" s="172"/>
      <c r="HZ100" s="172"/>
      <c r="IA100" s="172"/>
      <c r="IB100" s="172"/>
      <c r="IC100" s="172"/>
      <c r="ID100" s="172"/>
      <c r="IE100" s="172"/>
      <c r="IF100" s="172"/>
      <c r="IG100" s="172"/>
      <c r="IH100" s="172"/>
      <c r="II100" s="172"/>
      <c r="IJ100" s="172"/>
      <c r="IK100" s="172"/>
      <c r="IL100" s="172"/>
      <c r="IM100" s="172"/>
      <c r="IN100" s="172"/>
      <c r="IO100" s="172"/>
      <c r="IP100" s="172"/>
      <c r="IQ100" s="172"/>
      <c r="IR100" s="172"/>
      <c r="IS100" s="172"/>
      <c r="IT100" s="172"/>
      <c r="IU100" s="172"/>
      <c r="IV100" s="172"/>
      <c r="IW100" s="172"/>
      <c r="IX100" s="172"/>
      <c r="IY100" s="172"/>
      <c r="IZ100" s="172"/>
      <c r="JA100" s="172"/>
      <c r="JB100" s="172"/>
      <c r="JC100" s="172"/>
      <c r="JD100" s="172"/>
      <c r="JE100" s="172"/>
      <c r="JF100" s="172"/>
      <c r="JG100" s="172"/>
      <c r="JH100" s="172"/>
      <c r="JI100" s="172"/>
      <c r="JJ100" s="172"/>
      <c r="JK100" s="172"/>
      <c r="JL100" s="172"/>
      <c r="JM100" s="172"/>
      <c r="JN100" s="172"/>
      <c r="JO100" s="172"/>
      <c r="JP100" s="172"/>
      <c r="JQ100" s="172"/>
      <c r="JR100" s="172"/>
      <c r="JS100" s="172"/>
      <c r="JT100" s="172"/>
      <c r="JU100" s="172"/>
      <c r="JV100" s="172"/>
      <c r="JW100" s="172"/>
      <c r="JX100" s="172"/>
      <c r="JY100" s="172"/>
      <c r="JZ100" s="172"/>
      <c r="KA100" s="172"/>
      <c r="KB100" s="172"/>
      <c r="KC100" s="172"/>
      <c r="KD100" s="172"/>
      <c r="KE100" s="172"/>
      <c r="KF100" s="172"/>
      <c r="KG100" s="172"/>
      <c r="KH100" s="172"/>
      <c r="KI100" s="172"/>
      <c r="KJ100" s="172"/>
      <c r="KK100" s="172"/>
      <c r="KL100" s="172"/>
      <c r="KM100" s="172"/>
      <c r="KN100" s="172"/>
      <c r="KO100" s="172"/>
      <c r="KP100" s="172"/>
      <c r="KQ100" s="172"/>
      <c r="KR100" s="172"/>
      <c r="KS100" s="172"/>
      <c r="KT100" s="172"/>
      <c r="KU100" s="172"/>
      <c r="KV100" s="172"/>
      <c r="KW100" s="172"/>
      <c r="KX100" s="172"/>
      <c r="KY100" s="172"/>
      <c r="KZ100" s="172"/>
      <c r="LA100" s="172"/>
      <c r="LB100" s="172"/>
      <c r="LC100" s="172"/>
      <c r="LD100" s="172"/>
      <c r="LE100" s="172"/>
      <c r="LF100" s="172"/>
      <c r="LG100" s="172"/>
      <c r="LH100" s="172"/>
      <c r="LI100" s="172"/>
      <c r="LJ100" s="172"/>
      <c r="LK100" s="172"/>
      <c r="LL100" s="172"/>
      <c r="LM100" s="172"/>
      <c r="LN100" s="172"/>
      <c r="LO100" s="172"/>
      <c r="LP100" s="172"/>
      <c r="LQ100" s="172"/>
      <c r="LR100" s="172"/>
      <c r="LS100" s="172"/>
      <c r="LT100" s="172"/>
      <c r="LU100" s="172"/>
      <c r="LV100" s="172"/>
      <c r="LW100" s="172"/>
      <c r="LX100" s="172"/>
      <c r="LY100" s="172"/>
      <c r="LZ100" s="172"/>
      <c r="MA100" s="172"/>
      <c r="MB100" s="172"/>
      <c r="MC100" s="172"/>
      <c r="MD100" s="172"/>
      <c r="ME100" s="172"/>
      <c r="MF100" s="172"/>
      <c r="MG100" s="172"/>
      <c r="MH100" s="172"/>
      <c r="MI100" s="172"/>
      <c r="MJ100" s="172"/>
      <c r="MK100" s="172"/>
      <c r="ML100" s="172"/>
      <c r="MM100" s="172"/>
      <c r="MN100" s="172"/>
      <c r="MO100" s="172"/>
      <c r="MP100" s="172"/>
      <c r="MQ100" s="172"/>
      <c r="MR100" s="172"/>
      <c r="MS100" s="172"/>
      <c r="MT100" s="172"/>
      <c r="MU100" s="172"/>
      <c r="MV100" s="172"/>
      <c r="MW100" s="172"/>
      <c r="MX100" s="172"/>
      <c r="MY100" s="172"/>
      <c r="MZ100" s="172"/>
      <c r="NA100" s="172"/>
      <c r="NB100" s="172"/>
      <c r="NC100" s="172"/>
      <c r="ND100" s="172"/>
      <c r="NE100" s="172"/>
      <c r="NF100" s="172"/>
      <c r="NG100" s="172"/>
      <c r="NH100" s="172"/>
      <c r="NI100" s="172"/>
      <c r="NJ100" s="172"/>
      <c r="NK100" s="172"/>
      <c r="NL100" s="172"/>
      <c r="NM100" s="172"/>
      <c r="NN100" s="172"/>
      <c r="NO100" s="172"/>
      <c r="NP100" s="172"/>
      <c r="NQ100" s="172"/>
      <c r="NR100" s="172"/>
      <c r="NS100" s="172"/>
      <c r="NT100" s="172"/>
      <c r="NU100" s="172"/>
      <c r="NV100" s="172"/>
      <c r="NW100" s="172"/>
      <c r="NX100" s="172"/>
      <c r="NY100" s="172"/>
      <c r="NZ100" s="172"/>
      <c r="OA100" s="172"/>
      <c r="OB100" s="172"/>
      <c r="OC100" s="172"/>
      <c r="OD100" s="172"/>
      <c r="OE100" s="172"/>
      <c r="OF100" s="172"/>
      <c r="OG100" s="172"/>
      <c r="OH100" s="172"/>
      <c r="OI100" s="172"/>
      <c r="OJ100" s="172"/>
      <c r="OK100" s="172"/>
      <c r="OL100" s="172"/>
      <c r="OM100" s="172"/>
      <c r="ON100" s="172"/>
      <c r="OO100" s="172"/>
      <c r="OP100" s="172"/>
      <c r="OQ100" s="172"/>
      <c r="OR100" s="172"/>
      <c r="OS100" s="172"/>
      <c r="OT100" s="172"/>
      <c r="OU100" s="172"/>
      <c r="OV100" s="172"/>
      <c r="OW100" s="172"/>
      <c r="OX100" s="172"/>
      <c r="OY100" s="172"/>
      <c r="OZ100" s="172"/>
      <c r="PA100" s="172"/>
      <c r="PB100" s="172"/>
      <c r="PC100" s="172"/>
      <c r="PD100" s="172"/>
      <c r="PE100" s="172"/>
      <c r="PF100" s="172"/>
      <c r="PG100" s="172"/>
      <c r="PH100" s="172"/>
      <c r="PI100" s="172"/>
      <c r="PJ100" s="172"/>
      <c r="PK100" s="172"/>
      <c r="PL100" s="172"/>
      <c r="PM100" s="172"/>
      <c r="PN100" s="172"/>
      <c r="PO100" s="172"/>
      <c r="PP100" s="172"/>
      <c r="PQ100" s="172"/>
      <c r="PR100" s="172"/>
      <c r="PS100" s="172"/>
      <c r="PT100" s="172"/>
      <c r="PU100" s="172"/>
      <c r="PV100" s="172"/>
      <c r="PW100" s="172"/>
      <c r="PX100" s="172"/>
      <c r="PY100" s="172"/>
      <c r="PZ100" s="172"/>
      <c r="QA100" s="172"/>
      <c r="QB100" s="172"/>
      <c r="QC100" s="172"/>
      <c r="QD100" s="172"/>
      <c r="QE100" s="172"/>
      <c r="QF100" s="172"/>
      <c r="QG100" s="172"/>
      <c r="QH100" s="172"/>
      <c r="QI100" s="172"/>
      <c r="QJ100" s="172"/>
      <c r="QK100" s="172"/>
      <c r="QL100" s="172"/>
      <c r="QM100" s="172"/>
      <c r="QN100" s="172"/>
      <c r="QO100" s="172"/>
      <c r="QP100" s="172"/>
      <c r="QQ100" s="172"/>
      <c r="QR100" s="172"/>
      <c r="QS100" s="172"/>
      <c r="QT100" s="172"/>
      <c r="QU100" s="172"/>
      <c r="QV100" s="172"/>
      <c r="QW100" s="172"/>
      <c r="QX100" s="172"/>
      <c r="QY100" s="172"/>
      <c r="QZ100" s="172"/>
      <c r="RA100" s="172"/>
      <c r="RB100" s="172"/>
      <c r="RC100" s="172"/>
      <c r="RD100" s="172"/>
      <c r="RE100" s="172"/>
      <c r="RF100" s="172"/>
      <c r="RG100" s="172"/>
      <c r="RH100" s="172"/>
      <c r="RI100" s="172"/>
      <c r="RJ100" s="172"/>
      <c r="RK100" s="172"/>
      <c r="RL100" s="172"/>
      <c r="RM100" s="172"/>
      <c r="RN100" s="172"/>
      <c r="RO100" s="172"/>
      <c r="RP100" s="172"/>
      <c r="RQ100" s="172"/>
      <c r="RR100" s="172"/>
      <c r="RS100" s="172"/>
      <c r="RT100" s="172"/>
      <c r="RU100" s="172"/>
      <c r="RV100" s="172"/>
      <c r="RW100" s="172"/>
      <c r="RX100" s="172"/>
      <c r="RY100" s="172"/>
      <c r="RZ100" s="172"/>
      <c r="SA100" s="172"/>
      <c r="SB100" s="172"/>
      <c r="SC100" s="172"/>
      <c r="SD100" s="172"/>
      <c r="SE100" s="172"/>
      <c r="SF100" s="172"/>
      <c r="SG100" s="172"/>
      <c r="SH100" s="172"/>
      <c r="SI100" s="172"/>
      <c r="SJ100" s="172"/>
      <c r="SK100" s="172"/>
      <c r="SL100" s="172"/>
      <c r="SM100" s="172"/>
      <c r="SN100" s="172"/>
      <c r="SO100" s="172"/>
      <c r="SP100" s="172"/>
      <c r="SQ100" s="172"/>
      <c r="SR100" s="172"/>
      <c r="SS100" s="172"/>
      <c r="ST100" s="172"/>
      <c r="SU100" s="172"/>
      <c r="SV100" s="172"/>
      <c r="SW100" s="172"/>
      <c r="SX100" s="172"/>
      <c r="SY100" s="172"/>
      <c r="SZ100" s="172"/>
      <c r="TA100" s="172"/>
      <c r="TB100" s="172"/>
      <c r="TC100" s="172"/>
      <c r="TD100" s="172"/>
      <c r="TE100" s="172"/>
      <c r="TF100" s="172"/>
      <c r="TG100" s="172"/>
      <c r="TH100" s="172"/>
      <c r="TI100" s="172"/>
      <c r="TJ100" s="172"/>
      <c r="TK100" s="172"/>
      <c r="TL100" s="172"/>
      <c r="TM100" s="172"/>
      <c r="TN100" s="172"/>
      <c r="TO100" s="172"/>
      <c r="TP100" s="172"/>
      <c r="TQ100" s="172"/>
      <c r="TR100" s="172"/>
      <c r="TS100" s="172"/>
      <c r="TT100" s="172"/>
      <c r="TU100" s="172"/>
      <c r="TV100" s="172"/>
      <c r="TW100" s="172"/>
      <c r="TX100" s="172"/>
      <c r="TY100" s="172"/>
      <c r="TZ100" s="172"/>
      <c r="UA100" s="172"/>
      <c r="UB100" s="172"/>
      <c r="UC100" s="172"/>
      <c r="UD100" s="172"/>
      <c r="UE100" s="172"/>
      <c r="UF100" s="172"/>
      <c r="UG100" s="172"/>
      <c r="UH100" s="172"/>
      <c r="UI100" s="172"/>
      <c r="UJ100" s="172"/>
      <c r="UK100" s="172"/>
      <c r="UL100" s="172"/>
      <c r="UM100" s="172"/>
      <c r="UN100" s="172"/>
      <c r="UO100" s="172"/>
      <c r="UP100" s="172"/>
      <c r="UQ100" s="172"/>
      <c r="UR100" s="172"/>
      <c r="US100" s="172"/>
      <c r="UT100" s="172"/>
      <c r="UU100" s="172"/>
      <c r="UV100" s="172"/>
      <c r="UW100" s="172"/>
      <c r="UX100" s="172"/>
      <c r="UY100" s="172"/>
      <c r="UZ100" s="172"/>
      <c r="VA100" s="172"/>
      <c r="VB100" s="172"/>
      <c r="VC100" s="172"/>
      <c r="VD100" s="172"/>
      <c r="VE100" s="172"/>
      <c r="VF100" s="172"/>
      <c r="VG100" s="172"/>
      <c r="VH100" s="172"/>
      <c r="VI100" s="172"/>
      <c r="VJ100" s="172"/>
      <c r="VK100" s="172"/>
      <c r="VL100" s="172"/>
      <c r="VM100" s="172"/>
      <c r="VN100" s="172"/>
      <c r="VO100" s="172"/>
      <c r="VP100" s="172"/>
      <c r="VQ100" s="172"/>
      <c r="VR100" s="172"/>
      <c r="VS100" s="172"/>
      <c r="VT100" s="172"/>
      <c r="VU100" s="172"/>
      <c r="VV100" s="172"/>
      <c r="VW100" s="172"/>
      <c r="VX100" s="172"/>
      <c r="VY100" s="172"/>
      <c r="VZ100" s="172"/>
      <c r="WA100" s="172"/>
      <c r="WB100" s="172"/>
      <c r="WC100" s="172"/>
      <c r="WD100" s="172"/>
      <c r="WE100" s="172"/>
      <c r="WF100" s="172"/>
      <c r="WG100" s="172"/>
      <c r="WH100" s="172"/>
      <c r="WI100" s="172"/>
      <c r="WJ100" s="172"/>
      <c r="WK100" s="172"/>
      <c r="WL100" s="172"/>
      <c r="WM100" s="172"/>
      <c r="WN100" s="172"/>
      <c r="WO100" s="172"/>
      <c r="WP100" s="172"/>
      <c r="WQ100" s="172"/>
      <c r="WR100" s="172"/>
      <c r="WS100" s="172"/>
      <c r="WT100" s="172"/>
      <c r="WU100" s="172"/>
      <c r="WV100" s="172"/>
      <c r="WW100" s="172"/>
      <c r="WX100" s="172"/>
      <c r="WY100" s="172"/>
      <c r="WZ100" s="172"/>
      <c r="XA100" s="172"/>
      <c r="XB100" s="172"/>
      <c r="XC100" s="172"/>
      <c r="XD100" s="172"/>
      <c r="XE100" s="172"/>
      <c r="XF100" s="172"/>
      <c r="XG100" s="172"/>
      <c r="XH100" s="172"/>
      <c r="XI100" s="172"/>
      <c r="XJ100" s="172"/>
      <c r="XK100" s="172"/>
      <c r="XL100" s="172"/>
      <c r="XM100" s="172"/>
      <c r="XN100" s="172"/>
      <c r="XO100" s="172"/>
      <c r="XP100" s="172"/>
      <c r="XQ100" s="172"/>
      <c r="XR100" s="172"/>
      <c r="XS100" s="172"/>
      <c r="XT100" s="172"/>
      <c r="XU100" s="172"/>
      <c r="XV100" s="172"/>
      <c r="XW100" s="172"/>
      <c r="XX100" s="172"/>
      <c r="XY100" s="172"/>
      <c r="XZ100" s="172"/>
      <c r="YA100" s="172"/>
      <c r="YB100" s="172"/>
      <c r="YC100" s="172"/>
      <c r="YD100" s="172"/>
      <c r="YE100" s="172"/>
      <c r="YF100" s="172"/>
      <c r="YG100" s="172"/>
      <c r="YH100" s="172"/>
      <c r="YI100" s="172"/>
      <c r="YJ100" s="172"/>
      <c r="YK100" s="172"/>
      <c r="YL100" s="172"/>
      <c r="YM100" s="172"/>
      <c r="YN100" s="172"/>
      <c r="YO100" s="172"/>
      <c r="YP100" s="172"/>
      <c r="YQ100" s="172"/>
      <c r="YR100" s="172"/>
      <c r="YS100" s="172"/>
      <c r="YT100" s="172"/>
      <c r="YU100" s="172"/>
      <c r="YV100" s="172"/>
      <c r="YW100" s="172"/>
      <c r="YX100" s="172"/>
      <c r="YY100" s="172"/>
      <c r="YZ100" s="172"/>
      <c r="ZA100" s="172"/>
      <c r="ZB100" s="172"/>
      <c r="ZC100" s="172"/>
      <c r="ZD100" s="172"/>
      <c r="ZE100" s="172"/>
      <c r="ZF100" s="172"/>
      <c r="ZG100" s="172"/>
      <c r="ZH100" s="172"/>
      <c r="ZI100" s="172"/>
      <c r="ZJ100" s="172"/>
      <c r="ZK100" s="172"/>
      <c r="ZL100" s="172"/>
      <c r="ZM100" s="172"/>
      <c r="ZN100" s="172"/>
      <c r="ZO100" s="172"/>
      <c r="ZP100" s="172"/>
      <c r="ZQ100" s="172"/>
      <c r="ZR100" s="172"/>
      <c r="ZS100" s="172"/>
      <c r="ZT100" s="172"/>
      <c r="ZU100" s="172"/>
      <c r="ZV100" s="172"/>
      <c r="ZW100" s="172"/>
      <c r="ZX100" s="172"/>
      <c r="ZY100" s="172"/>
      <c r="ZZ100" s="172"/>
      <c r="AAA100" s="172"/>
      <c r="AAB100" s="172"/>
      <c r="AAC100" s="172"/>
      <c r="AAD100" s="172"/>
      <c r="AAE100" s="172"/>
      <c r="AAF100" s="172"/>
      <c r="AAG100" s="172"/>
      <c r="AAH100" s="172"/>
      <c r="AAI100" s="172"/>
      <c r="AAJ100" s="172"/>
      <c r="AAK100" s="172"/>
      <c r="AAL100" s="172"/>
      <c r="AAM100" s="172"/>
      <c r="AAN100" s="172"/>
      <c r="AAO100" s="172"/>
      <c r="AAP100" s="172"/>
      <c r="AAQ100" s="172"/>
      <c r="AAR100" s="172"/>
      <c r="AAS100" s="172"/>
      <c r="AAT100" s="172"/>
      <c r="AAU100" s="172"/>
      <c r="AAV100" s="172"/>
      <c r="AAW100" s="172"/>
      <c r="AAX100" s="172"/>
      <c r="AAY100" s="172"/>
      <c r="AAZ100" s="172"/>
      <c r="ABA100" s="172"/>
      <c r="ABB100" s="172"/>
      <c r="ABC100" s="172"/>
      <c r="ABD100" s="172"/>
      <c r="ABE100" s="172"/>
      <c r="ABF100" s="172"/>
      <c r="ABG100" s="172"/>
      <c r="ABH100" s="172"/>
      <c r="ABI100" s="172"/>
      <c r="ABJ100" s="172"/>
      <c r="ABK100" s="172"/>
      <c r="ABL100" s="172"/>
      <c r="ABM100" s="172"/>
      <c r="ABN100" s="172"/>
      <c r="ABO100" s="172"/>
      <c r="ABP100" s="172"/>
      <c r="ABQ100" s="172"/>
      <c r="ABR100" s="172"/>
      <c r="ABS100" s="172"/>
      <c r="ABT100" s="172"/>
      <c r="ABU100" s="172"/>
      <c r="ABV100" s="172"/>
      <c r="ABW100" s="172"/>
      <c r="ABX100" s="172"/>
      <c r="ABY100" s="172"/>
      <c r="ABZ100" s="172"/>
      <c r="ACA100" s="172"/>
      <c r="ACB100" s="172"/>
      <c r="ACC100" s="172"/>
      <c r="ACD100" s="172"/>
      <c r="ACE100" s="172"/>
      <c r="ACF100" s="172"/>
      <c r="ACG100" s="172"/>
      <c r="ACH100" s="172"/>
      <c r="ACI100" s="172"/>
      <c r="ACJ100" s="172"/>
      <c r="ACK100" s="172"/>
      <c r="ACL100" s="172"/>
      <c r="ACM100" s="172"/>
      <c r="ACN100" s="172"/>
      <c r="ACO100" s="172"/>
      <c r="ACP100" s="172"/>
      <c r="ACQ100" s="172"/>
      <c r="ACR100" s="172"/>
      <c r="ACS100" s="172"/>
      <c r="ACT100" s="172"/>
      <c r="ACU100" s="172"/>
      <c r="ACV100" s="172"/>
      <c r="ACW100" s="172"/>
      <c r="ACX100" s="172"/>
      <c r="ACY100" s="172"/>
      <c r="ACZ100" s="172"/>
      <c r="ADA100" s="172"/>
      <c r="ADB100" s="172"/>
      <c r="ADC100" s="172"/>
      <c r="ADD100" s="172"/>
      <c r="ADE100" s="172"/>
      <c r="ADF100" s="172"/>
      <c r="ADG100" s="172"/>
      <c r="ADH100" s="172"/>
      <c r="ADI100" s="172"/>
      <c r="ADJ100" s="172"/>
      <c r="ADK100" s="172"/>
      <c r="ADL100" s="172"/>
      <c r="ADM100" s="172"/>
      <c r="ADN100" s="172"/>
      <c r="ADO100" s="172"/>
      <c r="ADP100" s="172"/>
      <c r="ADQ100" s="172"/>
      <c r="ADR100" s="172"/>
      <c r="ADS100" s="172"/>
      <c r="ADT100" s="172"/>
      <c r="ADU100" s="172"/>
      <c r="ADV100" s="172"/>
      <c r="ADW100" s="172"/>
      <c r="ADX100" s="172"/>
      <c r="ADY100" s="172"/>
      <c r="ADZ100" s="172"/>
      <c r="AEA100" s="172"/>
      <c r="AEB100" s="172"/>
      <c r="AEC100" s="172"/>
      <c r="AED100" s="172"/>
      <c r="AEE100" s="172"/>
      <c r="AEF100" s="172"/>
      <c r="AEG100" s="172"/>
      <c r="AEH100" s="172"/>
      <c r="AEI100" s="172"/>
      <c r="AEJ100" s="172"/>
      <c r="AEK100" s="172"/>
      <c r="AEL100" s="172"/>
      <c r="AEM100" s="172"/>
      <c r="AEN100" s="172"/>
      <c r="AEO100" s="172"/>
      <c r="AEP100" s="172"/>
      <c r="AEQ100" s="172"/>
      <c r="AER100" s="172"/>
      <c r="AES100" s="172"/>
      <c r="AET100" s="172"/>
      <c r="AEU100" s="172"/>
      <c r="AEV100" s="172"/>
      <c r="AEW100" s="172"/>
      <c r="AEX100" s="172"/>
      <c r="AEY100" s="172"/>
      <c r="AEZ100" s="172"/>
      <c r="AFA100" s="172"/>
      <c r="AFB100" s="172"/>
      <c r="AFC100" s="172"/>
      <c r="AFD100" s="172"/>
      <c r="AFE100" s="172"/>
      <c r="AFF100" s="172"/>
      <c r="AFG100" s="172"/>
      <c r="AFH100" s="172"/>
      <c r="AFI100" s="172"/>
      <c r="AFJ100" s="172"/>
      <c r="AFK100" s="172"/>
      <c r="AFL100" s="172"/>
      <c r="AFM100" s="172"/>
      <c r="AFN100" s="172"/>
      <c r="AFO100" s="172"/>
      <c r="AFP100" s="172"/>
      <c r="AFQ100" s="172"/>
      <c r="AFR100" s="172"/>
      <c r="AFS100" s="172"/>
      <c r="AFT100" s="172"/>
      <c r="AFU100" s="172"/>
      <c r="AFV100" s="172"/>
      <c r="AFW100" s="172"/>
      <c r="AFX100" s="172"/>
      <c r="AFY100" s="172"/>
      <c r="AFZ100" s="172"/>
      <c r="AGA100" s="172"/>
      <c r="AGB100" s="172"/>
      <c r="AGC100" s="172"/>
      <c r="AGD100" s="172"/>
      <c r="AGE100" s="172"/>
      <c r="AGF100" s="172"/>
      <c r="AGG100" s="172"/>
      <c r="AGH100" s="172"/>
      <c r="AGI100" s="172"/>
      <c r="AGJ100" s="172"/>
      <c r="AGK100" s="172"/>
      <c r="AGL100" s="172"/>
      <c r="AGM100" s="172"/>
      <c r="AGN100" s="172"/>
      <c r="AGO100" s="172"/>
      <c r="AGP100" s="172"/>
      <c r="AGQ100" s="172"/>
      <c r="AGR100" s="172"/>
      <c r="AGS100" s="172"/>
      <c r="AGT100" s="172"/>
      <c r="AGU100" s="172"/>
      <c r="AGV100" s="172"/>
      <c r="AGW100" s="172"/>
      <c r="AGX100" s="172"/>
      <c r="AGY100" s="172"/>
      <c r="AGZ100" s="172"/>
      <c r="AHA100" s="172"/>
      <c r="AHB100" s="172"/>
      <c r="AHC100" s="172"/>
      <c r="AHD100" s="172"/>
      <c r="AHE100" s="172"/>
      <c r="AHF100" s="172"/>
      <c r="AHG100" s="172"/>
      <c r="AHH100" s="172"/>
      <c r="AHI100" s="172"/>
      <c r="AHJ100" s="172"/>
      <c r="AHK100" s="172"/>
      <c r="AHL100" s="172"/>
      <c r="AHM100" s="172"/>
      <c r="AHN100" s="172"/>
      <c r="AHO100" s="172"/>
      <c r="AHP100" s="172"/>
      <c r="AHQ100" s="172"/>
      <c r="AHR100" s="172"/>
      <c r="AHS100" s="172"/>
      <c r="AHT100" s="172"/>
      <c r="AHU100" s="172"/>
      <c r="AHV100" s="172"/>
      <c r="AHW100" s="172"/>
      <c r="AHX100" s="172"/>
      <c r="AHY100" s="172"/>
      <c r="AHZ100" s="172"/>
      <c r="AIA100" s="172"/>
      <c r="AIB100" s="172"/>
      <c r="AIC100" s="172"/>
      <c r="AID100" s="172"/>
      <c r="AIE100" s="172"/>
      <c r="AIF100" s="172"/>
      <c r="AIG100" s="172"/>
      <c r="AIH100" s="172"/>
      <c r="AII100" s="172"/>
      <c r="AIJ100" s="172"/>
      <c r="AIK100" s="172"/>
      <c r="AIL100" s="172"/>
      <c r="AIM100" s="172"/>
      <c r="AIN100" s="172"/>
      <c r="AIO100" s="172"/>
      <c r="AIP100" s="172"/>
      <c r="AIQ100" s="172"/>
      <c r="AIR100" s="172"/>
      <c r="AIS100" s="172"/>
      <c r="AIT100" s="172"/>
      <c r="AIU100" s="172"/>
      <c r="AIV100" s="172"/>
      <c r="AIW100" s="172"/>
      <c r="AIX100" s="172"/>
      <c r="AIY100" s="172"/>
      <c r="AIZ100" s="172"/>
      <c r="AJA100" s="172"/>
      <c r="AJB100" s="172"/>
      <c r="AJC100" s="172"/>
      <c r="AJD100" s="172"/>
      <c r="AJE100" s="172"/>
      <c r="AJF100" s="172"/>
      <c r="AJG100" s="172"/>
      <c r="AJH100" s="172"/>
      <c r="AJI100" s="172"/>
      <c r="AJJ100" s="172"/>
      <c r="AJK100" s="172"/>
      <c r="AJL100" s="172"/>
      <c r="AJM100" s="172"/>
      <c r="AJN100" s="172"/>
      <c r="AJO100" s="172"/>
      <c r="AJP100" s="172"/>
      <c r="AJQ100" s="172"/>
      <c r="AJR100" s="172"/>
      <c r="AJS100" s="172"/>
      <c r="AJT100" s="172"/>
      <c r="AJU100" s="172"/>
      <c r="AJV100" s="172"/>
      <c r="AJW100" s="172"/>
      <c r="AJX100" s="172"/>
      <c r="AJY100" s="172"/>
      <c r="AJZ100" s="172"/>
      <c r="AKA100" s="172"/>
      <c r="AKB100" s="172"/>
      <c r="AKC100" s="172"/>
      <c r="AKD100" s="172"/>
      <c r="AKE100" s="172"/>
      <c r="AKF100" s="172"/>
      <c r="AKG100" s="172"/>
      <c r="AKH100" s="172"/>
      <c r="AKI100" s="172"/>
      <c r="AKJ100" s="172"/>
      <c r="AKK100" s="172"/>
      <c r="AKL100" s="172"/>
      <c r="AKM100" s="172"/>
      <c r="AKN100" s="172"/>
      <c r="AKO100" s="172"/>
      <c r="AKP100" s="172"/>
      <c r="AKQ100" s="172"/>
      <c r="AKR100" s="172"/>
      <c r="AKS100" s="172"/>
      <c r="AKT100" s="172"/>
      <c r="AKU100" s="172"/>
      <c r="AKV100" s="172"/>
      <c r="AKW100" s="172"/>
      <c r="AKX100" s="172"/>
      <c r="AKY100" s="172"/>
      <c r="AKZ100" s="172"/>
      <c r="ALA100" s="172"/>
      <c r="ALB100" s="172"/>
      <c r="ALC100" s="172"/>
      <c r="ALD100" s="172"/>
      <c r="ALE100" s="172"/>
      <c r="ALF100" s="172"/>
      <c r="ALG100" s="172"/>
      <c r="ALH100" s="172"/>
      <c r="ALI100" s="172"/>
      <c r="ALJ100" s="172"/>
      <c r="ALK100" s="172"/>
      <c r="ALL100" s="172"/>
      <c r="ALM100" s="172"/>
      <c r="ALN100" s="172"/>
      <c r="ALO100" s="172"/>
      <c r="ALP100" s="172"/>
      <c r="ALQ100" s="172"/>
      <c r="ALR100" s="172"/>
      <c r="ALS100" s="172"/>
      <c r="ALT100" s="172"/>
      <c r="ALU100" s="172"/>
      <c r="ALV100" s="172"/>
      <c r="ALW100" s="172"/>
      <c r="ALX100" s="172"/>
      <c r="ALY100" s="172"/>
      <c r="ALZ100" s="172"/>
      <c r="AMA100" s="172"/>
      <c r="AMB100" s="172"/>
      <c r="AMC100" s="172"/>
      <c r="AMD100" s="172"/>
      <c r="AME100" s="172"/>
      <c r="AMF100" s="172"/>
      <c r="AMG100" s="172"/>
      <c r="AMH100" s="172"/>
      <c r="AMI100" s="172"/>
      <c r="AMJ100" s="172"/>
      <c r="AMK100" s="172"/>
      <c r="AML100" s="172"/>
    </row>
    <row r="101" spans="1:1026" s="282" customFormat="1">
      <c r="A101" s="408" t="s">
        <v>462</v>
      </c>
      <c r="B101" s="408" t="s">
        <v>463</v>
      </c>
      <c r="C101" s="154">
        <f t="shared" si="95"/>
        <v>17</v>
      </c>
      <c r="D101" s="167">
        <f t="shared" si="96"/>
        <v>68</v>
      </c>
      <c r="E101" s="166" t="str">
        <f t="shared" si="97"/>
        <v>9C</v>
      </c>
      <c r="F101" s="367" t="str">
        <f t="shared" si="98"/>
        <v>1B</v>
      </c>
      <c r="G101" s="367" t="str">
        <f t="shared" si="99"/>
        <v>04</v>
      </c>
      <c r="H101" s="367" t="str">
        <f t="shared" si="100"/>
        <v>57</v>
      </c>
      <c r="I101" s="367" t="str">
        <f t="shared" si="101"/>
        <v>00</v>
      </c>
      <c r="J101" s="367" t="str">
        <f t="shared" si="102"/>
        <v>FB</v>
      </c>
      <c r="K101" s="367" t="str">
        <f t="shared" si="103"/>
        <v>05</v>
      </c>
      <c r="L101" s="367" t="str">
        <f t="shared" si="104"/>
        <v>12</v>
      </c>
      <c r="M101" s="367" t="str">
        <f t="shared" si="105"/>
        <v>4</v>
      </c>
      <c r="N101" s="367" t="str">
        <f t="shared" si="106"/>
        <v/>
      </c>
      <c r="O101" s="156" t="str">
        <f t="shared" si="107"/>
        <v/>
      </c>
      <c r="P101" s="157" t="str">
        <f t="shared" si="151"/>
        <v>1</v>
      </c>
      <c r="Q101" s="158" t="str">
        <f t="shared" si="151"/>
        <v>0</v>
      </c>
      <c r="R101" s="158" t="str">
        <f t="shared" si="151"/>
        <v>0</v>
      </c>
      <c r="S101" s="159" t="str">
        <f t="shared" si="151"/>
        <v>1</v>
      </c>
      <c r="T101" s="158" t="str">
        <f t="shared" si="151"/>
        <v>1</v>
      </c>
      <c r="U101" s="158" t="str">
        <f t="shared" si="151"/>
        <v>1</v>
      </c>
      <c r="V101" s="158" t="str">
        <f t="shared" si="151"/>
        <v>0</v>
      </c>
      <c r="W101" s="159" t="str">
        <f t="shared" si="151"/>
        <v>0</v>
      </c>
      <c r="X101" s="158" t="str">
        <f t="shared" si="152"/>
        <v>0</v>
      </c>
      <c r="Y101" s="158" t="str">
        <f t="shared" si="152"/>
        <v>0</v>
      </c>
      <c r="Z101" s="158" t="str">
        <f t="shared" si="152"/>
        <v>0</v>
      </c>
      <c r="AA101" s="159" t="str">
        <f t="shared" si="152"/>
        <v>1</v>
      </c>
      <c r="AB101" s="161" t="str">
        <f t="shared" si="152"/>
        <v>1</v>
      </c>
      <c r="AC101" s="161" t="str">
        <f t="shared" si="152"/>
        <v>0</v>
      </c>
      <c r="AD101" s="158" t="str">
        <f t="shared" si="152"/>
        <v>1</v>
      </c>
      <c r="AE101" s="159" t="str">
        <f t="shared" si="152"/>
        <v>1</v>
      </c>
      <c r="AF101" s="367" t="str">
        <f t="shared" si="153"/>
        <v>0</v>
      </c>
      <c r="AG101" s="162" t="str">
        <f t="shared" si="153"/>
        <v>0</v>
      </c>
      <c r="AH101" s="163" t="str">
        <f t="shared" si="153"/>
        <v>0</v>
      </c>
      <c r="AI101" s="165" t="str">
        <f t="shared" si="153"/>
        <v>0</v>
      </c>
      <c r="AJ101" s="164" t="str">
        <f t="shared" si="153"/>
        <v>0</v>
      </c>
      <c r="AK101" s="164" t="str">
        <f t="shared" si="153"/>
        <v>1</v>
      </c>
      <c r="AL101" s="289" t="str">
        <f t="shared" si="153"/>
        <v>0</v>
      </c>
      <c r="AM101" s="165" t="str">
        <f t="shared" si="153"/>
        <v>0</v>
      </c>
      <c r="AN101" s="230" t="str">
        <f t="shared" si="154"/>
        <v>0</v>
      </c>
      <c r="AO101" s="230" t="str">
        <f t="shared" si="154"/>
        <v>1</v>
      </c>
      <c r="AP101" s="230" t="str">
        <f t="shared" si="154"/>
        <v>0</v>
      </c>
      <c r="AQ101" s="231" t="str">
        <f t="shared" si="154"/>
        <v>1</v>
      </c>
      <c r="AR101" s="230" t="str">
        <f t="shared" si="154"/>
        <v>0</v>
      </c>
      <c r="AS101" s="230" t="str">
        <f t="shared" si="154"/>
        <v>1</v>
      </c>
      <c r="AT101" s="230" t="str">
        <f t="shared" si="154"/>
        <v>1</v>
      </c>
      <c r="AU101" s="231" t="str">
        <f t="shared" si="154"/>
        <v>1</v>
      </c>
      <c r="AV101" s="230" t="str">
        <f t="shared" si="155"/>
        <v>0</v>
      </c>
      <c r="AW101" s="232" t="str">
        <f t="shared" si="155"/>
        <v>0</v>
      </c>
      <c r="AX101" s="232" t="str">
        <f t="shared" si="155"/>
        <v>0</v>
      </c>
      <c r="AY101" s="233" t="str">
        <f t="shared" si="155"/>
        <v>0</v>
      </c>
      <c r="AZ101" s="232" t="str">
        <f t="shared" si="155"/>
        <v>0</v>
      </c>
      <c r="BA101" s="232" t="str">
        <f t="shared" si="155"/>
        <v>0</v>
      </c>
      <c r="BB101" s="232" t="str">
        <f t="shared" si="155"/>
        <v>0</v>
      </c>
      <c r="BC101" s="233" t="str">
        <f t="shared" si="155"/>
        <v>0</v>
      </c>
      <c r="BD101" s="168" t="str">
        <f t="shared" si="156"/>
        <v>1</v>
      </c>
      <c r="BE101" s="168" t="str">
        <f t="shared" si="156"/>
        <v>1</v>
      </c>
      <c r="BF101" s="168" t="str">
        <f t="shared" si="156"/>
        <v>1</v>
      </c>
      <c r="BG101" s="169" t="str">
        <f t="shared" si="156"/>
        <v>1</v>
      </c>
      <c r="BH101" s="168" t="str">
        <f t="shared" si="156"/>
        <v>1</v>
      </c>
      <c r="BI101" s="168" t="str">
        <f t="shared" si="156"/>
        <v>0</v>
      </c>
      <c r="BJ101" s="168" t="str">
        <f t="shared" si="156"/>
        <v>1</v>
      </c>
      <c r="BK101" s="169" t="str">
        <f t="shared" si="156"/>
        <v>1</v>
      </c>
      <c r="BL101" s="168" t="str">
        <f t="shared" si="157"/>
        <v>0</v>
      </c>
      <c r="BM101" s="168" t="str">
        <f t="shared" si="157"/>
        <v>0</v>
      </c>
      <c r="BN101" s="168" t="str">
        <f t="shared" si="157"/>
        <v>0</v>
      </c>
      <c r="BO101" s="169" t="str">
        <f t="shared" si="157"/>
        <v>0</v>
      </c>
      <c r="BP101" s="168" t="str">
        <f t="shared" si="157"/>
        <v>0</v>
      </c>
      <c r="BQ101" s="168" t="str">
        <f t="shared" si="157"/>
        <v>1</v>
      </c>
      <c r="BR101" s="168" t="str">
        <f t="shared" si="157"/>
        <v>0</v>
      </c>
      <c r="BS101" s="169" t="str">
        <f t="shared" si="157"/>
        <v>1</v>
      </c>
      <c r="BT101" s="302" t="str">
        <f t="shared" si="158"/>
        <v>0</v>
      </c>
      <c r="BU101" s="302" t="str">
        <f t="shared" si="158"/>
        <v>0</v>
      </c>
      <c r="BV101" s="302" t="str">
        <f t="shared" si="158"/>
        <v>0</v>
      </c>
      <c r="BW101" s="303" t="str">
        <f t="shared" si="158"/>
        <v>1</v>
      </c>
      <c r="BX101" s="302" t="str">
        <f t="shared" si="158"/>
        <v>0</v>
      </c>
      <c r="BY101" s="302" t="str">
        <f t="shared" si="158"/>
        <v>0</v>
      </c>
      <c r="BZ101" s="302" t="str">
        <f t="shared" si="158"/>
        <v>1</v>
      </c>
      <c r="CA101" s="303" t="str">
        <f t="shared" si="158"/>
        <v>0</v>
      </c>
      <c r="CB101" s="164" t="str">
        <f t="shared" si="159"/>
        <v>0</v>
      </c>
      <c r="CC101" s="289" t="str">
        <f t="shared" si="159"/>
        <v>1</v>
      </c>
      <c r="CD101" s="340" t="str">
        <f t="shared" si="159"/>
        <v>0</v>
      </c>
      <c r="CE101" s="341" t="str">
        <f t="shared" si="159"/>
        <v>0</v>
      </c>
      <c r="CF101" s="340" t="str">
        <f t="shared" si="159"/>
        <v>0</v>
      </c>
      <c r="CG101" s="340" t="str">
        <f t="shared" si="159"/>
        <v>0</v>
      </c>
      <c r="CH101" s="340" t="str">
        <f t="shared" si="159"/>
        <v>0</v>
      </c>
      <c r="CI101" s="341" t="str">
        <f t="shared" si="159"/>
        <v>0</v>
      </c>
      <c r="CJ101" s="367"/>
      <c r="CK101" s="367"/>
      <c r="CL101" s="32" t="str">
        <f t="shared" si="146"/>
        <v>9C1B</v>
      </c>
      <c r="CM101" s="285">
        <f t="shared" si="147"/>
        <v>87</v>
      </c>
      <c r="CN101" s="285">
        <f t="shared" si="150"/>
        <v>97</v>
      </c>
      <c r="CO101" s="142">
        <f t="shared" si="117"/>
        <v>63.1</v>
      </c>
      <c r="CP101" s="142">
        <f t="shared" si="118"/>
        <v>17.277777777777779</v>
      </c>
      <c r="CQ101" s="154">
        <f t="shared" si="148"/>
        <v>2</v>
      </c>
      <c r="CR101" s="367"/>
      <c r="CS101" s="170">
        <f t="shared" si="119"/>
        <v>9</v>
      </c>
      <c r="CT101" s="23">
        <f t="shared" si="120"/>
        <v>12</v>
      </c>
      <c r="CU101" s="171">
        <f t="shared" si="121"/>
        <v>1</v>
      </c>
      <c r="CV101" s="23">
        <f t="shared" si="122"/>
        <v>11</v>
      </c>
      <c r="CW101" s="172">
        <f t="shared" si="123"/>
        <v>0</v>
      </c>
      <c r="CX101" s="24">
        <f t="shared" si="124"/>
        <v>4</v>
      </c>
      <c r="CY101" s="267">
        <f t="shared" si="125"/>
        <v>5</v>
      </c>
      <c r="CZ101" s="268">
        <f t="shared" si="126"/>
        <v>7</v>
      </c>
      <c r="DA101" s="267">
        <f t="shared" si="127"/>
        <v>0</v>
      </c>
      <c r="DB101" s="268">
        <f t="shared" si="128"/>
        <v>0</v>
      </c>
      <c r="DC101" s="173">
        <f t="shared" si="129"/>
        <v>15</v>
      </c>
      <c r="DD101" s="26">
        <f t="shared" si="130"/>
        <v>11</v>
      </c>
      <c r="DE101" s="173">
        <f t="shared" si="131"/>
        <v>0</v>
      </c>
      <c r="DF101" s="26">
        <f t="shared" si="132"/>
        <v>5</v>
      </c>
      <c r="DG101" s="326">
        <f t="shared" si="133"/>
        <v>1</v>
      </c>
      <c r="DH101" s="327">
        <f t="shared" si="134"/>
        <v>2</v>
      </c>
      <c r="DI101" s="172">
        <f t="shared" si="135"/>
        <v>4</v>
      </c>
      <c r="DJ101" s="24">
        <f t="shared" si="136"/>
        <v>0</v>
      </c>
      <c r="DK101" s="172"/>
      <c r="DL101" s="19">
        <f t="shared" si="137"/>
        <v>156</v>
      </c>
      <c r="DM101" s="19">
        <f t="shared" si="138"/>
        <v>27</v>
      </c>
      <c r="DN101" s="174">
        <f t="shared" si="139"/>
        <v>4</v>
      </c>
      <c r="DO101" s="281">
        <f t="shared" si="140"/>
        <v>87</v>
      </c>
      <c r="DP101" s="278">
        <f t="shared" si="141"/>
        <v>0</v>
      </c>
      <c r="DQ101" s="20">
        <f t="shared" si="142"/>
        <v>251</v>
      </c>
      <c r="DR101" s="20">
        <f t="shared" si="143"/>
        <v>5</v>
      </c>
      <c r="DS101" s="337">
        <f t="shared" si="144"/>
        <v>18</v>
      </c>
      <c r="DT101" s="174">
        <f t="shared" si="145"/>
        <v>64</v>
      </c>
      <c r="DU101" s="172">
        <f t="shared" si="149"/>
        <v>18</v>
      </c>
      <c r="DV101" s="172"/>
      <c r="DW101" s="172"/>
      <c r="DX101" s="172"/>
      <c r="DY101" s="172"/>
      <c r="DZ101" s="172"/>
      <c r="EA101" s="172"/>
      <c r="EB101" s="172"/>
      <c r="EC101" s="172"/>
      <c r="ED101" s="172"/>
      <c r="EE101" s="172"/>
      <c r="EF101" s="172"/>
      <c r="EG101" s="172"/>
      <c r="EH101" s="172"/>
      <c r="EI101" s="172"/>
      <c r="EJ101" s="172"/>
      <c r="EK101" s="172"/>
      <c r="EL101" s="172"/>
      <c r="EM101" s="172"/>
      <c r="EN101" s="172"/>
      <c r="EO101" s="172"/>
      <c r="EP101" s="172"/>
      <c r="EQ101" s="172"/>
      <c r="ER101" s="172"/>
      <c r="ES101" s="172"/>
      <c r="ET101" s="172"/>
      <c r="EU101" s="172"/>
      <c r="EV101" s="172"/>
      <c r="EW101" s="172"/>
      <c r="EX101" s="172"/>
      <c r="EY101" s="172"/>
      <c r="EZ101" s="172"/>
      <c r="FA101" s="172"/>
      <c r="FB101" s="172"/>
      <c r="FC101" s="172"/>
      <c r="FD101" s="172"/>
      <c r="FE101" s="172"/>
      <c r="FF101" s="172"/>
      <c r="FG101" s="172"/>
      <c r="FH101" s="172"/>
      <c r="FI101" s="172"/>
      <c r="FJ101" s="172"/>
      <c r="FK101" s="172"/>
      <c r="FL101" s="172"/>
      <c r="FM101" s="172"/>
      <c r="FN101" s="172"/>
      <c r="FO101" s="172"/>
      <c r="FP101" s="172"/>
      <c r="FQ101" s="172"/>
      <c r="FR101" s="172"/>
      <c r="FS101" s="172"/>
      <c r="FT101" s="172"/>
      <c r="FU101" s="172"/>
      <c r="FV101" s="172"/>
      <c r="FW101" s="172"/>
      <c r="FX101" s="172"/>
      <c r="FY101" s="172"/>
      <c r="FZ101" s="172"/>
      <c r="GA101" s="172"/>
      <c r="GB101" s="172"/>
      <c r="GC101" s="172"/>
      <c r="GD101" s="172"/>
      <c r="GE101" s="172"/>
      <c r="GF101" s="172"/>
      <c r="GG101" s="172"/>
      <c r="GH101" s="172"/>
      <c r="GI101" s="172"/>
      <c r="GJ101" s="172"/>
      <c r="GK101" s="172"/>
      <c r="GL101" s="172"/>
      <c r="GM101" s="172"/>
      <c r="GN101" s="172"/>
      <c r="GO101" s="172"/>
      <c r="GP101" s="172"/>
      <c r="GQ101" s="172"/>
      <c r="GR101" s="172"/>
      <c r="GS101" s="172"/>
      <c r="GT101" s="172"/>
      <c r="GU101" s="172"/>
      <c r="GV101" s="172"/>
      <c r="GW101" s="172"/>
      <c r="GX101" s="172"/>
      <c r="GY101" s="172"/>
      <c r="GZ101" s="172"/>
      <c r="HA101" s="172"/>
      <c r="HB101" s="172"/>
      <c r="HC101" s="172"/>
      <c r="HD101" s="172"/>
      <c r="HE101" s="172"/>
      <c r="HF101" s="172"/>
      <c r="HG101" s="172"/>
      <c r="HH101" s="172"/>
      <c r="HI101" s="172"/>
      <c r="HJ101" s="172"/>
      <c r="HK101" s="172"/>
      <c r="HL101" s="172"/>
      <c r="HM101" s="172"/>
      <c r="HN101" s="172"/>
      <c r="HO101" s="172"/>
      <c r="HP101" s="172"/>
      <c r="HQ101" s="172"/>
      <c r="HR101" s="172"/>
      <c r="HS101" s="172"/>
      <c r="HT101" s="172"/>
      <c r="HU101" s="172"/>
      <c r="HV101" s="172"/>
      <c r="HW101" s="172"/>
      <c r="HX101" s="172"/>
      <c r="HY101" s="172"/>
      <c r="HZ101" s="172"/>
      <c r="IA101" s="172"/>
      <c r="IB101" s="172"/>
      <c r="IC101" s="172"/>
      <c r="ID101" s="172"/>
      <c r="IE101" s="172"/>
      <c r="IF101" s="172"/>
      <c r="IG101" s="172"/>
      <c r="IH101" s="172"/>
      <c r="II101" s="172"/>
      <c r="IJ101" s="172"/>
      <c r="IK101" s="172"/>
      <c r="IL101" s="172"/>
      <c r="IM101" s="172"/>
      <c r="IN101" s="172"/>
      <c r="IO101" s="172"/>
      <c r="IP101" s="172"/>
      <c r="IQ101" s="172"/>
      <c r="IR101" s="172"/>
      <c r="IS101" s="172"/>
      <c r="IT101" s="172"/>
      <c r="IU101" s="172"/>
      <c r="IV101" s="172"/>
      <c r="IW101" s="172"/>
      <c r="IX101" s="172"/>
      <c r="IY101" s="172"/>
      <c r="IZ101" s="172"/>
      <c r="JA101" s="172"/>
      <c r="JB101" s="172"/>
      <c r="JC101" s="172"/>
      <c r="JD101" s="172"/>
      <c r="JE101" s="172"/>
      <c r="JF101" s="172"/>
      <c r="JG101" s="172"/>
      <c r="JH101" s="172"/>
      <c r="JI101" s="172"/>
      <c r="JJ101" s="172"/>
      <c r="JK101" s="172"/>
      <c r="JL101" s="172"/>
      <c r="JM101" s="172"/>
      <c r="JN101" s="172"/>
      <c r="JO101" s="172"/>
      <c r="JP101" s="172"/>
      <c r="JQ101" s="172"/>
      <c r="JR101" s="172"/>
      <c r="JS101" s="172"/>
      <c r="JT101" s="172"/>
      <c r="JU101" s="172"/>
      <c r="JV101" s="172"/>
      <c r="JW101" s="172"/>
      <c r="JX101" s="172"/>
      <c r="JY101" s="172"/>
      <c r="JZ101" s="172"/>
      <c r="KA101" s="172"/>
      <c r="KB101" s="172"/>
      <c r="KC101" s="172"/>
      <c r="KD101" s="172"/>
      <c r="KE101" s="172"/>
      <c r="KF101" s="172"/>
      <c r="KG101" s="172"/>
      <c r="KH101" s="172"/>
      <c r="KI101" s="172"/>
      <c r="KJ101" s="172"/>
      <c r="KK101" s="172"/>
      <c r="KL101" s="172"/>
      <c r="KM101" s="172"/>
      <c r="KN101" s="172"/>
      <c r="KO101" s="172"/>
      <c r="KP101" s="172"/>
      <c r="KQ101" s="172"/>
      <c r="KR101" s="172"/>
      <c r="KS101" s="172"/>
      <c r="KT101" s="172"/>
      <c r="KU101" s="172"/>
      <c r="KV101" s="172"/>
      <c r="KW101" s="172"/>
      <c r="KX101" s="172"/>
      <c r="KY101" s="172"/>
      <c r="KZ101" s="172"/>
      <c r="LA101" s="172"/>
      <c r="LB101" s="172"/>
      <c r="LC101" s="172"/>
      <c r="LD101" s="172"/>
      <c r="LE101" s="172"/>
      <c r="LF101" s="172"/>
      <c r="LG101" s="172"/>
      <c r="LH101" s="172"/>
      <c r="LI101" s="172"/>
      <c r="LJ101" s="172"/>
      <c r="LK101" s="172"/>
      <c r="LL101" s="172"/>
      <c r="LM101" s="172"/>
      <c r="LN101" s="172"/>
      <c r="LO101" s="172"/>
      <c r="LP101" s="172"/>
      <c r="LQ101" s="172"/>
      <c r="LR101" s="172"/>
      <c r="LS101" s="172"/>
      <c r="LT101" s="172"/>
      <c r="LU101" s="172"/>
      <c r="LV101" s="172"/>
      <c r="LW101" s="172"/>
      <c r="LX101" s="172"/>
      <c r="LY101" s="172"/>
      <c r="LZ101" s="172"/>
      <c r="MA101" s="172"/>
      <c r="MB101" s="172"/>
      <c r="MC101" s="172"/>
      <c r="MD101" s="172"/>
      <c r="ME101" s="172"/>
      <c r="MF101" s="172"/>
      <c r="MG101" s="172"/>
      <c r="MH101" s="172"/>
      <c r="MI101" s="172"/>
      <c r="MJ101" s="172"/>
      <c r="MK101" s="172"/>
      <c r="ML101" s="172"/>
      <c r="MM101" s="172"/>
      <c r="MN101" s="172"/>
      <c r="MO101" s="172"/>
      <c r="MP101" s="172"/>
      <c r="MQ101" s="172"/>
      <c r="MR101" s="172"/>
      <c r="MS101" s="172"/>
      <c r="MT101" s="172"/>
      <c r="MU101" s="172"/>
      <c r="MV101" s="172"/>
      <c r="MW101" s="172"/>
      <c r="MX101" s="172"/>
      <c r="MY101" s="172"/>
      <c r="MZ101" s="172"/>
      <c r="NA101" s="172"/>
      <c r="NB101" s="172"/>
      <c r="NC101" s="172"/>
      <c r="ND101" s="172"/>
      <c r="NE101" s="172"/>
      <c r="NF101" s="172"/>
      <c r="NG101" s="172"/>
      <c r="NH101" s="172"/>
      <c r="NI101" s="172"/>
      <c r="NJ101" s="172"/>
      <c r="NK101" s="172"/>
      <c r="NL101" s="172"/>
      <c r="NM101" s="172"/>
      <c r="NN101" s="172"/>
      <c r="NO101" s="172"/>
      <c r="NP101" s="172"/>
      <c r="NQ101" s="172"/>
      <c r="NR101" s="172"/>
      <c r="NS101" s="172"/>
      <c r="NT101" s="172"/>
      <c r="NU101" s="172"/>
      <c r="NV101" s="172"/>
      <c r="NW101" s="172"/>
      <c r="NX101" s="172"/>
      <c r="NY101" s="172"/>
      <c r="NZ101" s="172"/>
      <c r="OA101" s="172"/>
      <c r="OB101" s="172"/>
      <c r="OC101" s="172"/>
      <c r="OD101" s="172"/>
      <c r="OE101" s="172"/>
      <c r="OF101" s="172"/>
      <c r="OG101" s="172"/>
      <c r="OH101" s="172"/>
      <c r="OI101" s="172"/>
      <c r="OJ101" s="172"/>
      <c r="OK101" s="172"/>
      <c r="OL101" s="172"/>
      <c r="OM101" s="172"/>
      <c r="ON101" s="172"/>
      <c r="OO101" s="172"/>
      <c r="OP101" s="172"/>
      <c r="OQ101" s="172"/>
      <c r="OR101" s="172"/>
      <c r="OS101" s="172"/>
      <c r="OT101" s="172"/>
      <c r="OU101" s="172"/>
      <c r="OV101" s="172"/>
      <c r="OW101" s="172"/>
      <c r="OX101" s="172"/>
      <c r="OY101" s="172"/>
      <c r="OZ101" s="172"/>
      <c r="PA101" s="172"/>
      <c r="PB101" s="172"/>
      <c r="PC101" s="172"/>
      <c r="PD101" s="172"/>
      <c r="PE101" s="172"/>
      <c r="PF101" s="172"/>
      <c r="PG101" s="172"/>
      <c r="PH101" s="172"/>
      <c r="PI101" s="172"/>
      <c r="PJ101" s="172"/>
      <c r="PK101" s="172"/>
      <c r="PL101" s="172"/>
      <c r="PM101" s="172"/>
      <c r="PN101" s="172"/>
      <c r="PO101" s="172"/>
      <c r="PP101" s="172"/>
      <c r="PQ101" s="172"/>
      <c r="PR101" s="172"/>
      <c r="PS101" s="172"/>
      <c r="PT101" s="172"/>
      <c r="PU101" s="172"/>
      <c r="PV101" s="172"/>
      <c r="PW101" s="172"/>
      <c r="PX101" s="172"/>
      <c r="PY101" s="172"/>
      <c r="PZ101" s="172"/>
      <c r="QA101" s="172"/>
      <c r="QB101" s="172"/>
      <c r="QC101" s="172"/>
      <c r="QD101" s="172"/>
      <c r="QE101" s="172"/>
      <c r="QF101" s="172"/>
      <c r="QG101" s="172"/>
      <c r="QH101" s="172"/>
      <c r="QI101" s="172"/>
      <c r="QJ101" s="172"/>
      <c r="QK101" s="172"/>
      <c r="QL101" s="172"/>
      <c r="QM101" s="172"/>
      <c r="QN101" s="172"/>
      <c r="QO101" s="172"/>
      <c r="QP101" s="172"/>
      <c r="QQ101" s="172"/>
      <c r="QR101" s="172"/>
      <c r="QS101" s="172"/>
      <c r="QT101" s="172"/>
      <c r="QU101" s="172"/>
      <c r="QV101" s="172"/>
      <c r="QW101" s="172"/>
      <c r="QX101" s="172"/>
      <c r="QY101" s="172"/>
      <c r="QZ101" s="172"/>
      <c r="RA101" s="172"/>
      <c r="RB101" s="172"/>
      <c r="RC101" s="172"/>
      <c r="RD101" s="172"/>
      <c r="RE101" s="172"/>
      <c r="RF101" s="172"/>
      <c r="RG101" s="172"/>
      <c r="RH101" s="172"/>
      <c r="RI101" s="172"/>
      <c r="RJ101" s="172"/>
      <c r="RK101" s="172"/>
      <c r="RL101" s="172"/>
      <c r="RM101" s="172"/>
      <c r="RN101" s="172"/>
      <c r="RO101" s="172"/>
      <c r="RP101" s="172"/>
      <c r="RQ101" s="172"/>
      <c r="RR101" s="172"/>
      <c r="RS101" s="172"/>
      <c r="RT101" s="172"/>
      <c r="RU101" s="172"/>
      <c r="RV101" s="172"/>
      <c r="RW101" s="172"/>
      <c r="RX101" s="172"/>
      <c r="RY101" s="172"/>
      <c r="RZ101" s="172"/>
      <c r="SA101" s="172"/>
      <c r="SB101" s="172"/>
      <c r="SC101" s="172"/>
      <c r="SD101" s="172"/>
      <c r="SE101" s="172"/>
      <c r="SF101" s="172"/>
      <c r="SG101" s="172"/>
      <c r="SH101" s="172"/>
      <c r="SI101" s="172"/>
      <c r="SJ101" s="172"/>
      <c r="SK101" s="172"/>
      <c r="SL101" s="172"/>
      <c r="SM101" s="172"/>
      <c r="SN101" s="172"/>
      <c r="SO101" s="172"/>
      <c r="SP101" s="172"/>
      <c r="SQ101" s="172"/>
      <c r="SR101" s="172"/>
      <c r="SS101" s="172"/>
      <c r="ST101" s="172"/>
      <c r="SU101" s="172"/>
      <c r="SV101" s="172"/>
      <c r="SW101" s="172"/>
      <c r="SX101" s="172"/>
      <c r="SY101" s="172"/>
      <c r="SZ101" s="172"/>
      <c r="TA101" s="172"/>
      <c r="TB101" s="172"/>
      <c r="TC101" s="172"/>
      <c r="TD101" s="172"/>
      <c r="TE101" s="172"/>
      <c r="TF101" s="172"/>
      <c r="TG101" s="172"/>
      <c r="TH101" s="172"/>
      <c r="TI101" s="172"/>
      <c r="TJ101" s="172"/>
      <c r="TK101" s="172"/>
      <c r="TL101" s="172"/>
      <c r="TM101" s="172"/>
      <c r="TN101" s="172"/>
      <c r="TO101" s="172"/>
      <c r="TP101" s="172"/>
      <c r="TQ101" s="172"/>
      <c r="TR101" s="172"/>
      <c r="TS101" s="172"/>
      <c r="TT101" s="172"/>
      <c r="TU101" s="172"/>
      <c r="TV101" s="172"/>
      <c r="TW101" s="172"/>
      <c r="TX101" s="172"/>
      <c r="TY101" s="172"/>
      <c r="TZ101" s="172"/>
      <c r="UA101" s="172"/>
      <c r="UB101" s="172"/>
      <c r="UC101" s="172"/>
      <c r="UD101" s="172"/>
      <c r="UE101" s="172"/>
      <c r="UF101" s="172"/>
      <c r="UG101" s="172"/>
      <c r="UH101" s="172"/>
      <c r="UI101" s="172"/>
      <c r="UJ101" s="172"/>
      <c r="UK101" s="172"/>
      <c r="UL101" s="172"/>
      <c r="UM101" s="172"/>
      <c r="UN101" s="172"/>
      <c r="UO101" s="172"/>
      <c r="UP101" s="172"/>
      <c r="UQ101" s="172"/>
      <c r="UR101" s="172"/>
      <c r="US101" s="172"/>
      <c r="UT101" s="172"/>
      <c r="UU101" s="172"/>
      <c r="UV101" s="172"/>
      <c r="UW101" s="172"/>
      <c r="UX101" s="172"/>
      <c r="UY101" s="172"/>
      <c r="UZ101" s="172"/>
      <c r="VA101" s="172"/>
      <c r="VB101" s="172"/>
      <c r="VC101" s="172"/>
      <c r="VD101" s="172"/>
      <c r="VE101" s="172"/>
      <c r="VF101" s="172"/>
      <c r="VG101" s="172"/>
      <c r="VH101" s="172"/>
      <c r="VI101" s="172"/>
      <c r="VJ101" s="172"/>
      <c r="VK101" s="172"/>
      <c r="VL101" s="172"/>
      <c r="VM101" s="172"/>
      <c r="VN101" s="172"/>
      <c r="VO101" s="172"/>
      <c r="VP101" s="172"/>
      <c r="VQ101" s="172"/>
      <c r="VR101" s="172"/>
      <c r="VS101" s="172"/>
      <c r="VT101" s="172"/>
      <c r="VU101" s="172"/>
      <c r="VV101" s="172"/>
      <c r="VW101" s="172"/>
      <c r="VX101" s="172"/>
      <c r="VY101" s="172"/>
      <c r="VZ101" s="172"/>
      <c r="WA101" s="172"/>
      <c r="WB101" s="172"/>
      <c r="WC101" s="172"/>
      <c r="WD101" s="172"/>
      <c r="WE101" s="172"/>
      <c r="WF101" s="172"/>
      <c r="WG101" s="172"/>
      <c r="WH101" s="172"/>
      <c r="WI101" s="172"/>
      <c r="WJ101" s="172"/>
      <c r="WK101" s="172"/>
      <c r="WL101" s="172"/>
      <c r="WM101" s="172"/>
      <c r="WN101" s="172"/>
      <c r="WO101" s="172"/>
      <c r="WP101" s="172"/>
      <c r="WQ101" s="172"/>
      <c r="WR101" s="172"/>
      <c r="WS101" s="172"/>
      <c r="WT101" s="172"/>
      <c r="WU101" s="172"/>
      <c r="WV101" s="172"/>
      <c r="WW101" s="172"/>
      <c r="WX101" s="172"/>
      <c r="WY101" s="172"/>
      <c r="WZ101" s="172"/>
      <c r="XA101" s="172"/>
      <c r="XB101" s="172"/>
      <c r="XC101" s="172"/>
      <c r="XD101" s="172"/>
      <c r="XE101" s="172"/>
      <c r="XF101" s="172"/>
      <c r="XG101" s="172"/>
      <c r="XH101" s="172"/>
      <c r="XI101" s="172"/>
      <c r="XJ101" s="172"/>
      <c r="XK101" s="172"/>
      <c r="XL101" s="172"/>
      <c r="XM101" s="172"/>
      <c r="XN101" s="172"/>
      <c r="XO101" s="172"/>
      <c r="XP101" s="172"/>
      <c r="XQ101" s="172"/>
      <c r="XR101" s="172"/>
      <c r="XS101" s="172"/>
      <c r="XT101" s="172"/>
      <c r="XU101" s="172"/>
      <c r="XV101" s="172"/>
      <c r="XW101" s="172"/>
      <c r="XX101" s="172"/>
      <c r="XY101" s="172"/>
      <c r="XZ101" s="172"/>
      <c r="YA101" s="172"/>
      <c r="YB101" s="172"/>
      <c r="YC101" s="172"/>
      <c r="YD101" s="172"/>
      <c r="YE101" s="172"/>
      <c r="YF101" s="172"/>
      <c r="YG101" s="172"/>
      <c r="YH101" s="172"/>
      <c r="YI101" s="172"/>
      <c r="YJ101" s="172"/>
      <c r="YK101" s="172"/>
      <c r="YL101" s="172"/>
      <c r="YM101" s="172"/>
      <c r="YN101" s="172"/>
      <c r="YO101" s="172"/>
      <c r="YP101" s="172"/>
      <c r="YQ101" s="172"/>
      <c r="YR101" s="172"/>
      <c r="YS101" s="172"/>
      <c r="YT101" s="172"/>
      <c r="YU101" s="172"/>
      <c r="YV101" s="172"/>
      <c r="YW101" s="172"/>
      <c r="YX101" s="172"/>
      <c r="YY101" s="172"/>
      <c r="YZ101" s="172"/>
      <c r="ZA101" s="172"/>
      <c r="ZB101" s="172"/>
      <c r="ZC101" s="172"/>
      <c r="ZD101" s="172"/>
      <c r="ZE101" s="172"/>
      <c r="ZF101" s="172"/>
      <c r="ZG101" s="172"/>
      <c r="ZH101" s="172"/>
      <c r="ZI101" s="172"/>
      <c r="ZJ101" s="172"/>
      <c r="ZK101" s="172"/>
      <c r="ZL101" s="172"/>
      <c r="ZM101" s="172"/>
      <c r="ZN101" s="172"/>
      <c r="ZO101" s="172"/>
      <c r="ZP101" s="172"/>
      <c r="ZQ101" s="172"/>
      <c r="ZR101" s="172"/>
      <c r="ZS101" s="172"/>
      <c r="ZT101" s="172"/>
      <c r="ZU101" s="172"/>
      <c r="ZV101" s="172"/>
      <c r="ZW101" s="172"/>
      <c r="ZX101" s="172"/>
      <c r="ZY101" s="172"/>
      <c r="ZZ101" s="172"/>
      <c r="AAA101" s="172"/>
      <c r="AAB101" s="172"/>
      <c r="AAC101" s="172"/>
      <c r="AAD101" s="172"/>
      <c r="AAE101" s="172"/>
      <c r="AAF101" s="172"/>
      <c r="AAG101" s="172"/>
      <c r="AAH101" s="172"/>
      <c r="AAI101" s="172"/>
      <c r="AAJ101" s="172"/>
      <c r="AAK101" s="172"/>
      <c r="AAL101" s="172"/>
      <c r="AAM101" s="172"/>
      <c r="AAN101" s="172"/>
      <c r="AAO101" s="172"/>
      <c r="AAP101" s="172"/>
      <c r="AAQ101" s="172"/>
      <c r="AAR101" s="172"/>
      <c r="AAS101" s="172"/>
      <c r="AAT101" s="172"/>
      <c r="AAU101" s="172"/>
      <c r="AAV101" s="172"/>
      <c r="AAW101" s="172"/>
      <c r="AAX101" s="172"/>
      <c r="AAY101" s="172"/>
      <c r="AAZ101" s="172"/>
      <c r="ABA101" s="172"/>
      <c r="ABB101" s="172"/>
      <c r="ABC101" s="172"/>
      <c r="ABD101" s="172"/>
      <c r="ABE101" s="172"/>
      <c r="ABF101" s="172"/>
      <c r="ABG101" s="172"/>
      <c r="ABH101" s="172"/>
      <c r="ABI101" s="172"/>
      <c r="ABJ101" s="172"/>
      <c r="ABK101" s="172"/>
      <c r="ABL101" s="172"/>
      <c r="ABM101" s="172"/>
      <c r="ABN101" s="172"/>
      <c r="ABO101" s="172"/>
      <c r="ABP101" s="172"/>
      <c r="ABQ101" s="172"/>
      <c r="ABR101" s="172"/>
      <c r="ABS101" s="172"/>
      <c r="ABT101" s="172"/>
      <c r="ABU101" s="172"/>
      <c r="ABV101" s="172"/>
      <c r="ABW101" s="172"/>
      <c r="ABX101" s="172"/>
      <c r="ABY101" s="172"/>
      <c r="ABZ101" s="172"/>
      <c r="ACA101" s="172"/>
      <c r="ACB101" s="172"/>
      <c r="ACC101" s="172"/>
      <c r="ACD101" s="172"/>
      <c r="ACE101" s="172"/>
      <c r="ACF101" s="172"/>
      <c r="ACG101" s="172"/>
      <c r="ACH101" s="172"/>
      <c r="ACI101" s="172"/>
      <c r="ACJ101" s="172"/>
      <c r="ACK101" s="172"/>
      <c r="ACL101" s="172"/>
      <c r="ACM101" s="172"/>
      <c r="ACN101" s="172"/>
      <c r="ACO101" s="172"/>
      <c r="ACP101" s="172"/>
      <c r="ACQ101" s="172"/>
      <c r="ACR101" s="172"/>
      <c r="ACS101" s="172"/>
      <c r="ACT101" s="172"/>
      <c r="ACU101" s="172"/>
      <c r="ACV101" s="172"/>
      <c r="ACW101" s="172"/>
      <c r="ACX101" s="172"/>
      <c r="ACY101" s="172"/>
      <c r="ACZ101" s="172"/>
      <c r="ADA101" s="172"/>
      <c r="ADB101" s="172"/>
      <c r="ADC101" s="172"/>
      <c r="ADD101" s="172"/>
      <c r="ADE101" s="172"/>
      <c r="ADF101" s="172"/>
      <c r="ADG101" s="172"/>
      <c r="ADH101" s="172"/>
      <c r="ADI101" s="172"/>
      <c r="ADJ101" s="172"/>
      <c r="ADK101" s="172"/>
      <c r="ADL101" s="172"/>
      <c r="ADM101" s="172"/>
      <c r="ADN101" s="172"/>
      <c r="ADO101" s="172"/>
      <c r="ADP101" s="172"/>
      <c r="ADQ101" s="172"/>
      <c r="ADR101" s="172"/>
      <c r="ADS101" s="172"/>
      <c r="ADT101" s="172"/>
      <c r="ADU101" s="172"/>
      <c r="ADV101" s="172"/>
      <c r="ADW101" s="172"/>
      <c r="ADX101" s="172"/>
      <c r="ADY101" s="172"/>
      <c r="ADZ101" s="172"/>
      <c r="AEA101" s="172"/>
      <c r="AEB101" s="172"/>
      <c r="AEC101" s="172"/>
      <c r="AED101" s="172"/>
      <c r="AEE101" s="172"/>
      <c r="AEF101" s="172"/>
      <c r="AEG101" s="172"/>
      <c r="AEH101" s="172"/>
      <c r="AEI101" s="172"/>
      <c r="AEJ101" s="172"/>
      <c r="AEK101" s="172"/>
      <c r="AEL101" s="172"/>
      <c r="AEM101" s="172"/>
      <c r="AEN101" s="172"/>
      <c r="AEO101" s="172"/>
      <c r="AEP101" s="172"/>
      <c r="AEQ101" s="172"/>
      <c r="AER101" s="172"/>
      <c r="AES101" s="172"/>
      <c r="AET101" s="172"/>
      <c r="AEU101" s="172"/>
      <c r="AEV101" s="172"/>
      <c r="AEW101" s="172"/>
      <c r="AEX101" s="172"/>
      <c r="AEY101" s="172"/>
      <c r="AEZ101" s="172"/>
      <c r="AFA101" s="172"/>
      <c r="AFB101" s="172"/>
      <c r="AFC101" s="172"/>
      <c r="AFD101" s="172"/>
      <c r="AFE101" s="172"/>
      <c r="AFF101" s="172"/>
      <c r="AFG101" s="172"/>
      <c r="AFH101" s="172"/>
      <c r="AFI101" s="172"/>
      <c r="AFJ101" s="172"/>
      <c r="AFK101" s="172"/>
      <c r="AFL101" s="172"/>
      <c r="AFM101" s="172"/>
      <c r="AFN101" s="172"/>
      <c r="AFO101" s="172"/>
      <c r="AFP101" s="172"/>
      <c r="AFQ101" s="172"/>
      <c r="AFR101" s="172"/>
      <c r="AFS101" s="172"/>
      <c r="AFT101" s="172"/>
      <c r="AFU101" s="172"/>
      <c r="AFV101" s="172"/>
      <c r="AFW101" s="172"/>
      <c r="AFX101" s="172"/>
      <c r="AFY101" s="172"/>
      <c r="AFZ101" s="172"/>
      <c r="AGA101" s="172"/>
      <c r="AGB101" s="172"/>
      <c r="AGC101" s="172"/>
      <c r="AGD101" s="172"/>
      <c r="AGE101" s="172"/>
      <c r="AGF101" s="172"/>
      <c r="AGG101" s="172"/>
      <c r="AGH101" s="172"/>
      <c r="AGI101" s="172"/>
      <c r="AGJ101" s="172"/>
      <c r="AGK101" s="172"/>
      <c r="AGL101" s="172"/>
      <c r="AGM101" s="172"/>
      <c r="AGN101" s="172"/>
      <c r="AGO101" s="172"/>
      <c r="AGP101" s="172"/>
      <c r="AGQ101" s="172"/>
      <c r="AGR101" s="172"/>
      <c r="AGS101" s="172"/>
      <c r="AGT101" s="172"/>
      <c r="AGU101" s="172"/>
      <c r="AGV101" s="172"/>
      <c r="AGW101" s="172"/>
      <c r="AGX101" s="172"/>
      <c r="AGY101" s="172"/>
      <c r="AGZ101" s="172"/>
      <c r="AHA101" s="172"/>
      <c r="AHB101" s="172"/>
      <c r="AHC101" s="172"/>
      <c r="AHD101" s="172"/>
      <c r="AHE101" s="172"/>
      <c r="AHF101" s="172"/>
      <c r="AHG101" s="172"/>
      <c r="AHH101" s="172"/>
      <c r="AHI101" s="172"/>
      <c r="AHJ101" s="172"/>
      <c r="AHK101" s="172"/>
      <c r="AHL101" s="172"/>
      <c r="AHM101" s="172"/>
      <c r="AHN101" s="172"/>
      <c r="AHO101" s="172"/>
      <c r="AHP101" s="172"/>
      <c r="AHQ101" s="172"/>
      <c r="AHR101" s="172"/>
      <c r="AHS101" s="172"/>
      <c r="AHT101" s="172"/>
      <c r="AHU101" s="172"/>
      <c r="AHV101" s="172"/>
      <c r="AHW101" s="172"/>
      <c r="AHX101" s="172"/>
      <c r="AHY101" s="172"/>
      <c r="AHZ101" s="172"/>
      <c r="AIA101" s="172"/>
      <c r="AIB101" s="172"/>
      <c r="AIC101" s="172"/>
      <c r="AID101" s="172"/>
      <c r="AIE101" s="172"/>
      <c r="AIF101" s="172"/>
      <c r="AIG101" s="172"/>
      <c r="AIH101" s="172"/>
      <c r="AII101" s="172"/>
      <c r="AIJ101" s="172"/>
      <c r="AIK101" s="172"/>
      <c r="AIL101" s="172"/>
      <c r="AIM101" s="172"/>
      <c r="AIN101" s="172"/>
      <c r="AIO101" s="172"/>
      <c r="AIP101" s="172"/>
      <c r="AIQ101" s="172"/>
      <c r="AIR101" s="172"/>
      <c r="AIS101" s="172"/>
      <c r="AIT101" s="172"/>
      <c r="AIU101" s="172"/>
      <c r="AIV101" s="172"/>
      <c r="AIW101" s="172"/>
      <c r="AIX101" s="172"/>
      <c r="AIY101" s="172"/>
      <c r="AIZ101" s="172"/>
      <c r="AJA101" s="172"/>
      <c r="AJB101" s="172"/>
      <c r="AJC101" s="172"/>
      <c r="AJD101" s="172"/>
      <c r="AJE101" s="172"/>
      <c r="AJF101" s="172"/>
      <c r="AJG101" s="172"/>
      <c r="AJH101" s="172"/>
      <c r="AJI101" s="172"/>
      <c r="AJJ101" s="172"/>
      <c r="AJK101" s="172"/>
      <c r="AJL101" s="172"/>
      <c r="AJM101" s="172"/>
      <c r="AJN101" s="172"/>
      <c r="AJO101" s="172"/>
      <c r="AJP101" s="172"/>
      <c r="AJQ101" s="172"/>
      <c r="AJR101" s="172"/>
      <c r="AJS101" s="172"/>
      <c r="AJT101" s="172"/>
      <c r="AJU101" s="172"/>
      <c r="AJV101" s="172"/>
      <c r="AJW101" s="172"/>
      <c r="AJX101" s="172"/>
      <c r="AJY101" s="172"/>
      <c r="AJZ101" s="172"/>
      <c r="AKA101" s="172"/>
      <c r="AKB101" s="172"/>
      <c r="AKC101" s="172"/>
      <c r="AKD101" s="172"/>
      <c r="AKE101" s="172"/>
      <c r="AKF101" s="172"/>
      <c r="AKG101" s="172"/>
      <c r="AKH101" s="172"/>
      <c r="AKI101" s="172"/>
      <c r="AKJ101" s="172"/>
      <c r="AKK101" s="172"/>
      <c r="AKL101" s="172"/>
      <c r="AKM101" s="172"/>
      <c r="AKN101" s="172"/>
      <c r="AKO101" s="172"/>
      <c r="AKP101" s="172"/>
      <c r="AKQ101" s="172"/>
      <c r="AKR101" s="172"/>
      <c r="AKS101" s="172"/>
      <c r="AKT101" s="172"/>
      <c r="AKU101" s="172"/>
      <c r="AKV101" s="172"/>
      <c r="AKW101" s="172"/>
      <c r="AKX101" s="172"/>
      <c r="AKY101" s="172"/>
      <c r="AKZ101" s="172"/>
      <c r="ALA101" s="172"/>
      <c r="ALB101" s="172"/>
      <c r="ALC101" s="172"/>
      <c r="ALD101" s="172"/>
      <c r="ALE101" s="172"/>
      <c r="ALF101" s="172"/>
      <c r="ALG101" s="172"/>
      <c r="ALH101" s="172"/>
      <c r="ALI101" s="172"/>
      <c r="ALJ101" s="172"/>
      <c r="ALK101" s="172"/>
      <c r="ALL101" s="172"/>
      <c r="ALM101" s="172"/>
      <c r="ALN101" s="172"/>
      <c r="ALO101" s="172"/>
      <c r="ALP101" s="172"/>
      <c r="ALQ101" s="172"/>
      <c r="ALR101" s="172"/>
      <c r="ALS101" s="172"/>
      <c r="ALT101" s="172"/>
      <c r="ALU101" s="172"/>
      <c r="ALV101" s="172"/>
      <c r="ALW101" s="172"/>
      <c r="ALX101" s="172"/>
      <c r="ALY101" s="172"/>
      <c r="ALZ101" s="172"/>
      <c r="AMA101" s="172"/>
      <c r="AMB101" s="172"/>
      <c r="AMC101" s="172"/>
      <c r="AMD101" s="172"/>
      <c r="AME101" s="172"/>
      <c r="AMF101" s="172"/>
      <c r="AMG101" s="172"/>
      <c r="AMH101" s="172"/>
      <c r="AMI101" s="172"/>
      <c r="AMJ101" s="172"/>
      <c r="AMK101" s="172"/>
      <c r="AML101" s="172"/>
    </row>
    <row r="102" spans="1:1026" s="282" customFormat="1">
      <c r="A102" s="408" t="s">
        <v>464</v>
      </c>
      <c r="B102" s="408" t="s">
        <v>465</v>
      </c>
      <c r="C102" s="154">
        <f t="shared" si="95"/>
        <v>17</v>
      </c>
      <c r="D102" s="167">
        <f t="shared" si="96"/>
        <v>68</v>
      </c>
      <c r="E102" s="166" t="str">
        <f t="shared" si="97"/>
        <v>9C</v>
      </c>
      <c r="F102" s="367" t="str">
        <f t="shared" si="98"/>
        <v>1B</v>
      </c>
      <c r="G102" s="367" t="str">
        <f t="shared" si="99"/>
        <v>06</v>
      </c>
      <c r="H102" s="367" t="str">
        <f t="shared" si="100"/>
        <v>57</v>
      </c>
      <c r="I102" s="367" t="str">
        <f t="shared" si="101"/>
        <v>00</v>
      </c>
      <c r="J102" s="367" t="str">
        <f t="shared" si="102"/>
        <v>FB</v>
      </c>
      <c r="K102" s="367" t="str">
        <f t="shared" si="103"/>
        <v>05</v>
      </c>
      <c r="L102" s="367" t="str">
        <f t="shared" si="104"/>
        <v>14</v>
      </c>
      <c r="M102" s="367" t="str">
        <f t="shared" si="105"/>
        <v>4</v>
      </c>
      <c r="N102" s="367" t="str">
        <f t="shared" si="106"/>
        <v/>
      </c>
      <c r="O102" s="156" t="str">
        <f t="shared" si="107"/>
        <v/>
      </c>
      <c r="P102" s="157" t="str">
        <f t="shared" si="151"/>
        <v>1</v>
      </c>
      <c r="Q102" s="158" t="str">
        <f t="shared" si="151"/>
        <v>0</v>
      </c>
      <c r="R102" s="158" t="str">
        <f t="shared" si="151"/>
        <v>0</v>
      </c>
      <c r="S102" s="159" t="str">
        <f t="shared" si="151"/>
        <v>1</v>
      </c>
      <c r="T102" s="158" t="str">
        <f t="shared" si="151"/>
        <v>1</v>
      </c>
      <c r="U102" s="158" t="str">
        <f t="shared" si="151"/>
        <v>1</v>
      </c>
      <c r="V102" s="158" t="str">
        <f t="shared" si="151"/>
        <v>0</v>
      </c>
      <c r="W102" s="159" t="str">
        <f t="shared" si="151"/>
        <v>0</v>
      </c>
      <c r="X102" s="158" t="str">
        <f t="shared" si="152"/>
        <v>0</v>
      </c>
      <c r="Y102" s="158" t="str">
        <f t="shared" si="152"/>
        <v>0</v>
      </c>
      <c r="Z102" s="158" t="str">
        <f t="shared" si="152"/>
        <v>0</v>
      </c>
      <c r="AA102" s="159" t="str">
        <f t="shared" si="152"/>
        <v>1</v>
      </c>
      <c r="AB102" s="161" t="str">
        <f t="shared" si="152"/>
        <v>1</v>
      </c>
      <c r="AC102" s="161" t="str">
        <f t="shared" si="152"/>
        <v>0</v>
      </c>
      <c r="AD102" s="158" t="str">
        <f t="shared" si="152"/>
        <v>1</v>
      </c>
      <c r="AE102" s="159" t="str">
        <f t="shared" si="152"/>
        <v>1</v>
      </c>
      <c r="AF102" s="367" t="str">
        <f t="shared" si="153"/>
        <v>0</v>
      </c>
      <c r="AG102" s="162" t="str">
        <f t="shared" si="153"/>
        <v>0</v>
      </c>
      <c r="AH102" s="163" t="str">
        <f t="shared" si="153"/>
        <v>0</v>
      </c>
      <c r="AI102" s="165" t="str">
        <f t="shared" si="153"/>
        <v>0</v>
      </c>
      <c r="AJ102" s="164" t="str">
        <f t="shared" si="153"/>
        <v>0</v>
      </c>
      <c r="AK102" s="164" t="str">
        <f t="shared" si="153"/>
        <v>1</v>
      </c>
      <c r="AL102" s="289" t="str">
        <f t="shared" si="153"/>
        <v>1</v>
      </c>
      <c r="AM102" s="165" t="str">
        <f t="shared" si="153"/>
        <v>0</v>
      </c>
      <c r="AN102" s="230" t="str">
        <f t="shared" si="154"/>
        <v>0</v>
      </c>
      <c r="AO102" s="230" t="str">
        <f t="shared" si="154"/>
        <v>1</v>
      </c>
      <c r="AP102" s="230" t="str">
        <f t="shared" si="154"/>
        <v>0</v>
      </c>
      <c r="AQ102" s="231" t="str">
        <f t="shared" si="154"/>
        <v>1</v>
      </c>
      <c r="AR102" s="230" t="str">
        <f t="shared" si="154"/>
        <v>0</v>
      </c>
      <c r="AS102" s="230" t="str">
        <f t="shared" si="154"/>
        <v>1</v>
      </c>
      <c r="AT102" s="230" t="str">
        <f t="shared" si="154"/>
        <v>1</v>
      </c>
      <c r="AU102" s="231" t="str">
        <f t="shared" si="154"/>
        <v>1</v>
      </c>
      <c r="AV102" s="230" t="str">
        <f t="shared" si="155"/>
        <v>0</v>
      </c>
      <c r="AW102" s="232" t="str">
        <f t="shared" si="155"/>
        <v>0</v>
      </c>
      <c r="AX102" s="232" t="str">
        <f t="shared" si="155"/>
        <v>0</v>
      </c>
      <c r="AY102" s="233" t="str">
        <f t="shared" si="155"/>
        <v>0</v>
      </c>
      <c r="AZ102" s="232" t="str">
        <f t="shared" si="155"/>
        <v>0</v>
      </c>
      <c r="BA102" s="232" t="str">
        <f t="shared" si="155"/>
        <v>0</v>
      </c>
      <c r="BB102" s="232" t="str">
        <f t="shared" si="155"/>
        <v>0</v>
      </c>
      <c r="BC102" s="233" t="str">
        <f t="shared" si="155"/>
        <v>0</v>
      </c>
      <c r="BD102" s="168" t="str">
        <f t="shared" si="156"/>
        <v>1</v>
      </c>
      <c r="BE102" s="168" t="str">
        <f t="shared" si="156"/>
        <v>1</v>
      </c>
      <c r="BF102" s="168" t="str">
        <f t="shared" si="156"/>
        <v>1</v>
      </c>
      <c r="BG102" s="169" t="str">
        <f t="shared" si="156"/>
        <v>1</v>
      </c>
      <c r="BH102" s="168" t="str">
        <f t="shared" si="156"/>
        <v>1</v>
      </c>
      <c r="BI102" s="168" t="str">
        <f t="shared" si="156"/>
        <v>0</v>
      </c>
      <c r="BJ102" s="168" t="str">
        <f t="shared" si="156"/>
        <v>1</v>
      </c>
      <c r="BK102" s="169" t="str">
        <f t="shared" si="156"/>
        <v>1</v>
      </c>
      <c r="BL102" s="168" t="str">
        <f t="shared" si="157"/>
        <v>0</v>
      </c>
      <c r="BM102" s="168" t="str">
        <f t="shared" si="157"/>
        <v>0</v>
      </c>
      <c r="BN102" s="168" t="str">
        <f t="shared" si="157"/>
        <v>0</v>
      </c>
      <c r="BO102" s="169" t="str">
        <f t="shared" si="157"/>
        <v>0</v>
      </c>
      <c r="BP102" s="168" t="str">
        <f t="shared" si="157"/>
        <v>0</v>
      </c>
      <c r="BQ102" s="168" t="str">
        <f t="shared" si="157"/>
        <v>1</v>
      </c>
      <c r="BR102" s="168" t="str">
        <f t="shared" si="157"/>
        <v>0</v>
      </c>
      <c r="BS102" s="169" t="str">
        <f t="shared" si="157"/>
        <v>1</v>
      </c>
      <c r="BT102" s="302" t="str">
        <f t="shared" si="158"/>
        <v>0</v>
      </c>
      <c r="BU102" s="302" t="str">
        <f t="shared" si="158"/>
        <v>0</v>
      </c>
      <c r="BV102" s="302" t="str">
        <f t="shared" si="158"/>
        <v>0</v>
      </c>
      <c r="BW102" s="303" t="str">
        <f t="shared" si="158"/>
        <v>1</v>
      </c>
      <c r="BX102" s="302" t="str">
        <f t="shared" si="158"/>
        <v>0</v>
      </c>
      <c r="BY102" s="302" t="str">
        <f t="shared" si="158"/>
        <v>1</v>
      </c>
      <c r="BZ102" s="302" t="str">
        <f t="shared" si="158"/>
        <v>0</v>
      </c>
      <c r="CA102" s="303" t="str">
        <f t="shared" si="158"/>
        <v>0</v>
      </c>
      <c r="CB102" s="164" t="str">
        <f t="shared" si="159"/>
        <v>0</v>
      </c>
      <c r="CC102" s="289" t="str">
        <f t="shared" si="159"/>
        <v>1</v>
      </c>
      <c r="CD102" s="340" t="str">
        <f t="shared" si="159"/>
        <v>0</v>
      </c>
      <c r="CE102" s="341" t="str">
        <f t="shared" si="159"/>
        <v>0</v>
      </c>
      <c r="CF102" s="340" t="str">
        <f t="shared" si="159"/>
        <v>0</v>
      </c>
      <c r="CG102" s="340" t="str">
        <f t="shared" si="159"/>
        <v>0</v>
      </c>
      <c r="CH102" s="340" t="str">
        <f t="shared" si="159"/>
        <v>0</v>
      </c>
      <c r="CI102" s="341" t="str">
        <f t="shared" si="159"/>
        <v>0</v>
      </c>
      <c r="CJ102" s="367"/>
      <c r="CK102" s="367"/>
      <c r="CL102" s="32" t="str">
        <f t="shared" si="146"/>
        <v>9C1B</v>
      </c>
      <c r="CM102" s="285">
        <f t="shared" si="147"/>
        <v>87</v>
      </c>
      <c r="CN102" s="285">
        <f t="shared" si="150"/>
        <v>97</v>
      </c>
      <c r="CO102" s="142">
        <f t="shared" si="117"/>
        <v>63.1</v>
      </c>
      <c r="CP102" s="142">
        <f t="shared" si="118"/>
        <v>17.277777777777779</v>
      </c>
      <c r="CQ102" s="154">
        <f t="shared" si="148"/>
        <v>3</v>
      </c>
      <c r="CR102" s="367"/>
      <c r="CS102" s="170">
        <f t="shared" si="119"/>
        <v>9</v>
      </c>
      <c r="CT102" s="23">
        <f t="shared" si="120"/>
        <v>12</v>
      </c>
      <c r="CU102" s="171">
        <f t="shared" si="121"/>
        <v>1</v>
      </c>
      <c r="CV102" s="23">
        <f t="shared" si="122"/>
        <v>11</v>
      </c>
      <c r="CW102" s="172">
        <f t="shared" si="123"/>
        <v>0</v>
      </c>
      <c r="CX102" s="24">
        <f t="shared" si="124"/>
        <v>6</v>
      </c>
      <c r="CY102" s="267">
        <f t="shared" si="125"/>
        <v>5</v>
      </c>
      <c r="CZ102" s="268">
        <f t="shared" si="126"/>
        <v>7</v>
      </c>
      <c r="DA102" s="267">
        <f t="shared" si="127"/>
        <v>0</v>
      </c>
      <c r="DB102" s="268">
        <f t="shared" si="128"/>
        <v>0</v>
      </c>
      <c r="DC102" s="173">
        <f t="shared" si="129"/>
        <v>15</v>
      </c>
      <c r="DD102" s="26">
        <f t="shared" si="130"/>
        <v>11</v>
      </c>
      <c r="DE102" s="173">
        <f t="shared" si="131"/>
        <v>0</v>
      </c>
      <c r="DF102" s="26">
        <f t="shared" si="132"/>
        <v>5</v>
      </c>
      <c r="DG102" s="326">
        <f t="shared" si="133"/>
        <v>1</v>
      </c>
      <c r="DH102" s="327">
        <f t="shared" si="134"/>
        <v>4</v>
      </c>
      <c r="DI102" s="172">
        <f t="shared" si="135"/>
        <v>4</v>
      </c>
      <c r="DJ102" s="24">
        <f t="shared" si="136"/>
        <v>0</v>
      </c>
      <c r="DK102" s="172"/>
      <c r="DL102" s="19">
        <f t="shared" si="137"/>
        <v>156</v>
      </c>
      <c r="DM102" s="19">
        <f t="shared" si="138"/>
        <v>27</v>
      </c>
      <c r="DN102" s="174">
        <f t="shared" si="139"/>
        <v>6</v>
      </c>
      <c r="DO102" s="278">
        <f t="shared" si="140"/>
        <v>87</v>
      </c>
      <c r="DP102" s="278">
        <f t="shared" si="141"/>
        <v>0</v>
      </c>
      <c r="DQ102" s="20">
        <f t="shared" si="142"/>
        <v>251</v>
      </c>
      <c r="DR102" s="20">
        <f t="shared" si="143"/>
        <v>5</v>
      </c>
      <c r="DS102" s="337">
        <f t="shared" si="144"/>
        <v>20</v>
      </c>
      <c r="DT102" s="174">
        <f t="shared" si="145"/>
        <v>64</v>
      </c>
      <c r="DU102" s="172">
        <f t="shared" si="149"/>
        <v>20</v>
      </c>
      <c r="DV102" s="172"/>
      <c r="DW102" s="172"/>
      <c r="DX102" s="172"/>
      <c r="DY102" s="172"/>
      <c r="DZ102" s="172"/>
      <c r="EA102" s="172"/>
      <c r="EB102" s="172"/>
      <c r="EC102" s="172"/>
      <c r="ED102" s="172"/>
      <c r="EE102" s="172"/>
      <c r="EF102" s="172"/>
      <c r="EG102" s="172"/>
      <c r="EH102" s="172"/>
      <c r="EI102" s="172"/>
      <c r="EJ102" s="172"/>
      <c r="EK102" s="172"/>
      <c r="EL102" s="172"/>
      <c r="EM102" s="172"/>
      <c r="EN102" s="172"/>
      <c r="EO102" s="172"/>
      <c r="EP102" s="172"/>
      <c r="EQ102" s="172"/>
      <c r="ER102" s="172"/>
      <c r="ES102" s="172"/>
      <c r="ET102" s="172"/>
      <c r="EU102" s="172"/>
      <c r="EV102" s="172"/>
      <c r="EW102" s="172"/>
      <c r="EX102" s="172"/>
      <c r="EY102" s="172"/>
      <c r="EZ102" s="172"/>
      <c r="FA102" s="172"/>
      <c r="FB102" s="172"/>
      <c r="FC102" s="172"/>
      <c r="FD102" s="172"/>
      <c r="FE102" s="172"/>
      <c r="FF102" s="172"/>
      <c r="FG102" s="172"/>
      <c r="FH102" s="172"/>
      <c r="FI102" s="172"/>
      <c r="FJ102" s="172"/>
      <c r="FK102" s="172"/>
      <c r="FL102" s="172"/>
      <c r="FM102" s="172"/>
      <c r="FN102" s="172"/>
      <c r="FO102" s="172"/>
      <c r="FP102" s="172"/>
      <c r="FQ102" s="172"/>
      <c r="FR102" s="172"/>
      <c r="FS102" s="172"/>
      <c r="FT102" s="172"/>
      <c r="FU102" s="172"/>
      <c r="FV102" s="172"/>
      <c r="FW102" s="172"/>
      <c r="FX102" s="172"/>
      <c r="FY102" s="172"/>
      <c r="FZ102" s="172"/>
      <c r="GA102" s="172"/>
      <c r="GB102" s="172"/>
      <c r="GC102" s="172"/>
      <c r="GD102" s="172"/>
      <c r="GE102" s="172"/>
      <c r="GF102" s="172"/>
      <c r="GG102" s="172"/>
      <c r="GH102" s="172"/>
      <c r="GI102" s="172"/>
      <c r="GJ102" s="172"/>
      <c r="GK102" s="172"/>
      <c r="GL102" s="172"/>
      <c r="GM102" s="172"/>
      <c r="GN102" s="172"/>
      <c r="GO102" s="172"/>
      <c r="GP102" s="172"/>
      <c r="GQ102" s="172"/>
      <c r="GR102" s="172"/>
      <c r="GS102" s="172"/>
      <c r="GT102" s="172"/>
      <c r="GU102" s="172"/>
      <c r="GV102" s="172"/>
      <c r="GW102" s="172"/>
      <c r="GX102" s="172"/>
      <c r="GY102" s="172"/>
      <c r="GZ102" s="172"/>
      <c r="HA102" s="172"/>
      <c r="HB102" s="172"/>
      <c r="HC102" s="172"/>
      <c r="HD102" s="172"/>
      <c r="HE102" s="172"/>
      <c r="HF102" s="172"/>
      <c r="HG102" s="172"/>
      <c r="HH102" s="172"/>
      <c r="HI102" s="172"/>
      <c r="HJ102" s="172"/>
      <c r="HK102" s="172"/>
      <c r="HL102" s="172"/>
      <c r="HM102" s="172"/>
      <c r="HN102" s="172"/>
      <c r="HO102" s="172"/>
      <c r="HP102" s="172"/>
      <c r="HQ102" s="172"/>
      <c r="HR102" s="172"/>
      <c r="HS102" s="172"/>
      <c r="HT102" s="172"/>
      <c r="HU102" s="172"/>
      <c r="HV102" s="172"/>
      <c r="HW102" s="172"/>
      <c r="HX102" s="172"/>
      <c r="HY102" s="172"/>
      <c r="HZ102" s="172"/>
      <c r="IA102" s="172"/>
      <c r="IB102" s="172"/>
      <c r="IC102" s="172"/>
      <c r="ID102" s="172"/>
      <c r="IE102" s="172"/>
      <c r="IF102" s="172"/>
      <c r="IG102" s="172"/>
      <c r="IH102" s="172"/>
      <c r="II102" s="172"/>
      <c r="IJ102" s="172"/>
      <c r="IK102" s="172"/>
      <c r="IL102" s="172"/>
      <c r="IM102" s="172"/>
      <c r="IN102" s="172"/>
      <c r="IO102" s="172"/>
      <c r="IP102" s="172"/>
      <c r="IQ102" s="172"/>
      <c r="IR102" s="172"/>
      <c r="IS102" s="172"/>
      <c r="IT102" s="172"/>
      <c r="IU102" s="172"/>
      <c r="IV102" s="172"/>
      <c r="IW102" s="172"/>
      <c r="IX102" s="172"/>
      <c r="IY102" s="172"/>
      <c r="IZ102" s="172"/>
      <c r="JA102" s="172"/>
      <c r="JB102" s="172"/>
      <c r="JC102" s="172"/>
      <c r="JD102" s="172"/>
      <c r="JE102" s="172"/>
      <c r="JF102" s="172"/>
      <c r="JG102" s="172"/>
      <c r="JH102" s="172"/>
      <c r="JI102" s="172"/>
      <c r="JJ102" s="172"/>
      <c r="JK102" s="172"/>
      <c r="JL102" s="172"/>
      <c r="JM102" s="172"/>
      <c r="JN102" s="172"/>
      <c r="JO102" s="172"/>
      <c r="JP102" s="172"/>
      <c r="JQ102" s="172"/>
      <c r="JR102" s="172"/>
      <c r="JS102" s="172"/>
      <c r="JT102" s="172"/>
      <c r="JU102" s="172"/>
      <c r="JV102" s="172"/>
      <c r="JW102" s="172"/>
      <c r="JX102" s="172"/>
      <c r="JY102" s="172"/>
      <c r="JZ102" s="172"/>
      <c r="KA102" s="172"/>
      <c r="KB102" s="172"/>
      <c r="KC102" s="172"/>
      <c r="KD102" s="172"/>
      <c r="KE102" s="172"/>
      <c r="KF102" s="172"/>
      <c r="KG102" s="172"/>
      <c r="KH102" s="172"/>
      <c r="KI102" s="172"/>
      <c r="KJ102" s="172"/>
      <c r="KK102" s="172"/>
      <c r="KL102" s="172"/>
      <c r="KM102" s="172"/>
      <c r="KN102" s="172"/>
      <c r="KO102" s="172"/>
      <c r="KP102" s="172"/>
      <c r="KQ102" s="172"/>
      <c r="KR102" s="172"/>
      <c r="KS102" s="172"/>
      <c r="KT102" s="172"/>
      <c r="KU102" s="172"/>
      <c r="KV102" s="172"/>
      <c r="KW102" s="172"/>
      <c r="KX102" s="172"/>
      <c r="KY102" s="172"/>
      <c r="KZ102" s="172"/>
      <c r="LA102" s="172"/>
      <c r="LB102" s="172"/>
      <c r="LC102" s="172"/>
      <c r="LD102" s="172"/>
      <c r="LE102" s="172"/>
      <c r="LF102" s="172"/>
      <c r="LG102" s="172"/>
      <c r="LH102" s="172"/>
      <c r="LI102" s="172"/>
      <c r="LJ102" s="172"/>
      <c r="LK102" s="172"/>
      <c r="LL102" s="172"/>
      <c r="LM102" s="172"/>
      <c r="LN102" s="172"/>
      <c r="LO102" s="172"/>
      <c r="LP102" s="172"/>
      <c r="LQ102" s="172"/>
      <c r="LR102" s="172"/>
      <c r="LS102" s="172"/>
      <c r="LT102" s="172"/>
      <c r="LU102" s="172"/>
      <c r="LV102" s="172"/>
      <c r="LW102" s="172"/>
      <c r="LX102" s="172"/>
      <c r="LY102" s="172"/>
      <c r="LZ102" s="172"/>
      <c r="MA102" s="172"/>
      <c r="MB102" s="172"/>
      <c r="MC102" s="172"/>
      <c r="MD102" s="172"/>
      <c r="ME102" s="172"/>
      <c r="MF102" s="172"/>
      <c r="MG102" s="172"/>
      <c r="MH102" s="172"/>
      <c r="MI102" s="172"/>
      <c r="MJ102" s="172"/>
      <c r="MK102" s="172"/>
      <c r="ML102" s="172"/>
      <c r="MM102" s="172"/>
      <c r="MN102" s="172"/>
      <c r="MO102" s="172"/>
      <c r="MP102" s="172"/>
      <c r="MQ102" s="172"/>
      <c r="MR102" s="172"/>
      <c r="MS102" s="172"/>
      <c r="MT102" s="172"/>
      <c r="MU102" s="172"/>
      <c r="MV102" s="172"/>
      <c r="MW102" s="172"/>
      <c r="MX102" s="172"/>
      <c r="MY102" s="172"/>
      <c r="MZ102" s="172"/>
      <c r="NA102" s="172"/>
      <c r="NB102" s="172"/>
      <c r="NC102" s="172"/>
      <c r="ND102" s="172"/>
      <c r="NE102" s="172"/>
      <c r="NF102" s="172"/>
      <c r="NG102" s="172"/>
      <c r="NH102" s="172"/>
      <c r="NI102" s="172"/>
      <c r="NJ102" s="172"/>
      <c r="NK102" s="172"/>
      <c r="NL102" s="172"/>
      <c r="NM102" s="172"/>
      <c r="NN102" s="172"/>
      <c r="NO102" s="172"/>
      <c r="NP102" s="172"/>
      <c r="NQ102" s="172"/>
      <c r="NR102" s="172"/>
      <c r="NS102" s="172"/>
      <c r="NT102" s="172"/>
      <c r="NU102" s="172"/>
      <c r="NV102" s="172"/>
      <c r="NW102" s="172"/>
      <c r="NX102" s="172"/>
      <c r="NY102" s="172"/>
      <c r="NZ102" s="172"/>
      <c r="OA102" s="172"/>
      <c r="OB102" s="172"/>
      <c r="OC102" s="172"/>
      <c r="OD102" s="172"/>
      <c r="OE102" s="172"/>
      <c r="OF102" s="172"/>
      <c r="OG102" s="172"/>
      <c r="OH102" s="172"/>
      <c r="OI102" s="172"/>
      <c r="OJ102" s="172"/>
      <c r="OK102" s="172"/>
      <c r="OL102" s="172"/>
      <c r="OM102" s="172"/>
      <c r="ON102" s="172"/>
      <c r="OO102" s="172"/>
      <c r="OP102" s="172"/>
      <c r="OQ102" s="172"/>
      <c r="OR102" s="172"/>
      <c r="OS102" s="172"/>
      <c r="OT102" s="172"/>
      <c r="OU102" s="172"/>
      <c r="OV102" s="172"/>
      <c r="OW102" s="172"/>
      <c r="OX102" s="172"/>
      <c r="OY102" s="172"/>
      <c r="OZ102" s="172"/>
      <c r="PA102" s="172"/>
      <c r="PB102" s="172"/>
      <c r="PC102" s="172"/>
      <c r="PD102" s="172"/>
      <c r="PE102" s="172"/>
      <c r="PF102" s="172"/>
      <c r="PG102" s="172"/>
      <c r="PH102" s="172"/>
      <c r="PI102" s="172"/>
      <c r="PJ102" s="172"/>
      <c r="PK102" s="172"/>
      <c r="PL102" s="172"/>
      <c r="PM102" s="172"/>
      <c r="PN102" s="172"/>
      <c r="PO102" s="172"/>
      <c r="PP102" s="172"/>
      <c r="PQ102" s="172"/>
      <c r="PR102" s="172"/>
      <c r="PS102" s="172"/>
      <c r="PT102" s="172"/>
      <c r="PU102" s="172"/>
      <c r="PV102" s="172"/>
      <c r="PW102" s="172"/>
      <c r="PX102" s="172"/>
      <c r="PY102" s="172"/>
      <c r="PZ102" s="172"/>
      <c r="QA102" s="172"/>
      <c r="QB102" s="172"/>
      <c r="QC102" s="172"/>
      <c r="QD102" s="172"/>
      <c r="QE102" s="172"/>
      <c r="QF102" s="172"/>
      <c r="QG102" s="172"/>
      <c r="QH102" s="172"/>
      <c r="QI102" s="172"/>
      <c r="QJ102" s="172"/>
      <c r="QK102" s="172"/>
      <c r="QL102" s="172"/>
      <c r="QM102" s="172"/>
      <c r="QN102" s="172"/>
      <c r="QO102" s="172"/>
      <c r="QP102" s="172"/>
      <c r="QQ102" s="172"/>
      <c r="QR102" s="172"/>
      <c r="QS102" s="172"/>
      <c r="QT102" s="172"/>
      <c r="QU102" s="172"/>
      <c r="QV102" s="172"/>
      <c r="QW102" s="172"/>
      <c r="QX102" s="172"/>
      <c r="QY102" s="172"/>
      <c r="QZ102" s="172"/>
      <c r="RA102" s="172"/>
      <c r="RB102" s="172"/>
      <c r="RC102" s="172"/>
      <c r="RD102" s="172"/>
      <c r="RE102" s="172"/>
      <c r="RF102" s="172"/>
      <c r="RG102" s="172"/>
      <c r="RH102" s="172"/>
      <c r="RI102" s="172"/>
      <c r="RJ102" s="172"/>
      <c r="RK102" s="172"/>
      <c r="RL102" s="172"/>
      <c r="RM102" s="172"/>
      <c r="RN102" s="172"/>
      <c r="RO102" s="172"/>
      <c r="RP102" s="172"/>
      <c r="RQ102" s="172"/>
      <c r="RR102" s="172"/>
      <c r="RS102" s="172"/>
      <c r="RT102" s="172"/>
      <c r="RU102" s="172"/>
      <c r="RV102" s="172"/>
      <c r="RW102" s="172"/>
      <c r="RX102" s="172"/>
      <c r="RY102" s="172"/>
      <c r="RZ102" s="172"/>
      <c r="SA102" s="172"/>
      <c r="SB102" s="172"/>
      <c r="SC102" s="172"/>
      <c r="SD102" s="172"/>
      <c r="SE102" s="172"/>
      <c r="SF102" s="172"/>
      <c r="SG102" s="172"/>
      <c r="SH102" s="172"/>
      <c r="SI102" s="172"/>
      <c r="SJ102" s="172"/>
      <c r="SK102" s="172"/>
      <c r="SL102" s="172"/>
      <c r="SM102" s="172"/>
      <c r="SN102" s="172"/>
      <c r="SO102" s="172"/>
      <c r="SP102" s="172"/>
      <c r="SQ102" s="172"/>
      <c r="SR102" s="172"/>
      <c r="SS102" s="172"/>
      <c r="ST102" s="172"/>
      <c r="SU102" s="172"/>
      <c r="SV102" s="172"/>
      <c r="SW102" s="172"/>
      <c r="SX102" s="172"/>
      <c r="SY102" s="172"/>
      <c r="SZ102" s="172"/>
      <c r="TA102" s="172"/>
      <c r="TB102" s="172"/>
      <c r="TC102" s="172"/>
      <c r="TD102" s="172"/>
      <c r="TE102" s="172"/>
      <c r="TF102" s="172"/>
      <c r="TG102" s="172"/>
      <c r="TH102" s="172"/>
      <c r="TI102" s="172"/>
      <c r="TJ102" s="172"/>
      <c r="TK102" s="172"/>
      <c r="TL102" s="172"/>
      <c r="TM102" s="172"/>
      <c r="TN102" s="172"/>
      <c r="TO102" s="172"/>
      <c r="TP102" s="172"/>
      <c r="TQ102" s="172"/>
      <c r="TR102" s="172"/>
      <c r="TS102" s="172"/>
      <c r="TT102" s="172"/>
      <c r="TU102" s="172"/>
      <c r="TV102" s="172"/>
      <c r="TW102" s="172"/>
      <c r="TX102" s="172"/>
      <c r="TY102" s="172"/>
      <c r="TZ102" s="172"/>
      <c r="UA102" s="172"/>
      <c r="UB102" s="172"/>
      <c r="UC102" s="172"/>
      <c r="UD102" s="172"/>
      <c r="UE102" s="172"/>
      <c r="UF102" s="172"/>
      <c r="UG102" s="172"/>
      <c r="UH102" s="172"/>
      <c r="UI102" s="172"/>
      <c r="UJ102" s="172"/>
      <c r="UK102" s="172"/>
      <c r="UL102" s="172"/>
      <c r="UM102" s="172"/>
      <c r="UN102" s="172"/>
      <c r="UO102" s="172"/>
      <c r="UP102" s="172"/>
      <c r="UQ102" s="172"/>
      <c r="UR102" s="172"/>
      <c r="US102" s="172"/>
      <c r="UT102" s="172"/>
      <c r="UU102" s="172"/>
      <c r="UV102" s="172"/>
      <c r="UW102" s="172"/>
      <c r="UX102" s="172"/>
      <c r="UY102" s="172"/>
      <c r="UZ102" s="172"/>
      <c r="VA102" s="172"/>
      <c r="VB102" s="172"/>
      <c r="VC102" s="172"/>
      <c r="VD102" s="172"/>
      <c r="VE102" s="172"/>
      <c r="VF102" s="172"/>
      <c r="VG102" s="172"/>
      <c r="VH102" s="172"/>
      <c r="VI102" s="172"/>
      <c r="VJ102" s="172"/>
      <c r="VK102" s="172"/>
      <c r="VL102" s="172"/>
      <c r="VM102" s="172"/>
      <c r="VN102" s="172"/>
      <c r="VO102" s="172"/>
      <c r="VP102" s="172"/>
      <c r="VQ102" s="172"/>
      <c r="VR102" s="172"/>
      <c r="VS102" s="172"/>
      <c r="VT102" s="172"/>
      <c r="VU102" s="172"/>
      <c r="VV102" s="172"/>
      <c r="VW102" s="172"/>
      <c r="VX102" s="172"/>
      <c r="VY102" s="172"/>
      <c r="VZ102" s="172"/>
      <c r="WA102" s="172"/>
      <c r="WB102" s="172"/>
      <c r="WC102" s="172"/>
      <c r="WD102" s="172"/>
      <c r="WE102" s="172"/>
      <c r="WF102" s="172"/>
      <c r="WG102" s="172"/>
      <c r="WH102" s="172"/>
      <c r="WI102" s="172"/>
      <c r="WJ102" s="172"/>
      <c r="WK102" s="172"/>
      <c r="WL102" s="172"/>
      <c r="WM102" s="172"/>
      <c r="WN102" s="172"/>
      <c r="WO102" s="172"/>
      <c r="WP102" s="172"/>
      <c r="WQ102" s="172"/>
      <c r="WR102" s="172"/>
      <c r="WS102" s="172"/>
      <c r="WT102" s="172"/>
      <c r="WU102" s="172"/>
      <c r="WV102" s="172"/>
      <c r="WW102" s="172"/>
      <c r="WX102" s="172"/>
      <c r="WY102" s="172"/>
      <c r="WZ102" s="172"/>
      <c r="XA102" s="172"/>
      <c r="XB102" s="172"/>
      <c r="XC102" s="172"/>
      <c r="XD102" s="172"/>
      <c r="XE102" s="172"/>
      <c r="XF102" s="172"/>
      <c r="XG102" s="172"/>
      <c r="XH102" s="172"/>
      <c r="XI102" s="172"/>
      <c r="XJ102" s="172"/>
      <c r="XK102" s="172"/>
      <c r="XL102" s="172"/>
      <c r="XM102" s="172"/>
      <c r="XN102" s="172"/>
      <c r="XO102" s="172"/>
      <c r="XP102" s="172"/>
      <c r="XQ102" s="172"/>
      <c r="XR102" s="172"/>
      <c r="XS102" s="172"/>
      <c r="XT102" s="172"/>
      <c r="XU102" s="172"/>
      <c r="XV102" s="172"/>
      <c r="XW102" s="172"/>
      <c r="XX102" s="172"/>
      <c r="XY102" s="172"/>
      <c r="XZ102" s="172"/>
      <c r="YA102" s="172"/>
      <c r="YB102" s="172"/>
      <c r="YC102" s="172"/>
      <c r="YD102" s="172"/>
      <c r="YE102" s="172"/>
      <c r="YF102" s="172"/>
      <c r="YG102" s="172"/>
      <c r="YH102" s="172"/>
      <c r="YI102" s="172"/>
      <c r="YJ102" s="172"/>
      <c r="YK102" s="172"/>
      <c r="YL102" s="172"/>
      <c r="YM102" s="172"/>
      <c r="YN102" s="172"/>
      <c r="YO102" s="172"/>
      <c r="YP102" s="172"/>
      <c r="YQ102" s="172"/>
      <c r="YR102" s="172"/>
      <c r="YS102" s="172"/>
      <c r="YT102" s="172"/>
      <c r="YU102" s="172"/>
      <c r="YV102" s="172"/>
      <c r="YW102" s="172"/>
      <c r="YX102" s="172"/>
      <c r="YY102" s="172"/>
      <c r="YZ102" s="172"/>
      <c r="ZA102" s="172"/>
      <c r="ZB102" s="172"/>
      <c r="ZC102" s="172"/>
      <c r="ZD102" s="172"/>
      <c r="ZE102" s="172"/>
      <c r="ZF102" s="172"/>
      <c r="ZG102" s="172"/>
      <c r="ZH102" s="172"/>
      <c r="ZI102" s="172"/>
      <c r="ZJ102" s="172"/>
      <c r="ZK102" s="172"/>
      <c r="ZL102" s="172"/>
      <c r="ZM102" s="172"/>
      <c r="ZN102" s="172"/>
      <c r="ZO102" s="172"/>
      <c r="ZP102" s="172"/>
      <c r="ZQ102" s="172"/>
      <c r="ZR102" s="172"/>
      <c r="ZS102" s="172"/>
      <c r="ZT102" s="172"/>
      <c r="ZU102" s="172"/>
      <c r="ZV102" s="172"/>
      <c r="ZW102" s="172"/>
      <c r="ZX102" s="172"/>
      <c r="ZY102" s="172"/>
      <c r="ZZ102" s="172"/>
      <c r="AAA102" s="172"/>
      <c r="AAB102" s="172"/>
      <c r="AAC102" s="172"/>
      <c r="AAD102" s="172"/>
      <c r="AAE102" s="172"/>
      <c r="AAF102" s="172"/>
      <c r="AAG102" s="172"/>
      <c r="AAH102" s="172"/>
      <c r="AAI102" s="172"/>
      <c r="AAJ102" s="172"/>
      <c r="AAK102" s="172"/>
      <c r="AAL102" s="172"/>
      <c r="AAM102" s="172"/>
      <c r="AAN102" s="172"/>
      <c r="AAO102" s="172"/>
      <c r="AAP102" s="172"/>
      <c r="AAQ102" s="172"/>
      <c r="AAR102" s="172"/>
      <c r="AAS102" s="172"/>
      <c r="AAT102" s="172"/>
      <c r="AAU102" s="172"/>
      <c r="AAV102" s="172"/>
      <c r="AAW102" s="172"/>
      <c r="AAX102" s="172"/>
      <c r="AAY102" s="172"/>
      <c r="AAZ102" s="172"/>
      <c r="ABA102" s="172"/>
      <c r="ABB102" s="172"/>
      <c r="ABC102" s="172"/>
      <c r="ABD102" s="172"/>
      <c r="ABE102" s="172"/>
      <c r="ABF102" s="172"/>
      <c r="ABG102" s="172"/>
      <c r="ABH102" s="172"/>
      <c r="ABI102" s="172"/>
      <c r="ABJ102" s="172"/>
      <c r="ABK102" s="172"/>
      <c r="ABL102" s="172"/>
      <c r="ABM102" s="172"/>
      <c r="ABN102" s="172"/>
      <c r="ABO102" s="172"/>
      <c r="ABP102" s="172"/>
      <c r="ABQ102" s="172"/>
      <c r="ABR102" s="172"/>
      <c r="ABS102" s="172"/>
      <c r="ABT102" s="172"/>
      <c r="ABU102" s="172"/>
      <c r="ABV102" s="172"/>
      <c r="ABW102" s="172"/>
      <c r="ABX102" s="172"/>
      <c r="ABY102" s="172"/>
      <c r="ABZ102" s="172"/>
      <c r="ACA102" s="172"/>
      <c r="ACB102" s="172"/>
      <c r="ACC102" s="172"/>
      <c r="ACD102" s="172"/>
      <c r="ACE102" s="172"/>
      <c r="ACF102" s="172"/>
      <c r="ACG102" s="172"/>
      <c r="ACH102" s="172"/>
      <c r="ACI102" s="172"/>
      <c r="ACJ102" s="172"/>
      <c r="ACK102" s="172"/>
      <c r="ACL102" s="172"/>
      <c r="ACM102" s="172"/>
      <c r="ACN102" s="172"/>
      <c r="ACO102" s="172"/>
      <c r="ACP102" s="172"/>
      <c r="ACQ102" s="172"/>
      <c r="ACR102" s="172"/>
      <c r="ACS102" s="172"/>
      <c r="ACT102" s="172"/>
      <c r="ACU102" s="172"/>
      <c r="ACV102" s="172"/>
      <c r="ACW102" s="172"/>
      <c r="ACX102" s="172"/>
      <c r="ACY102" s="172"/>
      <c r="ACZ102" s="172"/>
      <c r="ADA102" s="172"/>
      <c r="ADB102" s="172"/>
      <c r="ADC102" s="172"/>
      <c r="ADD102" s="172"/>
      <c r="ADE102" s="172"/>
      <c r="ADF102" s="172"/>
      <c r="ADG102" s="172"/>
      <c r="ADH102" s="172"/>
      <c r="ADI102" s="172"/>
      <c r="ADJ102" s="172"/>
      <c r="ADK102" s="172"/>
      <c r="ADL102" s="172"/>
      <c r="ADM102" s="172"/>
      <c r="ADN102" s="172"/>
      <c r="ADO102" s="172"/>
      <c r="ADP102" s="172"/>
      <c r="ADQ102" s="172"/>
      <c r="ADR102" s="172"/>
      <c r="ADS102" s="172"/>
      <c r="ADT102" s="172"/>
      <c r="ADU102" s="172"/>
      <c r="ADV102" s="172"/>
      <c r="ADW102" s="172"/>
      <c r="ADX102" s="172"/>
      <c r="ADY102" s="172"/>
      <c r="ADZ102" s="172"/>
      <c r="AEA102" s="172"/>
      <c r="AEB102" s="172"/>
      <c r="AEC102" s="172"/>
      <c r="AED102" s="172"/>
      <c r="AEE102" s="172"/>
      <c r="AEF102" s="172"/>
      <c r="AEG102" s="172"/>
      <c r="AEH102" s="172"/>
      <c r="AEI102" s="172"/>
      <c r="AEJ102" s="172"/>
      <c r="AEK102" s="172"/>
      <c r="AEL102" s="172"/>
      <c r="AEM102" s="172"/>
      <c r="AEN102" s="172"/>
      <c r="AEO102" s="172"/>
      <c r="AEP102" s="172"/>
      <c r="AEQ102" s="172"/>
      <c r="AER102" s="172"/>
      <c r="AES102" s="172"/>
      <c r="AET102" s="172"/>
      <c r="AEU102" s="172"/>
      <c r="AEV102" s="172"/>
      <c r="AEW102" s="172"/>
      <c r="AEX102" s="172"/>
      <c r="AEY102" s="172"/>
      <c r="AEZ102" s="172"/>
      <c r="AFA102" s="172"/>
      <c r="AFB102" s="172"/>
      <c r="AFC102" s="172"/>
      <c r="AFD102" s="172"/>
      <c r="AFE102" s="172"/>
      <c r="AFF102" s="172"/>
      <c r="AFG102" s="172"/>
      <c r="AFH102" s="172"/>
      <c r="AFI102" s="172"/>
      <c r="AFJ102" s="172"/>
      <c r="AFK102" s="172"/>
      <c r="AFL102" s="172"/>
      <c r="AFM102" s="172"/>
      <c r="AFN102" s="172"/>
      <c r="AFO102" s="172"/>
      <c r="AFP102" s="172"/>
      <c r="AFQ102" s="172"/>
      <c r="AFR102" s="172"/>
      <c r="AFS102" s="172"/>
      <c r="AFT102" s="172"/>
      <c r="AFU102" s="172"/>
      <c r="AFV102" s="172"/>
      <c r="AFW102" s="172"/>
      <c r="AFX102" s="172"/>
      <c r="AFY102" s="172"/>
      <c r="AFZ102" s="172"/>
      <c r="AGA102" s="172"/>
      <c r="AGB102" s="172"/>
      <c r="AGC102" s="172"/>
      <c r="AGD102" s="172"/>
      <c r="AGE102" s="172"/>
      <c r="AGF102" s="172"/>
      <c r="AGG102" s="172"/>
      <c r="AGH102" s="172"/>
      <c r="AGI102" s="172"/>
      <c r="AGJ102" s="172"/>
      <c r="AGK102" s="172"/>
      <c r="AGL102" s="172"/>
      <c r="AGM102" s="172"/>
      <c r="AGN102" s="172"/>
      <c r="AGO102" s="172"/>
      <c r="AGP102" s="172"/>
      <c r="AGQ102" s="172"/>
      <c r="AGR102" s="172"/>
      <c r="AGS102" s="172"/>
      <c r="AGT102" s="172"/>
      <c r="AGU102" s="172"/>
      <c r="AGV102" s="172"/>
      <c r="AGW102" s="172"/>
      <c r="AGX102" s="172"/>
      <c r="AGY102" s="172"/>
      <c r="AGZ102" s="172"/>
      <c r="AHA102" s="172"/>
      <c r="AHB102" s="172"/>
      <c r="AHC102" s="172"/>
      <c r="AHD102" s="172"/>
      <c r="AHE102" s="172"/>
      <c r="AHF102" s="172"/>
      <c r="AHG102" s="172"/>
      <c r="AHH102" s="172"/>
      <c r="AHI102" s="172"/>
      <c r="AHJ102" s="172"/>
      <c r="AHK102" s="172"/>
      <c r="AHL102" s="172"/>
      <c r="AHM102" s="172"/>
      <c r="AHN102" s="172"/>
      <c r="AHO102" s="172"/>
      <c r="AHP102" s="172"/>
      <c r="AHQ102" s="172"/>
      <c r="AHR102" s="172"/>
      <c r="AHS102" s="172"/>
      <c r="AHT102" s="172"/>
      <c r="AHU102" s="172"/>
      <c r="AHV102" s="172"/>
      <c r="AHW102" s="172"/>
      <c r="AHX102" s="172"/>
      <c r="AHY102" s="172"/>
      <c r="AHZ102" s="172"/>
      <c r="AIA102" s="172"/>
      <c r="AIB102" s="172"/>
      <c r="AIC102" s="172"/>
      <c r="AID102" s="172"/>
      <c r="AIE102" s="172"/>
      <c r="AIF102" s="172"/>
      <c r="AIG102" s="172"/>
      <c r="AIH102" s="172"/>
      <c r="AII102" s="172"/>
      <c r="AIJ102" s="172"/>
      <c r="AIK102" s="172"/>
      <c r="AIL102" s="172"/>
      <c r="AIM102" s="172"/>
      <c r="AIN102" s="172"/>
      <c r="AIO102" s="172"/>
      <c r="AIP102" s="172"/>
      <c r="AIQ102" s="172"/>
      <c r="AIR102" s="172"/>
      <c r="AIS102" s="172"/>
      <c r="AIT102" s="172"/>
      <c r="AIU102" s="172"/>
      <c r="AIV102" s="172"/>
      <c r="AIW102" s="172"/>
      <c r="AIX102" s="172"/>
      <c r="AIY102" s="172"/>
      <c r="AIZ102" s="172"/>
      <c r="AJA102" s="172"/>
      <c r="AJB102" s="172"/>
      <c r="AJC102" s="172"/>
      <c r="AJD102" s="172"/>
      <c r="AJE102" s="172"/>
      <c r="AJF102" s="172"/>
      <c r="AJG102" s="172"/>
      <c r="AJH102" s="172"/>
      <c r="AJI102" s="172"/>
      <c r="AJJ102" s="172"/>
      <c r="AJK102" s="172"/>
      <c r="AJL102" s="172"/>
      <c r="AJM102" s="172"/>
      <c r="AJN102" s="172"/>
      <c r="AJO102" s="172"/>
      <c r="AJP102" s="172"/>
      <c r="AJQ102" s="172"/>
      <c r="AJR102" s="172"/>
      <c r="AJS102" s="172"/>
      <c r="AJT102" s="172"/>
      <c r="AJU102" s="172"/>
      <c r="AJV102" s="172"/>
      <c r="AJW102" s="172"/>
      <c r="AJX102" s="172"/>
      <c r="AJY102" s="172"/>
      <c r="AJZ102" s="172"/>
      <c r="AKA102" s="172"/>
      <c r="AKB102" s="172"/>
      <c r="AKC102" s="172"/>
      <c r="AKD102" s="172"/>
      <c r="AKE102" s="172"/>
      <c r="AKF102" s="172"/>
      <c r="AKG102" s="172"/>
      <c r="AKH102" s="172"/>
      <c r="AKI102" s="172"/>
      <c r="AKJ102" s="172"/>
      <c r="AKK102" s="172"/>
      <c r="AKL102" s="172"/>
      <c r="AKM102" s="172"/>
      <c r="AKN102" s="172"/>
      <c r="AKO102" s="172"/>
      <c r="AKP102" s="172"/>
      <c r="AKQ102" s="172"/>
      <c r="AKR102" s="172"/>
      <c r="AKS102" s="172"/>
      <c r="AKT102" s="172"/>
      <c r="AKU102" s="172"/>
      <c r="AKV102" s="172"/>
      <c r="AKW102" s="172"/>
      <c r="AKX102" s="172"/>
      <c r="AKY102" s="172"/>
      <c r="AKZ102" s="172"/>
      <c r="ALA102" s="172"/>
      <c r="ALB102" s="172"/>
      <c r="ALC102" s="172"/>
      <c r="ALD102" s="172"/>
      <c r="ALE102" s="172"/>
      <c r="ALF102" s="172"/>
      <c r="ALG102" s="172"/>
      <c r="ALH102" s="172"/>
      <c r="ALI102" s="172"/>
      <c r="ALJ102" s="172"/>
      <c r="ALK102" s="172"/>
      <c r="ALL102" s="172"/>
      <c r="ALM102" s="172"/>
      <c r="ALN102" s="172"/>
      <c r="ALO102" s="172"/>
      <c r="ALP102" s="172"/>
      <c r="ALQ102" s="172"/>
      <c r="ALR102" s="172"/>
      <c r="ALS102" s="172"/>
      <c r="ALT102" s="172"/>
      <c r="ALU102" s="172"/>
      <c r="ALV102" s="172"/>
      <c r="ALW102" s="172"/>
      <c r="ALX102" s="172"/>
      <c r="ALY102" s="172"/>
      <c r="ALZ102" s="172"/>
      <c r="AMA102" s="172"/>
      <c r="AMB102" s="172"/>
      <c r="AMC102" s="172"/>
      <c r="AMD102" s="172"/>
      <c r="AME102" s="172"/>
      <c r="AMF102" s="172"/>
      <c r="AMG102" s="172"/>
      <c r="AMH102" s="172"/>
      <c r="AMI102" s="172"/>
      <c r="AMJ102" s="172"/>
      <c r="AMK102" s="172"/>
      <c r="AML102" s="172"/>
    </row>
    <row r="103" spans="1:1026" s="282" customFormat="1">
      <c r="A103" s="408" t="s">
        <v>466</v>
      </c>
      <c r="B103" s="408" t="s">
        <v>467</v>
      </c>
      <c r="C103" s="154">
        <f t="shared" si="95"/>
        <v>17</v>
      </c>
      <c r="D103" s="167">
        <f t="shared" si="96"/>
        <v>68</v>
      </c>
      <c r="E103" s="166" t="str">
        <f t="shared" si="97"/>
        <v>9C</v>
      </c>
      <c r="F103" s="367" t="str">
        <f t="shared" si="98"/>
        <v>1B</v>
      </c>
      <c r="G103" s="367" t="str">
        <f t="shared" si="99"/>
        <v>08</v>
      </c>
      <c r="H103" s="367" t="str">
        <f t="shared" si="100"/>
        <v>57</v>
      </c>
      <c r="I103" s="367" t="str">
        <f t="shared" si="101"/>
        <v>00</v>
      </c>
      <c r="J103" s="367" t="str">
        <f t="shared" si="102"/>
        <v>FC</v>
      </c>
      <c r="K103" s="367" t="str">
        <f t="shared" si="103"/>
        <v>05</v>
      </c>
      <c r="L103" s="367" t="str">
        <f t="shared" si="104"/>
        <v>17</v>
      </c>
      <c r="M103" s="367" t="str">
        <f t="shared" si="105"/>
        <v>0</v>
      </c>
      <c r="N103" s="367" t="str">
        <f t="shared" si="106"/>
        <v/>
      </c>
      <c r="O103" s="156" t="str">
        <f t="shared" si="107"/>
        <v/>
      </c>
      <c r="P103" s="157" t="str">
        <f t="shared" si="151"/>
        <v>1</v>
      </c>
      <c r="Q103" s="158" t="str">
        <f t="shared" si="151"/>
        <v>0</v>
      </c>
      <c r="R103" s="158" t="str">
        <f t="shared" si="151"/>
        <v>0</v>
      </c>
      <c r="S103" s="159" t="str">
        <f t="shared" si="151"/>
        <v>1</v>
      </c>
      <c r="T103" s="158" t="str">
        <f t="shared" si="151"/>
        <v>1</v>
      </c>
      <c r="U103" s="158" t="str">
        <f t="shared" si="151"/>
        <v>1</v>
      </c>
      <c r="V103" s="158" t="str">
        <f t="shared" si="151"/>
        <v>0</v>
      </c>
      <c r="W103" s="159" t="str">
        <f t="shared" si="151"/>
        <v>0</v>
      </c>
      <c r="X103" s="158" t="str">
        <f t="shared" si="152"/>
        <v>0</v>
      </c>
      <c r="Y103" s="158" t="str">
        <f t="shared" si="152"/>
        <v>0</v>
      </c>
      <c r="Z103" s="158" t="str">
        <f t="shared" si="152"/>
        <v>0</v>
      </c>
      <c r="AA103" s="159" t="str">
        <f t="shared" si="152"/>
        <v>1</v>
      </c>
      <c r="AB103" s="161" t="str">
        <f t="shared" si="152"/>
        <v>1</v>
      </c>
      <c r="AC103" s="161" t="str">
        <f t="shared" si="152"/>
        <v>0</v>
      </c>
      <c r="AD103" s="158" t="str">
        <f t="shared" si="152"/>
        <v>1</v>
      </c>
      <c r="AE103" s="159" t="str">
        <f t="shared" si="152"/>
        <v>1</v>
      </c>
      <c r="AF103" s="367" t="str">
        <f t="shared" si="153"/>
        <v>0</v>
      </c>
      <c r="AG103" s="162" t="str">
        <f t="shared" si="153"/>
        <v>0</v>
      </c>
      <c r="AH103" s="163" t="str">
        <f t="shared" si="153"/>
        <v>0</v>
      </c>
      <c r="AI103" s="165" t="str">
        <f t="shared" si="153"/>
        <v>0</v>
      </c>
      <c r="AJ103" s="164" t="str">
        <f t="shared" si="153"/>
        <v>1</v>
      </c>
      <c r="AK103" s="164" t="str">
        <f t="shared" si="153"/>
        <v>0</v>
      </c>
      <c r="AL103" s="289" t="str">
        <f t="shared" si="153"/>
        <v>0</v>
      </c>
      <c r="AM103" s="165" t="str">
        <f t="shared" si="153"/>
        <v>0</v>
      </c>
      <c r="AN103" s="230" t="str">
        <f t="shared" si="154"/>
        <v>0</v>
      </c>
      <c r="AO103" s="230" t="str">
        <f t="shared" si="154"/>
        <v>1</v>
      </c>
      <c r="AP103" s="230" t="str">
        <f t="shared" si="154"/>
        <v>0</v>
      </c>
      <c r="AQ103" s="231" t="str">
        <f t="shared" si="154"/>
        <v>1</v>
      </c>
      <c r="AR103" s="230" t="str">
        <f t="shared" si="154"/>
        <v>0</v>
      </c>
      <c r="AS103" s="230" t="str">
        <f t="shared" si="154"/>
        <v>1</v>
      </c>
      <c r="AT103" s="230" t="str">
        <f t="shared" si="154"/>
        <v>1</v>
      </c>
      <c r="AU103" s="231" t="str">
        <f t="shared" si="154"/>
        <v>1</v>
      </c>
      <c r="AV103" s="230" t="str">
        <f t="shared" si="155"/>
        <v>0</v>
      </c>
      <c r="AW103" s="232" t="str">
        <f t="shared" si="155"/>
        <v>0</v>
      </c>
      <c r="AX103" s="232" t="str">
        <f t="shared" si="155"/>
        <v>0</v>
      </c>
      <c r="AY103" s="233" t="str">
        <f t="shared" si="155"/>
        <v>0</v>
      </c>
      <c r="AZ103" s="232" t="str">
        <f t="shared" si="155"/>
        <v>0</v>
      </c>
      <c r="BA103" s="232" t="str">
        <f t="shared" si="155"/>
        <v>0</v>
      </c>
      <c r="BB103" s="232" t="str">
        <f t="shared" si="155"/>
        <v>0</v>
      </c>
      <c r="BC103" s="233" t="str">
        <f t="shared" si="155"/>
        <v>0</v>
      </c>
      <c r="BD103" s="168" t="str">
        <f t="shared" si="156"/>
        <v>1</v>
      </c>
      <c r="BE103" s="168" t="str">
        <f t="shared" si="156"/>
        <v>1</v>
      </c>
      <c r="BF103" s="168" t="str">
        <f t="shared" si="156"/>
        <v>1</v>
      </c>
      <c r="BG103" s="169" t="str">
        <f t="shared" si="156"/>
        <v>1</v>
      </c>
      <c r="BH103" s="168" t="str">
        <f t="shared" si="156"/>
        <v>1</v>
      </c>
      <c r="BI103" s="168" t="str">
        <f t="shared" si="156"/>
        <v>1</v>
      </c>
      <c r="BJ103" s="168" t="str">
        <f t="shared" si="156"/>
        <v>0</v>
      </c>
      <c r="BK103" s="169" t="str">
        <f t="shared" si="156"/>
        <v>0</v>
      </c>
      <c r="BL103" s="168" t="str">
        <f t="shared" si="157"/>
        <v>0</v>
      </c>
      <c r="BM103" s="168" t="str">
        <f t="shared" si="157"/>
        <v>0</v>
      </c>
      <c r="BN103" s="168" t="str">
        <f t="shared" si="157"/>
        <v>0</v>
      </c>
      <c r="BO103" s="169" t="str">
        <f t="shared" si="157"/>
        <v>0</v>
      </c>
      <c r="BP103" s="168" t="str">
        <f t="shared" si="157"/>
        <v>0</v>
      </c>
      <c r="BQ103" s="168" t="str">
        <f t="shared" si="157"/>
        <v>1</v>
      </c>
      <c r="BR103" s="168" t="str">
        <f t="shared" si="157"/>
        <v>0</v>
      </c>
      <c r="BS103" s="169" t="str">
        <f t="shared" si="157"/>
        <v>1</v>
      </c>
      <c r="BT103" s="302" t="str">
        <f t="shared" si="158"/>
        <v>0</v>
      </c>
      <c r="BU103" s="302" t="str">
        <f t="shared" si="158"/>
        <v>0</v>
      </c>
      <c r="BV103" s="302" t="str">
        <f t="shared" si="158"/>
        <v>0</v>
      </c>
      <c r="BW103" s="303" t="str">
        <f t="shared" si="158"/>
        <v>1</v>
      </c>
      <c r="BX103" s="302" t="str">
        <f t="shared" si="158"/>
        <v>0</v>
      </c>
      <c r="BY103" s="302" t="str">
        <f t="shared" si="158"/>
        <v>1</v>
      </c>
      <c r="BZ103" s="302" t="str">
        <f t="shared" si="158"/>
        <v>1</v>
      </c>
      <c r="CA103" s="303" t="str">
        <f t="shared" si="158"/>
        <v>1</v>
      </c>
      <c r="CB103" s="164" t="str">
        <f t="shared" si="159"/>
        <v>0</v>
      </c>
      <c r="CC103" s="289" t="str">
        <f t="shared" si="159"/>
        <v>0</v>
      </c>
      <c r="CD103" s="340" t="str">
        <f t="shared" si="159"/>
        <v>0</v>
      </c>
      <c r="CE103" s="341" t="str">
        <f t="shared" si="159"/>
        <v>0</v>
      </c>
      <c r="CF103" s="340" t="str">
        <f t="shared" si="159"/>
        <v>0</v>
      </c>
      <c r="CG103" s="340" t="str">
        <f t="shared" si="159"/>
        <v>0</v>
      </c>
      <c r="CH103" s="340" t="str">
        <f t="shared" si="159"/>
        <v>0</v>
      </c>
      <c r="CI103" s="341" t="str">
        <f t="shared" si="159"/>
        <v>0</v>
      </c>
      <c r="CJ103" s="367"/>
      <c r="CK103" s="367"/>
      <c r="CL103" s="32" t="str">
        <f t="shared" si="146"/>
        <v>9C1B</v>
      </c>
      <c r="CM103" s="285">
        <f t="shared" si="147"/>
        <v>87</v>
      </c>
      <c r="CN103" s="285">
        <f t="shared" si="150"/>
        <v>97</v>
      </c>
      <c r="CO103" s="142">
        <f t="shared" si="117"/>
        <v>63.2</v>
      </c>
      <c r="CP103" s="142">
        <f t="shared" si="118"/>
        <v>17.333333333333332</v>
      </c>
      <c r="CQ103" s="154">
        <f t="shared" si="148"/>
        <v>4</v>
      </c>
      <c r="CR103" s="367"/>
      <c r="CS103" s="170">
        <f t="shared" si="119"/>
        <v>9</v>
      </c>
      <c r="CT103" s="23">
        <f t="shared" si="120"/>
        <v>12</v>
      </c>
      <c r="CU103" s="171">
        <f t="shared" si="121"/>
        <v>1</v>
      </c>
      <c r="CV103" s="23">
        <f t="shared" si="122"/>
        <v>11</v>
      </c>
      <c r="CW103" s="172">
        <f t="shared" si="123"/>
        <v>0</v>
      </c>
      <c r="CX103" s="24">
        <f t="shared" si="124"/>
        <v>8</v>
      </c>
      <c r="CY103" s="267">
        <f t="shared" si="125"/>
        <v>5</v>
      </c>
      <c r="CZ103" s="268">
        <f t="shared" si="126"/>
        <v>7</v>
      </c>
      <c r="DA103" s="267">
        <f t="shared" si="127"/>
        <v>0</v>
      </c>
      <c r="DB103" s="268">
        <f t="shared" si="128"/>
        <v>0</v>
      </c>
      <c r="DC103" s="173">
        <f t="shared" si="129"/>
        <v>15</v>
      </c>
      <c r="DD103" s="26">
        <f t="shared" si="130"/>
        <v>12</v>
      </c>
      <c r="DE103" s="173">
        <f t="shared" si="131"/>
        <v>0</v>
      </c>
      <c r="DF103" s="26">
        <f t="shared" si="132"/>
        <v>5</v>
      </c>
      <c r="DG103" s="326">
        <f t="shared" si="133"/>
        <v>1</v>
      </c>
      <c r="DH103" s="327">
        <f t="shared" si="134"/>
        <v>7</v>
      </c>
      <c r="DI103" s="172">
        <f t="shared" si="135"/>
        <v>0</v>
      </c>
      <c r="DJ103" s="24">
        <f t="shared" si="136"/>
        <v>0</v>
      </c>
      <c r="DK103" s="172"/>
      <c r="DL103" s="19">
        <f t="shared" si="137"/>
        <v>156</v>
      </c>
      <c r="DM103" s="19">
        <f t="shared" si="138"/>
        <v>27</v>
      </c>
      <c r="DN103" s="174">
        <f t="shared" si="139"/>
        <v>8</v>
      </c>
      <c r="DO103" s="278">
        <f t="shared" si="140"/>
        <v>87</v>
      </c>
      <c r="DP103" s="278">
        <f t="shared" si="141"/>
        <v>0</v>
      </c>
      <c r="DQ103" s="20">
        <f t="shared" si="142"/>
        <v>252</v>
      </c>
      <c r="DR103" s="20">
        <f t="shared" si="143"/>
        <v>5</v>
      </c>
      <c r="DS103" s="337">
        <f t="shared" si="144"/>
        <v>23</v>
      </c>
      <c r="DT103" s="174">
        <f t="shared" si="145"/>
        <v>0</v>
      </c>
      <c r="DU103" s="172">
        <f t="shared" si="149"/>
        <v>23</v>
      </c>
      <c r="DV103" s="172"/>
      <c r="DW103" s="172"/>
      <c r="DX103" s="172"/>
      <c r="DY103" s="172"/>
      <c r="DZ103" s="172"/>
      <c r="EA103" s="172"/>
      <c r="EB103" s="172"/>
      <c r="EC103" s="172"/>
      <c r="ED103" s="172"/>
      <c r="EE103" s="172"/>
      <c r="EF103" s="172"/>
      <c r="EG103" s="172"/>
      <c r="EH103" s="172"/>
      <c r="EI103" s="172"/>
      <c r="EJ103" s="172"/>
      <c r="EK103" s="172"/>
      <c r="EL103" s="172"/>
      <c r="EM103" s="172"/>
      <c r="EN103" s="172"/>
      <c r="EO103" s="172"/>
      <c r="EP103" s="172"/>
      <c r="EQ103" s="172"/>
      <c r="ER103" s="172"/>
      <c r="ES103" s="172"/>
      <c r="ET103" s="172"/>
      <c r="EU103" s="172"/>
      <c r="EV103" s="172"/>
      <c r="EW103" s="172"/>
      <c r="EX103" s="172"/>
      <c r="EY103" s="172"/>
      <c r="EZ103" s="172"/>
      <c r="FA103" s="172"/>
      <c r="FB103" s="172"/>
      <c r="FC103" s="172"/>
      <c r="FD103" s="172"/>
      <c r="FE103" s="172"/>
      <c r="FF103" s="172"/>
      <c r="FG103" s="172"/>
      <c r="FH103" s="172"/>
      <c r="FI103" s="172"/>
      <c r="FJ103" s="172"/>
      <c r="FK103" s="172"/>
      <c r="FL103" s="172"/>
      <c r="FM103" s="172"/>
      <c r="FN103" s="172"/>
      <c r="FO103" s="172"/>
      <c r="FP103" s="172"/>
      <c r="FQ103" s="172"/>
      <c r="FR103" s="172"/>
      <c r="FS103" s="172"/>
      <c r="FT103" s="172"/>
      <c r="FU103" s="172"/>
      <c r="FV103" s="172"/>
      <c r="FW103" s="172"/>
      <c r="FX103" s="172"/>
      <c r="FY103" s="172"/>
      <c r="FZ103" s="172"/>
      <c r="GA103" s="172"/>
      <c r="GB103" s="172"/>
      <c r="GC103" s="172"/>
      <c r="GD103" s="172"/>
      <c r="GE103" s="172"/>
      <c r="GF103" s="172"/>
      <c r="GG103" s="172"/>
      <c r="GH103" s="172"/>
      <c r="GI103" s="172"/>
      <c r="GJ103" s="172"/>
      <c r="GK103" s="172"/>
      <c r="GL103" s="172"/>
      <c r="GM103" s="172"/>
      <c r="GN103" s="172"/>
      <c r="GO103" s="172"/>
      <c r="GP103" s="172"/>
      <c r="GQ103" s="172"/>
      <c r="GR103" s="172"/>
      <c r="GS103" s="172"/>
      <c r="GT103" s="172"/>
      <c r="GU103" s="172"/>
      <c r="GV103" s="172"/>
      <c r="GW103" s="172"/>
      <c r="GX103" s="172"/>
      <c r="GY103" s="172"/>
      <c r="GZ103" s="172"/>
      <c r="HA103" s="172"/>
      <c r="HB103" s="172"/>
      <c r="HC103" s="172"/>
      <c r="HD103" s="172"/>
      <c r="HE103" s="172"/>
      <c r="HF103" s="172"/>
      <c r="HG103" s="172"/>
      <c r="HH103" s="172"/>
      <c r="HI103" s="172"/>
      <c r="HJ103" s="172"/>
      <c r="HK103" s="172"/>
      <c r="HL103" s="172"/>
      <c r="HM103" s="172"/>
      <c r="HN103" s="172"/>
      <c r="HO103" s="172"/>
      <c r="HP103" s="172"/>
      <c r="HQ103" s="172"/>
      <c r="HR103" s="172"/>
      <c r="HS103" s="172"/>
      <c r="HT103" s="172"/>
      <c r="HU103" s="172"/>
      <c r="HV103" s="172"/>
      <c r="HW103" s="172"/>
      <c r="HX103" s="172"/>
      <c r="HY103" s="172"/>
      <c r="HZ103" s="172"/>
      <c r="IA103" s="172"/>
      <c r="IB103" s="172"/>
      <c r="IC103" s="172"/>
      <c r="ID103" s="172"/>
      <c r="IE103" s="172"/>
      <c r="IF103" s="172"/>
      <c r="IG103" s="172"/>
      <c r="IH103" s="172"/>
      <c r="II103" s="172"/>
      <c r="IJ103" s="172"/>
      <c r="IK103" s="172"/>
      <c r="IL103" s="172"/>
      <c r="IM103" s="172"/>
      <c r="IN103" s="172"/>
      <c r="IO103" s="172"/>
      <c r="IP103" s="172"/>
      <c r="IQ103" s="172"/>
      <c r="IR103" s="172"/>
      <c r="IS103" s="172"/>
      <c r="IT103" s="172"/>
      <c r="IU103" s="172"/>
      <c r="IV103" s="172"/>
      <c r="IW103" s="172"/>
      <c r="IX103" s="172"/>
      <c r="IY103" s="172"/>
      <c r="IZ103" s="172"/>
      <c r="JA103" s="172"/>
      <c r="JB103" s="172"/>
      <c r="JC103" s="172"/>
      <c r="JD103" s="172"/>
      <c r="JE103" s="172"/>
      <c r="JF103" s="172"/>
      <c r="JG103" s="172"/>
      <c r="JH103" s="172"/>
      <c r="JI103" s="172"/>
      <c r="JJ103" s="172"/>
      <c r="JK103" s="172"/>
      <c r="JL103" s="172"/>
      <c r="JM103" s="172"/>
      <c r="JN103" s="172"/>
      <c r="JO103" s="172"/>
      <c r="JP103" s="172"/>
      <c r="JQ103" s="172"/>
      <c r="JR103" s="172"/>
      <c r="JS103" s="172"/>
      <c r="JT103" s="172"/>
      <c r="JU103" s="172"/>
      <c r="JV103" s="172"/>
      <c r="JW103" s="172"/>
      <c r="JX103" s="172"/>
      <c r="JY103" s="172"/>
      <c r="JZ103" s="172"/>
      <c r="KA103" s="172"/>
      <c r="KB103" s="172"/>
      <c r="KC103" s="172"/>
      <c r="KD103" s="172"/>
      <c r="KE103" s="172"/>
      <c r="KF103" s="172"/>
      <c r="KG103" s="172"/>
      <c r="KH103" s="172"/>
      <c r="KI103" s="172"/>
      <c r="KJ103" s="172"/>
      <c r="KK103" s="172"/>
      <c r="KL103" s="172"/>
      <c r="KM103" s="172"/>
      <c r="KN103" s="172"/>
      <c r="KO103" s="172"/>
      <c r="KP103" s="172"/>
      <c r="KQ103" s="172"/>
      <c r="KR103" s="172"/>
      <c r="KS103" s="172"/>
      <c r="KT103" s="172"/>
      <c r="KU103" s="172"/>
      <c r="KV103" s="172"/>
      <c r="KW103" s="172"/>
      <c r="KX103" s="172"/>
      <c r="KY103" s="172"/>
      <c r="KZ103" s="172"/>
      <c r="LA103" s="172"/>
      <c r="LB103" s="172"/>
      <c r="LC103" s="172"/>
      <c r="LD103" s="172"/>
      <c r="LE103" s="172"/>
      <c r="LF103" s="172"/>
      <c r="LG103" s="172"/>
      <c r="LH103" s="172"/>
      <c r="LI103" s="172"/>
      <c r="LJ103" s="172"/>
      <c r="LK103" s="172"/>
      <c r="LL103" s="172"/>
      <c r="LM103" s="172"/>
      <c r="LN103" s="172"/>
      <c r="LO103" s="172"/>
      <c r="LP103" s="172"/>
      <c r="LQ103" s="172"/>
      <c r="LR103" s="172"/>
      <c r="LS103" s="172"/>
      <c r="LT103" s="172"/>
      <c r="LU103" s="172"/>
      <c r="LV103" s="172"/>
      <c r="LW103" s="172"/>
      <c r="LX103" s="172"/>
      <c r="LY103" s="172"/>
      <c r="LZ103" s="172"/>
      <c r="MA103" s="172"/>
      <c r="MB103" s="172"/>
      <c r="MC103" s="172"/>
      <c r="MD103" s="172"/>
      <c r="ME103" s="172"/>
      <c r="MF103" s="172"/>
      <c r="MG103" s="172"/>
      <c r="MH103" s="172"/>
      <c r="MI103" s="172"/>
      <c r="MJ103" s="172"/>
      <c r="MK103" s="172"/>
      <c r="ML103" s="172"/>
      <c r="MM103" s="172"/>
      <c r="MN103" s="172"/>
      <c r="MO103" s="172"/>
      <c r="MP103" s="172"/>
      <c r="MQ103" s="172"/>
      <c r="MR103" s="172"/>
      <c r="MS103" s="172"/>
      <c r="MT103" s="172"/>
      <c r="MU103" s="172"/>
      <c r="MV103" s="172"/>
      <c r="MW103" s="172"/>
      <c r="MX103" s="172"/>
      <c r="MY103" s="172"/>
      <c r="MZ103" s="172"/>
      <c r="NA103" s="172"/>
      <c r="NB103" s="172"/>
      <c r="NC103" s="172"/>
      <c r="ND103" s="172"/>
      <c r="NE103" s="172"/>
      <c r="NF103" s="172"/>
      <c r="NG103" s="172"/>
      <c r="NH103" s="172"/>
      <c r="NI103" s="172"/>
      <c r="NJ103" s="172"/>
      <c r="NK103" s="172"/>
      <c r="NL103" s="172"/>
      <c r="NM103" s="172"/>
      <c r="NN103" s="172"/>
      <c r="NO103" s="172"/>
      <c r="NP103" s="172"/>
      <c r="NQ103" s="172"/>
      <c r="NR103" s="172"/>
      <c r="NS103" s="172"/>
      <c r="NT103" s="172"/>
      <c r="NU103" s="172"/>
      <c r="NV103" s="172"/>
      <c r="NW103" s="172"/>
      <c r="NX103" s="172"/>
      <c r="NY103" s="172"/>
      <c r="NZ103" s="172"/>
      <c r="OA103" s="172"/>
      <c r="OB103" s="172"/>
      <c r="OC103" s="172"/>
      <c r="OD103" s="172"/>
      <c r="OE103" s="172"/>
      <c r="OF103" s="172"/>
      <c r="OG103" s="172"/>
      <c r="OH103" s="172"/>
      <c r="OI103" s="172"/>
      <c r="OJ103" s="172"/>
      <c r="OK103" s="172"/>
      <c r="OL103" s="172"/>
      <c r="OM103" s="172"/>
      <c r="ON103" s="172"/>
      <c r="OO103" s="172"/>
      <c r="OP103" s="172"/>
      <c r="OQ103" s="172"/>
      <c r="OR103" s="172"/>
      <c r="OS103" s="172"/>
      <c r="OT103" s="172"/>
      <c r="OU103" s="172"/>
      <c r="OV103" s="172"/>
      <c r="OW103" s="172"/>
      <c r="OX103" s="172"/>
      <c r="OY103" s="172"/>
      <c r="OZ103" s="172"/>
      <c r="PA103" s="172"/>
      <c r="PB103" s="172"/>
      <c r="PC103" s="172"/>
      <c r="PD103" s="172"/>
      <c r="PE103" s="172"/>
      <c r="PF103" s="172"/>
      <c r="PG103" s="172"/>
      <c r="PH103" s="172"/>
      <c r="PI103" s="172"/>
      <c r="PJ103" s="172"/>
      <c r="PK103" s="172"/>
      <c r="PL103" s="172"/>
      <c r="PM103" s="172"/>
      <c r="PN103" s="172"/>
      <c r="PO103" s="172"/>
      <c r="PP103" s="172"/>
      <c r="PQ103" s="172"/>
      <c r="PR103" s="172"/>
      <c r="PS103" s="172"/>
      <c r="PT103" s="172"/>
      <c r="PU103" s="172"/>
      <c r="PV103" s="172"/>
      <c r="PW103" s="172"/>
      <c r="PX103" s="172"/>
      <c r="PY103" s="172"/>
      <c r="PZ103" s="172"/>
      <c r="QA103" s="172"/>
      <c r="QB103" s="172"/>
      <c r="QC103" s="172"/>
      <c r="QD103" s="172"/>
      <c r="QE103" s="172"/>
      <c r="QF103" s="172"/>
      <c r="QG103" s="172"/>
      <c r="QH103" s="172"/>
      <c r="QI103" s="172"/>
      <c r="QJ103" s="172"/>
      <c r="QK103" s="172"/>
      <c r="QL103" s="172"/>
      <c r="QM103" s="172"/>
      <c r="QN103" s="172"/>
      <c r="QO103" s="172"/>
      <c r="QP103" s="172"/>
      <c r="QQ103" s="172"/>
      <c r="QR103" s="172"/>
      <c r="QS103" s="172"/>
      <c r="QT103" s="172"/>
      <c r="QU103" s="172"/>
      <c r="QV103" s="172"/>
      <c r="QW103" s="172"/>
      <c r="QX103" s="172"/>
      <c r="QY103" s="172"/>
      <c r="QZ103" s="172"/>
      <c r="RA103" s="172"/>
      <c r="RB103" s="172"/>
      <c r="RC103" s="172"/>
      <c r="RD103" s="172"/>
      <c r="RE103" s="172"/>
      <c r="RF103" s="172"/>
      <c r="RG103" s="172"/>
      <c r="RH103" s="172"/>
      <c r="RI103" s="172"/>
      <c r="RJ103" s="172"/>
      <c r="RK103" s="172"/>
      <c r="RL103" s="172"/>
      <c r="RM103" s="172"/>
      <c r="RN103" s="172"/>
      <c r="RO103" s="172"/>
      <c r="RP103" s="172"/>
      <c r="RQ103" s="172"/>
      <c r="RR103" s="172"/>
      <c r="RS103" s="172"/>
      <c r="RT103" s="172"/>
      <c r="RU103" s="172"/>
      <c r="RV103" s="172"/>
      <c r="RW103" s="172"/>
      <c r="RX103" s="172"/>
      <c r="RY103" s="172"/>
      <c r="RZ103" s="172"/>
      <c r="SA103" s="172"/>
      <c r="SB103" s="172"/>
      <c r="SC103" s="172"/>
      <c r="SD103" s="172"/>
      <c r="SE103" s="172"/>
      <c r="SF103" s="172"/>
      <c r="SG103" s="172"/>
      <c r="SH103" s="172"/>
      <c r="SI103" s="172"/>
      <c r="SJ103" s="172"/>
      <c r="SK103" s="172"/>
      <c r="SL103" s="172"/>
      <c r="SM103" s="172"/>
      <c r="SN103" s="172"/>
      <c r="SO103" s="172"/>
      <c r="SP103" s="172"/>
      <c r="SQ103" s="172"/>
      <c r="SR103" s="172"/>
      <c r="SS103" s="172"/>
      <c r="ST103" s="172"/>
      <c r="SU103" s="172"/>
      <c r="SV103" s="172"/>
      <c r="SW103" s="172"/>
      <c r="SX103" s="172"/>
      <c r="SY103" s="172"/>
      <c r="SZ103" s="172"/>
      <c r="TA103" s="172"/>
      <c r="TB103" s="172"/>
      <c r="TC103" s="172"/>
      <c r="TD103" s="172"/>
      <c r="TE103" s="172"/>
      <c r="TF103" s="172"/>
      <c r="TG103" s="172"/>
      <c r="TH103" s="172"/>
      <c r="TI103" s="172"/>
      <c r="TJ103" s="172"/>
      <c r="TK103" s="172"/>
      <c r="TL103" s="172"/>
      <c r="TM103" s="172"/>
      <c r="TN103" s="172"/>
      <c r="TO103" s="172"/>
      <c r="TP103" s="172"/>
      <c r="TQ103" s="172"/>
      <c r="TR103" s="172"/>
      <c r="TS103" s="172"/>
      <c r="TT103" s="172"/>
      <c r="TU103" s="172"/>
      <c r="TV103" s="172"/>
      <c r="TW103" s="172"/>
      <c r="TX103" s="172"/>
      <c r="TY103" s="172"/>
      <c r="TZ103" s="172"/>
      <c r="UA103" s="172"/>
      <c r="UB103" s="172"/>
      <c r="UC103" s="172"/>
      <c r="UD103" s="172"/>
      <c r="UE103" s="172"/>
      <c r="UF103" s="172"/>
      <c r="UG103" s="172"/>
      <c r="UH103" s="172"/>
      <c r="UI103" s="172"/>
      <c r="UJ103" s="172"/>
      <c r="UK103" s="172"/>
      <c r="UL103" s="172"/>
      <c r="UM103" s="172"/>
      <c r="UN103" s="172"/>
      <c r="UO103" s="172"/>
      <c r="UP103" s="172"/>
      <c r="UQ103" s="172"/>
      <c r="UR103" s="172"/>
      <c r="US103" s="172"/>
      <c r="UT103" s="172"/>
      <c r="UU103" s="172"/>
      <c r="UV103" s="172"/>
      <c r="UW103" s="172"/>
      <c r="UX103" s="172"/>
      <c r="UY103" s="172"/>
      <c r="UZ103" s="172"/>
      <c r="VA103" s="172"/>
      <c r="VB103" s="172"/>
      <c r="VC103" s="172"/>
      <c r="VD103" s="172"/>
      <c r="VE103" s="172"/>
      <c r="VF103" s="172"/>
      <c r="VG103" s="172"/>
      <c r="VH103" s="172"/>
      <c r="VI103" s="172"/>
      <c r="VJ103" s="172"/>
      <c r="VK103" s="172"/>
      <c r="VL103" s="172"/>
      <c r="VM103" s="172"/>
      <c r="VN103" s="172"/>
      <c r="VO103" s="172"/>
      <c r="VP103" s="172"/>
      <c r="VQ103" s="172"/>
      <c r="VR103" s="172"/>
      <c r="VS103" s="172"/>
      <c r="VT103" s="172"/>
      <c r="VU103" s="172"/>
      <c r="VV103" s="172"/>
      <c r="VW103" s="172"/>
      <c r="VX103" s="172"/>
      <c r="VY103" s="172"/>
      <c r="VZ103" s="172"/>
      <c r="WA103" s="172"/>
      <c r="WB103" s="172"/>
      <c r="WC103" s="172"/>
      <c r="WD103" s="172"/>
      <c r="WE103" s="172"/>
      <c r="WF103" s="172"/>
      <c r="WG103" s="172"/>
      <c r="WH103" s="172"/>
      <c r="WI103" s="172"/>
      <c r="WJ103" s="172"/>
      <c r="WK103" s="172"/>
      <c r="WL103" s="172"/>
      <c r="WM103" s="172"/>
      <c r="WN103" s="172"/>
      <c r="WO103" s="172"/>
      <c r="WP103" s="172"/>
      <c r="WQ103" s="172"/>
      <c r="WR103" s="172"/>
      <c r="WS103" s="172"/>
      <c r="WT103" s="172"/>
      <c r="WU103" s="172"/>
      <c r="WV103" s="172"/>
      <c r="WW103" s="172"/>
      <c r="WX103" s="172"/>
      <c r="WY103" s="172"/>
      <c r="WZ103" s="172"/>
      <c r="XA103" s="172"/>
      <c r="XB103" s="172"/>
      <c r="XC103" s="172"/>
      <c r="XD103" s="172"/>
      <c r="XE103" s="172"/>
      <c r="XF103" s="172"/>
      <c r="XG103" s="172"/>
      <c r="XH103" s="172"/>
      <c r="XI103" s="172"/>
      <c r="XJ103" s="172"/>
      <c r="XK103" s="172"/>
      <c r="XL103" s="172"/>
      <c r="XM103" s="172"/>
      <c r="XN103" s="172"/>
      <c r="XO103" s="172"/>
      <c r="XP103" s="172"/>
      <c r="XQ103" s="172"/>
      <c r="XR103" s="172"/>
      <c r="XS103" s="172"/>
      <c r="XT103" s="172"/>
      <c r="XU103" s="172"/>
      <c r="XV103" s="172"/>
      <c r="XW103" s="172"/>
      <c r="XX103" s="172"/>
      <c r="XY103" s="172"/>
      <c r="XZ103" s="172"/>
      <c r="YA103" s="172"/>
      <c r="YB103" s="172"/>
      <c r="YC103" s="172"/>
      <c r="YD103" s="172"/>
      <c r="YE103" s="172"/>
      <c r="YF103" s="172"/>
      <c r="YG103" s="172"/>
      <c r="YH103" s="172"/>
      <c r="YI103" s="172"/>
      <c r="YJ103" s="172"/>
      <c r="YK103" s="172"/>
      <c r="YL103" s="172"/>
      <c r="YM103" s="172"/>
      <c r="YN103" s="172"/>
      <c r="YO103" s="172"/>
      <c r="YP103" s="172"/>
      <c r="YQ103" s="172"/>
      <c r="YR103" s="172"/>
      <c r="YS103" s="172"/>
      <c r="YT103" s="172"/>
      <c r="YU103" s="172"/>
      <c r="YV103" s="172"/>
      <c r="YW103" s="172"/>
      <c r="YX103" s="172"/>
      <c r="YY103" s="172"/>
      <c r="YZ103" s="172"/>
      <c r="ZA103" s="172"/>
      <c r="ZB103" s="172"/>
      <c r="ZC103" s="172"/>
      <c r="ZD103" s="172"/>
      <c r="ZE103" s="172"/>
      <c r="ZF103" s="172"/>
      <c r="ZG103" s="172"/>
      <c r="ZH103" s="172"/>
      <c r="ZI103" s="172"/>
      <c r="ZJ103" s="172"/>
      <c r="ZK103" s="172"/>
      <c r="ZL103" s="172"/>
      <c r="ZM103" s="172"/>
      <c r="ZN103" s="172"/>
      <c r="ZO103" s="172"/>
      <c r="ZP103" s="172"/>
      <c r="ZQ103" s="172"/>
      <c r="ZR103" s="172"/>
      <c r="ZS103" s="172"/>
      <c r="ZT103" s="172"/>
      <c r="ZU103" s="172"/>
      <c r="ZV103" s="172"/>
      <c r="ZW103" s="172"/>
      <c r="ZX103" s="172"/>
      <c r="ZY103" s="172"/>
      <c r="ZZ103" s="172"/>
      <c r="AAA103" s="172"/>
      <c r="AAB103" s="172"/>
      <c r="AAC103" s="172"/>
      <c r="AAD103" s="172"/>
      <c r="AAE103" s="172"/>
      <c r="AAF103" s="172"/>
      <c r="AAG103" s="172"/>
      <c r="AAH103" s="172"/>
      <c r="AAI103" s="172"/>
      <c r="AAJ103" s="172"/>
      <c r="AAK103" s="172"/>
      <c r="AAL103" s="172"/>
      <c r="AAM103" s="172"/>
      <c r="AAN103" s="172"/>
      <c r="AAO103" s="172"/>
      <c r="AAP103" s="172"/>
      <c r="AAQ103" s="172"/>
      <c r="AAR103" s="172"/>
      <c r="AAS103" s="172"/>
      <c r="AAT103" s="172"/>
      <c r="AAU103" s="172"/>
      <c r="AAV103" s="172"/>
      <c r="AAW103" s="172"/>
      <c r="AAX103" s="172"/>
      <c r="AAY103" s="172"/>
      <c r="AAZ103" s="172"/>
      <c r="ABA103" s="172"/>
      <c r="ABB103" s="172"/>
      <c r="ABC103" s="172"/>
      <c r="ABD103" s="172"/>
      <c r="ABE103" s="172"/>
      <c r="ABF103" s="172"/>
      <c r="ABG103" s="172"/>
      <c r="ABH103" s="172"/>
      <c r="ABI103" s="172"/>
      <c r="ABJ103" s="172"/>
      <c r="ABK103" s="172"/>
      <c r="ABL103" s="172"/>
      <c r="ABM103" s="172"/>
      <c r="ABN103" s="172"/>
      <c r="ABO103" s="172"/>
      <c r="ABP103" s="172"/>
      <c r="ABQ103" s="172"/>
      <c r="ABR103" s="172"/>
      <c r="ABS103" s="172"/>
      <c r="ABT103" s="172"/>
      <c r="ABU103" s="172"/>
      <c r="ABV103" s="172"/>
      <c r="ABW103" s="172"/>
      <c r="ABX103" s="172"/>
      <c r="ABY103" s="172"/>
      <c r="ABZ103" s="172"/>
      <c r="ACA103" s="172"/>
      <c r="ACB103" s="172"/>
      <c r="ACC103" s="172"/>
      <c r="ACD103" s="172"/>
      <c r="ACE103" s="172"/>
      <c r="ACF103" s="172"/>
      <c r="ACG103" s="172"/>
      <c r="ACH103" s="172"/>
      <c r="ACI103" s="172"/>
      <c r="ACJ103" s="172"/>
      <c r="ACK103" s="172"/>
      <c r="ACL103" s="172"/>
      <c r="ACM103" s="172"/>
      <c r="ACN103" s="172"/>
      <c r="ACO103" s="172"/>
      <c r="ACP103" s="172"/>
      <c r="ACQ103" s="172"/>
      <c r="ACR103" s="172"/>
      <c r="ACS103" s="172"/>
      <c r="ACT103" s="172"/>
      <c r="ACU103" s="172"/>
      <c r="ACV103" s="172"/>
      <c r="ACW103" s="172"/>
      <c r="ACX103" s="172"/>
      <c r="ACY103" s="172"/>
      <c r="ACZ103" s="172"/>
      <c r="ADA103" s="172"/>
      <c r="ADB103" s="172"/>
      <c r="ADC103" s="172"/>
      <c r="ADD103" s="172"/>
      <c r="ADE103" s="172"/>
      <c r="ADF103" s="172"/>
      <c r="ADG103" s="172"/>
      <c r="ADH103" s="172"/>
      <c r="ADI103" s="172"/>
      <c r="ADJ103" s="172"/>
      <c r="ADK103" s="172"/>
      <c r="ADL103" s="172"/>
      <c r="ADM103" s="172"/>
      <c r="ADN103" s="172"/>
      <c r="ADO103" s="172"/>
      <c r="ADP103" s="172"/>
      <c r="ADQ103" s="172"/>
      <c r="ADR103" s="172"/>
      <c r="ADS103" s="172"/>
      <c r="ADT103" s="172"/>
      <c r="ADU103" s="172"/>
      <c r="ADV103" s="172"/>
      <c r="ADW103" s="172"/>
      <c r="ADX103" s="172"/>
      <c r="ADY103" s="172"/>
      <c r="ADZ103" s="172"/>
      <c r="AEA103" s="172"/>
      <c r="AEB103" s="172"/>
      <c r="AEC103" s="172"/>
      <c r="AED103" s="172"/>
      <c r="AEE103" s="172"/>
      <c r="AEF103" s="172"/>
      <c r="AEG103" s="172"/>
      <c r="AEH103" s="172"/>
      <c r="AEI103" s="172"/>
      <c r="AEJ103" s="172"/>
      <c r="AEK103" s="172"/>
      <c r="AEL103" s="172"/>
      <c r="AEM103" s="172"/>
      <c r="AEN103" s="172"/>
      <c r="AEO103" s="172"/>
      <c r="AEP103" s="172"/>
      <c r="AEQ103" s="172"/>
      <c r="AER103" s="172"/>
      <c r="AES103" s="172"/>
      <c r="AET103" s="172"/>
      <c r="AEU103" s="172"/>
      <c r="AEV103" s="172"/>
      <c r="AEW103" s="172"/>
      <c r="AEX103" s="172"/>
      <c r="AEY103" s="172"/>
      <c r="AEZ103" s="172"/>
      <c r="AFA103" s="172"/>
      <c r="AFB103" s="172"/>
      <c r="AFC103" s="172"/>
      <c r="AFD103" s="172"/>
      <c r="AFE103" s="172"/>
      <c r="AFF103" s="172"/>
      <c r="AFG103" s="172"/>
      <c r="AFH103" s="172"/>
      <c r="AFI103" s="172"/>
      <c r="AFJ103" s="172"/>
      <c r="AFK103" s="172"/>
      <c r="AFL103" s="172"/>
      <c r="AFM103" s="172"/>
      <c r="AFN103" s="172"/>
      <c r="AFO103" s="172"/>
      <c r="AFP103" s="172"/>
      <c r="AFQ103" s="172"/>
      <c r="AFR103" s="172"/>
      <c r="AFS103" s="172"/>
      <c r="AFT103" s="172"/>
      <c r="AFU103" s="172"/>
      <c r="AFV103" s="172"/>
      <c r="AFW103" s="172"/>
      <c r="AFX103" s="172"/>
      <c r="AFY103" s="172"/>
      <c r="AFZ103" s="172"/>
      <c r="AGA103" s="172"/>
      <c r="AGB103" s="172"/>
      <c r="AGC103" s="172"/>
      <c r="AGD103" s="172"/>
      <c r="AGE103" s="172"/>
      <c r="AGF103" s="172"/>
      <c r="AGG103" s="172"/>
      <c r="AGH103" s="172"/>
      <c r="AGI103" s="172"/>
      <c r="AGJ103" s="172"/>
      <c r="AGK103" s="172"/>
      <c r="AGL103" s="172"/>
      <c r="AGM103" s="172"/>
      <c r="AGN103" s="172"/>
      <c r="AGO103" s="172"/>
      <c r="AGP103" s="172"/>
      <c r="AGQ103" s="172"/>
      <c r="AGR103" s="172"/>
      <c r="AGS103" s="172"/>
      <c r="AGT103" s="172"/>
      <c r="AGU103" s="172"/>
      <c r="AGV103" s="172"/>
      <c r="AGW103" s="172"/>
      <c r="AGX103" s="172"/>
      <c r="AGY103" s="172"/>
      <c r="AGZ103" s="172"/>
      <c r="AHA103" s="172"/>
      <c r="AHB103" s="172"/>
      <c r="AHC103" s="172"/>
      <c r="AHD103" s="172"/>
      <c r="AHE103" s="172"/>
      <c r="AHF103" s="172"/>
      <c r="AHG103" s="172"/>
      <c r="AHH103" s="172"/>
      <c r="AHI103" s="172"/>
      <c r="AHJ103" s="172"/>
      <c r="AHK103" s="172"/>
      <c r="AHL103" s="172"/>
      <c r="AHM103" s="172"/>
      <c r="AHN103" s="172"/>
      <c r="AHO103" s="172"/>
      <c r="AHP103" s="172"/>
      <c r="AHQ103" s="172"/>
      <c r="AHR103" s="172"/>
      <c r="AHS103" s="172"/>
      <c r="AHT103" s="172"/>
      <c r="AHU103" s="172"/>
      <c r="AHV103" s="172"/>
      <c r="AHW103" s="172"/>
      <c r="AHX103" s="172"/>
      <c r="AHY103" s="172"/>
      <c r="AHZ103" s="172"/>
      <c r="AIA103" s="172"/>
      <c r="AIB103" s="172"/>
      <c r="AIC103" s="172"/>
      <c r="AID103" s="172"/>
      <c r="AIE103" s="172"/>
      <c r="AIF103" s="172"/>
      <c r="AIG103" s="172"/>
      <c r="AIH103" s="172"/>
      <c r="AII103" s="172"/>
      <c r="AIJ103" s="172"/>
      <c r="AIK103" s="172"/>
      <c r="AIL103" s="172"/>
      <c r="AIM103" s="172"/>
      <c r="AIN103" s="172"/>
      <c r="AIO103" s="172"/>
      <c r="AIP103" s="172"/>
      <c r="AIQ103" s="172"/>
      <c r="AIR103" s="172"/>
      <c r="AIS103" s="172"/>
      <c r="AIT103" s="172"/>
      <c r="AIU103" s="172"/>
      <c r="AIV103" s="172"/>
      <c r="AIW103" s="172"/>
      <c r="AIX103" s="172"/>
      <c r="AIY103" s="172"/>
      <c r="AIZ103" s="172"/>
      <c r="AJA103" s="172"/>
      <c r="AJB103" s="172"/>
      <c r="AJC103" s="172"/>
      <c r="AJD103" s="172"/>
      <c r="AJE103" s="172"/>
      <c r="AJF103" s="172"/>
      <c r="AJG103" s="172"/>
      <c r="AJH103" s="172"/>
      <c r="AJI103" s="172"/>
      <c r="AJJ103" s="172"/>
      <c r="AJK103" s="172"/>
      <c r="AJL103" s="172"/>
      <c r="AJM103" s="172"/>
      <c r="AJN103" s="172"/>
      <c r="AJO103" s="172"/>
      <c r="AJP103" s="172"/>
      <c r="AJQ103" s="172"/>
      <c r="AJR103" s="172"/>
      <c r="AJS103" s="172"/>
      <c r="AJT103" s="172"/>
      <c r="AJU103" s="172"/>
      <c r="AJV103" s="172"/>
      <c r="AJW103" s="172"/>
      <c r="AJX103" s="172"/>
      <c r="AJY103" s="172"/>
      <c r="AJZ103" s="172"/>
      <c r="AKA103" s="172"/>
      <c r="AKB103" s="172"/>
      <c r="AKC103" s="172"/>
      <c r="AKD103" s="172"/>
      <c r="AKE103" s="172"/>
      <c r="AKF103" s="172"/>
      <c r="AKG103" s="172"/>
      <c r="AKH103" s="172"/>
      <c r="AKI103" s="172"/>
      <c r="AKJ103" s="172"/>
      <c r="AKK103" s="172"/>
      <c r="AKL103" s="172"/>
      <c r="AKM103" s="172"/>
      <c r="AKN103" s="172"/>
      <c r="AKO103" s="172"/>
      <c r="AKP103" s="172"/>
      <c r="AKQ103" s="172"/>
      <c r="AKR103" s="172"/>
      <c r="AKS103" s="172"/>
      <c r="AKT103" s="172"/>
      <c r="AKU103" s="172"/>
      <c r="AKV103" s="172"/>
      <c r="AKW103" s="172"/>
      <c r="AKX103" s="172"/>
      <c r="AKY103" s="172"/>
      <c r="AKZ103" s="172"/>
      <c r="ALA103" s="172"/>
      <c r="ALB103" s="172"/>
      <c r="ALC103" s="172"/>
      <c r="ALD103" s="172"/>
      <c r="ALE103" s="172"/>
      <c r="ALF103" s="172"/>
      <c r="ALG103" s="172"/>
      <c r="ALH103" s="172"/>
      <c r="ALI103" s="172"/>
      <c r="ALJ103" s="172"/>
      <c r="ALK103" s="172"/>
      <c r="ALL103" s="172"/>
      <c r="ALM103" s="172"/>
      <c r="ALN103" s="172"/>
      <c r="ALO103" s="172"/>
      <c r="ALP103" s="172"/>
      <c r="ALQ103" s="172"/>
      <c r="ALR103" s="172"/>
      <c r="ALS103" s="172"/>
      <c r="ALT103" s="172"/>
      <c r="ALU103" s="172"/>
      <c r="ALV103" s="172"/>
      <c r="ALW103" s="172"/>
      <c r="ALX103" s="172"/>
      <c r="ALY103" s="172"/>
      <c r="ALZ103" s="172"/>
      <c r="AMA103" s="172"/>
      <c r="AMB103" s="172"/>
      <c r="AMC103" s="172"/>
      <c r="AMD103" s="172"/>
      <c r="AME103" s="172"/>
      <c r="AMF103" s="172"/>
      <c r="AMG103" s="172"/>
      <c r="AMH103" s="172"/>
      <c r="AMI103" s="172"/>
      <c r="AMJ103" s="172"/>
      <c r="AMK103" s="172"/>
      <c r="AML103" s="172"/>
    </row>
    <row r="104" spans="1:1026" s="282" customFormat="1">
      <c r="A104" s="408" t="s">
        <v>468</v>
      </c>
      <c r="B104" s="408" t="s">
        <v>469</v>
      </c>
      <c r="C104" s="154">
        <f t="shared" si="95"/>
        <v>17</v>
      </c>
      <c r="D104" s="167">
        <f t="shared" si="96"/>
        <v>68</v>
      </c>
      <c r="E104" s="166" t="str">
        <f t="shared" si="97"/>
        <v>9C</v>
      </c>
      <c r="F104" s="367" t="str">
        <f t="shared" si="98"/>
        <v>1B</v>
      </c>
      <c r="G104" s="367" t="str">
        <f t="shared" si="99"/>
        <v>0A</v>
      </c>
      <c r="H104" s="367" t="str">
        <f t="shared" si="100"/>
        <v>57</v>
      </c>
      <c r="I104" s="367" t="str">
        <f t="shared" si="101"/>
        <v>00</v>
      </c>
      <c r="J104" s="367" t="str">
        <f t="shared" si="102"/>
        <v>FC</v>
      </c>
      <c r="K104" s="367" t="str">
        <f t="shared" si="103"/>
        <v>05</v>
      </c>
      <c r="L104" s="367" t="str">
        <f t="shared" si="104"/>
        <v>19</v>
      </c>
      <c r="M104" s="367" t="str">
        <f t="shared" si="105"/>
        <v>0</v>
      </c>
      <c r="N104" s="367" t="str">
        <f t="shared" si="106"/>
        <v/>
      </c>
      <c r="O104" s="156" t="str">
        <f t="shared" si="107"/>
        <v/>
      </c>
      <c r="P104" s="157" t="str">
        <f t="shared" si="151"/>
        <v>1</v>
      </c>
      <c r="Q104" s="158" t="str">
        <f t="shared" si="151"/>
        <v>0</v>
      </c>
      <c r="R104" s="158" t="str">
        <f t="shared" si="151"/>
        <v>0</v>
      </c>
      <c r="S104" s="159" t="str">
        <f t="shared" si="151"/>
        <v>1</v>
      </c>
      <c r="T104" s="158" t="str">
        <f t="shared" si="151"/>
        <v>1</v>
      </c>
      <c r="U104" s="158" t="str">
        <f t="shared" si="151"/>
        <v>1</v>
      </c>
      <c r="V104" s="158" t="str">
        <f t="shared" si="151"/>
        <v>0</v>
      </c>
      <c r="W104" s="159" t="str">
        <f t="shared" si="151"/>
        <v>0</v>
      </c>
      <c r="X104" s="158" t="str">
        <f t="shared" si="152"/>
        <v>0</v>
      </c>
      <c r="Y104" s="158" t="str">
        <f t="shared" si="152"/>
        <v>0</v>
      </c>
      <c r="Z104" s="158" t="str">
        <f t="shared" si="152"/>
        <v>0</v>
      </c>
      <c r="AA104" s="159" t="str">
        <f t="shared" si="152"/>
        <v>1</v>
      </c>
      <c r="AB104" s="161" t="str">
        <f t="shared" si="152"/>
        <v>1</v>
      </c>
      <c r="AC104" s="161" t="str">
        <f t="shared" si="152"/>
        <v>0</v>
      </c>
      <c r="AD104" s="158" t="str">
        <f t="shared" si="152"/>
        <v>1</v>
      </c>
      <c r="AE104" s="159" t="str">
        <f t="shared" si="152"/>
        <v>1</v>
      </c>
      <c r="AF104" s="367" t="str">
        <f t="shared" si="153"/>
        <v>0</v>
      </c>
      <c r="AG104" s="162" t="str">
        <f t="shared" si="153"/>
        <v>0</v>
      </c>
      <c r="AH104" s="163" t="str">
        <f t="shared" si="153"/>
        <v>0</v>
      </c>
      <c r="AI104" s="165" t="str">
        <f t="shared" si="153"/>
        <v>0</v>
      </c>
      <c r="AJ104" s="164" t="str">
        <f t="shared" si="153"/>
        <v>1</v>
      </c>
      <c r="AK104" s="164" t="str">
        <f t="shared" si="153"/>
        <v>0</v>
      </c>
      <c r="AL104" s="289" t="str">
        <f t="shared" si="153"/>
        <v>1</v>
      </c>
      <c r="AM104" s="165" t="str">
        <f t="shared" si="153"/>
        <v>0</v>
      </c>
      <c r="AN104" s="230" t="str">
        <f t="shared" si="154"/>
        <v>0</v>
      </c>
      <c r="AO104" s="230" t="str">
        <f t="shared" si="154"/>
        <v>1</v>
      </c>
      <c r="AP104" s="230" t="str">
        <f t="shared" si="154"/>
        <v>0</v>
      </c>
      <c r="AQ104" s="231" t="str">
        <f t="shared" si="154"/>
        <v>1</v>
      </c>
      <c r="AR104" s="230" t="str">
        <f t="shared" si="154"/>
        <v>0</v>
      </c>
      <c r="AS104" s="230" t="str">
        <f t="shared" si="154"/>
        <v>1</v>
      </c>
      <c r="AT104" s="230" t="str">
        <f t="shared" si="154"/>
        <v>1</v>
      </c>
      <c r="AU104" s="231" t="str">
        <f t="shared" si="154"/>
        <v>1</v>
      </c>
      <c r="AV104" s="230" t="str">
        <f t="shared" si="155"/>
        <v>0</v>
      </c>
      <c r="AW104" s="232" t="str">
        <f t="shared" si="155"/>
        <v>0</v>
      </c>
      <c r="AX104" s="232" t="str">
        <f t="shared" si="155"/>
        <v>0</v>
      </c>
      <c r="AY104" s="233" t="str">
        <f t="shared" si="155"/>
        <v>0</v>
      </c>
      <c r="AZ104" s="232" t="str">
        <f t="shared" si="155"/>
        <v>0</v>
      </c>
      <c r="BA104" s="232" t="str">
        <f t="shared" si="155"/>
        <v>0</v>
      </c>
      <c r="BB104" s="232" t="str">
        <f t="shared" si="155"/>
        <v>0</v>
      </c>
      <c r="BC104" s="233" t="str">
        <f t="shared" si="155"/>
        <v>0</v>
      </c>
      <c r="BD104" s="168" t="str">
        <f t="shared" si="156"/>
        <v>1</v>
      </c>
      <c r="BE104" s="168" t="str">
        <f t="shared" si="156"/>
        <v>1</v>
      </c>
      <c r="BF104" s="168" t="str">
        <f t="shared" si="156"/>
        <v>1</v>
      </c>
      <c r="BG104" s="169" t="str">
        <f t="shared" si="156"/>
        <v>1</v>
      </c>
      <c r="BH104" s="168" t="str">
        <f t="shared" si="156"/>
        <v>1</v>
      </c>
      <c r="BI104" s="168" t="str">
        <f t="shared" si="156"/>
        <v>1</v>
      </c>
      <c r="BJ104" s="168" t="str">
        <f t="shared" si="156"/>
        <v>0</v>
      </c>
      <c r="BK104" s="169" t="str">
        <f t="shared" si="156"/>
        <v>0</v>
      </c>
      <c r="BL104" s="168" t="str">
        <f t="shared" si="157"/>
        <v>0</v>
      </c>
      <c r="BM104" s="168" t="str">
        <f t="shared" si="157"/>
        <v>0</v>
      </c>
      <c r="BN104" s="168" t="str">
        <f t="shared" si="157"/>
        <v>0</v>
      </c>
      <c r="BO104" s="169" t="str">
        <f t="shared" si="157"/>
        <v>0</v>
      </c>
      <c r="BP104" s="168" t="str">
        <f t="shared" si="157"/>
        <v>0</v>
      </c>
      <c r="BQ104" s="168" t="str">
        <f t="shared" si="157"/>
        <v>1</v>
      </c>
      <c r="BR104" s="168" t="str">
        <f t="shared" si="157"/>
        <v>0</v>
      </c>
      <c r="BS104" s="169" t="str">
        <f t="shared" si="157"/>
        <v>1</v>
      </c>
      <c r="BT104" s="302" t="str">
        <f t="shared" si="158"/>
        <v>0</v>
      </c>
      <c r="BU104" s="302" t="str">
        <f t="shared" si="158"/>
        <v>0</v>
      </c>
      <c r="BV104" s="302" t="str">
        <f t="shared" si="158"/>
        <v>0</v>
      </c>
      <c r="BW104" s="303" t="str">
        <f t="shared" si="158"/>
        <v>1</v>
      </c>
      <c r="BX104" s="302" t="str">
        <f t="shared" si="158"/>
        <v>1</v>
      </c>
      <c r="BY104" s="302" t="str">
        <f t="shared" si="158"/>
        <v>0</v>
      </c>
      <c r="BZ104" s="302" t="str">
        <f t="shared" si="158"/>
        <v>0</v>
      </c>
      <c r="CA104" s="303" t="str">
        <f t="shared" si="158"/>
        <v>1</v>
      </c>
      <c r="CB104" s="164" t="str">
        <f t="shared" si="159"/>
        <v>0</v>
      </c>
      <c r="CC104" s="289" t="str">
        <f t="shared" si="159"/>
        <v>0</v>
      </c>
      <c r="CD104" s="340" t="str">
        <f t="shared" si="159"/>
        <v>0</v>
      </c>
      <c r="CE104" s="341" t="str">
        <f t="shared" si="159"/>
        <v>0</v>
      </c>
      <c r="CF104" s="340" t="str">
        <f t="shared" si="159"/>
        <v>0</v>
      </c>
      <c r="CG104" s="340" t="str">
        <f t="shared" si="159"/>
        <v>0</v>
      </c>
      <c r="CH104" s="340" t="str">
        <f t="shared" si="159"/>
        <v>0</v>
      </c>
      <c r="CI104" s="341" t="str">
        <f t="shared" si="159"/>
        <v>0</v>
      </c>
      <c r="CJ104" s="367"/>
      <c r="CK104" s="367"/>
      <c r="CL104" s="32" t="str">
        <f t="shared" si="146"/>
        <v>9C1B</v>
      </c>
      <c r="CM104" s="285">
        <f t="shared" si="147"/>
        <v>87</v>
      </c>
      <c r="CN104" s="285">
        <f t="shared" si="150"/>
        <v>97</v>
      </c>
      <c r="CO104" s="142">
        <f t="shared" si="117"/>
        <v>63.2</v>
      </c>
      <c r="CP104" s="142">
        <f t="shared" si="118"/>
        <v>17.333333333333332</v>
      </c>
      <c r="CQ104" s="154">
        <f t="shared" si="148"/>
        <v>5</v>
      </c>
      <c r="CR104" s="367"/>
      <c r="CS104" s="170">
        <f t="shared" si="119"/>
        <v>9</v>
      </c>
      <c r="CT104" s="23">
        <f t="shared" si="120"/>
        <v>12</v>
      </c>
      <c r="CU104" s="171">
        <f t="shared" si="121"/>
        <v>1</v>
      </c>
      <c r="CV104" s="23">
        <f t="shared" si="122"/>
        <v>11</v>
      </c>
      <c r="CW104" s="172">
        <f t="shared" si="123"/>
        <v>0</v>
      </c>
      <c r="CX104" s="24">
        <f t="shared" si="124"/>
        <v>10</v>
      </c>
      <c r="CY104" s="267">
        <f t="shared" si="125"/>
        <v>5</v>
      </c>
      <c r="CZ104" s="268">
        <f t="shared" si="126"/>
        <v>7</v>
      </c>
      <c r="DA104" s="267">
        <f t="shared" si="127"/>
        <v>0</v>
      </c>
      <c r="DB104" s="268">
        <f t="shared" si="128"/>
        <v>0</v>
      </c>
      <c r="DC104" s="173">
        <f t="shared" si="129"/>
        <v>15</v>
      </c>
      <c r="DD104" s="26">
        <f t="shared" si="130"/>
        <v>12</v>
      </c>
      <c r="DE104" s="173">
        <f t="shared" si="131"/>
        <v>0</v>
      </c>
      <c r="DF104" s="26">
        <f t="shared" si="132"/>
        <v>5</v>
      </c>
      <c r="DG104" s="326">
        <f t="shared" si="133"/>
        <v>1</v>
      </c>
      <c r="DH104" s="327">
        <f t="shared" si="134"/>
        <v>9</v>
      </c>
      <c r="DI104" s="172">
        <f t="shared" si="135"/>
        <v>0</v>
      </c>
      <c r="DJ104" s="24">
        <f t="shared" si="136"/>
        <v>0</v>
      </c>
      <c r="DK104" s="172"/>
      <c r="DL104" s="19">
        <f t="shared" si="137"/>
        <v>156</v>
      </c>
      <c r="DM104" s="19">
        <f t="shared" si="138"/>
        <v>27</v>
      </c>
      <c r="DN104" s="174">
        <f t="shared" si="139"/>
        <v>10</v>
      </c>
      <c r="DO104" s="278">
        <f t="shared" si="140"/>
        <v>87</v>
      </c>
      <c r="DP104" s="278">
        <f t="shared" si="141"/>
        <v>0</v>
      </c>
      <c r="DQ104" s="20">
        <f t="shared" si="142"/>
        <v>252</v>
      </c>
      <c r="DR104" s="20">
        <f t="shared" si="143"/>
        <v>5</v>
      </c>
      <c r="DS104" s="337">
        <f t="shared" si="144"/>
        <v>25</v>
      </c>
      <c r="DT104" s="174">
        <f t="shared" si="145"/>
        <v>0</v>
      </c>
      <c r="DU104" s="172">
        <f t="shared" si="149"/>
        <v>25</v>
      </c>
      <c r="DV104" s="172"/>
      <c r="DW104" s="172"/>
      <c r="DX104" s="172"/>
      <c r="DY104" s="172"/>
      <c r="DZ104" s="172"/>
      <c r="EA104" s="172"/>
      <c r="EB104" s="172"/>
      <c r="EC104" s="172"/>
      <c r="ED104" s="172"/>
      <c r="EE104" s="172"/>
      <c r="EF104" s="172"/>
      <c r="EG104" s="172"/>
      <c r="EH104" s="172"/>
      <c r="EI104" s="172"/>
      <c r="EJ104" s="172"/>
      <c r="EK104" s="172"/>
      <c r="EL104" s="172"/>
      <c r="EM104" s="172"/>
      <c r="EN104" s="172"/>
      <c r="EO104" s="172"/>
      <c r="EP104" s="172"/>
      <c r="EQ104" s="172"/>
      <c r="ER104" s="172"/>
      <c r="ES104" s="172"/>
      <c r="ET104" s="172"/>
      <c r="EU104" s="172"/>
      <c r="EV104" s="172"/>
      <c r="EW104" s="172"/>
      <c r="EX104" s="172"/>
      <c r="EY104" s="172"/>
      <c r="EZ104" s="172"/>
      <c r="FA104" s="172"/>
      <c r="FB104" s="172"/>
      <c r="FC104" s="172"/>
      <c r="FD104" s="172"/>
      <c r="FE104" s="172"/>
      <c r="FF104" s="172"/>
      <c r="FG104" s="172"/>
      <c r="FH104" s="172"/>
      <c r="FI104" s="172"/>
      <c r="FJ104" s="172"/>
      <c r="FK104" s="172"/>
      <c r="FL104" s="172"/>
      <c r="FM104" s="172"/>
      <c r="FN104" s="172"/>
      <c r="FO104" s="172"/>
      <c r="FP104" s="172"/>
      <c r="FQ104" s="172"/>
      <c r="FR104" s="172"/>
      <c r="FS104" s="172"/>
      <c r="FT104" s="172"/>
      <c r="FU104" s="172"/>
      <c r="FV104" s="172"/>
      <c r="FW104" s="172"/>
      <c r="FX104" s="172"/>
      <c r="FY104" s="172"/>
      <c r="FZ104" s="172"/>
      <c r="GA104" s="172"/>
      <c r="GB104" s="172"/>
      <c r="GC104" s="172"/>
      <c r="GD104" s="172"/>
      <c r="GE104" s="172"/>
      <c r="GF104" s="172"/>
      <c r="GG104" s="172"/>
      <c r="GH104" s="172"/>
      <c r="GI104" s="172"/>
      <c r="GJ104" s="172"/>
      <c r="GK104" s="172"/>
      <c r="GL104" s="172"/>
      <c r="GM104" s="172"/>
      <c r="GN104" s="172"/>
      <c r="GO104" s="172"/>
      <c r="GP104" s="172"/>
      <c r="GQ104" s="172"/>
      <c r="GR104" s="172"/>
      <c r="GS104" s="172"/>
      <c r="GT104" s="172"/>
      <c r="GU104" s="172"/>
      <c r="GV104" s="172"/>
      <c r="GW104" s="172"/>
      <c r="GX104" s="172"/>
      <c r="GY104" s="172"/>
      <c r="GZ104" s="172"/>
      <c r="HA104" s="172"/>
      <c r="HB104" s="172"/>
      <c r="HC104" s="172"/>
      <c r="HD104" s="172"/>
      <c r="HE104" s="172"/>
      <c r="HF104" s="172"/>
      <c r="HG104" s="172"/>
      <c r="HH104" s="172"/>
      <c r="HI104" s="172"/>
      <c r="HJ104" s="172"/>
      <c r="HK104" s="172"/>
      <c r="HL104" s="172"/>
      <c r="HM104" s="172"/>
      <c r="HN104" s="172"/>
      <c r="HO104" s="172"/>
      <c r="HP104" s="172"/>
      <c r="HQ104" s="172"/>
      <c r="HR104" s="172"/>
      <c r="HS104" s="172"/>
      <c r="HT104" s="172"/>
      <c r="HU104" s="172"/>
      <c r="HV104" s="172"/>
      <c r="HW104" s="172"/>
      <c r="HX104" s="172"/>
      <c r="HY104" s="172"/>
      <c r="HZ104" s="172"/>
      <c r="IA104" s="172"/>
      <c r="IB104" s="172"/>
      <c r="IC104" s="172"/>
      <c r="ID104" s="172"/>
      <c r="IE104" s="172"/>
      <c r="IF104" s="172"/>
      <c r="IG104" s="172"/>
      <c r="IH104" s="172"/>
      <c r="II104" s="172"/>
      <c r="IJ104" s="172"/>
      <c r="IK104" s="172"/>
      <c r="IL104" s="172"/>
      <c r="IM104" s="172"/>
      <c r="IN104" s="172"/>
      <c r="IO104" s="172"/>
      <c r="IP104" s="172"/>
      <c r="IQ104" s="172"/>
      <c r="IR104" s="172"/>
      <c r="IS104" s="172"/>
      <c r="IT104" s="172"/>
      <c r="IU104" s="172"/>
      <c r="IV104" s="172"/>
      <c r="IW104" s="172"/>
      <c r="IX104" s="172"/>
      <c r="IY104" s="172"/>
      <c r="IZ104" s="172"/>
      <c r="JA104" s="172"/>
      <c r="JB104" s="172"/>
      <c r="JC104" s="172"/>
      <c r="JD104" s="172"/>
      <c r="JE104" s="172"/>
      <c r="JF104" s="172"/>
      <c r="JG104" s="172"/>
      <c r="JH104" s="172"/>
      <c r="JI104" s="172"/>
      <c r="JJ104" s="172"/>
      <c r="JK104" s="172"/>
      <c r="JL104" s="172"/>
      <c r="JM104" s="172"/>
      <c r="JN104" s="172"/>
      <c r="JO104" s="172"/>
      <c r="JP104" s="172"/>
      <c r="JQ104" s="172"/>
      <c r="JR104" s="172"/>
      <c r="JS104" s="172"/>
      <c r="JT104" s="172"/>
      <c r="JU104" s="172"/>
      <c r="JV104" s="172"/>
      <c r="JW104" s="172"/>
      <c r="JX104" s="172"/>
      <c r="JY104" s="172"/>
      <c r="JZ104" s="172"/>
      <c r="KA104" s="172"/>
      <c r="KB104" s="172"/>
      <c r="KC104" s="172"/>
      <c r="KD104" s="172"/>
      <c r="KE104" s="172"/>
      <c r="KF104" s="172"/>
      <c r="KG104" s="172"/>
      <c r="KH104" s="172"/>
      <c r="KI104" s="172"/>
      <c r="KJ104" s="172"/>
      <c r="KK104" s="172"/>
      <c r="KL104" s="172"/>
      <c r="KM104" s="172"/>
      <c r="KN104" s="172"/>
      <c r="KO104" s="172"/>
      <c r="KP104" s="172"/>
      <c r="KQ104" s="172"/>
      <c r="KR104" s="172"/>
      <c r="KS104" s="172"/>
      <c r="KT104" s="172"/>
      <c r="KU104" s="172"/>
      <c r="KV104" s="172"/>
      <c r="KW104" s="172"/>
      <c r="KX104" s="172"/>
      <c r="KY104" s="172"/>
      <c r="KZ104" s="172"/>
      <c r="LA104" s="172"/>
      <c r="LB104" s="172"/>
      <c r="LC104" s="172"/>
      <c r="LD104" s="172"/>
      <c r="LE104" s="172"/>
      <c r="LF104" s="172"/>
      <c r="LG104" s="172"/>
      <c r="LH104" s="172"/>
      <c r="LI104" s="172"/>
      <c r="LJ104" s="172"/>
      <c r="LK104" s="172"/>
      <c r="LL104" s="172"/>
      <c r="LM104" s="172"/>
      <c r="LN104" s="172"/>
      <c r="LO104" s="172"/>
      <c r="LP104" s="172"/>
      <c r="LQ104" s="172"/>
      <c r="LR104" s="172"/>
      <c r="LS104" s="172"/>
      <c r="LT104" s="172"/>
      <c r="LU104" s="172"/>
      <c r="LV104" s="172"/>
      <c r="LW104" s="172"/>
      <c r="LX104" s="172"/>
      <c r="LY104" s="172"/>
      <c r="LZ104" s="172"/>
      <c r="MA104" s="172"/>
      <c r="MB104" s="172"/>
      <c r="MC104" s="172"/>
      <c r="MD104" s="172"/>
      <c r="ME104" s="172"/>
      <c r="MF104" s="172"/>
      <c r="MG104" s="172"/>
      <c r="MH104" s="172"/>
      <c r="MI104" s="172"/>
      <c r="MJ104" s="172"/>
      <c r="MK104" s="172"/>
      <c r="ML104" s="172"/>
      <c r="MM104" s="172"/>
      <c r="MN104" s="172"/>
      <c r="MO104" s="172"/>
      <c r="MP104" s="172"/>
      <c r="MQ104" s="172"/>
      <c r="MR104" s="172"/>
      <c r="MS104" s="172"/>
      <c r="MT104" s="172"/>
      <c r="MU104" s="172"/>
      <c r="MV104" s="172"/>
      <c r="MW104" s="172"/>
      <c r="MX104" s="172"/>
      <c r="MY104" s="172"/>
      <c r="MZ104" s="172"/>
      <c r="NA104" s="172"/>
      <c r="NB104" s="172"/>
      <c r="NC104" s="172"/>
      <c r="ND104" s="172"/>
      <c r="NE104" s="172"/>
      <c r="NF104" s="172"/>
      <c r="NG104" s="172"/>
      <c r="NH104" s="172"/>
      <c r="NI104" s="172"/>
      <c r="NJ104" s="172"/>
      <c r="NK104" s="172"/>
      <c r="NL104" s="172"/>
      <c r="NM104" s="172"/>
      <c r="NN104" s="172"/>
      <c r="NO104" s="172"/>
      <c r="NP104" s="172"/>
      <c r="NQ104" s="172"/>
      <c r="NR104" s="172"/>
      <c r="NS104" s="172"/>
      <c r="NT104" s="172"/>
      <c r="NU104" s="172"/>
      <c r="NV104" s="172"/>
      <c r="NW104" s="172"/>
      <c r="NX104" s="172"/>
      <c r="NY104" s="172"/>
      <c r="NZ104" s="172"/>
      <c r="OA104" s="172"/>
      <c r="OB104" s="172"/>
      <c r="OC104" s="172"/>
      <c r="OD104" s="172"/>
      <c r="OE104" s="172"/>
      <c r="OF104" s="172"/>
      <c r="OG104" s="172"/>
      <c r="OH104" s="172"/>
      <c r="OI104" s="172"/>
      <c r="OJ104" s="172"/>
      <c r="OK104" s="172"/>
      <c r="OL104" s="172"/>
      <c r="OM104" s="172"/>
      <c r="ON104" s="172"/>
      <c r="OO104" s="172"/>
      <c r="OP104" s="172"/>
      <c r="OQ104" s="172"/>
      <c r="OR104" s="172"/>
      <c r="OS104" s="172"/>
      <c r="OT104" s="172"/>
      <c r="OU104" s="172"/>
      <c r="OV104" s="172"/>
      <c r="OW104" s="172"/>
      <c r="OX104" s="172"/>
      <c r="OY104" s="172"/>
      <c r="OZ104" s="172"/>
      <c r="PA104" s="172"/>
      <c r="PB104" s="172"/>
      <c r="PC104" s="172"/>
      <c r="PD104" s="172"/>
      <c r="PE104" s="172"/>
      <c r="PF104" s="172"/>
      <c r="PG104" s="172"/>
      <c r="PH104" s="172"/>
      <c r="PI104" s="172"/>
      <c r="PJ104" s="172"/>
      <c r="PK104" s="172"/>
      <c r="PL104" s="172"/>
      <c r="PM104" s="172"/>
      <c r="PN104" s="172"/>
      <c r="PO104" s="172"/>
      <c r="PP104" s="172"/>
      <c r="PQ104" s="172"/>
      <c r="PR104" s="172"/>
      <c r="PS104" s="172"/>
      <c r="PT104" s="172"/>
      <c r="PU104" s="172"/>
      <c r="PV104" s="172"/>
      <c r="PW104" s="172"/>
      <c r="PX104" s="172"/>
      <c r="PY104" s="172"/>
      <c r="PZ104" s="172"/>
      <c r="QA104" s="172"/>
      <c r="QB104" s="172"/>
      <c r="QC104" s="172"/>
      <c r="QD104" s="172"/>
      <c r="QE104" s="172"/>
      <c r="QF104" s="172"/>
      <c r="QG104" s="172"/>
      <c r="QH104" s="172"/>
      <c r="QI104" s="172"/>
      <c r="QJ104" s="172"/>
      <c r="QK104" s="172"/>
      <c r="QL104" s="172"/>
      <c r="QM104" s="172"/>
      <c r="QN104" s="172"/>
      <c r="QO104" s="172"/>
      <c r="QP104" s="172"/>
      <c r="QQ104" s="172"/>
      <c r="QR104" s="172"/>
      <c r="QS104" s="172"/>
      <c r="QT104" s="172"/>
      <c r="QU104" s="172"/>
      <c r="QV104" s="172"/>
      <c r="QW104" s="172"/>
      <c r="QX104" s="172"/>
      <c r="QY104" s="172"/>
      <c r="QZ104" s="172"/>
      <c r="RA104" s="172"/>
      <c r="RB104" s="172"/>
      <c r="RC104" s="172"/>
      <c r="RD104" s="172"/>
      <c r="RE104" s="172"/>
      <c r="RF104" s="172"/>
      <c r="RG104" s="172"/>
      <c r="RH104" s="172"/>
      <c r="RI104" s="172"/>
      <c r="RJ104" s="172"/>
      <c r="RK104" s="172"/>
      <c r="RL104" s="172"/>
      <c r="RM104" s="172"/>
      <c r="RN104" s="172"/>
      <c r="RO104" s="172"/>
      <c r="RP104" s="172"/>
      <c r="RQ104" s="172"/>
      <c r="RR104" s="172"/>
      <c r="RS104" s="172"/>
      <c r="RT104" s="172"/>
      <c r="RU104" s="172"/>
      <c r="RV104" s="172"/>
      <c r="RW104" s="172"/>
      <c r="RX104" s="172"/>
      <c r="RY104" s="172"/>
      <c r="RZ104" s="172"/>
      <c r="SA104" s="172"/>
      <c r="SB104" s="172"/>
      <c r="SC104" s="172"/>
      <c r="SD104" s="172"/>
      <c r="SE104" s="172"/>
      <c r="SF104" s="172"/>
      <c r="SG104" s="172"/>
      <c r="SH104" s="172"/>
      <c r="SI104" s="172"/>
      <c r="SJ104" s="172"/>
      <c r="SK104" s="172"/>
      <c r="SL104" s="172"/>
      <c r="SM104" s="172"/>
      <c r="SN104" s="172"/>
      <c r="SO104" s="172"/>
      <c r="SP104" s="172"/>
      <c r="SQ104" s="172"/>
      <c r="SR104" s="172"/>
      <c r="SS104" s="172"/>
      <c r="ST104" s="172"/>
      <c r="SU104" s="172"/>
      <c r="SV104" s="172"/>
      <c r="SW104" s="172"/>
      <c r="SX104" s="172"/>
      <c r="SY104" s="172"/>
      <c r="SZ104" s="172"/>
      <c r="TA104" s="172"/>
      <c r="TB104" s="172"/>
      <c r="TC104" s="172"/>
      <c r="TD104" s="172"/>
      <c r="TE104" s="172"/>
      <c r="TF104" s="172"/>
      <c r="TG104" s="172"/>
      <c r="TH104" s="172"/>
      <c r="TI104" s="172"/>
      <c r="TJ104" s="172"/>
      <c r="TK104" s="172"/>
      <c r="TL104" s="172"/>
      <c r="TM104" s="172"/>
      <c r="TN104" s="172"/>
      <c r="TO104" s="172"/>
      <c r="TP104" s="172"/>
      <c r="TQ104" s="172"/>
      <c r="TR104" s="172"/>
      <c r="TS104" s="172"/>
      <c r="TT104" s="172"/>
      <c r="TU104" s="172"/>
      <c r="TV104" s="172"/>
      <c r="TW104" s="172"/>
      <c r="TX104" s="172"/>
      <c r="TY104" s="172"/>
      <c r="TZ104" s="172"/>
      <c r="UA104" s="172"/>
      <c r="UB104" s="172"/>
      <c r="UC104" s="172"/>
      <c r="UD104" s="172"/>
      <c r="UE104" s="172"/>
      <c r="UF104" s="172"/>
      <c r="UG104" s="172"/>
      <c r="UH104" s="172"/>
      <c r="UI104" s="172"/>
      <c r="UJ104" s="172"/>
      <c r="UK104" s="172"/>
      <c r="UL104" s="172"/>
      <c r="UM104" s="172"/>
      <c r="UN104" s="172"/>
      <c r="UO104" s="172"/>
      <c r="UP104" s="172"/>
      <c r="UQ104" s="172"/>
      <c r="UR104" s="172"/>
      <c r="US104" s="172"/>
      <c r="UT104" s="172"/>
      <c r="UU104" s="172"/>
      <c r="UV104" s="172"/>
      <c r="UW104" s="172"/>
      <c r="UX104" s="172"/>
      <c r="UY104" s="172"/>
      <c r="UZ104" s="172"/>
      <c r="VA104" s="172"/>
      <c r="VB104" s="172"/>
      <c r="VC104" s="172"/>
      <c r="VD104" s="172"/>
      <c r="VE104" s="172"/>
      <c r="VF104" s="172"/>
      <c r="VG104" s="172"/>
      <c r="VH104" s="172"/>
      <c r="VI104" s="172"/>
      <c r="VJ104" s="172"/>
      <c r="VK104" s="172"/>
      <c r="VL104" s="172"/>
      <c r="VM104" s="172"/>
      <c r="VN104" s="172"/>
      <c r="VO104" s="172"/>
      <c r="VP104" s="172"/>
      <c r="VQ104" s="172"/>
      <c r="VR104" s="172"/>
      <c r="VS104" s="172"/>
      <c r="VT104" s="172"/>
      <c r="VU104" s="172"/>
      <c r="VV104" s="172"/>
      <c r="VW104" s="172"/>
      <c r="VX104" s="172"/>
      <c r="VY104" s="172"/>
      <c r="VZ104" s="172"/>
      <c r="WA104" s="172"/>
      <c r="WB104" s="172"/>
      <c r="WC104" s="172"/>
      <c r="WD104" s="172"/>
      <c r="WE104" s="172"/>
      <c r="WF104" s="172"/>
      <c r="WG104" s="172"/>
      <c r="WH104" s="172"/>
      <c r="WI104" s="172"/>
      <c r="WJ104" s="172"/>
      <c r="WK104" s="172"/>
      <c r="WL104" s="172"/>
      <c r="WM104" s="172"/>
      <c r="WN104" s="172"/>
      <c r="WO104" s="172"/>
      <c r="WP104" s="172"/>
      <c r="WQ104" s="172"/>
      <c r="WR104" s="172"/>
      <c r="WS104" s="172"/>
      <c r="WT104" s="172"/>
      <c r="WU104" s="172"/>
      <c r="WV104" s="172"/>
      <c r="WW104" s="172"/>
      <c r="WX104" s="172"/>
      <c r="WY104" s="172"/>
      <c r="WZ104" s="172"/>
      <c r="XA104" s="172"/>
      <c r="XB104" s="172"/>
      <c r="XC104" s="172"/>
      <c r="XD104" s="172"/>
      <c r="XE104" s="172"/>
      <c r="XF104" s="172"/>
      <c r="XG104" s="172"/>
      <c r="XH104" s="172"/>
      <c r="XI104" s="172"/>
      <c r="XJ104" s="172"/>
      <c r="XK104" s="172"/>
      <c r="XL104" s="172"/>
      <c r="XM104" s="172"/>
      <c r="XN104" s="172"/>
      <c r="XO104" s="172"/>
      <c r="XP104" s="172"/>
      <c r="XQ104" s="172"/>
      <c r="XR104" s="172"/>
      <c r="XS104" s="172"/>
      <c r="XT104" s="172"/>
      <c r="XU104" s="172"/>
      <c r="XV104" s="172"/>
      <c r="XW104" s="172"/>
      <c r="XX104" s="172"/>
      <c r="XY104" s="172"/>
      <c r="XZ104" s="172"/>
      <c r="YA104" s="172"/>
      <c r="YB104" s="172"/>
      <c r="YC104" s="172"/>
      <c r="YD104" s="172"/>
      <c r="YE104" s="172"/>
      <c r="YF104" s="172"/>
      <c r="YG104" s="172"/>
      <c r="YH104" s="172"/>
      <c r="YI104" s="172"/>
      <c r="YJ104" s="172"/>
      <c r="YK104" s="172"/>
      <c r="YL104" s="172"/>
      <c r="YM104" s="172"/>
      <c r="YN104" s="172"/>
      <c r="YO104" s="172"/>
      <c r="YP104" s="172"/>
      <c r="YQ104" s="172"/>
      <c r="YR104" s="172"/>
      <c r="YS104" s="172"/>
      <c r="YT104" s="172"/>
      <c r="YU104" s="172"/>
      <c r="YV104" s="172"/>
      <c r="YW104" s="172"/>
      <c r="YX104" s="172"/>
      <c r="YY104" s="172"/>
      <c r="YZ104" s="172"/>
      <c r="ZA104" s="172"/>
      <c r="ZB104" s="172"/>
      <c r="ZC104" s="172"/>
      <c r="ZD104" s="172"/>
      <c r="ZE104" s="172"/>
      <c r="ZF104" s="172"/>
      <c r="ZG104" s="172"/>
      <c r="ZH104" s="172"/>
      <c r="ZI104" s="172"/>
      <c r="ZJ104" s="172"/>
      <c r="ZK104" s="172"/>
      <c r="ZL104" s="172"/>
      <c r="ZM104" s="172"/>
      <c r="ZN104" s="172"/>
      <c r="ZO104" s="172"/>
      <c r="ZP104" s="172"/>
      <c r="ZQ104" s="172"/>
      <c r="ZR104" s="172"/>
      <c r="ZS104" s="172"/>
      <c r="ZT104" s="172"/>
      <c r="ZU104" s="172"/>
      <c r="ZV104" s="172"/>
      <c r="ZW104" s="172"/>
      <c r="ZX104" s="172"/>
      <c r="ZY104" s="172"/>
      <c r="ZZ104" s="172"/>
      <c r="AAA104" s="172"/>
      <c r="AAB104" s="172"/>
      <c r="AAC104" s="172"/>
      <c r="AAD104" s="172"/>
      <c r="AAE104" s="172"/>
      <c r="AAF104" s="172"/>
      <c r="AAG104" s="172"/>
      <c r="AAH104" s="172"/>
      <c r="AAI104" s="172"/>
      <c r="AAJ104" s="172"/>
      <c r="AAK104" s="172"/>
      <c r="AAL104" s="172"/>
      <c r="AAM104" s="172"/>
      <c r="AAN104" s="172"/>
      <c r="AAO104" s="172"/>
      <c r="AAP104" s="172"/>
      <c r="AAQ104" s="172"/>
      <c r="AAR104" s="172"/>
      <c r="AAS104" s="172"/>
      <c r="AAT104" s="172"/>
      <c r="AAU104" s="172"/>
      <c r="AAV104" s="172"/>
      <c r="AAW104" s="172"/>
      <c r="AAX104" s="172"/>
      <c r="AAY104" s="172"/>
      <c r="AAZ104" s="172"/>
      <c r="ABA104" s="172"/>
      <c r="ABB104" s="172"/>
      <c r="ABC104" s="172"/>
      <c r="ABD104" s="172"/>
      <c r="ABE104" s="172"/>
      <c r="ABF104" s="172"/>
      <c r="ABG104" s="172"/>
      <c r="ABH104" s="172"/>
      <c r="ABI104" s="172"/>
      <c r="ABJ104" s="172"/>
      <c r="ABK104" s="172"/>
      <c r="ABL104" s="172"/>
      <c r="ABM104" s="172"/>
      <c r="ABN104" s="172"/>
      <c r="ABO104" s="172"/>
      <c r="ABP104" s="172"/>
      <c r="ABQ104" s="172"/>
      <c r="ABR104" s="172"/>
      <c r="ABS104" s="172"/>
      <c r="ABT104" s="172"/>
      <c r="ABU104" s="172"/>
      <c r="ABV104" s="172"/>
      <c r="ABW104" s="172"/>
      <c r="ABX104" s="172"/>
      <c r="ABY104" s="172"/>
      <c r="ABZ104" s="172"/>
      <c r="ACA104" s="172"/>
      <c r="ACB104" s="172"/>
      <c r="ACC104" s="172"/>
      <c r="ACD104" s="172"/>
      <c r="ACE104" s="172"/>
      <c r="ACF104" s="172"/>
      <c r="ACG104" s="172"/>
      <c r="ACH104" s="172"/>
      <c r="ACI104" s="172"/>
      <c r="ACJ104" s="172"/>
      <c r="ACK104" s="172"/>
      <c r="ACL104" s="172"/>
      <c r="ACM104" s="172"/>
      <c r="ACN104" s="172"/>
      <c r="ACO104" s="172"/>
      <c r="ACP104" s="172"/>
      <c r="ACQ104" s="172"/>
      <c r="ACR104" s="172"/>
      <c r="ACS104" s="172"/>
      <c r="ACT104" s="172"/>
      <c r="ACU104" s="172"/>
      <c r="ACV104" s="172"/>
      <c r="ACW104" s="172"/>
      <c r="ACX104" s="172"/>
      <c r="ACY104" s="172"/>
      <c r="ACZ104" s="172"/>
      <c r="ADA104" s="172"/>
      <c r="ADB104" s="172"/>
      <c r="ADC104" s="172"/>
      <c r="ADD104" s="172"/>
      <c r="ADE104" s="172"/>
      <c r="ADF104" s="172"/>
      <c r="ADG104" s="172"/>
      <c r="ADH104" s="172"/>
      <c r="ADI104" s="172"/>
      <c r="ADJ104" s="172"/>
      <c r="ADK104" s="172"/>
      <c r="ADL104" s="172"/>
      <c r="ADM104" s="172"/>
      <c r="ADN104" s="172"/>
      <c r="ADO104" s="172"/>
      <c r="ADP104" s="172"/>
      <c r="ADQ104" s="172"/>
      <c r="ADR104" s="172"/>
      <c r="ADS104" s="172"/>
      <c r="ADT104" s="172"/>
      <c r="ADU104" s="172"/>
      <c r="ADV104" s="172"/>
      <c r="ADW104" s="172"/>
      <c r="ADX104" s="172"/>
      <c r="ADY104" s="172"/>
      <c r="ADZ104" s="172"/>
      <c r="AEA104" s="172"/>
      <c r="AEB104" s="172"/>
      <c r="AEC104" s="172"/>
      <c r="AED104" s="172"/>
      <c r="AEE104" s="172"/>
      <c r="AEF104" s="172"/>
      <c r="AEG104" s="172"/>
      <c r="AEH104" s="172"/>
      <c r="AEI104" s="172"/>
      <c r="AEJ104" s="172"/>
      <c r="AEK104" s="172"/>
      <c r="AEL104" s="172"/>
      <c r="AEM104" s="172"/>
      <c r="AEN104" s="172"/>
      <c r="AEO104" s="172"/>
      <c r="AEP104" s="172"/>
      <c r="AEQ104" s="172"/>
      <c r="AER104" s="172"/>
      <c r="AES104" s="172"/>
      <c r="AET104" s="172"/>
      <c r="AEU104" s="172"/>
      <c r="AEV104" s="172"/>
      <c r="AEW104" s="172"/>
      <c r="AEX104" s="172"/>
      <c r="AEY104" s="172"/>
      <c r="AEZ104" s="172"/>
      <c r="AFA104" s="172"/>
      <c r="AFB104" s="172"/>
      <c r="AFC104" s="172"/>
      <c r="AFD104" s="172"/>
      <c r="AFE104" s="172"/>
      <c r="AFF104" s="172"/>
      <c r="AFG104" s="172"/>
      <c r="AFH104" s="172"/>
      <c r="AFI104" s="172"/>
      <c r="AFJ104" s="172"/>
      <c r="AFK104" s="172"/>
      <c r="AFL104" s="172"/>
      <c r="AFM104" s="172"/>
      <c r="AFN104" s="172"/>
      <c r="AFO104" s="172"/>
      <c r="AFP104" s="172"/>
      <c r="AFQ104" s="172"/>
      <c r="AFR104" s="172"/>
      <c r="AFS104" s="172"/>
      <c r="AFT104" s="172"/>
      <c r="AFU104" s="172"/>
      <c r="AFV104" s="172"/>
      <c r="AFW104" s="172"/>
      <c r="AFX104" s="172"/>
      <c r="AFY104" s="172"/>
      <c r="AFZ104" s="172"/>
      <c r="AGA104" s="172"/>
      <c r="AGB104" s="172"/>
      <c r="AGC104" s="172"/>
      <c r="AGD104" s="172"/>
      <c r="AGE104" s="172"/>
      <c r="AGF104" s="172"/>
      <c r="AGG104" s="172"/>
      <c r="AGH104" s="172"/>
      <c r="AGI104" s="172"/>
      <c r="AGJ104" s="172"/>
      <c r="AGK104" s="172"/>
      <c r="AGL104" s="172"/>
      <c r="AGM104" s="172"/>
      <c r="AGN104" s="172"/>
      <c r="AGO104" s="172"/>
      <c r="AGP104" s="172"/>
      <c r="AGQ104" s="172"/>
      <c r="AGR104" s="172"/>
      <c r="AGS104" s="172"/>
      <c r="AGT104" s="172"/>
      <c r="AGU104" s="172"/>
      <c r="AGV104" s="172"/>
      <c r="AGW104" s="172"/>
      <c r="AGX104" s="172"/>
      <c r="AGY104" s="172"/>
      <c r="AGZ104" s="172"/>
      <c r="AHA104" s="172"/>
      <c r="AHB104" s="172"/>
      <c r="AHC104" s="172"/>
      <c r="AHD104" s="172"/>
      <c r="AHE104" s="172"/>
      <c r="AHF104" s="172"/>
      <c r="AHG104" s="172"/>
      <c r="AHH104" s="172"/>
      <c r="AHI104" s="172"/>
      <c r="AHJ104" s="172"/>
      <c r="AHK104" s="172"/>
      <c r="AHL104" s="172"/>
      <c r="AHM104" s="172"/>
      <c r="AHN104" s="172"/>
      <c r="AHO104" s="172"/>
      <c r="AHP104" s="172"/>
      <c r="AHQ104" s="172"/>
      <c r="AHR104" s="172"/>
      <c r="AHS104" s="172"/>
      <c r="AHT104" s="172"/>
      <c r="AHU104" s="172"/>
      <c r="AHV104" s="172"/>
      <c r="AHW104" s="172"/>
      <c r="AHX104" s="172"/>
      <c r="AHY104" s="172"/>
      <c r="AHZ104" s="172"/>
      <c r="AIA104" s="172"/>
      <c r="AIB104" s="172"/>
      <c r="AIC104" s="172"/>
      <c r="AID104" s="172"/>
      <c r="AIE104" s="172"/>
      <c r="AIF104" s="172"/>
      <c r="AIG104" s="172"/>
      <c r="AIH104" s="172"/>
      <c r="AII104" s="172"/>
      <c r="AIJ104" s="172"/>
      <c r="AIK104" s="172"/>
      <c r="AIL104" s="172"/>
      <c r="AIM104" s="172"/>
      <c r="AIN104" s="172"/>
      <c r="AIO104" s="172"/>
      <c r="AIP104" s="172"/>
      <c r="AIQ104" s="172"/>
      <c r="AIR104" s="172"/>
      <c r="AIS104" s="172"/>
      <c r="AIT104" s="172"/>
      <c r="AIU104" s="172"/>
      <c r="AIV104" s="172"/>
      <c r="AIW104" s="172"/>
      <c r="AIX104" s="172"/>
      <c r="AIY104" s="172"/>
      <c r="AIZ104" s="172"/>
      <c r="AJA104" s="172"/>
      <c r="AJB104" s="172"/>
      <c r="AJC104" s="172"/>
      <c r="AJD104" s="172"/>
      <c r="AJE104" s="172"/>
      <c r="AJF104" s="172"/>
      <c r="AJG104" s="172"/>
      <c r="AJH104" s="172"/>
      <c r="AJI104" s="172"/>
      <c r="AJJ104" s="172"/>
      <c r="AJK104" s="172"/>
      <c r="AJL104" s="172"/>
      <c r="AJM104" s="172"/>
      <c r="AJN104" s="172"/>
      <c r="AJO104" s="172"/>
      <c r="AJP104" s="172"/>
      <c r="AJQ104" s="172"/>
      <c r="AJR104" s="172"/>
      <c r="AJS104" s="172"/>
      <c r="AJT104" s="172"/>
      <c r="AJU104" s="172"/>
      <c r="AJV104" s="172"/>
      <c r="AJW104" s="172"/>
      <c r="AJX104" s="172"/>
      <c r="AJY104" s="172"/>
      <c r="AJZ104" s="172"/>
      <c r="AKA104" s="172"/>
      <c r="AKB104" s="172"/>
      <c r="AKC104" s="172"/>
      <c r="AKD104" s="172"/>
      <c r="AKE104" s="172"/>
      <c r="AKF104" s="172"/>
      <c r="AKG104" s="172"/>
      <c r="AKH104" s="172"/>
      <c r="AKI104" s="172"/>
      <c r="AKJ104" s="172"/>
      <c r="AKK104" s="172"/>
      <c r="AKL104" s="172"/>
      <c r="AKM104" s="172"/>
      <c r="AKN104" s="172"/>
      <c r="AKO104" s="172"/>
      <c r="AKP104" s="172"/>
      <c r="AKQ104" s="172"/>
      <c r="AKR104" s="172"/>
      <c r="AKS104" s="172"/>
      <c r="AKT104" s="172"/>
      <c r="AKU104" s="172"/>
      <c r="AKV104" s="172"/>
      <c r="AKW104" s="172"/>
      <c r="AKX104" s="172"/>
      <c r="AKY104" s="172"/>
      <c r="AKZ104" s="172"/>
      <c r="ALA104" s="172"/>
      <c r="ALB104" s="172"/>
      <c r="ALC104" s="172"/>
      <c r="ALD104" s="172"/>
      <c r="ALE104" s="172"/>
      <c r="ALF104" s="172"/>
      <c r="ALG104" s="172"/>
      <c r="ALH104" s="172"/>
      <c r="ALI104" s="172"/>
      <c r="ALJ104" s="172"/>
      <c r="ALK104" s="172"/>
      <c r="ALL104" s="172"/>
      <c r="ALM104" s="172"/>
      <c r="ALN104" s="172"/>
      <c r="ALO104" s="172"/>
      <c r="ALP104" s="172"/>
      <c r="ALQ104" s="172"/>
      <c r="ALR104" s="172"/>
      <c r="ALS104" s="172"/>
      <c r="ALT104" s="172"/>
      <c r="ALU104" s="172"/>
      <c r="ALV104" s="172"/>
      <c r="ALW104" s="172"/>
      <c r="ALX104" s="172"/>
      <c r="ALY104" s="172"/>
      <c r="ALZ104" s="172"/>
      <c r="AMA104" s="172"/>
      <c r="AMB104" s="172"/>
      <c r="AMC104" s="172"/>
      <c r="AMD104" s="172"/>
      <c r="AME104" s="172"/>
      <c r="AMF104" s="172"/>
      <c r="AMG104" s="172"/>
      <c r="AMH104" s="172"/>
      <c r="AMI104" s="172"/>
      <c r="AMJ104" s="172"/>
      <c r="AMK104" s="172"/>
      <c r="AML104" s="172"/>
    </row>
    <row r="105" spans="1:1026" s="282" customFormat="1">
      <c r="A105" s="408" t="s">
        <v>470</v>
      </c>
      <c r="B105" s="408" t="s">
        <v>471</v>
      </c>
      <c r="C105" s="154">
        <f t="shared" si="95"/>
        <v>17</v>
      </c>
      <c r="D105" s="167">
        <f t="shared" si="96"/>
        <v>68</v>
      </c>
      <c r="E105" s="166" t="str">
        <f t="shared" si="97"/>
        <v>9C</v>
      </c>
      <c r="F105" s="367" t="str">
        <f t="shared" si="98"/>
        <v>1B</v>
      </c>
      <c r="G105" s="367" t="str">
        <f t="shared" si="99"/>
        <v>0C</v>
      </c>
      <c r="H105" s="367" t="str">
        <f t="shared" si="100"/>
        <v>57</v>
      </c>
      <c r="I105" s="367" t="str">
        <f t="shared" si="101"/>
        <v>00</v>
      </c>
      <c r="J105" s="367" t="str">
        <f t="shared" si="102"/>
        <v>FC</v>
      </c>
      <c r="K105" s="367" t="str">
        <f t="shared" si="103"/>
        <v>05</v>
      </c>
      <c r="L105" s="367" t="str">
        <f t="shared" si="104"/>
        <v>1B</v>
      </c>
      <c r="M105" s="367" t="str">
        <f t="shared" si="105"/>
        <v>4</v>
      </c>
      <c r="N105" s="367" t="str">
        <f t="shared" si="106"/>
        <v/>
      </c>
      <c r="O105" s="156" t="str">
        <f t="shared" si="107"/>
        <v/>
      </c>
      <c r="P105" s="157" t="str">
        <f t="shared" si="151"/>
        <v>1</v>
      </c>
      <c r="Q105" s="158" t="str">
        <f t="shared" si="151"/>
        <v>0</v>
      </c>
      <c r="R105" s="158" t="str">
        <f t="shared" si="151"/>
        <v>0</v>
      </c>
      <c r="S105" s="159" t="str">
        <f t="shared" si="151"/>
        <v>1</v>
      </c>
      <c r="T105" s="158" t="str">
        <f t="shared" si="151"/>
        <v>1</v>
      </c>
      <c r="U105" s="158" t="str">
        <f t="shared" si="151"/>
        <v>1</v>
      </c>
      <c r="V105" s="158" t="str">
        <f t="shared" si="151"/>
        <v>0</v>
      </c>
      <c r="W105" s="159" t="str">
        <f t="shared" si="151"/>
        <v>0</v>
      </c>
      <c r="X105" s="158" t="str">
        <f t="shared" si="152"/>
        <v>0</v>
      </c>
      <c r="Y105" s="158" t="str">
        <f t="shared" si="152"/>
        <v>0</v>
      </c>
      <c r="Z105" s="158" t="str">
        <f t="shared" si="152"/>
        <v>0</v>
      </c>
      <c r="AA105" s="159" t="str">
        <f t="shared" si="152"/>
        <v>1</v>
      </c>
      <c r="AB105" s="161" t="str">
        <f t="shared" si="152"/>
        <v>1</v>
      </c>
      <c r="AC105" s="161" t="str">
        <f t="shared" si="152"/>
        <v>0</v>
      </c>
      <c r="AD105" s="158" t="str">
        <f t="shared" si="152"/>
        <v>1</v>
      </c>
      <c r="AE105" s="159" t="str">
        <f t="shared" si="152"/>
        <v>1</v>
      </c>
      <c r="AF105" s="367" t="str">
        <f t="shared" si="153"/>
        <v>0</v>
      </c>
      <c r="AG105" s="162" t="str">
        <f t="shared" si="153"/>
        <v>0</v>
      </c>
      <c r="AH105" s="163" t="str">
        <f t="shared" si="153"/>
        <v>0</v>
      </c>
      <c r="AI105" s="165" t="str">
        <f t="shared" si="153"/>
        <v>0</v>
      </c>
      <c r="AJ105" s="164" t="str">
        <f t="shared" si="153"/>
        <v>1</v>
      </c>
      <c r="AK105" s="164" t="str">
        <f t="shared" si="153"/>
        <v>1</v>
      </c>
      <c r="AL105" s="289" t="str">
        <f t="shared" si="153"/>
        <v>0</v>
      </c>
      <c r="AM105" s="165" t="str">
        <f t="shared" si="153"/>
        <v>0</v>
      </c>
      <c r="AN105" s="230" t="str">
        <f t="shared" si="154"/>
        <v>0</v>
      </c>
      <c r="AO105" s="230" t="str">
        <f t="shared" si="154"/>
        <v>1</v>
      </c>
      <c r="AP105" s="230" t="str">
        <f t="shared" si="154"/>
        <v>0</v>
      </c>
      <c r="AQ105" s="231" t="str">
        <f t="shared" si="154"/>
        <v>1</v>
      </c>
      <c r="AR105" s="230" t="str">
        <f t="shared" si="154"/>
        <v>0</v>
      </c>
      <c r="AS105" s="230" t="str">
        <f t="shared" si="154"/>
        <v>1</v>
      </c>
      <c r="AT105" s="230" t="str">
        <f t="shared" si="154"/>
        <v>1</v>
      </c>
      <c r="AU105" s="231" t="str">
        <f t="shared" si="154"/>
        <v>1</v>
      </c>
      <c r="AV105" s="230" t="str">
        <f t="shared" si="155"/>
        <v>0</v>
      </c>
      <c r="AW105" s="232" t="str">
        <f t="shared" si="155"/>
        <v>0</v>
      </c>
      <c r="AX105" s="232" t="str">
        <f t="shared" si="155"/>
        <v>0</v>
      </c>
      <c r="AY105" s="233" t="str">
        <f t="shared" si="155"/>
        <v>0</v>
      </c>
      <c r="AZ105" s="232" t="str">
        <f t="shared" si="155"/>
        <v>0</v>
      </c>
      <c r="BA105" s="232" t="str">
        <f t="shared" si="155"/>
        <v>0</v>
      </c>
      <c r="BB105" s="232" t="str">
        <f t="shared" si="155"/>
        <v>0</v>
      </c>
      <c r="BC105" s="233" t="str">
        <f t="shared" si="155"/>
        <v>0</v>
      </c>
      <c r="BD105" s="168" t="str">
        <f t="shared" si="156"/>
        <v>1</v>
      </c>
      <c r="BE105" s="168" t="str">
        <f t="shared" si="156"/>
        <v>1</v>
      </c>
      <c r="BF105" s="168" t="str">
        <f t="shared" si="156"/>
        <v>1</v>
      </c>
      <c r="BG105" s="169" t="str">
        <f t="shared" si="156"/>
        <v>1</v>
      </c>
      <c r="BH105" s="168" t="str">
        <f t="shared" si="156"/>
        <v>1</v>
      </c>
      <c r="BI105" s="168" t="str">
        <f t="shared" si="156"/>
        <v>1</v>
      </c>
      <c r="BJ105" s="168" t="str">
        <f t="shared" si="156"/>
        <v>0</v>
      </c>
      <c r="BK105" s="169" t="str">
        <f t="shared" si="156"/>
        <v>0</v>
      </c>
      <c r="BL105" s="168" t="str">
        <f t="shared" si="157"/>
        <v>0</v>
      </c>
      <c r="BM105" s="168" t="str">
        <f t="shared" si="157"/>
        <v>0</v>
      </c>
      <c r="BN105" s="168" t="str">
        <f t="shared" si="157"/>
        <v>0</v>
      </c>
      <c r="BO105" s="169" t="str">
        <f t="shared" si="157"/>
        <v>0</v>
      </c>
      <c r="BP105" s="168" t="str">
        <f t="shared" si="157"/>
        <v>0</v>
      </c>
      <c r="BQ105" s="168" t="str">
        <f t="shared" si="157"/>
        <v>1</v>
      </c>
      <c r="BR105" s="168" t="str">
        <f t="shared" si="157"/>
        <v>0</v>
      </c>
      <c r="BS105" s="169" t="str">
        <f t="shared" si="157"/>
        <v>1</v>
      </c>
      <c r="BT105" s="302" t="str">
        <f t="shared" si="158"/>
        <v>0</v>
      </c>
      <c r="BU105" s="302" t="str">
        <f t="shared" si="158"/>
        <v>0</v>
      </c>
      <c r="BV105" s="302" t="str">
        <f t="shared" si="158"/>
        <v>0</v>
      </c>
      <c r="BW105" s="303" t="str">
        <f t="shared" si="158"/>
        <v>1</v>
      </c>
      <c r="BX105" s="302" t="str">
        <f t="shared" si="158"/>
        <v>1</v>
      </c>
      <c r="BY105" s="302" t="str">
        <f t="shared" si="158"/>
        <v>0</v>
      </c>
      <c r="BZ105" s="302" t="str">
        <f t="shared" si="158"/>
        <v>1</v>
      </c>
      <c r="CA105" s="303" t="str">
        <f t="shared" si="158"/>
        <v>1</v>
      </c>
      <c r="CB105" s="164" t="str">
        <f t="shared" si="159"/>
        <v>0</v>
      </c>
      <c r="CC105" s="289" t="str">
        <f t="shared" si="159"/>
        <v>1</v>
      </c>
      <c r="CD105" s="340" t="str">
        <f t="shared" si="159"/>
        <v>0</v>
      </c>
      <c r="CE105" s="341" t="str">
        <f t="shared" si="159"/>
        <v>0</v>
      </c>
      <c r="CF105" s="340" t="str">
        <f t="shared" si="159"/>
        <v>0</v>
      </c>
      <c r="CG105" s="340" t="str">
        <f t="shared" si="159"/>
        <v>0</v>
      </c>
      <c r="CH105" s="340" t="str">
        <f t="shared" si="159"/>
        <v>0</v>
      </c>
      <c r="CI105" s="341" t="str">
        <f t="shared" si="159"/>
        <v>0</v>
      </c>
      <c r="CJ105" s="367"/>
      <c r="CK105" s="367"/>
      <c r="CL105" s="32" t="str">
        <f t="shared" si="146"/>
        <v>9C1B</v>
      </c>
      <c r="CM105" s="285">
        <f t="shared" si="147"/>
        <v>87</v>
      </c>
      <c r="CN105" s="285">
        <f t="shared" si="150"/>
        <v>97</v>
      </c>
      <c r="CO105" s="142">
        <f t="shared" si="117"/>
        <v>63.2</v>
      </c>
      <c r="CP105" s="142">
        <f t="shared" si="118"/>
        <v>17.333333333333332</v>
      </c>
      <c r="CQ105" s="154">
        <f t="shared" si="148"/>
        <v>6</v>
      </c>
      <c r="CR105" s="367"/>
      <c r="CS105" s="170">
        <f t="shared" si="119"/>
        <v>9</v>
      </c>
      <c r="CT105" s="23">
        <f t="shared" si="120"/>
        <v>12</v>
      </c>
      <c r="CU105" s="171">
        <f t="shared" si="121"/>
        <v>1</v>
      </c>
      <c r="CV105" s="23">
        <f t="shared" si="122"/>
        <v>11</v>
      </c>
      <c r="CW105" s="172">
        <f t="shared" si="123"/>
        <v>0</v>
      </c>
      <c r="CX105" s="24">
        <f t="shared" si="124"/>
        <v>12</v>
      </c>
      <c r="CY105" s="267">
        <f t="shared" si="125"/>
        <v>5</v>
      </c>
      <c r="CZ105" s="268">
        <f t="shared" si="126"/>
        <v>7</v>
      </c>
      <c r="DA105" s="267">
        <f t="shared" si="127"/>
        <v>0</v>
      </c>
      <c r="DB105" s="268">
        <f t="shared" si="128"/>
        <v>0</v>
      </c>
      <c r="DC105" s="173">
        <f t="shared" si="129"/>
        <v>15</v>
      </c>
      <c r="DD105" s="26">
        <f t="shared" si="130"/>
        <v>12</v>
      </c>
      <c r="DE105" s="173">
        <f t="shared" si="131"/>
        <v>0</v>
      </c>
      <c r="DF105" s="26">
        <f t="shared" si="132"/>
        <v>5</v>
      </c>
      <c r="DG105" s="326">
        <f t="shared" si="133"/>
        <v>1</v>
      </c>
      <c r="DH105" s="327">
        <f t="shared" si="134"/>
        <v>11</v>
      </c>
      <c r="DI105" s="172">
        <f t="shared" si="135"/>
        <v>4</v>
      </c>
      <c r="DJ105" s="24">
        <f t="shared" si="136"/>
        <v>0</v>
      </c>
      <c r="DK105" s="172"/>
      <c r="DL105" s="19">
        <f t="shared" si="137"/>
        <v>156</v>
      </c>
      <c r="DM105" s="19">
        <f t="shared" si="138"/>
        <v>27</v>
      </c>
      <c r="DN105" s="174">
        <f t="shared" si="139"/>
        <v>12</v>
      </c>
      <c r="DO105" s="278">
        <f t="shared" si="140"/>
        <v>87</v>
      </c>
      <c r="DP105" s="278">
        <f t="shared" si="141"/>
        <v>0</v>
      </c>
      <c r="DQ105" s="20">
        <f t="shared" si="142"/>
        <v>252</v>
      </c>
      <c r="DR105" s="20">
        <f t="shared" si="143"/>
        <v>5</v>
      </c>
      <c r="DS105" s="337">
        <f t="shared" si="144"/>
        <v>27</v>
      </c>
      <c r="DT105" s="174">
        <f t="shared" si="145"/>
        <v>64</v>
      </c>
      <c r="DU105" s="172">
        <f t="shared" si="149"/>
        <v>27</v>
      </c>
      <c r="DV105" s="172"/>
      <c r="DW105" s="172"/>
      <c r="DX105" s="172"/>
      <c r="DY105" s="172"/>
      <c r="DZ105" s="172"/>
      <c r="EA105" s="172"/>
      <c r="EB105" s="172"/>
      <c r="EC105" s="172"/>
      <c r="ED105" s="172"/>
      <c r="EE105" s="172"/>
      <c r="EF105" s="172"/>
      <c r="EG105" s="172"/>
      <c r="EH105" s="172"/>
      <c r="EI105" s="172"/>
      <c r="EJ105" s="172"/>
      <c r="EK105" s="172"/>
      <c r="EL105" s="172"/>
      <c r="EM105" s="172"/>
      <c r="EN105" s="172"/>
      <c r="EO105" s="172"/>
      <c r="EP105" s="172"/>
      <c r="EQ105" s="172"/>
      <c r="ER105" s="172"/>
      <c r="ES105" s="172"/>
      <c r="ET105" s="172"/>
      <c r="EU105" s="172"/>
      <c r="EV105" s="172"/>
      <c r="EW105" s="172"/>
      <c r="EX105" s="172"/>
      <c r="EY105" s="172"/>
      <c r="EZ105" s="172"/>
      <c r="FA105" s="172"/>
      <c r="FB105" s="172"/>
      <c r="FC105" s="172"/>
      <c r="FD105" s="172"/>
      <c r="FE105" s="172"/>
      <c r="FF105" s="172"/>
      <c r="FG105" s="172"/>
      <c r="FH105" s="172"/>
      <c r="FI105" s="172"/>
      <c r="FJ105" s="172"/>
      <c r="FK105" s="172"/>
      <c r="FL105" s="172"/>
      <c r="FM105" s="172"/>
      <c r="FN105" s="172"/>
      <c r="FO105" s="172"/>
      <c r="FP105" s="172"/>
      <c r="FQ105" s="172"/>
      <c r="FR105" s="172"/>
      <c r="FS105" s="172"/>
      <c r="FT105" s="172"/>
      <c r="FU105" s="172"/>
      <c r="FV105" s="172"/>
      <c r="FW105" s="172"/>
      <c r="FX105" s="172"/>
      <c r="FY105" s="172"/>
      <c r="FZ105" s="172"/>
      <c r="GA105" s="172"/>
      <c r="GB105" s="172"/>
      <c r="GC105" s="172"/>
      <c r="GD105" s="172"/>
      <c r="GE105" s="172"/>
      <c r="GF105" s="172"/>
      <c r="GG105" s="172"/>
      <c r="GH105" s="172"/>
      <c r="GI105" s="172"/>
      <c r="GJ105" s="172"/>
      <c r="GK105" s="172"/>
      <c r="GL105" s="172"/>
      <c r="GM105" s="172"/>
      <c r="GN105" s="172"/>
      <c r="GO105" s="172"/>
      <c r="GP105" s="172"/>
      <c r="GQ105" s="172"/>
      <c r="GR105" s="172"/>
      <c r="GS105" s="172"/>
      <c r="GT105" s="172"/>
      <c r="GU105" s="172"/>
      <c r="GV105" s="172"/>
      <c r="GW105" s="172"/>
      <c r="GX105" s="172"/>
      <c r="GY105" s="172"/>
      <c r="GZ105" s="172"/>
      <c r="HA105" s="172"/>
      <c r="HB105" s="172"/>
      <c r="HC105" s="172"/>
      <c r="HD105" s="172"/>
      <c r="HE105" s="172"/>
      <c r="HF105" s="172"/>
      <c r="HG105" s="172"/>
      <c r="HH105" s="172"/>
      <c r="HI105" s="172"/>
      <c r="HJ105" s="172"/>
      <c r="HK105" s="172"/>
      <c r="HL105" s="172"/>
      <c r="HM105" s="172"/>
      <c r="HN105" s="172"/>
      <c r="HO105" s="172"/>
      <c r="HP105" s="172"/>
      <c r="HQ105" s="172"/>
      <c r="HR105" s="172"/>
      <c r="HS105" s="172"/>
      <c r="HT105" s="172"/>
      <c r="HU105" s="172"/>
      <c r="HV105" s="172"/>
      <c r="HW105" s="172"/>
      <c r="HX105" s="172"/>
      <c r="HY105" s="172"/>
      <c r="HZ105" s="172"/>
      <c r="IA105" s="172"/>
      <c r="IB105" s="172"/>
      <c r="IC105" s="172"/>
      <c r="ID105" s="172"/>
      <c r="IE105" s="172"/>
      <c r="IF105" s="172"/>
      <c r="IG105" s="172"/>
      <c r="IH105" s="172"/>
      <c r="II105" s="172"/>
      <c r="IJ105" s="172"/>
      <c r="IK105" s="172"/>
      <c r="IL105" s="172"/>
      <c r="IM105" s="172"/>
      <c r="IN105" s="172"/>
      <c r="IO105" s="172"/>
      <c r="IP105" s="172"/>
      <c r="IQ105" s="172"/>
      <c r="IR105" s="172"/>
      <c r="IS105" s="172"/>
      <c r="IT105" s="172"/>
      <c r="IU105" s="172"/>
      <c r="IV105" s="172"/>
      <c r="IW105" s="172"/>
      <c r="IX105" s="172"/>
      <c r="IY105" s="172"/>
      <c r="IZ105" s="172"/>
      <c r="JA105" s="172"/>
      <c r="JB105" s="172"/>
      <c r="JC105" s="172"/>
      <c r="JD105" s="172"/>
      <c r="JE105" s="172"/>
      <c r="JF105" s="172"/>
      <c r="JG105" s="172"/>
      <c r="JH105" s="172"/>
      <c r="JI105" s="172"/>
      <c r="JJ105" s="172"/>
      <c r="JK105" s="172"/>
      <c r="JL105" s="172"/>
      <c r="JM105" s="172"/>
      <c r="JN105" s="172"/>
      <c r="JO105" s="172"/>
      <c r="JP105" s="172"/>
      <c r="JQ105" s="172"/>
      <c r="JR105" s="172"/>
      <c r="JS105" s="172"/>
      <c r="JT105" s="172"/>
      <c r="JU105" s="172"/>
      <c r="JV105" s="172"/>
      <c r="JW105" s="172"/>
      <c r="JX105" s="172"/>
      <c r="JY105" s="172"/>
      <c r="JZ105" s="172"/>
      <c r="KA105" s="172"/>
      <c r="KB105" s="172"/>
      <c r="KC105" s="172"/>
      <c r="KD105" s="172"/>
      <c r="KE105" s="172"/>
      <c r="KF105" s="172"/>
      <c r="KG105" s="172"/>
      <c r="KH105" s="172"/>
      <c r="KI105" s="172"/>
      <c r="KJ105" s="172"/>
      <c r="KK105" s="172"/>
      <c r="KL105" s="172"/>
      <c r="KM105" s="172"/>
      <c r="KN105" s="172"/>
      <c r="KO105" s="172"/>
      <c r="KP105" s="172"/>
      <c r="KQ105" s="172"/>
      <c r="KR105" s="172"/>
      <c r="KS105" s="172"/>
      <c r="KT105" s="172"/>
      <c r="KU105" s="172"/>
      <c r="KV105" s="172"/>
      <c r="KW105" s="172"/>
      <c r="KX105" s="172"/>
      <c r="KY105" s="172"/>
      <c r="KZ105" s="172"/>
      <c r="LA105" s="172"/>
      <c r="LB105" s="172"/>
      <c r="LC105" s="172"/>
      <c r="LD105" s="172"/>
      <c r="LE105" s="172"/>
      <c r="LF105" s="172"/>
      <c r="LG105" s="172"/>
      <c r="LH105" s="172"/>
      <c r="LI105" s="172"/>
      <c r="LJ105" s="172"/>
      <c r="LK105" s="172"/>
      <c r="LL105" s="172"/>
      <c r="LM105" s="172"/>
      <c r="LN105" s="172"/>
      <c r="LO105" s="172"/>
      <c r="LP105" s="172"/>
      <c r="LQ105" s="172"/>
      <c r="LR105" s="172"/>
      <c r="LS105" s="172"/>
      <c r="LT105" s="172"/>
      <c r="LU105" s="172"/>
      <c r="LV105" s="172"/>
      <c r="LW105" s="172"/>
      <c r="LX105" s="172"/>
      <c r="LY105" s="172"/>
      <c r="LZ105" s="172"/>
      <c r="MA105" s="172"/>
      <c r="MB105" s="172"/>
      <c r="MC105" s="172"/>
      <c r="MD105" s="172"/>
      <c r="ME105" s="172"/>
      <c r="MF105" s="172"/>
      <c r="MG105" s="172"/>
      <c r="MH105" s="172"/>
      <c r="MI105" s="172"/>
      <c r="MJ105" s="172"/>
      <c r="MK105" s="172"/>
      <c r="ML105" s="172"/>
      <c r="MM105" s="172"/>
      <c r="MN105" s="172"/>
      <c r="MO105" s="172"/>
      <c r="MP105" s="172"/>
      <c r="MQ105" s="172"/>
      <c r="MR105" s="172"/>
      <c r="MS105" s="172"/>
      <c r="MT105" s="172"/>
      <c r="MU105" s="172"/>
      <c r="MV105" s="172"/>
      <c r="MW105" s="172"/>
      <c r="MX105" s="172"/>
      <c r="MY105" s="172"/>
      <c r="MZ105" s="172"/>
      <c r="NA105" s="172"/>
      <c r="NB105" s="172"/>
      <c r="NC105" s="172"/>
      <c r="ND105" s="172"/>
      <c r="NE105" s="172"/>
      <c r="NF105" s="172"/>
      <c r="NG105" s="172"/>
      <c r="NH105" s="172"/>
      <c r="NI105" s="172"/>
      <c r="NJ105" s="172"/>
      <c r="NK105" s="172"/>
      <c r="NL105" s="172"/>
      <c r="NM105" s="172"/>
      <c r="NN105" s="172"/>
      <c r="NO105" s="172"/>
      <c r="NP105" s="172"/>
      <c r="NQ105" s="172"/>
      <c r="NR105" s="172"/>
      <c r="NS105" s="172"/>
      <c r="NT105" s="172"/>
      <c r="NU105" s="172"/>
      <c r="NV105" s="172"/>
      <c r="NW105" s="172"/>
      <c r="NX105" s="172"/>
      <c r="NY105" s="172"/>
      <c r="NZ105" s="172"/>
      <c r="OA105" s="172"/>
      <c r="OB105" s="172"/>
      <c r="OC105" s="172"/>
      <c r="OD105" s="172"/>
      <c r="OE105" s="172"/>
      <c r="OF105" s="172"/>
      <c r="OG105" s="172"/>
      <c r="OH105" s="172"/>
      <c r="OI105" s="172"/>
      <c r="OJ105" s="172"/>
      <c r="OK105" s="172"/>
      <c r="OL105" s="172"/>
      <c r="OM105" s="172"/>
      <c r="ON105" s="172"/>
      <c r="OO105" s="172"/>
      <c r="OP105" s="172"/>
      <c r="OQ105" s="172"/>
      <c r="OR105" s="172"/>
      <c r="OS105" s="172"/>
      <c r="OT105" s="172"/>
      <c r="OU105" s="172"/>
      <c r="OV105" s="172"/>
      <c r="OW105" s="172"/>
      <c r="OX105" s="172"/>
      <c r="OY105" s="172"/>
      <c r="OZ105" s="172"/>
      <c r="PA105" s="172"/>
      <c r="PB105" s="172"/>
      <c r="PC105" s="172"/>
      <c r="PD105" s="172"/>
      <c r="PE105" s="172"/>
      <c r="PF105" s="172"/>
      <c r="PG105" s="172"/>
      <c r="PH105" s="172"/>
      <c r="PI105" s="172"/>
      <c r="PJ105" s="172"/>
      <c r="PK105" s="172"/>
      <c r="PL105" s="172"/>
      <c r="PM105" s="172"/>
      <c r="PN105" s="172"/>
      <c r="PO105" s="172"/>
      <c r="PP105" s="172"/>
      <c r="PQ105" s="172"/>
      <c r="PR105" s="172"/>
      <c r="PS105" s="172"/>
      <c r="PT105" s="172"/>
      <c r="PU105" s="172"/>
      <c r="PV105" s="172"/>
      <c r="PW105" s="172"/>
      <c r="PX105" s="172"/>
      <c r="PY105" s="172"/>
      <c r="PZ105" s="172"/>
      <c r="QA105" s="172"/>
      <c r="QB105" s="172"/>
      <c r="QC105" s="172"/>
      <c r="QD105" s="172"/>
      <c r="QE105" s="172"/>
      <c r="QF105" s="172"/>
      <c r="QG105" s="172"/>
      <c r="QH105" s="172"/>
      <c r="QI105" s="172"/>
      <c r="QJ105" s="172"/>
      <c r="QK105" s="172"/>
      <c r="QL105" s="172"/>
      <c r="QM105" s="172"/>
      <c r="QN105" s="172"/>
      <c r="QO105" s="172"/>
      <c r="QP105" s="172"/>
      <c r="QQ105" s="172"/>
      <c r="QR105" s="172"/>
      <c r="QS105" s="172"/>
      <c r="QT105" s="172"/>
      <c r="QU105" s="172"/>
      <c r="QV105" s="172"/>
      <c r="QW105" s="172"/>
      <c r="QX105" s="172"/>
      <c r="QY105" s="172"/>
      <c r="QZ105" s="172"/>
      <c r="RA105" s="172"/>
      <c r="RB105" s="172"/>
      <c r="RC105" s="172"/>
      <c r="RD105" s="172"/>
      <c r="RE105" s="172"/>
      <c r="RF105" s="172"/>
      <c r="RG105" s="172"/>
      <c r="RH105" s="172"/>
      <c r="RI105" s="172"/>
      <c r="RJ105" s="172"/>
      <c r="RK105" s="172"/>
      <c r="RL105" s="172"/>
      <c r="RM105" s="172"/>
      <c r="RN105" s="172"/>
      <c r="RO105" s="172"/>
      <c r="RP105" s="172"/>
      <c r="RQ105" s="172"/>
      <c r="RR105" s="172"/>
      <c r="RS105" s="172"/>
      <c r="RT105" s="172"/>
      <c r="RU105" s="172"/>
      <c r="RV105" s="172"/>
      <c r="RW105" s="172"/>
      <c r="RX105" s="172"/>
      <c r="RY105" s="172"/>
      <c r="RZ105" s="172"/>
      <c r="SA105" s="172"/>
      <c r="SB105" s="172"/>
      <c r="SC105" s="172"/>
      <c r="SD105" s="172"/>
      <c r="SE105" s="172"/>
      <c r="SF105" s="172"/>
      <c r="SG105" s="172"/>
      <c r="SH105" s="172"/>
      <c r="SI105" s="172"/>
      <c r="SJ105" s="172"/>
      <c r="SK105" s="172"/>
      <c r="SL105" s="172"/>
      <c r="SM105" s="172"/>
      <c r="SN105" s="172"/>
      <c r="SO105" s="172"/>
      <c r="SP105" s="172"/>
      <c r="SQ105" s="172"/>
      <c r="SR105" s="172"/>
      <c r="SS105" s="172"/>
      <c r="ST105" s="172"/>
      <c r="SU105" s="172"/>
      <c r="SV105" s="172"/>
      <c r="SW105" s="172"/>
      <c r="SX105" s="172"/>
      <c r="SY105" s="172"/>
      <c r="SZ105" s="172"/>
      <c r="TA105" s="172"/>
      <c r="TB105" s="172"/>
      <c r="TC105" s="172"/>
      <c r="TD105" s="172"/>
      <c r="TE105" s="172"/>
      <c r="TF105" s="172"/>
      <c r="TG105" s="172"/>
      <c r="TH105" s="172"/>
      <c r="TI105" s="172"/>
      <c r="TJ105" s="172"/>
      <c r="TK105" s="172"/>
      <c r="TL105" s="172"/>
      <c r="TM105" s="172"/>
      <c r="TN105" s="172"/>
      <c r="TO105" s="172"/>
      <c r="TP105" s="172"/>
      <c r="TQ105" s="172"/>
      <c r="TR105" s="172"/>
      <c r="TS105" s="172"/>
      <c r="TT105" s="172"/>
      <c r="TU105" s="172"/>
      <c r="TV105" s="172"/>
      <c r="TW105" s="172"/>
      <c r="TX105" s="172"/>
      <c r="TY105" s="172"/>
      <c r="TZ105" s="172"/>
      <c r="UA105" s="172"/>
      <c r="UB105" s="172"/>
      <c r="UC105" s="172"/>
      <c r="UD105" s="172"/>
      <c r="UE105" s="172"/>
      <c r="UF105" s="172"/>
      <c r="UG105" s="172"/>
      <c r="UH105" s="172"/>
      <c r="UI105" s="172"/>
      <c r="UJ105" s="172"/>
      <c r="UK105" s="172"/>
      <c r="UL105" s="172"/>
      <c r="UM105" s="172"/>
      <c r="UN105" s="172"/>
      <c r="UO105" s="172"/>
      <c r="UP105" s="172"/>
      <c r="UQ105" s="172"/>
      <c r="UR105" s="172"/>
      <c r="US105" s="172"/>
      <c r="UT105" s="172"/>
      <c r="UU105" s="172"/>
      <c r="UV105" s="172"/>
      <c r="UW105" s="172"/>
      <c r="UX105" s="172"/>
      <c r="UY105" s="172"/>
      <c r="UZ105" s="172"/>
      <c r="VA105" s="172"/>
      <c r="VB105" s="172"/>
      <c r="VC105" s="172"/>
      <c r="VD105" s="172"/>
      <c r="VE105" s="172"/>
      <c r="VF105" s="172"/>
      <c r="VG105" s="172"/>
      <c r="VH105" s="172"/>
      <c r="VI105" s="172"/>
      <c r="VJ105" s="172"/>
      <c r="VK105" s="172"/>
      <c r="VL105" s="172"/>
      <c r="VM105" s="172"/>
      <c r="VN105" s="172"/>
      <c r="VO105" s="172"/>
      <c r="VP105" s="172"/>
      <c r="VQ105" s="172"/>
      <c r="VR105" s="172"/>
      <c r="VS105" s="172"/>
      <c r="VT105" s="172"/>
      <c r="VU105" s="172"/>
      <c r="VV105" s="172"/>
      <c r="VW105" s="172"/>
      <c r="VX105" s="172"/>
      <c r="VY105" s="172"/>
      <c r="VZ105" s="172"/>
      <c r="WA105" s="172"/>
      <c r="WB105" s="172"/>
      <c r="WC105" s="172"/>
      <c r="WD105" s="172"/>
      <c r="WE105" s="172"/>
      <c r="WF105" s="172"/>
      <c r="WG105" s="172"/>
      <c r="WH105" s="172"/>
      <c r="WI105" s="172"/>
      <c r="WJ105" s="172"/>
      <c r="WK105" s="172"/>
      <c r="WL105" s="172"/>
      <c r="WM105" s="172"/>
      <c r="WN105" s="172"/>
      <c r="WO105" s="172"/>
      <c r="WP105" s="172"/>
      <c r="WQ105" s="172"/>
      <c r="WR105" s="172"/>
      <c r="WS105" s="172"/>
      <c r="WT105" s="172"/>
      <c r="WU105" s="172"/>
      <c r="WV105" s="172"/>
      <c r="WW105" s="172"/>
      <c r="WX105" s="172"/>
      <c r="WY105" s="172"/>
      <c r="WZ105" s="172"/>
      <c r="XA105" s="172"/>
      <c r="XB105" s="172"/>
      <c r="XC105" s="172"/>
      <c r="XD105" s="172"/>
      <c r="XE105" s="172"/>
      <c r="XF105" s="172"/>
      <c r="XG105" s="172"/>
      <c r="XH105" s="172"/>
      <c r="XI105" s="172"/>
      <c r="XJ105" s="172"/>
      <c r="XK105" s="172"/>
      <c r="XL105" s="172"/>
      <c r="XM105" s="172"/>
      <c r="XN105" s="172"/>
      <c r="XO105" s="172"/>
      <c r="XP105" s="172"/>
      <c r="XQ105" s="172"/>
      <c r="XR105" s="172"/>
      <c r="XS105" s="172"/>
      <c r="XT105" s="172"/>
      <c r="XU105" s="172"/>
      <c r="XV105" s="172"/>
      <c r="XW105" s="172"/>
      <c r="XX105" s="172"/>
      <c r="XY105" s="172"/>
      <c r="XZ105" s="172"/>
      <c r="YA105" s="172"/>
      <c r="YB105" s="172"/>
      <c r="YC105" s="172"/>
      <c r="YD105" s="172"/>
      <c r="YE105" s="172"/>
      <c r="YF105" s="172"/>
      <c r="YG105" s="172"/>
      <c r="YH105" s="172"/>
      <c r="YI105" s="172"/>
      <c r="YJ105" s="172"/>
      <c r="YK105" s="172"/>
      <c r="YL105" s="172"/>
      <c r="YM105" s="172"/>
      <c r="YN105" s="172"/>
      <c r="YO105" s="172"/>
      <c r="YP105" s="172"/>
      <c r="YQ105" s="172"/>
      <c r="YR105" s="172"/>
      <c r="YS105" s="172"/>
      <c r="YT105" s="172"/>
      <c r="YU105" s="172"/>
      <c r="YV105" s="172"/>
      <c r="YW105" s="172"/>
      <c r="YX105" s="172"/>
      <c r="YY105" s="172"/>
      <c r="YZ105" s="172"/>
      <c r="ZA105" s="172"/>
      <c r="ZB105" s="172"/>
      <c r="ZC105" s="172"/>
      <c r="ZD105" s="172"/>
      <c r="ZE105" s="172"/>
      <c r="ZF105" s="172"/>
      <c r="ZG105" s="172"/>
      <c r="ZH105" s="172"/>
      <c r="ZI105" s="172"/>
      <c r="ZJ105" s="172"/>
      <c r="ZK105" s="172"/>
      <c r="ZL105" s="172"/>
      <c r="ZM105" s="172"/>
      <c r="ZN105" s="172"/>
      <c r="ZO105" s="172"/>
      <c r="ZP105" s="172"/>
      <c r="ZQ105" s="172"/>
      <c r="ZR105" s="172"/>
      <c r="ZS105" s="172"/>
      <c r="ZT105" s="172"/>
      <c r="ZU105" s="172"/>
      <c r="ZV105" s="172"/>
      <c r="ZW105" s="172"/>
      <c r="ZX105" s="172"/>
      <c r="ZY105" s="172"/>
      <c r="ZZ105" s="172"/>
      <c r="AAA105" s="172"/>
      <c r="AAB105" s="172"/>
      <c r="AAC105" s="172"/>
      <c r="AAD105" s="172"/>
      <c r="AAE105" s="172"/>
      <c r="AAF105" s="172"/>
      <c r="AAG105" s="172"/>
      <c r="AAH105" s="172"/>
      <c r="AAI105" s="172"/>
      <c r="AAJ105" s="172"/>
      <c r="AAK105" s="172"/>
      <c r="AAL105" s="172"/>
      <c r="AAM105" s="172"/>
      <c r="AAN105" s="172"/>
      <c r="AAO105" s="172"/>
      <c r="AAP105" s="172"/>
      <c r="AAQ105" s="172"/>
      <c r="AAR105" s="172"/>
      <c r="AAS105" s="172"/>
      <c r="AAT105" s="172"/>
      <c r="AAU105" s="172"/>
      <c r="AAV105" s="172"/>
      <c r="AAW105" s="172"/>
      <c r="AAX105" s="172"/>
      <c r="AAY105" s="172"/>
      <c r="AAZ105" s="172"/>
      <c r="ABA105" s="172"/>
      <c r="ABB105" s="172"/>
      <c r="ABC105" s="172"/>
      <c r="ABD105" s="172"/>
      <c r="ABE105" s="172"/>
      <c r="ABF105" s="172"/>
      <c r="ABG105" s="172"/>
      <c r="ABH105" s="172"/>
      <c r="ABI105" s="172"/>
      <c r="ABJ105" s="172"/>
      <c r="ABK105" s="172"/>
      <c r="ABL105" s="172"/>
      <c r="ABM105" s="172"/>
      <c r="ABN105" s="172"/>
      <c r="ABO105" s="172"/>
      <c r="ABP105" s="172"/>
      <c r="ABQ105" s="172"/>
      <c r="ABR105" s="172"/>
      <c r="ABS105" s="172"/>
      <c r="ABT105" s="172"/>
      <c r="ABU105" s="172"/>
      <c r="ABV105" s="172"/>
      <c r="ABW105" s="172"/>
      <c r="ABX105" s="172"/>
      <c r="ABY105" s="172"/>
      <c r="ABZ105" s="172"/>
      <c r="ACA105" s="172"/>
      <c r="ACB105" s="172"/>
      <c r="ACC105" s="172"/>
      <c r="ACD105" s="172"/>
      <c r="ACE105" s="172"/>
      <c r="ACF105" s="172"/>
      <c r="ACG105" s="172"/>
      <c r="ACH105" s="172"/>
      <c r="ACI105" s="172"/>
      <c r="ACJ105" s="172"/>
      <c r="ACK105" s="172"/>
      <c r="ACL105" s="172"/>
      <c r="ACM105" s="172"/>
      <c r="ACN105" s="172"/>
      <c r="ACO105" s="172"/>
      <c r="ACP105" s="172"/>
      <c r="ACQ105" s="172"/>
      <c r="ACR105" s="172"/>
      <c r="ACS105" s="172"/>
      <c r="ACT105" s="172"/>
      <c r="ACU105" s="172"/>
      <c r="ACV105" s="172"/>
      <c r="ACW105" s="172"/>
      <c r="ACX105" s="172"/>
      <c r="ACY105" s="172"/>
      <c r="ACZ105" s="172"/>
      <c r="ADA105" s="172"/>
      <c r="ADB105" s="172"/>
      <c r="ADC105" s="172"/>
      <c r="ADD105" s="172"/>
      <c r="ADE105" s="172"/>
      <c r="ADF105" s="172"/>
      <c r="ADG105" s="172"/>
      <c r="ADH105" s="172"/>
      <c r="ADI105" s="172"/>
      <c r="ADJ105" s="172"/>
      <c r="ADK105" s="172"/>
      <c r="ADL105" s="172"/>
      <c r="ADM105" s="172"/>
      <c r="ADN105" s="172"/>
      <c r="ADO105" s="172"/>
      <c r="ADP105" s="172"/>
      <c r="ADQ105" s="172"/>
      <c r="ADR105" s="172"/>
      <c r="ADS105" s="172"/>
      <c r="ADT105" s="172"/>
      <c r="ADU105" s="172"/>
      <c r="ADV105" s="172"/>
      <c r="ADW105" s="172"/>
      <c r="ADX105" s="172"/>
      <c r="ADY105" s="172"/>
      <c r="ADZ105" s="172"/>
      <c r="AEA105" s="172"/>
      <c r="AEB105" s="172"/>
      <c r="AEC105" s="172"/>
      <c r="AED105" s="172"/>
      <c r="AEE105" s="172"/>
      <c r="AEF105" s="172"/>
      <c r="AEG105" s="172"/>
      <c r="AEH105" s="172"/>
      <c r="AEI105" s="172"/>
      <c r="AEJ105" s="172"/>
      <c r="AEK105" s="172"/>
      <c r="AEL105" s="172"/>
      <c r="AEM105" s="172"/>
      <c r="AEN105" s="172"/>
      <c r="AEO105" s="172"/>
      <c r="AEP105" s="172"/>
      <c r="AEQ105" s="172"/>
      <c r="AER105" s="172"/>
      <c r="AES105" s="172"/>
      <c r="AET105" s="172"/>
      <c r="AEU105" s="172"/>
      <c r="AEV105" s="172"/>
      <c r="AEW105" s="172"/>
      <c r="AEX105" s="172"/>
      <c r="AEY105" s="172"/>
      <c r="AEZ105" s="172"/>
      <c r="AFA105" s="172"/>
      <c r="AFB105" s="172"/>
      <c r="AFC105" s="172"/>
      <c r="AFD105" s="172"/>
      <c r="AFE105" s="172"/>
      <c r="AFF105" s="172"/>
      <c r="AFG105" s="172"/>
      <c r="AFH105" s="172"/>
      <c r="AFI105" s="172"/>
      <c r="AFJ105" s="172"/>
      <c r="AFK105" s="172"/>
      <c r="AFL105" s="172"/>
      <c r="AFM105" s="172"/>
      <c r="AFN105" s="172"/>
      <c r="AFO105" s="172"/>
      <c r="AFP105" s="172"/>
      <c r="AFQ105" s="172"/>
      <c r="AFR105" s="172"/>
      <c r="AFS105" s="172"/>
      <c r="AFT105" s="172"/>
      <c r="AFU105" s="172"/>
      <c r="AFV105" s="172"/>
      <c r="AFW105" s="172"/>
      <c r="AFX105" s="172"/>
      <c r="AFY105" s="172"/>
      <c r="AFZ105" s="172"/>
      <c r="AGA105" s="172"/>
      <c r="AGB105" s="172"/>
      <c r="AGC105" s="172"/>
      <c r="AGD105" s="172"/>
      <c r="AGE105" s="172"/>
      <c r="AGF105" s="172"/>
      <c r="AGG105" s="172"/>
      <c r="AGH105" s="172"/>
      <c r="AGI105" s="172"/>
      <c r="AGJ105" s="172"/>
      <c r="AGK105" s="172"/>
      <c r="AGL105" s="172"/>
      <c r="AGM105" s="172"/>
      <c r="AGN105" s="172"/>
      <c r="AGO105" s="172"/>
      <c r="AGP105" s="172"/>
      <c r="AGQ105" s="172"/>
      <c r="AGR105" s="172"/>
      <c r="AGS105" s="172"/>
      <c r="AGT105" s="172"/>
      <c r="AGU105" s="172"/>
      <c r="AGV105" s="172"/>
      <c r="AGW105" s="172"/>
      <c r="AGX105" s="172"/>
      <c r="AGY105" s="172"/>
      <c r="AGZ105" s="172"/>
      <c r="AHA105" s="172"/>
      <c r="AHB105" s="172"/>
      <c r="AHC105" s="172"/>
      <c r="AHD105" s="172"/>
      <c r="AHE105" s="172"/>
      <c r="AHF105" s="172"/>
      <c r="AHG105" s="172"/>
      <c r="AHH105" s="172"/>
      <c r="AHI105" s="172"/>
      <c r="AHJ105" s="172"/>
      <c r="AHK105" s="172"/>
      <c r="AHL105" s="172"/>
      <c r="AHM105" s="172"/>
      <c r="AHN105" s="172"/>
      <c r="AHO105" s="172"/>
      <c r="AHP105" s="172"/>
      <c r="AHQ105" s="172"/>
      <c r="AHR105" s="172"/>
      <c r="AHS105" s="172"/>
      <c r="AHT105" s="172"/>
      <c r="AHU105" s="172"/>
      <c r="AHV105" s="172"/>
      <c r="AHW105" s="172"/>
      <c r="AHX105" s="172"/>
      <c r="AHY105" s="172"/>
      <c r="AHZ105" s="172"/>
      <c r="AIA105" s="172"/>
      <c r="AIB105" s="172"/>
      <c r="AIC105" s="172"/>
      <c r="AID105" s="172"/>
      <c r="AIE105" s="172"/>
      <c r="AIF105" s="172"/>
      <c r="AIG105" s="172"/>
      <c r="AIH105" s="172"/>
      <c r="AII105" s="172"/>
      <c r="AIJ105" s="172"/>
      <c r="AIK105" s="172"/>
      <c r="AIL105" s="172"/>
      <c r="AIM105" s="172"/>
      <c r="AIN105" s="172"/>
      <c r="AIO105" s="172"/>
      <c r="AIP105" s="172"/>
      <c r="AIQ105" s="172"/>
      <c r="AIR105" s="172"/>
      <c r="AIS105" s="172"/>
      <c r="AIT105" s="172"/>
      <c r="AIU105" s="172"/>
      <c r="AIV105" s="172"/>
      <c r="AIW105" s="172"/>
      <c r="AIX105" s="172"/>
      <c r="AIY105" s="172"/>
      <c r="AIZ105" s="172"/>
      <c r="AJA105" s="172"/>
      <c r="AJB105" s="172"/>
      <c r="AJC105" s="172"/>
      <c r="AJD105" s="172"/>
      <c r="AJE105" s="172"/>
      <c r="AJF105" s="172"/>
      <c r="AJG105" s="172"/>
      <c r="AJH105" s="172"/>
      <c r="AJI105" s="172"/>
      <c r="AJJ105" s="172"/>
      <c r="AJK105" s="172"/>
      <c r="AJL105" s="172"/>
      <c r="AJM105" s="172"/>
      <c r="AJN105" s="172"/>
      <c r="AJO105" s="172"/>
      <c r="AJP105" s="172"/>
      <c r="AJQ105" s="172"/>
      <c r="AJR105" s="172"/>
      <c r="AJS105" s="172"/>
      <c r="AJT105" s="172"/>
      <c r="AJU105" s="172"/>
      <c r="AJV105" s="172"/>
      <c r="AJW105" s="172"/>
      <c r="AJX105" s="172"/>
      <c r="AJY105" s="172"/>
      <c r="AJZ105" s="172"/>
      <c r="AKA105" s="172"/>
      <c r="AKB105" s="172"/>
      <c r="AKC105" s="172"/>
      <c r="AKD105" s="172"/>
      <c r="AKE105" s="172"/>
      <c r="AKF105" s="172"/>
      <c r="AKG105" s="172"/>
      <c r="AKH105" s="172"/>
      <c r="AKI105" s="172"/>
      <c r="AKJ105" s="172"/>
      <c r="AKK105" s="172"/>
      <c r="AKL105" s="172"/>
      <c r="AKM105" s="172"/>
      <c r="AKN105" s="172"/>
      <c r="AKO105" s="172"/>
      <c r="AKP105" s="172"/>
      <c r="AKQ105" s="172"/>
      <c r="AKR105" s="172"/>
      <c r="AKS105" s="172"/>
      <c r="AKT105" s="172"/>
      <c r="AKU105" s="172"/>
      <c r="AKV105" s="172"/>
      <c r="AKW105" s="172"/>
      <c r="AKX105" s="172"/>
      <c r="AKY105" s="172"/>
      <c r="AKZ105" s="172"/>
      <c r="ALA105" s="172"/>
      <c r="ALB105" s="172"/>
      <c r="ALC105" s="172"/>
      <c r="ALD105" s="172"/>
      <c r="ALE105" s="172"/>
      <c r="ALF105" s="172"/>
      <c r="ALG105" s="172"/>
      <c r="ALH105" s="172"/>
      <c r="ALI105" s="172"/>
      <c r="ALJ105" s="172"/>
      <c r="ALK105" s="172"/>
      <c r="ALL105" s="172"/>
      <c r="ALM105" s="172"/>
      <c r="ALN105" s="172"/>
      <c r="ALO105" s="172"/>
      <c r="ALP105" s="172"/>
      <c r="ALQ105" s="172"/>
      <c r="ALR105" s="172"/>
      <c r="ALS105" s="172"/>
      <c r="ALT105" s="172"/>
      <c r="ALU105" s="172"/>
      <c r="ALV105" s="172"/>
      <c r="ALW105" s="172"/>
      <c r="ALX105" s="172"/>
      <c r="ALY105" s="172"/>
      <c r="ALZ105" s="172"/>
      <c r="AMA105" s="172"/>
      <c r="AMB105" s="172"/>
      <c r="AMC105" s="172"/>
      <c r="AMD105" s="172"/>
      <c r="AME105" s="172"/>
      <c r="AMF105" s="172"/>
      <c r="AMG105" s="172"/>
      <c r="AMH105" s="172"/>
      <c r="AMI105" s="172"/>
      <c r="AMJ105" s="172"/>
      <c r="AMK105" s="172"/>
      <c r="AML105" s="172"/>
    </row>
    <row r="106" spans="1:1026" s="282" customFormat="1">
      <c r="A106" s="408" t="s">
        <v>472</v>
      </c>
      <c r="B106" s="408" t="s">
        <v>473</v>
      </c>
      <c r="C106" s="154">
        <f t="shared" si="95"/>
        <v>17</v>
      </c>
      <c r="D106" s="167">
        <f t="shared" si="96"/>
        <v>68</v>
      </c>
      <c r="E106" s="166" t="str">
        <f t="shared" si="97"/>
        <v>9C</v>
      </c>
      <c r="F106" s="367" t="str">
        <f t="shared" si="98"/>
        <v>1B</v>
      </c>
      <c r="G106" s="367" t="str">
        <f t="shared" si="99"/>
        <v>0E</v>
      </c>
      <c r="H106" s="367" t="str">
        <f t="shared" si="100"/>
        <v>57</v>
      </c>
      <c r="I106" s="367" t="str">
        <f t="shared" si="101"/>
        <v>00</v>
      </c>
      <c r="J106" s="367" t="str">
        <f t="shared" si="102"/>
        <v>FC</v>
      </c>
      <c r="K106" s="367" t="str">
        <f t="shared" si="103"/>
        <v>05</v>
      </c>
      <c r="L106" s="367" t="str">
        <f t="shared" si="104"/>
        <v>1D</v>
      </c>
      <c r="M106" s="367" t="str">
        <f t="shared" si="105"/>
        <v>4</v>
      </c>
      <c r="N106" s="367" t="str">
        <f t="shared" si="106"/>
        <v/>
      </c>
      <c r="O106" s="156" t="str">
        <f t="shared" si="107"/>
        <v/>
      </c>
      <c r="P106" s="157" t="str">
        <f t="shared" si="151"/>
        <v>1</v>
      </c>
      <c r="Q106" s="158" t="str">
        <f t="shared" si="151"/>
        <v>0</v>
      </c>
      <c r="R106" s="158" t="str">
        <f t="shared" si="151"/>
        <v>0</v>
      </c>
      <c r="S106" s="159" t="str">
        <f t="shared" si="151"/>
        <v>1</v>
      </c>
      <c r="T106" s="158" t="str">
        <f t="shared" si="151"/>
        <v>1</v>
      </c>
      <c r="U106" s="158" t="str">
        <f t="shared" si="151"/>
        <v>1</v>
      </c>
      <c r="V106" s="158" t="str">
        <f t="shared" si="151"/>
        <v>0</v>
      </c>
      <c r="W106" s="159" t="str">
        <f t="shared" si="151"/>
        <v>0</v>
      </c>
      <c r="X106" s="158" t="str">
        <f t="shared" si="152"/>
        <v>0</v>
      </c>
      <c r="Y106" s="158" t="str">
        <f t="shared" si="152"/>
        <v>0</v>
      </c>
      <c r="Z106" s="158" t="str">
        <f t="shared" si="152"/>
        <v>0</v>
      </c>
      <c r="AA106" s="159" t="str">
        <f t="shared" si="152"/>
        <v>1</v>
      </c>
      <c r="AB106" s="161" t="str">
        <f t="shared" si="152"/>
        <v>1</v>
      </c>
      <c r="AC106" s="161" t="str">
        <f t="shared" si="152"/>
        <v>0</v>
      </c>
      <c r="AD106" s="158" t="str">
        <f t="shared" si="152"/>
        <v>1</v>
      </c>
      <c r="AE106" s="159" t="str">
        <f t="shared" si="152"/>
        <v>1</v>
      </c>
      <c r="AF106" s="367" t="str">
        <f t="shared" si="153"/>
        <v>0</v>
      </c>
      <c r="AG106" s="162" t="str">
        <f t="shared" si="153"/>
        <v>0</v>
      </c>
      <c r="AH106" s="163" t="str">
        <f t="shared" si="153"/>
        <v>0</v>
      </c>
      <c r="AI106" s="165" t="str">
        <f t="shared" si="153"/>
        <v>0</v>
      </c>
      <c r="AJ106" s="164" t="str">
        <f t="shared" si="153"/>
        <v>1</v>
      </c>
      <c r="AK106" s="164" t="str">
        <f t="shared" si="153"/>
        <v>1</v>
      </c>
      <c r="AL106" s="289" t="str">
        <f t="shared" si="153"/>
        <v>1</v>
      </c>
      <c r="AM106" s="165" t="str">
        <f t="shared" si="153"/>
        <v>0</v>
      </c>
      <c r="AN106" s="230" t="str">
        <f t="shared" si="154"/>
        <v>0</v>
      </c>
      <c r="AO106" s="230" t="str">
        <f t="shared" si="154"/>
        <v>1</v>
      </c>
      <c r="AP106" s="230" t="str">
        <f t="shared" si="154"/>
        <v>0</v>
      </c>
      <c r="AQ106" s="231" t="str">
        <f t="shared" si="154"/>
        <v>1</v>
      </c>
      <c r="AR106" s="230" t="str">
        <f t="shared" si="154"/>
        <v>0</v>
      </c>
      <c r="AS106" s="230" t="str">
        <f t="shared" si="154"/>
        <v>1</v>
      </c>
      <c r="AT106" s="230" t="str">
        <f t="shared" si="154"/>
        <v>1</v>
      </c>
      <c r="AU106" s="231" t="str">
        <f t="shared" si="154"/>
        <v>1</v>
      </c>
      <c r="AV106" s="230" t="str">
        <f t="shared" si="155"/>
        <v>0</v>
      </c>
      <c r="AW106" s="232" t="str">
        <f t="shared" si="155"/>
        <v>0</v>
      </c>
      <c r="AX106" s="232" t="str">
        <f t="shared" si="155"/>
        <v>0</v>
      </c>
      <c r="AY106" s="233" t="str">
        <f t="shared" si="155"/>
        <v>0</v>
      </c>
      <c r="AZ106" s="232" t="str">
        <f t="shared" si="155"/>
        <v>0</v>
      </c>
      <c r="BA106" s="232" t="str">
        <f t="shared" si="155"/>
        <v>0</v>
      </c>
      <c r="BB106" s="232" t="str">
        <f t="shared" si="155"/>
        <v>0</v>
      </c>
      <c r="BC106" s="233" t="str">
        <f t="shared" si="155"/>
        <v>0</v>
      </c>
      <c r="BD106" s="168" t="str">
        <f t="shared" si="156"/>
        <v>1</v>
      </c>
      <c r="BE106" s="168" t="str">
        <f t="shared" si="156"/>
        <v>1</v>
      </c>
      <c r="BF106" s="168" t="str">
        <f t="shared" si="156"/>
        <v>1</v>
      </c>
      <c r="BG106" s="169" t="str">
        <f t="shared" si="156"/>
        <v>1</v>
      </c>
      <c r="BH106" s="168" t="str">
        <f t="shared" si="156"/>
        <v>1</v>
      </c>
      <c r="BI106" s="168" t="str">
        <f t="shared" si="156"/>
        <v>1</v>
      </c>
      <c r="BJ106" s="168" t="str">
        <f t="shared" si="156"/>
        <v>0</v>
      </c>
      <c r="BK106" s="169" t="str">
        <f t="shared" si="156"/>
        <v>0</v>
      </c>
      <c r="BL106" s="168" t="str">
        <f t="shared" si="157"/>
        <v>0</v>
      </c>
      <c r="BM106" s="168" t="str">
        <f t="shared" si="157"/>
        <v>0</v>
      </c>
      <c r="BN106" s="168" t="str">
        <f t="shared" si="157"/>
        <v>0</v>
      </c>
      <c r="BO106" s="169" t="str">
        <f t="shared" si="157"/>
        <v>0</v>
      </c>
      <c r="BP106" s="168" t="str">
        <f t="shared" si="157"/>
        <v>0</v>
      </c>
      <c r="BQ106" s="168" t="str">
        <f t="shared" si="157"/>
        <v>1</v>
      </c>
      <c r="BR106" s="168" t="str">
        <f t="shared" si="157"/>
        <v>0</v>
      </c>
      <c r="BS106" s="169" t="str">
        <f t="shared" si="157"/>
        <v>1</v>
      </c>
      <c r="BT106" s="302" t="str">
        <f t="shared" si="158"/>
        <v>0</v>
      </c>
      <c r="BU106" s="302" t="str">
        <f t="shared" si="158"/>
        <v>0</v>
      </c>
      <c r="BV106" s="302" t="str">
        <f t="shared" si="158"/>
        <v>0</v>
      </c>
      <c r="BW106" s="303" t="str">
        <f t="shared" si="158"/>
        <v>1</v>
      </c>
      <c r="BX106" s="302" t="str">
        <f t="shared" si="158"/>
        <v>1</v>
      </c>
      <c r="BY106" s="302" t="str">
        <f t="shared" si="158"/>
        <v>1</v>
      </c>
      <c r="BZ106" s="302" t="str">
        <f t="shared" si="158"/>
        <v>0</v>
      </c>
      <c r="CA106" s="303" t="str">
        <f t="shared" si="158"/>
        <v>1</v>
      </c>
      <c r="CB106" s="164" t="str">
        <f t="shared" si="159"/>
        <v>0</v>
      </c>
      <c r="CC106" s="289" t="str">
        <f t="shared" si="159"/>
        <v>1</v>
      </c>
      <c r="CD106" s="340" t="str">
        <f t="shared" si="159"/>
        <v>0</v>
      </c>
      <c r="CE106" s="341" t="str">
        <f t="shared" si="159"/>
        <v>0</v>
      </c>
      <c r="CF106" s="340" t="str">
        <f t="shared" si="159"/>
        <v>0</v>
      </c>
      <c r="CG106" s="340" t="str">
        <f t="shared" si="159"/>
        <v>0</v>
      </c>
      <c r="CH106" s="340" t="str">
        <f t="shared" si="159"/>
        <v>0</v>
      </c>
      <c r="CI106" s="341" t="str">
        <f t="shared" si="159"/>
        <v>0</v>
      </c>
      <c r="CJ106" s="367"/>
      <c r="CK106" s="367"/>
      <c r="CL106" s="32" t="str">
        <f t="shared" si="146"/>
        <v>9C1B</v>
      </c>
      <c r="CM106" s="285">
        <f t="shared" si="147"/>
        <v>87</v>
      </c>
      <c r="CN106" s="285">
        <f t="shared" si="150"/>
        <v>97</v>
      </c>
      <c r="CO106" s="142">
        <f t="shared" si="117"/>
        <v>63.2</v>
      </c>
      <c r="CP106" s="142">
        <f t="shared" si="118"/>
        <v>17.333333333333332</v>
      </c>
      <c r="CQ106" s="154">
        <f t="shared" si="148"/>
        <v>7</v>
      </c>
      <c r="CR106" s="367"/>
      <c r="CS106" s="170">
        <f t="shared" si="119"/>
        <v>9</v>
      </c>
      <c r="CT106" s="23">
        <f t="shared" si="120"/>
        <v>12</v>
      </c>
      <c r="CU106" s="171">
        <f t="shared" si="121"/>
        <v>1</v>
      </c>
      <c r="CV106" s="23">
        <f t="shared" si="122"/>
        <v>11</v>
      </c>
      <c r="CW106" s="172">
        <f t="shared" si="123"/>
        <v>0</v>
      </c>
      <c r="CX106" s="24">
        <f t="shared" si="124"/>
        <v>14</v>
      </c>
      <c r="CY106" s="267">
        <f t="shared" si="125"/>
        <v>5</v>
      </c>
      <c r="CZ106" s="268">
        <f t="shared" si="126"/>
        <v>7</v>
      </c>
      <c r="DA106" s="267">
        <f t="shared" si="127"/>
        <v>0</v>
      </c>
      <c r="DB106" s="268">
        <f t="shared" si="128"/>
        <v>0</v>
      </c>
      <c r="DC106" s="173">
        <f t="shared" si="129"/>
        <v>15</v>
      </c>
      <c r="DD106" s="26">
        <f t="shared" si="130"/>
        <v>12</v>
      </c>
      <c r="DE106" s="173">
        <f t="shared" si="131"/>
        <v>0</v>
      </c>
      <c r="DF106" s="26">
        <f t="shared" si="132"/>
        <v>5</v>
      </c>
      <c r="DG106" s="326">
        <f t="shared" si="133"/>
        <v>1</v>
      </c>
      <c r="DH106" s="327">
        <f t="shared" si="134"/>
        <v>13</v>
      </c>
      <c r="DI106" s="172">
        <f t="shared" si="135"/>
        <v>4</v>
      </c>
      <c r="DJ106" s="24">
        <f t="shared" si="136"/>
        <v>0</v>
      </c>
      <c r="DK106" s="172"/>
      <c r="DL106" s="19">
        <f t="shared" si="137"/>
        <v>156</v>
      </c>
      <c r="DM106" s="19">
        <f t="shared" si="138"/>
        <v>27</v>
      </c>
      <c r="DN106" s="174">
        <f t="shared" si="139"/>
        <v>14</v>
      </c>
      <c r="DO106" s="278">
        <f t="shared" si="140"/>
        <v>87</v>
      </c>
      <c r="DP106" s="278">
        <f t="shared" si="141"/>
        <v>0</v>
      </c>
      <c r="DQ106" s="20">
        <f t="shared" si="142"/>
        <v>252</v>
      </c>
      <c r="DR106" s="20">
        <f t="shared" si="143"/>
        <v>5</v>
      </c>
      <c r="DS106" s="337">
        <f t="shared" si="144"/>
        <v>29</v>
      </c>
      <c r="DT106" s="174">
        <f t="shared" si="145"/>
        <v>64</v>
      </c>
      <c r="DU106" s="172">
        <f t="shared" si="149"/>
        <v>29</v>
      </c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  <c r="IP106" s="172"/>
      <c r="IQ106" s="172"/>
      <c r="IR106" s="172"/>
      <c r="IS106" s="172"/>
      <c r="IT106" s="172"/>
      <c r="IU106" s="172"/>
      <c r="IV106" s="172"/>
      <c r="IW106" s="172"/>
      <c r="IX106" s="172"/>
      <c r="IY106" s="172"/>
      <c r="IZ106" s="172"/>
      <c r="JA106" s="172"/>
      <c r="JB106" s="172"/>
      <c r="JC106" s="172"/>
      <c r="JD106" s="172"/>
      <c r="JE106" s="172"/>
      <c r="JF106" s="172"/>
      <c r="JG106" s="172"/>
      <c r="JH106" s="172"/>
      <c r="JI106" s="172"/>
      <c r="JJ106" s="172"/>
      <c r="JK106" s="172"/>
      <c r="JL106" s="172"/>
      <c r="JM106" s="172"/>
      <c r="JN106" s="172"/>
      <c r="JO106" s="172"/>
      <c r="JP106" s="172"/>
      <c r="JQ106" s="172"/>
      <c r="JR106" s="172"/>
      <c r="JS106" s="172"/>
      <c r="JT106" s="172"/>
      <c r="JU106" s="172"/>
      <c r="JV106" s="172"/>
      <c r="JW106" s="172"/>
      <c r="JX106" s="172"/>
      <c r="JY106" s="172"/>
      <c r="JZ106" s="172"/>
      <c r="KA106" s="172"/>
      <c r="KB106" s="172"/>
      <c r="KC106" s="172"/>
      <c r="KD106" s="172"/>
      <c r="KE106" s="172"/>
      <c r="KF106" s="172"/>
      <c r="KG106" s="172"/>
      <c r="KH106" s="172"/>
      <c r="KI106" s="172"/>
      <c r="KJ106" s="172"/>
      <c r="KK106" s="172"/>
      <c r="KL106" s="172"/>
      <c r="KM106" s="172"/>
      <c r="KN106" s="172"/>
      <c r="KO106" s="172"/>
      <c r="KP106" s="172"/>
      <c r="KQ106" s="172"/>
      <c r="KR106" s="172"/>
      <c r="KS106" s="172"/>
      <c r="KT106" s="172"/>
      <c r="KU106" s="172"/>
      <c r="KV106" s="172"/>
      <c r="KW106" s="172"/>
      <c r="KX106" s="172"/>
      <c r="KY106" s="172"/>
      <c r="KZ106" s="172"/>
      <c r="LA106" s="172"/>
      <c r="LB106" s="172"/>
      <c r="LC106" s="172"/>
      <c r="LD106" s="172"/>
      <c r="LE106" s="172"/>
      <c r="LF106" s="172"/>
      <c r="LG106" s="172"/>
      <c r="LH106" s="172"/>
      <c r="LI106" s="172"/>
      <c r="LJ106" s="172"/>
      <c r="LK106" s="172"/>
      <c r="LL106" s="172"/>
      <c r="LM106" s="172"/>
      <c r="LN106" s="172"/>
      <c r="LO106" s="172"/>
      <c r="LP106" s="172"/>
      <c r="LQ106" s="172"/>
      <c r="LR106" s="172"/>
      <c r="LS106" s="172"/>
      <c r="LT106" s="172"/>
      <c r="LU106" s="172"/>
      <c r="LV106" s="172"/>
      <c r="LW106" s="172"/>
      <c r="LX106" s="172"/>
      <c r="LY106" s="172"/>
      <c r="LZ106" s="172"/>
      <c r="MA106" s="172"/>
      <c r="MB106" s="172"/>
      <c r="MC106" s="172"/>
      <c r="MD106" s="172"/>
      <c r="ME106" s="172"/>
      <c r="MF106" s="172"/>
      <c r="MG106" s="172"/>
      <c r="MH106" s="172"/>
      <c r="MI106" s="172"/>
      <c r="MJ106" s="172"/>
      <c r="MK106" s="172"/>
      <c r="ML106" s="172"/>
      <c r="MM106" s="172"/>
      <c r="MN106" s="172"/>
      <c r="MO106" s="172"/>
      <c r="MP106" s="172"/>
      <c r="MQ106" s="172"/>
      <c r="MR106" s="172"/>
      <c r="MS106" s="172"/>
      <c r="MT106" s="172"/>
      <c r="MU106" s="172"/>
      <c r="MV106" s="172"/>
      <c r="MW106" s="172"/>
      <c r="MX106" s="172"/>
      <c r="MY106" s="172"/>
      <c r="MZ106" s="172"/>
      <c r="NA106" s="172"/>
      <c r="NB106" s="172"/>
      <c r="NC106" s="172"/>
      <c r="ND106" s="172"/>
      <c r="NE106" s="172"/>
      <c r="NF106" s="172"/>
      <c r="NG106" s="172"/>
      <c r="NH106" s="172"/>
      <c r="NI106" s="172"/>
      <c r="NJ106" s="172"/>
      <c r="NK106" s="172"/>
      <c r="NL106" s="172"/>
      <c r="NM106" s="172"/>
      <c r="NN106" s="172"/>
      <c r="NO106" s="172"/>
      <c r="NP106" s="172"/>
      <c r="NQ106" s="172"/>
      <c r="NR106" s="172"/>
      <c r="NS106" s="172"/>
      <c r="NT106" s="172"/>
      <c r="NU106" s="172"/>
      <c r="NV106" s="172"/>
      <c r="NW106" s="172"/>
      <c r="NX106" s="172"/>
      <c r="NY106" s="172"/>
      <c r="NZ106" s="172"/>
      <c r="OA106" s="172"/>
      <c r="OB106" s="172"/>
      <c r="OC106" s="172"/>
      <c r="OD106" s="172"/>
      <c r="OE106" s="172"/>
      <c r="OF106" s="172"/>
      <c r="OG106" s="172"/>
      <c r="OH106" s="172"/>
      <c r="OI106" s="172"/>
      <c r="OJ106" s="172"/>
      <c r="OK106" s="172"/>
      <c r="OL106" s="172"/>
      <c r="OM106" s="172"/>
      <c r="ON106" s="172"/>
      <c r="OO106" s="172"/>
      <c r="OP106" s="172"/>
      <c r="OQ106" s="172"/>
      <c r="OR106" s="172"/>
      <c r="OS106" s="172"/>
      <c r="OT106" s="172"/>
      <c r="OU106" s="172"/>
      <c r="OV106" s="172"/>
      <c r="OW106" s="172"/>
      <c r="OX106" s="172"/>
      <c r="OY106" s="172"/>
      <c r="OZ106" s="172"/>
      <c r="PA106" s="172"/>
      <c r="PB106" s="172"/>
      <c r="PC106" s="172"/>
      <c r="PD106" s="172"/>
      <c r="PE106" s="172"/>
      <c r="PF106" s="172"/>
      <c r="PG106" s="172"/>
      <c r="PH106" s="172"/>
      <c r="PI106" s="172"/>
      <c r="PJ106" s="172"/>
      <c r="PK106" s="172"/>
      <c r="PL106" s="172"/>
      <c r="PM106" s="172"/>
      <c r="PN106" s="172"/>
      <c r="PO106" s="172"/>
      <c r="PP106" s="172"/>
      <c r="PQ106" s="172"/>
      <c r="PR106" s="172"/>
      <c r="PS106" s="172"/>
      <c r="PT106" s="172"/>
      <c r="PU106" s="172"/>
      <c r="PV106" s="172"/>
      <c r="PW106" s="172"/>
      <c r="PX106" s="172"/>
      <c r="PY106" s="172"/>
      <c r="PZ106" s="172"/>
      <c r="QA106" s="172"/>
      <c r="QB106" s="172"/>
      <c r="QC106" s="172"/>
      <c r="QD106" s="172"/>
      <c r="QE106" s="172"/>
      <c r="QF106" s="172"/>
      <c r="QG106" s="172"/>
      <c r="QH106" s="172"/>
      <c r="QI106" s="172"/>
      <c r="QJ106" s="172"/>
      <c r="QK106" s="172"/>
      <c r="QL106" s="172"/>
      <c r="QM106" s="172"/>
      <c r="QN106" s="172"/>
      <c r="QO106" s="172"/>
      <c r="QP106" s="172"/>
      <c r="QQ106" s="172"/>
      <c r="QR106" s="172"/>
      <c r="QS106" s="172"/>
      <c r="QT106" s="172"/>
      <c r="QU106" s="172"/>
      <c r="QV106" s="172"/>
      <c r="QW106" s="172"/>
      <c r="QX106" s="172"/>
      <c r="QY106" s="172"/>
      <c r="QZ106" s="172"/>
      <c r="RA106" s="172"/>
      <c r="RB106" s="172"/>
      <c r="RC106" s="172"/>
      <c r="RD106" s="172"/>
      <c r="RE106" s="172"/>
      <c r="RF106" s="172"/>
      <c r="RG106" s="172"/>
      <c r="RH106" s="172"/>
      <c r="RI106" s="172"/>
      <c r="RJ106" s="172"/>
      <c r="RK106" s="172"/>
      <c r="RL106" s="172"/>
      <c r="RM106" s="172"/>
      <c r="RN106" s="172"/>
      <c r="RO106" s="172"/>
      <c r="RP106" s="172"/>
      <c r="RQ106" s="172"/>
      <c r="RR106" s="172"/>
      <c r="RS106" s="172"/>
      <c r="RT106" s="172"/>
      <c r="RU106" s="172"/>
      <c r="RV106" s="172"/>
      <c r="RW106" s="172"/>
      <c r="RX106" s="172"/>
      <c r="RY106" s="172"/>
      <c r="RZ106" s="172"/>
      <c r="SA106" s="172"/>
      <c r="SB106" s="172"/>
      <c r="SC106" s="172"/>
      <c r="SD106" s="172"/>
      <c r="SE106" s="172"/>
      <c r="SF106" s="172"/>
      <c r="SG106" s="172"/>
      <c r="SH106" s="172"/>
      <c r="SI106" s="172"/>
      <c r="SJ106" s="172"/>
      <c r="SK106" s="172"/>
      <c r="SL106" s="172"/>
      <c r="SM106" s="172"/>
      <c r="SN106" s="172"/>
      <c r="SO106" s="172"/>
      <c r="SP106" s="172"/>
      <c r="SQ106" s="172"/>
      <c r="SR106" s="172"/>
      <c r="SS106" s="172"/>
      <c r="ST106" s="172"/>
      <c r="SU106" s="172"/>
      <c r="SV106" s="172"/>
      <c r="SW106" s="172"/>
      <c r="SX106" s="172"/>
      <c r="SY106" s="172"/>
      <c r="SZ106" s="172"/>
      <c r="TA106" s="172"/>
      <c r="TB106" s="172"/>
      <c r="TC106" s="172"/>
      <c r="TD106" s="172"/>
      <c r="TE106" s="172"/>
      <c r="TF106" s="172"/>
      <c r="TG106" s="172"/>
      <c r="TH106" s="172"/>
      <c r="TI106" s="172"/>
      <c r="TJ106" s="172"/>
      <c r="TK106" s="172"/>
      <c r="TL106" s="172"/>
      <c r="TM106" s="172"/>
      <c r="TN106" s="172"/>
      <c r="TO106" s="172"/>
      <c r="TP106" s="172"/>
      <c r="TQ106" s="172"/>
      <c r="TR106" s="172"/>
      <c r="TS106" s="172"/>
      <c r="TT106" s="172"/>
      <c r="TU106" s="172"/>
      <c r="TV106" s="172"/>
      <c r="TW106" s="172"/>
      <c r="TX106" s="172"/>
      <c r="TY106" s="172"/>
      <c r="TZ106" s="172"/>
      <c r="UA106" s="172"/>
      <c r="UB106" s="172"/>
      <c r="UC106" s="172"/>
      <c r="UD106" s="172"/>
      <c r="UE106" s="172"/>
      <c r="UF106" s="172"/>
      <c r="UG106" s="172"/>
      <c r="UH106" s="172"/>
      <c r="UI106" s="172"/>
      <c r="UJ106" s="172"/>
      <c r="UK106" s="172"/>
      <c r="UL106" s="172"/>
      <c r="UM106" s="172"/>
      <c r="UN106" s="172"/>
      <c r="UO106" s="172"/>
      <c r="UP106" s="172"/>
      <c r="UQ106" s="172"/>
      <c r="UR106" s="172"/>
      <c r="US106" s="172"/>
      <c r="UT106" s="172"/>
      <c r="UU106" s="172"/>
      <c r="UV106" s="172"/>
      <c r="UW106" s="172"/>
      <c r="UX106" s="172"/>
      <c r="UY106" s="172"/>
      <c r="UZ106" s="172"/>
      <c r="VA106" s="172"/>
      <c r="VB106" s="172"/>
      <c r="VC106" s="172"/>
      <c r="VD106" s="172"/>
      <c r="VE106" s="172"/>
      <c r="VF106" s="172"/>
      <c r="VG106" s="172"/>
      <c r="VH106" s="172"/>
      <c r="VI106" s="172"/>
      <c r="VJ106" s="172"/>
      <c r="VK106" s="172"/>
      <c r="VL106" s="172"/>
      <c r="VM106" s="172"/>
      <c r="VN106" s="172"/>
      <c r="VO106" s="172"/>
      <c r="VP106" s="172"/>
      <c r="VQ106" s="172"/>
      <c r="VR106" s="172"/>
      <c r="VS106" s="172"/>
      <c r="VT106" s="172"/>
      <c r="VU106" s="172"/>
      <c r="VV106" s="172"/>
      <c r="VW106" s="172"/>
      <c r="VX106" s="172"/>
      <c r="VY106" s="172"/>
      <c r="VZ106" s="172"/>
      <c r="WA106" s="172"/>
      <c r="WB106" s="172"/>
      <c r="WC106" s="172"/>
      <c r="WD106" s="172"/>
      <c r="WE106" s="172"/>
      <c r="WF106" s="172"/>
      <c r="WG106" s="172"/>
      <c r="WH106" s="172"/>
      <c r="WI106" s="172"/>
      <c r="WJ106" s="172"/>
      <c r="WK106" s="172"/>
      <c r="WL106" s="172"/>
      <c r="WM106" s="172"/>
      <c r="WN106" s="172"/>
      <c r="WO106" s="172"/>
      <c r="WP106" s="172"/>
      <c r="WQ106" s="172"/>
      <c r="WR106" s="172"/>
      <c r="WS106" s="172"/>
      <c r="WT106" s="172"/>
      <c r="WU106" s="172"/>
      <c r="WV106" s="172"/>
      <c r="WW106" s="172"/>
      <c r="WX106" s="172"/>
      <c r="WY106" s="172"/>
      <c r="WZ106" s="172"/>
      <c r="XA106" s="172"/>
      <c r="XB106" s="172"/>
      <c r="XC106" s="172"/>
      <c r="XD106" s="172"/>
      <c r="XE106" s="172"/>
      <c r="XF106" s="172"/>
      <c r="XG106" s="172"/>
      <c r="XH106" s="172"/>
      <c r="XI106" s="172"/>
      <c r="XJ106" s="172"/>
      <c r="XK106" s="172"/>
      <c r="XL106" s="172"/>
      <c r="XM106" s="172"/>
      <c r="XN106" s="172"/>
      <c r="XO106" s="172"/>
      <c r="XP106" s="172"/>
      <c r="XQ106" s="172"/>
      <c r="XR106" s="172"/>
      <c r="XS106" s="172"/>
      <c r="XT106" s="172"/>
      <c r="XU106" s="172"/>
      <c r="XV106" s="172"/>
      <c r="XW106" s="172"/>
      <c r="XX106" s="172"/>
      <c r="XY106" s="172"/>
      <c r="XZ106" s="172"/>
      <c r="YA106" s="172"/>
      <c r="YB106" s="172"/>
      <c r="YC106" s="172"/>
      <c r="YD106" s="172"/>
      <c r="YE106" s="172"/>
      <c r="YF106" s="172"/>
      <c r="YG106" s="172"/>
      <c r="YH106" s="172"/>
      <c r="YI106" s="172"/>
      <c r="YJ106" s="172"/>
      <c r="YK106" s="172"/>
      <c r="YL106" s="172"/>
      <c r="YM106" s="172"/>
      <c r="YN106" s="172"/>
      <c r="YO106" s="172"/>
      <c r="YP106" s="172"/>
      <c r="YQ106" s="172"/>
      <c r="YR106" s="172"/>
      <c r="YS106" s="172"/>
      <c r="YT106" s="172"/>
      <c r="YU106" s="172"/>
      <c r="YV106" s="172"/>
      <c r="YW106" s="172"/>
      <c r="YX106" s="172"/>
      <c r="YY106" s="172"/>
      <c r="YZ106" s="172"/>
      <c r="ZA106" s="172"/>
      <c r="ZB106" s="172"/>
      <c r="ZC106" s="172"/>
      <c r="ZD106" s="172"/>
      <c r="ZE106" s="172"/>
      <c r="ZF106" s="172"/>
      <c r="ZG106" s="172"/>
      <c r="ZH106" s="172"/>
      <c r="ZI106" s="172"/>
      <c r="ZJ106" s="172"/>
      <c r="ZK106" s="172"/>
      <c r="ZL106" s="172"/>
      <c r="ZM106" s="172"/>
      <c r="ZN106" s="172"/>
      <c r="ZO106" s="172"/>
      <c r="ZP106" s="172"/>
      <c r="ZQ106" s="172"/>
      <c r="ZR106" s="172"/>
      <c r="ZS106" s="172"/>
      <c r="ZT106" s="172"/>
      <c r="ZU106" s="172"/>
      <c r="ZV106" s="172"/>
      <c r="ZW106" s="172"/>
      <c r="ZX106" s="172"/>
      <c r="ZY106" s="172"/>
      <c r="ZZ106" s="172"/>
      <c r="AAA106" s="172"/>
      <c r="AAB106" s="172"/>
      <c r="AAC106" s="172"/>
      <c r="AAD106" s="172"/>
      <c r="AAE106" s="172"/>
      <c r="AAF106" s="172"/>
      <c r="AAG106" s="172"/>
      <c r="AAH106" s="172"/>
      <c r="AAI106" s="172"/>
      <c r="AAJ106" s="172"/>
      <c r="AAK106" s="172"/>
      <c r="AAL106" s="172"/>
      <c r="AAM106" s="172"/>
      <c r="AAN106" s="172"/>
      <c r="AAO106" s="172"/>
      <c r="AAP106" s="172"/>
      <c r="AAQ106" s="172"/>
      <c r="AAR106" s="172"/>
      <c r="AAS106" s="172"/>
      <c r="AAT106" s="172"/>
      <c r="AAU106" s="172"/>
      <c r="AAV106" s="172"/>
      <c r="AAW106" s="172"/>
      <c r="AAX106" s="172"/>
      <c r="AAY106" s="172"/>
      <c r="AAZ106" s="172"/>
      <c r="ABA106" s="172"/>
      <c r="ABB106" s="172"/>
      <c r="ABC106" s="172"/>
      <c r="ABD106" s="172"/>
      <c r="ABE106" s="172"/>
      <c r="ABF106" s="172"/>
      <c r="ABG106" s="172"/>
      <c r="ABH106" s="172"/>
      <c r="ABI106" s="172"/>
      <c r="ABJ106" s="172"/>
      <c r="ABK106" s="172"/>
      <c r="ABL106" s="172"/>
      <c r="ABM106" s="172"/>
      <c r="ABN106" s="172"/>
      <c r="ABO106" s="172"/>
      <c r="ABP106" s="172"/>
      <c r="ABQ106" s="172"/>
      <c r="ABR106" s="172"/>
      <c r="ABS106" s="172"/>
      <c r="ABT106" s="172"/>
      <c r="ABU106" s="172"/>
      <c r="ABV106" s="172"/>
      <c r="ABW106" s="172"/>
      <c r="ABX106" s="172"/>
      <c r="ABY106" s="172"/>
      <c r="ABZ106" s="172"/>
      <c r="ACA106" s="172"/>
      <c r="ACB106" s="172"/>
      <c r="ACC106" s="172"/>
      <c r="ACD106" s="172"/>
      <c r="ACE106" s="172"/>
      <c r="ACF106" s="172"/>
      <c r="ACG106" s="172"/>
      <c r="ACH106" s="172"/>
      <c r="ACI106" s="172"/>
      <c r="ACJ106" s="172"/>
      <c r="ACK106" s="172"/>
      <c r="ACL106" s="172"/>
      <c r="ACM106" s="172"/>
      <c r="ACN106" s="172"/>
      <c r="ACO106" s="172"/>
      <c r="ACP106" s="172"/>
      <c r="ACQ106" s="172"/>
      <c r="ACR106" s="172"/>
      <c r="ACS106" s="172"/>
      <c r="ACT106" s="172"/>
      <c r="ACU106" s="172"/>
      <c r="ACV106" s="172"/>
      <c r="ACW106" s="172"/>
      <c r="ACX106" s="172"/>
      <c r="ACY106" s="172"/>
      <c r="ACZ106" s="172"/>
      <c r="ADA106" s="172"/>
      <c r="ADB106" s="172"/>
      <c r="ADC106" s="172"/>
      <c r="ADD106" s="172"/>
      <c r="ADE106" s="172"/>
      <c r="ADF106" s="172"/>
      <c r="ADG106" s="172"/>
      <c r="ADH106" s="172"/>
      <c r="ADI106" s="172"/>
      <c r="ADJ106" s="172"/>
      <c r="ADK106" s="172"/>
      <c r="ADL106" s="172"/>
      <c r="ADM106" s="172"/>
      <c r="ADN106" s="172"/>
      <c r="ADO106" s="172"/>
      <c r="ADP106" s="172"/>
      <c r="ADQ106" s="172"/>
      <c r="ADR106" s="172"/>
      <c r="ADS106" s="172"/>
      <c r="ADT106" s="172"/>
      <c r="ADU106" s="172"/>
      <c r="ADV106" s="172"/>
      <c r="ADW106" s="172"/>
      <c r="ADX106" s="172"/>
      <c r="ADY106" s="172"/>
      <c r="ADZ106" s="172"/>
      <c r="AEA106" s="172"/>
      <c r="AEB106" s="172"/>
      <c r="AEC106" s="172"/>
      <c r="AED106" s="172"/>
      <c r="AEE106" s="172"/>
      <c r="AEF106" s="172"/>
      <c r="AEG106" s="172"/>
      <c r="AEH106" s="172"/>
      <c r="AEI106" s="172"/>
      <c r="AEJ106" s="172"/>
      <c r="AEK106" s="172"/>
      <c r="AEL106" s="172"/>
      <c r="AEM106" s="172"/>
      <c r="AEN106" s="172"/>
      <c r="AEO106" s="172"/>
      <c r="AEP106" s="172"/>
      <c r="AEQ106" s="172"/>
      <c r="AER106" s="172"/>
      <c r="AES106" s="172"/>
      <c r="AET106" s="172"/>
      <c r="AEU106" s="172"/>
      <c r="AEV106" s="172"/>
      <c r="AEW106" s="172"/>
      <c r="AEX106" s="172"/>
      <c r="AEY106" s="172"/>
      <c r="AEZ106" s="172"/>
      <c r="AFA106" s="172"/>
      <c r="AFB106" s="172"/>
      <c r="AFC106" s="172"/>
      <c r="AFD106" s="172"/>
      <c r="AFE106" s="172"/>
      <c r="AFF106" s="172"/>
      <c r="AFG106" s="172"/>
      <c r="AFH106" s="172"/>
      <c r="AFI106" s="172"/>
      <c r="AFJ106" s="172"/>
      <c r="AFK106" s="172"/>
      <c r="AFL106" s="172"/>
      <c r="AFM106" s="172"/>
      <c r="AFN106" s="172"/>
      <c r="AFO106" s="172"/>
      <c r="AFP106" s="172"/>
      <c r="AFQ106" s="172"/>
      <c r="AFR106" s="172"/>
      <c r="AFS106" s="172"/>
      <c r="AFT106" s="172"/>
      <c r="AFU106" s="172"/>
      <c r="AFV106" s="172"/>
      <c r="AFW106" s="172"/>
      <c r="AFX106" s="172"/>
      <c r="AFY106" s="172"/>
      <c r="AFZ106" s="172"/>
      <c r="AGA106" s="172"/>
      <c r="AGB106" s="172"/>
      <c r="AGC106" s="172"/>
      <c r="AGD106" s="172"/>
      <c r="AGE106" s="172"/>
      <c r="AGF106" s="172"/>
      <c r="AGG106" s="172"/>
      <c r="AGH106" s="172"/>
      <c r="AGI106" s="172"/>
      <c r="AGJ106" s="172"/>
      <c r="AGK106" s="172"/>
      <c r="AGL106" s="172"/>
      <c r="AGM106" s="172"/>
      <c r="AGN106" s="172"/>
      <c r="AGO106" s="172"/>
      <c r="AGP106" s="172"/>
      <c r="AGQ106" s="172"/>
      <c r="AGR106" s="172"/>
      <c r="AGS106" s="172"/>
      <c r="AGT106" s="172"/>
      <c r="AGU106" s="172"/>
      <c r="AGV106" s="172"/>
      <c r="AGW106" s="172"/>
      <c r="AGX106" s="172"/>
      <c r="AGY106" s="172"/>
      <c r="AGZ106" s="172"/>
      <c r="AHA106" s="172"/>
      <c r="AHB106" s="172"/>
      <c r="AHC106" s="172"/>
      <c r="AHD106" s="172"/>
      <c r="AHE106" s="172"/>
      <c r="AHF106" s="172"/>
      <c r="AHG106" s="172"/>
      <c r="AHH106" s="172"/>
      <c r="AHI106" s="172"/>
      <c r="AHJ106" s="172"/>
      <c r="AHK106" s="172"/>
      <c r="AHL106" s="172"/>
      <c r="AHM106" s="172"/>
      <c r="AHN106" s="172"/>
      <c r="AHO106" s="172"/>
      <c r="AHP106" s="172"/>
      <c r="AHQ106" s="172"/>
      <c r="AHR106" s="172"/>
      <c r="AHS106" s="172"/>
      <c r="AHT106" s="172"/>
      <c r="AHU106" s="172"/>
      <c r="AHV106" s="172"/>
      <c r="AHW106" s="172"/>
      <c r="AHX106" s="172"/>
      <c r="AHY106" s="172"/>
      <c r="AHZ106" s="172"/>
      <c r="AIA106" s="172"/>
      <c r="AIB106" s="172"/>
      <c r="AIC106" s="172"/>
      <c r="AID106" s="172"/>
      <c r="AIE106" s="172"/>
      <c r="AIF106" s="172"/>
      <c r="AIG106" s="172"/>
      <c r="AIH106" s="172"/>
      <c r="AII106" s="172"/>
      <c r="AIJ106" s="172"/>
      <c r="AIK106" s="172"/>
      <c r="AIL106" s="172"/>
      <c r="AIM106" s="172"/>
      <c r="AIN106" s="172"/>
      <c r="AIO106" s="172"/>
      <c r="AIP106" s="172"/>
      <c r="AIQ106" s="172"/>
      <c r="AIR106" s="172"/>
      <c r="AIS106" s="172"/>
      <c r="AIT106" s="172"/>
      <c r="AIU106" s="172"/>
      <c r="AIV106" s="172"/>
      <c r="AIW106" s="172"/>
      <c r="AIX106" s="172"/>
      <c r="AIY106" s="172"/>
      <c r="AIZ106" s="172"/>
      <c r="AJA106" s="172"/>
      <c r="AJB106" s="172"/>
      <c r="AJC106" s="172"/>
      <c r="AJD106" s="172"/>
      <c r="AJE106" s="172"/>
      <c r="AJF106" s="172"/>
      <c r="AJG106" s="172"/>
      <c r="AJH106" s="172"/>
      <c r="AJI106" s="172"/>
      <c r="AJJ106" s="172"/>
      <c r="AJK106" s="172"/>
      <c r="AJL106" s="172"/>
      <c r="AJM106" s="172"/>
      <c r="AJN106" s="172"/>
      <c r="AJO106" s="172"/>
      <c r="AJP106" s="172"/>
      <c r="AJQ106" s="172"/>
      <c r="AJR106" s="172"/>
      <c r="AJS106" s="172"/>
      <c r="AJT106" s="172"/>
      <c r="AJU106" s="172"/>
      <c r="AJV106" s="172"/>
      <c r="AJW106" s="172"/>
      <c r="AJX106" s="172"/>
      <c r="AJY106" s="172"/>
      <c r="AJZ106" s="172"/>
      <c r="AKA106" s="172"/>
      <c r="AKB106" s="172"/>
      <c r="AKC106" s="172"/>
      <c r="AKD106" s="172"/>
      <c r="AKE106" s="172"/>
      <c r="AKF106" s="172"/>
      <c r="AKG106" s="172"/>
      <c r="AKH106" s="172"/>
      <c r="AKI106" s="172"/>
      <c r="AKJ106" s="172"/>
      <c r="AKK106" s="172"/>
      <c r="AKL106" s="172"/>
      <c r="AKM106" s="172"/>
      <c r="AKN106" s="172"/>
      <c r="AKO106" s="172"/>
      <c r="AKP106" s="172"/>
      <c r="AKQ106" s="172"/>
      <c r="AKR106" s="172"/>
      <c r="AKS106" s="172"/>
      <c r="AKT106" s="172"/>
      <c r="AKU106" s="172"/>
      <c r="AKV106" s="172"/>
      <c r="AKW106" s="172"/>
      <c r="AKX106" s="172"/>
      <c r="AKY106" s="172"/>
      <c r="AKZ106" s="172"/>
      <c r="ALA106" s="172"/>
      <c r="ALB106" s="172"/>
      <c r="ALC106" s="172"/>
      <c r="ALD106" s="172"/>
      <c r="ALE106" s="172"/>
      <c r="ALF106" s="172"/>
      <c r="ALG106" s="172"/>
      <c r="ALH106" s="172"/>
      <c r="ALI106" s="172"/>
      <c r="ALJ106" s="172"/>
      <c r="ALK106" s="172"/>
      <c r="ALL106" s="172"/>
      <c r="ALM106" s="172"/>
      <c r="ALN106" s="172"/>
      <c r="ALO106" s="172"/>
      <c r="ALP106" s="172"/>
      <c r="ALQ106" s="172"/>
      <c r="ALR106" s="172"/>
      <c r="ALS106" s="172"/>
      <c r="ALT106" s="172"/>
      <c r="ALU106" s="172"/>
      <c r="ALV106" s="172"/>
      <c r="ALW106" s="172"/>
      <c r="ALX106" s="172"/>
      <c r="ALY106" s="172"/>
      <c r="ALZ106" s="172"/>
      <c r="AMA106" s="172"/>
      <c r="AMB106" s="172"/>
      <c r="AMC106" s="172"/>
      <c r="AMD106" s="172"/>
      <c r="AME106" s="172"/>
      <c r="AMF106" s="172"/>
      <c r="AMG106" s="172"/>
      <c r="AMH106" s="172"/>
      <c r="AMI106" s="172"/>
      <c r="AMJ106" s="172"/>
      <c r="AMK106" s="172"/>
      <c r="AML106" s="172"/>
    </row>
    <row r="107" spans="1:1026" s="282" customFormat="1">
      <c r="A107" s="408" t="s">
        <v>474</v>
      </c>
      <c r="B107" s="408" t="s">
        <v>475</v>
      </c>
      <c r="C107" s="154">
        <f t="shared" si="95"/>
        <v>17</v>
      </c>
      <c r="D107" s="167">
        <f t="shared" si="96"/>
        <v>68</v>
      </c>
      <c r="E107" s="166" t="str">
        <f t="shared" si="97"/>
        <v>9C</v>
      </c>
      <c r="F107" s="367" t="str">
        <f t="shared" si="98"/>
        <v>1B</v>
      </c>
      <c r="G107" s="367" t="str">
        <f t="shared" si="99"/>
        <v>04</v>
      </c>
      <c r="H107" s="367" t="str">
        <f t="shared" si="100"/>
        <v>57</v>
      </c>
      <c r="I107" s="367" t="str">
        <f t="shared" si="101"/>
        <v>00</v>
      </c>
      <c r="J107" s="367" t="str">
        <f t="shared" si="102"/>
        <v>FB</v>
      </c>
      <c r="K107" s="367" t="str">
        <f t="shared" si="103"/>
        <v>05</v>
      </c>
      <c r="L107" s="367" t="str">
        <f t="shared" si="104"/>
        <v>12</v>
      </c>
      <c r="M107" s="367" t="str">
        <f t="shared" si="105"/>
        <v>0</v>
      </c>
      <c r="N107" s="367" t="str">
        <f t="shared" si="106"/>
        <v/>
      </c>
      <c r="O107" s="156" t="str">
        <f t="shared" si="107"/>
        <v/>
      </c>
      <c r="P107" s="157" t="str">
        <f t="shared" ref="P107:W122" si="160">MID(HEX2BIN($E107,8),P$2,1)</f>
        <v>1</v>
      </c>
      <c r="Q107" s="158" t="str">
        <f t="shared" si="160"/>
        <v>0</v>
      </c>
      <c r="R107" s="158" t="str">
        <f t="shared" si="160"/>
        <v>0</v>
      </c>
      <c r="S107" s="159" t="str">
        <f t="shared" si="160"/>
        <v>1</v>
      </c>
      <c r="T107" s="158" t="str">
        <f t="shared" si="160"/>
        <v>1</v>
      </c>
      <c r="U107" s="158" t="str">
        <f t="shared" si="160"/>
        <v>1</v>
      </c>
      <c r="V107" s="158" t="str">
        <f t="shared" si="160"/>
        <v>0</v>
      </c>
      <c r="W107" s="159" t="str">
        <f t="shared" si="160"/>
        <v>0</v>
      </c>
      <c r="X107" s="158" t="str">
        <f t="shared" ref="X107:AE122" si="161">MID(HEX2BIN($F107,8),X$2,1)</f>
        <v>0</v>
      </c>
      <c r="Y107" s="158" t="str">
        <f t="shared" si="161"/>
        <v>0</v>
      </c>
      <c r="Z107" s="158" t="str">
        <f t="shared" si="161"/>
        <v>0</v>
      </c>
      <c r="AA107" s="159" t="str">
        <f t="shared" si="161"/>
        <v>1</v>
      </c>
      <c r="AB107" s="161" t="str">
        <f t="shared" si="161"/>
        <v>1</v>
      </c>
      <c r="AC107" s="161" t="str">
        <f t="shared" si="161"/>
        <v>0</v>
      </c>
      <c r="AD107" s="158" t="str">
        <f t="shared" si="161"/>
        <v>1</v>
      </c>
      <c r="AE107" s="159" t="str">
        <f t="shared" si="161"/>
        <v>1</v>
      </c>
      <c r="AF107" s="367" t="str">
        <f t="shared" ref="AF107:AM122" si="162">MID(HEX2BIN($G107,8),AF$2,1)</f>
        <v>0</v>
      </c>
      <c r="AG107" s="162" t="str">
        <f t="shared" si="162"/>
        <v>0</v>
      </c>
      <c r="AH107" s="163" t="str">
        <f t="shared" si="162"/>
        <v>0</v>
      </c>
      <c r="AI107" s="165" t="str">
        <f t="shared" si="162"/>
        <v>0</v>
      </c>
      <c r="AJ107" s="164" t="str">
        <f t="shared" si="162"/>
        <v>0</v>
      </c>
      <c r="AK107" s="164" t="str">
        <f t="shared" si="162"/>
        <v>1</v>
      </c>
      <c r="AL107" s="289" t="str">
        <f t="shared" si="162"/>
        <v>0</v>
      </c>
      <c r="AM107" s="165" t="str">
        <f t="shared" si="162"/>
        <v>0</v>
      </c>
      <c r="AN107" s="230" t="str">
        <f t="shared" ref="AN107:AU122" si="163">MID(HEX2BIN($H107,8),AN$2,1)</f>
        <v>0</v>
      </c>
      <c r="AO107" s="230" t="str">
        <f t="shared" si="163"/>
        <v>1</v>
      </c>
      <c r="AP107" s="230" t="str">
        <f t="shared" si="163"/>
        <v>0</v>
      </c>
      <c r="AQ107" s="231" t="str">
        <f t="shared" si="163"/>
        <v>1</v>
      </c>
      <c r="AR107" s="230" t="str">
        <f t="shared" si="163"/>
        <v>0</v>
      </c>
      <c r="AS107" s="230" t="str">
        <f t="shared" si="163"/>
        <v>1</v>
      </c>
      <c r="AT107" s="230" t="str">
        <f t="shared" si="163"/>
        <v>1</v>
      </c>
      <c r="AU107" s="231" t="str">
        <f t="shared" si="163"/>
        <v>1</v>
      </c>
      <c r="AV107" s="230" t="str">
        <f t="shared" ref="AV107:BC122" si="164">MID(HEX2BIN($I107,8),AV$2,1)</f>
        <v>0</v>
      </c>
      <c r="AW107" s="232" t="str">
        <f t="shared" si="164"/>
        <v>0</v>
      </c>
      <c r="AX107" s="232" t="str">
        <f t="shared" si="164"/>
        <v>0</v>
      </c>
      <c r="AY107" s="233" t="str">
        <f t="shared" si="164"/>
        <v>0</v>
      </c>
      <c r="AZ107" s="232" t="str">
        <f t="shared" si="164"/>
        <v>0</v>
      </c>
      <c r="BA107" s="232" t="str">
        <f t="shared" si="164"/>
        <v>0</v>
      </c>
      <c r="BB107" s="232" t="str">
        <f t="shared" si="164"/>
        <v>0</v>
      </c>
      <c r="BC107" s="233" t="str">
        <f t="shared" si="164"/>
        <v>0</v>
      </c>
      <c r="BD107" s="168" t="str">
        <f t="shared" ref="BD107:BK122" si="165">MID(HEX2BIN($J107,8),BD$2,1)</f>
        <v>1</v>
      </c>
      <c r="BE107" s="168" t="str">
        <f t="shared" si="165"/>
        <v>1</v>
      </c>
      <c r="BF107" s="168" t="str">
        <f t="shared" si="165"/>
        <v>1</v>
      </c>
      <c r="BG107" s="169" t="str">
        <f t="shared" si="165"/>
        <v>1</v>
      </c>
      <c r="BH107" s="168" t="str">
        <f t="shared" si="165"/>
        <v>1</v>
      </c>
      <c r="BI107" s="168" t="str">
        <f t="shared" si="165"/>
        <v>0</v>
      </c>
      <c r="BJ107" s="168" t="str">
        <f t="shared" si="165"/>
        <v>1</v>
      </c>
      <c r="BK107" s="169" t="str">
        <f t="shared" si="165"/>
        <v>1</v>
      </c>
      <c r="BL107" s="168" t="str">
        <f t="shared" ref="BL107:BS122" si="166">MID(HEX2BIN($K107,8),BL$2,1)</f>
        <v>0</v>
      </c>
      <c r="BM107" s="168" t="str">
        <f t="shared" si="166"/>
        <v>0</v>
      </c>
      <c r="BN107" s="168" t="str">
        <f t="shared" si="166"/>
        <v>0</v>
      </c>
      <c r="BO107" s="169" t="str">
        <f t="shared" si="166"/>
        <v>0</v>
      </c>
      <c r="BP107" s="168" t="str">
        <f t="shared" si="166"/>
        <v>0</v>
      </c>
      <c r="BQ107" s="168" t="str">
        <f t="shared" si="166"/>
        <v>1</v>
      </c>
      <c r="BR107" s="168" t="str">
        <f t="shared" si="166"/>
        <v>0</v>
      </c>
      <c r="BS107" s="169" t="str">
        <f t="shared" si="166"/>
        <v>1</v>
      </c>
      <c r="BT107" s="302" t="str">
        <f t="shared" ref="BT107:CA122" si="167">MID(HEX2BIN($L107,8),BT$2,1)</f>
        <v>0</v>
      </c>
      <c r="BU107" s="302" t="str">
        <f t="shared" si="167"/>
        <v>0</v>
      </c>
      <c r="BV107" s="302" t="str">
        <f t="shared" si="167"/>
        <v>0</v>
      </c>
      <c r="BW107" s="303" t="str">
        <f t="shared" si="167"/>
        <v>1</v>
      </c>
      <c r="BX107" s="302" t="str">
        <f t="shared" si="167"/>
        <v>0</v>
      </c>
      <c r="BY107" s="302" t="str">
        <f t="shared" si="167"/>
        <v>0</v>
      </c>
      <c r="BZ107" s="302" t="str">
        <f t="shared" si="167"/>
        <v>1</v>
      </c>
      <c r="CA107" s="303" t="str">
        <f t="shared" si="167"/>
        <v>0</v>
      </c>
      <c r="CB107" s="164" t="str">
        <f t="shared" ref="CB107:CI122" si="168">MID(HEX2BIN($M107,8),CB$2,1)</f>
        <v>0</v>
      </c>
      <c r="CC107" s="289" t="str">
        <f t="shared" si="168"/>
        <v>0</v>
      </c>
      <c r="CD107" s="340" t="str">
        <f t="shared" si="168"/>
        <v>0</v>
      </c>
      <c r="CE107" s="341" t="str">
        <f t="shared" si="168"/>
        <v>0</v>
      </c>
      <c r="CF107" s="340" t="str">
        <f t="shared" si="168"/>
        <v>0</v>
      </c>
      <c r="CG107" s="340" t="str">
        <f t="shared" si="168"/>
        <v>0</v>
      </c>
      <c r="CH107" s="340" t="str">
        <f t="shared" si="168"/>
        <v>0</v>
      </c>
      <c r="CI107" s="341" t="str">
        <f t="shared" si="168"/>
        <v>0</v>
      </c>
      <c r="CJ107" s="367"/>
      <c r="CK107" s="367"/>
      <c r="CL107" s="32" t="str">
        <f t="shared" si="146"/>
        <v>9C1B</v>
      </c>
      <c r="CM107" s="285">
        <f t="shared" si="147"/>
        <v>87</v>
      </c>
      <c r="CN107" s="285">
        <f t="shared" si="150"/>
        <v>97</v>
      </c>
      <c r="CO107" s="142">
        <f t="shared" si="117"/>
        <v>63.1</v>
      </c>
      <c r="CP107" s="142">
        <f t="shared" si="118"/>
        <v>17.277777777777779</v>
      </c>
      <c r="CQ107" s="154">
        <f t="shared" si="148"/>
        <v>2</v>
      </c>
      <c r="CR107" s="367"/>
      <c r="CS107" s="170">
        <f t="shared" si="119"/>
        <v>9</v>
      </c>
      <c r="CT107" s="23">
        <f t="shared" si="120"/>
        <v>12</v>
      </c>
      <c r="CU107" s="171">
        <f t="shared" si="121"/>
        <v>1</v>
      </c>
      <c r="CV107" s="23">
        <f t="shared" si="122"/>
        <v>11</v>
      </c>
      <c r="CW107" s="172">
        <f t="shared" si="123"/>
        <v>0</v>
      </c>
      <c r="CX107" s="24">
        <f t="shared" si="124"/>
        <v>4</v>
      </c>
      <c r="CY107" s="267">
        <f t="shared" si="125"/>
        <v>5</v>
      </c>
      <c r="CZ107" s="268">
        <f t="shared" si="126"/>
        <v>7</v>
      </c>
      <c r="DA107" s="267">
        <f t="shared" si="127"/>
        <v>0</v>
      </c>
      <c r="DB107" s="268">
        <f t="shared" si="128"/>
        <v>0</v>
      </c>
      <c r="DC107" s="173">
        <f t="shared" si="129"/>
        <v>15</v>
      </c>
      <c r="DD107" s="26">
        <f t="shared" si="130"/>
        <v>11</v>
      </c>
      <c r="DE107" s="173">
        <f t="shared" si="131"/>
        <v>0</v>
      </c>
      <c r="DF107" s="26">
        <f t="shared" si="132"/>
        <v>5</v>
      </c>
      <c r="DG107" s="326">
        <f t="shared" si="133"/>
        <v>1</v>
      </c>
      <c r="DH107" s="327">
        <f t="shared" si="134"/>
        <v>2</v>
      </c>
      <c r="DI107" s="172">
        <f t="shared" si="135"/>
        <v>0</v>
      </c>
      <c r="DJ107" s="24">
        <f t="shared" si="136"/>
        <v>0</v>
      </c>
      <c r="DK107" s="172"/>
      <c r="DL107" s="19">
        <f t="shared" si="137"/>
        <v>156</v>
      </c>
      <c r="DM107" s="19">
        <f t="shared" si="138"/>
        <v>27</v>
      </c>
      <c r="DN107" s="174">
        <f t="shared" si="139"/>
        <v>4</v>
      </c>
      <c r="DO107" s="278">
        <f t="shared" si="140"/>
        <v>87</v>
      </c>
      <c r="DP107" s="278">
        <f t="shared" si="141"/>
        <v>0</v>
      </c>
      <c r="DQ107" s="20">
        <f t="shared" si="142"/>
        <v>251</v>
      </c>
      <c r="DR107" s="20">
        <f t="shared" si="143"/>
        <v>5</v>
      </c>
      <c r="DS107" s="337">
        <f t="shared" si="144"/>
        <v>18</v>
      </c>
      <c r="DT107" s="174">
        <f t="shared" si="145"/>
        <v>0</v>
      </c>
      <c r="DU107" s="172">
        <f t="shared" si="149"/>
        <v>18</v>
      </c>
      <c r="DV107" s="172"/>
      <c r="DW107" s="172"/>
      <c r="DX107" s="172"/>
      <c r="DY107" s="172"/>
      <c r="DZ107" s="172"/>
      <c r="EA107" s="172"/>
      <c r="EB107" s="172"/>
      <c r="EC107" s="172"/>
      <c r="ED107" s="172"/>
      <c r="EE107" s="172"/>
      <c r="EF107" s="172"/>
      <c r="EG107" s="172"/>
      <c r="EH107" s="172"/>
      <c r="EI107" s="172"/>
      <c r="EJ107" s="172"/>
      <c r="EK107" s="172"/>
      <c r="EL107" s="172"/>
      <c r="EM107" s="172"/>
      <c r="EN107" s="172"/>
      <c r="EO107" s="172"/>
      <c r="EP107" s="172"/>
      <c r="EQ107" s="172"/>
      <c r="ER107" s="172"/>
      <c r="ES107" s="172"/>
      <c r="ET107" s="172"/>
      <c r="EU107" s="172"/>
      <c r="EV107" s="172"/>
      <c r="EW107" s="172"/>
      <c r="EX107" s="172"/>
      <c r="EY107" s="172"/>
      <c r="EZ107" s="172"/>
      <c r="FA107" s="172"/>
      <c r="FB107" s="172"/>
      <c r="FC107" s="172"/>
      <c r="FD107" s="172"/>
      <c r="FE107" s="172"/>
      <c r="FF107" s="172"/>
      <c r="FG107" s="172"/>
      <c r="FH107" s="172"/>
      <c r="FI107" s="172"/>
      <c r="FJ107" s="172"/>
      <c r="FK107" s="172"/>
      <c r="FL107" s="172"/>
      <c r="FM107" s="172"/>
      <c r="FN107" s="172"/>
      <c r="FO107" s="172"/>
      <c r="FP107" s="172"/>
      <c r="FQ107" s="172"/>
      <c r="FR107" s="172"/>
      <c r="FS107" s="172"/>
      <c r="FT107" s="172"/>
      <c r="FU107" s="172"/>
      <c r="FV107" s="172"/>
      <c r="FW107" s="172"/>
      <c r="FX107" s="172"/>
      <c r="FY107" s="172"/>
      <c r="FZ107" s="172"/>
      <c r="GA107" s="172"/>
      <c r="GB107" s="172"/>
      <c r="GC107" s="172"/>
      <c r="GD107" s="172"/>
      <c r="GE107" s="172"/>
      <c r="GF107" s="172"/>
      <c r="GG107" s="172"/>
      <c r="GH107" s="172"/>
      <c r="GI107" s="172"/>
      <c r="GJ107" s="172"/>
      <c r="GK107" s="172"/>
      <c r="GL107" s="172"/>
      <c r="GM107" s="172"/>
      <c r="GN107" s="172"/>
      <c r="GO107" s="172"/>
      <c r="GP107" s="172"/>
      <c r="GQ107" s="172"/>
      <c r="GR107" s="172"/>
      <c r="GS107" s="172"/>
      <c r="GT107" s="172"/>
      <c r="GU107" s="172"/>
      <c r="GV107" s="172"/>
      <c r="GW107" s="172"/>
      <c r="GX107" s="172"/>
      <c r="GY107" s="172"/>
      <c r="GZ107" s="172"/>
      <c r="HA107" s="172"/>
      <c r="HB107" s="172"/>
      <c r="HC107" s="172"/>
      <c r="HD107" s="172"/>
      <c r="HE107" s="172"/>
      <c r="HF107" s="172"/>
      <c r="HG107" s="172"/>
      <c r="HH107" s="172"/>
      <c r="HI107" s="172"/>
      <c r="HJ107" s="172"/>
      <c r="HK107" s="172"/>
      <c r="HL107" s="172"/>
      <c r="HM107" s="172"/>
      <c r="HN107" s="172"/>
      <c r="HO107" s="172"/>
      <c r="HP107" s="172"/>
      <c r="HQ107" s="172"/>
      <c r="HR107" s="172"/>
      <c r="HS107" s="172"/>
      <c r="HT107" s="172"/>
      <c r="HU107" s="172"/>
      <c r="HV107" s="172"/>
      <c r="HW107" s="172"/>
      <c r="HX107" s="172"/>
      <c r="HY107" s="172"/>
      <c r="HZ107" s="172"/>
      <c r="IA107" s="172"/>
      <c r="IB107" s="172"/>
      <c r="IC107" s="172"/>
      <c r="ID107" s="172"/>
      <c r="IE107" s="172"/>
      <c r="IF107" s="172"/>
      <c r="IG107" s="172"/>
      <c r="IH107" s="172"/>
      <c r="II107" s="172"/>
      <c r="IJ107" s="172"/>
      <c r="IK107" s="172"/>
      <c r="IL107" s="172"/>
      <c r="IM107" s="172"/>
      <c r="IN107" s="172"/>
      <c r="IO107" s="172"/>
      <c r="IP107" s="172"/>
      <c r="IQ107" s="172"/>
      <c r="IR107" s="172"/>
      <c r="IS107" s="172"/>
      <c r="IT107" s="172"/>
      <c r="IU107" s="172"/>
      <c r="IV107" s="172"/>
      <c r="IW107" s="172"/>
      <c r="IX107" s="172"/>
      <c r="IY107" s="172"/>
      <c r="IZ107" s="172"/>
      <c r="JA107" s="172"/>
      <c r="JB107" s="172"/>
      <c r="JC107" s="172"/>
      <c r="JD107" s="172"/>
      <c r="JE107" s="172"/>
      <c r="JF107" s="172"/>
      <c r="JG107" s="172"/>
      <c r="JH107" s="172"/>
      <c r="JI107" s="172"/>
      <c r="JJ107" s="172"/>
      <c r="JK107" s="172"/>
      <c r="JL107" s="172"/>
      <c r="JM107" s="172"/>
      <c r="JN107" s="172"/>
      <c r="JO107" s="172"/>
      <c r="JP107" s="172"/>
      <c r="JQ107" s="172"/>
      <c r="JR107" s="172"/>
      <c r="JS107" s="172"/>
      <c r="JT107" s="172"/>
      <c r="JU107" s="172"/>
      <c r="JV107" s="172"/>
      <c r="JW107" s="172"/>
      <c r="JX107" s="172"/>
      <c r="JY107" s="172"/>
      <c r="JZ107" s="172"/>
      <c r="KA107" s="172"/>
      <c r="KB107" s="172"/>
      <c r="KC107" s="172"/>
      <c r="KD107" s="172"/>
      <c r="KE107" s="172"/>
      <c r="KF107" s="172"/>
      <c r="KG107" s="172"/>
      <c r="KH107" s="172"/>
      <c r="KI107" s="172"/>
      <c r="KJ107" s="172"/>
      <c r="KK107" s="172"/>
      <c r="KL107" s="172"/>
      <c r="KM107" s="172"/>
      <c r="KN107" s="172"/>
      <c r="KO107" s="172"/>
      <c r="KP107" s="172"/>
      <c r="KQ107" s="172"/>
      <c r="KR107" s="172"/>
      <c r="KS107" s="172"/>
      <c r="KT107" s="172"/>
      <c r="KU107" s="172"/>
      <c r="KV107" s="172"/>
      <c r="KW107" s="172"/>
      <c r="KX107" s="172"/>
      <c r="KY107" s="172"/>
      <c r="KZ107" s="172"/>
      <c r="LA107" s="172"/>
      <c r="LB107" s="172"/>
      <c r="LC107" s="172"/>
      <c r="LD107" s="172"/>
      <c r="LE107" s="172"/>
      <c r="LF107" s="172"/>
      <c r="LG107" s="172"/>
      <c r="LH107" s="172"/>
      <c r="LI107" s="172"/>
      <c r="LJ107" s="172"/>
      <c r="LK107" s="172"/>
      <c r="LL107" s="172"/>
      <c r="LM107" s="172"/>
      <c r="LN107" s="172"/>
      <c r="LO107" s="172"/>
      <c r="LP107" s="172"/>
      <c r="LQ107" s="172"/>
      <c r="LR107" s="172"/>
      <c r="LS107" s="172"/>
      <c r="LT107" s="172"/>
      <c r="LU107" s="172"/>
      <c r="LV107" s="172"/>
      <c r="LW107" s="172"/>
      <c r="LX107" s="172"/>
      <c r="LY107" s="172"/>
      <c r="LZ107" s="172"/>
      <c r="MA107" s="172"/>
      <c r="MB107" s="172"/>
      <c r="MC107" s="172"/>
      <c r="MD107" s="172"/>
      <c r="ME107" s="172"/>
      <c r="MF107" s="172"/>
      <c r="MG107" s="172"/>
      <c r="MH107" s="172"/>
      <c r="MI107" s="172"/>
      <c r="MJ107" s="172"/>
      <c r="MK107" s="172"/>
      <c r="ML107" s="172"/>
      <c r="MM107" s="172"/>
      <c r="MN107" s="172"/>
      <c r="MO107" s="172"/>
      <c r="MP107" s="172"/>
      <c r="MQ107" s="172"/>
      <c r="MR107" s="172"/>
      <c r="MS107" s="172"/>
      <c r="MT107" s="172"/>
      <c r="MU107" s="172"/>
      <c r="MV107" s="172"/>
      <c r="MW107" s="172"/>
      <c r="MX107" s="172"/>
      <c r="MY107" s="172"/>
      <c r="MZ107" s="172"/>
      <c r="NA107" s="172"/>
      <c r="NB107" s="172"/>
      <c r="NC107" s="172"/>
      <c r="ND107" s="172"/>
      <c r="NE107" s="172"/>
      <c r="NF107" s="172"/>
      <c r="NG107" s="172"/>
      <c r="NH107" s="172"/>
      <c r="NI107" s="172"/>
      <c r="NJ107" s="172"/>
      <c r="NK107" s="172"/>
      <c r="NL107" s="172"/>
      <c r="NM107" s="172"/>
      <c r="NN107" s="172"/>
      <c r="NO107" s="172"/>
      <c r="NP107" s="172"/>
      <c r="NQ107" s="172"/>
      <c r="NR107" s="172"/>
      <c r="NS107" s="172"/>
      <c r="NT107" s="172"/>
      <c r="NU107" s="172"/>
      <c r="NV107" s="172"/>
      <c r="NW107" s="172"/>
      <c r="NX107" s="172"/>
      <c r="NY107" s="172"/>
      <c r="NZ107" s="172"/>
      <c r="OA107" s="172"/>
      <c r="OB107" s="172"/>
      <c r="OC107" s="172"/>
      <c r="OD107" s="172"/>
      <c r="OE107" s="172"/>
      <c r="OF107" s="172"/>
      <c r="OG107" s="172"/>
      <c r="OH107" s="172"/>
      <c r="OI107" s="172"/>
      <c r="OJ107" s="172"/>
      <c r="OK107" s="172"/>
      <c r="OL107" s="172"/>
      <c r="OM107" s="172"/>
      <c r="ON107" s="172"/>
      <c r="OO107" s="172"/>
      <c r="OP107" s="172"/>
      <c r="OQ107" s="172"/>
      <c r="OR107" s="172"/>
      <c r="OS107" s="172"/>
      <c r="OT107" s="172"/>
      <c r="OU107" s="172"/>
      <c r="OV107" s="172"/>
      <c r="OW107" s="172"/>
      <c r="OX107" s="172"/>
      <c r="OY107" s="172"/>
      <c r="OZ107" s="172"/>
      <c r="PA107" s="172"/>
      <c r="PB107" s="172"/>
      <c r="PC107" s="172"/>
      <c r="PD107" s="172"/>
      <c r="PE107" s="172"/>
      <c r="PF107" s="172"/>
      <c r="PG107" s="172"/>
      <c r="PH107" s="172"/>
      <c r="PI107" s="172"/>
      <c r="PJ107" s="172"/>
      <c r="PK107" s="172"/>
      <c r="PL107" s="172"/>
      <c r="PM107" s="172"/>
      <c r="PN107" s="172"/>
      <c r="PO107" s="172"/>
      <c r="PP107" s="172"/>
      <c r="PQ107" s="172"/>
      <c r="PR107" s="172"/>
      <c r="PS107" s="172"/>
      <c r="PT107" s="172"/>
      <c r="PU107" s="172"/>
      <c r="PV107" s="172"/>
      <c r="PW107" s="172"/>
      <c r="PX107" s="172"/>
      <c r="PY107" s="172"/>
      <c r="PZ107" s="172"/>
      <c r="QA107" s="172"/>
      <c r="QB107" s="172"/>
      <c r="QC107" s="172"/>
      <c r="QD107" s="172"/>
      <c r="QE107" s="172"/>
      <c r="QF107" s="172"/>
      <c r="QG107" s="172"/>
      <c r="QH107" s="172"/>
      <c r="QI107" s="172"/>
      <c r="QJ107" s="172"/>
      <c r="QK107" s="172"/>
      <c r="QL107" s="172"/>
      <c r="QM107" s="172"/>
      <c r="QN107" s="172"/>
      <c r="QO107" s="172"/>
      <c r="QP107" s="172"/>
      <c r="QQ107" s="172"/>
      <c r="QR107" s="172"/>
      <c r="QS107" s="172"/>
      <c r="QT107" s="172"/>
      <c r="QU107" s="172"/>
      <c r="QV107" s="172"/>
      <c r="QW107" s="172"/>
      <c r="QX107" s="172"/>
      <c r="QY107" s="172"/>
      <c r="QZ107" s="172"/>
      <c r="RA107" s="172"/>
      <c r="RB107" s="172"/>
      <c r="RC107" s="172"/>
      <c r="RD107" s="172"/>
      <c r="RE107" s="172"/>
      <c r="RF107" s="172"/>
      <c r="RG107" s="172"/>
      <c r="RH107" s="172"/>
      <c r="RI107" s="172"/>
      <c r="RJ107" s="172"/>
      <c r="RK107" s="172"/>
      <c r="RL107" s="172"/>
      <c r="RM107" s="172"/>
      <c r="RN107" s="172"/>
      <c r="RO107" s="172"/>
      <c r="RP107" s="172"/>
      <c r="RQ107" s="172"/>
      <c r="RR107" s="172"/>
      <c r="RS107" s="172"/>
      <c r="RT107" s="172"/>
      <c r="RU107" s="172"/>
      <c r="RV107" s="172"/>
      <c r="RW107" s="172"/>
      <c r="RX107" s="172"/>
      <c r="RY107" s="172"/>
      <c r="RZ107" s="172"/>
      <c r="SA107" s="172"/>
      <c r="SB107" s="172"/>
      <c r="SC107" s="172"/>
      <c r="SD107" s="172"/>
      <c r="SE107" s="172"/>
      <c r="SF107" s="172"/>
      <c r="SG107" s="172"/>
      <c r="SH107" s="172"/>
      <c r="SI107" s="172"/>
      <c r="SJ107" s="172"/>
      <c r="SK107" s="172"/>
      <c r="SL107" s="172"/>
      <c r="SM107" s="172"/>
      <c r="SN107" s="172"/>
      <c r="SO107" s="172"/>
      <c r="SP107" s="172"/>
      <c r="SQ107" s="172"/>
      <c r="SR107" s="172"/>
      <c r="SS107" s="172"/>
      <c r="ST107" s="172"/>
      <c r="SU107" s="172"/>
      <c r="SV107" s="172"/>
      <c r="SW107" s="172"/>
      <c r="SX107" s="172"/>
      <c r="SY107" s="172"/>
      <c r="SZ107" s="172"/>
      <c r="TA107" s="172"/>
      <c r="TB107" s="172"/>
      <c r="TC107" s="172"/>
      <c r="TD107" s="172"/>
      <c r="TE107" s="172"/>
      <c r="TF107" s="172"/>
      <c r="TG107" s="172"/>
      <c r="TH107" s="172"/>
      <c r="TI107" s="172"/>
      <c r="TJ107" s="172"/>
      <c r="TK107" s="172"/>
      <c r="TL107" s="172"/>
      <c r="TM107" s="172"/>
      <c r="TN107" s="172"/>
      <c r="TO107" s="172"/>
      <c r="TP107" s="172"/>
      <c r="TQ107" s="172"/>
      <c r="TR107" s="172"/>
      <c r="TS107" s="172"/>
      <c r="TT107" s="172"/>
      <c r="TU107" s="172"/>
      <c r="TV107" s="172"/>
      <c r="TW107" s="172"/>
      <c r="TX107" s="172"/>
      <c r="TY107" s="172"/>
      <c r="TZ107" s="172"/>
      <c r="UA107" s="172"/>
      <c r="UB107" s="172"/>
      <c r="UC107" s="172"/>
      <c r="UD107" s="172"/>
      <c r="UE107" s="172"/>
      <c r="UF107" s="172"/>
      <c r="UG107" s="172"/>
      <c r="UH107" s="172"/>
      <c r="UI107" s="172"/>
      <c r="UJ107" s="172"/>
      <c r="UK107" s="172"/>
      <c r="UL107" s="172"/>
      <c r="UM107" s="172"/>
      <c r="UN107" s="172"/>
      <c r="UO107" s="172"/>
      <c r="UP107" s="172"/>
      <c r="UQ107" s="172"/>
      <c r="UR107" s="172"/>
      <c r="US107" s="172"/>
      <c r="UT107" s="172"/>
      <c r="UU107" s="172"/>
      <c r="UV107" s="172"/>
      <c r="UW107" s="172"/>
      <c r="UX107" s="172"/>
      <c r="UY107" s="172"/>
      <c r="UZ107" s="172"/>
      <c r="VA107" s="172"/>
      <c r="VB107" s="172"/>
      <c r="VC107" s="172"/>
      <c r="VD107" s="172"/>
      <c r="VE107" s="172"/>
      <c r="VF107" s="172"/>
      <c r="VG107" s="172"/>
      <c r="VH107" s="172"/>
      <c r="VI107" s="172"/>
      <c r="VJ107" s="172"/>
      <c r="VK107" s="172"/>
      <c r="VL107" s="172"/>
      <c r="VM107" s="172"/>
      <c r="VN107" s="172"/>
      <c r="VO107" s="172"/>
      <c r="VP107" s="172"/>
      <c r="VQ107" s="172"/>
      <c r="VR107" s="172"/>
      <c r="VS107" s="172"/>
      <c r="VT107" s="172"/>
      <c r="VU107" s="172"/>
      <c r="VV107" s="172"/>
      <c r="VW107" s="172"/>
      <c r="VX107" s="172"/>
      <c r="VY107" s="172"/>
      <c r="VZ107" s="172"/>
      <c r="WA107" s="172"/>
      <c r="WB107" s="172"/>
      <c r="WC107" s="172"/>
      <c r="WD107" s="172"/>
      <c r="WE107" s="172"/>
      <c r="WF107" s="172"/>
      <c r="WG107" s="172"/>
      <c r="WH107" s="172"/>
      <c r="WI107" s="172"/>
      <c r="WJ107" s="172"/>
      <c r="WK107" s="172"/>
      <c r="WL107" s="172"/>
      <c r="WM107" s="172"/>
      <c r="WN107" s="172"/>
      <c r="WO107" s="172"/>
      <c r="WP107" s="172"/>
      <c r="WQ107" s="172"/>
      <c r="WR107" s="172"/>
      <c r="WS107" s="172"/>
      <c r="WT107" s="172"/>
      <c r="WU107" s="172"/>
      <c r="WV107" s="172"/>
      <c r="WW107" s="172"/>
      <c r="WX107" s="172"/>
      <c r="WY107" s="172"/>
      <c r="WZ107" s="172"/>
      <c r="XA107" s="172"/>
      <c r="XB107" s="172"/>
      <c r="XC107" s="172"/>
      <c r="XD107" s="172"/>
      <c r="XE107" s="172"/>
      <c r="XF107" s="172"/>
      <c r="XG107" s="172"/>
      <c r="XH107" s="172"/>
      <c r="XI107" s="172"/>
      <c r="XJ107" s="172"/>
      <c r="XK107" s="172"/>
      <c r="XL107" s="172"/>
      <c r="XM107" s="172"/>
      <c r="XN107" s="172"/>
      <c r="XO107" s="172"/>
      <c r="XP107" s="172"/>
      <c r="XQ107" s="172"/>
      <c r="XR107" s="172"/>
      <c r="XS107" s="172"/>
      <c r="XT107" s="172"/>
      <c r="XU107" s="172"/>
      <c r="XV107" s="172"/>
      <c r="XW107" s="172"/>
      <c r="XX107" s="172"/>
      <c r="XY107" s="172"/>
      <c r="XZ107" s="172"/>
      <c r="YA107" s="172"/>
      <c r="YB107" s="172"/>
      <c r="YC107" s="172"/>
      <c r="YD107" s="172"/>
      <c r="YE107" s="172"/>
      <c r="YF107" s="172"/>
      <c r="YG107" s="172"/>
      <c r="YH107" s="172"/>
      <c r="YI107" s="172"/>
      <c r="YJ107" s="172"/>
      <c r="YK107" s="172"/>
      <c r="YL107" s="172"/>
      <c r="YM107" s="172"/>
      <c r="YN107" s="172"/>
      <c r="YO107" s="172"/>
      <c r="YP107" s="172"/>
      <c r="YQ107" s="172"/>
      <c r="YR107" s="172"/>
      <c r="YS107" s="172"/>
      <c r="YT107" s="172"/>
      <c r="YU107" s="172"/>
      <c r="YV107" s="172"/>
      <c r="YW107" s="172"/>
      <c r="YX107" s="172"/>
      <c r="YY107" s="172"/>
      <c r="YZ107" s="172"/>
      <c r="ZA107" s="172"/>
      <c r="ZB107" s="172"/>
      <c r="ZC107" s="172"/>
      <c r="ZD107" s="172"/>
      <c r="ZE107" s="172"/>
      <c r="ZF107" s="172"/>
      <c r="ZG107" s="172"/>
      <c r="ZH107" s="172"/>
      <c r="ZI107" s="172"/>
      <c r="ZJ107" s="172"/>
      <c r="ZK107" s="172"/>
      <c r="ZL107" s="172"/>
      <c r="ZM107" s="172"/>
      <c r="ZN107" s="172"/>
      <c r="ZO107" s="172"/>
      <c r="ZP107" s="172"/>
      <c r="ZQ107" s="172"/>
      <c r="ZR107" s="172"/>
      <c r="ZS107" s="172"/>
      <c r="ZT107" s="172"/>
      <c r="ZU107" s="172"/>
      <c r="ZV107" s="172"/>
      <c r="ZW107" s="172"/>
      <c r="ZX107" s="172"/>
      <c r="ZY107" s="172"/>
      <c r="ZZ107" s="172"/>
      <c r="AAA107" s="172"/>
      <c r="AAB107" s="172"/>
      <c r="AAC107" s="172"/>
      <c r="AAD107" s="172"/>
      <c r="AAE107" s="172"/>
      <c r="AAF107" s="172"/>
      <c r="AAG107" s="172"/>
      <c r="AAH107" s="172"/>
      <c r="AAI107" s="172"/>
      <c r="AAJ107" s="172"/>
      <c r="AAK107" s="172"/>
      <c r="AAL107" s="172"/>
      <c r="AAM107" s="172"/>
      <c r="AAN107" s="172"/>
      <c r="AAO107" s="172"/>
      <c r="AAP107" s="172"/>
      <c r="AAQ107" s="172"/>
      <c r="AAR107" s="172"/>
      <c r="AAS107" s="172"/>
      <c r="AAT107" s="172"/>
      <c r="AAU107" s="172"/>
      <c r="AAV107" s="172"/>
      <c r="AAW107" s="172"/>
      <c r="AAX107" s="172"/>
      <c r="AAY107" s="172"/>
      <c r="AAZ107" s="172"/>
      <c r="ABA107" s="172"/>
      <c r="ABB107" s="172"/>
      <c r="ABC107" s="172"/>
      <c r="ABD107" s="172"/>
      <c r="ABE107" s="172"/>
      <c r="ABF107" s="172"/>
      <c r="ABG107" s="172"/>
      <c r="ABH107" s="172"/>
      <c r="ABI107" s="172"/>
      <c r="ABJ107" s="172"/>
      <c r="ABK107" s="172"/>
      <c r="ABL107" s="172"/>
      <c r="ABM107" s="172"/>
      <c r="ABN107" s="172"/>
      <c r="ABO107" s="172"/>
      <c r="ABP107" s="172"/>
      <c r="ABQ107" s="172"/>
      <c r="ABR107" s="172"/>
      <c r="ABS107" s="172"/>
      <c r="ABT107" s="172"/>
      <c r="ABU107" s="172"/>
      <c r="ABV107" s="172"/>
      <c r="ABW107" s="172"/>
      <c r="ABX107" s="172"/>
      <c r="ABY107" s="172"/>
      <c r="ABZ107" s="172"/>
      <c r="ACA107" s="172"/>
      <c r="ACB107" s="172"/>
      <c r="ACC107" s="172"/>
      <c r="ACD107" s="172"/>
      <c r="ACE107" s="172"/>
      <c r="ACF107" s="172"/>
      <c r="ACG107" s="172"/>
      <c r="ACH107" s="172"/>
      <c r="ACI107" s="172"/>
      <c r="ACJ107" s="172"/>
      <c r="ACK107" s="172"/>
      <c r="ACL107" s="172"/>
      <c r="ACM107" s="172"/>
      <c r="ACN107" s="172"/>
      <c r="ACO107" s="172"/>
      <c r="ACP107" s="172"/>
      <c r="ACQ107" s="172"/>
      <c r="ACR107" s="172"/>
      <c r="ACS107" s="172"/>
      <c r="ACT107" s="172"/>
      <c r="ACU107" s="172"/>
      <c r="ACV107" s="172"/>
      <c r="ACW107" s="172"/>
      <c r="ACX107" s="172"/>
      <c r="ACY107" s="172"/>
      <c r="ACZ107" s="172"/>
      <c r="ADA107" s="172"/>
      <c r="ADB107" s="172"/>
      <c r="ADC107" s="172"/>
      <c r="ADD107" s="172"/>
      <c r="ADE107" s="172"/>
      <c r="ADF107" s="172"/>
      <c r="ADG107" s="172"/>
      <c r="ADH107" s="172"/>
      <c r="ADI107" s="172"/>
      <c r="ADJ107" s="172"/>
      <c r="ADK107" s="172"/>
      <c r="ADL107" s="172"/>
      <c r="ADM107" s="172"/>
      <c r="ADN107" s="172"/>
      <c r="ADO107" s="172"/>
      <c r="ADP107" s="172"/>
      <c r="ADQ107" s="172"/>
      <c r="ADR107" s="172"/>
      <c r="ADS107" s="172"/>
      <c r="ADT107" s="172"/>
      <c r="ADU107" s="172"/>
      <c r="ADV107" s="172"/>
      <c r="ADW107" s="172"/>
      <c r="ADX107" s="172"/>
      <c r="ADY107" s="172"/>
      <c r="ADZ107" s="172"/>
      <c r="AEA107" s="172"/>
      <c r="AEB107" s="172"/>
      <c r="AEC107" s="172"/>
      <c r="AED107" s="172"/>
      <c r="AEE107" s="172"/>
      <c r="AEF107" s="172"/>
      <c r="AEG107" s="172"/>
      <c r="AEH107" s="172"/>
      <c r="AEI107" s="172"/>
      <c r="AEJ107" s="172"/>
      <c r="AEK107" s="172"/>
      <c r="AEL107" s="172"/>
      <c r="AEM107" s="172"/>
      <c r="AEN107" s="172"/>
      <c r="AEO107" s="172"/>
      <c r="AEP107" s="172"/>
      <c r="AEQ107" s="172"/>
      <c r="AER107" s="172"/>
      <c r="AES107" s="172"/>
      <c r="AET107" s="172"/>
      <c r="AEU107" s="172"/>
      <c r="AEV107" s="172"/>
      <c r="AEW107" s="172"/>
      <c r="AEX107" s="172"/>
      <c r="AEY107" s="172"/>
      <c r="AEZ107" s="172"/>
      <c r="AFA107" s="172"/>
      <c r="AFB107" s="172"/>
      <c r="AFC107" s="172"/>
      <c r="AFD107" s="172"/>
      <c r="AFE107" s="172"/>
      <c r="AFF107" s="172"/>
      <c r="AFG107" s="172"/>
      <c r="AFH107" s="172"/>
      <c r="AFI107" s="172"/>
      <c r="AFJ107" s="172"/>
      <c r="AFK107" s="172"/>
      <c r="AFL107" s="172"/>
      <c r="AFM107" s="172"/>
      <c r="AFN107" s="172"/>
      <c r="AFO107" s="172"/>
      <c r="AFP107" s="172"/>
      <c r="AFQ107" s="172"/>
      <c r="AFR107" s="172"/>
      <c r="AFS107" s="172"/>
      <c r="AFT107" s="172"/>
      <c r="AFU107" s="172"/>
      <c r="AFV107" s="172"/>
      <c r="AFW107" s="172"/>
      <c r="AFX107" s="172"/>
      <c r="AFY107" s="172"/>
      <c r="AFZ107" s="172"/>
      <c r="AGA107" s="172"/>
      <c r="AGB107" s="172"/>
      <c r="AGC107" s="172"/>
      <c r="AGD107" s="172"/>
      <c r="AGE107" s="172"/>
      <c r="AGF107" s="172"/>
      <c r="AGG107" s="172"/>
      <c r="AGH107" s="172"/>
      <c r="AGI107" s="172"/>
      <c r="AGJ107" s="172"/>
      <c r="AGK107" s="172"/>
      <c r="AGL107" s="172"/>
      <c r="AGM107" s="172"/>
      <c r="AGN107" s="172"/>
      <c r="AGO107" s="172"/>
      <c r="AGP107" s="172"/>
      <c r="AGQ107" s="172"/>
      <c r="AGR107" s="172"/>
      <c r="AGS107" s="172"/>
      <c r="AGT107" s="172"/>
      <c r="AGU107" s="172"/>
      <c r="AGV107" s="172"/>
      <c r="AGW107" s="172"/>
      <c r="AGX107" s="172"/>
      <c r="AGY107" s="172"/>
      <c r="AGZ107" s="172"/>
      <c r="AHA107" s="172"/>
      <c r="AHB107" s="172"/>
      <c r="AHC107" s="172"/>
      <c r="AHD107" s="172"/>
      <c r="AHE107" s="172"/>
      <c r="AHF107" s="172"/>
      <c r="AHG107" s="172"/>
      <c r="AHH107" s="172"/>
      <c r="AHI107" s="172"/>
      <c r="AHJ107" s="172"/>
      <c r="AHK107" s="172"/>
      <c r="AHL107" s="172"/>
      <c r="AHM107" s="172"/>
      <c r="AHN107" s="172"/>
      <c r="AHO107" s="172"/>
      <c r="AHP107" s="172"/>
      <c r="AHQ107" s="172"/>
      <c r="AHR107" s="172"/>
      <c r="AHS107" s="172"/>
      <c r="AHT107" s="172"/>
      <c r="AHU107" s="172"/>
      <c r="AHV107" s="172"/>
      <c r="AHW107" s="172"/>
      <c r="AHX107" s="172"/>
      <c r="AHY107" s="172"/>
      <c r="AHZ107" s="172"/>
      <c r="AIA107" s="172"/>
      <c r="AIB107" s="172"/>
      <c r="AIC107" s="172"/>
      <c r="AID107" s="172"/>
      <c r="AIE107" s="172"/>
      <c r="AIF107" s="172"/>
      <c r="AIG107" s="172"/>
      <c r="AIH107" s="172"/>
      <c r="AII107" s="172"/>
      <c r="AIJ107" s="172"/>
      <c r="AIK107" s="172"/>
      <c r="AIL107" s="172"/>
      <c r="AIM107" s="172"/>
      <c r="AIN107" s="172"/>
      <c r="AIO107" s="172"/>
      <c r="AIP107" s="172"/>
      <c r="AIQ107" s="172"/>
      <c r="AIR107" s="172"/>
      <c r="AIS107" s="172"/>
      <c r="AIT107" s="172"/>
      <c r="AIU107" s="172"/>
      <c r="AIV107" s="172"/>
      <c r="AIW107" s="172"/>
      <c r="AIX107" s="172"/>
      <c r="AIY107" s="172"/>
      <c r="AIZ107" s="172"/>
      <c r="AJA107" s="172"/>
      <c r="AJB107" s="172"/>
      <c r="AJC107" s="172"/>
      <c r="AJD107" s="172"/>
      <c r="AJE107" s="172"/>
      <c r="AJF107" s="172"/>
      <c r="AJG107" s="172"/>
      <c r="AJH107" s="172"/>
      <c r="AJI107" s="172"/>
      <c r="AJJ107" s="172"/>
      <c r="AJK107" s="172"/>
      <c r="AJL107" s="172"/>
      <c r="AJM107" s="172"/>
      <c r="AJN107" s="172"/>
      <c r="AJO107" s="172"/>
      <c r="AJP107" s="172"/>
      <c r="AJQ107" s="172"/>
      <c r="AJR107" s="172"/>
      <c r="AJS107" s="172"/>
      <c r="AJT107" s="172"/>
      <c r="AJU107" s="172"/>
      <c r="AJV107" s="172"/>
      <c r="AJW107" s="172"/>
      <c r="AJX107" s="172"/>
      <c r="AJY107" s="172"/>
      <c r="AJZ107" s="172"/>
      <c r="AKA107" s="172"/>
      <c r="AKB107" s="172"/>
      <c r="AKC107" s="172"/>
      <c r="AKD107" s="172"/>
      <c r="AKE107" s="172"/>
      <c r="AKF107" s="172"/>
      <c r="AKG107" s="172"/>
      <c r="AKH107" s="172"/>
      <c r="AKI107" s="172"/>
      <c r="AKJ107" s="172"/>
      <c r="AKK107" s="172"/>
      <c r="AKL107" s="172"/>
      <c r="AKM107" s="172"/>
      <c r="AKN107" s="172"/>
      <c r="AKO107" s="172"/>
      <c r="AKP107" s="172"/>
      <c r="AKQ107" s="172"/>
      <c r="AKR107" s="172"/>
      <c r="AKS107" s="172"/>
      <c r="AKT107" s="172"/>
      <c r="AKU107" s="172"/>
      <c r="AKV107" s="172"/>
      <c r="AKW107" s="172"/>
      <c r="AKX107" s="172"/>
      <c r="AKY107" s="172"/>
      <c r="AKZ107" s="172"/>
      <c r="ALA107" s="172"/>
      <c r="ALB107" s="172"/>
      <c r="ALC107" s="172"/>
      <c r="ALD107" s="172"/>
      <c r="ALE107" s="172"/>
      <c r="ALF107" s="172"/>
      <c r="ALG107" s="172"/>
      <c r="ALH107" s="172"/>
      <c r="ALI107" s="172"/>
      <c r="ALJ107" s="172"/>
      <c r="ALK107" s="172"/>
      <c r="ALL107" s="172"/>
      <c r="ALM107" s="172"/>
      <c r="ALN107" s="172"/>
      <c r="ALO107" s="172"/>
      <c r="ALP107" s="172"/>
      <c r="ALQ107" s="172"/>
      <c r="ALR107" s="172"/>
      <c r="ALS107" s="172"/>
      <c r="ALT107" s="172"/>
      <c r="ALU107" s="172"/>
      <c r="ALV107" s="172"/>
      <c r="ALW107" s="172"/>
      <c r="ALX107" s="172"/>
      <c r="ALY107" s="172"/>
      <c r="ALZ107" s="172"/>
      <c r="AMA107" s="172"/>
      <c r="AMB107" s="172"/>
      <c r="AMC107" s="172"/>
      <c r="AMD107" s="172"/>
      <c r="AME107" s="172"/>
      <c r="AMF107" s="172"/>
      <c r="AMG107" s="172"/>
      <c r="AMH107" s="172"/>
      <c r="AMI107" s="172"/>
      <c r="AMJ107" s="172"/>
      <c r="AMK107" s="172"/>
      <c r="AML107" s="172"/>
    </row>
    <row r="108" spans="1:1026" s="282" customFormat="1">
      <c r="A108" s="408" t="s">
        <v>476</v>
      </c>
      <c r="B108" s="408" t="s">
        <v>477</v>
      </c>
      <c r="C108" s="154">
        <f t="shared" si="95"/>
        <v>17</v>
      </c>
      <c r="D108" s="167">
        <f t="shared" si="96"/>
        <v>68</v>
      </c>
      <c r="E108" s="166" t="str">
        <f t="shared" si="97"/>
        <v>9C</v>
      </c>
      <c r="F108" s="367" t="str">
        <f t="shared" si="98"/>
        <v>1B</v>
      </c>
      <c r="G108" s="367" t="str">
        <f t="shared" si="99"/>
        <v>06</v>
      </c>
      <c r="H108" s="367" t="str">
        <f t="shared" si="100"/>
        <v>57</v>
      </c>
      <c r="I108" s="367" t="str">
        <f t="shared" si="101"/>
        <v>00</v>
      </c>
      <c r="J108" s="367" t="str">
        <f t="shared" si="102"/>
        <v>FB</v>
      </c>
      <c r="K108" s="367" t="str">
        <f t="shared" si="103"/>
        <v>05</v>
      </c>
      <c r="L108" s="367" t="str">
        <f t="shared" si="104"/>
        <v>14</v>
      </c>
      <c r="M108" s="367" t="str">
        <f t="shared" si="105"/>
        <v>0</v>
      </c>
      <c r="N108" s="367" t="str">
        <f t="shared" si="106"/>
        <v/>
      </c>
      <c r="O108" s="156" t="str">
        <f t="shared" si="107"/>
        <v/>
      </c>
      <c r="P108" s="157" t="str">
        <f t="shared" si="160"/>
        <v>1</v>
      </c>
      <c r="Q108" s="158" t="str">
        <f t="shared" si="160"/>
        <v>0</v>
      </c>
      <c r="R108" s="158" t="str">
        <f t="shared" si="160"/>
        <v>0</v>
      </c>
      <c r="S108" s="159" t="str">
        <f t="shared" si="160"/>
        <v>1</v>
      </c>
      <c r="T108" s="158" t="str">
        <f t="shared" si="160"/>
        <v>1</v>
      </c>
      <c r="U108" s="158" t="str">
        <f t="shared" si="160"/>
        <v>1</v>
      </c>
      <c r="V108" s="158" t="str">
        <f t="shared" si="160"/>
        <v>0</v>
      </c>
      <c r="W108" s="159" t="str">
        <f t="shared" si="160"/>
        <v>0</v>
      </c>
      <c r="X108" s="158" t="str">
        <f t="shared" si="161"/>
        <v>0</v>
      </c>
      <c r="Y108" s="158" t="str">
        <f t="shared" si="161"/>
        <v>0</v>
      </c>
      <c r="Z108" s="158" t="str">
        <f t="shared" si="161"/>
        <v>0</v>
      </c>
      <c r="AA108" s="159" t="str">
        <f t="shared" si="161"/>
        <v>1</v>
      </c>
      <c r="AB108" s="161" t="str">
        <f t="shared" si="161"/>
        <v>1</v>
      </c>
      <c r="AC108" s="161" t="str">
        <f t="shared" si="161"/>
        <v>0</v>
      </c>
      <c r="AD108" s="158" t="str">
        <f t="shared" si="161"/>
        <v>1</v>
      </c>
      <c r="AE108" s="159" t="str">
        <f t="shared" si="161"/>
        <v>1</v>
      </c>
      <c r="AF108" s="367" t="str">
        <f t="shared" si="162"/>
        <v>0</v>
      </c>
      <c r="AG108" s="162" t="str">
        <f t="shared" si="162"/>
        <v>0</v>
      </c>
      <c r="AH108" s="163" t="str">
        <f t="shared" si="162"/>
        <v>0</v>
      </c>
      <c r="AI108" s="165" t="str">
        <f t="shared" si="162"/>
        <v>0</v>
      </c>
      <c r="AJ108" s="164" t="str">
        <f t="shared" si="162"/>
        <v>0</v>
      </c>
      <c r="AK108" s="164" t="str">
        <f t="shared" si="162"/>
        <v>1</v>
      </c>
      <c r="AL108" s="289" t="str">
        <f t="shared" si="162"/>
        <v>1</v>
      </c>
      <c r="AM108" s="165" t="str">
        <f t="shared" si="162"/>
        <v>0</v>
      </c>
      <c r="AN108" s="230" t="str">
        <f t="shared" si="163"/>
        <v>0</v>
      </c>
      <c r="AO108" s="230" t="str">
        <f t="shared" si="163"/>
        <v>1</v>
      </c>
      <c r="AP108" s="230" t="str">
        <f t="shared" si="163"/>
        <v>0</v>
      </c>
      <c r="AQ108" s="231" t="str">
        <f t="shared" si="163"/>
        <v>1</v>
      </c>
      <c r="AR108" s="230" t="str">
        <f t="shared" si="163"/>
        <v>0</v>
      </c>
      <c r="AS108" s="230" t="str">
        <f t="shared" si="163"/>
        <v>1</v>
      </c>
      <c r="AT108" s="230" t="str">
        <f t="shared" si="163"/>
        <v>1</v>
      </c>
      <c r="AU108" s="231" t="str">
        <f t="shared" si="163"/>
        <v>1</v>
      </c>
      <c r="AV108" s="230" t="str">
        <f t="shared" si="164"/>
        <v>0</v>
      </c>
      <c r="AW108" s="232" t="str">
        <f t="shared" si="164"/>
        <v>0</v>
      </c>
      <c r="AX108" s="232" t="str">
        <f t="shared" si="164"/>
        <v>0</v>
      </c>
      <c r="AY108" s="233" t="str">
        <f t="shared" si="164"/>
        <v>0</v>
      </c>
      <c r="AZ108" s="232" t="str">
        <f t="shared" si="164"/>
        <v>0</v>
      </c>
      <c r="BA108" s="232" t="str">
        <f t="shared" si="164"/>
        <v>0</v>
      </c>
      <c r="BB108" s="232" t="str">
        <f t="shared" si="164"/>
        <v>0</v>
      </c>
      <c r="BC108" s="233" t="str">
        <f t="shared" si="164"/>
        <v>0</v>
      </c>
      <c r="BD108" s="168" t="str">
        <f t="shared" si="165"/>
        <v>1</v>
      </c>
      <c r="BE108" s="168" t="str">
        <f t="shared" si="165"/>
        <v>1</v>
      </c>
      <c r="BF108" s="168" t="str">
        <f t="shared" si="165"/>
        <v>1</v>
      </c>
      <c r="BG108" s="169" t="str">
        <f t="shared" si="165"/>
        <v>1</v>
      </c>
      <c r="BH108" s="168" t="str">
        <f t="shared" si="165"/>
        <v>1</v>
      </c>
      <c r="BI108" s="168" t="str">
        <f t="shared" si="165"/>
        <v>0</v>
      </c>
      <c r="BJ108" s="168" t="str">
        <f t="shared" si="165"/>
        <v>1</v>
      </c>
      <c r="BK108" s="169" t="str">
        <f t="shared" si="165"/>
        <v>1</v>
      </c>
      <c r="BL108" s="168" t="str">
        <f t="shared" si="166"/>
        <v>0</v>
      </c>
      <c r="BM108" s="168" t="str">
        <f t="shared" si="166"/>
        <v>0</v>
      </c>
      <c r="BN108" s="168" t="str">
        <f t="shared" si="166"/>
        <v>0</v>
      </c>
      <c r="BO108" s="169" t="str">
        <f t="shared" si="166"/>
        <v>0</v>
      </c>
      <c r="BP108" s="168" t="str">
        <f t="shared" si="166"/>
        <v>0</v>
      </c>
      <c r="BQ108" s="168" t="str">
        <f t="shared" si="166"/>
        <v>1</v>
      </c>
      <c r="BR108" s="168" t="str">
        <f t="shared" si="166"/>
        <v>0</v>
      </c>
      <c r="BS108" s="169" t="str">
        <f t="shared" si="166"/>
        <v>1</v>
      </c>
      <c r="BT108" s="302" t="str">
        <f t="shared" si="167"/>
        <v>0</v>
      </c>
      <c r="BU108" s="302" t="str">
        <f t="shared" si="167"/>
        <v>0</v>
      </c>
      <c r="BV108" s="302" t="str">
        <f t="shared" si="167"/>
        <v>0</v>
      </c>
      <c r="BW108" s="303" t="str">
        <f t="shared" si="167"/>
        <v>1</v>
      </c>
      <c r="BX108" s="302" t="str">
        <f t="shared" si="167"/>
        <v>0</v>
      </c>
      <c r="BY108" s="302" t="str">
        <f t="shared" si="167"/>
        <v>1</v>
      </c>
      <c r="BZ108" s="302" t="str">
        <f t="shared" si="167"/>
        <v>0</v>
      </c>
      <c r="CA108" s="303" t="str">
        <f t="shared" si="167"/>
        <v>0</v>
      </c>
      <c r="CB108" s="164" t="str">
        <f t="shared" si="168"/>
        <v>0</v>
      </c>
      <c r="CC108" s="289" t="str">
        <f t="shared" si="168"/>
        <v>0</v>
      </c>
      <c r="CD108" s="340" t="str">
        <f t="shared" si="168"/>
        <v>0</v>
      </c>
      <c r="CE108" s="341" t="str">
        <f t="shared" si="168"/>
        <v>0</v>
      </c>
      <c r="CF108" s="340" t="str">
        <f t="shared" si="168"/>
        <v>0</v>
      </c>
      <c r="CG108" s="340" t="str">
        <f t="shared" si="168"/>
        <v>0</v>
      </c>
      <c r="CH108" s="340" t="str">
        <f t="shared" si="168"/>
        <v>0</v>
      </c>
      <c r="CI108" s="341" t="str">
        <f t="shared" si="168"/>
        <v>0</v>
      </c>
      <c r="CJ108" s="367"/>
      <c r="CK108" s="367"/>
      <c r="CL108" s="32" t="str">
        <f t="shared" si="146"/>
        <v>9C1B</v>
      </c>
      <c r="CM108" s="285">
        <f t="shared" si="147"/>
        <v>87</v>
      </c>
      <c r="CN108" s="285">
        <f t="shared" si="150"/>
        <v>97</v>
      </c>
      <c r="CO108" s="142">
        <f t="shared" si="117"/>
        <v>63.1</v>
      </c>
      <c r="CP108" s="142">
        <f t="shared" si="118"/>
        <v>17.277777777777779</v>
      </c>
      <c r="CQ108" s="154">
        <f t="shared" si="148"/>
        <v>3</v>
      </c>
      <c r="CR108" s="367"/>
      <c r="CS108" s="170">
        <f t="shared" si="119"/>
        <v>9</v>
      </c>
      <c r="CT108" s="23">
        <f t="shared" si="120"/>
        <v>12</v>
      </c>
      <c r="CU108" s="171">
        <f t="shared" si="121"/>
        <v>1</v>
      </c>
      <c r="CV108" s="23">
        <f t="shared" si="122"/>
        <v>11</v>
      </c>
      <c r="CW108" s="172">
        <f t="shared" si="123"/>
        <v>0</v>
      </c>
      <c r="CX108" s="24">
        <f t="shared" si="124"/>
        <v>6</v>
      </c>
      <c r="CY108" s="267">
        <f t="shared" si="125"/>
        <v>5</v>
      </c>
      <c r="CZ108" s="268">
        <f t="shared" si="126"/>
        <v>7</v>
      </c>
      <c r="DA108" s="267">
        <f t="shared" si="127"/>
        <v>0</v>
      </c>
      <c r="DB108" s="268">
        <f t="shared" si="128"/>
        <v>0</v>
      </c>
      <c r="DC108" s="173">
        <f t="shared" si="129"/>
        <v>15</v>
      </c>
      <c r="DD108" s="26">
        <f t="shared" si="130"/>
        <v>11</v>
      </c>
      <c r="DE108" s="173">
        <f t="shared" si="131"/>
        <v>0</v>
      </c>
      <c r="DF108" s="26">
        <f t="shared" si="132"/>
        <v>5</v>
      </c>
      <c r="DG108" s="326">
        <f t="shared" si="133"/>
        <v>1</v>
      </c>
      <c r="DH108" s="327">
        <f t="shared" si="134"/>
        <v>4</v>
      </c>
      <c r="DI108" s="172">
        <f t="shared" si="135"/>
        <v>0</v>
      </c>
      <c r="DJ108" s="24">
        <f t="shared" si="136"/>
        <v>0</v>
      </c>
      <c r="DK108" s="172"/>
      <c r="DL108" s="19">
        <f t="shared" si="137"/>
        <v>156</v>
      </c>
      <c r="DM108" s="19">
        <f t="shared" si="138"/>
        <v>27</v>
      </c>
      <c r="DN108" s="174">
        <f t="shared" si="139"/>
        <v>6</v>
      </c>
      <c r="DO108" s="278">
        <f t="shared" si="140"/>
        <v>87</v>
      </c>
      <c r="DP108" s="278">
        <f t="shared" si="141"/>
        <v>0</v>
      </c>
      <c r="DQ108" s="20">
        <f t="shared" si="142"/>
        <v>251</v>
      </c>
      <c r="DR108" s="20">
        <f t="shared" si="143"/>
        <v>5</v>
      </c>
      <c r="DS108" s="337">
        <f t="shared" si="144"/>
        <v>20</v>
      </c>
      <c r="DT108" s="174">
        <f t="shared" si="145"/>
        <v>0</v>
      </c>
      <c r="DU108" s="172">
        <f t="shared" si="149"/>
        <v>20</v>
      </c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  <c r="IP108" s="172"/>
      <c r="IQ108" s="172"/>
      <c r="IR108" s="172"/>
      <c r="IS108" s="172"/>
      <c r="IT108" s="172"/>
      <c r="IU108" s="172"/>
      <c r="IV108" s="172"/>
      <c r="IW108" s="172"/>
      <c r="IX108" s="172"/>
      <c r="IY108" s="172"/>
      <c r="IZ108" s="172"/>
      <c r="JA108" s="172"/>
      <c r="JB108" s="172"/>
      <c r="JC108" s="172"/>
      <c r="JD108" s="172"/>
      <c r="JE108" s="172"/>
      <c r="JF108" s="172"/>
      <c r="JG108" s="172"/>
      <c r="JH108" s="172"/>
      <c r="JI108" s="172"/>
      <c r="JJ108" s="172"/>
      <c r="JK108" s="172"/>
      <c r="JL108" s="172"/>
      <c r="JM108" s="172"/>
      <c r="JN108" s="172"/>
      <c r="JO108" s="172"/>
      <c r="JP108" s="172"/>
      <c r="JQ108" s="172"/>
      <c r="JR108" s="172"/>
      <c r="JS108" s="172"/>
      <c r="JT108" s="172"/>
      <c r="JU108" s="172"/>
      <c r="JV108" s="172"/>
      <c r="JW108" s="172"/>
      <c r="JX108" s="172"/>
      <c r="JY108" s="172"/>
      <c r="JZ108" s="172"/>
      <c r="KA108" s="172"/>
      <c r="KB108" s="172"/>
      <c r="KC108" s="172"/>
      <c r="KD108" s="172"/>
      <c r="KE108" s="172"/>
      <c r="KF108" s="172"/>
      <c r="KG108" s="172"/>
      <c r="KH108" s="172"/>
      <c r="KI108" s="172"/>
      <c r="KJ108" s="172"/>
      <c r="KK108" s="172"/>
      <c r="KL108" s="172"/>
      <c r="KM108" s="172"/>
      <c r="KN108" s="172"/>
      <c r="KO108" s="172"/>
      <c r="KP108" s="172"/>
      <c r="KQ108" s="172"/>
      <c r="KR108" s="172"/>
      <c r="KS108" s="172"/>
      <c r="KT108" s="172"/>
      <c r="KU108" s="172"/>
      <c r="KV108" s="172"/>
      <c r="KW108" s="172"/>
      <c r="KX108" s="172"/>
      <c r="KY108" s="172"/>
      <c r="KZ108" s="172"/>
      <c r="LA108" s="172"/>
      <c r="LB108" s="172"/>
      <c r="LC108" s="172"/>
      <c r="LD108" s="172"/>
      <c r="LE108" s="172"/>
      <c r="LF108" s="172"/>
      <c r="LG108" s="172"/>
      <c r="LH108" s="172"/>
      <c r="LI108" s="172"/>
      <c r="LJ108" s="172"/>
      <c r="LK108" s="172"/>
      <c r="LL108" s="172"/>
      <c r="LM108" s="172"/>
      <c r="LN108" s="172"/>
      <c r="LO108" s="172"/>
      <c r="LP108" s="172"/>
      <c r="LQ108" s="172"/>
      <c r="LR108" s="172"/>
      <c r="LS108" s="172"/>
      <c r="LT108" s="172"/>
      <c r="LU108" s="172"/>
      <c r="LV108" s="172"/>
      <c r="LW108" s="172"/>
      <c r="LX108" s="172"/>
      <c r="LY108" s="172"/>
      <c r="LZ108" s="172"/>
      <c r="MA108" s="172"/>
      <c r="MB108" s="172"/>
      <c r="MC108" s="172"/>
      <c r="MD108" s="172"/>
      <c r="ME108" s="172"/>
      <c r="MF108" s="172"/>
      <c r="MG108" s="172"/>
      <c r="MH108" s="172"/>
      <c r="MI108" s="172"/>
      <c r="MJ108" s="172"/>
      <c r="MK108" s="172"/>
      <c r="ML108" s="172"/>
      <c r="MM108" s="172"/>
      <c r="MN108" s="172"/>
      <c r="MO108" s="172"/>
      <c r="MP108" s="172"/>
      <c r="MQ108" s="172"/>
      <c r="MR108" s="172"/>
      <c r="MS108" s="172"/>
      <c r="MT108" s="172"/>
      <c r="MU108" s="172"/>
      <c r="MV108" s="172"/>
      <c r="MW108" s="172"/>
      <c r="MX108" s="172"/>
      <c r="MY108" s="172"/>
      <c r="MZ108" s="172"/>
      <c r="NA108" s="172"/>
      <c r="NB108" s="172"/>
      <c r="NC108" s="172"/>
      <c r="ND108" s="172"/>
      <c r="NE108" s="172"/>
      <c r="NF108" s="172"/>
      <c r="NG108" s="172"/>
      <c r="NH108" s="172"/>
      <c r="NI108" s="172"/>
      <c r="NJ108" s="172"/>
      <c r="NK108" s="172"/>
      <c r="NL108" s="172"/>
      <c r="NM108" s="172"/>
      <c r="NN108" s="172"/>
      <c r="NO108" s="172"/>
      <c r="NP108" s="172"/>
      <c r="NQ108" s="172"/>
      <c r="NR108" s="172"/>
      <c r="NS108" s="172"/>
      <c r="NT108" s="172"/>
      <c r="NU108" s="172"/>
      <c r="NV108" s="172"/>
      <c r="NW108" s="172"/>
      <c r="NX108" s="172"/>
      <c r="NY108" s="172"/>
      <c r="NZ108" s="172"/>
      <c r="OA108" s="172"/>
      <c r="OB108" s="172"/>
      <c r="OC108" s="172"/>
      <c r="OD108" s="172"/>
      <c r="OE108" s="172"/>
      <c r="OF108" s="172"/>
      <c r="OG108" s="172"/>
      <c r="OH108" s="172"/>
      <c r="OI108" s="172"/>
      <c r="OJ108" s="172"/>
      <c r="OK108" s="172"/>
      <c r="OL108" s="172"/>
      <c r="OM108" s="172"/>
      <c r="ON108" s="172"/>
      <c r="OO108" s="172"/>
      <c r="OP108" s="172"/>
      <c r="OQ108" s="172"/>
      <c r="OR108" s="172"/>
      <c r="OS108" s="172"/>
      <c r="OT108" s="172"/>
      <c r="OU108" s="172"/>
      <c r="OV108" s="172"/>
      <c r="OW108" s="172"/>
      <c r="OX108" s="172"/>
      <c r="OY108" s="172"/>
      <c r="OZ108" s="172"/>
      <c r="PA108" s="172"/>
      <c r="PB108" s="172"/>
      <c r="PC108" s="172"/>
      <c r="PD108" s="172"/>
      <c r="PE108" s="172"/>
      <c r="PF108" s="172"/>
      <c r="PG108" s="172"/>
      <c r="PH108" s="172"/>
      <c r="PI108" s="172"/>
      <c r="PJ108" s="172"/>
      <c r="PK108" s="172"/>
      <c r="PL108" s="172"/>
      <c r="PM108" s="172"/>
      <c r="PN108" s="172"/>
      <c r="PO108" s="172"/>
      <c r="PP108" s="172"/>
      <c r="PQ108" s="172"/>
      <c r="PR108" s="172"/>
      <c r="PS108" s="172"/>
      <c r="PT108" s="172"/>
      <c r="PU108" s="172"/>
      <c r="PV108" s="172"/>
      <c r="PW108" s="172"/>
      <c r="PX108" s="172"/>
      <c r="PY108" s="172"/>
      <c r="PZ108" s="172"/>
      <c r="QA108" s="172"/>
      <c r="QB108" s="172"/>
      <c r="QC108" s="172"/>
      <c r="QD108" s="172"/>
      <c r="QE108" s="172"/>
      <c r="QF108" s="172"/>
      <c r="QG108" s="172"/>
      <c r="QH108" s="172"/>
      <c r="QI108" s="172"/>
      <c r="QJ108" s="172"/>
      <c r="QK108" s="172"/>
      <c r="QL108" s="172"/>
      <c r="QM108" s="172"/>
      <c r="QN108" s="172"/>
      <c r="QO108" s="172"/>
      <c r="QP108" s="172"/>
      <c r="QQ108" s="172"/>
      <c r="QR108" s="172"/>
      <c r="QS108" s="172"/>
      <c r="QT108" s="172"/>
      <c r="QU108" s="172"/>
      <c r="QV108" s="172"/>
      <c r="QW108" s="172"/>
      <c r="QX108" s="172"/>
      <c r="QY108" s="172"/>
      <c r="QZ108" s="172"/>
      <c r="RA108" s="172"/>
      <c r="RB108" s="172"/>
      <c r="RC108" s="172"/>
      <c r="RD108" s="172"/>
      <c r="RE108" s="172"/>
      <c r="RF108" s="172"/>
      <c r="RG108" s="172"/>
      <c r="RH108" s="172"/>
      <c r="RI108" s="172"/>
      <c r="RJ108" s="172"/>
      <c r="RK108" s="172"/>
      <c r="RL108" s="172"/>
      <c r="RM108" s="172"/>
      <c r="RN108" s="172"/>
      <c r="RO108" s="172"/>
      <c r="RP108" s="172"/>
      <c r="RQ108" s="172"/>
      <c r="RR108" s="172"/>
      <c r="RS108" s="172"/>
      <c r="RT108" s="172"/>
      <c r="RU108" s="172"/>
      <c r="RV108" s="172"/>
      <c r="RW108" s="172"/>
      <c r="RX108" s="172"/>
      <c r="RY108" s="172"/>
      <c r="RZ108" s="172"/>
      <c r="SA108" s="172"/>
      <c r="SB108" s="172"/>
      <c r="SC108" s="172"/>
      <c r="SD108" s="172"/>
      <c r="SE108" s="172"/>
      <c r="SF108" s="172"/>
      <c r="SG108" s="172"/>
      <c r="SH108" s="172"/>
      <c r="SI108" s="172"/>
      <c r="SJ108" s="172"/>
      <c r="SK108" s="172"/>
      <c r="SL108" s="172"/>
      <c r="SM108" s="172"/>
      <c r="SN108" s="172"/>
      <c r="SO108" s="172"/>
      <c r="SP108" s="172"/>
      <c r="SQ108" s="172"/>
      <c r="SR108" s="172"/>
      <c r="SS108" s="172"/>
      <c r="ST108" s="172"/>
      <c r="SU108" s="172"/>
      <c r="SV108" s="172"/>
      <c r="SW108" s="172"/>
      <c r="SX108" s="172"/>
      <c r="SY108" s="172"/>
      <c r="SZ108" s="172"/>
      <c r="TA108" s="172"/>
      <c r="TB108" s="172"/>
      <c r="TC108" s="172"/>
      <c r="TD108" s="172"/>
      <c r="TE108" s="172"/>
      <c r="TF108" s="172"/>
      <c r="TG108" s="172"/>
      <c r="TH108" s="172"/>
      <c r="TI108" s="172"/>
      <c r="TJ108" s="172"/>
      <c r="TK108" s="172"/>
      <c r="TL108" s="172"/>
      <c r="TM108" s="172"/>
      <c r="TN108" s="172"/>
      <c r="TO108" s="172"/>
      <c r="TP108" s="172"/>
      <c r="TQ108" s="172"/>
      <c r="TR108" s="172"/>
      <c r="TS108" s="172"/>
      <c r="TT108" s="172"/>
      <c r="TU108" s="172"/>
      <c r="TV108" s="172"/>
      <c r="TW108" s="172"/>
      <c r="TX108" s="172"/>
      <c r="TY108" s="172"/>
      <c r="TZ108" s="172"/>
      <c r="UA108" s="172"/>
      <c r="UB108" s="172"/>
      <c r="UC108" s="172"/>
      <c r="UD108" s="172"/>
      <c r="UE108" s="172"/>
      <c r="UF108" s="172"/>
      <c r="UG108" s="172"/>
      <c r="UH108" s="172"/>
      <c r="UI108" s="172"/>
      <c r="UJ108" s="172"/>
      <c r="UK108" s="172"/>
      <c r="UL108" s="172"/>
      <c r="UM108" s="172"/>
      <c r="UN108" s="172"/>
      <c r="UO108" s="172"/>
      <c r="UP108" s="172"/>
      <c r="UQ108" s="172"/>
      <c r="UR108" s="172"/>
      <c r="US108" s="172"/>
      <c r="UT108" s="172"/>
      <c r="UU108" s="172"/>
      <c r="UV108" s="172"/>
      <c r="UW108" s="172"/>
      <c r="UX108" s="172"/>
      <c r="UY108" s="172"/>
      <c r="UZ108" s="172"/>
      <c r="VA108" s="172"/>
      <c r="VB108" s="172"/>
      <c r="VC108" s="172"/>
      <c r="VD108" s="172"/>
      <c r="VE108" s="172"/>
      <c r="VF108" s="172"/>
      <c r="VG108" s="172"/>
      <c r="VH108" s="172"/>
      <c r="VI108" s="172"/>
      <c r="VJ108" s="172"/>
      <c r="VK108" s="172"/>
      <c r="VL108" s="172"/>
      <c r="VM108" s="172"/>
      <c r="VN108" s="172"/>
      <c r="VO108" s="172"/>
      <c r="VP108" s="172"/>
      <c r="VQ108" s="172"/>
      <c r="VR108" s="172"/>
      <c r="VS108" s="172"/>
      <c r="VT108" s="172"/>
      <c r="VU108" s="172"/>
      <c r="VV108" s="172"/>
      <c r="VW108" s="172"/>
      <c r="VX108" s="172"/>
      <c r="VY108" s="172"/>
      <c r="VZ108" s="172"/>
      <c r="WA108" s="172"/>
      <c r="WB108" s="172"/>
      <c r="WC108" s="172"/>
      <c r="WD108" s="172"/>
      <c r="WE108" s="172"/>
      <c r="WF108" s="172"/>
      <c r="WG108" s="172"/>
      <c r="WH108" s="172"/>
      <c r="WI108" s="172"/>
      <c r="WJ108" s="172"/>
      <c r="WK108" s="172"/>
      <c r="WL108" s="172"/>
      <c r="WM108" s="172"/>
      <c r="WN108" s="172"/>
      <c r="WO108" s="172"/>
      <c r="WP108" s="172"/>
      <c r="WQ108" s="172"/>
      <c r="WR108" s="172"/>
      <c r="WS108" s="172"/>
      <c r="WT108" s="172"/>
      <c r="WU108" s="172"/>
      <c r="WV108" s="172"/>
      <c r="WW108" s="172"/>
      <c r="WX108" s="172"/>
      <c r="WY108" s="172"/>
      <c r="WZ108" s="172"/>
      <c r="XA108" s="172"/>
      <c r="XB108" s="172"/>
      <c r="XC108" s="172"/>
      <c r="XD108" s="172"/>
      <c r="XE108" s="172"/>
      <c r="XF108" s="172"/>
      <c r="XG108" s="172"/>
      <c r="XH108" s="172"/>
      <c r="XI108" s="172"/>
      <c r="XJ108" s="172"/>
      <c r="XK108" s="172"/>
      <c r="XL108" s="172"/>
      <c r="XM108" s="172"/>
      <c r="XN108" s="172"/>
      <c r="XO108" s="172"/>
      <c r="XP108" s="172"/>
      <c r="XQ108" s="172"/>
      <c r="XR108" s="172"/>
      <c r="XS108" s="172"/>
      <c r="XT108" s="172"/>
      <c r="XU108" s="172"/>
      <c r="XV108" s="172"/>
      <c r="XW108" s="172"/>
      <c r="XX108" s="172"/>
      <c r="XY108" s="172"/>
      <c r="XZ108" s="172"/>
      <c r="YA108" s="172"/>
      <c r="YB108" s="172"/>
      <c r="YC108" s="172"/>
      <c r="YD108" s="172"/>
      <c r="YE108" s="172"/>
      <c r="YF108" s="172"/>
      <c r="YG108" s="172"/>
      <c r="YH108" s="172"/>
      <c r="YI108" s="172"/>
      <c r="YJ108" s="172"/>
      <c r="YK108" s="172"/>
      <c r="YL108" s="172"/>
      <c r="YM108" s="172"/>
      <c r="YN108" s="172"/>
      <c r="YO108" s="172"/>
      <c r="YP108" s="172"/>
      <c r="YQ108" s="172"/>
      <c r="YR108" s="172"/>
      <c r="YS108" s="172"/>
      <c r="YT108" s="172"/>
      <c r="YU108" s="172"/>
      <c r="YV108" s="172"/>
      <c r="YW108" s="172"/>
      <c r="YX108" s="172"/>
      <c r="YY108" s="172"/>
      <c r="YZ108" s="172"/>
      <c r="ZA108" s="172"/>
      <c r="ZB108" s="172"/>
      <c r="ZC108" s="172"/>
      <c r="ZD108" s="172"/>
      <c r="ZE108" s="172"/>
      <c r="ZF108" s="172"/>
      <c r="ZG108" s="172"/>
      <c r="ZH108" s="172"/>
      <c r="ZI108" s="172"/>
      <c r="ZJ108" s="172"/>
      <c r="ZK108" s="172"/>
      <c r="ZL108" s="172"/>
      <c r="ZM108" s="172"/>
      <c r="ZN108" s="172"/>
      <c r="ZO108" s="172"/>
      <c r="ZP108" s="172"/>
      <c r="ZQ108" s="172"/>
      <c r="ZR108" s="172"/>
      <c r="ZS108" s="172"/>
      <c r="ZT108" s="172"/>
      <c r="ZU108" s="172"/>
      <c r="ZV108" s="172"/>
      <c r="ZW108" s="172"/>
      <c r="ZX108" s="172"/>
      <c r="ZY108" s="172"/>
      <c r="ZZ108" s="172"/>
      <c r="AAA108" s="172"/>
      <c r="AAB108" s="172"/>
      <c r="AAC108" s="172"/>
      <c r="AAD108" s="172"/>
      <c r="AAE108" s="172"/>
      <c r="AAF108" s="172"/>
      <c r="AAG108" s="172"/>
      <c r="AAH108" s="172"/>
      <c r="AAI108" s="172"/>
      <c r="AAJ108" s="172"/>
      <c r="AAK108" s="172"/>
      <c r="AAL108" s="172"/>
      <c r="AAM108" s="172"/>
      <c r="AAN108" s="172"/>
      <c r="AAO108" s="172"/>
      <c r="AAP108" s="172"/>
      <c r="AAQ108" s="172"/>
      <c r="AAR108" s="172"/>
      <c r="AAS108" s="172"/>
      <c r="AAT108" s="172"/>
      <c r="AAU108" s="172"/>
      <c r="AAV108" s="172"/>
      <c r="AAW108" s="172"/>
      <c r="AAX108" s="172"/>
      <c r="AAY108" s="172"/>
      <c r="AAZ108" s="172"/>
      <c r="ABA108" s="172"/>
      <c r="ABB108" s="172"/>
      <c r="ABC108" s="172"/>
      <c r="ABD108" s="172"/>
      <c r="ABE108" s="172"/>
      <c r="ABF108" s="172"/>
      <c r="ABG108" s="172"/>
      <c r="ABH108" s="172"/>
      <c r="ABI108" s="172"/>
      <c r="ABJ108" s="172"/>
      <c r="ABK108" s="172"/>
      <c r="ABL108" s="172"/>
      <c r="ABM108" s="172"/>
      <c r="ABN108" s="172"/>
      <c r="ABO108" s="172"/>
      <c r="ABP108" s="172"/>
      <c r="ABQ108" s="172"/>
      <c r="ABR108" s="172"/>
      <c r="ABS108" s="172"/>
      <c r="ABT108" s="172"/>
      <c r="ABU108" s="172"/>
      <c r="ABV108" s="172"/>
      <c r="ABW108" s="172"/>
      <c r="ABX108" s="172"/>
      <c r="ABY108" s="172"/>
      <c r="ABZ108" s="172"/>
      <c r="ACA108" s="172"/>
      <c r="ACB108" s="172"/>
      <c r="ACC108" s="172"/>
      <c r="ACD108" s="172"/>
      <c r="ACE108" s="172"/>
      <c r="ACF108" s="172"/>
      <c r="ACG108" s="172"/>
      <c r="ACH108" s="172"/>
      <c r="ACI108" s="172"/>
      <c r="ACJ108" s="172"/>
      <c r="ACK108" s="172"/>
      <c r="ACL108" s="172"/>
      <c r="ACM108" s="172"/>
      <c r="ACN108" s="172"/>
      <c r="ACO108" s="172"/>
      <c r="ACP108" s="172"/>
      <c r="ACQ108" s="172"/>
      <c r="ACR108" s="172"/>
      <c r="ACS108" s="172"/>
      <c r="ACT108" s="172"/>
      <c r="ACU108" s="172"/>
      <c r="ACV108" s="172"/>
      <c r="ACW108" s="172"/>
      <c r="ACX108" s="172"/>
      <c r="ACY108" s="172"/>
      <c r="ACZ108" s="172"/>
      <c r="ADA108" s="172"/>
      <c r="ADB108" s="172"/>
      <c r="ADC108" s="172"/>
      <c r="ADD108" s="172"/>
      <c r="ADE108" s="172"/>
      <c r="ADF108" s="172"/>
      <c r="ADG108" s="172"/>
      <c r="ADH108" s="172"/>
      <c r="ADI108" s="172"/>
      <c r="ADJ108" s="172"/>
      <c r="ADK108" s="172"/>
      <c r="ADL108" s="172"/>
      <c r="ADM108" s="172"/>
      <c r="ADN108" s="172"/>
      <c r="ADO108" s="172"/>
      <c r="ADP108" s="172"/>
      <c r="ADQ108" s="172"/>
      <c r="ADR108" s="172"/>
      <c r="ADS108" s="172"/>
      <c r="ADT108" s="172"/>
      <c r="ADU108" s="172"/>
      <c r="ADV108" s="172"/>
      <c r="ADW108" s="172"/>
      <c r="ADX108" s="172"/>
      <c r="ADY108" s="172"/>
      <c r="ADZ108" s="172"/>
      <c r="AEA108" s="172"/>
      <c r="AEB108" s="172"/>
      <c r="AEC108" s="172"/>
      <c r="AED108" s="172"/>
      <c r="AEE108" s="172"/>
      <c r="AEF108" s="172"/>
      <c r="AEG108" s="172"/>
      <c r="AEH108" s="172"/>
      <c r="AEI108" s="172"/>
      <c r="AEJ108" s="172"/>
      <c r="AEK108" s="172"/>
      <c r="AEL108" s="172"/>
      <c r="AEM108" s="172"/>
      <c r="AEN108" s="172"/>
      <c r="AEO108" s="172"/>
      <c r="AEP108" s="172"/>
      <c r="AEQ108" s="172"/>
      <c r="AER108" s="172"/>
      <c r="AES108" s="172"/>
      <c r="AET108" s="172"/>
      <c r="AEU108" s="172"/>
      <c r="AEV108" s="172"/>
      <c r="AEW108" s="172"/>
      <c r="AEX108" s="172"/>
      <c r="AEY108" s="172"/>
      <c r="AEZ108" s="172"/>
      <c r="AFA108" s="172"/>
      <c r="AFB108" s="172"/>
      <c r="AFC108" s="172"/>
      <c r="AFD108" s="172"/>
      <c r="AFE108" s="172"/>
      <c r="AFF108" s="172"/>
      <c r="AFG108" s="172"/>
      <c r="AFH108" s="172"/>
      <c r="AFI108" s="172"/>
      <c r="AFJ108" s="172"/>
      <c r="AFK108" s="172"/>
      <c r="AFL108" s="172"/>
      <c r="AFM108" s="172"/>
      <c r="AFN108" s="172"/>
      <c r="AFO108" s="172"/>
      <c r="AFP108" s="172"/>
      <c r="AFQ108" s="172"/>
      <c r="AFR108" s="172"/>
      <c r="AFS108" s="172"/>
      <c r="AFT108" s="172"/>
      <c r="AFU108" s="172"/>
      <c r="AFV108" s="172"/>
      <c r="AFW108" s="172"/>
      <c r="AFX108" s="172"/>
      <c r="AFY108" s="172"/>
      <c r="AFZ108" s="172"/>
      <c r="AGA108" s="172"/>
      <c r="AGB108" s="172"/>
      <c r="AGC108" s="172"/>
      <c r="AGD108" s="172"/>
      <c r="AGE108" s="172"/>
      <c r="AGF108" s="172"/>
      <c r="AGG108" s="172"/>
      <c r="AGH108" s="172"/>
      <c r="AGI108" s="172"/>
      <c r="AGJ108" s="172"/>
      <c r="AGK108" s="172"/>
      <c r="AGL108" s="172"/>
      <c r="AGM108" s="172"/>
      <c r="AGN108" s="172"/>
      <c r="AGO108" s="172"/>
      <c r="AGP108" s="172"/>
      <c r="AGQ108" s="172"/>
      <c r="AGR108" s="172"/>
      <c r="AGS108" s="172"/>
      <c r="AGT108" s="172"/>
      <c r="AGU108" s="172"/>
      <c r="AGV108" s="172"/>
      <c r="AGW108" s="172"/>
      <c r="AGX108" s="172"/>
      <c r="AGY108" s="172"/>
      <c r="AGZ108" s="172"/>
      <c r="AHA108" s="172"/>
      <c r="AHB108" s="172"/>
      <c r="AHC108" s="172"/>
      <c r="AHD108" s="172"/>
      <c r="AHE108" s="172"/>
      <c r="AHF108" s="172"/>
      <c r="AHG108" s="172"/>
      <c r="AHH108" s="172"/>
      <c r="AHI108" s="172"/>
      <c r="AHJ108" s="172"/>
      <c r="AHK108" s="172"/>
      <c r="AHL108" s="172"/>
      <c r="AHM108" s="172"/>
      <c r="AHN108" s="172"/>
      <c r="AHO108" s="172"/>
      <c r="AHP108" s="172"/>
      <c r="AHQ108" s="172"/>
      <c r="AHR108" s="172"/>
      <c r="AHS108" s="172"/>
      <c r="AHT108" s="172"/>
      <c r="AHU108" s="172"/>
      <c r="AHV108" s="172"/>
      <c r="AHW108" s="172"/>
      <c r="AHX108" s="172"/>
      <c r="AHY108" s="172"/>
      <c r="AHZ108" s="172"/>
      <c r="AIA108" s="172"/>
      <c r="AIB108" s="172"/>
      <c r="AIC108" s="172"/>
      <c r="AID108" s="172"/>
      <c r="AIE108" s="172"/>
      <c r="AIF108" s="172"/>
      <c r="AIG108" s="172"/>
      <c r="AIH108" s="172"/>
      <c r="AII108" s="172"/>
      <c r="AIJ108" s="172"/>
      <c r="AIK108" s="172"/>
      <c r="AIL108" s="172"/>
      <c r="AIM108" s="172"/>
      <c r="AIN108" s="172"/>
      <c r="AIO108" s="172"/>
      <c r="AIP108" s="172"/>
      <c r="AIQ108" s="172"/>
      <c r="AIR108" s="172"/>
      <c r="AIS108" s="172"/>
      <c r="AIT108" s="172"/>
      <c r="AIU108" s="172"/>
      <c r="AIV108" s="172"/>
      <c r="AIW108" s="172"/>
      <c r="AIX108" s="172"/>
      <c r="AIY108" s="172"/>
      <c r="AIZ108" s="172"/>
      <c r="AJA108" s="172"/>
      <c r="AJB108" s="172"/>
      <c r="AJC108" s="172"/>
      <c r="AJD108" s="172"/>
      <c r="AJE108" s="172"/>
      <c r="AJF108" s="172"/>
      <c r="AJG108" s="172"/>
      <c r="AJH108" s="172"/>
      <c r="AJI108" s="172"/>
      <c r="AJJ108" s="172"/>
      <c r="AJK108" s="172"/>
      <c r="AJL108" s="172"/>
      <c r="AJM108" s="172"/>
      <c r="AJN108" s="172"/>
      <c r="AJO108" s="172"/>
      <c r="AJP108" s="172"/>
      <c r="AJQ108" s="172"/>
      <c r="AJR108" s="172"/>
      <c r="AJS108" s="172"/>
      <c r="AJT108" s="172"/>
      <c r="AJU108" s="172"/>
      <c r="AJV108" s="172"/>
      <c r="AJW108" s="172"/>
      <c r="AJX108" s="172"/>
      <c r="AJY108" s="172"/>
      <c r="AJZ108" s="172"/>
      <c r="AKA108" s="172"/>
      <c r="AKB108" s="172"/>
      <c r="AKC108" s="172"/>
      <c r="AKD108" s="172"/>
      <c r="AKE108" s="172"/>
      <c r="AKF108" s="172"/>
      <c r="AKG108" s="172"/>
      <c r="AKH108" s="172"/>
      <c r="AKI108" s="172"/>
      <c r="AKJ108" s="172"/>
      <c r="AKK108" s="172"/>
      <c r="AKL108" s="172"/>
      <c r="AKM108" s="172"/>
      <c r="AKN108" s="172"/>
      <c r="AKO108" s="172"/>
      <c r="AKP108" s="172"/>
      <c r="AKQ108" s="172"/>
      <c r="AKR108" s="172"/>
      <c r="AKS108" s="172"/>
      <c r="AKT108" s="172"/>
      <c r="AKU108" s="172"/>
      <c r="AKV108" s="172"/>
      <c r="AKW108" s="172"/>
      <c r="AKX108" s="172"/>
      <c r="AKY108" s="172"/>
      <c r="AKZ108" s="172"/>
      <c r="ALA108" s="172"/>
      <c r="ALB108" s="172"/>
      <c r="ALC108" s="172"/>
      <c r="ALD108" s="172"/>
      <c r="ALE108" s="172"/>
      <c r="ALF108" s="172"/>
      <c r="ALG108" s="172"/>
      <c r="ALH108" s="172"/>
      <c r="ALI108" s="172"/>
      <c r="ALJ108" s="172"/>
      <c r="ALK108" s="172"/>
      <c r="ALL108" s="172"/>
      <c r="ALM108" s="172"/>
      <c r="ALN108" s="172"/>
      <c r="ALO108" s="172"/>
      <c r="ALP108" s="172"/>
      <c r="ALQ108" s="172"/>
      <c r="ALR108" s="172"/>
      <c r="ALS108" s="172"/>
      <c r="ALT108" s="172"/>
      <c r="ALU108" s="172"/>
      <c r="ALV108" s="172"/>
      <c r="ALW108" s="172"/>
      <c r="ALX108" s="172"/>
      <c r="ALY108" s="172"/>
      <c r="ALZ108" s="172"/>
      <c r="AMA108" s="172"/>
      <c r="AMB108" s="172"/>
      <c r="AMC108" s="172"/>
      <c r="AMD108" s="172"/>
      <c r="AME108" s="172"/>
      <c r="AMF108" s="172"/>
      <c r="AMG108" s="172"/>
      <c r="AMH108" s="172"/>
      <c r="AMI108" s="172"/>
      <c r="AMJ108" s="172"/>
      <c r="AMK108" s="172"/>
      <c r="AML108" s="172"/>
    </row>
    <row r="109" spans="1:1026" s="282" customFormat="1">
      <c r="A109" s="408" t="s">
        <v>478</v>
      </c>
      <c r="B109" s="408" t="s">
        <v>479</v>
      </c>
      <c r="C109" s="154">
        <f t="shared" si="95"/>
        <v>17</v>
      </c>
      <c r="D109" s="167">
        <f t="shared" si="96"/>
        <v>68</v>
      </c>
      <c r="E109" s="166" t="str">
        <f t="shared" si="97"/>
        <v>9C</v>
      </c>
      <c r="F109" s="367" t="str">
        <f t="shared" si="98"/>
        <v>1B</v>
      </c>
      <c r="G109" s="367" t="str">
        <f t="shared" si="99"/>
        <v>08</v>
      </c>
      <c r="H109" s="367" t="str">
        <f t="shared" si="100"/>
        <v>57</v>
      </c>
      <c r="I109" s="367" t="str">
        <f t="shared" si="101"/>
        <v>00</v>
      </c>
      <c r="J109" s="367" t="str">
        <f t="shared" si="102"/>
        <v>FB</v>
      </c>
      <c r="K109" s="367" t="str">
        <f t="shared" si="103"/>
        <v>05</v>
      </c>
      <c r="L109" s="367" t="str">
        <f t="shared" si="104"/>
        <v>16</v>
      </c>
      <c r="M109" s="367" t="str">
        <f t="shared" si="105"/>
        <v>0</v>
      </c>
      <c r="N109" s="367" t="str">
        <f t="shared" si="106"/>
        <v/>
      </c>
      <c r="O109" s="156" t="str">
        <f t="shared" si="107"/>
        <v/>
      </c>
      <c r="P109" s="157" t="str">
        <f t="shared" si="160"/>
        <v>1</v>
      </c>
      <c r="Q109" s="158" t="str">
        <f t="shared" si="160"/>
        <v>0</v>
      </c>
      <c r="R109" s="158" t="str">
        <f t="shared" si="160"/>
        <v>0</v>
      </c>
      <c r="S109" s="159" t="str">
        <f t="shared" si="160"/>
        <v>1</v>
      </c>
      <c r="T109" s="158" t="str">
        <f t="shared" si="160"/>
        <v>1</v>
      </c>
      <c r="U109" s="158" t="str">
        <f t="shared" si="160"/>
        <v>1</v>
      </c>
      <c r="V109" s="158" t="str">
        <f t="shared" si="160"/>
        <v>0</v>
      </c>
      <c r="W109" s="159" t="str">
        <f t="shared" si="160"/>
        <v>0</v>
      </c>
      <c r="X109" s="158" t="str">
        <f t="shared" si="161"/>
        <v>0</v>
      </c>
      <c r="Y109" s="158" t="str">
        <f t="shared" si="161"/>
        <v>0</v>
      </c>
      <c r="Z109" s="158" t="str">
        <f t="shared" si="161"/>
        <v>0</v>
      </c>
      <c r="AA109" s="159" t="str">
        <f t="shared" si="161"/>
        <v>1</v>
      </c>
      <c r="AB109" s="161" t="str">
        <f t="shared" si="161"/>
        <v>1</v>
      </c>
      <c r="AC109" s="161" t="str">
        <f t="shared" si="161"/>
        <v>0</v>
      </c>
      <c r="AD109" s="158" t="str">
        <f t="shared" si="161"/>
        <v>1</v>
      </c>
      <c r="AE109" s="159" t="str">
        <f t="shared" si="161"/>
        <v>1</v>
      </c>
      <c r="AF109" s="367" t="str">
        <f t="shared" si="162"/>
        <v>0</v>
      </c>
      <c r="AG109" s="162" t="str">
        <f t="shared" si="162"/>
        <v>0</v>
      </c>
      <c r="AH109" s="163" t="str">
        <f t="shared" si="162"/>
        <v>0</v>
      </c>
      <c r="AI109" s="165" t="str">
        <f t="shared" si="162"/>
        <v>0</v>
      </c>
      <c r="AJ109" s="164" t="str">
        <f t="shared" si="162"/>
        <v>1</v>
      </c>
      <c r="AK109" s="164" t="str">
        <f t="shared" si="162"/>
        <v>0</v>
      </c>
      <c r="AL109" s="289" t="str">
        <f t="shared" si="162"/>
        <v>0</v>
      </c>
      <c r="AM109" s="165" t="str">
        <f t="shared" si="162"/>
        <v>0</v>
      </c>
      <c r="AN109" s="230" t="str">
        <f t="shared" si="163"/>
        <v>0</v>
      </c>
      <c r="AO109" s="230" t="str">
        <f t="shared" si="163"/>
        <v>1</v>
      </c>
      <c r="AP109" s="230" t="str">
        <f t="shared" si="163"/>
        <v>0</v>
      </c>
      <c r="AQ109" s="231" t="str">
        <f t="shared" si="163"/>
        <v>1</v>
      </c>
      <c r="AR109" s="230" t="str">
        <f t="shared" si="163"/>
        <v>0</v>
      </c>
      <c r="AS109" s="230" t="str">
        <f t="shared" si="163"/>
        <v>1</v>
      </c>
      <c r="AT109" s="230" t="str">
        <f t="shared" si="163"/>
        <v>1</v>
      </c>
      <c r="AU109" s="231" t="str">
        <f t="shared" si="163"/>
        <v>1</v>
      </c>
      <c r="AV109" s="230" t="str">
        <f t="shared" si="164"/>
        <v>0</v>
      </c>
      <c r="AW109" s="232" t="str">
        <f t="shared" si="164"/>
        <v>0</v>
      </c>
      <c r="AX109" s="232" t="str">
        <f t="shared" si="164"/>
        <v>0</v>
      </c>
      <c r="AY109" s="233" t="str">
        <f t="shared" si="164"/>
        <v>0</v>
      </c>
      <c r="AZ109" s="232" t="str">
        <f t="shared" si="164"/>
        <v>0</v>
      </c>
      <c r="BA109" s="232" t="str">
        <f t="shared" si="164"/>
        <v>0</v>
      </c>
      <c r="BB109" s="232" t="str">
        <f t="shared" si="164"/>
        <v>0</v>
      </c>
      <c r="BC109" s="233" t="str">
        <f t="shared" si="164"/>
        <v>0</v>
      </c>
      <c r="BD109" s="168" t="str">
        <f t="shared" si="165"/>
        <v>1</v>
      </c>
      <c r="BE109" s="168" t="str">
        <f t="shared" si="165"/>
        <v>1</v>
      </c>
      <c r="BF109" s="168" t="str">
        <f t="shared" si="165"/>
        <v>1</v>
      </c>
      <c r="BG109" s="169" t="str">
        <f t="shared" si="165"/>
        <v>1</v>
      </c>
      <c r="BH109" s="168" t="str">
        <f t="shared" si="165"/>
        <v>1</v>
      </c>
      <c r="BI109" s="168" t="str">
        <f t="shared" si="165"/>
        <v>0</v>
      </c>
      <c r="BJ109" s="168" t="str">
        <f t="shared" si="165"/>
        <v>1</v>
      </c>
      <c r="BK109" s="169" t="str">
        <f t="shared" si="165"/>
        <v>1</v>
      </c>
      <c r="BL109" s="168" t="str">
        <f t="shared" si="166"/>
        <v>0</v>
      </c>
      <c r="BM109" s="168" t="str">
        <f t="shared" si="166"/>
        <v>0</v>
      </c>
      <c r="BN109" s="168" t="str">
        <f t="shared" si="166"/>
        <v>0</v>
      </c>
      <c r="BO109" s="169" t="str">
        <f t="shared" si="166"/>
        <v>0</v>
      </c>
      <c r="BP109" s="168" t="str">
        <f t="shared" si="166"/>
        <v>0</v>
      </c>
      <c r="BQ109" s="168" t="str">
        <f t="shared" si="166"/>
        <v>1</v>
      </c>
      <c r="BR109" s="168" t="str">
        <f t="shared" si="166"/>
        <v>0</v>
      </c>
      <c r="BS109" s="169" t="str">
        <f t="shared" si="166"/>
        <v>1</v>
      </c>
      <c r="BT109" s="302" t="str">
        <f t="shared" si="167"/>
        <v>0</v>
      </c>
      <c r="BU109" s="302" t="str">
        <f t="shared" si="167"/>
        <v>0</v>
      </c>
      <c r="BV109" s="302" t="str">
        <f t="shared" si="167"/>
        <v>0</v>
      </c>
      <c r="BW109" s="303" t="str">
        <f t="shared" si="167"/>
        <v>1</v>
      </c>
      <c r="BX109" s="302" t="str">
        <f t="shared" si="167"/>
        <v>0</v>
      </c>
      <c r="BY109" s="302" t="str">
        <f t="shared" si="167"/>
        <v>1</v>
      </c>
      <c r="BZ109" s="302" t="str">
        <f t="shared" si="167"/>
        <v>1</v>
      </c>
      <c r="CA109" s="303" t="str">
        <f t="shared" si="167"/>
        <v>0</v>
      </c>
      <c r="CB109" s="164" t="str">
        <f t="shared" si="168"/>
        <v>0</v>
      </c>
      <c r="CC109" s="289" t="str">
        <f t="shared" si="168"/>
        <v>0</v>
      </c>
      <c r="CD109" s="340" t="str">
        <f t="shared" si="168"/>
        <v>0</v>
      </c>
      <c r="CE109" s="341" t="str">
        <f t="shared" si="168"/>
        <v>0</v>
      </c>
      <c r="CF109" s="340" t="str">
        <f t="shared" si="168"/>
        <v>0</v>
      </c>
      <c r="CG109" s="340" t="str">
        <f t="shared" si="168"/>
        <v>0</v>
      </c>
      <c r="CH109" s="340" t="str">
        <f t="shared" si="168"/>
        <v>0</v>
      </c>
      <c r="CI109" s="341" t="str">
        <f t="shared" si="168"/>
        <v>0</v>
      </c>
      <c r="CJ109" s="367"/>
      <c r="CK109" s="367"/>
      <c r="CL109" s="32" t="str">
        <f t="shared" si="146"/>
        <v>9C1B</v>
      </c>
      <c r="CM109" s="285">
        <f t="shared" si="147"/>
        <v>87</v>
      </c>
      <c r="CN109" s="285">
        <f t="shared" si="150"/>
        <v>97</v>
      </c>
      <c r="CO109" s="142">
        <f t="shared" si="117"/>
        <v>63.1</v>
      </c>
      <c r="CP109" s="142">
        <f t="shared" si="118"/>
        <v>17.277777777777779</v>
      </c>
      <c r="CQ109" s="154">
        <f t="shared" si="148"/>
        <v>4</v>
      </c>
      <c r="CR109" s="367"/>
      <c r="CS109" s="170">
        <f t="shared" si="119"/>
        <v>9</v>
      </c>
      <c r="CT109" s="23">
        <f t="shared" si="120"/>
        <v>12</v>
      </c>
      <c r="CU109" s="171">
        <f t="shared" si="121"/>
        <v>1</v>
      </c>
      <c r="CV109" s="23">
        <f t="shared" si="122"/>
        <v>11</v>
      </c>
      <c r="CW109" s="172">
        <f t="shared" si="123"/>
        <v>0</v>
      </c>
      <c r="CX109" s="24">
        <f t="shared" si="124"/>
        <v>8</v>
      </c>
      <c r="CY109" s="267">
        <f t="shared" si="125"/>
        <v>5</v>
      </c>
      <c r="CZ109" s="268">
        <f t="shared" si="126"/>
        <v>7</v>
      </c>
      <c r="DA109" s="267">
        <f t="shared" si="127"/>
        <v>0</v>
      </c>
      <c r="DB109" s="268">
        <f t="shared" si="128"/>
        <v>0</v>
      </c>
      <c r="DC109" s="173">
        <f t="shared" si="129"/>
        <v>15</v>
      </c>
      <c r="DD109" s="26">
        <f t="shared" si="130"/>
        <v>11</v>
      </c>
      <c r="DE109" s="173">
        <f t="shared" si="131"/>
        <v>0</v>
      </c>
      <c r="DF109" s="26">
        <f t="shared" si="132"/>
        <v>5</v>
      </c>
      <c r="DG109" s="326">
        <f t="shared" si="133"/>
        <v>1</v>
      </c>
      <c r="DH109" s="327">
        <f t="shared" si="134"/>
        <v>6</v>
      </c>
      <c r="DI109" s="172">
        <f t="shared" si="135"/>
        <v>0</v>
      </c>
      <c r="DJ109" s="24">
        <f t="shared" si="136"/>
        <v>0</v>
      </c>
      <c r="DK109" s="172"/>
      <c r="DL109" s="19">
        <f t="shared" si="137"/>
        <v>156</v>
      </c>
      <c r="DM109" s="19">
        <f t="shared" si="138"/>
        <v>27</v>
      </c>
      <c r="DN109" s="174">
        <f t="shared" si="139"/>
        <v>8</v>
      </c>
      <c r="DO109" s="278">
        <f t="shared" si="140"/>
        <v>87</v>
      </c>
      <c r="DP109" s="278">
        <f t="shared" si="141"/>
        <v>0</v>
      </c>
      <c r="DQ109" s="20">
        <f t="shared" si="142"/>
        <v>251</v>
      </c>
      <c r="DR109" s="20">
        <f t="shared" si="143"/>
        <v>5</v>
      </c>
      <c r="DS109" s="337">
        <f t="shared" si="144"/>
        <v>22</v>
      </c>
      <c r="DT109" s="174">
        <f t="shared" si="145"/>
        <v>0</v>
      </c>
      <c r="DU109" s="172">
        <f t="shared" si="149"/>
        <v>22</v>
      </c>
      <c r="DV109" s="172"/>
      <c r="DW109" s="172"/>
      <c r="DX109" s="172"/>
      <c r="DY109" s="172"/>
      <c r="DZ109" s="172"/>
      <c r="EA109" s="172"/>
      <c r="EB109" s="172"/>
      <c r="EC109" s="172"/>
      <c r="ED109" s="172"/>
      <c r="EE109" s="172"/>
      <c r="EF109" s="172"/>
      <c r="EG109" s="172"/>
      <c r="EH109" s="172"/>
      <c r="EI109" s="172"/>
      <c r="EJ109" s="172"/>
      <c r="EK109" s="172"/>
      <c r="EL109" s="172"/>
      <c r="EM109" s="172"/>
      <c r="EN109" s="172"/>
      <c r="EO109" s="172"/>
      <c r="EP109" s="172"/>
      <c r="EQ109" s="172"/>
      <c r="ER109" s="172"/>
      <c r="ES109" s="172"/>
      <c r="ET109" s="172"/>
      <c r="EU109" s="172"/>
      <c r="EV109" s="172"/>
      <c r="EW109" s="172"/>
      <c r="EX109" s="172"/>
      <c r="EY109" s="172"/>
      <c r="EZ109" s="172"/>
      <c r="FA109" s="172"/>
      <c r="FB109" s="172"/>
      <c r="FC109" s="172"/>
      <c r="FD109" s="172"/>
      <c r="FE109" s="172"/>
      <c r="FF109" s="172"/>
      <c r="FG109" s="172"/>
      <c r="FH109" s="172"/>
      <c r="FI109" s="172"/>
      <c r="FJ109" s="172"/>
      <c r="FK109" s="172"/>
      <c r="FL109" s="172"/>
      <c r="FM109" s="172"/>
      <c r="FN109" s="172"/>
      <c r="FO109" s="172"/>
      <c r="FP109" s="172"/>
      <c r="FQ109" s="172"/>
      <c r="FR109" s="172"/>
      <c r="FS109" s="172"/>
      <c r="FT109" s="172"/>
      <c r="FU109" s="172"/>
      <c r="FV109" s="172"/>
      <c r="FW109" s="172"/>
      <c r="FX109" s="172"/>
      <c r="FY109" s="172"/>
      <c r="FZ109" s="172"/>
      <c r="GA109" s="172"/>
      <c r="GB109" s="172"/>
      <c r="GC109" s="172"/>
      <c r="GD109" s="172"/>
      <c r="GE109" s="172"/>
      <c r="GF109" s="172"/>
      <c r="GG109" s="172"/>
      <c r="GH109" s="172"/>
      <c r="GI109" s="172"/>
      <c r="GJ109" s="172"/>
      <c r="GK109" s="172"/>
      <c r="GL109" s="172"/>
      <c r="GM109" s="172"/>
      <c r="GN109" s="172"/>
      <c r="GO109" s="172"/>
      <c r="GP109" s="172"/>
      <c r="GQ109" s="172"/>
      <c r="GR109" s="172"/>
      <c r="GS109" s="172"/>
      <c r="GT109" s="172"/>
      <c r="GU109" s="172"/>
      <c r="GV109" s="172"/>
      <c r="GW109" s="172"/>
      <c r="GX109" s="172"/>
      <c r="GY109" s="172"/>
      <c r="GZ109" s="172"/>
      <c r="HA109" s="172"/>
      <c r="HB109" s="172"/>
      <c r="HC109" s="172"/>
      <c r="HD109" s="172"/>
      <c r="HE109" s="172"/>
      <c r="HF109" s="172"/>
      <c r="HG109" s="172"/>
      <c r="HH109" s="172"/>
      <c r="HI109" s="172"/>
      <c r="HJ109" s="172"/>
      <c r="HK109" s="172"/>
      <c r="HL109" s="172"/>
      <c r="HM109" s="172"/>
      <c r="HN109" s="172"/>
      <c r="HO109" s="172"/>
      <c r="HP109" s="172"/>
      <c r="HQ109" s="172"/>
      <c r="HR109" s="172"/>
      <c r="HS109" s="172"/>
      <c r="HT109" s="172"/>
      <c r="HU109" s="172"/>
      <c r="HV109" s="172"/>
      <c r="HW109" s="172"/>
      <c r="HX109" s="172"/>
      <c r="HY109" s="172"/>
      <c r="HZ109" s="172"/>
      <c r="IA109" s="172"/>
      <c r="IB109" s="172"/>
      <c r="IC109" s="172"/>
      <c r="ID109" s="172"/>
      <c r="IE109" s="172"/>
      <c r="IF109" s="172"/>
      <c r="IG109" s="172"/>
      <c r="IH109" s="172"/>
      <c r="II109" s="172"/>
      <c r="IJ109" s="172"/>
      <c r="IK109" s="172"/>
      <c r="IL109" s="172"/>
      <c r="IM109" s="172"/>
      <c r="IN109" s="172"/>
      <c r="IO109" s="172"/>
      <c r="IP109" s="172"/>
      <c r="IQ109" s="172"/>
      <c r="IR109" s="172"/>
      <c r="IS109" s="172"/>
      <c r="IT109" s="172"/>
      <c r="IU109" s="172"/>
      <c r="IV109" s="172"/>
      <c r="IW109" s="172"/>
      <c r="IX109" s="172"/>
      <c r="IY109" s="172"/>
      <c r="IZ109" s="172"/>
      <c r="JA109" s="172"/>
      <c r="JB109" s="172"/>
      <c r="JC109" s="172"/>
      <c r="JD109" s="172"/>
      <c r="JE109" s="172"/>
      <c r="JF109" s="172"/>
      <c r="JG109" s="172"/>
      <c r="JH109" s="172"/>
      <c r="JI109" s="172"/>
      <c r="JJ109" s="172"/>
      <c r="JK109" s="172"/>
      <c r="JL109" s="172"/>
      <c r="JM109" s="172"/>
      <c r="JN109" s="172"/>
      <c r="JO109" s="172"/>
      <c r="JP109" s="172"/>
      <c r="JQ109" s="172"/>
      <c r="JR109" s="172"/>
      <c r="JS109" s="172"/>
      <c r="JT109" s="172"/>
      <c r="JU109" s="172"/>
      <c r="JV109" s="172"/>
      <c r="JW109" s="172"/>
      <c r="JX109" s="172"/>
      <c r="JY109" s="172"/>
      <c r="JZ109" s="172"/>
      <c r="KA109" s="172"/>
      <c r="KB109" s="172"/>
      <c r="KC109" s="172"/>
      <c r="KD109" s="172"/>
      <c r="KE109" s="172"/>
      <c r="KF109" s="172"/>
      <c r="KG109" s="172"/>
      <c r="KH109" s="172"/>
      <c r="KI109" s="172"/>
      <c r="KJ109" s="172"/>
      <c r="KK109" s="172"/>
      <c r="KL109" s="172"/>
      <c r="KM109" s="172"/>
      <c r="KN109" s="172"/>
      <c r="KO109" s="172"/>
      <c r="KP109" s="172"/>
      <c r="KQ109" s="172"/>
      <c r="KR109" s="172"/>
      <c r="KS109" s="172"/>
      <c r="KT109" s="172"/>
      <c r="KU109" s="172"/>
      <c r="KV109" s="172"/>
      <c r="KW109" s="172"/>
      <c r="KX109" s="172"/>
      <c r="KY109" s="172"/>
      <c r="KZ109" s="172"/>
      <c r="LA109" s="172"/>
      <c r="LB109" s="172"/>
      <c r="LC109" s="172"/>
      <c r="LD109" s="172"/>
      <c r="LE109" s="172"/>
      <c r="LF109" s="172"/>
      <c r="LG109" s="172"/>
      <c r="LH109" s="172"/>
      <c r="LI109" s="172"/>
      <c r="LJ109" s="172"/>
      <c r="LK109" s="172"/>
      <c r="LL109" s="172"/>
      <c r="LM109" s="172"/>
      <c r="LN109" s="172"/>
      <c r="LO109" s="172"/>
      <c r="LP109" s="172"/>
      <c r="LQ109" s="172"/>
      <c r="LR109" s="172"/>
      <c r="LS109" s="172"/>
      <c r="LT109" s="172"/>
      <c r="LU109" s="172"/>
      <c r="LV109" s="172"/>
      <c r="LW109" s="172"/>
      <c r="LX109" s="172"/>
      <c r="LY109" s="172"/>
      <c r="LZ109" s="172"/>
      <c r="MA109" s="172"/>
      <c r="MB109" s="172"/>
      <c r="MC109" s="172"/>
      <c r="MD109" s="172"/>
      <c r="ME109" s="172"/>
      <c r="MF109" s="172"/>
      <c r="MG109" s="172"/>
      <c r="MH109" s="172"/>
      <c r="MI109" s="172"/>
      <c r="MJ109" s="172"/>
      <c r="MK109" s="172"/>
      <c r="ML109" s="172"/>
      <c r="MM109" s="172"/>
      <c r="MN109" s="172"/>
      <c r="MO109" s="172"/>
      <c r="MP109" s="172"/>
      <c r="MQ109" s="172"/>
      <c r="MR109" s="172"/>
      <c r="MS109" s="172"/>
      <c r="MT109" s="172"/>
      <c r="MU109" s="172"/>
      <c r="MV109" s="172"/>
      <c r="MW109" s="172"/>
      <c r="MX109" s="172"/>
      <c r="MY109" s="172"/>
      <c r="MZ109" s="172"/>
      <c r="NA109" s="172"/>
      <c r="NB109" s="172"/>
      <c r="NC109" s="172"/>
      <c r="ND109" s="172"/>
      <c r="NE109" s="172"/>
      <c r="NF109" s="172"/>
      <c r="NG109" s="172"/>
      <c r="NH109" s="172"/>
      <c r="NI109" s="172"/>
      <c r="NJ109" s="172"/>
      <c r="NK109" s="172"/>
      <c r="NL109" s="172"/>
      <c r="NM109" s="172"/>
      <c r="NN109" s="172"/>
      <c r="NO109" s="172"/>
      <c r="NP109" s="172"/>
      <c r="NQ109" s="172"/>
      <c r="NR109" s="172"/>
      <c r="NS109" s="172"/>
      <c r="NT109" s="172"/>
      <c r="NU109" s="172"/>
      <c r="NV109" s="172"/>
      <c r="NW109" s="172"/>
      <c r="NX109" s="172"/>
      <c r="NY109" s="172"/>
      <c r="NZ109" s="172"/>
      <c r="OA109" s="172"/>
      <c r="OB109" s="172"/>
      <c r="OC109" s="172"/>
      <c r="OD109" s="172"/>
      <c r="OE109" s="172"/>
      <c r="OF109" s="172"/>
      <c r="OG109" s="172"/>
      <c r="OH109" s="172"/>
      <c r="OI109" s="172"/>
      <c r="OJ109" s="172"/>
      <c r="OK109" s="172"/>
      <c r="OL109" s="172"/>
      <c r="OM109" s="172"/>
      <c r="ON109" s="172"/>
      <c r="OO109" s="172"/>
      <c r="OP109" s="172"/>
      <c r="OQ109" s="172"/>
      <c r="OR109" s="172"/>
      <c r="OS109" s="172"/>
      <c r="OT109" s="172"/>
      <c r="OU109" s="172"/>
      <c r="OV109" s="172"/>
      <c r="OW109" s="172"/>
      <c r="OX109" s="172"/>
      <c r="OY109" s="172"/>
      <c r="OZ109" s="172"/>
      <c r="PA109" s="172"/>
      <c r="PB109" s="172"/>
      <c r="PC109" s="172"/>
      <c r="PD109" s="172"/>
      <c r="PE109" s="172"/>
      <c r="PF109" s="172"/>
      <c r="PG109" s="172"/>
      <c r="PH109" s="172"/>
      <c r="PI109" s="172"/>
      <c r="PJ109" s="172"/>
      <c r="PK109" s="172"/>
      <c r="PL109" s="172"/>
      <c r="PM109" s="172"/>
      <c r="PN109" s="172"/>
      <c r="PO109" s="172"/>
      <c r="PP109" s="172"/>
      <c r="PQ109" s="172"/>
      <c r="PR109" s="172"/>
      <c r="PS109" s="172"/>
      <c r="PT109" s="172"/>
      <c r="PU109" s="172"/>
      <c r="PV109" s="172"/>
      <c r="PW109" s="172"/>
      <c r="PX109" s="172"/>
      <c r="PY109" s="172"/>
      <c r="PZ109" s="172"/>
      <c r="QA109" s="172"/>
      <c r="QB109" s="172"/>
      <c r="QC109" s="172"/>
      <c r="QD109" s="172"/>
      <c r="QE109" s="172"/>
      <c r="QF109" s="172"/>
      <c r="QG109" s="172"/>
      <c r="QH109" s="172"/>
      <c r="QI109" s="172"/>
      <c r="QJ109" s="172"/>
      <c r="QK109" s="172"/>
      <c r="QL109" s="172"/>
      <c r="QM109" s="172"/>
      <c r="QN109" s="172"/>
      <c r="QO109" s="172"/>
      <c r="QP109" s="172"/>
      <c r="QQ109" s="172"/>
      <c r="QR109" s="172"/>
      <c r="QS109" s="172"/>
      <c r="QT109" s="172"/>
      <c r="QU109" s="172"/>
      <c r="QV109" s="172"/>
      <c r="QW109" s="172"/>
      <c r="QX109" s="172"/>
      <c r="QY109" s="172"/>
      <c r="QZ109" s="172"/>
      <c r="RA109" s="172"/>
      <c r="RB109" s="172"/>
      <c r="RC109" s="172"/>
      <c r="RD109" s="172"/>
      <c r="RE109" s="172"/>
      <c r="RF109" s="172"/>
      <c r="RG109" s="172"/>
      <c r="RH109" s="172"/>
      <c r="RI109" s="172"/>
      <c r="RJ109" s="172"/>
      <c r="RK109" s="172"/>
      <c r="RL109" s="172"/>
      <c r="RM109" s="172"/>
      <c r="RN109" s="172"/>
      <c r="RO109" s="172"/>
      <c r="RP109" s="172"/>
      <c r="RQ109" s="172"/>
      <c r="RR109" s="172"/>
      <c r="RS109" s="172"/>
      <c r="RT109" s="172"/>
      <c r="RU109" s="172"/>
      <c r="RV109" s="172"/>
      <c r="RW109" s="172"/>
      <c r="RX109" s="172"/>
      <c r="RY109" s="172"/>
      <c r="RZ109" s="172"/>
      <c r="SA109" s="172"/>
      <c r="SB109" s="172"/>
      <c r="SC109" s="172"/>
      <c r="SD109" s="172"/>
      <c r="SE109" s="172"/>
      <c r="SF109" s="172"/>
      <c r="SG109" s="172"/>
      <c r="SH109" s="172"/>
      <c r="SI109" s="172"/>
      <c r="SJ109" s="172"/>
      <c r="SK109" s="172"/>
      <c r="SL109" s="172"/>
      <c r="SM109" s="172"/>
      <c r="SN109" s="172"/>
      <c r="SO109" s="172"/>
      <c r="SP109" s="172"/>
      <c r="SQ109" s="172"/>
      <c r="SR109" s="172"/>
      <c r="SS109" s="172"/>
      <c r="ST109" s="172"/>
      <c r="SU109" s="172"/>
      <c r="SV109" s="172"/>
      <c r="SW109" s="172"/>
      <c r="SX109" s="172"/>
      <c r="SY109" s="172"/>
      <c r="SZ109" s="172"/>
      <c r="TA109" s="172"/>
      <c r="TB109" s="172"/>
      <c r="TC109" s="172"/>
      <c r="TD109" s="172"/>
      <c r="TE109" s="172"/>
      <c r="TF109" s="172"/>
      <c r="TG109" s="172"/>
      <c r="TH109" s="172"/>
      <c r="TI109" s="172"/>
      <c r="TJ109" s="172"/>
      <c r="TK109" s="172"/>
      <c r="TL109" s="172"/>
      <c r="TM109" s="172"/>
      <c r="TN109" s="172"/>
      <c r="TO109" s="172"/>
      <c r="TP109" s="172"/>
      <c r="TQ109" s="172"/>
      <c r="TR109" s="172"/>
      <c r="TS109" s="172"/>
      <c r="TT109" s="172"/>
      <c r="TU109" s="172"/>
      <c r="TV109" s="172"/>
      <c r="TW109" s="172"/>
      <c r="TX109" s="172"/>
      <c r="TY109" s="172"/>
      <c r="TZ109" s="172"/>
      <c r="UA109" s="172"/>
      <c r="UB109" s="172"/>
      <c r="UC109" s="172"/>
      <c r="UD109" s="172"/>
      <c r="UE109" s="172"/>
      <c r="UF109" s="172"/>
      <c r="UG109" s="172"/>
      <c r="UH109" s="172"/>
      <c r="UI109" s="172"/>
      <c r="UJ109" s="172"/>
      <c r="UK109" s="172"/>
      <c r="UL109" s="172"/>
      <c r="UM109" s="172"/>
      <c r="UN109" s="172"/>
      <c r="UO109" s="172"/>
      <c r="UP109" s="172"/>
      <c r="UQ109" s="172"/>
      <c r="UR109" s="172"/>
      <c r="US109" s="172"/>
      <c r="UT109" s="172"/>
      <c r="UU109" s="172"/>
      <c r="UV109" s="172"/>
      <c r="UW109" s="172"/>
      <c r="UX109" s="172"/>
      <c r="UY109" s="172"/>
      <c r="UZ109" s="172"/>
      <c r="VA109" s="172"/>
      <c r="VB109" s="172"/>
      <c r="VC109" s="172"/>
      <c r="VD109" s="172"/>
      <c r="VE109" s="172"/>
      <c r="VF109" s="172"/>
      <c r="VG109" s="172"/>
      <c r="VH109" s="172"/>
      <c r="VI109" s="172"/>
      <c r="VJ109" s="172"/>
      <c r="VK109" s="172"/>
      <c r="VL109" s="172"/>
      <c r="VM109" s="172"/>
      <c r="VN109" s="172"/>
      <c r="VO109" s="172"/>
      <c r="VP109" s="172"/>
      <c r="VQ109" s="172"/>
      <c r="VR109" s="172"/>
      <c r="VS109" s="172"/>
      <c r="VT109" s="172"/>
      <c r="VU109" s="172"/>
      <c r="VV109" s="172"/>
      <c r="VW109" s="172"/>
      <c r="VX109" s="172"/>
      <c r="VY109" s="172"/>
      <c r="VZ109" s="172"/>
      <c r="WA109" s="172"/>
      <c r="WB109" s="172"/>
      <c r="WC109" s="172"/>
      <c r="WD109" s="172"/>
      <c r="WE109" s="172"/>
      <c r="WF109" s="172"/>
      <c r="WG109" s="172"/>
      <c r="WH109" s="172"/>
      <c r="WI109" s="172"/>
      <c r="WJ109" s="172"/>
      <c r="WK109" s="172"/>
      <c r="WL109" s="172"/>
      <c r="WM109" s="172"/>
      <c r="WN109" s="172"/>
      <c r="WO109" s="172"/>
      <c r="WP109" s="172"/>
      <c r="WQ109" s="172"/>
      <c r="WR109" s="172"/>
      <c r="WS109" s="172"/>
      <c r="WT109" s="172"/>
      <c r="WU109" s="172"/>
      <c r="WV109" s="172"/>
      <c r="WW109" s="172"/>
      <c r="WX109" s="172"/>
      <c r="WY109" s="172"/>
      <c r="WZ109" s="172"/>
      <c r="XA109" s="172"/>
      <c r="XB109" s="172"/>
      <c r="XC109" s="172"/>
      <c r="XD109" s="172"/>
      <c r="XE109" s="172"/>
      <c r="XF109" s="172"/>
      <c r="XG109" s="172"/>
      <c r="XH109" s="172"/>
      <c r="XI109" s="172"/>
      <c r="XJ109" s="172"/>
      <c r="XK109" s="172"/>
      <c r="XL109" s="172"/>
      <c r="XM109" s="172"/>
      <c r="XN109" s="172"/>
      <c r="XO109" s="172"/>
      <c r="XP109" s="172"/>
      <c r="XQ109" s="172"/>
      <c r="XR109" s="172"/>
      <c r="XS109" s="172"/>
      <c r="XT109" s="172"/>
      <c r="XU109" s="172"/>
      <c r="XV109" s="172"/>
      <c r="XW109" s="172"/>
      <c r="XX109" s="172"/>
      <c r="XY109" s="172"/>
      <c r="XZ109" s="172"/>
      <c r="YA109" s="172"/>
      <c r="YB109" s="172"/>
      <c r="YC109" s="172"/>
      <c r="YD109" s="172"/>
      <c r="YE109" s="172"/>
      <c r="YF109" s="172"/>
      <c r="YG109" s="172"/>
      <c r="YH109" s="172"/>
      <c r="YI109" s="172"/>
      <c r="YJ109" s="172"/>
      <c r="YK109" s="172"/>
      <c r="YL109" s="172"/>
      <c r="YM109" s="172"/>
      <c r="YN109" s="172"/>
      <c r="YO109" s="172"/>
      <c r="YP109" s="172"/>
      <c r="YQ109" s="172"/>
      <c r="YR109" s="172"/>
      <c r="YS109" s="172"/>
      <c r="YT109" s="172"/>
      <c r="YU109" s="172"/>
      <c r="YV109" s="172"/>
      <c r="YW109" s="172"/>
      <c r="YX109" s="172"/>
      <c r="YY109" s="172"/>
      <c r="YZ109" s="172"/>
      <c r="ZA109" s="172"/>
      <c r="ZB109" s="172"/>
      <c r="ZC109" s="172"/>
      <c r="ZD109" s="172"/>
      <c r="ZE109" s="172"/>
      <c r="ZF109" s="172"/>
      <c r="ZG109" s="172"/>
      <c r="ZH109" s="172"/>
      <c r="ZI109" s="172"/>
      <c r="ZJ109" s="172"/>
      <c r="ZK109" s="172"/>
      <c r="ZL109" s="172"/>
      <c r="ZM109" s="172"/>
      <c r="ZN109" s="172"/>
      <c r="ZO109" s="172"/>
      <c r="ZP109" s="172"/>
      <c r="ZQ109" s="172"/>
      <c r="ZR109" s="172"/>
      <c r="ZS109" s="172"/>
      <c r="ZT109" s="172"/>
      <c r="ZU109" s="172"/>
      <c r="ZV109" s="172"/>
      <c r="ZW109" s="172"/>
      <c r="ZX109" s="172"/>
      <c r="ZY109" s="172"/>
      <c r="ZZ109" s="172"/>
      <c r="AAA109" s="172"/>
      <c r="AAB109" s="172"/>
      <c r="AAC109" s="172"/>
      <c r="AAD109" s="172"/>
      <c r="AAE109" s="172"/>
      <c r="AAF109" s="172"/>
      <c r="AAG109" s="172"/>
      <c r="AAH109" s="172"/>
      <c r="AAI109" s="172"/>
      <c r="AAJ109" s="172"/>
      <c r="AAK109" s="172"/>
      <c r="AAL109" s="172"/>
      <c r="AAM109" s="172"/>
      <c r="AAN109" s="172"/>
      <c r="AAO109" s="172"/>
      <c r="AAP109" s="172"/>
      <c r="AAQ109" s="172"/>
      <c r="AAR109" s="172"/>
      <c r="AAS109" s="172"/>
      <c r="AAT109" s="172"/>
      <c r="AAU109" s="172"/>
      <c r="AAV109" s="172"/>
      <c r="AAW109" s="172"/>
      <c r="AAX109" s="172"/>
      <c r="AAY109" s="172"/>
      <c r="AAZ109" s="172"/>
      <c r="ABA109" s="172"/>
      <c r="ABB109" s="172"/>
      <c r="ABC109" s="172"/>
      <c r="ABD109" s="172"/>
      <c r="ABE109" s="172"/>
      <c r="ABF109" s="172"/>
      <c r="ABG109" s="172"/>
      <c r="ABH109" s="172"/>
      <c r="ABI109" s="172"/>
      <c r="ABJ109" s="172"/>
      <c r="ABK109" s="172"/>
      <c r="ABL109" s="172"/>
      <c r="ABM109" s="172"/>
      <c r="ABN109" s="172"/>
      <c r="ABO109" s="172"/>
      <c r="ABP109" s="172"/>
      <c r="ABQ109" s="172"/>
      <c r="ABR109" s="172"/>
      <c r="ABS109" s="172"/>
      <c r="ABT109" s="172"/>
      <c r="ABU109" s="172"/>
      <c r="ABV109" s="172"/>
      <c r="ABW109" s="172"/>
      <c r="ABX109" s="172"/>
      <c r="ABY109" s="172"/>
      <c r="ABZ109" s="172"/>
      <c r="ACA109" s="172"/>
      <c r="ACB109" s="172"/>
      <c r="ACC109" s="172"/>
      <c r="ACD109" s="172"/>
      <c r="ACE109" s="172"/>
      <c r="ACF109" s="172"/>
      <c r="ACG109" s="172"/>
      <c r="ACH109" s="172"/>
      <c r="ACI109" s="172"/>
      <c r="ACJ109" s="172"/>
      <c r="ACK109" s="172"/>
      <c r="ACL109" s="172"/>
      <c r="ACM109" s="172"/>
      <c r="ACN109" s="172"/>
      <c r="ACO109" s="172"/>
      <c r="ACP109" s="172"/>
      <c r="ACQ109" s="172"/>
      <c r="ACR109" s="172"/>
      <c r="ACS109" s="172"/>
      <c r="ACT109" s="172"/>
      <c r="ACU109" s="172"/>
      <c r="ACV109" s="172"/>
      <c r="ACW109" s="172"/>
      <c r="ACX109" s="172"/>
      <c r="ACY109" s="172"/>
      <c r="ACZ109" s="172"/>
      <c r="ADA109" s="172"/>
      <c r="ADB109" s="172"/>
      <c r="ADC109" s="172"/>
      <c r="ADD109" s="172"/>
      <c r="ADE109" s="172"/>
      <c r="ADF109" s="172"/>
      <c r="ADG109" s="172"/>
      <c r="ADH109" s="172"/>
      <c r="ADI109" s="172"/>
      <c r="ADJ109" s="172"/>
      <c r="ADK109" s="172"/>
      <c r="ADL109" s="172"/>
      <c r="ADM109" s="172"/>
      <c r="ADN109" s="172"/>
      <c r="ADO109" s="172"/>
      <c r="ADP109" s="172"/>
      <c r="ADQ109" s="172"/>
      <c r="ADR109" s="172"/>
      <c r="ADS109" s="172"/>
      <c r="ADT109" s="172"/>
      <c r="ADU109" s="172"/>
      <c r="ADV109" s="172"/>
      <c r="ADW109" s="172"/>
      <c r="ADX109" s="172"/>
      <c r="ADY109" s="172"/>
      <c r="ADZ109" s="172"/>
      <c r="AEA109" s="172"/>
      <c r="AEB109" s="172"/>
      <c r="AEC109" s="172"/>
      <c r="AED109" s="172"/>
      <c r="AEE109" s="172"/>
      <c r="AEF109" s="172"/>
      <c r="AEG109" s="172"/>
      <c r="AEH109" s="172"/>
      <c r="AEI109" s="172"/>
      <c r="AEJ109" s="172"/>
      <c r="AEK109" s="172"/>
      <c r="AEL109" s="172"/>
      <c r="AEM109" s="172"/>
      <c r="AEN109" s="172"/>
      <c r="AEO109" s="172"/>
      <c r="AEP109" s="172"/>
      <c r="AEQ109" s="172"/>
      <c r="AER109" s="172"/>
      <c r="AES109" s="172"/>
      <c r="AET109" s="172"/>
      <c r="AEU109" s="172"/>
      <c r="AEV109" s="172"/>
      <c r="AEW109" s="172"/>
      <c r="AEX109" s="172"/>
      <c r="AEY109" s="172"/>
      <c r="AEZ109" s="172"/>
      <c r="AFA109" s="172"/>
      <c r="AFB109" s="172"/>
      <c r="AFC109" s="172"/>
      <c r="AFD109" s="172"/>
      <c r="AFE109" s="172"/>
      <c r="AFF109" s="172"/>
      <c r="AFG109" s="172"/>
      <c r="AFH109" s="172"/>
      <c r="AFI109" s="172"/>
      <c r="AFJ109" s="172"/>
      <c r="AFK109" s="172"/>
      <c r="AFL109" s="172"/>
      <c r="AFM109" s="172"/>
      <c r="AFN109" s="172"/>
      <c r="AFO109" s="172"/>
      <c r="AFP109" s="172"/>
      <c r="AFQ109" s="172"/>
      <c r="AFR109" s="172"/>
      <c r="AFS109" s="172"/>
      <c r="AFT109" s="172"/>
      <c r="AFU109" s="172"/>
      <c r="AFV109" s="172"/>
      <c r="AFW109" s="172"/>
      <c r="AFX109" s="172"/>
      <c r="AFY109" s="172"/>
      <c r="AFZ109" s="172"/>
      <c r="AGA109" s="172"/>
      <c r="AGB109" s="172"/>
      <c r="AGC109" s="172"/>
      <c r="AGD109" s="172"/>
      <c r="AGE109" s="172"/>
      <c r="AGF109" s="172"/>
      <c r="AGG109" s="172"/>
      <c r="AGH109" s="172"/>
      <c r="AGI109" s="172"/>
      <c r="AGJ109" s="172"/>
      <c r="AGK109" s="172"/>
      <c r="AGL109" s="172"/>
      <c r="AGM109" s="172"/>
      <c r="AGN109" s="172"/>
      <c r="AGO109" s="172"/>
      <c r="AGP109" s="172"/>
      <c r="AGQ109" s="172"/>
      <c r="AGR109" s="172"/>
      <c r="AGS109" s="172"/>
      <c r="AGT109" s="172"/>
      <c r="AGU109" s="172"/>
      <c r="AGV109" s="172"/>
      <c r="AGW109" s="172"/>
      <c r="AGX109" s="172"/>
      <c r="AGY109" s="172"/>
      <c r="AGZ109" s="172"/>
      <c r="AHA109" s="172"/>
      <c r="AHB109" s="172"/>
      <c r="AHC109" s="172"/>
      <c r="AHD109" s="172"/>
      <c r="AHE109" s="172"/>
      <c r="AHF109" s="172"/>
      <c r="AHG109" s="172"/>
      <c r="AHH109" s="172"/>
      <c r="AHI109" s="172"/>
      <c r="AHJ109" s="172"/>
      <c r="AHK109" s="172"/>
      <c r="AHL109" s="172"/>
      <c r="AHM109" s="172"/>
      <c r="AHN109" s="172"/>
      <c r="AHO109" s="172"/>
      <c r="AHP109" s="172"/>
      <c r="AHQ109" s="172"/>
      <c r="AHR109" s="172"/>
      <c r="AHS109" s="172"/>
      <c r="AHT109" s="172"/>
      <c r="AHU109" s="172"/>
      <c r="AHV109" s="172"/>
      <c r="AHW109" s="172"/>
      <c r="AHX109" s="172"/>
      <c r="AHY109" s="172"/>
      <c r="AHZ109" s="172"/>
      <c r="AIA109" s="172"/>
      <c r="AIB109" s="172"/>
      <c r="AIC109" s="172"/>
      <c r="AID109" s="172"/>
      <c r="AIE109" s="172"/>
      <c r="AIF109" s="172"/>
      <c r="AIG109" s="172"/>
      <c r="AIH109" s="172"/>
      <c r="AII109" s="172"/>
      <c r="AIJ109" s="172"/>
      <c r="AIK109" s="172"/>
      <c r="AIL109" s="172"/>
      <c r="AIM109" s="172"/>
      <c r="AIN109" s="172"/>
      <c r="AIO109" s="172"/>
      <c r="AIP109" s="172"/>
      <c r="AIQ109" s="172"/>
      <c r="AIR109" s="172"/>
      <c r="AIS109" s="172"/>
      <c r="AIT109" s="172"/>
      <c r="AIU109" s="172"/>
      <c r="AIV109" s="172"/>
      <c r="AIW109" s="172"/>
      <c r="AIX109" s="172"/>
      <c r="AIY109" s="172"/>
      <c r="AIZ109" s="172"/>
      <c r="AJA109" s="172"/>
      <c r="AJB109" s="172"/>
      <c r="AJC109" s="172"/>
      <c r="AJD109" s="172"/>
      <c r="AJE109" s="172"/>
      <c r="AJF109" s="172"/>
      <c r="AJG109" s="172"/>
      <c r="AJH109" s="172"/>
      <c r="AJI109" s="172"/>
      <c r="AJJ109" s="172"/>
      <c r="AJK109" s="172"/>
      <c r="AJL109" s="172"/>
      <c r="AJM109" s="172"/>
      <c r="AJN109" s="172"/>
      <c r="AJO109" s="172"/>
      <c r="AJP109" s="172"/>
      <c r="AJQ109" s="172"/>
      <c r="AJR109" s="172"/>
      <c r="AJS109" s="172"/>
      <c r="AJT109" s="172"/>
      <c r="AJU109" s="172"/>
      <c r="AJV109" s="172"/>
      <c r="AJW109" s="172"/>
      <c r="AJX109" s="172"/>
      <c r="AJY109" s="172"/>
      <c r="AJZ109" s="172"/>
      <c r="AKA109" s="172"/>
      <c r="AKB109" s="172"/>
      <c r="AKC109" s="172"/>
      <c r="AKD109" s="172"/>
      <c r="AKE109" s="172"/>
      <c r="AKF109" s="172"/>
      <c r="AKG109" s="172"/>
      <c r="AKH109" s="172"/>
      <c r="AKI109" s="172"/>
      <c r="AKJ109" s="172"/>
      <c r="AKK109" s="172"/>
      <c r="AKL109" s="172"/>
      <c r="AKM109" s="172"/>
      <c r="AKN109" s="172"/>
      <c r="AKO109" s="172"/>
      <c r="AKP109" s="172"/>
      <c r="AKQ109" s="172"/>
      <c r="AKR109" s="172"/>
      <c r="AKS109" s="172"/>
      <c r="AKT109" s="172"/>
      <c r="AKU109" s="172"/>
      <c r="AKV109" s="172"/>
      <c r="AKW109" s="172"/>
      <c r="AKX109" s="172"/>
      <c r="AKY109" s="172"/>
      <c r="AKZ109" s="172"/>
      <c r="ALA109" s="172"/>
      <c r="ALB109" s="172"/>
      <c r="ALC109" s="172"/>
      <c r="ALD109" s="172"/>
      <c r="ALE109" s="172"/>
      <c r="ALF109" s="172"/>
      <c r="ALG109" s="172"/>
      <c r="ALH109" s="172"/>
      <c r="ALI109" s="172"/>
      <c r="ALJ109" s="172"/>
      <c r="ALK109" s="172"/>
      <c r="ALL109" s="172"/>
      <c r="ALM109" s="172"/>
      <c r="ALN109" s="172"/>
      <c r="ALO109" s="172"/>
      <c r="ALP109" s="172"/>
      <c r="ALQ109" s="172"/>
      <c r="ALR109" s="172"/>
      <c r="ALS109" s="172"/>
      <c r="ALT109" s="172"/>
      <c r="ALU109" s="172"/>
      <c r="ALV109" s="172"/>
      <c r="ALW109" s="172"/>
      <c r="ALX109" s="172"/>
      <c r="ALY109" s="172"/>
      <c r="ALZ109" s="172"/>
      <c r="AMA109" s="172"/>
      <c r="AMB109" s="172"/>
      <c r="AMC109" s="172"/>
      <c r="AMD109" s="172"/>
      <c r="AME109" s="172"/>
      <c r="AMF109" s="172"/>
      <c r="AMG109" s="172"/>
      <c r="AMH109" s="172"/>
      <c r="AMI109" s="172"/>
      <c r="AMJ109" s="172"/>
      <c r="AMK109" s="172"/>
      <c r="AML109" s="172"/>
    </row>
    <row r="110" spans="1:1026" s="282" customFormat="1">
      <c r="A110" s="408" t="s">
        <v>480</v>
      </c>
      <c r="B110" s="408" t="s">
        <v>481</v>
      </c>
      <c r="C110" s="154">
        <f t="shared" si="95"/>
        <v>17</v>
      </c>
      <c r="D110" s="167">
        <f t="shared" si="96"/>
        <v>68</v>
      </c>
      <c r="E110" s="166" t="str">
        <f t="shared" si="97"/>
        <v>9C</v>
      </c>
      <c r="F110" s="367" t="str">
        <f t="shared" si="98"/>
        <v>1B</v>
      </c>
      <c r="G110" s="367" t="str">
        <f t="shared" si="99"/>
        <v>0A</v>
      </c>
      <c r="H110" s="367" t="str">
        <f t="shared" si="100"/>
        <v>57</v>
      </c>
      <c r="I110" s="367" t="str">
        <f t="shared" si="101"/>
        <v>00</v>
      </c>
      <c r="J110" s="367" t="str">
        <f t="shared" si="102"/>
        <v>FB</v>
      </c>
      <c r="K110" s="367" t="str">
        <f t="shared" si="103"/>
        <v>05</v>
      </c>
      <c r="L110" s="367" t="str">
        <f t="shared" si="104"/>
        <v>18</v>
      </c>
      <c r="M110" s="367" t="str">
        <f t="shared" si="105"/>
        <v>4</v>
      </c>
      <c r="N110" s="367" t="str">
        <f t="shared" si="106"/>
        <v/>
      </c>
      <c r="O110" s="156" t="str">
        <f t="shared" si="107"/>
        <v/>
      </c>
      <c r="P110" s="157" t="str">
        <f t="shared" si="160"/>
        <v>1</v>
      </c>
      <c r="Q110" s="158" t="str">
        <f t="shared" si="160"/>
        <v>0</v>
      </c>
      <c r="R110" s="158" t="str">
        <f t="shared" si="160"/>
        <v>0</v>
      </c>
      <c r="S110" s="159" t="str">
        <f t="shared" si="160"/>
        <v>1</v>
      </c>
      <c r="T110" s="158" t="str">
        <f t="shared" si="160"/>
        <v>1</v>
      </c>
      <c r="U110" s="158" t="str">
        <f t="shared" si="160"/>
        <v>1</v>
      </c>
      <c r="V110" s="158" t="str">
        <f t="shared" si="160"/>
        <v>0</v>
      </c>
      <c r="W110" s="159" t="str">
        <f t="shared" si="160"/>
        <v>0</v>
      </c>
      <c r="X110" s="158" t="str">
        <f t="shared" si="161"/>
        <v>0</v>
      </c>
      <c r="Y110" s="158" t="str">
        <f t="shared" si="161"/>
        <v>0</v>
      </c>
      <c r="Z110" s="158" t="str">
        <f t="shared" si="161"/>
        <v>0</v>
      </c>
      <c r="AA110" s="159" t="str">
        <f t="shared" si="161"/>
        <v>1</v>
      </c>
      <c r="AB110" s="161" t="str">
        <f t="shared" si="161"/>
        <v>1</v>
      </c>
      <c r="AC110" s="161" t="str">
        <f t="shared" si="161"/>
        <v>0</v>
      </c>
      <c r="AD110" s="158" t="str">
        <f t="shared" si="161"/>
        <v>1</v>
      </c>
      <c r="AE110" s="159" t="str">
        <f t="shared" si="161"/>
        <v>1</v>
      </c>
      <c r="AF110" s="367" t="str">
        <f t="shared" si="162"/>
        <v>0</v>
      </c>
      <c r="AG110" s="162" t="str">
        <f t="shared" si="162"/>
        <v>0</v>
      </c>
      <c r="AH110" s="163" t="str">
        <f t="shared" si="162"/>
        <v>0</v>
      </c>
      <c r="AI110" s="165" t="str">
        <f t="shared" si="162"/>
        <v>0</v>
      </c>
      <c r="AJ110" s="164" t="str">
        <f t="shared" si="162"/>
        <v>1</v>
      </c>
      <c r="AK110" s="164" t="str">
        <f t="shared" si="162"/>
        <v>0</v>
      </c>
      <c r="AL110" s="289" t="str">
        <f t="shared" si="162"/>
        <v>1</v>
      </c>
      <c r="AM110" s="165" t="str">
        <f t="shared" si="162"/>
        <v>0</v>
      </c>
      <c r="AN110" s="230" t="str">
        <f t="shared" si="163"/>
        <v>0</v>
      </c>
      <c r="AO110" s="230" t="str">
        <f t="shared" si="163"/>
        <v>1</v>
      </c>
      <c r="AP110" s="230" t="str">
        <f t="shared" si="163"/>
        <v>0</v>
      </c>
      <c r="AQ110" s="231" t="str">
        <f t="shared" si="163"/>
        <v>1</v>
      </c>
      <c r="AR110" s="230" t="str">
        <f t="shared" si="163"/>
        <v>0</v>
      </c>
      <c r="AS110" s="230" t="str">
        <f t="shared" si="163"/>
        <v>1</v>
      </c>
      <c r="AT110" s="230" t="str">
        <f t="shared" si="163"/>
        <v>1</v>
      </c>
      <c r="AU110" s="231" t="str">
        <f t="shared" si="163"/>
        <v>1</v>
      </c>
      <c r="AV110" s="230" t="str">
        <f t="shared" si="164"/>
        <v>0</v>
      </c>
      <c r="AW110" s="232" t="str">
        <f t="shared" si="164"/>
        <v>0</v>
      </c>
      <c r="AX110" s="232" t="str">
        <f t="shared" si="164"/>
        <v>0</v>
      </c>
      <c r="AY110" s="233" t="str">
        <f t="shared" si="164"/>
        <v>0</v>
      </c>
      <c r="AZ110" s="232" t="str">
        <f t="shared" si="164"/>
        <v>0</v>
      </c>
      <c r="BA110" s="232" t="str">
        <f t="shared" si="164"/>
        <v>0</v>
      </c>
      <c r="BB110" s="232" t="str">
        <f t="shared" si="164"/>
        <v>0</v>
      </c>
      <c r="BC110" s="233" t="str">
        <f t="shared" si="164"/>
        <v>0</v>
      </c>
      <c r="BD110" s="168" t="str">
        <f t="shared" si="165"/>
        <v>1</v>
      </c>
      <c r="BE110" s="168" t="str">
        <f t="shared" si="165"/>
        <v>1</v>
      </c>
      <c r="BF110" s="168" t="str">
        <f t="shared" si="165"/>
        <v>1</v>
      </c>
      <c r="BG110" s="169" t="str">
        <f t="shared" si="165"/>
        <v>1</v>
      </c>
      <c r="BH110" s="168" t="str">
        <f t="shared" si="165"/>
        <v>1</v>
      </c>
      <c r="BI110" s="168" t="str">
        <f t="shared" si="165"/>
        <v>0</v>
      </c>
      <c r="BJ110" s="168" t="str">
        <f t="shared" si="165"/>
        <v>1</v>
      </c>
      <c r="BK110" s="169" t="str">
        <f t="shared" si="165"/>
        <v>1</v>
      </c>
      <c r="BL110" s="168" t="str">
        <f t="shared" si="166"/>
        <v>0</v>
      </c>
      <c r="BM110" s="168" t="str">
        <f t="shared" si="166"/>
        <v>0</v>
      </c>
      <c r="BN110" s="168" t="str">
        <f t="shared" si="166"/>
        <v>0</v>
      </c>
      <c r="BO110" s="169" t="str">
        <f t="shared" si="166"/>
        <v>0</v>
      </c>
      <c r="BP110" s="168" t="str">
        <f t="shared" si="166"/>
        <v>0</v>
      </c>
      <c r="BQ110" s="168" t="str">
        <f t="shared" si="166"/>
        <v>1</v>
      </c>
      <c r="BR110" s="168" t="str">
        <f t="shared" si="166"/>
        <v>0</v>
      </c>
      <c r="BS110" s="169" t="str">
        <f t="shared" si="166"/>
        <v>1</v>
      </c>
      <c r="BT110" s="302" t="str">
        <f t="shared" si="167"/>
        <v>0</v>
      </c>
      <c r="BU110" s="302" t="str">
        <f t="shared" si="167"/>
        <v>0</v>
      </c>
      <c r="BV110" s="302" t="str">
        <f t="shared" si="167"/>
        <v>0</v>
      </c>
      <c r="BW110" s="303" t="str">
        <f t="shared" si="167"/>
        <v>1</v>
      </c>
      <c r="BX110" s="302" t="str">
        <f t="shared" si="167"/>
        <v>1</v>
      </c>
      <c r="BY110" s="302" t="str">
        <f t="shared" si="167"/>
        <v>0</v>
      </c>
      <c r="BZ110" s="302" t="str">
        <f t="shared" si="167"/>
        <v>0</v>
      </c>
      <c r="CA110" s="303" t="str">
        <f t="shared" si="167"/>
        <v>0</v>
      </c>
      <c r="CB110" s="164" t="str">
        <f t="shared" si="168"/>
        <v>0</v>
      </c>
      <c r="CC110" s="289" t="str">
        <f t="shared" si="168"/>
        <v>1</v>
      </c>
      <c r="CD110" s="340" t="str">
        <f t="shared" si="168"/>
        <v>0</v>
      </c>
      <c r="CE110" s="341" t="str">
        <f t="shared" si="168"/>
        <v>0</v>
      </c>
      <c r="CF110" s="340" t="str">
        <f t="shared" si="168"/>
        <v>0</v>
      </c>
      <c r="CG110" s="340" t="str">
        <f t="shared" si="168"/>
        <v>0</v>
      </c>
      <c r="CH110" s="340" t="str">
        <f t="shared" si="168"/>
        <v>0</v>
      </c>
      <c r="CI110" s="341" t="str">
        <f t="shared" si="168"/>
        <v>0</v>
      </c>
      <c r="CJ110" s="367"/>
      <c r="CK110" s="367"/>
      <c r="CL110" s="32" t="str">
        <f t="shared" si="146"/>
        <v>9C1B</v>
      </c>
      <c r="CM110" s="285">
        <f t="shared" si="147"/>
        <v>87</v>
      </c>
      <c r="CN110" s="285">
        <f t="shared" si="150"/>
        <v>97</v>
      </c>
      <c r="CO110" s="142">
        <f t="shared" si="117"/>
        <v>63.1</v>
      </c>
      <c r="CP110" s="142">
        <f t="shared" si="118"/>
        <v>17.277777777777779</v>
      </c>
      <c r="CQ110" s="154">
        <f t="shared" si="148"/>
        <v>5</v>
      </c>
      <c r="CR110" s="367"/>
      <c r="CS110" s="170">
        <f t="shared" si="119"/>
        <v>9</v>
      </c>
      <c r="CT110" s="23">
        <f t="shared" si="120"/>
        <v>12</v>
      </c>
      <c r="CU110" s="171">
        <f t="shared" si="121"/>
        <v>1</v>
      </c>
      <c r="CV110" s="23">
        <f t="shared" si="122"/>
        <v>11</v>
      </c>
      <c r="CW110" s="172">
        <f t="shared" si="123"/>
        <v>0</v>
      </c>
      <c r="CX110" s="24">
        <f t="shared" si="124"/>
        <v>10</v>
      </c>
      <c r="CY110" s="267">
        <f t="shared" si="125"/>
        <v>5</v>
      </c>
      <c r="CZ110" s="268">
        <f t="shared" si="126"/>
        <v>7</v>
      </c>
      <c r="DA110" s="267">
        <f t="shared" si="127"/>
        <v>0</v>
      </c>
      <c r="DB110" s="268">
        <f t="shared" si="128"/>
        <v>0</v>
      </c>
      <c r="DC110" s="173">
        <f t="shared" si="129"/>
        <v>15</v>
      </c>
      <c r="DD110" s="26">
        <f t="shared" si="130"/>
        <v>11</v>
      </c>
      <c r="DE110" s="173">
        <f t="shared" si="131"/>
        <v>0</v>
      </c>
      <c r="DF110" s="26">
        <f t="shared" si="132"/>
        <v>5</v>
      </c>
      <c r="DG110" s="326">
        <f t="shared" si="133"/>
        <v>1</v>
      </c>
      <c r="DH110" s="327">
        <f t="shared" si="134"/>
        <v>8</v>
      </c>
      <c r="DI110" s="172">
        <f t="shared" si="135"/>
        <v>4</v>
      </c>
      <c r="DJ110" s="24">
        <f t="shared" si="136"/>
        <v>0</v>
      </c>
      <c r="DK110" s="172"/>
      <c r="DL110" s="19">
        <f t="shared" si="137"/>
        <v>156</v>
      </c>
      <c r="DM110" s="19">
        <f t="shared" si="138"/>
        <v>27</v>
      </c>
      <c r="DN110" s="174">
        <f t="shared" si="139"/>
        <v>10</v>
      </c>
      <c r="DO110" s="278">
        <f t="shared" si="140"/>
        <v>87</v>
      </c>
      <c r="DP110" s="278">
        <f t="shared" si="141"/>
        <v>0</v>
      </c>
      <c r="DQ110" s="20">
        <f t="shared" si="142"/>
        <v>251</v>
      </c>
      <c r="DR110" s="20">
        <f t="shared" si="143"/>
        <v>5</v>
      </c>
      <c r="DS110" s="337">
        <f t="shared" si="144"/>
        <v>24</v>
      </c>
      <c r="DT110" s="174">
        <f t="shared" si="145"/>
        <v>64</v>
      </c>
      <c r="DU110" s="172">
        <f t="shared" si="149"/>
        <v>24</v>
      </c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  <c r="IP110" s="172"/>
      <c r="IQ110" s="172"/>
      <c r="IR110" s="172"/>
      <c r="IS110" s="172"/>
      <c r="IT110" s="172"/>
      <c r="IU110" s="172"/>
      <c r="IV110" s="172"/>
      <c r="IW110" s="172"/>
      <c r="IX110" s="172"/>
      <c r="IY110" s="172"/>
      <c r="IZ110" s="172"/>
      <c r="JA110" s="172"/>
      <c r="JB110" s="172"/>
      <c r="JC110" s="172"/>
      <c r="JD110" s="172"/>
      <c r="JE110" s="172"/>
      <c r="JF110" s="172"/>
      <c r="JG110" s="172"/>
      <c r="JH110" s="172"/>
      <c r="JI110" s="172"/>
      <c r="JJ110" s="172"/>
      <c r="JK110" s="172"/>
      <c r="JL110" s="172"/>
      <c r="JM110" s="172"/>
      <c r="JN110" s="172"/>
      <c r="JO110" s="172"/>
      <c r="JP110" s="172"/>
      <c r="JQ110" s="172"/>
      <c r="JR110" s="172"/>
      <c r="JS110" s="172"/>
      <c r="JT110" s="172"/>
      <c r="JU110" s="172"/>
      <c r="JV110" s="172"/>
      <c r="JW110" s="172"/>
      <c r="JX110" s="172"/>
      <c r="JY110" s="172"/>
      <c r="JZ110" s="172"/>
      <c r="KA110" s="172"/>
      <c r="KB110" s="172"/>
      <c r="KC110" s="172"/>
      <c r="KD110" s="172"/>
      <c r="KE110" s="172"/>
      <c r="KF110" s="172"/>
      <c r="KG110" s="172"/>
      <c r="KH110" s="172"/>
      <c r="KI110" s="172"/>
      <c r="KJ110" s="172"/>
      <c r="KK110" s="172"/>
      <c r="KL110" s="172"/>
      <c r="KM110" s="172"/>
      <c r="KN110" s="172"/>
      <c r="KO110" s="172"/>
      <c r="KP110" s="172"/>
      <c r="KQ110" s="172"/>
      <c r="KR110" s="172"/>
      <c r="KS110" s="172"/>
      <c r="KT110" s="172"/>
      <c r="KU110" s="172"/>
      <c r="KV110" s="172"/>
      <c r="KW110" s="172"/>
      <c r="KX110" s="172"/>
      <c r="KY110" s="172"/>
      <c r="KZ110" s="172"/>
      <c r="LA110" s="172"/>
      <c r="LB110" s="172"/>
      <c r="LC110" s="172"/>
      <c r="LD110" s="172"/>
      <c r="LE110" s="172"/>
      <c r="LF110" s="172"/>
      <c r="LG110" s="172"/>
      <c r="LH110" s="172"/>
      <c r="LI110" s="172"/>
      <c r="LJ110" s="172"/>
      <c r="LK110" s="172"/>
      <c r="LL110" s="172"/>
      <c r="LM110" s="172"/>
      <c r="LN110" s="172"/>
      <c r="LO110" s="172"/>
      <c r="LP110" s="172"/>
      <c r="LQ110" s="172"/>
      <c r="LR110" s="172"/>
      <c r="LS110" s="172"/>
      <c r="LT110" s="172"/>
      <c r="LU110" s="172"/>
      <c r="LV110" s="172"/>
      <c r="LW110" s="172"/>
      <c r="LX110" s="172"/>
      <c r="LY110" s="172"/>
      <c r="LZ110" s="172"/>
      <c r="MA110" s="172"/>
      <c r="MB110" s="172"/>
      <c r="MC110" s="172"/>
      <c r="MD110" s="172"/>
      <c r="ME110" s="172"/>
      <c r="MF110" s="172"/>
      <c r="MG110" s="172"/>
      <c r="MH110" s="172"/>
      <c r="MI110" s="172"/>
      <c r="MJ110" s="172"/>
      <c r="MK110" s="172"/>
      <c r="ML110" s="172"/>
      <c r="MM110" s="172"/>
      <c r="MN110" s="172"/>
      <c r="MO110" s="172"/>
      <c r="MP110" s="172"/>
      <c r="MQ110" s="172"/>
      <c r="MR110" s="172"/>
      <c r="MS110" s="172"/>
      <c r="MT110" s="172"/>
      <c r="MU110" s="172"/>
      <c r="MV110" s="172"/>
      <c r="MW110" s="172"/>
      <c r="MX110" s="172"/>
      <c r="MY110" s="172"/>
      <c r="MZ110" s="172"/>
      <c r="NA110" s="172"/>
      <c r="NB110" s="172"/>
      <c r="NC110" s="172"/>
      <c r="ND110" s="172"/>
      <c r="NE110" s="172"/>
      <c r="NF110" s="172"/>
      <c r="NG110" s="172"/>
      <c r="NH110" s="172"/>
      <c r="NI110" s="172"/>
      <c r="NJ110" s="172"/>
      <c r="NK110" s="172"/>
      <c r="NL110" s="172"/>
      <c r="NM110" s="172"/>
      <c r="NN110" s="172"/>
      <c r="NO110" s="172"/>
      <c r="NP110" s="172"/>
      <c r="NQ110" s="172"/>
      <c r="NR110" s="172"/>
      <c r="NS110" s="172"/>
      <c r="NT110" s="172"/>
      <c r="NU110" s="172"/>
      <c r="NV110" s="172"/>
      <c r="NW110" s="172"/>
      <c r="NX110" s="172"/>
      <c r="NY110" s="172"/>
      <c r="NZ110" s="172"/>
      <c r="OA110" s="172"/>
      <c r="OB110" s="172"/>
      <c r="OC110" s="172"/>
      <c r="OD110" s="172"/>
      <c r="OE110" s="172"/>
      <c r="OF110" s="172"/>
      <c r="OG110" s="172"/>
      <c r="OH110" s="172"/>
      <c r="OI110" s="172"/>
      <c r="OJ110" s="172"/>
      <c r="OK110" s="172"/>
      <c r="OL110" s="172"/>
      <c r="OM110" s="172"/>
      <c r="ON110" s="172"/>
      <c r="OO110" s="172"/>
      <c r="OP110" s="172"/>
      <c r="OQ110" s="172"/>
      <c r="OR110" s="172"/>
      <c r="OS110" s="172"/>
      <c r="OT110" s="172"/>
      <c r="OU110" s="172"/>
      <c r="OV110" s="172"/>
      <c r="OW110" s="172"/>
      <c r="OX110" s="172"/>
      <c r="OY110" s="172"/>
      <c r="OZ110" s="172"/>
      <c r="PA110" s="172"/>
      <c r="PB110" s="172"/>
      <c r="PC110" s="172"/>
      <c r="PD110" s="172"/>
      <c r="PE110" s="172"/>
      <c r="PF110" s="172"/>
      <c r="PG110" s="172"/>
      <c r="PH110" s="172"/>
      <c r="PI110" s="172"/>
      <c r="PJ110" s="172"/>
      <c r="PK110" s="172"/>
      <c r="PL110" s="172"/>
      <c r="PM110" s="172"/>
      <c r="PN110" s="172"/>
      <c r="PO110" s="172"/>
      <c r="PP110" s="172"/>
      <c r="PQ110" s="172"/>
      <c r="PR110" s="172"/>
      <c r="PS110" s="172"/>
      <c r="PT110" s="172"/>
      <c r="PU110" s="172"/>
      <c r="PV110" s="172"/>
      <c r="PW110" s="172"/>
      <c r="PX110" s="172"/>
      <c r="PY110" s="172"/>
      <c r="PZ110" s="172"/>
      <c r="QA110" s="172"/>
      <c r="QB110" s="172"/>
      <c r="QC110" s="172"/>
      <c r="QD110" s="172"/>
      <c r="QE110" s="172"/>
      <c r="QF110" s="172"/>
      <c r="QG110" s="172"/>
      <c r="QH110" s="172"/>
      <c r="QI110" s="172"/>
      <c r="QJ110" s="172"/>
      <c r="QK110" s="172"/>
      <c r="QL110" s="172"/>
      <c r="QM110" s="172"/>
      <c r="QN110" s="172"/>
      <c r="QO110" s="172"/>
      <c r="QP110" s="172"/>
      <c r="QQ110" s="172"/>
      <c r="QR110" s="172"/>
      <c r="QS110" s="172"/>
      <c r="QT110" s="172"/>
      <c r="QU110" s="172"/>
      <c r="QV110" s="172"/>
      <c r="QW110" s="172"/>
      <c r="QX110" s="172"/>
      <c r="QY110" s="172"/>
      <c r="QZ110" s="172"/>
      <c r="RA110" s="172"/>
      <c r="RB110" s="172"/>
      <c r="RC110" s="172"/>
      <c r="RD110" s="172"/>
      <c r="RE110" s="172"/>
      <c r="RF110" s="172"/>
      <c r="RG110" s="172"/>
      <c r="RH110" s="172"/>
      <c r="RI110" s="172"/>
      <c r="RJ110" s="172"/>
      <c r="RK110" s="172"/>
      <c r="RL110" s="172"/>
      <c r="RM110" s="172"/>
      <c r="RN110" s="172"/>
      <c r="RO110" s="172"/>
      <c r="RP110" s="172"/>
      <c r="RQ110" s="172"/>
      <c r="RR110" s="172"/>
      <c r="RS110" s="172"/>
      <c r="RT110" s="172"/>
      <c r="RU110" s="172"/>
      <c r="RV110" s="172"/>
      <c r="RW110" s="172"/>
      <c r="RX110" s="172"/>
      <c r="RY110" s="172"/>
      <c r="RZ110" s="172"/>
      <c r="SA110" s="172"/>
      <c r="SB110" s="172"/>
      <c r="SC110" s="172"/>
      <c r="SD110" s="172"/>
      <c r="SE110" s="172"/>
      <c r="SF110" s="172"/>
      <c r="SG110" s="172"/>
      <c r="SH110" s="172"/>
      <c r="SI110" s="172"/>
      <c r="SJ110" s="172"/>
      <c r="SK110" s="172"/>
      <c r="SL110" s="172"/>
      <c r="SM110" s="172"/>
      <c r="SN110" s="172"/>
      <c r="SO110" s="172"/>
      <c r="SP110" s="172"/>
      <c r="SQ110" s="172"/>
      <c r="SR110" s="172"/>
      <c r="SS110" s="172"/>
      <c r="ST110" s="172"/>
      <c r="SU110" s="172"/>
      <c r="SV110" s="172"/>
      <c r="SW110" s="172"/>
      <c r="SX110" s="172"/>
      <c r="SY110" s="172"/>
      <c r="SZ110" s="172"/>
      <c r="TA110" s="172"/>
      <c r="TB110" s="172"/>
      <c r="TC110" s="172"/>
      <c r="TD110" s="172"/>
      <c r="TE110" s="172"/>
      <c r="TF110" s="172"/>
      <c r="TG110" s="172"/>
      <c r="TH110" s="172"/>
      <c r="TI110" s="172"/>
      <c r="TJ110" s="172"/>
      <c r="TK110" s="172"/>
      <c r="TL110" s="172"/>
      <c r="TM110" s="172"/>
      <c r="TN110" s="172"/>
      <c r="TO110" s="172"/>
      <c r="TP110" s="172"/>
      <c r="TQ110" s="172"/>
      <c r="TR110" s="172"/>
      <c r="TS110" s="172"/>
      <c r="TT110" s="172"/>
      <c r="TU110" s="172"/>
      <c r="TV110" s="172"/>
      <c r="TW110" s="172"/>
      <c r="TX110" s="172"/>
      <c r="TY110" s="172"/>
      <c r="TZ110" s="172"/>
      <c r="UA110" s="172"/>
      <c r="UB110" s="172"/>
      <c r="UC110" s="172"/>
      <c r="UD110" s="172"/>
      <c r="UE110" s="172"/>
      <c r="UF110" s="172"/>
      <c r="UG110" s="172"/>
      <c r="UH110" s="172"/>
      <c r="UI110" s="172"/>
      <c r="UJ110" s="172"/>
      <c r="UK110" s="172"/>
      <c r="UL110" s="172"/>
      <c r="UM110" s="172"/>
      <c r="UN110" s="172"/>
      <c r="UO110" s="172"/>
      <c r="UP110" s="172"/>
      <c r="UQ110" s="172"/>
      <c r="UR110" s="172"/>
      <c r="US110" s="172"/>
      <c r="UT110" s="172"/>
      <c r="UU110" s="172"/>
      <c r="UV110" s="172"/>
      <c r="UW110" s="172"/>
      <c r="UX110" s="172"/>
      <c r="UY110" s="172"/>
      <c r="UZ110" s="172"/>
      <c r="VA110" s="172"/>
      <c r="VB110" s="172"/>
      <c r="VC110" s="172"/>
      <c r="VD110" s="172"/>
      <c r="VE110" s="172"/>
      <c r="VF110" s="172"/>
      <c r="VG110" s="172"/>
      <c r="VH110" s="172"/>
      <c r="VI110" s="172"/>
      <c r="VJ110" s="172"/>
      <c r="VK110" s="172"/>
      <c r="VL110" s="172"/>
      <c r="VM110" s="172"/>
      <c r="VN110" s="172"/>
      <c r="VO110" s="172"/>
      <c r="VP110" s="172"/>
      <c r="VQ110" s="172"/>
      <c r="VR110" s="172"/>
      <c r="VS110" s="172"/>
      <c r="VT110" s="172"/>
      <c r="VU110" s="172"/>
      <c r="VV110" s="172"/>
      <c r="VW110" s="172"/>
      <c r="VX110" s="172"/>
      <c r="VY110" s="172"/>
      <c r="VZ110" s="172"/>
      <c r="WA110" s="172"/>
      <c r="WB110" s="172"/>
      <c r="WC110" s="172"/>
      <c r="WD110" s="172"/>
      <c r="WE110" s="172"/>
      <c r="WF110" s="172"/>
      <c r="WG110" s="172"/>
      <c r="WH110" s="172"/>
      <c r="WI110" s="172"/>
      <c r="WJ110" s="172"/>
      <c r="WK110" s="172"/>
      <c r="WL110" s="172"/>
      <c r="WM110" s="172"/>
      <c r="WN110" s="172"/>
      <c r="WO110" s="172"/>
      <c r="WP110" s="172"/>
      <c r="WQ110" s="172"/>
      <c r="WR110" s="172"/>
      <c r="WS110" s="172"/>
      <c r="WT110" s="172"/>
      <c r="WU110" s="172"/>
      <c r="WV110" s="172"/>
      <c r="WW110" s="172"/>
      <c r="WX110" s="172"/>
      <c r="WY110" s="172"/>
      <c r="WZ110" s="172"/>
      <c r="XA110" s="172"/>
      <c r="XB110" s="172"/>
      <c r="XC110" s="172"/>
      <c r="XD110" s="172"/>
      <c r="XE110" s="172"/>
      <c r="XF110" s="172"/>
      <c r="XG110" s="172"/>
      <c r="XH110" s="172"/>
      <c r="XI110" s="172"/>
      <c r="XJ110" s="172"/>
      <c r="XK110" s="172"/>
      <c r="XL110" s="172"/>
      <c r="XM110" s="172"/>
      <c r="XN110" s="172"/>
      <c r="XO110" s="172"/>
      <c r="XP110" s="172"/>
      <c r="XQ110" s="172"/>
      <c r="XR110" s="172"/>
      <c r="XS110" s="172"/>
      <c r="XT110" s="172"/>
      <c r="XU110" s="172"/>
      <c r="XV110" s="172"/>
      <c r="XW110" s="172"/>
      <c r="XX110" s="172"/>
      <c r="XY110" s="172"/>
      <c r="XZ110" s="172"/>
      <c r="YA110" s="172"/>
      <c r="YB110" s="172"/>
      <c r="YC110" s="172"/>
      <c r="YD110" s="172"/>
      <c r="YE110" s="172"/>
      <c r="YF110" s="172"/>
      <c r="YG110" s="172"/>
      <c r="YH110" s="172"/>
      <c r="YI110" s="172"/>
      <c r="YJ110" s="172"/>
      <c r="YK110" s="172"/>
      <c r="YL110" s="172"/>
      <c r="YM110" s="172"/>
      <c r="YN110" s="172"/>
      <c r="YO110" s="172"/>
      <c r="YP110" s="172"/>
      <c r="YQ110" s="172"/>
      <c r="YR110" s="172"/>
      <c r="YS110" s="172"/>
      <c r="YT110" s="172"/>
      <c r="YU110" s="172"/>
      <c r="YV110" s="172"/>
      <c r="YW110" s="172"/>
      <c r="YX110" s="172"/>
      <c r="YY110" s="172"/>
      <c r="YZ110" s="172"/>
      <c r="ZA110" s="172"/>
      <c r="ZB110" s="172"/>
      <c r="ZC110" s="172"/>
      <c r="ZD110" s="172"/>
      <c r="ZE110" s="172"/>
      <c r="ZF110" s="172"/>
      <c r="ZG110" s="172"/>
      <c r="ZH110" s="172"/>
      <c r="ZI110" s="172"/>
      <c r="ZJ110" s="172"/>
      <c r="ZK110" s="172"/>
      <c r="ZL110" s="172"/>
      <c r="ZM110" s="172"/>
      <c r="ZN110" s="172"/>
      <c r="ZO110" s="172"/>
      <c r="ZP110" s="172"/>
      <c r="ZQ110" s="172"/>
      <c r="ZR110" s="172"/>
      <c r="ZS110" s="172"/>
      <c r="ZT110" s="172"/>
      <c r="ZU110" s="172"/>
      <c r="ZV110" s="172"/>
      <c r="ZW110" s="172"/>
      <c r="ZX110" s="172"/>
      <c r="ZY110" s="172"/>
      <c r="ZZ110" s="172"/>
      <c r="AAA110" s="172"/>
      <c r="AAB110" s="172"/>
      <c r="AAC110" s="172"/>
      <c r="AAD110" s="172"/>
      <c r="AAE110" s="172"/>
      <c r="AAF110" s="172"/>
      <c r="AAG110" s="172"/>
      <c r="AAH110" s="172"/>
      <c r="AAI110" s="172"/>
      <c r="AAJ110" s="172"/>
      <c r="AAK110" s="172"/>
      <c r="AAL110" s="172"/>
      <c r="AAM110" s="172"/>
      <c r="AAN110" s="172"/>
      <c r="AAO110" s="172"/>
      <c r="AAP110" s="172"/>
      <c r="AAQ110" s="172"/>
      <c r="AAR110" s="172"/>
      <c r="AAS110" s="172"/>
      <c r="AAT110" s="172"/>
      <c r="AAU110" s="172"/>
      <c r="AAV110" s="172"/>
      <c r="AAW110" s="172"/>
      <c r="AAX110" s="172"/>
      <c r="AAY110" s="172"/>
      <c r="AAZ110" s="172"/>
      <c r="ABA110" s="172"/>
      <c r="ABB110" s="172"/>
      <c r="ABC110" s="172"/>
      <c r="ABD110" s="172"/>
      <c r="ABE110" s="172"/>
      <c r="ABF110" s="172"/>
      <c r="ABG110" s="172"/>
      <c r="ABH110" s="172"/>
      <c r="ABI110" s="172"/>
      <c r="ABJ110" s="172"/>
      <c r="ABK110" s="172"/>
      <c r="ABL110" s="172"/>
      <c r="ABM110" s="172"/>
      <c r="ABN110" s="172"/>
      <c r="ABO110" s="172"/>
      <c r="ABP110" s="172"/>
      <c r="ABQ110" s="172"/>
      <c r="ABR110" s="172"/>
      <c r="ABS110" s="172"/>
      <c r="ABT110" s="172"/>
      <c r="ABU110" s="172"/>
      <c r="ABV110" s="172"/>
      <c r="ABW110" s="172"/>
      <c r="ABX110" s="172"/>
      <c r="ABY110" s="172"/>
      <c r="ABZ110" s="172"/>
      <c r="ACA110" s="172"/>
      <c r="ACB110" s="172"/>
      <c r="ACC110" s="172"/>
      <c r="ACD110" s="172"/>
      <c r="ACE110" s="172"/>
      <c r="ACF110" s="172"/>
      <c r="ACG110" s="172"/>
      <c r="ACH110" s="172"/>
      <c r="ACI110" s="172"/>
      <c r="ACJ110" s="172"/>
      <c r="ACK110" s="172"/>
      <c r="ACL110" s="172"/>
      <c r="ACM110" s="172"/>
      <c r="ACN110" s="172"/>
      <c r="ACO110" s="172"/>
      <c r="ACP110" s="172"/>
      <c r="ACQ110" s="172"/>
      <c r="ACR110" s="172"/>
      <c r="ACS110" s="172"/>
      <c r="ACT110" s="172"/>
      <c r="ACU110" s="172"/>
      <c r="ACV110" s="172"/>
      <c r="ACW110" s="172"/>
      <c r="ACX110" s="172"/>
      <c r="ACY110" s="172"/>
      <c r="ACZ110" s="172"/>
      <c r="ADA110" s="172"/>
      <c r="ADB110" s="172"/>
      <c r="ADC110" s="172"/>
      <c r="ADD110" s="172"/>
      <c r="ADE110" s="172"/>
      <c r="ADF110" s="172"/>
      <c r="ADG110" s="172"/>
      <c r="ADH110" s="172"/>
      <c r="ADI110" s="172"/>
      <c r="ADJ110" s="172"/>
      <c r="ADK110" s="172"/>
      <c r="ADL110" s="172"/>
      <c r="ADM110" s="172"/>
      <c r="ADN110" s="172"/>
      <c r="ADO110" s="172"/>
      <c r="ADP110" s="172"/>
      <c r="ADQ110" s="172"/>
      <c r="ADR110" s="172"/>
      <c r="ADS110" s="172"/>
      <c r="ADT110" s="172"/>
      <c r="ADU110" s="172"/>
      <c r="ADV110" s="172"/>
      <c r="ADW110" s="172"/>
      <c r="ADX110" s="172"/>
      <c r="ADY110" s="172"/>
      <c r="ADZ110" s="172"/>
      <c r="AEA110" s="172"/>
      <c r="AEB110" s="172"/>
      <c r="AEC110" s="172"/>
      <c r="AED110" s="172"/>
      <c r="AEE110" s="172"/>
      <c r="AEF110" s="172"/>
      <c r="AEG110" s="172"/>
      <c r="AEH110" s="172"/>
      <c r="AEI110" s="172"/>
      <c r="AEJ110" s="172"/>
      <c r="AEK110" s="172"/>
      <c r="AEL110" s="172"/>
      <c r="AEM110" s="172"/>
      <c r="AEN110" s="172"/>
      <c r="AEO110" s="172"/>
      <c r="AEP110" s="172"/>
      <c r="AEQ110" s="172"/>
      <c r="AER110" s="172"/>
      <c r="AES110" s="172"/>
      <c r="AET110" s="172"/>
      <c r="AEU110" s="172"/>
      <c r="AEV110" s="172"/>
      <c r="AEW110" s="172"/>
      <c r="AEX110" s="172"/>
      <c r="AEY110" s="172"/>
      <c r="AEZ110" s="172"/>
      <c r="AFA110" s="172"/>
      <c r="AFB110" s="172"/>
      <c r="AFC110" s="172"/>
      <c r="AFD110" s="172"/>
      <c r="AFE110" s="172"/>
      <c r="AFF110" s="172"/>
      <c r="AFG110" s="172"/>
      <c r="AFH110" s="172"/>
      <c r="AFI110" s="172"/>
      <c r="AFJ110" s="172"/>
      <c r="AFK110" s="172"/>
      <c r="AFL110" s="172"/>
      <c r="AFM110" s="172"/>
      <c r="AFN110" s="172"/>
      <c r="AFO110" s="172"/>
      <c r="AFP110" s="172"/>
      <c r="AFQ110" s="172"/>
      <c r="AFR110" s="172"/>
      <c r="AFS110" s="172"/>
      <c r="AFT110" s="172"/>
      <c r="AFU110" s="172"/>
      <c r="AFV110" s="172"/>
      <c r="AFW110" s="172"/>
      <c r="AFX110" s="172"/>
      <c r="AFY110" s="172"/>
      <c r="AFZ110" s="172"/>
      <c r="AGA110" s="172"/>
      <c r="AGB110" s="172"/>
      <c r="AGC110" s="172"/>
      <c r="AGD110" s="172"/>
      <c r="AGE110" s="172"/>
      <c r="AGF110" s="172"/>
      <c r="AGG110" s="172"/>
      <c r="AGH110" s="172"/>
      <c r="AGI110" s="172"/>
      <c r="AGJ110" s="172"/>
      <c r="AGK110" s="172"/>
      <c r="AGL110" s="172"/>
      <c r="AGM110" s="172"/>
      <c r="AGN110" s="172"/>
      <c r="AGO110" s="172"/>
      <c r="AGP110" s="172"/>
      <c r="AGQ110" s="172"/>
      <c r="AGR110" s="172"/>
      <c r="AGS110" s="172"/>
      <c r="AGT110" s="172"/>
      <c r="AGU110" s="172"/>
      <c r="AGV110" s="172"/>
      <c r="AGW110" s="172"/>
      <c r="AGX110" s="172"/>
      <c r="AGY110" s="172"/>
      <c r="AGZ110" s="172"/>
      <c r="AHA110" s="172"/>
      <c r="AHB110" s="172"/>
      <c r="AHC110" s="172"/>
      <c r="AHD110" s="172"/>
      <c r="AHE110" s="172"/>
      <c r="AHF110" s="172"/>
      <c r="AHG110" s="172"/>
      <c r="AHH110" s="172"/>
      <c r="AHI110" s="172"/>
      <c r="AHJ110" s="172"/>
      <c r="AHK110" s="172"/>
      <c r="AHL110" s="172"/>
      <c r="AHM110" s="172"/>
      <c r="AHN110" s="172"/>
      <c r="AHO110" s="172"/>
      <c r="AHP110" s="172"/>
      <c r="AHQ110" s="172"/>
      <c r="AHR110" s="172"/>
      <c r="AHS110" s="172"/>
      <c r="AHT110" s="172"/>
      <c r="AHU110" s="172"/>
      <c r="AHV110" s="172"/>
      <c r="AHW110" s="172"/>
      <c r="AHX110" s="172"/>
      <c r="AHY110" s="172"/>
      <c r="AHZ110" s="172"/>
      <c r="AIA110" s="172"/>
      <c r="AIB110" s="172"/>
      <c r="AIC110" s="172"/>
      <c r="AID110" s="172"/>
      <c r="AIE110" s="172"/>
      <c r="AIF110" s="172"/>
      <c r="AIG110" s="172"/>
      <c r="AIH110" s="172"/>
      <c r="AII110" s="172"/>
      <c r="AIJ110" s="172"/>
      <c r="AIK110" s="172"/>
      <c r="AIL110" s="172"/>
      <c r="AIM110" s="172"/>
      <c r="AIN110" s="172"/>
      <c r="AIO110" s="172"/>
      <c r="AIP110" s="172"/>
      <c r="AIQ110" s="172"/>
      <c r="AIR110" s="172"/>
      <c r="AIS110" s="172"/>
      <c r="AIT110" s="172"/>
      <c r="AIU110" s="172"/>
      <c r="AIV110" s="172"/>
      <c r="AIW110" s="172"/>
      <c r="AIX110" s="172"/>
      <c r="AIY110" s="172"/>
      <c r="AIZ110" s="172"/>
      <c r="AJA110" s="172"/>
      <c r="AJB110" s="172"/>
      <c r="AJC110" s="172"/>
      <c r="AJD110" s="172"/>
      <c r="AJE110" s="172"/>
      <c r="AJF110" s="172"/>
      <c r="AJG110" s="172"/>
      <c r="AJH110" s="172"/>
      <c r="AJI110" s="172"/>
      <c r="AJJ110" s="172"/>
      <c r="AJK110" s="172"/>
      <c r="AJL110" s="172"/>
      <c r="AJM110" s="172"/>
      <c r="AJN110" s="172"/>
      <c r="AJO110" s="172"/>
      <c r="AJP110" s="172"/>
      <c r="AJQ110" s="172"/>
      <c r="AJR110" s="172"/>
      <c r="AJS110" s="172"/>
      <c r="AJT110" s="172"/>
      <c r="AJU110" s="172"/>
      <c r="AJV110" s="172"/>
      <c r="AJW110" s="172"/>
      <c r="AJX110" s="172"/>
      <c r="AJY110" s="172"/>
      <c r="AJZ110" s="172"/>
      <c r="AKA110" s="172"/>
      <c r="AKB110" s="172"/>
      <c r="AKC110" s="172"/>
      <c r="AKD110" s="172"/>
      <c r="AKE110" s="172"/>
      <c r="AKF110" s="172"/>
      <c r="AKG110" s="172"/>
      <c r="AKH110" s="172"/>
      <c r="AKI110" s="172"/>
      <c r="AKJ110" s="172"/>
      <c r="AKK110" s="172"/>
      <c r="AKL110" s="172"/>
      <c r="AKM110" s="172"/>
      <c r="AKN110" s="172"/>
      <c r="AKO110" s="172"/>
      <c r="AKP110" s="172"/>
      <c r="AKQ110" s="172"/>
      <c r="AKR110" s="172"/>
      <c r="AKS110" s="172"/>
      <c r="AKT110" s="172"/>
      <c r="AKU110" s="172"/>
      <c r="AKV110" s="172"/>
      <c r="AKW110" s="172"/>
      <c r="AKX110" s="172"/>
      <c r="AKY110" s="172"/>
      <c r="AKZ110" s="172"/>
      <c r="ALA110" s="172"/>
      <c r="ALB110" s="172"/>
      <c r="ALC110" s="172"/>
      <c r="ALD110" s="172"/>
      <c r="ALE110" s="172"/>
      <c r="ALF110" s="172"/>
      <c r="ALG110" s="172"/>
      <c r="ALH110" s="172"/>
      <c r="ALI110" s="172"/>
      <c r="ALJ110" s="172"/>
      <c r="ALK110" s="172"/>
      <c r="ALL110" s="172"/>
      <c r="ALM110" s="172"/>
      <c r="ALN110" s="172"/>
      <c r="ALO110" s="172"/>
      <c r="ALP110" s="172"/>
      <c r="ALQ110" s="172"/>
      <c r="ALR110" s="172"/>
      <c r="ALS110" s="172"/>
      <c r="ALT110" s="172"/>
      <c r="ALU110" s="172"/>
      <c r="ALV110" s="172"/>
      <c r="ALW110" s="172"/>
      <c r="ALX110" s="172"/>
      <c r="ALY110" s="172"/>
      <c r="ALZ110" s="172"/>
      <c r="AMA110" s="172"/>
      <c r="AMB110" s="172"/>
      <c r="AMC110" s="172"/>
      <c r="AMD110" s="172"/>
      <c r="AME110" s="172"/>
      <c r="AMF110" s="172"/>
      <c r="AMG110" s="172"/>
      <c r="AMH110" s="172"/>
      <c r="AMI110" s="172"/>
      <c r="AMJ110" s="172"/>
      <c r="AMK110" s="172"/>
      <c r="AML110" s="172"/>
    </row>
    <row r="111" spans="1:1026" s="282" customFormat="1">
      <c r="A111" s="408" t="s">
        <v>482</v>
      </c>
      <c r="B111" s="408" t="s">
        <v>473</v>
      </c>
      <c r="C111" s="154">
        <f t="shared" si="95"/>
        <v>17</v>
      </c>
      <c r="D111" s="167">
        <f t="shared" si="96"/>
        <v>68</v>
      </c>
      <c r="E111" s="166" t="str">
        <f t="shared" si="97"/>
        <v>9C</v>
      </c>
      <c r="F111" s="367" t="str">
        <f t="shared" si="98"/>
        <v>1B</v>
      </c>
      <c r="G111" s="367" t="str">
        <f t="shared" si="99"/>
        <v>0E</v>
      </c>
      <c r="H111" s="367" t="str">
        <f t="shared" si="100"/>
        <v>57</v>
      </c>
      <c r="I111" s="367" t="str">
        <f t="shared" si="101"/>
        <v>00</v>
      </c>
      <c r="J111" s="367" t="str">
        <f t="shared" si="102"/>
        <v>FC</v>
      </c>
      <c r="K111" s="367" t="str">
        <f t="shared" si="103"/>
        <v>05</v>
      </c>
      <c r="L111" s="367" t="str">
        <f t="shared" si="104"/>
        <v>1D</v>
      </c>
      <c r="M111" s="367" t="str">
        <f t="shared" si="105"/>
        <v>4</v>
      </c>
      <c r="N111" s="367" t="str">
        <f t="shared" si="106"/>
        <v/>
      </c>
      <c r="O111" s="156" t="str">
        <f t="shared" si="107"/>
        <v/>
      </c>
      <c r="P111" s="157" t="str">
        <f t="shared" si="160"/>
        <v>1</v>
      </c>
      <c r="Q111" s="158" t="str">
        <f t="shared" si="160"/>
        <v>0</v>
      </c>
      <c r="R111" s="158" t="str">
        <f t="shared" si="160"/>
        <v>0</v>
      </c>
      <c r="S111" s="159" t="str">
        <f t="shared" si="160"/>
        <v>1</v>
      </c>
      <c r="T111" s="158" t="str">
        <f t="shared" si="160"/>
        <v>1</v>
      </c>
      <c r="U111" s="158" t="str">
        <f t="shared" si="160"/>
        <v>1</v>
      </c>
      <c r="V111" s="158" t="str">
        <f t="shared" si="160"/>
        <v>0</v>
      </c>
      <c r="W111" s="159" t="str">
        <f t="shared" si="160"/>
        <v>0</v>
      </c>
      <c r="X111" s="158" t="str">
        <f t="shared" si="161"/>
        <v>0</v>
      </c>
      <c r="Y111" s="158" t="str">
        <f t="shared" si="161"/>
        <v>0</v>
      </c>
      <c r="Z111" s="158" t="str">
        <f t="shared" si="161"/>
        <v>0</v>
      </c>
      <c r="AA111" s="159" t="str">
        <f t="shared" si="161"/>
        <v>1</v>
      </c>
      <c r="AB111" s="161" t="str">
        <f t="shared" si="161"/>
        <v>1</v>
      </c>
      <c r="AC111" s="161" t="str">
        <f t="shared" si="161"/>
        <v>0</v>
      </c>
      <c r="AD111" s="158" t="str">
        <f t="shared" si="161"/>
        <v>1</v>
      </c>
      <c r="AE111" s="159" t="str">
        <f t="shared" si="161"/>
        <v>1</v>
      </c>
      <c r="AF111" s="367" t="str">
        <f t="shared" si="162"/>
        <v>0</v>
      </c>
      <c r="AG111" s="162" t="str">
        <f t="shared" si="162"/>
        <v>0</v>
      </c>
      <c r="AH111" s="163" t="str">
        <f t="shared" si="162"/>
        <v>0</v>
      </c>
      <c r="AI111" s="165" t="str">
        <f t="shared" si="162"/>
        <v>0</v>
      </c>
      <c r="AJ111" s="164" t="str">
        <f t="shared" si="162"/>
        <v>1</v>
      </c>
      <c r="AK111" s="164" t="str">
        <f t="shared" si="162"/>
        <v>1</v>
      </c>
      <c r="AL111" s="289" t="str">
        <f t="shared" si="162"/>
        <v>1</v>
      </c>
      <c r="AM111" s="165" t="str">
        <f t="shared" si="162"/>
        <v>0</v>
      </c>
      <c r="AN111" s="230" t="str">
        <f t="shared" si="163"/>
        <v>0</v>
      </c>
      <c r="AO111" s="230" t="str">
        <f t="shared" si="163"/>
        <v>1</v>
      </c>
      <c r="AP111" s="230" t="str">
        <f t="shared" si="163"/>
        <v>0</v>
      </c>
      <c r="AQ111" s="231" t="str">
        <f t="shared" si="163"/>
        <v>1</v>
      </c>
      <c r="AR111" s="230" t="str">
        <f t="shared" si="163"/>
        <v>0</v>
      </c>
      <c r="AS111" s="230" t="str">
        <f t="shared" si="163"/>
        <v>1</v>
      </c>
      <c r="AT111" s="230" t="str">
        <f t="shared" si="163"/>
        <v>1</v>
      </c>
      <c r="AU111" s="231" t="str">
        <f t="shared" si="163"/>
        <v>1</v>
      </c>
      <c r="AV111" s="230" t="str">
        <f t="shared" si="164"/>
        <v>0</v>
      </c>
      <c r="AW111" s="232" t="str">
        <f t="shared" si="164"/>
        <v>0</v>
      </c>
      <c r="AX111" s="232" t="str">
        <f t="shared" si="164"/>
        <v>0</v>
      </c>
      <c r="AY111" s="233" t="str">
        <f t="shared" si="164"/>
        <v>0</v>
      </c>
      <c r="AZ111" s="232" t="str">
        <f t="shared" si="164"/>
        <v>0</v>
      </c>
      <c r="BA111" s="232" t="str">
        <f t="shared" si="164"/>
        <v>0</v>
      </c>
      <c r="BB111" s="232" t="str">
        <f t="shared" si="164"/>
        <v>0</v>
      </c>
      <c r="BC111" s="233" t="str">
        <f t="shared" si="164"/>
        <v>0</v>
      </c>
      <c r="BD111" s="168" t="str">
        <f t="shared" si="165"/>
        <v>1</v>
      </c>
      <c r="BE111" s="168" t="str">
        <f t="shared" si="165"/>
        <v>1</v>
      </c>
      <c r="BF111" s="168" t="str">
        <f t="shared" si="165"/>
        <v>1</v>
      </c>
      <c r="BG111" s="169" t="str">
        <f t="shared" si="165"/>
        <v>1</v>
      </c>
      <c r="BH111" s="168" t="str">
        <f t="shared" si="165"/>
        <v>1</v>
      </c>
      <c r="BI111" s="168" t="str">
        <f t="shared" si="165"/>
        <v>1</v>
      </c>
      <c r="BJ111" s="168" t="str">
        <f t="shared" si="165"/>
        <v>0</v>
      </c>
      <c r="BK111" s="169" t="str">
        <f t="shared" si="165"/>
        <v>0</v>
      </c>
      <c r="BL111" s="168" t="str">
        <f t="shared" si="166"/>
        <v>0</v>
      </c>
      <c r="BM111" s="168" t="str">
        <f t="shared" si="166"/>
        <v>0</v>
      </c>
      <c r="BN111" s="168" t="str">
        <f t="shared" si="166"/>
        <v>0</v>
      </c>
      <c r="BO111" s="169" t="str">
        <f t="shared" si="166"/>
        <v>0</v>
      </c>
      <c r="BP111" s="168" t="str">
        <f t="shared" si="166"/>
        <v>0</v>
      </c>
      <c r="BQ111" s="168" t="str">
        <f t="shared" si="166"/>
        <v>1</v>
      </c>
      <c r="BR111" s="168" t="str">
        <f t="shared" si="166"/>
        <v>0</v>
      </c>
      <c r="BS111" s="169" t="str">
        <f t="shared" si="166"/>
        <v>1</v>
      </c>
      <c r="BT111" s="302" t="str">
        <f t="shared" si="167"/>
        <v>0</v>
      </c>
      <c r="BU111" s="302" t="str">
        <f t="shared" si="167"/>
        <v>0</v>
      </c>
      <c r="BV111" s="302" t="str">
        <f t="shared" si="167"/>
        <v>0</v>
      </c>
      <c r="BW111" s="303" t="str">
        <f t="shared" si="167"/>
        <v>1</v>
      </c>
      <c r="BX111" s="302" t="str">
        <f t="shared" si="167"/>
        <v>1</v>
      </c>
      <c r="BY111" s="302" t="str">
        <f t="shared" si="167"/>
        <v>1</v>
      </c>
      <c r="BZ111" s="302" t="str">
        <f t="shared" si="167"/>
        <v>0</v>
      </c>
      <c r="CA111" s="303" t="str">
        <f t="shared" si="167"/>
        <v>1</v>
      </c>
      <c r="CB111" s="164" t="str">
        <f t="shared" si="168"/>
        <v>0</v>
      </c>
      <c r="CC111" s="289" t="str">
        <f t="shared" si="168"/>
        <v>1</v>
      </c>
      <c r="CD111" s="340" t="str">
        <f t="shared" si="168"/>
        <v>0</v>
      </c>
      <c r="CE111" s="341" t="str">
        <f t="shared" si="168"/>
        <v>0</v>
      </c>
      <c r="CF111" s="340" t="str">
        <f t="shared" si="168"/>
        <v>0</v>
      </c>
      <c r="CG111" s="340" t="str">
        <f t="shared" si="168"/>
        <v>0</v>
      </c>
      <c r="CH111" s="340" t="str">
        <f t="shared" si="168"/>
        <v>0</v>
      </c>
      <c r="CI111" s="341" t="str">
        <f t="shared" si="168"/>
        <v>0</v>
      </c>
      <c r="CJ111" s="367"/>
      <c r="CK111" s="367"/>
      <c r="CL111" s="32" t="str">
        <f t="shared" si="146"/>
        <v>9C1B</v>
      </c>
      <c r="CM111" s="285">
        <f t="shared" si="147"/>
        <v>87</v>
      </c>
      <c r="CN111" s="285">
        <f t="shared" si="150"/>
        <v>97</v>
      </c>
      <c r="CO111" s="142">
        <f t="shared" si="117"/>
        <v>63.2</v>
      </c>
      <c r="CP111" s="142">
        <f t="shared" si="118"/>
        <v>17.333333333333332</v>
      </c>
      <c r="CQ111" s="154">
        <f t="shared" si="148"/>
        <v>7</v>
      </c>
      <c r="CR111" s="367"/>
      <c r="CS111" s="170">
        <f t="shared" si="119"/>
        <v>9</v>
      </c>
      <c r="CT111" s="23">
        <f t="shared" si="120"/>
        <v>12</v>
      </c>
      <c r="CU111" s="171">
        <f t="shared" si="121"/>
        <v>1</v>
      </c>
      <c r="CV111" s="23">
        <f t="shared" si="122"/>
        <v>11</v>
      </c>
      <c r="CW111" s="172">
        <f t="shared" si="123"/>
        <v>0</v>
      </c>
      <c r="CX111" s="24">
        <f t="shared" si="124"/>
        <v>14</v>
      </c>
      <c r="CY111" s="267">
        <f t="shared" si="125"/>
        <v>5</v>
      </c>
      <c r="CZ111" s="268">
        <f t="shared" si="126"/>
        <v>7</v>
      </c>
      <c r="DA111" s="267">
        <f t="shared" si="127"/>
        <v>0</v>
      </c>
      <c r="DB111" s="268">
        <f t="shared" si="128"/>
        <v>0</v>
      </c>
      <c r="DC111" s="173">
        <f t="shared" si="129"/>
        <v>15</v>
      </c>
      <c r="DD111" s="26">
        <f t="shared" si="130"/>
        <v>12</v>
      </c>
      <c r="DE111" s="173">
        <f t="shared" si="131"/>
        <v>0</v>
      </c>
      <c r="DF111" s="26">
        <f t="shared" si="132"/>
        <v>5</v>
      </c>
      <c r="DG111" s="326">
        <f t="shared" si="133"/>
        <v>1</v>
      </c>
      <c r="DH111" s="327">
        <f t="shared" si="134"/>
        <v>13</v>
      </c>
      <c r="DI111" s="172">
        <f t="shared" si="135"/>
        <v>4</v>
      </c>
      <c r="DJ111" s="24">
        <f t="shared" si="136"/>
        <v>0</v>
      </c>
      <c r="DK111" s="172"/>
      <c r="DL111" s="19">
        <f t="shared" si="137"/>
        <v>156</v>
      </c>
      <c r="DM111" s="19">
        <f t="shared" si="138"/>
        <v>27</v>
      </c>
      <c r="DN111" s="174">
        <f t="shared" si="139"/>
        <v>14</v>
      </c>
      <c r="DO111" s="278">
        <f t="shared" si="140"/>
        <v>87</v>
      </c>
      <c r="DP111" s="278">
        <f t="shared" si="141"/>
        <v>0</v>
      </c>
      <c r="DQ111" s="20">
        <f t="shared" si="142"/>
        <v>252</v>
      </c>
      <c r="DR111" s="20">
        <f t="shared" si="143"/>
        <v>5</v>
      </c>
      <c r="DS111" s="337">
        <f t="shared" si="144"/>
        <v>29</v>
      </c>
      <c r="DT111" s="174">
        <f t="shared" si="145"/>
        <v>64</v>
      </c>
      <c r="DU111" s="172">
        <f t="shared" si="149"/>
        <v>29</v>
      </c>
      <c r="DV111" s="172"/>
      <c r="DW111" s="172"/>
      <c r="DX111" s="172"/>
      <c r="DY111" s="172"/>
      <c r="DZ111" s="172"/>
      <c r="EA111" s="172"/>
      <c r="EB111" s="172"/>
      <c r="EC111" s="172"/>
      <c r="ED111" s="172"/>
      <c r="EE111" s="172"/>
      <c r="EF111" s="172"/>
      <c r="EG111" s="172"/>
      <c r="EH111" s="172"/>
      <c r="EI111" s="172"/>
      <c r="EJ111" s="172"/>
      <c r="EK111" s="172"/>
      <c r="EL111" s="172"/>
      <c r="EM111" s="172"/>
      <c r="EN111" s="172"/>
      <c r="EO111" s="172"/>
      <c r="EP111" s="172"/>
      <c r="EQ111" s="172"/>
      <c r="ER111" s="172"/>
      <c r="ES111" s="172"/>
      <c r="ET111" s="172"/>
      <c r="EU111" s="172"/>
      <c r="EV111" s="172"/>
      <c r="EW111" s="172"/>
      <c r="EX111" s="172"/>
      <c r="EY111" s="172"/>
      <c r="EZ111" s="172"/>
      <c r="FA111" s="172"/>
      <c r="FB111" s="172"/>
      <c r="FC111" s="172"/>
      <c r="FD111" s="172"/>
      <c r="FE111" s="172"/>
      <c r="FF111" s="172"/>
      <c r="FG111" s="172"/>
      <c r="FH111" s="172"/>
      <c r="FI111" s="172"/>
      <c r="FJ111" s="172"/>
      <c r="FK111" s="172"/>
      <c r="FL111" s="172"/>
      <c r="FM111" s="172"/>
      <c r="FN111" s="172"/>
      <c r="FO111" s="172"/>
      <c r="FP111" s="172"/>
      <c r="FQ111" s="172"/>
      <c r="FR111" s="172"/>
      <c r="FS111" s="172"/>
      <c r="FT111" s="172"/>
      <c r="FU111" s="172"/>
      <c r="FV111" s="172"/>
      <c r="FW111" s="172"/>
      <c r="FX111" s="172"/>
      <c r="FY111" s="172"/>
      <c r="FZ111" s="172"/>
      <c r="GA111" s="172"/>
      <c r="GB111" s="172"/>
      <c r="GC111" s="172"/>
      <c r="GD111" s="172"/>
      <c r="GE111" s="172"/>
      <c r="GF111" s="172"/>
      <c r="GG111" s="172"/>
      <c r="GH111" s="172"/>
      <c r="GI111" s="172"/>
      <c r="GJ111" s="172"/>
      <c r="GK111" s="172"/>
      <c r="GL111" s="172"/>
      <c r="GM111" s="172"/>
      <c r="GN111" s="172"/>
      <c r="GO111" s="172"/>
      <c r="GP111" s="172"/>
      <c r="GQ111" s="172"/>
      <c r="GR111" s="172"/>
      <c r="GS111" s="172"/>
      <c r="GT111" s="172"/>
      <c r="GU111" s="172"/>
      <c r="GV111" s="172"/>
      <c r="GW111" s="172"/>
      <c r="GX111" s="172"/>
      <c r="GY111" s="172"/>
      <c r="GZ111" s="172"/>
      <c r="HA111" s="172"/>
      <c r="HB111" s="172"/>
      <c r="HC111" s="172"/>
      <c r="HD111" s="172"/>
      <c r="HE111" s="172"/>
      <c r="HF111" s="172"/>
      <c r="HG111" s="172"/>
      <c r="HH111" s="172"/>
      <c r="HI111" s="172"/>
      <c r="HJ111" s="172"/>
      <c r="HK111" s="172"/>
      <c r="HL111" s="172"/>
      <c r="HM111" s="172"/>
      <c r="HN111" s="172"/>
      <c r="HO111" s="172"/>
      <c r="HP111" s="172"/>
      <c r="HQ111" s="172"/>
      <c r="HR111" s="172"/>
      <c r="HS111" s="172"/>
      <c r="HT111" s="172"/>
      <c r="HU111" s="172"/>
      <c r="HV111" s="172"/>
      <c r="HW111" s="172"/>
      <c r="HX111" s="172"/>
      <c r="HY111" s="172"/>
      <c r="HZ111" s="172"/>
      <c r="IA111" s="172"/>
      <c r="IB111" s="172"/>
      <c r="IC111" s="172"/>
      <c r="ID111" s="172"/>
      <c r="IE111" s="172"/>
      <c r="IF111" s="172"/>
      <c r="IG111" s="172"/>
      <c r="IH111" s="172"/>
      <c r="II111" s="172"/>
      <c r="IJ111" s="172"/>
      <c r="IK111" s="172"/>
      <c r="IL111" s="172"/>
      <c r="IM111" s="172"/>
      <c r="IN111" s="172"/>
      <c r="IO111" s="172"/>
      <c r="IP111" s="172"/>
      <c r="IQ111" s="172"/>
      <c r="IR111" s="172"/>
      <c r="IS111" s="172"/>
      <c r="IT111" s="172"/>
      <c r="IU111" s="172"/>
      <c r="IV111" s="172"/>
      <c r="IW111" s="172"/>
      <c r="IX111" s="172"/>
      <c r="IY111" s="172"/>
      <c r="IZ111" s="172"/>
      <c r="JA111" s="172"/>
      <c r="JB111" s="172"/>
      <c r="JC111" s="172"/>
      <c r="JD111" s="172"/>
      <c r="JE111" s="172"/>
      <c r="JF111" s="172"/>
      <c r="JG111" s="172"/>
      <c r="JH111" s="172"/>
      <c r="JI111" s="172"/>
      <c r="JJ111" s="172"/>
      <c r="JK111" s="172"/>
      <c r="JL111" s="172"/>
      <c r="JM111" s="172"/>
      <c r="JN111" s="172"/>
      <c r="JO111" s="172"/>
      <c r="JP111" s="172"/>
      <c r="JQ111" s="172"/>
      <c r="JR111" s="172"/>
      <c r="JS111" s="172"/>
      <c r="JT111" s="172"/>
      <c r="JU111" s="172"/>
      <c r="JV111" s="172"/>
      <c r="JW111" s="172"/>
      <c r="JX111" s="172"/>
      <c r="JY111" s="172"/>
      <c r="JZ111" s="172"/>
      <c r="KA111" s="172"/>
      <c r="KB111" s="172"/>
      <c r="KC111" s="172"/>
      <c r="KD111" s="172"/>
      <c r="KE111" s="172"/>
      <c r="KF111" s="172"/>
      <c r="KG111" s="172"/>
      <c r="KH111" s="172"/>
      <c r="KI111" s="172"/>
      <c r="KJ111" s="172"/>
      <c r="KK111" s="172"/>
      <c r="KL111" s="172"/>
      <c r="KM111" s="172"/>
      <c r="KN111" s="172"/>
      <c r="KO111" s="172"/>
      <c r="KP111" s="172"/>
      <c r="KQ111" s="172"/>
      <c r="KR111" s="172"/>
      <c r="KS111" s="172"/>
      <c r="KT111" s="172"/>
      <c r="KU111" s="172"/>
      <c r="KV111" s="172"/>
      <c r="KW111" s="172"/>
      <c r="KX111" s="172"/>
      <c r="KY111" s="172"/>
      <c r="KZ111" s="172"/>
      <c r="LA111" s="172"/>
      <c r="LB111" s="172"/>
      <c r="LC111" s="172"/>
      <c r="LD111" s="172"/>
      <c r="LE111" s="172"/>
      <c r="LF111" s="172"/>
      <c r="LG111" s="172"/>
      <c r="LH111" s="172"/>
      <c r="LI111" s="172"/>
      <c r="LJ111" s="172"/>
      <c r="LK111" s="172"/>
      <c r="LL111" s="172"/>
      <c r="LM111" s="172"/>
      <c r="LN111" s="172"/>
      <c r="LO111" s="172"/>
      <c r="LP111" s="172"/>
      <c r="LQ111" s="172"/>
      <c r="LR111" s="172"/>
      <c r="LS111" s="172"/>
      <c r="LT111" s="172"/>
      <c r="LU111" s="172"/>
      <c r="LV111" s="172"/>
      <c r="LW111" s="172"/>
      <c r="LX111" s="172"/>
      <c r="LY111" s="172"/>
      <c r="LZ111" s="172"/>
      <c r="MA111" s="172"/>
      <c r="MB111" s="172"/>
      <c r="MC111" s="172"/>
      <c r="MD111" s="172"/>
      <c r="ME111" s="172"/>
      <c r="MF111" s="172"/>
      <c r="MG111" s="172"/>
      <c r="MH111" s="172"/>
      <c r="MI111" s="172"/>
      <c r="MJ111" s="172"/>
      <c r="MK111" s="172"/>
      <c r="ML111" s="172"/>
      <c r="MM111" s="172"/>
      <c r="MN111" s="172"/>
      <c r="MO111" s="172"/>
      <c r="MP111" s="172"/>
      <c r="MQ111" s="172"/>
      <c r="MR111" s="172"/>
      <c r="MS111" s="172"/>
      <c r="MT111" s="172"/>
      <c r="MU111" s="172"/>
      <c r="MV111" s="172"/>
      <c r="MW111" s="172"/>
      <c r="MX111" s="172"/>
      <c r="MY111" s="172"/>
      <c r="MZ111" s="172"/>
      <c r="NA111" s="172"/>
      <c r="NB111" s="172"/>
      <c r="NC111" s="172"/>
      <c r="ND111" s="172"/>
      <c r="NE111" s="172"/>
      <c r="NF111" s="172"/>
      <c r="NG111" s="172"/>
      <c r="NH111" s="172"/>
      <c r="NI111" s="172"/>
      <c r="NJ111" s="172"/>
      <c r="NK111" s="172"/>
      <c r="NL111" s="172"/>
      <c r="NM111" s="172"/>
      <c r="NN111" s="172"/>
      <c r="NO111" s="172"/>
      <c r="NP111" s="172"/>
      <c r="NQ111" s="172"/>
      <c r="NR111" s="172"/>
      <c r="NS111" s="172"/>
      <c r="NT111" s="172"/>
      <c r="NU111" s="172"/>
      <c r="NV111" s="172"/>
      <c r="NW111" s="172"/>
      <c r="NX111" s="172"/>
      <c r="NY111" s="172"/>
      <c r="NZ111" s="172"/>
      <c r="OA111" s="172"/>
      <c r="OB111" s="172"/>
      <c r="OC111" s="172"/>
      <c r="OD111" s="172"/>
      <c r="OE111" s="172"/>
      <c r="OF111" s="172"/>
      <c r="OG111" s="172"/>
      <c r="OH111" s="172"/>
      <c r="OI111" s="172"/>
      <c r="OJ111" s="172"/>
      <c r="OK111" s="172"/>
      <c r="OL111" s="172"/>
      <c r="OM111" s="172"/>
      <c r="ON111" s="172"/>
      <c r="OO111" s="172"/>
      <c r="OP111" s="172"/>
      <c r="OQ111" s="172"/>
      <c r="OR111" s="172"/>
      <c r="OS111" s="172"/>
      <c r="OT111" s="172"/>
      <c r="OU111" s="172"/>
      <c r="OV111" s="172"/>
      <c r="OW111" s="172"/>
      <c r="OX111" s="172"/>
      <c r="OY111" s="172"/>
      <c r="OZ111" s="172"/>
      <c r="PA111" s="172"/>
      <c r="PB111" s="172"/>
      <c r="PC111" s="172"/>
      <c r="PD111" s="172"/>
      <c r="PE111" s="172"/>
      <c r="PF111" s="172"/>
      <c r="PG111" s="172"/>
      <c r="PH111" s="172"/>
      <c r="PI111" s="172"/>
      <c r="PJ111" s="172"/>
      <c r="PK111" s="172"/>
      <c r="PL111" s="172"/>
      <c r="PM111" s="172"/>
      <c r="PN111" s="172"/>
      <c r="PO111" s="172"/>
      <c r="PP111" s="172"/>
      <c r="PQ111" s="172"/>
      <c r="PR111" s="172"/>
      <c r="PS111" s="172"/>
      <c r="PT111" s="172"/>
      <c r="PU111" s="172"/>
      <c r="PV111" s="172"/>
      <c r="PW111" s="172"/>
      <c r="PX111" s="172"/>
      <c r="PY111" s="172"/>
      <c r="PZ111" s="172"/>
      <c r="QA111" s="172"/>
      <c r="QB111" s="172"/>
      <c r="QC111" s="172"/>
      <c r="QD111" s="172"/>
      <c r="QE111" s="172"/>
      <c r="QF111" s="172"/>
      <c r="QG111" s="172"/>
      <c r="QH111" s="172"/>
      <c r="QI111" s="172"/>
      <c r="QJ111" s="172"/>
      <c r="QK111" s="172"/>
      <c r="QL111" s="172"/>
      <c r="QM111" s="172"/>
      <c r="QN111" s="172"/>
      <c r="QO111" s="172"/>
      <c r="QP111" s="172"/>
      <c r="QQ111" s="172"/>
      <c r="QR111" s="172"/>
      <c r="QS111" s="172"/>
      <c r="QT111" s="172"/>
      <c r="QU111" s="172"/>
      <c r="QV111" s="172"/>
      <c r="QW111" s="172"/>
      <c r="QX111" s="172"/>
      <c r="QY111" s="172"/>
      <c r="QZ111" s="172"/>
      <c r="RA111" s="172"/>
      <c r="RB111" s="172"/>
      <c r="RC111" s="172"/>
      <c r="RD111" s="172"/>
      <c r="RE111" s="172"/>
      <c r="RF111" s="172"/>
      <c r="RG111" s="172"/>
      <c r="RH111" s="172"/>
      <c r="RI111" s="172"/>
      <c r="RJ111" s="172"/>
      <c r="RK111" s="172"/>
      <c r="RL111" s="172"/>
      <c r="RM111" s="172"/>
      <c r="RN111" s="172"/>
      <c r="RO111" s="172"/>
      <c r="RP111" s="172"/>
      <c r="RQ111" s="172"/>
      <c r="RR111" s="172"/>
      <c r="RS111" s="172"/>
      <c r="RT111" s="172"/>
      <c r="RU111" s="172"/>
      <c r="RV111" s="172"/>
      <c r="RW111" s="172"/>
      <c r="RX111" s="172"/>
      <c r="RY111" s="172"/>
      <c r="RZ111" s="172"/>
      <c r="SA111" s="172"/>
      <c r="SB111" s="172"/>
      <c r="SC111" s="172"/>
      <c r="SD111" s="172"/>
      <c r="SE111" s="172"/>
      <c r="SF111" s="172"/>
      <c r="SG111" s="172"/>
      <c r="SH111" s="172"/>
      <c r="SI111" s="172"/>
      <c r="SJ111" s="172"/>
      <c r="SK111" s="172"/>
      <c r="SL111" s="172"/>
      <c r="SM111" s="172"/>
      <c r="SN111" s="172"/>
      <c r="SO111" s="172"/>
      <c r="SP111" s="172"/>
      <c r="SQ111" s="172"/>
      <c r="SR111" s="172"/>
      <c r="SS111" s="172"/>
      <c r="ST111" s="172"/>
      <c r="SU111" s="172"/>
      <c r="SV111" s="172"/>
      <c r="SW111" s="172"/>
      <c r="SX111" s="172"/>
      <c r="SY111" s="172"/>
      <c r="SZ111" s="172"/>
      <c r="TA111" s="172"/>
      <c r="TB111" s="172"/>
      <c r="TC111" s="172"/>
      <c r="TD111" s="172"/>
      <c r="TE111" s="172"/>
      <c r="TF111" s="172"/>
      <c r="TG111" s="172"/>
      <c r="TH111" s="172"/>
      <c r="TI111" s="172"/>
      <c r="TJ111" s="172"/>
      <c r="TK111" s="172"/>
      <c r="TL111" s="172"/>
      <c r="TM111" s="172"/>
      <c r="TN111" s="172"/>
      <c r="TO111" s="172"/>
      <c r="TP111" s="172"/>
      <c r="TQ111" s="172"/>
      <c r="TR111" s="172"/>
      <c r="TS111" s="172"/>
      <c r="TT111" s="172"/>
      <c r="TU111" s="172"/>
      <c r="TV111" s="172"/>
      <c r="TW111" s="172"/>
      <c r="TX111" s="172"/>
      <c r="TY111" s="172"/>
      <c r="TZ111" s="172"/>
      <c r="UA111" s="172"/>
      <c r="UB111" s="172"/>
      <c r="UC111" s="172"/>
      <c r="UD111" s="172"/>
      <c r="UE111" s="172"/>
      <c r="UF111" s="172"/>
      <c r="UG111" s="172"/>
      <c r="UH111" s="172"/>
      <c r="UI111" s="172"/>
      <c r="UJ111" s="172"/>
      <c r="UK111" s="172"/>
      <c r="UL111" s="172"/>
      <c r="UM111" s="172"/>
      <c r="UN111" s="172"/>
      <c r="UO111" s="172"/>
      <c r="UP111" s="172"/>
      <c r="UQ111" s="172"/>
      <c r="UR111" s="172"/>
      <c r="US111" s="172"/>
      <c r="UT111" s="172"/>
      <c r="UU111" s="172"/>
      <c r="UV111" s="172"/>
      <c r="UW111" s="172"/>
      <c r="UX111" s="172"/>
      <c r="UY111" s="172"/>
      <c r="UZ111" s="172"/>
      <c r="VA111" s="172"/>
      <c r="VB111" s="172"/>
      <c r="VC111" s="172"/>
      <c r="VD111" s="172"/>
      <c r="VE111" s="172"/>
      <c r="VF111" s="172"/>
      <c r="VG111" s="172"/>
      <c r="VH111" s="172"/>
      <c r="VI111" s="172"/>
      <c r="VJ111" s="172"/>
      <c r="VK111" s="172"/>
      <c r="VL111" s="172"/>
      <c r="VM111" s="172"/>
      <c r="VN111" s="172"/>
      <c r="VO111" s="172"/>
      <c r="VP111" s="172"/>
      <c r="VQ111" s="172"/>
      <c r="VR111" s="172"/>
      <c r="VS111" s="172"/>
      <c r="VT111" s="172"/>
      <c r="VU111" s="172"/>
      <c r="VV111" s="172"/>
      <c r="VW111" s="172"/>
      <c r="VX111" s="172"/>
      <c r="VY111" s="172"/>
      <c r="VZ111" s="172"/>
      <c r="WA111" s="172"/>
      <c r="WB111" s="172"/>
      <c r="WC111" s="172"/>
      <c r="WD111" s="172"/>
      <c r="WE111" s="172"/>
      <c r="WF111" s="172"/>
      <c r="WG111" s="172"/>
      <c r="WH111" s="172"/>
      <c r="WI111" s="172"/>
      <c r="WJ111" s="172"/>
      <c r="WK111" s="172"/>
      <c r="WL111" s="172"/>
      <c r="WM111" s="172"/>
      <c r="WN111" s="172"/>
      <c r="WO111" s="172"/>
      <c r="WP111" s="172"/>
      <c r="WQ111" s="172"/>
      <c r="WR111" s="172"/>
      <c r="WS111" s="172"/>
      <c r="WT111" s="172"/>
      <c r="WU111" s="172"/>
      <c r="WV111" s="172"/>
      <c r="WW111" s="172"/>
      <c r="WX111" s="172"/>
      <c r="WY111" s="172"/>
      <c r="WZ111" s="172"/>
      <c r="XA111" s="172"/>
      <c r="XB111" s="172"/>
      <c r="XC111" s="172"/>
      <c r="XD111" s="172"/>
      <c r="XE111" s="172"/>
      <c r="XF111" s="172"/>
      <c r="XG111" s="172"/>
      <c r="XH111" s="172"/>
      <c r="XI111" s="172"/>
      <c r="XJ111" s="172"/>
      <c r="XK111" s="172"/>
      <c r="XL111" s="172"/>
      <c r="XM111" s="172"/>
      <c r="XN111" s="172"/>
      <c r="XO111" s="172"/>
      <c r="XP111" s="172"/>
      <c r="XQ111" s="172"/>
      <c r="XR111" s="172"/>
      <c r="XS111" s="172"/>
      <c r="XT111" s="172"/>
      <c r="XU111" s="172"/>
      <c r="XV111" s="172"/>
      <c r="XW111" s="172"/>
      <c r="XX111" s="172"/>
      <c r="XY111" s="172"/>
      <c r="XZ111" s="172"/>
      <c r="YA111" s="172"/>
      <c r="YB111" s="172"/>
      <c r="YC111" s="172"/>
      <c r="YD111" s="172"/>
      <c r="YE111" s="172"/>
      <c r="YF111" s="172"/>
      <c r="YG111" s="172"/>
      <c r="YH111" s="172"/>
      <c r="YI111" s="172"/>
      <c r="YJ111" s="172"/>
      <c r="YK111" s="172"/>
      <c r="YL111" s="172"/>
      <c r="YM111" s="172"/>
      <c r="YN111" s="172"/>
      <c r="YO111" s="172"/>
      <c r="YP111" s="172"/>
      <c r="YQ111" s="172"/>
      <c r="YR111" s="172"/>
      <c r="YS111" s="172"/>
      <c r="YT111" s="172"/>
      <c r="YU111" s="172"/>
      <c r="YV111" s="172"/>
      <c r="YW111" s="172"/>
      <c r="YX111" s="172"/>
      <c r="YY111" s="172"/>
      <c r="YZ111" s="172"/>
      <c r="ZA111" s="172"/>
      <c r="ZB111" s="172"/>
      <c r="ZC111" s="172"/>
      <c r="ZD111" s="172"/>
      <c r="ZE111" s="172"/>
      <c r="ZF111" s="172"/>
      <c r="ZG111" s="172"/>
      <c r="ZH111" s="172"/>
      <c r="ZI111" s="172"/>
      <c r="ZJ111" s="172"/>
      <c r="ZK111" s="172"/>
      <c r="ZL111" s="172"/>
      <c r="ZM111" s="172"/>
      <c r="ZN111" s="172"/>
      <c r="ZO111" s="172"/>
      <c r="ZP111" s="172"/>
      <c r="ZQ111" s="172"/>
      <c r="ZR111" s="172"/>
      <c r="ZS111" s="172"/>
      <c r="ZT111" s="172"/>
      <c r="ZU111" s="172"/>
      <c r="ZV111" s="172"/>
      <c r="ZW111" s="172"/>
      <c r="ZX111" s="172"/>
      <c r="ZY111" s="172"/>
      <c r="ZZ111" s="172"/>
      <c r="AAA111" s="172"/>
      <c r="AAB111" s="172"/>
      <c r="AAC111" s="172"/>
      <c r="AAD111" s="172"/>
      <c r="AAE111" s="172"/>
      <c r="AAF111" s="172"/>
      <c r="AAG111" s="172"/>
      <c r="AAH111" s="172"/>
      <c r="AAI111" s="172"/>
      <c r="AAJ111" s="172"/>
      <c r="AAK111" s="172"/>
      <c r="AAL111" s="172"/>
      <c r="AAM111" s="172"/>
      <c r="AAN111" s="172"/>
      <c r="AAO111" s="172"/>
      <c r="AAP111" s="172"/>
      <c r="AAQ111" s="172"/>
      <c r="AAR111" s="172"/>
      <c r="AAS111" s="172"/>
      <c r="AAT111" s="172"/>
      <c r="AAU111" s="172"/>
      <c r="AAV111" s="172"/>
      <c r="AAW111" s="172"/>
      <c r="AAX111" s="172"/>
      <c r="AAY111" s="172"/>
      <c r="AAZ111" s="172"/>
      <c r="ABA111" s="172"/>
      <c r="ABB111" s="172"/>
      <c r="ABC111" s="172"/>
      <c r="ABD111" s="172"/>
      <c r="ABE111" s="172"/>
      <c r="ABF111" s="172"/>
      <c r="ABG111" s="172"/>
      <c r="ABH111" s="172"/>
      <c r="ABI111" s="172"/>
      <c r="ABJ111" s="172"/>
      <c r="ABK111" s="172"/>
      <c r="ABL111" s="172"/>
      <c r="ABM111" s="172"/>
      <c r="ABN111" s="172"/>
      <c r="ABO111" s="172"/>
      <c r="ABP111" s="172"/>
      <c r="ABQ111" s="172"/>
      <c r="ABR111" s="172"/>
      <c r="ABS111" s="172"/>
      <c r="ABT111" s="172"/>
      <c r="ABU111" s="172"/>
      <c r="ABV111" s="172"/>
      <c r="ABW111" s="172"/>
      <c r="ABX111" s="172"/>
      <c r="ABY111" s="172"/>
      <c r="ABZ111" s="172"/>
      <c r="ACA111" s="172"/>
      <c r="ACB111" s="172"/>
      <c r="ACC111" s="172"/>
      <c r="ACD111" s="172"/>
      <c r="ACE111" s="172"/>
      <c r="ACF111" s="172"/>
      <c r="ACG111" s="172"/>
      <c r="ACH111" s="172"/>
      <c r="ACI111" s="172"/>
      <c r="ACJ111" s="172"/>
      <c r="ACK111" s="172"/>
      <c r="ACL111" s="172"/>
      <c r="ACM111" s="172"/>
      <c r="ACN111" s="172"/>
      <c r="ACO111" s="172"/>
      <c r="ACP111" s="172"/>
      <c r="ACQ111" s="172"/>
      <c r="ACR111" s="172"/>
      <c r="ACS111" s="172"/>
      <c r="ACT111" s="172"/>
      <c r="ACU111" s="172"/>
      <c r="ACV111" s="172"/>
      <c r="ACW111" s="172"/>
      <c r="ACX111" s="172"/>
      <c r="ACY111" s="172"/>
      <c r="ACZ111" s="172"/>
      <c r="ADA111" s="172"/>
      <c r="ADB111" s="172"/>
      <c r="ADC111" s="172"/>
      <c r="ADD111" s="172"/>
      <c r="ADE111" s="172"/>
      <c r="ADF111" s="172"/>
      <c r="ADG111" s="172"/>
      <c r="ADH111" s="172"/>
      <c r="ADI111" s="172"/>
      <c r="ADJ111" s="172"/>
      <c r="ADK111" s="172"/>
      <c r="ADL111" s="172"/>
      <c r="ADM111" s="172"/>
      <c r="ADN111" s="172"/>
      <c r="ADO111" s="172"/>
      <c r="ADP111" s="172"/>
      <c r="ADQ111" s="172"/>
      <c r="ADR111" s="172"/>
      <c r="ADS111" s="172"/>
      <c r="ADT111" s="172"/>
      <c r="ADU111" s="172"/>
      <c r="ADV111" s="172"/>
      <c r="ADW111" s="172"/>
      <c r="ADX111" s="172"/>
      <c r="ADY111" s="172"/>
      <c r="ADZ111" s="172"/>
      <c r="AEA111" s="172"/>
      <c r="AEB111" s="172"/>
      <c r="AEC111" s="172"/>
      <c r="AED111" s="172"/>
      <c r="AEE111" s="172"/>
      <c r="AEF111" s="172"/>
      <c r="AEG111" s="172"/>
      <c r="AEH111" s="172"/>
      <c r="AEI111" s="172"/>
      <c r="AEJ111" s="172"/>
      <c r="AEK111" s="172"/>
      <c r="AEL111" s="172"/>
      <c r="AEM111" s="172"/>
      <c r="AEN111" s="172"/>
      <c r="AEO111" s="172"/>
      <c r="AEP111" s="172"/>
      <c r="AEQ111" s="172"/>
      <c r="AER111" s="172"/>
      <c r="AES111" s="172"/>
      <c r="AET111" s="172"/>
      <c r="AEU111" s="172"/>
      <c r="AEV111" s="172"/>
      <c r="AEW111" s="172"/>
      <c r="AEX111" s="172"/>
      <c r="AEY111" s="172"/>
      <c r="AEZ111" s="172"/>
      <c r="AFA111" s="172"/>
      <c r="AFB111" s="172"/>
      <c r="AFC111" s="172"/>
      <c r="AFD111" s="172"/>
      <c r="AFE111" s="172"/>
      <c r="AFF111" s="172"/>
      <c r="AFG111" s="172"/>
      <c r="AFH111" s="172"/>
      <c r="AFI111" s="172"/>
      <c r="AFJ111" s="172"/>
      <c r="AFK111" s="172"/>
      <c r="AFL111" s="172"/>
      <c r="AFM111" s="172"/>
      <c r="AFN111" s="172"/>
      <c r="AFO111" s="172"/>
      <c r="AFP111" s="172"/>
      <c r="AFQ111" s="172"/>
      <c r="AFR111" s="172"/>
      <c r="AFS111" s="172"/>
      <c r="AFT111" s="172"/>
      <c r="AFU111" s="172"/>
      <c r="AFV111" s="172"/>
      <c r="AFW111" s="172"/>
      <c r="AFX111" s="172"/>
      <c r="AFY111" s="172"/>
      <c r="AFZ111" s="172"/>
      <c r="AGA111" s="172"/>
      <c r="AGB111" s="172"/>
      <c r="AGC111" s="172"/>
      <c r="AGD111" s="172"/>
      <c r="AGE111" s="172"/>
      <c r="AGF111" s="172"/>
      <c r="AGG111" s="172"/>
      <c r="AGH111" s="172"/>
      <c r="AGI111" s="172"/>
      <c r="AGJ111" s="172"/>
      <c r="AGK111" s="172"/>
      <c r="AGL111" s="172"/>
      <c r="AGM111" s="172"/>
      <c r="AGN111" s="172"/>
      <c r="AGO111" s="172"/>
      <c r="AGP111" s="172"/>
      <c r="AGQ111" s="172"/>
      <c r="AGR111" s="172"/>
      <c r="AGS111" s="172"/>
      <c r="AGT111" s="172"/>
      <c r="AGU111" s="172"/>
      <c r="AGV111" s="172"/>
      <c r="AGW111" s="172"/>
      <c r="AGX111" s="172"/>
      <c r="AGY111" s="172"/>
      <c r="AGZ111" s="172"/>
      <c r="AHA111" s="172"/>
      <c r="AHB111" s="172"/>
      <c r="AHC111" s="172"/>
      <c r="AHD111" s="172"/>
      <c r="AHE111" s="172"/>
      <c r="AHF111" s="172"/>
      <c r="AHG111" s="172"/>
      <c r="AHH111" s="172"/>
      <c r="AHI111" s="172"/>
      <c r="AHJ111" s="172"/>
      <c r="AHK111" s="172"/>
      <c r="AHL111" s="172"/>
      <c r="AHM111" s="172"/>
      <c r="AHN111" s="172"/>
      <c r="AHO111" s="172"/>
      <c r="AHP111" s="172"/>
      <c r="AHQ111" s="172"/>
      <c r="AHR111" s="172"/>
      <c r="AHS111" s="172"/>
      <c r="AHT111" s="172"/>
      <c r="AHU111" s="172"/>
      <c r="AHV111" s="172"/>
      <c r="AHW111" s="172"/>
      <c r="AHX111" s="172"/>
      <c r="AHY111" s="172"/>
      <c r="AHZ111" s="172"/>
      <c r="AIA111" s="172"/>
      <c r="AIB111" s="172"/>
      <c r="AIC111" s="172"/>
      <c r="AID111" s="172"/>
      <c r="AIE111" s="172"/>
      <c r="AIF111" s="172"/>
      <c r="AIG111" s="172"/>
      <c r="AIH111" s="172"/>
      <c r="AII111" s="172"/>
      <c r="AIJ111" s="172"/>
      <c r="AIK111" s="172"/>
      <c r="AIL111" s="172"/>
      <c r="AIM111" s="172"/>
      <c r="AIN111" s="172"/>
      <c r="AIO111" s="172"/>
      <c r="AIP111" s="172"/>
      <c r="AIQ111" s="172"/>
      <c r="AIR111" s="172"/>
      <c r="AIS111" s="172"/>
      <c r="AIT111" s="172"/>
      <c r="AIU111" s="172"/>
      <c r="AIV111" s="172"/>
      <c r="AIW111" s="172"/>
      <c r="AIX111" s="172"/>
      <c r="AIY111" s="172"/>
      <c r="AIZ111" s="172"/>
      <c r="AJA111" s="172"/>
      <c r="AJB111" s="172"/>
      <c r="AJC111" s="172"/>
      <c r="AJD111" s="172"/>
      <c r="AJE111" s="172"/>
      <c r="AJF111" s="172"/>
      <c r="AJG111" s="172"/>
      <c r="AJH111" s="172"/>
      <c r="AJI111" s="172"/>
      <c r="AJJ111" s="172"/>
      <c r="AJK111" s="172"/>
      <c r="AJL111" s="172"/>
      <c r="AJM111" s="172"/>
      <c r="AJN111" s="172"/>
      <c r="AJO111" s="172"/>
      <c r="AJP111" s="172"/>
      <c r="AJQ111" s="172"/>
      <c r="AJR111" s="172"/>
      <c r="AJS111" s="172"/>
      <c r="AJT111" s="172"/>
      <c r="AJU111" s="172"/>
      <c r="AJV111" s="172"/>
      <c r="AJW111" s="172"/>
      <c r="AJX111" s="172"/>
      <c r="AJY111" s="172"/>
      <c r="AJZ111" s="172"/>
      <c r="AKA111" s="172"/>
      <c r="AKB111" s="172"/>
      <c r="AKC111" s="172"/>
      <c r="AKD111" s="172"/>
      <c r="AKE111" s="172"/>
      <c r="AKF111" s="172"/>
      <c r="AKG111" s="172"/>
      <c r="AKH111" s="172"/>
      <c r="AKI111" s="172"/>
      <c r="AKJ111" s="172"/>
      <c r="AKK111" s="172"/>
      <c r="AKL111" s="172"/>
      <c r="AKM111" s="172"/>
      <c r="AKN111" s="172"/>
      <c r="AKO111" s="172"/>
      <c r="AKP111" s="172"/>
      <c r="AKQ111" s="172"/>
      <c r="AKR111" s="172"/>
      <c r="AKS111" s="172"/>
      <c r="AKT111" s="172"/>
      <c r="AKU111" s="172"/>
      <c r="AKV111" s="172"/>
      <c r="AKW111" s="172"/>
      <c r="AKX111" s="172"/>
      <c r="AKY111" s="172"/>
      <c r="AKZ111" s="172"/>
      <c r="ALA111" s="172"/>
      <c r="ALB111" s="172"/>
      <c r="ALC111" s="172"/>
      <c r="ALD111" s="172"/>
      <c r="ALE111" s="172"/>
      <c r="ALF111" s="172"/>
      <c r="ALG111" s="172"/>
      <c r="ALH111" s="172"/>
      <c r="ALI111" s="172"/>
      <c r="ALJ111" s="172"/>
      <c r="ALK111" s="172"/>
      <c r="ALL111" s="172"/>
      <c r="ALM111" s="172"/>
      <c r="ALN111" s="172"/>
      <c r="ALO111" s="172"/>
      <c r="ALP111" s="172"/>
      <c r="ALQ111" s="172"/>
      <c r="ALR111" s="172"/>
      <c r="ALS111" s="172"/>
      <c r="ALT111" s="172"/>
      <c r="ALU111" s="172"/>
      <c r="ALV111" s="172"/>
      <c r="ALW111" s="172"/>
      <c r="ALX111" s="172"/>
      <c r="ALY111" s="172"/>
      <c r="ALZ111" s="172"/>
      <c r="AMA111" s="172"/>
      <c r="AMB111" s="172"/>
      <c r="AMC111" s="172"/>
      <c r="AMD111" s="172"/>
      <c r="AME111" s="172"/>
      <c r="AMF111" s="172"/>
      <c r="AMG111" s="172"/>
      <c r="AMH111" s="172"/>
      <c r="AMI111" s="172"/>
      <c r="AMJ111" s="172"/>
      <c r="AMK111" s="172"/>
      <c r="AML111" s="172"/>
    </row>
    <row r="112" spans="1:1026" s="282" customFormat="1">
      <c r="A112" s="408" t="s">
        <v>483</v>
      </c>
      <c r="B112" s="408" t="s">
        <v>484</v>
      </c>
      <c r="C112" s="154">
        <f t="shared" si="95"/>
        <v>17</v>
      </c>
      <c r="D112" s="167">
        <f t="shared" si="96"/>
        <v>68</v>
      </c>
      <c r="E112" s="166" t="str">
        <f t="shared" si="97"/>
        <v>9C</v>
      </c>
      <c r="F112" s="367" t="str">
        <f t="shared" si="98"/>
        <v>1B</v>
      </c>
      <c r="G112" s="367" t="str">
        <f t="shared" si="99"/>
        <v>00</v>
      </c>
      <c r="H112" s="367" t="str">
        <f t="shared" si="100"/>
        <v>57</v>
      </c>
      <c r="I112" s="367" t="str">
        <f t="shared" si="101"/>
        <v>00</v>
      </c>
      <c r="J112" s="367" t="str">
        <f t="shared" si="102"/>
        <v>FC</v>
      </c>
      <c r="K112" s="367" t="str">
        <f t="shared" si="103"/>
        <v>05</v>
      </c>
      <c r="L112" s="367" t="str">
        <f t="shared" si="104"/>
        <v>0F</v>
      </c>
      <c r="M112" s="367" t="str">
        <f t="shared" si="105"/>
        <v>0</v>
      </c>
      <c r="N112" s="367" t="str">
        <f t="shared" si="106"/>
        <v/>
      </c>
      <c r="O112" s="156" t="str">
        <f t="shared" si="107"/>
        <v/>
      </c>
      <c r="P112" s="157" t="str">
        <f t="shared" si="160"/>
        <v>1</v>
      </c>
      <c r="Q112" s="158" t="str">
        <f t="shared" si="160"/>
        <v>0</v>
      </c>
      <c r="R112" s="158" t="str">
        <f t="shared" si="160"/>
        <v>0</v>
      </c>
      <c r="S112" s="159" t="str">
        <f t="shared" si="160"/>
        <v>1</v>
      </c>
      <c r="T112" s="158" t="str">
        <f t="shared" si="160"/>
        <v>1</v>
      </c>
      <c r="U112" s="158" t="str">
        <f t="shared" si="160"/>
        <v>1</v>
      </c>
      <c r="V112" s="158" t="str">
        <f t="shared" si="160"/>
        <v>0</v>
      </c>
      <c r="W112" s="159" t="str">
        <f t="shared" si="160"/>
        <v>0</v>
      </c>
      <c r="X112" s="158" t="str">
        <f t="shared" si="161"/>
        <v>0</v>
      </c>
      <c r="Y112" s="158" t="str">
        <f t="shared" si="161"/>
        <v>0</v>
      </c>
      <c r="Z112" s="158" t="str">
        <f t="shared" si="161"/>
        <v>0</v>
      </c>
      <c r="AA112" s="159" t="str">
        <f t="shared" si="161"/>
        <v>1</v>
      </c>
      <c r="AB112" s="161" t="str">
        <f t="shared" si="161"/>
        <v>1</v>
      </c>
      <c r="AC112" s="161" t="str">
        <f t="shared" si="161"/>
        <v>0</v>
      </c>
      <c r="AD112" s="158" t="str">
        <f t="shared" si="161"/>
        <v>1</v>
      </c>
      <c r="AE112" s="159" t="str">
        <f t="shared" si="161"/>
        <v>1</v>
      </c>
      <c r="AF112" s="367" t="str">
        <f t="shared" si="162"/>
        <v>0</v>
      </c>
      <c r="AG112" s="162" t="str">
        <f t="shared" si="162"/>
        <v>0</v>
      </c>
      <c r="AH112" s="163" t="str">
        <f t="shared" si="162"/>
        <v>0</v>
      </c>
      <c r="AI112" s="165" t="str">
        <f t="shared" si="162"/>
        <v>0</v>
      </c>
      <c r="AJ112" s="164" t="str">
        <f t="shared" si="162"/>
        <v>0</v>
      </c>
      <c r="AK112" s="164" t="str">
        <f t="shared" si="162"/>
        <v>0</v>
      </c>
      <c r="AL112" s="289" t="str">
        <f t="shared" si="162"/>
        <v>0</v>
      </c>
      <c r="AM112" s="165" t="str">
        <f t="shared" si="162"/>
        <v>0</v>
      </c>
      <c r="AN112" s="230" t="str">
        <f t="shared" si="163"/>
        <v>0</v>
      </c>
      <c r="AO112" s="230" t="str">
        <f t="shared" si="163"/>
        <v>1</v>
      </c>
      <c r="AP112" s="230" t="str">
        <f t="shared" si="163"/>
        <v>0</v>
      </c>
      <c r="AQ112" s="231" t="str">
        <f t="shared" si="163"/>
        <v>1</v>
      </c>
      <c r="AR112" s="230" t="str">
        <f t="shared" si="163"/>
        <v>0</v>
      </c>
      <c r="AS112" s="230" t="str">
        <f t="shared" si="163"/>
        <v>1</v>
      </c>
      <c r="AT112" s="230" t="str">
        <f t="shared" si="163"/>
        <v>1</v>
      </c>
      <c r="AU112" s="231" t="str">
        <f t="shared" si="163"/>
        <v>1</v>
      </c>
      <c r="AV112" s="230" t="str">
        <f t="shared" si="164"/>
        <v>0</v>
      </c>
      <c r="AW112" s="232" t="str">
        <f t="shared" si="164"/>
        <v>0</v>
      </c>
      <c r="AX112" s="232" t="str">
        <f t="shared" si="164"/>
        <v>0</v>
      </c>
      <c r="AY112" s="233" t="str">
        <f t="shared" si="164"/>
        <v>0</v>
      </c>
      <c r="AZ112" s="232" t="str">
        <f t="shared" si="164"/>
        <v>0</v>
      </c>
      <c r="BA112" s="232" t="str">
        <f t="shared" si="164"/>
        <v>0</v>
      </c>
      <c r="BB112" s="232" t="str">
        <f t="shared" si="164"/>
        <v>0</v>
      </c>
      <c r="BC112" s="233" t="str">
        <f t="shared" si="164"/>
        <v>0</v>
      </c>
      <c r="BD112" s="168" t="str">
        <f t="shared" si="165"/>
        <v>1</v>
      </c>
      <c r="BE112" s="168" t="str">
        <f t="shared" si="165"/>
        <v>1</v>
      </c>
      <c r="BF112" s="168" t="str">
        <f t="shared" si="165"/>
        <v>1</v>
      </c>
      <c r="BG112" s="169" t="str">
        <f t="shared" si="165"/>
        <v>1</v>
      </c>
      <c r="BH112" s="168" t="str">
        <f t="shared" si="165"/>
        <v>1</v>
      </c>
      <c r="BI112" s="168" t="str">
        <f t="shared" si="165"/>
        <v>1</v>
      </c>
      <c r="BJ112" s="168" t="str">
        <f t="shared" si="165"/>
        <v>0</v>
      </c>
      <c r="BK112" s="169" t="str">
        <f t="shared" si="165"/>
        <v>0</v>
      </c>
      <c r="BL112" s="168" t="str">
        <f t="shared" si="166"/>
        <v>0</v>
      </c>
      <c r="BM112" s="168" t="str">
        <f t="shared" si="166"/>
        <v>0</v>
      </c>
      <c r="BN112" s="168" t="str">
        <f t="shared" si="166"/>
        <v>0</v>
      </c>
      <c r="BO112" s="169" t="str">
        <f t="shared" si="166"/>
        <v>0</v>
      </c>
      <c r="BP112" s="168" t="str">
        <f t="shared" si="166"/>
        <v>0</v>
      </c>
      <c r="BQ112" s="168" t="str">
        <f t="shared" si="166"/>
        <v>1</v>
      </c>
      <c r="BR112" s="168" t="str">
        <f t="shared" si="166"/>
        <v>0</v>
      </c>
      <c r="BS112" s="169" t="str">
        <f t="shared" si="166"/>
        <v>1</v>
      </c>
      <c r="BT112" s="302" t="str">
        <f t="shared" si="167"/>
        <v>0</v>
      </c>
      <c r="BU112" s="302" t="str">
        <f t="shared" si="167"/>
        <v>0</v>
      </c>
      <c r="BV112" s="302" t="str">
        <f t="shared" si="167"/>
        <v>0</v>
      </c>
      <c r="BW112" s="303" t="str">
        <f t="shared" si="167"/>
        <v>0</v>
      </c>
      <c r="BX112" s="302" t="str">
        <f t="shared" si="167"/>
        <v>1</v>
      </c>
      <c r="BY112" s="302" t="str">
        <f t="shared" si="167"/>
        <v>1</v>
      </c>
      <c r="BZ112" s="302" t="str">
        <f t="shared" si="167"/>
        <v>1</v>
      </c>
      <c r="CA112" s="303" t="str">
        <f t="shared" si="167"/>
        <v>1</v>
      </c>
      <c r="CB112" s="164" t="str">
        <f t="shared" si="168"/>
        <v>0</v>
      </c>
      <c r="CC112" s="289" t="str">
        <f t="shared" si="168"/>
        <v>0</v>
      </c>
      <c r="CD112" s="340" t="str">
        <f t="shared" si="168"/>
        <v>0</v>
      </c>
      <c r="CE112" s="341" t="str">
        <f t="shared" si="168"/>
        <v>0</v>
      </c>
      <c r="CF112" s="340" t="str">
        <f t="shared" si="168"/>
        <v>0</v>
      </c>
      <c r="CG112" s="340" t="str">
        <f t="shared" si="168"/>
        <v>0</v>
      </c>
      <c r="CH112" s="340" t="str">
        <f t="shared" si="168"/>
        <v>0</v>
      </c>
      <c r="CI112" s="341" t="str">
        <f t="shared" si="168"/>
        <v>0</v>
      </c>
      <c r="CJ112" s="367"/>
      <c r="CK112" s="367"/>
      <c r="CL112" s="32" t="str">
        <f t="shared" si="146"/>
        <v>9C1B</v>
      </c>
      <c r="CM112" s="285">
        <f t="shared" si="147"/>
        <v>87</v>
      </c>
      <c r="CN112" s="285">
        <f t="shared" si="150"/>
        <v>97</v>
      </c>
      <c r="CO112" s="142">
        <f t="shared" si="117"/>
        <v>63.2</v>
      </c>
      <c r="CP112" s="142">
        <f t="shared" si="118"/>
        <v>17.333333333333332</v>
      </c>
      <c r="CQ112" s="154">
        <f t="shared" si="148"/>
        <v>0</v>
      </c>
      <c r="CR112" s="367"/>
      <c r="CS112" s="170">
        <f t="shared" si="119"/>
        <v>9</v>
      </c>
      <c r="CT112" s="23">
        <f t="shared" si="120"/>
        <v>12</v>
      </c>
      <c r="CU112" s="171">
        <f t="shared" si="121"/>
        <v>1</v>
      </c>
      <c r="CV112" s="23">
        <f t="shared" si="122"/>
        <v>11</v>
      </c>
      <c r="CW112" s="172">
        <f t="shared" si="123"/>
        <v>0</v>
      </c>
      <c r="CX112" s="24">
        <f t="shared" si="124"/>
        <v>0</v>
      </c>
      <c r="CY112" s="267">
        <f t="shared" si="125"/>
        <v>5</v>
      </c>
      <c r="CZ112" s="268">
        <f t="shared" si="126"/>
        <v>7</v>
      </c>
      <c r="DA112" s="267">
        <f t="shared" si="127"/>
        <v>0</v>
      </c>
      <c r="DB112" s="268">
        <f t="shared" si="128"/>
        <v>0</v>
      </c>
      <c r="DC112" s="173">
        <f t="shared" si="129"/>
        <v>15</v>
      </c>
      <c r="DD112" s="26">
        <f t="shared" si="130"/>
        <v>12</v>
      </c>
      <c r="DE112" s="173">
        <f t="shared" si="131"/>
        <v>0</v>
      </c>
      <c r="DF112" s="26">
        <f t="shared" si="132"/>
        <v>5</v>
      </c>
      <c r="DG112" s="326">
        <f t="shared" si="133"/>
        <v>0</v>
      </c>
      <c r="DH112" s="327">
        <f t="shared" si="134"/>
        <v>15</v>
      </c>
      <c r="DI112" s="172">
        <f t="shared" si="135"/>
        <v>0</v>
      </c>
      <c r="DJ112" s="24">
        <f t="shared" si="136"/>
        <v>0</v>
      </c>
      <c r="DK112" s="172"/>
      <c r="DL112" s="19">
        <f t="shared" si="137"/>
        <v>156</v>
      </c>
      <c r="DM112" s="19">
        <f t="shared" si="138"/>
        <v>27</v>
      </c>
      <c r="DN112" s="174">
        <f t="shared" si="139"/>
        <v>0</v>
      </c>
      <c r="DO112" s="278">
        <f t="shared" si="140"/>
        <v>87</v>
      </c>
      <c r="DP112" s="278">
        <f t="shared" si="141"/>
        <v>0</v>
      </c>
      <c r="DQ112" s="20">
        <f t="shared" si="142"/>
        <v>252</v>
      </c>
      <c r="DR112" s="20">
        <f t="shared" si="143"/>
        <v>5</v>
      </c>
      <c r="DS112" s="337">
        <f t="shared" si="144"/>
        <v>15</v>
      </c>
      <c r="DT112" s="174">
        <f t="shared" si="145"/>
        <v>0</v>
      </c>
      <c r="DU112" s="172">
        <f t="shared" si="149"/>
        <v>15</v>
      </c>
      <c r="DV112" s="172"/>
      <c r="DW112" s="172"/>
      <c r="DX112" s="172"/>
      <c r="DY112" s="172"/>
      <c r="DZ112" s="172"/>
      <c r="EA112" s="172"/>
      <c r="EB112" s="172"/>
      <c r="EC112" s="172"/>
      <c r="ED112" s="172"/>
      <c r="EE112" s="172"/>
      <c r="EF112" s="172"/>
      <c r="EG112" s="172"/>
      <c r="EH112" s="172"/>
      <c r="EI112" s="172"/>
      <c r="EJ112" s="172"/>
      <c r="EK112" s="172"/>
      <c r="EL112" s="172"/>
      <c r="EM112" s="172"/>
      <c r="EN112" s="172"/>
      <c r="EO112" s="172"/>
      <c r="EP112" s="172"/>
      <c r="EQ112" s="172"/>
      <c r="ER112" s="172"/>
      <c r="ES112" s="172"/>
      <c r="ET112" s="172"/>
      <c r="EU112" s="172"/>
      <c r="EV112" s="172"/>
      <c r="EW112" s="172"/>
      <c r="EX112" s="172"/>
      <c r="EY112" s="172"/>
      <c r="EZ112" s="172"/>
      <c r="FA112" s="172"/>
      <c r="FB112" s="172"/>
      <c r="FC112" s="172"/>
      <c r="FD112" s="172"/>
      <c r="FE112" s="172"/>
      <c r="FF112" s="172"/>
      <c r="FG112" s="172"/>
      <c r="FH112" s="172"/>
      <c r="FI112" s="172"/>
      <c r="FJ112" s="172"/>
      <c r="FK112" s="172"/>
      <c r="FL112" s="172"/>
      <c r="FM112" s="172"/>
      <c r="FN112" s="172"/>
      <c r="FO112" s="172"/>
      <c r="FP112" s="172"/>
      <c r="FQ112" s="172"/>
      <c r="FR112" s="172"/>
      <c r="FS112" s="172"/>
      <c r="FT112" s="172"/>
      <c r="FU112" s="172"/>
      <c r="FV112" s="172"/>
      <c r="FW112" s="172"/>
      <c r="FX112" s="172"/>
      <c r="FY112" s="172"/>
      <c r="FZ112" s="172"/>
      <c r="GA112" s="172"/>
      <c r="GB112" s="172"/>
      <c r="GC112" s="172"/>
      <c r="GD112" s="172"/>
      <c r="GE112" s="172"/>
      <c r="GF112" s="172"/>
      <c r="GG112" s="172"/>
      <c r="GH112" s="172"/>
      <c r="GI112" s="172"/>
      <c r="GJ112" s="172"/>
      <c r="GK112" s="172"/>
      <c r="GL112" s="172"/>
      <c r="GM112" s="172"/>
      <c r="GN112" s="172"/>
      <c r="GO112" s="172"/>
      <c r="GP112" s="172"/>
      <c r="GQ112" s="172"/>
      <c r="GR112" s="172"/>
      <c r="GS112" s="172"/>
      <c r="GT112" s="172"/>
      <c r="GU112" s="172"/>
      <c r="GV112" s="172"/>
      <c r="GW112" s="172"/>
      <c r="GX112" s="172"/>
      <c r="GY112" s="172"/>
      <c r="GZ112" s="172"/>
      <c r="HA112" s="172"/>
      <c r="HB112" s="172"/>
      <c r="HC112" s="172"/>
      <c r="HD112" s="172"/>
      <c r="HE112" s="172"/>
      <c r="HF112" s="172"/>
      <c r="HG112" s="172"/>
      <c r="HH112" s="172"/>
      <c r="HI112" s="172"/>
      <c r="HJ112" s="172"/>
      <c r="HK112" s="172"/>
      <c r="HL112" s="172"/>
      <c r="HM112" s="172"/>
      <c r="HN112" s="172"/>
      <c r="HO112" s="172"/>
      <c r="HP112" s="172"/>
      <c r="HQ112" s="172"/>
      <c r="HR112" s="172"/>
      <c r="HS112" s="172"/>
      <c r="HT112" s="172"/>
      <c r="HU112" s="172"/>
      <c r="HV112" s="172"/>
      <c r="HW112" s="172"/>
      <c r="HX112" s="172"/>
      <c r="HY112" s="172"/>
      <c r="HZ112" s="172"/>
      <c r="IA112" s="172"/>
      <c r="IB112" s="172"/>
      <c r="IC112" s="172"/>
      <c r="ID112" s="172"/>
      <c r="IE112" s="172"/>
      <c r="IF112" s="172"/>
      <c r="IG112" s="172"/>
      <c r="IH112" s="172"/>
      <c r="II112" s="172"/>
      <c r="IJ112" s="172"/>
      <c r="IK112" s="172"/>
      <c r="IL112" s="172"/>
      <c r="IM112" s="172"/>
      <c r="IN112" s="172"/>
      <c r="IO112" s="172"/>
      <c r="IP112" s="172"/>
      <c r="IQ112" s="172"/>
      <c r="IR112" s="172"/>
      <c r="IS112" s="172"/>
      <c r="IT112" s="172"/>
      <c r="IU112" s="172"/>
      <c r="IV112" s="172"/>
      <c r="IW112" s="172"/>
      <c r="IX112" s="172"/>
      <c r="IY112" s="172"/>
      <c r="IZ112" s="172"/>
      <c r="JA112" s="172"/>
      <c r="JB112" s="172"/>
      <c r="JC112" s="172"/>
      <c r="JD112" s="172"/>
      <c r="JE112" s="172"/>
      <c r="JF112" s="172"/>
      <c r="JG112" s="172"/>
      <c r="JH112" s="172"/>
      <c r="JI112" s="172"/>
      <c r="JJ112" s="172"/>
      <c r="JK112" s="172"/>
      <c r="JL112" s="172"/>
      <c r="JM112" s="172"/>
      <c r="JN112" s="172"/>
      <c r="JO112" s="172"/>
      <c r="JP112" s="172"/>
      <c r="JQ112" s="172"/>
      <c r="JR112" s="172"/>
      <c r="JS112" s="172"/>
      <c r="JT112" s="172"/>
      <c r="JU112" s="172"/>
      <c r="JV112" s="172"/>
      <c r="JW112" s="172"/>
      <c r="JX112" s="172"/>
      <c r="JY112" s="172"/>
      <c r="JZ112" s="172"/>
      <c r="KA112" s="172"/>
      <c r="KB112" s="172"/>
      <c r="KC112" s="172"/>
      <c r="KD112" s="172"/>
      <c r="KE112" s="172"/>
      <c r="KF112" s="172"/>
      <c r="KG112" s="172"/>
      <c r="KH112" s="172"/>
      <c r="KI112" s="172"/>
      <c r="KJ112" s="172"/>
      <c r="KK112" s="172"/>
      <c r="KL112" s="172"/>
      <c r="KM112" s="172"/>
      <c r="KN112" s="172"/>
      <c r="KO112" s="172"/>
      <c r="KP112" s="172"/>
      <c r="KQ112" s="172"/>
      <c r="KR112" s="172"/>
      <c r="KS112" s="172"/>
      <c r="KT112" s="172"/>
      <c r="KU112" s="172"/>
      <c r="KV112" s="172"/>
      <c r="KW112" s="172"/>
      <c r="KX112" s="172"/>
      <c r="KY112" s="172"/>
      <c r="KZ112" s="172"/>
      <c r="LA112" s="172"/>
      <c r="LB112" s="172"/>
      <c r="LC112" s="172"/>
      <c r="LD112" s="172"/>
      <c r="LE112" s="172"/>
      <c r="LF112" s="172"/>
      <c r="LG112" s="172"/>
      <c r="LH112" s="172"/>
      <c r="LI112" s="172"/>
      <c r="LJ112" s="172"/>
      <c r="LK112" s="172"/>
      <c r="LL112" s="172"/>
      <c r="LM112" s="172"/>
      <c r="LN112" s="172"/>
      <c r="LO112" s="172"/>
      <c r="LP112" s="172"/>
      <c r="LQ112" s="172"/>
      <c r="LR112" s="172"/>
      <c r="LS112" s="172"/>
      <c r="LT112" s="172"/>
      <c r="LU112" s="172"/>
      <c r="LV112" s="172"/>
      <c r="LW112" s="172"/>
      <c r="LX112" s="172"/>
      <c r="LY112" s="172"/>
      <c r="LZ112" s="172"/>
      <c r="MA112" s="172"/>
      <c r="MB112" s="172"/>
      <c r="MC112" s="172"/>
      <c r="MD112" s="172"/>
      <c r="ME112" s="172"/>
      <c r="MF112" s="172"/>
      <c r="MG112" s="172"/>
      <c r="MH112" s="172"/>
      <c r="MI112" s="172"/>
      <c r="MJ112" s="172"/>
      <c r="MK112" s="172"/>
      <c r="ML112" s="172"/>
      <c r="MM112" s="172"/>
      <c r="MN112" s="172"/>
      <c r="MO112" s="172"/>
      <c r="MP112" s="172"/>
      <c r="MQ112" s="172"/>
      <c r="MR112" s="172"/>
      <c r="MS112" s="172"/>
      <c r="MT112" s="172"/>
      <c r="MU112" s="172"/>
      <c r="MV112" s="172"/>
      <c r="MW112" s="172"/>
      <c r="MX112" s="172"/>
      <c r="MY112" s="172"/>
      <c r="MZ112" s="172"/>
      <c r="NA112" s="172"/>
      <c r="NB112" s="172"/>
      <c r="NC112" s="172"/>
      <c r="ND112" s="172"/>
      <c r="NE112" s="172"/>
      <c r="NF112" s="172"/>
      <c r="NG112" s="172"/>
      <c r="NH112" s="172"/>
      <c r="NI112" s="172"/>
      <c r="NJ112" s="172"/>
      <c r="NK112" s="172"/>
      <c r="NL112" s="172"/>
      <c r="NM112" s="172"/>
      <c r="NN112" s="172"/>
      <c r="NO112" s="172"/>
      <c r="NP112" s="172"/>
      <c r="NQ112" s="172"/>
      <c r="NR112" s="172"/>
      <c r="NS112" s="172"/>
      <c r="NT112" s="172"/>
      <c r="NU112" s="172"/>
      <c r="NV112" s="172"/>
      <c r="NW112" s="172"/>
      <c r="NX112" s="172"/>
      <c r="NY112" s="172"/>
      <c r="NZ112" s="172"/>
      <c r="OA112" s="172"/>
      <c r="OB112" s="172"/>
      <c r="OC112" s="172"/>
      <c r="OD112" s="172"/>
      <c r="OE112" s="172"/>
      <c r="OF112" s="172"/>
      <c r="OG112" s="172"/>
      <c r="OH112" s="172"/>
      <c r="OI112" s="172"/>
      <c r="OJ112" s="172"/>
      <c r="OK112" s="172"/>
      <c r="OL112" s="172"/>
      <c r="OM112" s="172"/>
      <c r="ON112" s="172"/>
      <c r="OO112" s="172"/>
      <c r="OP112" s="172"/>
      <c r="OQ112" s="172"/>
      <c r="OR112" s="172"/>
      <c r="OS112" s="172"/>
      <c r="OT112" s="172"/>
      <c r="OU112" s="172"/>
      <c r="OV112" s="172"/>
      <c r="OW112" s="172"/>
      <c r="OX112" s="172"/>
      <c r="OY112" s="172"/>
      <c r="OZ112" s="172"/>
      <c r="PA112" s="172"/>
      <c r="PB112" s="172"/>
      <c r="PC112" s="172"/>
      <c r="PD112" s="172"/>
      <c r="PE112" s="172"/>
      <c r="PF112" s="172"/>
      <c r="PG112" s="172"/>
      <c r="PH112" s="172"/>
      <c r="PI112" s="172"/>
      <c r="PJ112" s="172"/>
      <c r="PK112" s="172"/>
      <c r="PL112" s="172"/>
      <c r="PM112" s="172"/>
      <c r="PN112" s="172"/>
      <c r="PO112" s="172"/>
      <c r="PP112" s="172"/>
      <c r="PQ112" s="172"/>
      <c r="PR112" s="172"/>
      <c r="PS112" s="172"/>
      <c r="PT112" s="172"/>
      <c r="PU112" s="172"/>
      <c r="PV112" s="172"/>
      <c r="PW112" s="172"/>
      <c r="PX112" s="172"/>
      <c r="PY112" s="172"/>
      <c r="PZ112" s="172"/>
      <c r="QA112" s="172"/>
      <c r="QB112" s="172"/>
      <c r="QC112" s="172"/>
      <c r="QD112" s="172"/>
      <c r="QE112" s="172"/>
      <c r="QF112" s="172"/>
      <c r="QG112" s="172"/>
      <c r="QH112" s="172"/>
      <c r="QI112" s="172"/>
      <c r="QJ112" s="172"/>
      <c r="QK112" s="172"/>
      <c r="QL112" s="172"/>
      <c r="QM112" s="172"/>
      <c r="QN112" s="172"/>
      <c r="QO112" s="172"/>
      <c r="QP112" s="172"/>
      <c r="QQ112" s="172"/>
      <c r="QR112" s="172"/>
      <c r="QS112" s="172"/>
      <c r="QT112" s="172"/>
      <c r="QU112" s="172"/>
      <c r="QV112" s="172"/>
      <c r="QW112" s="172"/>
      <c r="QX112" s="172"/>
      <c r="QY112" s="172"/>
      <c r="QZ112" s="172"/>
      <c r="RA112" s="172"/>
      <c r="RB112" s="172"/>
      <c r="RC112" s="172"/>
      <c r="RD112" s="172"/>
      <c r="RE112" s="172"/>
      <c r="RF112" s="172"/>
      <c r="RG112" s="172"/>
      <c r="RH112" s="172"/>
      <c r="RI112" s="172"/>
      <c r="RJ112" s="172"/>
      <c r="RK112" s="172"/>
      <c r="RL112" s="172"/>
      <c r="RM112" s="172"/>
      <c r="RN112" s="172"/>
      <c r="RO112" s="172"/>
      <c r="RP112" s="172"/>
      <c r="RQ112" s="172"/>
      <c r="RR112" s="172"/>
      <c r="RS112" s="172"/>
      <c r="RT112" s="172"/>
      <c r="RU112" s="172"/>
      <c r="RV112" s="172"/>
      <c r="RW112" s="172"/>
      <c r="RX112" s="172"/>
      <c r="RY112" s="172"/>
      <c r="RZ112" s="172"/>
      <c r="SA112" s="172"/>
      <c r="SB112" s="172"/>
      <c r="SC112" s="172"/>
      <c r="SD112" s="172"/>
      <c r="SE112" s="172"/>
      <c r="SF112" s="172"/>
      <c r="SG112" s="172"/>
      <c r="SH112" s="172"/>
      <c r="SI112" s="172"/>
      <c r="SJ112" s="172"/>
      <c r="SK112" s="172"/>
      <c r="SL112" s="172"/>
      <c r="SM112" s="172"/>
      <c r="SN112" s="172"/>
      <c r="SO112" s="172"/>
      <c r="SP112" s="172"/>
      <c r="SQ112" s="172"/>
      <c r="SR112" s="172"/>
      <c r="SS112" s="172"/>
      <c r="ST112" s="172"/>
      <c r="SU112" s="172"/>
      <c r="SV112" s="172"/>
      <c r="SW112" s="172"/>
      <c r="SX112" s="172"/>
      <c r="SY112" s="172"/>
      <c r="SZ112" s="172"/>
      <c r="TA112" s="172"/>
      <c r="TB112" s="172"/>
      <c r="TC112" s="172"/>
      <c r="TD112" s="172"/>
      <c r="TE112" s="172"/>
      <c r="TF112" s="172"/>
      <c r="TG112" s="172"/>
      <c r="TH112" s="172"/>
      <c r="TI112" s="172"/>
      <c r="TJ112" s="172"/>
      <c r="TK112" s="172"/>
      <c r="TL112" s="172"/>
      <c r="TM112" s="172"/>
      <c r="TN112" s="172"/>
      <c r="TO112" s="172"/>
      <c r="TP112" s="172"/>
      <c r="TQ112" s="172"/>
      <c r="TR112" s="172"/>
      <c r="TS112" s="172"/>
      <c r="TT112" s="172"/>
      <c r="TU112" s="172"/>
      <c r="TV112" s="172"/>
      <c r="TW112" s="172"/>
      <c r="TX112" s="172"/>
      <c r="TY112" s="172"/>
      <c r="TZ112" s="172"/>
      <c r="UA112" s="172"/>
      <c r="UB112" s="172"/>
      <c r="UC112" s="172"/>
      <c r="UD112" s="172"/>
      <c r="UE112" s="172"/>
      <c r="UF112" s="172"/>
      <c r="UG112" s="172"/>
      <c r="UH112" s="172"/>
      <c r="UI112" s="172"/>
      <c r="UJ112" s="172"/>
      <c r="UK112" s="172"/>
      <c r="UL112" s="172"/>
      <c r="UM112" s="172"/>
      <c r="UN112" s="172"/>
      <c r="UO112" s="172"/>
      <c r="UP112" s="172"/>
      <c r="UQ112" s="172"/>
      <c r="UR112" s="172"/>
      <c r="US112" s="172"/>
      <c r="UT112" s="172"/>
      <c r="UU112" s="172"/>
      <c r="UV112" s="172"/>
      <c r="UW112" s="172"/>
      <c r="UX112" s="172"/>
      <c r="UY112" s="172"/>
      <c r="UZ112" s="172"/>
      <c r="VA112" s="172"/>
      <c r="VB112" s="172"/>
      <c r="VC112" s="172"/>
      <c r="VD112" s="172"/>
      <c r="VE112" s="172"/>
      <c r="VF112" s="172"/>
      <c r="VG112" s="172"/>
      <c r="VH112" s="172"/>
      <c r="VI112" s="172"/>
      <c r="VJ112" s="172"/>
      <c r="VK112" s="172"/>
      <c r="VL112" s="172"/>
      <c r="VM112" s="172"/>
      <c r="VN112" s="172"/>
      <c r="VO112" s="172"/>
      <c r="VP112" s="172"/>
      <c r="VQ112" s="172"/>
      <c r="VR112" s="172"/>
      <c r="VS112" s="172"/>
      <c r="VT112" s="172"/>
      <c r="VU112" s="172"/>
      <c r="VV112" s="172"/>
      <c r="VW112" s="172"/>
      <c r="VX112" s="172"/>
      <c r="VY112" s="172"/>
      <c r="VZ112" s="172"/>
      <c r="WA112" s="172"/>
      <c r="WB112" s="172"/>
      <c r="WC112" s="172"/>
      <c r="WD112" s="172"/>
      <c r="WE112" s="172"/>
      <c r="WF112" s="172"/>
      <c r="WG112" s="172"/>
      <c r="WH112" s="172"/>
      <c r="WI112" s="172"/>
      <c r="WJ112" s="172"/>
      <c r="WK112" s="172"/>
      <c r="WL112" s="172"/>
      <c r="WM112" s="172"/>
      <c r="WN112" s="172"/>
      <c r="WO112" s="172"/>
      <c r="WP112" s="172"/>
      <c r="WQ112" s="172"/>
      <c r="WR112" s="172"/>
      <c r="WS112" s="172"/>
      <c r="WT112" s="172"/>
      <c r="WU112" s="172"/>
      <c r="WV112" s="172"/>
      <c r="WW112" s="172"/>
      <c r="WX112" s="172"/>
      <c r="WY112" s="172"/>
      <c r="WZ112" s="172"/>
      <c r="XA112" s="172"/>
      <c r="XB112" s="172"/>
      <c r="XC112" s="172"/>
      <c r="XD112" s="172"/>
      <c r="XE112" s="172"/>
      <c r="XF112" s="172"/>
      <c r="XG112" s="172"/>
      <c r="XH112" s="172"/>
      <c r="XI112" s="172"/>
      <c r="XJ112" s="172"/>
      <c r="XK112" s="172"/>
      <c r="XL112" s="172"/>
      <c r="XM112" s="172"/>
      <c r="XN112" s="172"/>
      <c r="XO112" s="172"/>
      <c r="XP112" s="172"/>
      <c r="XQ112" s="172"/>
      <c r="XR112" s="172"/>
      <c r="XS112" s="172"/>
      <c r="XT112" s="172"/>
      <c r="XU112" s="172"/>
      <c r="XV112" s="172"/>
      <c r="XW112" s="172"/>
      <c r="XX112" s="172"/>
      <c r="XY112" s="172"/>
      <c r="XZ112" s="172"/>
      <c r="YA112" s="172"/>
      <c r="YB112" s="172"/>
      <c r="YC112" s="172"/>
      <c r="YD112" s="172"/>
      <c r="YE112" s="172"/>
      <c r="YF112" s="172"/>
      <c r="YG112" s="172"/>
      <c r="YH112" s="172"/>
      <c r="YI112" s="172"/>
      <c r="YJ112" s="172"/>
      <c r="YK112" s="172"/>
      <c r="YL112" s="172"/>
      <c r="YM112" s="172"/>
      <c r="YN112" s="172"/>
      <c r="YO112" s="172"/>
      <c r="YP112" s="172"/>
      <c r="YQ112" s="172"/>
      <c r="YR112" s="172"/>
      <c r="YS112" s="172"/>
      <c r="YT112" s="172"/>
      <c r="YU112" s="172"/>
      <c r="YV112" s="172"/>
      <c r="YW112" s="172"/>
      <c r="YX112" s="172"/>
      <c r="YY112" s="172"/>
      <c r="YZ112" s="172"/>
      <c r="ZA112" s="172"/>
      <c r="ZB112" s="172"/>
      <c r="ZC112" s="172"/>
      <c r="ZD112" s="172"/>
      <c r="ZE112" s="172"/>
      <c r="ZF112" s="172"/>
      <c r="ZG112" s="172"/>
      <c r="ZH112" s="172"/>
      <c r="ZI112" s="172"/>
      <c r="ZJ112" s="172"/>
      <c r="ZK112" s="172"/>
      <c r="ZL112" s="172"/>
      <c r="ZM112" s="172"/>
      <c r="ZN112" s="172"/>
      <c r="ZO112" s="172"/>
      <c r="ZP112" s="172"/>
      <c r="ZQ112" s="172"/>
      <c r="ZR112" s="172"/>
      <c r="ZS112" s="172"/>
      <c r="ZT112" s="172"/>
      <c r="ZU112" s="172"/>
      <c r="ZV112" s="172"/>
      <c r="ZW112" s="172"/>
      <c r="ZX112" s="172"/>
      <c r="ZY112" s="172"/>
      <c r="ZZ112" s="172"/>
      <c r="AAA112" s="172"/>
      <c r="AAB112" s="172"/>
      <c r="AAC112" s="172"/>
      <c r="AAD112" s="172"/>
      <c r="AAE112" s="172"/>
      <c r="AAF112" s="172"/>
      <c r="AAG112" s="172"/>
      <c r="AAH112" s="172"/>
      <c r="AAI112" s="172"/>
      <c r="AAJ112" s="172"/>
      <c r="AAK112" s="172"/>
      <c r="AAL112" s="172"/>
      <c r="AAM112" s="172"/>
      <c r="AAN112" s="172"/>
      <c r="AAO112" s="172"/>
      <c r="AAP112" s="172"/>
      <c r="AAQ112" s="172"/>
      <c r="AAR112" s="172"/>
      <c r="AAS112" s="172"/>
      <c r="AAT112" s="172"/>
      <c r="AAU112" s="172"/>
      <c r="AAV112" s="172"/>
      <c r="AAW112" s="172"/>
      <c r="AAX112" s="172"/>
      <c r="AAY112" s="172"/>
      <c r="AAZ112" s="172"/>
      <c r="ABA112" s="172"/>
      <c r="ABB112" s="172"/>
      <c r="ABC112" s="172"/>
      <c r="ABD112" s="172"/>
      <c r="ABE112" s="172"/>
      <c r="ABF112" s="172"/>
      <c r="ABG112" s="172"/>
      <c r="ABH112" s="172"/>
      <c r="ABI112" s="172"/>
      <c r="ABJ112" s="172"/>
      <c r="ABK112" s="172"/>
      <c r="ABL112" s="172"/>
      <c r="ABM112" s="172"/>
      <c r="ABN112" s="172"/>
      <c r="ABO112" s="172"/>
      <c r="ABP112" s="172"/>
      <c r="ABQ112" s="172"/>
      <c r="ABR112" s="172"/>
      <c r="ABS112" s="172"/>
      <c r="ABT112" s="172"/>
      <c r="ABU112" s="172"/>
      <c r="ABV112" s="172"/>
      <c r="ABW112" s="172"/>
      <c r="ABX112" s="172"/>
      <c r="ABY112" s="172"/>
      <c r="ABZ112" s="172"/>
      <c r="ACA112" s="172"/>
      <c r="ACB112" s="172"/>
      <c r="ACC112" s="172"/>
      <c r="ACD112" s="172"/>
      <c r="ACE112" s="172"/>
      <c r="ACF112" s="172"/>
      <c r="ACG112" s="172"/>
      <c r="ACH112" s="172"/>
      <c r="ACI112" s="172"/>
      <c r="ACJ112" s="172"/>
      <c r="ACK112" s="172"/>
      <c r="ACL112" s="172"/>
      <c r="ACM112" s="172"/>
      <c r="ACN112" s="172"/>
      <c r="ACO112" s="172"/>
      <c r="ACP112" s="172"/>
      <c r="ACQ112" s="172"/>
      <c r="ACR112" s="172"/>
      <c r="ACS112" s="172"/>
      <c r="ACT112" s="172"/>
      <c r="ACU112" s="172"/>
      <c r="ACV112" s="172"/>
      <c r="ACW112" s="172"/>
      <c r="ACX112" s="172"/>
      <c r="ACY112" s="172"/>
      <c r="ACZ112" s="172"/>
      <c r="ADA112" s="172"/>
      <c r="ADB112" s="172"/>
      <c r="ADC112" s="172"/>
      <c r="ADD112" s="172"/>
      <c r="ADE112" s="172"/>
      <c r="ADF112" s="172"/>
      <c r="ADG112" s="172"/>
      <c r="ADH112" s="172"/>
      <c r="ADI112" s="172"/>
      <c r="ADJ112" s="172"/>
      <c r="ADK112" s="172"/>
      <c r="ADL112" s="172"/>
      <c r="ADM112" s="172"/>
      <c r="ADN112" s="172"/>
      <c r="ADO112" s="172"/>
      <c r="ADP112" s="172"/>
      <c r="ADQ112" s="172"/>
      <c r="ADR112" s="172"/>
      <c r="ADS112" s="172"/>
      <c r="ADT112" s="172"/>
      <c r="ADU112" s="172"/>
      <c r="ADV112" s="172"/>
      <c r="ADW112" s="172"/>
      <c r="ADX112" s="172"/>
      <c r="ADY112" s="172"/>
      <c r="ADZ112" s="172"/>
      <c r="AEA112" s="172"/>
      <c r="AEB112" s="172"/>
      <c r="AEC112" s="172"/>
      <c r="AED112" s="172"/>
      <c r="AEE112" s="172"/>
      <c r="AEF112" s="172"/>
      <c r="AEG112" s="172"/>
      <c r="AEH112" s="172"/>
      <c r="AEI112" s="172"/>
      <c r="AEJ112" s="172"/>
      <c r="AEK112" s="172"/>
      <c r="AEL112" s="172"/>
      <c r="AEM112" s="172"/>
      <c r="AEN112" s="172"/>
      <c r="AEO112" s="172"/>
      <c r="AEP112" s="172"/>
      <c r="AEQ112" s="172"/>
      <c r="AER112" s="172"/>
      <c r="AES112" s="172"/>
      <c r="AET112" s="172"/>
      <c r="AEU112" s="172"/>
      <c r="AEV112" s="172"/>
      <c r="AEW112" s="172"/>
      <c r="AEX112" s="172"/>
      <c r="AEY112" s="172"/>
      <c r="AEZ112" s="172"/>
      <c r="AFA112" s="172"/>
      <c r="AFB112" s="172"/>
      <c r="AFC112" s="172"/>
      <c r="AFD112" s="172"/>
      <c r="AFE112" s="172"/>
      <c r="AFF112" s="172"/>
      <c r="AFG112" s="172"/>
      <c r="AFH112" s="172"/>
      <c r="AFI112" s="172"/>
      <c r="AFJ112" s="172"/>
      <c r="AFK112" s="172"/>
      <c r="AFL112" s="172"/>
      <c r="AFM112" s="172"/>
      <c r="AFN112" s="172"/>
      <c r="AFO112" s="172"/>
      <c r="AFP112" s="172"/>
      <c r="AFQ112" s="172"/>
      <c r="AFR112" s="172"/>
      <c r="AFS112" s="172"/>
      <c r="AFT112" s="172"/>
      <c r="AFU112" s="172"/>
      <c r="AFV112" s="172"/>
      <c r="AFW112" s="172"/>
      <c r="AFX112" s="172"/>
      <c r="AFY112" s="172"/>
      <c r="AFZ112" s="172"/>
      <c r="AGA112" s="172"/>
      <c r="AGB112" s="172"/>
      <c r="AGC112" s="172"/>
      <c r="AGD112" s="172"/>
      <c r="AGE112" s="172"/>
      <c r="AGF112" s="172"/>
      <c r="AGG112" s="172"/>
      <c r="AGH112" s="172"/>
      <c r="AGI112" s="172"/>
      <c r="AGJ112" s="172"/>
      <c r="AGK112" s="172"/>
      <c r="AGL112" s="172"/>
      <c r="AGM112" s="172"/>
      <c r="AGN112" s="172"/>
      <c r="AGO112" s="172"/>
      <c r="AGP112" s="172"/>
      <c r="AGQ112" s="172"/>
      <c r="AGR112" s="172"/>
      <c r="AGS112" s="172"/>
      <c r="AGT112" s="172"/>
      <c r="AGU112" s="172"/>
      <c r="AGV112" s="172"/>
      <c r="AGW112" s="172"/>
      <c r="AGX112" s="172"/>
      <c r="AGY112" s="172"/>
      <c r="AGZ112" s="172"/>
      <c r="AHA112" s="172"/>
      <c r="AHB112" s="172"/>
      <c r="AHC112" s="172"/>
      <c r="AHD112" s="172"/>
      <c r="AHE112" s="172"/>
      <c r="AHF112" s="172"/>
      <c r="AHG112" s="172"/>
      <c r="AHH112" s="172"/>
      <c r="AHI112" s="172"/>
      <c r="AHJ112" s="172"/>
      <c r="AHK112" s="172"/>
      <c r="AHL112" s="172"/>
      <c r="AHM112" s="172"/>
      <c r="AHN112" s="172"/>
      <c r="AHO112" s="172"/>
      <c r="AHP112" s="172"/>
      <c r="AHQ112" s="172"/>
      <c r="AHR112" s="172"/>
      <c r="AHS112" s="172"/>
      <c r="AHT112" s="172"/>
      <c r="AHU112" s="172"/>
      <c r="AHV112" s="172"/>
      <c r="AHW112" s="172"/>
      <c r="AHX112" s="172"/>
      <c r="AHY112" s="172"/>
      <c r="AHZ112" s="172"/>
      <c r="AIA112" s="172"/>
      <c r="AIB112" s="172"/>
      <c r="AIC112" s="172"/>
      <c r="AID112" s="172"/>
      <c r="AIE112" s="172"/>
      <c r="AIF112" s="172"/>
      <c r="AIG112" s="172"/>
      <c r="AIH112" s="172"/>
      <c r="AII112" s="172"/>
      <c r="AIJ112" s="172"/>
      <c r="AIK112" s="172"/>
      <c r="AIL112" s="172"/>
      <c r="AIM112" s="172"/>
      <c r="AIN112" s="172"/>
      <c r="AIO112" s="172"/>
      <c r="AIP112" s="172"/>
      <c r="AIQ112" s="172"/>
      <c r="AIR112" s="172"/>
      <c r="AIS112" s="172"/>
      <c r="AIT112" s="172"/>
      <c r="AIU112" s="172"/>
      <c r="AIV112" s="172"/>
      <c r="AIW112" s="172"/>
      <c r="AIX112" s="172"/>
      <c r="AIY112" s="172"/>
      <c r="AIZ112" s="172"/>
      <c r="AJA112" s="172"/>
      <c r="AJB112" s="172"/>
      <c r="AJC112" s="172"/>
      <c r="AJD112" s="172"/>
      <c r="AJE112" s="172"/>
      <c r="AJF112" s="172"/>
      <c r="AJG112" s="172"/>
      <c r="AJH112" s="172"/>
      <c r="AJI112" s="172"/>
      <c r="AJJ112" s="172"/>
      <c r="AJK112" s="172"/>
      <c r="AJL112" s="172"/>
      <c r="AJM112" s="172"/>
      <c r="AJN112" s="172"/>
      <c r="AJO112" s="172"/>
      <c r="AJP112" s="172"/>
      <c r="AJQ112" s="172"/>
      <c r="AJR112" s="172"/>
      <c r="AJS112" s="172"/>
      <c r="AJT112" s="172"/>
      <c r="AJU112" s="172"/>
      <c r="AJV112" s="172"/>
      <c r="AJW112" s="172"/>
      <c r="AJX112" s="172"/>
      <c r="AJY112" s="172"/>
      <c r="AJZ112" s="172"/>
      <c r="AKA112" s="172"/>
      <c r="AKB112" s="172"/>
      <c r="AKC112" s="172"/>
      <c r="AKD112" s="172"/>
      <c r="AKE112" s="172"/>
      <c r="AKF112" s="172"/>
      <c r="AKG112" s="172"/>
      <c r="AKH112" s="172"/>
      <c r="AKI112" s="172"/>
      <c r="AKJ112" s="172"/>
      <c r="AKK112" s="172"/>
      <c r="AKL112" s="172"/>
      <c r="AKM112" s="172"/>
      <c r="AKN112" s="172"/>
      <c r="AKO112" s="172"/>
      <c r="AKP112" s="172"/>
      <c r="AKQ112" s="172"/>
      <c r="AKR112" s="172"/>
      <c r="AKS112" s="172"/>
      <c r="AKT112" s="172"/>
      <c r="AKU112" s="172"/>
      <c r="AKV112" s="172"/>
      <c r="AKW112" s="172"/>
      <c r="AKX112" s="172"/>
      <c r="AKY112" s="172"/>
      <c r="AKZ112" s="172"/>
      <c r="ALA112" s="172"/>
      <c r="ALB112" s="172"/>
      <c r="ALC112" s="172"/>
      <c r="ALD112" s="172"/>
      <c r="ALE112" s="172"/>
      <c r="ALF112" s="172"/>
      <c r="ALG112" s="172"/>
      <c r="ALH112" s="172"/>
      <c r="ALI112" s="172"/>
      <c r="ALJ112" s="172"/>
      <c r="ALK112" s="172"/>
      <c r="ALL112" s="172"/>
      <c r="ALM112" s="172"/>
      <c r="ALN112" s="172"/>
      <c r="ALO112" s="172"/>
      <c r="ALP112" s="172"/>
      <c r="ALQ112" s="172"/>
      <c r="ALR112" s="172"/>
      <c r="ALS112" s="172"/>
      <c r="ALT112" s="172"/>
      <c r="ALU112" s="172"/>
      <c r="ALV112" s="172"/>
      <c r="ALW112" s="172"/>
      <c r="ALX112" s="172"/>
      <c r="ALY112" s="172"/>
      <c r="ALZ112" s="172"/>
      <c r="AMA112" s="172"/>
      <c r="AMB112" s="172"/>
      <c r="AMC112" s="172"/>
      <c r="AMD112" s="172"/>
      <c r="AME112" s="172"/>
      <c r="AMF112" s="172"/>
      <c r="AMG112" s="172"/>
      <c r="AMH112" s="172"/>
      <c r="AMI112" s="172"/>
      <c r="AMJ112" s="172"/>
      <c r="AMK112" s="172"/>
      <c r="AML112" s="172"/>
    </row>
    <row r="113" spans="1:1026" s="282" customFormat="1">
      <c r="A113" s="408" t="s">
        <v>485</v>
      </c>
      <c r="B113" s="408" t="s">
        <v>486</v>
      </c>
      <c r="C113" s="154">
        <f t="shared" si="95"/>
        <v>17</v>
      </c>
      <c r="D113" s="167">
        <f t="shared" si="96"/>
        <v>68</v>
      </c>
      <c r="E113" s="166" t="str">
        <f t="shared" si="97"/>
        <v>9C</v>
      </c>
      <c r="F113" s="367" t="str">
        <f t="shared" si="98"/>
        <v>1B</v>
      </c>
      <c r="G113" s="367" t="str">
        <f t="shared" si="99"/>
        <v>02</v>
      </c>
      <c r="H113" s="367" t="str">
        <f t="shared" si="100"/>
        <v>57</v>
      </c>
      <c r="I113" s="367" t="str">
        <f t="shared" si="101"/>
        <v>00</v>
      </c>
      <c r="J113" s="367" t="str">
        <f t="shared" si="102"/>
        <v>FD</v>
      </c>
      <c r="K113" s="367" t="str">
        <f t="shared" si="103"/>
        <v>05</v>
      </c>
      <c r="L113" s="367" t="str">
        <f t="shared" si="104"/>
        <v>12</v>
      </c>
      <c r="M113" s="367" t="str">
        <f t="shared" si="105"/>
        <v>4</v>
      </c>
      <c r="N113" s="367" t="str">
        <f t="shared" si="106"/>
        <v/>
      </c>
      <c r="O113" s="156" t="str">
        <f t="shared" si="107"/>
        <v/>
      </c>
      <c r="P113" s="157" t="str">
        <f t="shared" si="160"/>
        <v>1</v>
      </c>
      <c r="Q113" s="158" t="str">
        <f t="shared" si="160"/>
        <v>0</v>
      </c>
      <c r="R113" s="158" t="str">
        <f t="shared" si="160"/>
        <v>0</v>
      </c>
      <c r="S113" s="159" t="str">
        <f t="shared" si="160"/>
        <v>1</v>
      </c>
      <c r="T113" s="158" t="str">
        <f t="shared" si="160"/>
        <v>1</v>
      </c>
      <c r="U113" s="158" t="str">
        <f t="shared" si="160"/>
        <v>1</v>
      </c>
      <c r="V113" s="158" t="str">
        <f t="shared" si="160"/>
        <v>0</v>
      </c>
      <c r="W113" s="159" t="str">
        <f t="shared" si="160"/>
        <v>0</v>
      </c>
      <c r="X113" s="158" t="str">
        <f t="shared" si="161"/>
        <v>0</v>
      </c>
      <c r="Y113" s="158" t="str">
        <f t="shared" si="161"/>
        <v>0</v>
      </c>
      <c r="Z113" s="158" t="str">
        <f t="shared" si="161"/>
        <v>0</v>
      </c>
      <c r="AA113" s="159" t="str">
        <f t="shared" si="161"/>
        <v>1</v>
      </c>
      <c r="AB113" s="161" t="str">
        <f t="shared" si="161"/>
        <v>1</v>
      </c>
      <c r="AC113" s="161" t="str">
        <f t="shared" si="161"/>
        <v>0</v>
      </c>
      <c r="AD113" s="158" t="str">
        <f t="shared" si="161"/>
        <v>1</v>
      </c>
      <c r="AE113" s="159" t="str">
        <f t="shared" si="161"/>
        <v>1</v>
      </c>
      <c r="AF113" s="367" t="str">
        <f t="shared" si="162"/>
        <v>0</v>
      </c>
      <c r="AG113" s="162" t="str">
        <f t="shared" si="162"/>
        <v>0</v>
      </c>
      <c r="AH113" s="163" t="str">
        <f t="shared" si="162"/>
        <v>0</v>
      </c>
      <c r="AI113" s="165" t="str">
        <f t="shared" si="162"/>
        <v>0</v>
      </c>
      <c r="AJ113" s="164" t="str">
        <f t="shared" si="162"/>
        <v>0</v>
      </c>
      <c r="AK113" s="164" t="str">
        <f t="shared" si="162"/>
        <v>0</v>
      </c>
      <c r="AL113" s="289" t="str">
        <f t="shared" si="162"/>
        <v>1</v>
      </c>
      <c r="AM113" s="165" t="str">
        <f t="shared" si="162"/>
        <v>0</v>
      </c>
      <c r="AN113" s="230" t="str">
        <f t="shared" si="163"/>
        <v>0</v>
      </c>
      <c r="AO113" s="230" t="str">
        <f t="shared" si="163"/>
        <v>1</v>
      </c>
      <c r="AP113" s="230" t="str">
        <f t="shared" si="163"/>
        <v>0</v>
      </c>
      <c r="AQ113" s="231" t="str">
        <f t="shared" si="163"/>
        <v>1</v>
      </c>
      <c r="AR113" s="230" t="str">
        <f t="shared" si="163"/>
        <v>0</v>
      </c>
      <c r="AS113" s="230" t="str">
        <f t="shared" si="163"/>
        <v>1</v>
      </c>
      <c r="AT113" s="230" t="str">
        <f t="shared" si="163"/>
        <v>1</v>
      </c>
      <c r="AU113" s="231" t="str">
        <f t="shared" si="163"/>
        <v>1</v>
      </c>
      <c r="AV113" s="230" t="str">
        <f t="shared" si="164"/>
        <v>0</v>
      </c>
      <c r="AW113" s="232" t="str">
        <f t="shared" si="164"/>
        <v>0</v>
      </c>
      <c r="AX113" s="232" t="str">
        <f t="shared" si="164"/>
        <v>0</v>
      </c>
      <c r="AY113" s="233" t="str">
        <f t="shared" si="164"/>
        <v>0</v>
      </c>
      <c r="AZ113" s="232" t="str">
        <f t="shared" si="164"/>
        <v>0</v>
      </c>
      <c r="BA113" s="232" t="str">
        <f t="shared" si="164"/>
        <v>0</v>
      </c>
      <c r="BB113" s="232" t="str">
        <f t="shared" si="164"/>
        <v>0</v>
      </c>
      <c r="BC113" s="233" t="str">
        <f t="shared" si="164"/>
        <v>0</v>
      </c>
      <c r="BD113" s="168" t="str">
        <f t="shared" si="165"/>
        <v>1</v>
      </c>
      <c r="BE113" s="168" t="str">
        <f t="shared" si="165"/>
        <v>1</v>
      </c>
      <c r="BF113" s="168" t="str">
        <f t="shared" si="165"/>
        <v>1</v>
      </c>
      <c r="BG113" s="169" t="str">
        <f t="shared" si="165"/>
        <v>1</v>
      </c>
      <c r="BH113" s="168" t="str">
        <f t="shared" si="165"/>
        <v>1</v>
      </c>
      <c r="BI113" s="168" t="str">
        <f t="shared" si="165"/>
        <v>1</v>
      </c>
      <c r="BJ113" s="168" t="str">
        <f t="shared" si="165"/>
        <v>0</v>
      </c>
      <c r="BK113" s="169" t="str">
        <f t="shared" si="165"/>
        <v>1</v>
      </c>
      <c r="BL113" s="168" t="str">
        <f t="shared" si="166"/>
        <v>0</v>
      </c>
      <c r="BM113" s="168" t="str">
        <f t="shared" si="166"/>
        <v>0</v>
      </c>
      <c r="BN113" s="168" t="str">
        <f t="shared" si="166"/>
        <v>0</v>
      </c>
      <c r="BO113" s="169" t="str">
        <f t="shared" si="166"/>
        <v>0</v>
      </c>
      <c r="BP113" s="168" t="str">
        <f t="shared" si="166"/>
        <v>0</v>
      </c>
      <c r="BQ113" s="168" t="str">
        <f t="shared" si="166"/>
        <v>1</v>
      </c>
      <c r="BR113" s="168" t="str">
        <f t="shared" si="166"/>
        <v>0</v>
      </c>
      <c r="BS113" s="169" t="str">
        <f t="shared" si="166"/>
        <v>1</v>
      </c>
      <c r="BT113" s="302" t="str">
        <f t="shared" si="167"/>
        <v>0</v>
      </c>
      <c r="BU113" s="302" t="str">
        <f t="shared" si="167"/>
        <v>0</v>
      </c>
      <c r="BV113" s="302" t="str">
        <f t="shared" si="167"/>
        <v>0</v>
      </c>
      <c r="BW113" s="303" t="str">
        <f t="shared" si="167"/>
        <v>1</v>
      </c>
      <c r="BX113" s="302" t="str">
        <f t="shared" si="167"/>
        <v>0</v>
      </c>
      <c r="BY113" s="302" t="str">
        <f t="shared" si="167"/>
        <v>0</v>
      </c>
      <c r="BZ113" s="302" t="str">
        <f t="shared" si="167"/>
        <v>1</v>
      </c>
      <c r="CA113" s="303" t="str">
        <f t="shared" si="167"/>
        <v>0</v>
      </c>
      <c r="CB113" s="164" t="str">
        <f t="shared" si="168"/>
        <v>0</v>
      </c>
      <c r="CC113" s="289" t="str">
        <f t="shared" si="168"/>
        <v>1</v>
      </c>
      <c r="CD113" s="340" t="str">
        <f t="shared" si="168"/>
        <v>0</v>
      </c>
      <c r="CE113" s="341" t="str">
        <f t="shared" si="168"/>
        <v>0</v>
      </c>
      <c r="CF113" s="340" t="str">
        <f t="shared" si="168"/>
        <v>0</v>
      </c>
      <c r="CG113" s="340" t="str">
        <f t="shared" si="168"/>
        <v>0</v>
      </c>
      <c r="CH113" s="340" t="str">
        <f t="shared" si="168"/>
        <v>0</v>
      </c>
      <c r="CI113" s="341" t="str">
        <f t="shared" si="168"/>
        <v>0</v>
      </c>
      <c r="CJ113" s="367"/>
      <c r="CK113" s="367"/>
      <c r="CL113" s="32" t="str">
        <f t="shared" si="146"/>
        <v>9C1B</v>
      </c>
      <c r="CM113" s="285">
        <f t="shared" si="147"/>
        <v>87</v>
      </c>
      <c r="CN113" s="285">
        <f t="shared" si="150"/>
        <v>97</v>
      </c>
      <c r="CO113" s="142">
        <f t="shared" si="117"/>
        <v>63.3</v>
      </c>
      <c r="CP113" s="142">
        <f t="shared" si="118"/>
        <v>17.388888888888889</v>
      </c>
      <c r="CQ113" s="154">
        <f t="shared" si="148"/>
        <v>1</v>
      </c>
      <c r="CR113" s="367"/>
      <c r="CS113" s="170">
        <f t="shared" si="119"/>
        <v>9</v>
      </c>
      <c r="CT113" s="23">
        <f t="shared" si="120"/>
        <v>12</v>
      </c>
      <c r="CU113" s="171">
        <f t="shared" si="121"/>
        <v>1</v>
      </c>
      <c r="CV113" s="23">
        <f t="shared" si="122"/>
        <v>11</v>
      </c>
      <c r="CW113" s="172">
        <f t="shared" si="123"/>
        <v>0</v>
      </c>
      <c r="CX113" s="24">
        <f t="shared" si="124"/>
        <v>2</v>
      </c>
      <c r="CY113" s="267">
        <f t="shared" si="125"/>
        <v>5</v>
      </c>
      <c r="CZ113" s="268">
        <f t="shared" si="126"/>
        <v>7</v>
      </c>
      <c r="DA113" s="267">
        <f t="shared" si="127"/>
        <v>0</v>
      </c>
      <c r="DB113" s="268">
        <f t="shared" si="128"/>
        <v>0</v>
      </c>
      <c r="DC113" s="173">
        <f t="shared" si="129"/>
        <v>15</v>
      </c>
      <c r="DD113" s="26">
        <f t="shared" si="130"/>
        <v>13</v>
      </c>
      <c r="DE113" s="173">
        <f t="shared" si="131"/>
        <v>0</v>
      </c>
      <c r="DF113" s="26">
        <f t="shared" si="132"/>
        <v>5</v>
      </c>
      <c r="DG113" s="326">
        <f t="shared" si="133"/>
        <v>1</v>
      </c>
      <c r="DH113" s="327">
        <f t="shared" si="134"/>
        <v>2</v>
      </c>
      <c r="DI113" s="172">
        <f t="shared" si="135"/>
        <v>4</v>
      </c>
      <c r="DJ113" s="24">
        <f t="shared" si="136"/>
        <v>0</v>
      </c>
      <c r="DK113" s="172"/>
      <c r="DL113" s="19">
        <f t="shared" si="137"/>
        <v>156</v>
      </c>
      <c r="DM113" s="19">
        <f t="shared" si="138"/>
        <v>27</v>
      </c>
      <c r="DN113" s="174">
        <f t="shared" si="139"/>
        <v>2</v>
      </c>
      <c r="DO113" s="278">
        <f t="shared" si="140"/>
        <v>87</v>
      </c>
      <c r="DP113" s="278">
        <f t="shared" si="141"/>
        <v>0</v>
      </c>
      <c r="DQ113" s="20">
        <f t="shared" si="142"/>
        <v>253</v>
      </c>
      <c r="DR113" s="20">
        <f t="shared" si="143"/>
        <v>5</v>
      </c>
      <c r="DS113" s="337">
        <f t="shared" si="144"/>
        <v>18</v>
      </c>
      <c r="DT113" s="174">
        <f t="shared" si="145"/>
        <v>64</v>
      </c>
      <c r="DU113" s="172">
        <f t="shared" si="149"/>
        <v>18</v>
      </c>
      <c r="DV113" s="172"/>
      <c r="DW113" s="172"/>
      <c r="DX113" s="172"/>
      <c r="DY113" s="172"/>
      <c r="DZ113" s="172"/>
      <c r="EA113" s="172"/>
      <c r="EB113" s="172"/>
      <c r="EC113" s="172"/>
      <c r="ED113" s="172"/>
      <c r="EE113" s="172"/>
      <c r="EF113" s="172"/>
      <c r="EG113" s="172"/>
      <c r="EH113" s="172"/>
      <c r="EI113" s="172"/>
      <c r="EJ113" s="172"/>
      <c r="EK113" s="172"/>
      <c r="EL113" s="172"/>
      <c r="EM113" s="172"/>
      <c r="EN113" s="172"/>
      <c r="EO113" s="172"/>
      <c r="EP113" s="172"/>
      <c r="EQ113" s="172"/>
      <c r="ER113" s="172"/>
      <c r="ES113" s="172"/>
      <c r="ET113" s="172"/>
      <c r="EU113" s="172"/>
      <c r="EV113" s="172"/>
      <c r="EW113" s="172"/>
      <c r="EX113" s="172"/>
      <c r="EY113" s="172"/>
      <c r="EZ113" s="172"/>
      <c r="FA113" s="172"/>
      <c r="FB113" s="172"/>
      <c r="FC113" s="172"/>
      <c r="FD113" s="172"/>
      <c r="FE113" s="172"/>
      <c r="FF113" s="172"/>
      <c r="FG113" s="172"/>
      <c r="FH113" s="172"/>
      <c r="FI113" s="172"/>
      <c r="FJ113" s="172"/>
      <c r="FK113" s="172"/>
      <c r="FL113" s="172"/>
      <c r="FM113" s="172"/>
      <c r="FN113" s="172"/>
      <c r="FO113" s="172"/>
      <c r="FP113" s="172"/>
      <c r="FQ113" s="172"/>
      <c r="FR113" s="172"/>
      <c r="FS113" s="172"/>
      <c r="FT113" s="172"/>
      <c r="FU113" s="172"/>
      <c r="FV113" s="172"/>
      <c r="FW113" s="172"/>
      <c r="FX113" s="172"/>
      <c r="FY113" s="172"/>
      <c r="FZ113" s="172"/>
      <c r="GA113" s="172"/>
      <c r="GB113" s="172"/>
      <c r="GC113" s="172"/>
      <c r="GD113" s="172"/>
      <c r="GE113" s="172"/>
      <c r="GF113" s="172"/>
      <c r="GG113" s="172"/>
      <c r="GH113" s="172"/>
      <c r="GI113" s="172"/>
      <c r="GJ113" s="172"/>
      <c r="GK113" s="172"/>
      <c r="GL113" s="172"/>
      <c r="GM113" s="172"/>
      <c r="GN113" s="172"/>
      <c r="GO113" s="172"/>
      <c r="GP113" s="172"/>
      <c r="GQ113" s="172"/>
      <c r="GR113" s="172"/>
      <c r="GS113" s="172"/>
      <c r="GT113" s="172"/>
      <c r="GU113" s="172"/>
      <c r="GV113" s="172"/>
      <c r="GW113" s="172"/>
      <c r="GX113" s="172"/>
      <c r="GY113" s="172"/>
      <c r="GZ113" s="172"/>
      <c r="HA113" s="172"/>
      <c r="HB113" s="172"/>
      <c r="HC113" s="172"/>
      <c r="HD113" s="172"/>
      <c r="HE113" s="172"/>
      <c r="HF113" s="172"/>
      <c r="HG113" s="172"/>
      <c r="HH113" s="172"/>
      <c r="HI113" s="172"/>
      <c r="HJ113" s="172"/>
      <c r="HK113" s="172"/>
      <c r="HL113" s="172"/>
      <c r="HM113" s="172"/>
      <c r="HN113" s="172"/>
      <c r="HO113" s="172"/>
      <c r="HP113" s="172"/>
      <c r="HQ113" s="172"/>
      <c r="HR113" s="172"/>
      <c r="HS113" s="172"/>
      <c r="HT113" s="172"/>
      <c r="HU113" s="172"/>
      <c r="HV113" s="172"/>
      <c r="HW113" s="172"/>
      <c r="HX113" s="172"/>
      <c r="HY113" s="172"/>
      <c r="HZ113" s="172"/>
      <c r="IA113" s="172"/>
      <c r="IB113" s="172"/>
      <c r="IC113" s="172"/>
      <c r="ID113" s="172"/>
      <c r="IE113" s="172"/>
      <c r="IF113" s="172"/>
      <c r="IG113" s="172"/>
      <c r="IH113" s="172"/>
      <c r="II113" s="172"/>
      <c r="IJ113" s="172"/>
      <c r="IK113" s="172"/>
      <c r="IL113" s="172"/>
      <c r="IM113" s="172"/>
      <c r="IN113" s="172"/>
      <c r="IO113" s="172"/>
      <c r="IP113" s="172"/>
      <c r="IQ113" s="172"/>
      <c r="IR113" s="172"/>
      <c r="IS113" s="172"/>
      <c r="IT113" s="172"/>
      <c r="IU113" s="172"/>
      <c r="IV113" s="172"/>
      <c r="IW113" s="172"/>
      <c r="IX113" s="172"/>
      <c r="IY113" s="172"/>
      <c r="IZ113" s="172"/>
      <c r="JA113" s="172"/>
      <c r="JB113" s="172"/>
      <c r="JC113" s="172"/>
      <c r="JD113" s="172"/>
      <c r="JE113" s="172"/>
      <c r="JF113" s="172"/>
      <c r="JG113" s="172"/>
      <c r="JH113" s="172"/>
      <c r="JI113" s="172"/>
      <c r="JJ113" s="172"/>
      <c r="JK113" s="172"/>
      <c r="JL113" s="172"/>
      <c r="JM113" s="172"/>
      <c r="JN113" s="172"/>
      <c r="JO113" s="172"/>
      <c r="JP113" s="172"/>
      <c r="JQ113" s="172"/>
      <c r="JR113" s="172"/>
      <c r="JS113" s="172"/>
      <c r="JT113" s="172"/>
      <c r="JU113" s="172"/>
      <c r="JV113" s="172"/>
      <c r="JW113" s="172"/>
      <c r="JX113" s="172"/>
      <c r="JY113" s="172"/>
      <c r="JZ113" s="172"/>
      <c r="KA113" s="172"/>
      <c r="KB113" s="172"/>
      <c r="KC113" s="172"/>
      <c r="KD113" s="172"/>
      <c r="KE113" s="172"/>
      <c r="KF113" s="172"/>
      <c r="KG113" s="172"/>
      <c r="KH113" s="172"/>
      <c r="KI113" s="172"/>
      <c r="KJ113" s="172"/>
      <c r="KK113" s="172"/>
      <c r="KL113" s="172"/>
      <c r="KM113" s="172"/>
      <c r="KN113" s="172"/>
      <c r="KO113" s="172"/>
      <c r="KP113" s="172"/>
      <c r="KQ113" s="172"/>
      <c r="KR113" s="172"/>
      <c r="KS113" s="172"/>
      <c r="KT113" s="172"/>
      <c r="KU113" s="172"/>
      <c r="KV113" s="172"/>
      <c r="KW113" s="172"/>
      <c r="KX113" s="172"/>
      <c r="KY113" s="172"/>
      <c r="KZ113" s="172"/>
      <c r="LA113" s="172"/>
      <c r="LB113" s="172"/>
      <c r="LC113" s="172"/>
      <c r="LD113" s="172"/>
      <c r="LE113" s="172"/>
      <c r="LF113" s="172"/>
      <c r="LG113" s="172"/>
      <c r="LH113" s="172"/>
      <c r="LI113" s="172"/>
      <c r="LJ113" s="172"/>
      <c r="LK113" s="172"/>
      <c r="LL113" s="172"/>
      <c r="LM113" s="172"/>
      <c r="LN113" s="172"/>
      <c r="LO113" s="172"/>
      <c r="LP113" s="172"/>
      <c r="LQ113" s="172"/>
      <c r="LR113" s="172"/>
      <c r="LS113" s="172"/>
      <c r="LT113" s="172"/>
      <c r="LU113" s="172"/>
      <c r="LV113" s="172"/>
      <c r="LW113" s="172"/>
      <c r="LX113" s="172"/>
      <c r="LY113" s="172"/>
      <c r="LZ113" s="172"/>
      <c r="MA113" s="172"/>
      <c r="MB113" s="172"/>
      <c r="MC113" s="172"/>
      <c r="MD113" s="172"/>
      <c r="ME113" s="172"/>
      <c r="MF113" s="172"/>
      <c r="MG113" s="172"/>
      <c r="MH113" s="172"/>
      <c r="MI113" s="172"/>
      <c r="MJ113" s="172"/>
      <c r="MK113" s="172"/>
      <c r="ML113" s="172"/>
      <c r="MM113" s="172"/>
      <c r="MN113" s="172"/>
      <c r="MO113" s="172"/>
      <c r="MP113" s="172"/>
      <c r="MQ113" s="172"/>
      <c r="MR113" s="172"/>
      <c r="MS113" s="172"/>
      <c r="MT113" s="172"/>
      <c r="MU113" s="172"/>
      <c r="MV113" s="172"/>
      <c r="MW113" s="172"/>
      <c r="MX113" s="172"/>
      <c r="MY113" s="172"/>
      <c r="MZ113" s="172"/>
      <c r="NA113" s="172"/>
      <c r="NB113" s="172"/>
      <c r="NC113" s="172"/>
      <c r="ND113" s="172"/>
      <c r="NE113" s="172"/>
      <c r="NF113" s="172"/>
      <c r="NG113" s="172"/>
      <c r="NH113" s="172"/>
      <c r="NI113" s="172"/>
      <c r="NJ113" s="172"/>
      <c r="NK113" s="172"/>
      <c r="NL113" s="172"/>
      <c r="NM113" s="172"/>
      <c r="NN113" s="172"/>
      <c r="NO113" s="172"/>
      <c r="NP113" s="172"/>
      <c r="NQ113" s="172"/>
      <c r="NR113" s="172"/>
      <c r="NS113" s="172"/>
      <c r="NT113" s="172"/>
      <c r="NU113" s="172"/>
      <c r="NV113" s="172"/>
      <c r="NW113" s="172"/>
      <c r="NX113" s="172"/>
      <c r="NY113" s="172"/>
      <c r="NZ113" s="172"/>
      <c r="OA113" s="172"/>
      <c r="OB113" s="172"/>
      <c r="OC113" s="172"/>
      <c r="OD113" s="172"/>
      <c r="OE113" s="172"/>
      <c r="OF113" s="172"/>
      <c r="OG113" s="172"/>
      <c r="OH113" s="172"/>
      <c r="OI113" s="172"/>
      <c r="OJ113" s="172"/>
      <c r="OK113" s="172"/>
      <c r="OL113" s="172"/>
      <c r="OM113" s="172"/>
      <c r="ON113" s="172"/>
      <c r="OO113" s="172"/>
      <c r="OP113" s="172"/>
      <c r="OQ113" s="172"/>
      <c r="OR113" s="172"/>
      <c r="OS113" s="172"/>
      <c r="OT113" s="172"/>
      <c r="OU113" s="172"/>
      <c r="OV113" s="172"/>
      <c r="OW113" s="172"/>
      <c r="OX113" s="172"/>
      <c r="OY113" s="172"/>
      <c r="OZ113" s="172"/>
      <c r="PA113" s="172"/>
      <c r="PB113" s="172"/>
      <c r="PC113" s="172"/>
      <c r="PD113" s="172"/>
      <c r="PE113" s="172"/>
      <c r="PF113" s="172"/>
      <c r="PG113" s="172"/>
      <c r="PH113" s="172"/>
      <c r="PI113" s="172"/>
      <c r="PJ113" s="172"/>
      <c r="PK113" s="172"/>
      <c r="PL113" s="172"/>
      <c r="PM113" s="172"/>
      <c r="PN113" s="172"/>
      <c r="PO113" s="172"/>
      <c r="PP113" s="172"/>
      <c r="PQ113" s="172"/>
      <c r="PR113" s="172"/>
      <c r="PS113" s="172"/>
      <c r="PT113" s="172"/>
      <c r="PU113" s="172"/>
      <c r="PV113" s="172"/>
      <c r="PW113" s="172"/>
      <c r="PX113" s="172"/>
      <c r="PY113" s="172"/>
      <c r="PZ113" s="172"/>
      <c r="QA113" s="172"/>
      <c r="QB113" s="172"/>
      <c r="QC113" s="172"/>
      <c r="QD113" s="172"/>
      <c r="QE113" s="172"/>
      <c r="QF113" s="172"/>
      <c r="QG113" s="172"/>
      <c r="QH113" s="172"/>
      <c r="QI113" s="172"/>
      <c r="QJ113" s="172"/>
      <c r="QK113" s="172"/>
      <c r="QL113" s="172"/>
      <c r="QM113" s="172"/>
      <c r="QN113" s="172"/>
      <c r="QO113" s="172"/>
      <c r="QP113" s="172"/>
      <c r="QQ113" s="172"/>
      <c r="QR113" s="172"/>
      <c r="QS113" s="172"/>
      <c r="QT113" s="172"/>
      <c r="QU113" s="172"/>
      <c r="QV113" s="172"/>
      <c r="QW113" s="172"/>
      <c r="QX113" s="172"/>
      <c r="QY113" s="172"/>
      <c r="QZ113" s="172"/>
      <c r="RA113" s="172"/>
      <c r="RB113" s="172"/>
      <c r="RC113" s="172"/>
      <c r="RD113" s="172"/>
      <c r="RE113" s="172"/>
      <c r="RF113" s="172"/>
      <c r="RG113" s="172"/>
      <c r="RH113" s="172"/>
      <c r="RI113" s="172"/>
      <c r="RJ113" s="172"/>
      <c r="RK113" s="172"/>
      <c r="RL113" s="172"/>
      <c r="RM113" s="172"/>
      <c r="RN113" s="172"/>
      <c r="RO113" s="172"/>
      <c r="RP113" s="172"/>
      <c r="RQ113" s="172"/>
      <c r="RR113" s="172"/>
      <c r="RS113" s="172"/>
      <c r="RT113" s="172"/>
      <c r="RU113" s="172"/>
      <c r="RV113" s="172"/>
      <c r="RW113" s="172"/>
      <c r="RX113" s="172"/>
      <c r="RY113" s="172"/>
      <c r="RZ113" s="172"/>
      <c r="SA113" s="172"/>
      <c r="SB113" s="172"/>
      <c r="SC113" s="172"/>
      <c r="SD113" s="172"/>
      <c r="SE113" s="172"/>
      <c r="SF113" s="172"/>
      <c r="SG113" s="172"/>
      <c r="SH113" s="172"/>
      <c r="SI113" s="172"/>
      <c r="SJ113" s="172"/>
      <c r="SK113" s="172"/>
      <c r="SL113" s="172"/>
      <c r="SM113" s="172"/>
      <c r="SN113" s="172"/>
      <c r="SO113" s="172"/>
      <c r="SP113" s="172"/>
      <c r="SQ113" s="172"/>
      <c r="SR113" s="172"/>
      <c r="SS113" s="172"/>
      <c r="ST113" s="172"/>
      <c r="SU113" s="172"/>
      <c r="SV113" s="172"/>
      <c r="SW113" s="172"/>
      <c r="SX113" s="172"/>
      <c r="SY113" s="172"/>
      <c r="SZ113" s="172"/>
      <c r="TA113" s="172"/>
      <c r="TB113" s="172"/>
      <c r="TC113" s="172"/>
      <c r="TD113" s="172"/>
      <c r="TE113" s="172"/>
      <c r="TF113" s="172"/>
      <c r="TG113" s="172"/>
      <c r="TH113" s="172"/>
      <c r="TI113" s="172"/>
      <c r="TJ113" s="172"/>
      <c r="TK113" s="172"/>
      <c r="TL113" s="172"/>
      <c r="TM113" s="172"/>
      <c r="TN113" s="172"/>
      <c r="TO113" s="172"/>
      <c r="TP113" s="172"/>
      <c r="TQ113" s="172"/>
      <c r="TR113" s="172"/>
      <c r="TS113" s="172"/>
      <c r="TT113" s="172"/>
      <c r="TU113" s="172"/>
      <c r="TV113" s="172"/>
      <c r="TW113" s="172"/>
      <c r="TX113" s="172"/>
      <c r="TY113" s="172"/>
      <c r="TZ113" s="172"/>
      <c r="UA113" s="172"/>
      <c r="UB113" s="172"/>
      <c r="UC113" s="172"/>
      <c r="UD113" s="172"/>
      <c r="UE113" s="172"/>
      <c r="UF113" s="172"/>
      <c r="UG113" s="172"/>
      <c r="UH113" s="172"/>
      <c r="UI113" s="172"/>
      <c r="UJ113" s="172"/>
      <c r="UK113" s="172"/>
      <c r="UL113" s="172"/>
      <c r="UM113" s="172"/>
      <c r="UN113" s="172"/>
      <c r="UO113" s="172"/>
      <c r="UP113" s="172"/>
      <c r="UQ113" s="172"/>
      <c r="UR113" s="172"/>
      <c r="US113" s="172"/>
      <c r="UT113" s="172"/>
      <c r="UU113" s="172"/>
      <c r="UV113" s="172"/>
      <c r="UW113" s="172"/>
      <c r="UX113" s="172"/>
      <c r="UY113" s="172"/>
      <c r="UZ113" s="172"/>
      <c r="VA113" s="172"/>
      <c r="VB113" s="172"/>
      <c r="VC113" s="172"/>
      <c r="VD113" s="172"/>
      <c r="VE113" s="172"/>
      <c r="VF113" s="172"/>
      <c r="VG113" s="172"/>
      <c r="VH113" s="172"/>
      <c r="VI113" s="172"/>
      <c r="VJ113" s="172"/>
      <c r="VK113" s="172"/>
      <c r="VL113" s="172"/>
      <c r="VM113" s="172"/>
      <c r="VN113" s="172"/>
      <c r="VO113" s="172"/>
      <c r="VP113" s="172"/>
      <c r="VQ113" s="172"/>
      <c r="VR113" s="172"/>
      <c r="VS113" s="172"/>
      <c r="VT113" s="172"/>
      <c r="VU113" s="172"/>
      <c r="VV113" s="172"/>
      <c r="VW113" s="172"/>
      <c r="VX113" s="172"/>
      <c r="VY113" s="172"/>
      <c r="VZ113" s="172"/>
      <c r="WA113" s="172"/>
      <c r="WB113" s="172"/>
      <c r="WC113" s="172"/>
      <c r="WD113" s="172"/>
      <c r="WE113" s="172"/>
      <c r="WF113" s="172"/>
      <c r="WG113" s="172"/>
      <c r="WH113" s="172"/>
      <c r="WI113" s="172"/>
      <c r="WJ113" s="172"/>
      <c r="WK113" s="172"/>
      <c r="WL113" s="172"/>
      <c r="WM113" s="172"/>
      <c r="WN113" s="172"/>
      <c r="WO113" s="172"/>
      <c r="WP113" s="172"/>
      <c r="WQ113" s="172"/>
      <c r="WR113" s="172"/>
      <c r="WS113" s="172"/>
      <c r="WT113" s="172"/>
      <c r="WU113" s="172"/>
      <c r="WV113" s="172"/>
      <c r="WW113" s="172"/>
      <c r="WX113" s="172"/>
      <c r="WY113" s="172"/>
      <c r="WZ113" s="172"/>
      <c r="XA113" s="172"/>
      <c r="XB113" s="172"/>
      <c r="XC113" s="172"/>
      <c r="XD113" s="172"/>
      <c r="XE113" s="172"/>
      <c r="XF113" s="172"/>
      <c r="XG113" s="172"/>
      <c r="XH113" s="172"/>
      <c r="XI113" s="172"/>
      <c r="XJ113" s="172"/>
      <c r="XK113" s="172"/>
      <c r="XL113" s="172"/>
      <c r="XM113" s="172"/>
      <c r="XN113" s="172"/>
      <c r="XO113" s="172"/>
      <c r="XP113" s="172"/>
      <c r="XQ113" s="172"/>
      <c r="XR113" s="172"/>
      <c r="XS113" s="172"/>
      <c r="XT113" s="172"/>
      <c r="XU113" s="172"/>
      <c r="XV113" s="172"/>
      <c r="XW113" s="172"/>
      <c r="XX113" s="172"/>
      <c r="XY113" s="172"/>
      <c r="XZ113" s="172"/>
      <c r="YA113" s="172"/>
      <c r="YB113" s="172"/>
      <c r="YC113" s="172"/>
      <c r="YD113" s="172"/>
      <c r="YE113" s="172"/>
      <c r="YF113" s="172"/>
      <c r="YG113" s="172"/>
      <c r="YH113" s="172"/>
      <c r="YI113" s="172"/>
      <c r="YJ113" s="172"/>
      <c r="YK113" s="172"/>
      <c r="YL113" s="172"/>
      <c r="YM113" s="172"/>
      <c r="YN113" s="172"/>
      <c r="YO113" s="172"/>
      <c r="YP113" s="172"/>
      <c r="YQ113" s="172"/>
      <c r="YR113" s="172"/>
      <c r="YS113" s="172"/>
      <c r="YT113" s="172"/>
      <c r="YU113" s="172"/>
      <c r="YV113" s="172"/>
      <c r="YW113" s="172"/>
      <c r="YX113" s="172"/>
      <c r="YY113" s="172"/>
      <c r="YZ113" s="172"/>
      <c r="ZA113" s="172"/>
      <c r="ZB113" s="172"/>
      <c r="ZC113" s="172"/>
      <c r="ZD113" s="172"/>
      <c r="ZE113" s="172"/>
      <c r="ZF113" s="172"/>
      <c r="ZG113" s="172"/>
      <c r="ZH113" s="172"/>
      <c r="ZI113" s="172"/>
      <c r="ZJ113" s="172"/>
      <c r="ZK113" s="172"/>
      <c r="ZL113" s="172"/>
      <c r="ZM113" s="172"/>
      <c r="ZN113" s="172"/>
      <c r="ZO113" s="172"/>
      <c r="ZP113" s="172"/>
      <c r="ZQ113" s="172"/>
      <c r="ZR113" s="172"/>
      <c r="ZS113" s="172"/>
      <c r="ZT113" s="172"/>
      <c r="ZU113" s="172"/>
      <c r="ZV113" s="172"/>
      <c r="ZW113" s="172"/>
      <c r="ZX113" s="172"/>
      <c r="ZY113" s="172"/>
      <c r="ZZ113" s="172"/>
      <c r="AAA113" s="172"/>
      <c r="AAB113" s="172"/>
      <c r="AAC113" s="172"/>
      <c r="AAD113" s="172"/>
      <c r="AAE113" s="172"/>
      <c r="AAF113" s="172"/>
      <c r="AAG113" s="172"/>
      <c r="AAH113" s="172"/>
      <c r="AAI113" s="172"/>
      <c r="AAJ113" s="172"/>
      <c r="AAK113" s="172"/>
      <c r="AAL113" s="172"/>
      <c r="AAM113" s="172"/>
      <c r="AAN113" s="172"/>
      <c r="AAO113" s="172"/>
      <c r="AAP113" s="172"/>
      <c r="AAQ113" s="172"/>
      <c r="AAR113" s="172"/>
      <c r="AAS113" s="172"/>
      <c r="AAT113" s="172"/>
      <c r="AAU113" s="172"/>
      <c r="AAV113" s="172"/>
      <c r="AAW113" s="172"/>
      <c r="AAX113" s="172"/>
      <c r="AAY113" s="172"/>
      <c r="AAZ113" s="172"/>
      <c r="ABA113" s="172"/>
      <c r="ABB113" s="172"/>
      <c r="ABC113" s="172"/>
      <c r="ABD113" s="172"/>
      <c r="ABE113" s="172"/>
      <c r="ABF113" s="172"/>
      <c r="ABG113" s="172"/>
      <c r="ABH113" s="172"/>
      <c r="ABI113" s="172"/>
      <c r="ABJ113" s="172"/>
      <c r="ABK113" s="172"/>
      <c r="ABL113" s="172"/>
      <c r="ABM113" s="172"/>
      <c r="ABN113" s="172"/>
      <c r="ABO113" s="172"/>
      <c r="ABP113" s="172"/>
      <c r="ABQ113" s="172"/>
      <c r="ABR113" s="172"/>
      <c r="ABS113" s="172"/>
      <c r="ABT113" s="172"/>
      <c r="ABU113" s="172"/>
      <c r="ABV113" s="172"/>
      <c r="ABW113" s="172"/>
      <c r="ABX113" s="172"/>
      <c r="ABY113" s="172"/>
      <c r="ABZ113" s="172"/>
      <c r="ACA113" s="172"/>
      <c r="ACB113" s="172"/>
      <c r="ACC113" s="172"/>
      <c r="ACD113" s="172"/>
      <c r="ACE113" s="172"/>
      <c r="ACF113" s="172"/>
      <c r="ACG113" s="172"/>
      <c r="ACH113" s="172"/>
      <c r="ACI113" s="172"/>
      <c r="ACJ113" s="172"/>
      <c r="ACK113" s="172"/>
      <c r="ACL113" s="172"/>
      <c r="ACM113" s="172"/>
      <c r="ACN113" s="172"/>
      <c r="ACO113" s="172"/>
      <c r="ACP113" s="172"/>
      <c r="ACQ113" s="172"/>
      <c r="ACR113" s="172"/>
      <c r="ACS113" s="172"/>
      <c r="ACT113" s="172"/>
      <c r="ACU113" s="172"/>
      <c r="ACV113" s="172"/>
      <c r="ACW113" s="172"/>
      <c r="ACX113" s="172"/>
      <c r="ACY113" s="172"/>
      <c r="ACZ113" s="172"/>
      <c r="ADA113" s="172"/>
      <c r="ADB113" s="172"/>
      <c r="ADC113" s="172"/>
      <c r="ADD113" s="172"/>
      <c r="ADE113" s="172"/>
      <c r="ADF113" s="172"/>
      <c r="ADG113" s="172"/>
      <c r="ADH113" s="172"/>
      <c r="ADI113" s="172"/>
      <c r="ADJ113" s="172"/>
      <c r="ADK113" s="172"/>
      <c r="ADL113" s="172"/>
      <c r="ADM113" s="172"/>
      <c r="ADN113" s="172"/>
      <c r="ADO113" s="172"/>
      <c r="ADP113" s="172"/>
      <c r="ADQ113" s="172"/>
      <c r="ADR113" s="172"/>
      <c r="ADS113" s="172"/>
      <c r="ADT113" s="172"/>
      <c r="ADU113" s="172"/>
      <c r="ADV113" s="172"/>
      <c r="ADW113" s="172"/>
      <c r="ADX113" s="172"/>
      <c r="ADY113" s="172"/>
      <c r="ADZ113" s="172"/>
      <c r="AEA113" s="172"/>
      <c r="AEB113" s="172"/>
      <c r="AEC113" s="172"/>
      <c r="AED113" s="172"/>
      <c r="AEE113" s="172"/>
      <c r="AEF113" s="172"/>
      <c r="AEG113" s="172"/>
      <c r="AEH113" s="172"/>
      <c r="AEI113" s="172"/>
      <c r="AEJ113" s="172"/>
      <c r="AEK113" s="172"/>
      <c r="AEL113" s="172"/>
      <c r="AEM113" s="172"/>
      <c r="AEN113" s="172"/>
      <c r="AEO113" s="172"/>
      <c r="AEP113" s="172"/>
      <c r="AEQ113" s="172"/>
      <c r="AER113" s="172"/>
      <c r="AES113" s="172"/>
      <c r="AET113" s="172"/>
      <c r="AEU113" s="172"/>
      <c r="AEV113" s="172"/>
      <c r="AEW113" s="172"/>
      <c r="AEX113" s="172"/>
      <c r="AEY113" s="172"/>
      <c r="AEZ113" s="172"/>
      <c r="AFA113" s="172"/>
      <c r="AFB113" s="172"/>
      <c r="AFC113" s="172"/>
      <c r="AFD113" s="172"/>
      <c r="AFE113" s="172"/>
      <c r="AFF113" s="172"/>
      <c r="AFG113" s="172"/>
      <c r="AFH113" s="172"/>
      <c r="AFI113" s="172"/>
      <c r="AFJ113" s="172"/>
      <c r="AFK113" s="172"/>
      <c r="AFL113" s="172"/>
      <c r="AFM113" s="172"/>
      <c r="AFN113" s="172"/>
      <c r="AFO113" s="172"/>
      <c r="AFP113" s="172"/>
      <c r="AFQ113" s="172"/>
      <c r="AFR113" s="172"/>
      <c r="AFS113" s="172"/>
      <c r="AFT113" s="172"/>
      <c r="AFU113" s="172"/>
      <c r="AFV113" s="172"/>
      <c r="AFW113" s="172"/>
      <c r="AFX113" s="172"/>
      <c r="AFY113" s="172"/>
      <c r="AFZ113" s="172"/>
      <c r="AGA113" s="172"/>
      <c r="AGB113" s="172"/>
      <c r="AGC113" s="172"/>
      <c r="AGD113" s="172"/>
      <c r="AGE113" s="172"/>
      <c r="AGF113" s="172"/>
      <c r="AGG113" s="172"/>
      <c r="AGH113" s="172"/>
      <c r="AGI113" s="172"/>
      <c r="AGJ113" s="172"/>
      <c r="AGK113" s="172"/>
      <c r="AGL113" s="172"/>
      <c r="AGM113" s="172"/>
      <c r="AGN113" s="172"/>
      <c r="AGO113" s="172"/>
      <c r="AGP113" s="172"/>
      <c r="AGQ113" s="172"/>
      <c r="AGR113" s="172"/>
      <c r="AGS113" s="172"/>
      <c r="AGT113" s="172"/>
      <c r="AGU113" s="172"/>
      <c r="AGV113" s="172"/>
      <c r="AGW113" s="172"/>
      <c r="AGX113" s="172"/>
      <c r="AGY113" s="172"/>
      <c r="AGZ113" s="172"/>
      <c r="AHA113" s="172"/>
      <c r="AHB113" s="172"/>
      <c r="AHC113" s="172"/>
      <c r="AHD113" s="172"/>
      <c r="AHE113" s="172"/>
      <c r="AHF113" s="172"/>
      <c r="AHG113" s="172"/>
      <c r="AHH113" s="172"/>
      <c r="AHI113" s="172"/>
      <c r="AHJ113" s="172"/>
      <c r="AHK113" s="172"/>
      <c r="AHL113" s="172"/>
      <c r="AHM113" s="172"/>
      <c r="AHN113" s="172"/>
      <c r="AHO113" s="172"/>
      <c r="AHP113" s="172"/>
      <c r="AHQ113" s="172"/>
      <c r="AHR113" s="172"/>
      <c r="AHS113" s="172"/>
      <c r="AHT113" s="172"/>
      <c r="AHU113" s="172"/>
      <c r="AHV113" s="172"/>
      <c r="AHW113" s="172"/>
      <c r="AHX113" s="172"/>
      <c r="AHY113" s="172"/>
      <c r="AHZ113" s="172"/>
      <c r="AIA113" s="172"/>
      <c r="AIB113" s="172"/>
      <c r="AIC113" s="172"/>
      <c r="AID113" s="172"/>
      <c r="AIE113" s="172"/>
      <c r="AIF113" s="172"/>
      <c r="AIG113" s="172"/>
      <c r="AIH113" s="172"/>
      <c r="AII113" s="172"/>
      <c r="AIJ113" s="172"/>
      <c r="AIK113" s="172"/>
      <c r="AIL113" s="172"/>
      <c r="AIM113" s="172"/>
      <c r="AIN113" s="172"/>
      <c r="AIO113" s="172"/>
      <c r="AIP113" s="172"/>
      <c r="AIQ113" s="172"/>
      <c r="AIR113" s="172"/>
      <c r="AIS113" s="172"/>
      <c r="AIT113" s="172"/>
      <c r="AIU113" s="172"/>
      <c r="AIV113" s="172"/>
      <c r="AIW113" s="172"/>
      <c r="AIX113" s="172"/>
      <c r="AIY113" s="172"/>
      <c r="AIZ113" s="172"/>
      <c r="AJA113" s="172"/>
      <c r="AJB113" s="172"/>
      <c r="AJC113" s="172"/>
      <c r="AJD113" s="172"/>
      <c r="AJE113" s="172"/>
      <c r="AJF113" s="172"/>
      <c r="AJG113" s="172"/>
      <c r="AJH113" s="172"/>
      <c r="AJI113" s="172"/>
      <c r="AJJ113" s="172"/>
      <c r="AJK113" s="172"/>
      <c r="AJL113" s="172"/>
      <c r="AJM113" s="172"/>
      <c r="AJN113" s="172"/>
      <c r="AJO113" s="172"/>
      <c r="AJP113" s="172"/>
      <c r="AJQ113" s="172"/>
      <c r="AJR113" s="172"/>
      <c r="AJS113" s="172"/>
      <c r="AJT113" s="172"/>
      <c r="AJU113" s="172"/>
      <c r="AJV113" s="172"/>
      <c r="AJW113" s="172"/>
      <c r="AJX113" s="172"/>
      <c r="AJY113" s="172"/>
      <c r="AJZ113" s="172"/>
      <c r="AKA113" s="172"/>
      <c r="AKB113" s="172"/>
      <c r="AKC113" s="172"/>
      <c r="AKD113" s="172"/>
      <c r="AKE113" s="172"/>
      <c r="AKF113" s="172"/>
      <c r="AKG113" s="172"/>
      <c r="AKH113" s="172"/>
      <c r="AKI113" s="172"/>
      <c r="AKJ113" s="172"/>
      <c r="AKK113" s="172"/>
      <c r="AKL113" s="172"/>
      <c r="AKM113" s="172"/>
      <c r="AKN113" s="172"/>
      <c r="AKO113" s="172"/>
      <c r="AKP113" s="172"/>
      <c r="AKQ113" s="172"/>
      <c r="AKR113" s="172"/>
      <c r="AKS113" s="172"/>
      <c r="AKT113" s="172"/>
      <c r="AKU113" s="172"/>
      <c r="AKV113" s="172"/>
      <c r="AKW113" s="172"/>
      <c r="AKX113" s="172"/>
      <c r="AKY113" s="172"/>
      <c r="AKZ113" s="172"/>
      <c r="ALA113" s="172"/>
      <c r="ALB113" s="172"/>
      <c r="ALC113" s="172"/>
      <c r="ALD113" s="172"/>
      <c r="ALE113" s="172"/>
      <c r="ALF113" s="172"/>
      <c r="ALG113" s="172"/>
      <c r="ALH113" s="172"/>
      <c r="ALI113" s="172"/>
      <c r="ALJ113" s="172"/>
      <c r="ALK113" s="172"/>
      <c r="ALL113" s="172"/>
      <c r="ALM113" s="172"/>
      <c r="ALN113" s="172"/>
      <c r="ALO113" s="172"/>
      <c r="ALP113" s="172"/>
      <c r="ALQ113" s="172"/>
      <c r="ALR113" s="172"/>
      <c r="ALS113" s="172"/>
      <c r="ALT113" s="172"/>
      <c r="ALU113" s="172"/>
      <c r="ALV113" s="172"/>
      <c r="ALW113" s="172"/>
      <c r="ALX113" s="172"/>
      <c r="ALY113" s="172"/>
      <c r="ALZ113" s="172"/>
      <c r="AMA113" s="172"/>
      <c r="AMB113" s="172"/>
      <c r="AMC113" s="172"/>
      <c r="AMD113" s="172"/>
      <c r="AME113" s="172"/>
      <c r="AMF113" s="172"/>
      <c r="AMG113" s="172"/>
      <c r="AMH113" s="172"/>
      <c r="AMI113" s="172"/>
      <c r="AMJ113" s="172"/>
      <c r="AMK113" s="172"/>
      <c r="AML113" s="172"/>
    </row>
    <row r="114" spans="1:1026" s="282" customFormat="1">
      <c r="A114" s="408" t="s">
        <v>487</v>
      </c>
      <c r="B114" s="408" t="s">
        <v>488</v>
      </c>
      <c r="C114" s="154">
        <f t="shared" si="95"/>
        <v>17</v>
      </c>
      <c r="D114" s="167">
        <f t="shared" si="96"/>
        <v>68</v>
      </c>
      <c r="E114" s="166" t="str">
        <f t="shared" si="97"/>
        <v>9C</v>
      </c>
      <c r="F114" s="367" t="str">
        <f t="shared" si="98"/>
        <v>1B</v>
      </c>
      <c r="G114" s="367" t="str">
        <f t="shared" si="99"/>
        <v>04</v>
      </c>
      <c r="H114" s="367" t="str">
        <f t="shared" si="100"/>
        <v>57</v>
      </c>
      <c r="I114" s="367" t="str">
        <f t="shared" si="101"/>
        <v>00</v>
      </c>
      <c r="J114" s="367" t="str">
        <f t="shared" si="102"/>
        <v>FD</v>
      </c>
      <c r="K114" s="367" t="str">
        <f t="shared" si="103"/>
        <v>05</v>
      </c>
      <c r="L114" s="367" t="str">
        <f t="shared" si="104"/>
        <v>14</v>
      </c>
      <c r="M114" s="367" t="str">
        <f t="shared" si="105"/>
        <v>4</v>
      </c>
      <c r="N114" s="367" t="str">
        <f t="shared" si="106"/>
        <v/>
      </c>
      <c r="O114" s="156" t="str">
        <f t="shared" si="107"/>
        <v/>
      </c>
      <c r="P114" s="157" t="str">
        <f t="shared" si="160"/>
        <v>1</v>
      </c>
      <c r="Q114" s="158" t="str">
        <f t="shared" si="160"/>
        <v>0</v>
      </c>
      <c r="R114" s="158" t="str">
        <f t="shared" si="160"/>
        <v>0</v>
      </c>
      <c r="S114" s="159" t="str">
        <f t="shared" si="160"/>
        <v>1</v>
      </c>
      <c r="T114" s="158" t="str">
        <f t="shared" si="160"/>
        <v>1</v>
      </c>
      <c r="U114" s="158" t="str">
        <f t="shared" si="160"/>
        <v>1</v>
      </c>
      <c r="V114" s="158" t="str">
        <f t="shared" si="160"/>
        <v>0</v>
      </c>
      <c r="W114" s="159" t="str">
        <f t="shared" si="160"/>
        <v>0</v>
      </c>
      <c r="X114" s="158" t="str">
        <f t="shared" si="161"/>
        <v>0</v>
      </c>
      <c r="Y114" s="158" t="str">
        <f t="shared" si="161"/>
        <v>0</v>
      </c>
      <c r="Z114" s="158" t="str">
        <f t="shared" si="161"/>
        <v>0</v>
      </c>
      <c r="AA114" s="159" t="str">
        <f t="shared" si="161"/>
        <v>1</v>
      </c>
      <c r="AB114" s="161" t="str">
        <f t="shared" si="161"/>
        <v>1</v>
      </c>
      <c r="AC114" s="161" t="str">
        <f t="shared" si="161"/>
        <v>0</v>
      </c>
      <c r="AD114" s="158" t="str">
        <f t="shared" si="161"/>
        <v>1</v>
      </c>
      <c r="AE114" s="159" t="str">
        <f t="shared" si="161"/>
        <v>1</v>
      </c>
      <c r="AF114" s="367" t="str">
        <f t="shared" si="162"/>
        <v>0</v>
      </c>
      <c r="AG114" s="162" t="str">
        <f t="shared" si="162"/>
        <v>0</v>
      </c>
      <c r="AH114" s="163" t="str">
        <f t="shared" si="162"/>
        <v>0</v>
      </c>
      <c r="AI114" s="165" t="str">
        <f t="shared" si="162"/>
        <v>0</v>
      </c>
      <c r="AJ114" s="164" t="str">
        <f t="shared" si="162"/>
        <v>0</v>
      </c>
      <c r="AK114" s="164" t="str">
        <f t="shared" si="162"/>
        <v>1</v>
      </c>
      <c r="AL114" s="289" t="str">
        <f t="shared" si="162"/>
        <v>0</v>
      </c>
      <c r="AM114" s="165" t="str">
        <f t="shared" si="162"/>
        <v>0</v>
      </c>
      <c r="AN114" s="230" t="str">
        <f t="shared" si="163"/>
        <v>0</v>
      </c>
      <c r="AO114" s="230" t="str">
        <f t="shared" si="163"/>
        <v>1</v>
      </c>
      <c r="AP114" s="230" t="str">
        <f t="shared" si="163"/>
        <v>0</v>
      </c>
      <c r="AQ114" s="231" t="str">
        <f t="shared" si="163"/>
        <v>1</v>
      </c>
      <c r="AR114" s="230" t="str">
        <f t="shared" si="163"/>
        <v>0</v>
      </c>
      <c r="AS114" s="230" t="str">
        <f t="shared" si="163"/>
        <v>1</v>
      </c>
      <c r="AT114" s="230" t="str">
        <f t="shared" si="163"/>
        <v>1</v>
      </c>
      <c r="AU114" s="231" t="str">
        <f t="shared" si="163"/>
        <v>1</v>
      </c>
      <c r="AV114" s="230" t="str">
        <f t="shared" si="164"/>
        <v>0</v>
      </c>
      <c r="AW114" s="232" t="str">
        <f t="shared" si="164"/>
        <v>0</v>
      </c>
      <c r="AX114" s="232" t="str">
        <f t="shared" si="164"/>
        <v>0</v>
      </c>
      <c r="AY114" s="233" t="str">
        <f t="shared" si="164"/>
        <v>0</v>
      </c>
      <c r="AZ114" s="232" t="str">
        <f t="shared" si="164"/>
        <v>0</v>
      </c>
      <c r="BA114" s="232" t="str">
        <f t="shared" si="164"/>
        <v>0</v>
      </c>
      <c r="BB114" s="232" t="str">
        <f t="shared" si="164"/>
        <v>0</v>
      </c>
      <c r="BC114" s="233" t="str">
        <f t="shared" si="164"/>
        <v>0</v>
      </c>
      <c r="BD114" s="168" t="str">
        <f t="shared" si="165"/>
        <v>1</v>
      </c>
      <c r="BE114" s="168" t="str">
        <f t="shared" si="165"/>
        <v>1</v>
      </c>
      <c r="BF114" s="168" t="str">
        <f t="shared" si="165"/>
        <v>1</v>
      </c>
      <c r="BG114" s="169" t="str">
        <f t="shared" si="165"/>
        <v>1</v>
      </c>
      <c r="BH114" s="168" t="str">
        <f t="shared" si="165"/>
        <v>1</v>
      </c>
      <c r="BI114" s="168" t="str">
        <f t="shared" si="165"/>
        <v>1</v>
      </c>
      <c r="BJ114" s="168" t="str">
        <f t="shared" si="165"/>
        <v>0</v>
      </c>
      <c r="BK114" s="169" t="str">
        <f t="shared" si="165"/>
        <v>1</v>
      </c>
      <c r="BL114" s="168" t="str">
        <f t="shared" si="166"/>
        <v>0</v>
      </c>
      <c r="BM114" s="168" t="str">
        <f t="shared" si="166"/>
        <v>0</v>
      </c>
      <c r="BN114" s="168" t="str">
        <f t="shared" si="166"/>
        <v>0</v>
      </c>
      <c r="BO114" s="169" t="str">
        <f t="shared" si="166"/>
        <v>0</v>
      </c>
      <c r="BP114" s="168" t="str">
        <f t="shared" si="166"/>
        <v>0</v>
      </c>
      <c r="BQ114" s="168" t="str">
        <f t="shared" si="166"/>
        <v>1</v>
      </c>
      <c r="BR114" s="168" t="str">
        <f t="shared" si="166"/>
        <v>0</v>
      </c>
      <c r="BS114" s="169" t="str">
        <f t="shared" si="166"/>
        <v>1</v>
      </c>
      <c r="BT114" s="302" t="str">
        <f t="shared" si="167"/>
        <v>0</v>
      </c>
      <c r="BU114" s="302" t="str">
        <f t="shared" si="167"/>
        <v>0</v>
      </c>
      <c r="BV114" s="302" t="str">
        <f t="shared" si="167"/>
        <v>0</v>
      </c>
      <c r="BW114" s="303" t="str">
        <f t="shared" si="167"/>
        <v>1</v>
      </c>
      <c r="BX114" s="302" t="str">
        <f t="shared" si="167"/>
        <v>0</v>
      </c>
      <c r="BY114" s="302" t="str">
        <f t="shared" si="167"/>
        <v>1</v>
      </c>
      <c r="BZ114" s="302" t="str">
        <f t="shared" si="167"/>
        <v>0</v>
      </c>
      <c r="CA114" s="303" t="str">
        <f t="shared" si="167"/>
        <v>0</v>
      </c>
      <c r="CB114" s="164" t="str">
        <f t="shared" si="168"/>
        <v>0</v>
      </c>
      <c r="CC114" s="289" t="str">
        <f t="shared" si="168"/>
        <v>1</v>
      </c>
      <c r="CD114" s="340" t="str">
        <f t="shared" si="168"/>
        <v>0</v>
      </c>
      <c r="CE114" s="341" t="str">
        <f t="shared" si="168"/>
        <v>0</v>
      </c>
      <c r="CF114" s="340" t="str">
        <f t="shared" si="168"/>
        <v>0</v>
      </c>
      <c r="CG114" s="340" t="str">
        <f t="shared" si="168"/>
        <v>0</v>
      </c>
      <c r="CH114" s="340" t="str">
        <f t="shared" si="168"/>
        <v>0</v>
      </c>
      <c r="CI114" s="341" t="str">
        <f t="shared" si="168"/>
        <v>0</v>
      </c>
      <c r="CJ114" s="367"/>
      <c r="CK114" s="367"/>
      <c r="CL114" s="32" t="str">
        <f t="shared" si="146"/>
        <v>9C1B</v>
      </c>
      <c r="CM114" s="285">
        <f t="shared" si="147"/>
        <v>87</v>
      </c>
      <c r="CN114" s="285">
        <f t="shared" si="150"/>
        <v>97</v>
      </c>
      <c r="CO114" s="142">
        <f t="shared" si="117"/>
        <v>63.3</v>
      </c>
      <c r="CP114" s="142">
        <f t="shared" si="118"/>
        <v>17.388888888888889</v>
      </c>
      <c r="CQ114" s="154">
        <f t="shared" si="148"/>
        <v>2</v>
      </c>
      <c r="CR114" s="367"/>
      <c r="CS114" s="170">
        <f t="shared" si="119"/>
        <v>9</v>
      </c>
      <c r="CT114" s="23">
        <f t="shared" si="120"/>
        <v>12</v>
      </c>
      <c r="CU114" s="171">
        <f t="shared" si="121"/>
        <v>1</v>
      </c>
      <c r="CV114" s="23">
        <f t="shared" si="122"/>
        <v>11</v>
      </c>
      <c r="CW114" s="172">
        <f t="shared" si="123"/>
        <v>0</v>
      </c>
      <c r="CX114" s="24">
        <f t="shared" si="124"/>
        <v>4</v>
      </c>
      <c r="CY114" s="267">
        <f t="shared" si="125"/>
        <v>5</v>
      </c>
      <c r="CZ114" s="268">
        <f t="shared" si="126"/>
        <v>7</v>
      </c>
      <c r="DA114" s="267">
        <f t="shared" si="127"/>
        <v>0</v>
      </c>
      <c r="DB114" s="268">
        <f t="shared" si="128"/>
        <v>0</v>
      </c>
      <c r="DC114" s="173">
        <f t="shared" si="129"/>
        <v>15</v>
      </c>
      <c r="DD114" s="26">
        <f t="shared" si="130"/>
        <v>13</v>
      </c>
      <c r="DE114" s="173">
        <f t="shared" si="131"/>
        <v>0</v>
      </c>
      <c r="DF114" s="26">
        <f t="shared" si="132"/>
        <v>5</v>
      </c>
      <c r="DG114" s="326">
        <f t="shared" si="133"/>
        <v>1</v>
      </c>
      <c r="DH114" s="327">
        <f t="shared" si="134"/>
        <v>4</v>
      </c>
      <c r="DI114" s="172">
        <f t="shared" si="135"/>
        <v>4</v>
      </c>
      <c r="DJ114" s="24">
        <f t="shared" si="136"/>
        <v>0</v>
      </c>
      <c r="DK114" s="172"/>
      <c r="DL114" s="19">
        <f t="shared" si="137"/>
        <v>156</v>
      </c>
      <c r="DM114" s="19">
        <f t="shared" si="138"/>
        <v>27</v>
      </c>
      <c r="DN114" s="174">
        <f t="shared" si="139"/>
        <v>4</v>
      </c>
      <c r="DO114" s="278">
        <f t="shared" si="140"/>
        <v>87</v>
      </c>
      <c r="DP114" s="278">
        <f t="shared" si="141"/>
        <v>0</v>
      </c>
      <c r="DQ114" s="20">
        <f t="shared" si="142"/>
        <v>253</v>
      </c>
      <c r="DR114" s="20">
        <f t="shared" si="143"/>
        <v>5</v>
      </c>
      <c r="DS114" s="337">
        <f t="shared" si="144"/>
        <v>20</v>
      </c>
      <c r="DT114" s="174">
        <f t="shared" si="145"/>
        <v>64</v>
      </c>
      <c r="DU114" s="172">
        <f t="shared" si="149"/>
        <v>20</v>
      </c>
      <c r="DV114" s="172"/>
      <c r="DW114" s="172"/>
      <c r="DX114" s="172"/>
      <c r="DY114" s="172"/>
      <c r="DZ114" s="172"/>
      <c r="EA114" s="172"/>
      <c r="EB114" s="172"/>
      <c r="EC114" s="172"/>
      <c r="ED114" s="172"/>
      <c r="EE114" s="172"/>
      <c r="EF114" s="172"/>
      <c r="EG114" s="172"/>
      <c r="EH114" s="172"/>
      <c r="EI114" s="172"/>
      <c r="EJ114" s="172"/>
      <c r="EK114" s="172"/>
      <c r="EL114" s="172"/>
      <c r="EM114" s="172"/>
      <c r="EN114" s="172"/>
      <c r="EO114" s="172"/>
      <c r="EP114" s="172"/>
      <c r="EQ114" s="172"/>
      <c r="ER114" s="172"/>
      <c r="ES114" s="172"/>
      <c r="ET114" s="172"/>
      <c r="EU114" s="172"/>
      <c r="EV114" s="172"/>
      <c r="EW114" s="172"/>
      <c r="EX114" s="172"/>
      <c r="EY114" s="172"/>
      <c r="EZ114" s="172"/>
      <c r="FA114" s="172"/>
      <c r="FB114" s="172"/>
      <c r="FC114" s="172"/>
      <c r="FD114" s="172"/>
      <c r="FE114" s="172"/>
      <c r="FF114" s="172"/>
      <c r="FG114" s="172"/>
      <c r="FH114" s="172"/>
      <c r="FI114" s="172"/>
      <c r="FJ114" s="172"/>
      <c r="FK114" s="172"/>
      <c r="FL114" s="172"/>
      <c r="FM114" s="172"/>
      <c r="FN114" s="172"/>
      <c r="FO114" s="172"/>
      <c r="FP114" s="172"/>
      <c r="FQ114" s="172"/>
      <c r="FR114" s="172"/>
      <c r="FS114" s="172"/>
      <c r="FT114" s="172"/>
      <c r="FU114" s="172"/>
      <c r="FV114" s="172"/>
      <c r="FW114" s="172"/>
      <c r="FX114" s="172"/>
      <c r="FY114" s="172"/>
      <c r="FZ114" s="172"/>
      <c r="GA114" s="172"/>
      <c r="GB114" s="172"/>
      <c r="GC114" s="172"/>
      <c r="GD114" s="172"/>
      <c r="GE114" s="172"/>
      <c r="GF114" s="172"/>
      <c r="GG114" s="172"/>
      <c r="GH114" s="172"/>
      <c r="GI114" s="172"/>
      <c r="GJ114" s="172"/>
      <c r="GK114" s="172"/>
      <c r="GL114" s="172"/>
      <c r="GM114" s="172"/>
      <c r="GN114" s="172"/>
      <c r="GO114" s="172"/>
      <c r="GP114" s="172"/>
      <c r="GQ114" s="172"/>
      <c r="GR114" s="172"/>
      <c r="GS114" s="172"/>
      <c r="GT114" s="172"/>
      <c r="GU114" s="172"/>
      <c r="GV114" s="172"/>
      <c r="GW114" s="172"/>
      <c r="GX114" s="172"/>
      <c r="GY114" s="172"/>
      <c r="GZ114" s="172"/>
      <c r="HA114" s="172"/>
      <c r="HB114" s="172"/>
      <c r="HC114" s="172"/>
      <c r="HD114" s="172"/>
      <c r="HE114" s="172"/>
      <c r="HF114" s="172"/>
      <c r="HG114" s="172"/>
      <c r="HH114" s="172"/>
      <c r="HI114" s="172"/>
      <c r="HJ114" s="172"/>
      <c r="HK114" s="172"/>
      <c r="HL114" s="172"/>
      <c r="HM114" s="172"/>
      <c r="HN114" s="172"/>
      <c r="HO114" s="172"/>
      <c r="HP114" s="172"/>
      <c r="HQ114" s="172"/>
      <c r="HR114" s="172"/>
      <c r="HS114" s="172"/>
      <c r="HT114" s="172"/>
      <c r="HU114" s="172"/>
      <c r="HV114" s="172"/>
      <c r="HW114" s="172"/>
      <c r="HX114" s="172"/>
      <c r="HY114" s="172"/>
      <c r="HZ114" s="172"/>
      <c r="IA114" s="172"/>
      <c r="IB114" s="172"/>
      <c r="IC114" s="172"/>
      <c r="ID114" s="172"/>
      <c r="IE114" s="172"/>
      <c r="IF114" s="172"/>
      <c r="IG114" s="172"/>
      <c r="IH114" s="172"/>
      <c r="II114" s="172"/>
      <c r="IJ114" s="172"/>
      <c r="IK114" s="172"/>
      <c r="IL114" s="172"/>
      <c r="IM114" s="172"/>
      <c r="IN114" s="172"/>
      <c r="IO114" s="172"/>
      <c r="IP114" s="172"/>
      <c r="IQ114" s="172"/>
      <c r="IR114" s="172"/>
      <c r="IS114" s="172"/>
      <c r="IT114" s="172"/>
      <c r="IU114" s="172"/>
      <c r="IV114" s="172"/>
      <c r="IW114" s="172"/>
      <c r="IX114" s="172"/>
      <c r="IY114" s="172"/>
      <c r="IZ114" s="172"/>
      <c r="JA114" s="172"/>
      <c r="JB114" s="172"/>
      <c r="JC114" s="172"/>
      <c r="JD114" s="172"/>
      <c r="JE114" s="172"/>
      <c r="JF114" s="172"/>
      <c r="JG114" s="172"/>
      <c r="JH114" s="172"/>
      <c r="JI114" s="172"/>
      <c r="JJ114" s="172"/>
      <c r="JK114" s="172"/>
      <c r="JL114" s="172"/>
      <c r="JM114" s="172"/>
      <c r="JN114" s="172"/>
      <c r="JO114" s="172"/>
      <c r="JP114" s="172"/>
      <c r="JQ114" s="172"/>
      <c r="JR114" s="172"/>
      <c r="JS114" s="172"/>
      <c r="JT114" s="172"/>
      <c r="JU114" s="172"/>
      <c r="JV114" s="172"/>
      <c r="JW114" s="172"/>
      <c r="JX114" s="172"/>
      <c r="JY114" s="172"/>
      <c r="JZ114" s="172"/>
      <c r="KA114" s="172"/>
      <c r="KB114" s="172"/>
      <c r="KC114" s="172"/>
      <c r="KD114" s="172"/>
      <c r="KE114" s="172"/>
      <c r="KF114" s="172"/>
      <c r="KG114" s="172"/>
      <c r="KH114" s="172"/>
      <c r="KI114" s="172"/>
      <c r="KJ114" s="172"/>
      <c r="KK114" s="172"/>
      <c r="KL114" s="172"/>
      <c r="KM114" s="172"/>
      <c r="KN114" s="172"/>
      <c r="KO114" s="172"/>
      <c r="KP114" s="172"/>
      <c r="KQ114" s="172"/>
      <c r="KR114" s="172"/>
      <c r="KS114" s="172"/>
      <c r="KT114" s="172"/>
      <c r="KU114" s="172"/>
      <c r="KV114" s="172"/>
      <c r="KW114" s="172"/>
      <c r="KX114" s="172"/>
      <c r="KY114" s="172"/>
      <c r="KZ114" s="172"/>
      <c r="LA114" s="172"/>
      <c r="LB114" s="172"/>
      <c r="LC114" s="172"/>
      <c r="LD114" s="172"/>
      <c r="LE114" s="172"/>
      <c r="LF114" s="172"/>
      <c r="LG114" s="172"/>
      <c r="LH114" s="172"/>
      <c r="LI114" s="172"/>
      <c r="LJ114" s="172"/>
      <c r="LK114" s="172"/>
      <c r="LL114" s="172"/>
      <c r="LM114" s="172"/>
      <c r="LN114" s="172"/>
      <c r="LO114" s="172"/>
      <c r="LP114" s="172"/>
      <c r="LQ114" s="172"/>
      <c r="LR114" s="172"/>
      <c r="LS114" s="172"/>
      <c r="LT114" s="172"/>
      <c r="LU114" s="172"/>
      <c r="LV114" s="172"/>
      <c r="LW114" s="172"/>
      <c r="LX114" s="172"/>
      <c r="LY114" s="172"/>
      <c r="LZ114" s="172"/>
      <c r="MA114" s="172"/>
      <c r="MB114" s="172"/>
      <c r="MC114" s="172"/>
      <c r="MD114" s="172"/>
      <c r="ME114" s="172"/>
      <c r="MF114" s="172"/>
      <c r="MG114" s="172"/>
      <c r="MH114" s="172"/>
      <c r="MI114" s="172"/>
      <c r="MJ114" s="172"/>
      <c r="MK114" s="172"/>
      <c r="ML114" s="172"/>
      <c r="MM114" s="172"/>
      <c r="MN114" s="172"/>
      <c r="MO114" s="172"/>
      <c r="MP114" s="172"/>
      <c r="MQ114" s="172"/>
      <c r="MR114" s="172"/>
      <c r="MS114" s="172"/>
      <c r="MT114" s="172"/>
      <c r="MU114" s="172"/>
      <c r="MV114" s="172"/>
      <c r="MW114" s="172"/>
      <c r="MX114" s="172"/>
      <c r="MY114" s="172"/>
      <c r="MZ114" s="172"/>
      <c r="NA114" s="172"/>
      <c r="NB114" s="172"/>
      <c r="NC114" s="172"/>
      <c r="ND114" s="172"/>
      <c r="NE114" s="172"/>
      <c r="NF114" s="172"/>
      <c r="NG114" s="172"/>
      <c r="NH114" s="172"/>
      <c r="NI114" s="172"/>
      <c r="NJ114" s="172"/>
      <c r="NK114" s="172"/>
      <c r="NL114" s="172"/>
      <c r="NM114" s="172"/>
      <c r="NN114" s="172"/>
      <c r="NO114" s="172"/>
      <c r="NP114" s="172"/>
      <c r="NQ114" s="172"/>
      <c r="NR114" s="172"/>
      <c r="NS114" s="172"/>
      <c r="NT114" s="172"/>
      <c r="NU114" s="172"/>
      <c r="NV114" s="172"/>
      <c r="NW114" s="172"/>
      <c r="NX114" s="172"/>
      <c r="NY114" s="172"/>
      <c r="NZ114" s="172"/>
      <c r="OA114" s="172"/>
      <c r="OB114" s="172"/>
      <c r="OC114" s="172"/>
      <c r="OD114" s="172"/>
      <c r="OE114" s="172"/>
      <c r="OF114" s="172"/>
      <c r="OG114" s="172"/>
      <c r="OH114" s="172"/>
      <c r="OI114" s="172"/>
      <c r="OJ114" s="172"/>
      <c r="OK114" s="172"/>
      <c r="OL114" s="172"/>
      <c r="OM114" s="172"/>
      <c r="ON114" s="172"/>
      <c r="OO114" s="172"/>
      <c r="OP114" s="172"/>
      <c r="OQ114" s="172"/>
      <c r="OR114" s="172"/>
      <c r="OS114" s="172"/>
      <c r="OT114" s="172"/>
      <c r="OU114" s="172"/>
      <c r="OV114" s="172"/>
      <c r="OW114" s="172"/>
      <c r="OX114" s="172"/>
      <c r="OY114" s="172"/>
      <c r="OZ114" s="172"/>
      <c r="PA114" s="172"/>
      <c r="PB114" s="172"/>
      <c r="PC114" s="172"/>
      <c r="PD114" s="172"/>
      <c r="PE114" s="172"/>
      <c r="PF114" s="172"/>
      <c r="PG114" s="172"/>
      <c r="PH114" s="172"/>
      <c r="PI114" s="172"/>
      <c r="PJ114" s="172"/>
      <c r="PK114" s="172"/>
      <c r="PL114" s="172"/>
      <c r="PM114" s="172"/>
      <c r="PN114" s="172"/>
      <c r="PO114" s="172"/>
      <c r="PP114" s="172"/>
      <c r="PQ114" s="172"/>
      <c r="PR114" s="172"/>
      <c r="PS114" s="172"/>
      <c r="PT114" s="172"/>
      <c r="PU114" s="172"/>
      <c r="PV114" s="172"/>
      <c r="PW114" s="172"/>
      <c r="PX114" s="172"/>
      <c r="PY114" s="172"/>
      <c r="PZ114" s="172"/>
      <c r="QA114" s="172"/>
      <c r="QB114" s="172"/>
      <c r="QC114" s="172"/>
      <c r="QD114" s="172"/>
      <c r="QE114" s="172"/>
      <c r="QF114" s="172"/>
      <c r="QG114" s="172"/>
      <c r="QH114" s="172"/>
      <c r="QI114" s="172"/>
      <c r="QJ114" s="172"/>
      <c r="QK114" s="172"/>
      <c r="QL114" s="172"/>
      <c r="QM114" s="172"/>
      <c r="QN114" s="172"/>
      <c r="QO114" s="172"/>
      <c r="QP114" s="172"/>
      <c r="QQ114" s="172"/>
      <c r="QR114" s="172"/>
      <c r="QS114" s="172"/>
      <c r="QT114" s="172"/>
      <c r="QU114" s="172"/>
      <c r="QV114" s="172"/>
      <c r="QW114" s="172"/>
      <c r="QX114" s="172"/>
      <c r="QY114" s="172"/>
      <c r="QZ114" s="172"/>
      <c r="RA114" s="172"/>
      <c r="RB114" s="172"/>
      <c r="RC114" s="172"/>
      <c r="RD114" s="172"/>
      <c r="RE114" s="172"/>
      <c r="RF114" s="172"/>
      <c r="RG114" s="172"/>
      <c r="RH114" s="172"/>
      <c r="RI114" s="172"/>
      <c r="RJ114" s="172"/>
      <c r="RK114" s="172"/>
      <c r="RL114" s="172"/>
      <c r="RM114" s="172"/>
      <c r="RN114" s="172"/>
      <c r="RO114" s="172"/>
      <c r="RP114" s="172"/>
      <c r="RQ114" s="172"/>
      <c r="RR114" s="172"/>
      <c r="RS114" s="172"/>
      <c r="RT114" s="172"/>
      <c r="RU114" s="172"/>
      <c r="RV114" s="172"/>
      <c r="RW114" s="172"/>
      <c r="RX114" s="172"/>
      <c r="RY114" s="172"/>
      <c r="RZ114" s="172"/>
      <c r="SA114" s="172"/>
      <c r="SB114" s="172"/>
      <c r="SC114" s="172"/>
      <c r="SD114" s="172"/>
      <c r="SE114" s="172"/>
      <c r="SF114" s="172"/>
      <c r="SG114" s="172"/>
      <c r="SH114" s="172"/>
      <c r="SI114" s="172"/>
      <c r="SJ114" s="172"/>
      <c r="SK114" s="172"/>
      <c r="SL114" s="172"/>
      <c r="SM114" s="172"/>
      <c r="SN114" s="172"/>
      <c r="SO114" s="172"/>
      <c r="SP114" s="172"/>
      <c r="SQ114" s="172"/>
      <c r="SR114" s="172"/>
      <c r="SS114" s="172"/>
      <c r="ST114" s="172"/>
      <c r="SU114" s="172"/>
      <c r="SV114" s="172"/>
      <c r="SW114" s="172"/>
      <c r="SX114" s="172"/>
      <c r="SY114" s="172"/>
      <c r="SZ114" s="172"/>
      <c r="TA114" s="172"/>
      <c r="TB114" s="172"/>
      <c r="TC114" s="172"/>
      <c r="TD114" s="172"/>
      <c r="TE114" s="172"/>
      <c r="TF114" s="172"/>
      <c r="TG114" s="172"/>
      <c r="TH114" s="172"/>
      <c r="TI114" s="172"/>
      <c r="TJ114" s="172"/>
      <c r="TK114" s="172"/>
      <c r="TL114" s="172"/>
      <c r="TM114" s="172"/>
      <c r="TN114" s="172"/>
      <c r="TO114" s="172"/>
      <c r="TP114" s="172"/>
      <c r="TQ114" s="172"/>
      <c r="TR114" s="172"/>
      <c r="TS114" s="172"/>
      <c r="TT114" s="172"/>
      <c r="TU114" s="172"/>
      <c r="TV114" s="172"/>
      <c r="TW114" s="172"/>
      <c r="TX114" s="172"/>
      <c r="TY114" s="172"/>
      <c r="TZ114" s="172"/>
      <c r="UA114" s="172"/>
      <c r="UB114" s="172"/>
      <c r="UC114" s="172"/>
      <c r="UD114" s="172"/>
      <c r="UE114" s="172"/>
      <c r="UF114" s="172"/>
      <c r="UG114" s="172"/>
      <c r="UH114" s="172"/>
      <c r="UI114" s="172"/>
      <c r="UJ114" s="172"/>
      <c r="UK114" s="172"/>
      <c r="UL114" s="172"/>
      <c r="UM114" s="172"/>
      <c r="UN114" s="172"/>
      <c r="UO114" s="172"/>
      <c r="UP114" s="172"/>
      <c r="UQ114" s="172"/>
      <c r="UR114" s="172"/>
      <c r="US114" s="172"/>
      <c r="UT114" s="172"/>
      <c r="UU114" s="172"/>
      <c r="UV114" s="172"/>
      <c r="UW114" s="172"/>
      <c r="UX114" s="172"/>
      <c r="UY114" s="172"/>
      <c r="UZ114" s="172"/>
      <c r="VA114" s="172"/>
      <c r="VB114" s="172"/>
      <c r="VC114" s="172"/>
      <c r="VD114" s="172"/>
      <c r="VE114" s="172"/>
      <c r="VF114" s="172"/>
      <c r="VG114" s="172"/>
      <c r="VH114" s="172"/>
      <c r="VI114" s="172"/>
      <c r="VJ114" s="172"/>
      <c r="VK114" s="172"/>
      <c r="VL114" s="172"/>
      <c r="VM114" s="172"/>
      <c r="VN114" s="172"/>
      <c r="VO114" s="172"/>
      <c r="VP114" s="172"/>
      <c r="VQ114" s="172"/>
      <c r="VR114" s="172"/>
      <c r="VS114" s="172"/>
      <c r="VT114" s="172"/>
      <c r="VU114" s="172"/>
      <c r="VV114" s="172"/>
      <c r="VW114" s="172"/>
      <c r="VX114" s="172"/>
      <c r="VY114" s="172"/>
      <c r="VZ114" s="172"/>
      <c r="WA114" s="172"/>
      <c r="WB114" s="172"/>
      <c r="WC114" s="172"/>
      <c r="WD114" s="172"/>
      <c r="WE114" s="172"/>
      <c r="WF114" s="172"/>
      <c r="WG114" s="172"/>
      <c r="WH114" s="172"/>
      <c r="WI114" s="172"/>
      <c r="WJ114" s="172"/>
      <c r="WK114" s="172"/>
      <c r="WL114" s="172"/>
      <c r="WM114" s="172"/>
      <c r="WN114" s="172"/>
      <c r="WO114" s="172"/>
      <c r="WP114" s="172"/>
      <c r="WQ114" s="172"/>
      <c r="WR114" s="172"/>
      <c r="WS114" s="172"/>
      <c r="WT114" s="172"/>
      <c r="WU114" s="172"/>
      <c r="WV114" s="172"/>
      <c r="WW114" s="172"/>
      <c r="WX114" s="172"/>
      <c r="WY114" s="172"/>
      <c r="WZ114" s="172"/>
      <c r="XA114" s="172"/>
      <c r="XB114" s="172"/>
      <c r="XC114" s="172"/>
      <c r="XD114" s="172"/>
      <c r="XE114" s="172"/>
      <c r="XF114" s="172"/>
      <c r="XG114" s="172"/>
      <c r="XH114" s="172"/>
      <c r="XI114" s="172"/>
      <c r="XJ114" s="172"/>
      <c r="XK114" s="172"/>
      <c r="XL114" s="172"/>
      <c r="XM114" s="172"/>
      <c r="XN114" s="172"/>
      <c r="XO114" s="172"/>
      <c r="XP114" s="172"/>
      <c r="XQ114" s="172"/>
      <c r="XR114" s="172"/>
      <c r="XS114" s="172"/>
      <c r="XT114" s="172"/>
      <c r="XU114" s="172"/>
      <c r="XV114" s="172"/>
      <c r="XW114" s="172"/>
      <c r="XX114" s="172"/>
      <c r="XY114" s="172"/>
      <c r="XZ114" s="172"/>
      <c r="YA114" s="172"/>
      <c r="YB114" s="172"/>
      <c r="YC114" s="172"/>
      <c r="YD114" s="172"/>
      <c r="YE114" s="172"/>
      <c r="YF114" s="172"/>
      <c r="YG114" s="172"/>
      <c r="YH114" s="172"/>
      <c r="YI114" s="172"/>
      <c r="YJ114" s="172"/>
      <c r="YK114" s="172"/>
      <c r="YL114" s="172"/>
      <c r="YM114" s="172"/>
      <c r="YN114" s="172"/>
      <c r="YO114" s="172"/>
      <c r="YP114" s="172"/>
      <c r="YQ114" s="172"/>
      <c r="YR114" s="172"/>
      <c r="YS114" s="172"/>
      <c r="YT114" s="172"/>
      <c r="YU114" s="172"/>
      <c r="YV114" s="172"/>
      <c r="YW114" s="172"/>
      <c r="YX114" s="172"/>
      <c r="YY114" s="172"/>
      <c r="YZ114" s="172"/>
      <c r="ZA114" s="172"/>
      <c r="ZB114" s="172"/>
      <c r="ZC114" s="172"/>
      <c r="ZD114" s="172"/>
      <c r="ZE114" s="172"/>
      <c r="ZF114" s="172"/>
      <c r="ZG114" s="172"/>
      <c r="ZH114" s="172"/>
      <c r="ZI114" s="172"/>
      <c r="ZJ114" s="172"/>
      <c r="ZK114" s="172"/>
      <c r="ZL114" s="172"/>
      <c r="ZM114" s="172"/>
      <c r="ZN114" s="172"/>
      <c r="ZO114" s="172"/>
      <c r="ZP114" s="172"/>
      <c r="ZQ114" s="172"/>
      <c r="ZR114" s="172"/>
      <c r="ZS114" s="172"/>
      <c r="ZT114" s="172"/>
      <c r="ZU114" s="172"/>
      <c r="ZV114" s="172"/>
      <c r="ZW114" s="172"/>
      <c r="ZX114" s="172"/>
      <c r="ZY114" s="172"/>
      <c r="ZZ114" s="172"/>
      <c r="AAA114" s="172"/>
      <c r="AAB114" s="172"/>
      <c r="AAC114" s="172"/>
      <c r="AAD114" s="172"/>
      <c r="AAE114" s="172"/>
      <c r="AAF114" s="172"/>
      <c r="AAG114" s="172"/>
      <c r="AAH114" s="172"/>
      <c r="AAI114" s="172"/>
      <c r="AAJ114" s="172"/>
      <c r="AAK114" s="172"/>
      <c r="AAL114" s="172"/>
      <c r="AAM114" s="172"/>
      <c r="AAN114" s="172"/>
      <c r="AAO114" s="172"/>
      <c r="AAP114" s="172"/>
      <c r="AAQ114" s="172"/>
      <c r="AAR114" s="172"/>
      <c r="AAS114" s="172"/>
      <c r="AAT114" s="172"/>
      <c r="AAU114" s="172"/>
      <c r="AAV114" s="172"/>
      <c r="AAW114" s="172"/>
      <c r="AAX114" s="172"/>
      <c r="AAY114" s="172"/>
      <c r="AAZ114" s="172"/>
      <c r="ABA114" s="172"/>
      <c r="ABB114" s="172"/>
      <c r="ABC114" s="172"/>
      <c r="ABD114" s="172"/>
      <c r="ABE114" s="172"/>
      <c r="ABF114" s="172"/>
      <c r="ABG114" s="172"/>
      <c r="ABH114" s="172"/>
      <c r="ABI114" s="172"/>
      <c r="ABJ114" s="172"/>
      <c r="ABK114" s="172"/>
      <c r="ABL114" s="172"/>
      <c r="ABM114" s="172"/>
      <c r="ABN114" s="172"/>
      <c r="ABO114" s="172"/>
      <c r="ABP114" s="172"/>
      <c r="ABQ114" s="172"/>
      <c r="ABR114" s="172"/>
      <c r="ABS114" s="172"/>
      <c r="ABT114" s="172"/>
      <c r="ABU114" s="172"/>
      <c r="ABV114" s="172"/>
      <c r="ABW114" s="172"/>
      <c r="ABX114" s="172"/>
      <c r="ABY114" s="172"/>
      <c r="ABZ114" s="172"/>
      <c r="ACA114" s="172"/>
      <c r="ACB114" s="172"/>
      <c r="ACC114" s="172"/>
      <c r="ACD114" s="172"/>
      <c r="ACE114" s="172"/>
      <c r="ACF114" s="172"/>
      <c r="ACG114" s="172"/>
      <c r="ACH114" s="172"/>
      <c r="ACI114" s="172"/>
      <c r="ACJ114" s="172"/>
      <c r="ACK114" s="172"/>
      <c r="ACL114" s="172"/>
      <c r="ACM114" s="172"/>
      <c r="ACN114" s="172"/>
      <c r="ACO114" s="172"/>
      <c r="ACP114" s="172"/>
      <c r="ACQ114" s="172"/>
      <c r="ACR114" s="172"/>
      <c r="ACS114" s="172"/>
      <c r="ACT114" s="172"/>
      <c r="ACU114" s="172"/>
      <c r="ACV114" s="172"/>
      <c r="ACW114" s="172"/>
      <c r="ACX114" s="172"/>
      <c r="ACY114" s="172"/>
      <c r="ACZ114" s="172"/>
      <c r="ADA114" s="172"/>
      <c r="ADB114" s="172"/>
      <c r="ADC114" s="172"/>
      <c r="ADD114" s="172"/>
      <c r="ADE114" s="172"/>
      <c r="ADF114" s="172"/>
      <c r="ADG114" s="172"/>
      <c r="ADH114" s="172"/>
      <c r="ADI114" s="172"/>
      <c r="ADJ114" s="172"/>
      <c r="ADK114" s="172"/>
      <c r="ADL114" s="172"/>
      <c r="ADM114" s="172"/>
      <c r="ADN114" s="172"/>
      <c r="ADO114" s="172"/>
      <c r="ADP114" s="172"/>
      <c r="ADQ114" s="172"/>
      <c r="ADR114" s="172"/>
      <c r="ADS114" s="172"/>
      <c r="ADT114" s="172"/>
      <c r="ADU114" s="172"/>
      <c r="ADV114" s="172"/>
      <c r="ADW114" s="172"/>
      <c r="ADX114" s="172"/>
      <c r="ADY114" s="172"/>
      <c r="ADZ114" s="172"/>
      <c r="AEA114" s="172"/>
      <c r="AEB114" s="172"/>
      <c r="AEC114" s="172"/>
      <c r="AED114" s="172"/>
      <c r="AEE114" s="172"/>
      <c r="AEF114" s="172"/>
      <c r="AEG114" s="172"/>
      <c r="AEH114" s="172"/>
      <c r="AEI114" s="172"/>
      <c r="AEJ114" s="172"/>
      <c r="AEK114" s="172"/>
      <c r="AEL114" s="172"/>
      <c r="AEM114" s="172"/>
      <c r="AEN114" s="172"/>
      <c r="AEO114" s="172"/>
      <c r="AEP114" s="172"/>
      <c r="AEQ114" s="172"/>
      <c r="AER114" s="172"/>
      <c r="AES114" s="172"/>
      <c r="AET114" s="172"/>
      <c r="AEU114" s="172"/>
      <c r="AEV114" s="172"/>
      <c r="AEW114" s="172"/>
      <c r="AEX114" s="172"/>
      <c r="AEY114" s="172"/>
      <c r="AEZ114" s="172"/>
      <c r="AFA114" s="172"/>
      <c r="AFB114" s="172"/>
      <c r="AFC114" s="172"/>
      <c r="AFD114" s="172"/>
      <c r="AFE114" s="172"/>
      <c r="AFF114" s="172"/>
      <c r="AFG114" s="172"/>
      <c r="AFH114" s="172"/>
      <c r="AFI114" s="172"/>
      <c r="AFJ114" s="172"/>
      <c r="AFK114" s="172"/>
      <c r="AFL114" s="172"/>
      <c r="AFM114" s="172"/>
      <c r="AFN114" s="172"/>
      <c r="AFO114" s="172"/>
      <c r="AFP114" s="172"/>
      <c r="AFQ114" s="172"/>
      <c r="AFR114" s="172"/>
      <c r="AFS114" s="172"/>
      <c r="AFT114" s="172"/>
      <c r="AFU114" s="172"/>
      <c r="AFV114" s="172"/>
      <c r="AFW114" s="172"/>
      <c r="AFX114" s="172"/>
      <c r="AFY114" s="172"/>
      <c r="AFZ114" s="172"/>
      <c r="AGA114" s="172"/>
      <c r="AGB114" s="172"/>
      <c r="AGC114" s="172"/>
      <c r="AGD114" s="172"/>
      <c r="AGE114" s="172"/>
      <c r="AGF114" s="172"/>
      <c r="AGG114" s="172"/>
      <c r="AGH114" s="172"/>
      <c r="AGI114" s="172"/>
      <c r="AGJ114" s="172"/>
      <c r="AGK114" s="172"/>
      <c r="AGL114" s="172"/>
      <c r="AGM114" s="172"/>
      <c r="AGN114" s="172"/>
      <c r="AGO114" s="172"/>
      <c r="AGP114" s="172"/>
      <c r="AGQ114" s="172"/>
      <c r="AGR114" s="172"/>
      <c r="AGS114" s="172"/>
      <c r="AGT114" s="172"/>
      <c r="AGU114" s="172"/>
      <c r="AGV114" s="172"/>
      <c r="AGW114" s="172"/>
      <c r="AGX114" s="172"/>
      <c r="AGY114" s="172"/>
      <c r="AGZ114" s="172"/>
      <c r="AHA114" s="172"/>
      <c r="AHB114" s="172"/>
      <c r="AHC114" s="172"/>
      <c r="AHD114" s="172"/>
      <c r="AHE114" s="172"/>
      <c r="AHF114" s="172"/>
      <c r="AHG114" s="172"/>
      <c r="AHH114" s="172"/>
      <c r="AHI114" s="172"/>
      <c r="AHJ114" s="172"/>
      <c r="AHK114" s="172"/>
      <c r="AHL114" s="172"/>
      <c r="AHM114" s="172"/>
      <c r="AHN114" s="172"/>
      <c r="AHO114" s="172"/>
      <c r="AHP114" s="172"/>
      <c r="AHQ114" s="172"/>
      <c r="AHR114" s="172"/>
      <c r="AHS114" s="172"/>
      <c r="AHT114" s="172"/>
      <c r="AHU114" s="172"/>
      <c r="AHV114" s="172"/>
      <c r="AHW114" s="172"/>
      <c r="AHX114" s="172"/>
      <c r="AHY114" s="172"/>
      <c r="AHZ114" s="172"/>
      <c r="AIA114" s="172"/>
      <c r="AIB114" s="172"/>
      <c r="AIC114" s="172"/>
      <c r="AID114" s="172"/>
      <c r="AIE114" s="172"/>
      <c r="AIF114" s="172"/>
      <c r="AIG114" s="172"/>
      <c r="AIH114" s="172"/>
      <c r="AII114" s="172"/>
      <c r="AIJ114" s="172"/>
      <c r="AIK114" s="172"/>
      <c r="AIL114" s="172"/>
      <c r="AIM114" s="172"/>
      <c r="AIN114" s="172"/>
      <c r="AIO114" s="172"/>
      <c r="AIP114" s="172"/>
      <c r="AIQ114" s="172"/>
      <c r="AIR114" s="172"/>
      <c r="AIS114" s="172"/>
      <c r="AIT114" s="172"/>
      <c r="AIU114" s="172"/>
      <c r="AIV114" s="172"/>
      <c r="AIW114" s="172"/>
      <c r="AIX114" s="172"/>
      <c r="AIY114" s="172"/>
      <c r="AIZ114" s="172"/>
      <c r="AJA114" s="172"/>
      <c r="AJB114" s="172"/>
      <c r="AJC114" s="172"/>
      <c r="AJD114" s="172"/>
      <c r="AJE114" s="172"/>
      <c r="AJF114" s="172"/>
      <c r="AJG114" s="172"/>
      <c r="AJH114" s="172"/>
      <c r="AJI114" s="172"/>
      <c r="AJJ114" s="172"/>
      <c r="AJK114" s="172"/>
      <c r="AJL114" s="172"/>
      <c r="AJM114" s="172"/>
      <c r="AJN114" s="172"/>
      <c r="AJO114" s="172"/>
      <c r="AJP114" s="172"/>
      <c r="AJQ114" s="172"/>
      <c r="AJR114" s="172"/>
      <c r="AJS114" s="172"/>
      <c r="AJT114" s="172"/>
      <c r="AJU114" s="172"/>
      <c r="AJV114" s="172"/>
      <c r="AJW114" s="172"/>
      <c r="AJX114" s="172"/>
      <c r="AJY114" s="172"/>
      <c r="AJZ114" s="172"/>
      <c r="AKA114" s="172"/>
      <c r="AKB114" s="172"/>
      <c r="AKC114" s="172"/>
      <c r="AKD114" s="172"/>
      <c r="AKE114" s="172"/>
      <c r="AKF114" s="172"/>
      <c r="AKG114" s="172"/>
      <c r="AKH114" s="172"/>
      <c r="AKI114" s="172"/>
      <c r="AKJ114" s="172"/>
      <c r="AKK114" s="172"/>
      <c r="AKL114" s="172"/>
      <c r="AKM114" s="172"/>
      <c r="AKN114" s="172"/>
      <c r="AKO114" s="172"/>
      <c r="AKP114" s="172"/>
      <c r="AKQ114" s="172"/>
      <c r="AKR114" s="172"/>
      <c r="AKS114" s="172"/>
      <c r="AKT114" s="172"/>
      <c r="AKU114" s="172"/>
      <c r="AKV114" s="172"/>
      <c r="AKW114" s="172"/>
      <c r="AKX114" s="172"/>
      <c r="AKY114" s="172"/>
      <c r="AKZ114" s="172"/>
      <c r="ALA114" s="172"/>
      <c r="ALB114" s="172"/>
      <c r="ALC114" s="172"/>
      <c r="ALD114" s="172"/>
      <c r="ALE114" s="172"/>
      <c r="ALF114" s="172"/>
      <c r="ALG114" s="172"/>
      <c r="ALH114" s="172"/>
      <c r="ALI114" s="172"/>
      <c r="ALJ114" s="172"/>
      <c r="ALK114" s="172"/>
      <c r="ALL114" s="172"/>
      <c r="ALM114" s="172"/>
      <c r="ALN114" s="172"/>
      <c r="ALO114" s="172"/>
      <c r="ALP114" s="172"/>
      <c r="ALQ114" s="172"/>
      <c r="ALR114" s="172"/>
      <c r="ALS114" s="172"/>
      <c r="ALT114" s="172"/>
      <c r="ALU114" s="172"/>
      <c r="ALV114" s="172"/>
      <c r="ALW114" s="172"/>
      <c r="ALX114" s="172"/>
      <c r="ALY114" s="172"/>
      <c r="ALZ114" s="172"/>
      <c r="AMA114" s="172"/>
      <c r="AMB114" s="172"/>
      <c r="AMC114" s="172"/>
      <c r="AMD114" s="172"/>
      <c r="AME114" s="172"/>
      <c r="AMF114" s="172"/>
      <c r="AMG114" s="172"/>
      <c r="AMH114" s="172"/>
      <c r="AMI114" s="172"/>
      <c r="AMJ114" s="172"/>
      <c r="AMK114" s="172"/>
      <c r="AML114" s="172"/>
    </row>
    <row r="115" spans="1:1026" s="282" customFormat="1">
      <c r="A115" s="408" t="s">
        <v>489</v>
      </c>
      <c r="B115" s="408" t="s">
        <v>490</v>
      </c>
      <c r="C115" s="154">
        <f t="shared" si="95"/>
        <v>17</v>
      </c>
      <c r="D115" s="167">
        <f t="shared" si="96"/>
        <v>68</v>
      </c>
      <c r="E115" s="166" t="str">
        <f t="shared" si="97"/>
        <v>9C</v>
      </c>
      <c r="F115" s="367" t="str">
        <f t="shared" si="98"/>
        <v>1B</v>
      </c>
      <c r="G115" s="367" t="str">
        <f t="shared" si="99"/>
        <v>06</v>
      </c>
      <c r="H115" s="367" t="str">
        <f t="shared" si="100"/>
        <v>57</v>
      </c>
      <c r="I115" s="367" t="str">
        <f t="shared" si="101"/>
        <v>00</v>
      </c>
      <c r="J115" s="367" t="str">
        <f t="shared" si="102"/>
        <v>FE</v>
      </c>
      <c r="K115" s="367" t="str">
        <f t="shared" si="103"/>
        <v>05</v>
      </c>
      <c r="L115" s="367" t="str">
        <f t="shared" si="104"/>
        <v>17</v>
      </c>
      <c r="M115" s="367" t="str">
        <f t="shared" si="105"/>
        <v>4</v>
      </c>
      <c r="N115" s="367" t="str">
        <f t="shared" si="106"/>
        <v/>
      </c>
      <c r="O115" s="156" t="str">
        <f t="shared" si="107"/>
        <v/>
      </c>
      <c r="P115" s="157" t="str">
        <f t="shared" si="160"/>
        <v>1</v>
      </c>
      <c r="Q115" s="158" t="str">
        <f t="shared" si="160"/>
        <v>0</v>
      </c>
      <c r="R115" s="158" t="str">
        <f t="shared" si="160"/>
        <v>0</v>
      </c>
      <c r="S115" s="159" t="str">
        <f t="shared" si="160"/>
        <v>1</v>
      </c>
      <c r="T115" s="158" t="str">
        <f t="shared" si="160"/>
        <v>1</v>
      </c>
      <c r="U115" s="158" t="str">
        <f t="shared" si="160"/>
        <v>1</v>
      </c>
      <c r="V115" s="158" t="str">
        <f t="shared" si="160"/>
        <v>0</v>
      </c>
      <c r="W115" s="159" t="str">
        <f t="shared" si="160"/>
        <v>0</v>
      </c>
      <c r="X115" s="158" t="str">
        <f t="shared" si="161"/>
        <v>0</v>
      </c>
      <c r="Y115" s="158" t="str">
        <f t="shared" si="161"/>
        <v>0</v>
      </c>
      <c r="Z115" s="158" t="str">
        <f t="shared" si="161"/>
        <v>0</v>
      </c>
      <c r="AA115" s="159" t="str">
        <f t="shared" si="161"/>
        <v>1</v>
      </c>
      <c r="AB115" s="161" t="str">
        <f t="shared" si="161"/>
        <v>1</v>
      </c>
      <c r="AC115" s="161" t="str">
        <f t="shared" si="161"/>
        <v>0</v>
      </c>
      <c r="AD115" s="158" t="str">
        <f t="shared" si="161"/>
        <v>1</v>
      </c>
      <c r="AE115" s="159" t="str">
        <f t="shared" si="161"/>
        <v>1</v>
      </c>
      <c r="AF115" s="367" t="str">
        <f t="shared" si="162"/>
        <v>0</v>
      </c>
      <c r="AG115" s="162" t="str">
        <f t="shared" si="162"/>
        <v>0</v>
      </c>
      <c r="AH115" s="163" t="str">
        <f t="shared" si="162"/>
        <v>0</v>
      </c>
      <c r="AI115" s="165" t="str">
        <f t="shared" si="162"/>
        <v>0</v>
      </c>
      <c r="AJ115" s="164" t="str">
        <f t="shared" si="162"/>
        <v>0</v>
      </c>
      <c r="AK115" s="164" t="str">
        <f t="shared" si="162"/>
        <v>1</v>
      </c>
      <c r="AL115" s="289" t="str">
        <f t="shared" si="162"/>
        <v>1</v>
      </c>
      <c r="AM115" s="165" t="str">
        <f t="shared" si="162"/>
        <v>0</v>
      </c>
      <c r="AN115" s="230" t="str">
        <f t="shared" si="163"/>
        <v>0</v>
      </c>
      <c r="AO115" s="230" t="str">
        <f t="shared" si="163"/>
        <v>1</v>
      </c>
      <c r="AP115" s="230" t="str">
        <f t="shared" si="163"/>
        <v>0</v>
      </c>
      <c r="AQ115" s="231" t="str">
        <f t="shared" si="163"/>
        <v>1</v>
      </c>
      <c r="AR115" s="230" t="str">
        <f t="shared" si="163"/>
        <v>0</v>
      </c>
      <c r="AS115" s="230" t="str">
        <f t="shared" si="163"/>
        <v>1</v>
      </c>
      <c r="AT115" s="230" t="str">
        <f t="shared" si="163"/>
        <v>1</v>
      </c>
      <c r="AU115" s="231" t="str">
        <f t="shared" si="163"/>
        <v>1</v>
      </c>
      <c r="AV115" s="230" t="str">
        <f t="shared" si="164"/>
        <v>0</v>
      </c>
      <c r="AW115" s="232" t="str">
        <f t="shared" si="164"/>
        <v>0</v>
      </c>
      <c r="AX115" s="232" t="str">
        <f t="shared" si="164"/>
        <v>0</v>
      </c>
      <c r="AY115" s="233" t="str">
        <f t="shared" si="164"/>
        <v>0</v>
      </c>
      <c r="AZ115" s="232" t="str">
        <f t="shared" si="164"/>
        <v>0</v>
      </c>
      <c r="BA115" s="232" t="str">
        <f t="shared" si="164"/>
        <v>0</v>
      </c>
      <c r="BB115" s="232" t="str">
        <f t="shared" si="164"/>
        <v>0</v>
      </c>
      <c r="BC115" s="233" t="str">
        <f t="shared" si="164"/>
        <v>0</v>
      </c>
      <c r="BD115" s="168" t="str">
        <f t="shared" si="165"/>
        <v>1</v>
      </c>
      <c r="BE115" s="168" t="str">
        <f t="shared" si="165"/>
        <v>1</v>
      </c>
      <c r="BF115" s="168" t="str">
        <f t="shared" si="165"/>
        <v>1</v>
      </c>
      <c r="BG115" s="169" t="str">
        <f t="shared" si="165"/>
        <v>1</v>
      </c>
      <c r="BH115" s="168" t="str">
        <f t="shared" si="165"/>
        <v>1</v>
      </c>
      <c r="BI115" s="168" t="str">
        <f t="shared" si="165"/>
        <v>1</v>
      </c>
      <c r="BJ115" s="168" t="str">
        <f t="shared" si="165"/>
        <v>1</v>
      </c>
      <c r="BK115" s="169" t="str">
        <f t="shared" si="165"/>
        <v>0</v>
      </c>
      <c r="BL115" s="168" t="str">
        <f t="shared" si="166"/>
        <v>0</v>
      </c>
      <c r="BM115" s="168" t="str">
        <f t="shared" si="166"/>
        <v>0</v>
      </c>
      <c r="BN115" s="168" t="str">
        <f t="shared" si="166"/>
        <v>0</v>
      </c>
      <c r="BO115" s="169" t="str">
        <f t="shared" si="166"/>
        <v>0</v>
      </c>
      <c r="BP115" s="168" t="str">
        <f t="shared" si="166"/>
        <v>0</v>
      </c>
      <c r="BQ115" s="168" t="str">
        <f t="shared" si="166"/>
        <v>1</v>
      </c>
      <c r="BR115" s="168" t="str">
        <f t="shared" si="166"/>
        <v>0</v>
      </c>
      <c r="BS115" s="169" t="str">
        <f t="shared" si="166"/>
        <v>1</v>
      </c>
      <c r="BT115" s="302" t="str">
        <f t="shared" si="167"/>
        <v>0</v>
      </c>
      <c r="BU115" s="302" t="str">
        <f t="shared" si="167"/>
        <v>0</v>
      </c>
      <c r="BV115" s="302" t="str">
        <f t="shared" si="167"/>
        <v>0</v>
      </c>
      <c r="BW115" s="303" t="str">
        <f t="shared" si="167"/>
        <v>1</v>
      </c>
      <c r="BX115" s="302" t="str">
        <f t="shared" si="167"/>
        <v>0</v>
      </c>
      <c r="BY115" s="302" t="str">
        <f t="shared" si="167"/>
        <v>1</v>
      </c>
      <c r="BZ115" s="302" t="str">
        <f t="shared" si="167"/>
        <v>1</v>
      </c>
      <c r="CA115" s="303" t="str">
        <f t="shared" si="167"/>
        <v>1</v>
      </c>
      <c r="CB115" s="164" t="str">
        <f t="shared" si="168"/>
        <v>0</v>
      </c>
      <c r="CC115" s="289" t="str">
        <f t="shared" si="168"/>
        <v>1</v>
      </c>
      <c r="CD115" s="340" t="str">
        <f t="shared" si="168"/>
        <v>0</v>
      </c>
      <c r="CE115" s="341" t="str">
        <f t="shared" si="168"/>
        <v>0</v>
      </c>
      <c r="CF115" s="340" t="str">
        <f t="shared" si="168"/>
        <v>0</v>
      </c>
      <c r="CG115" s="340" t="str">
        <f t="shared" si="168"/>
        <v>0</v>
      </c>
      <c r="CH115" s="340" t="str">
        <f t="shared" si="168"/>
        <v>0</v>
      </c>
      <c r="CI115" s="341" t="str">
        <f t="shared" si="168"/>
        <v>0</v>
      </c>
      <c r="CJ115" s="367"/>
      <c r="CK115" s="367"/>
      <c r="CL115" s="32" t="str">
        <f t="shared" si="146"/>
        <v>9C1B</v>
      </c>
      <c r="CM115" s="285">
        <f t="shared" si="147"/>
        <v>87</v>
      </c>
      <c r="CN115" s="285">
        <f t="shared" si="150"/>
        <v>97</v>
      </c>
      <c r="CO115" s="142">
        <f t="shared" si="117"/>
        <v>63.4</v>
      </c>
      <c r="CP115" s="142">
        <f t="shared" si="118"/>
        <v>17.444444444444443</v>
      </c>
      <c r="CQ115" s="154">
        <f t="shared" si="148"/>
        <v>3</v>
      </c>
      <c r="CR115" s="367"/>
      <c r="CS115" s="170">
        <f t="shared" si="119"/>
        <v>9</v>
      </c>
      <c r="CT115" s="23">
        <f t="shared" si="120"/>
        <v>12</v>
      </c>
      <c r="CU115" s="171">
        <f t="shared" si="121"/>
        <v>1</v>
      </c>
      <c r="CV115" s="23">
        <f t="shared" si="122"/>
        <v>11</v>
      </c>
      <c r="CW115" s="172">
        <f t="shared" si="123"/>
        <v>0</v>
      </c>
      <c r="CX115" s="24">
        <f t="shared" si="124"/>
        <v>6</v>
      </c>
      <c r="CY115" s="267">
        <f t="shared" si="125"/>
        <v>5</v>
      </c>
      <c r="CZ115" s="268">
        <f t="shared" si="126"/>
        <v>7</v>
      </c>
      <c r="DA115" s="267">
        <f t="shared" si="127"/>
        <v>0</v>
      </c>
      <c r="DB115" s="268">
        <f t="shared" si="128"/>
        <v>0</v>
      </c>
      <c r="DC115" s="173">
        <f t="shared" si="129"/>
        <v>15</v>
      </c>
      <c r="DD115" s="26">
        <f t="shared" si="130"/>
        <v>14</v>
      </c>
      <c r="DE115" s="173">
        <f t="shared" si="131"/>
        <v>0</v>
      </c>
      <c r="DF115" s="26">
        <f t="shared" si="132"/>
        <v>5</v>
      </c>
      <c r="DG115" s="326">
        <f t="shared" si="133"/>
        <v>1</v>
      </c>
      <c r="DH115" s="327">
        <f t="shared" si="134"/>
        <v>7</v>
      </c>
      <c r="DI115" s="172">
        <f t="shared" si="135"/>
        <v>4</v>
      </c>
      <c r="DJ115" s="24">
        <f t="shared" si="136"/>
        <v>0</v>
      </c>
      <c r="DK115" s="172"/>
      <c r="DL115" s="19">
        <f t="shared" si="137"/>
        <v>156</v>
      </c>
      <c r="DM115" s="19">
        <f t="shared" si="138"/>
        <v>27</v>
      </c>
      <c r="DN115" s="174">
        <f t="shared" si="139"/>
        <v>6</v>
      </c>
      <c r="DO115" s="278">
        <f t="shared" si="140"/>
        <v>87</v>
      </c>
      <c r="DP115" s="278">
        <f t="shared" si="141"/>
        <v>0</v>
      </c>
      <c r="DQ115" s="20">
        <f t="shared" si="142"/>
        <v>254</v>
      </c>
      <c r="DR115" s="20">
        <f t="shared" si="143"/>
        <v>5</v>
      </c>
      <c r="DS115" s="337">
        <f t="shared" si="144"/>
        <v>23</v>
      </c>
      <c r="DT115" s="174">
        <f t="shared" si="145"/>
        <v>64</v>
      </c>
      <c r="DU115" s="172">
        <f t="shared" si="149"/>
        <v>23</v>
      </c>
      <c r="DV115" s="172"/>
      <c r="DW115" s="172"/>
      <c r="DX115" s="172"/>
      <c r="DY115" s="172"/>
      <c r="DZ115" s="172"/>
      <c r="EA115" s="172"/>
      <c r="EB115" s="172"/>
      <c r="EC115" s="172"/>
      <c r="ED115" s="172"/>
      <c r="EE115" s="172"/>
      <c r="EF115" s="172"/>
      <c r="EG115" s="172"/>
      <c r="EH115" s="172"/>
      <c r="EI115" s="172"/>
      <c r="EJ115" s="172"/>
      <c r="EK115" s="172"/>
      <c r="EL115" s="172"/>
      <c r="EM115" s="172"/>
      <c r="EN115" s="172"/>
      <c r="EO115" s="172"/>
      <c r="EP115" s="172"/>
      <c r="EQ115" s="172"/>
      <c r="ER115" s="172"/>
      <c r="ES115" s="172"/>
      <c r="ET115" s="172"/>
      <c r="EU115" s="172"/>
      <c r="EV115" s="172"/>
      <c r="EW115" s="172"/>
      <c r="EX115" s="172"/>
      <c r="EY115" s="172"/>
      <c r="EZ115" s="172"/>
      <c r="FA115" s="172"/>
      <c r="FB115" s="172"/>
      <c r="FC115" s="172"/>
      <c r="FD115" s="172"/>
      <c r="FE115" s="172"/>
      <c r="FF115" s="172"/>
      <c r="FG115" s="172"/>
      <c r="FH115" s="172"/>
      <c r="FI115" s="172"/>
      <c r="FJ115" s="172"/>
      <c r="FK115" s="172"/>
      <c r="FL115" s="172"/>
      <c r="FM115" s="172"/>
      <c r="FN115" s="172"/>
      <c r="FO115" s="172"/>
      <c r="FP115" s="172"/>
      <c r="FQ115" s="172"/>
      <c r="FR115" s="172"/>
      <c r="FS115" s="172"/>
      <c r="FT115" s="172"/>
      <c r="FU115" s="172"/>
      <c r="FV115" s="172"/>
      <c r="FW115" s="172"/>
      <c r="FX115" s="172"/>
      <c r="FY115" s="172"/>
      <c r="FZ115" s="172"/>
      <c r="GA115" s="172"/>
      <c r="GB115" s="172"/>
      <c r="GC115" s="172"/>
      <c r="GD115" s="172"/>
      <c r="GE115" s="172"/>
      <c r="GF115" s="172"/>
      <c r="GG115" s="172"/>
      <c r="GH115" s="172"/>
      <c r="GI115" s="172"/>
      <c r="GJ115" s="172"/>
      <c r="GK115" s="172"/>
      <c r="GL115" s="172"/>
      <c r="GM115" s="172"/>
      <c r="GN115" s="172"/>
      <c r="GO115" s="172"/>
      <c r="GP115" s="172"/>
      <c r="GQ115" s="172"/>
      <c r="GR115" s="172"/>
      <c r="GS115" s="172"/>
      <c r="GT115" s="172"/>
      <c r="GU115" s="172"/>
      <c r="GV115" s="172"/>
      <c r="GW115" s="172"/>
      <c r="GX115" s="172"/>
      <c r="GY115" s="172"/>
      <c r="GZ115" s="172"/>
      <c r="HA115" s="172"/>
      <c r="HB115" s="172"/>
      <c r="HC115" s="172"/>
      <c r="HD115" s="172"/>
      <c r="HE115" s="172"/>
      <c r="HF115" s="172"/>
      <c r="HG115" s="172"/>
      <c r="HH115" s="172"/>
      <c r="HI115" s="172"/>
      <c r="HJ115" s="172"/>
      <c r="HK115" s="172"/>
      <c r="HL115" s="172"/>
      <c r="HM115" s="172"/>
      <c r="HN115" s="172"/>
      <c r="HO115" s="172"/>
      <c r="HP115" s="172"/>
      <c r="HQ115" s="172"/>
      <c r="HR115" s="172"/>
      <c r="HS115" s="172"/>
      <c r="HT115" s="172"/>
      <c r="HU115" s="172"/>
      <c r="HV115" s="172"/>
      <c r="HW115" s="172"/>
      <c r="HX115" s="172"/>
      <c r="HY115" s="172"/>
      <c r="HZ115" s="172"/>
      <c r="IA115" s="172"/>
      <c r="IB115" s="172"/>
      <c r="IC115" s="172"/>
      <c r="ID115" s="172"/>
      <c r="IE115" s="172"/>
      <c r="IF115" s="172"/>
      <c r="IG115" s="172"/>
      <c r="IH115" s="172"/>
      <c r="II115" s="172"/>
      <c r="IJ115" s="172"/>
      <c r="IK115" s="172"/>
      <c r="IL115" s="172"/>
      <c r="IM115" s="172"/>
      <c r="IN115" s="172"/>
      <c r="IO115" s="172"/>
      <c r="IP115" s="172"/>
      <c r="IQ115" s="172"/>
      <c r="IR115" s="172"/>
      <c r="IS115" s="172"/>
      <c r="IT115" s="172"/>
      <c r="IU115" s="172"/>
      <c r="IV115" s="172"/>
      <c r="IW115" s="172"/>
      <c r="IX115" s="172"/>
      <c r="IY115" s="172"/>
      <c r="IZ115" s="172"/>
      <c r="JA115" s="172"/>
      <c r="JB115" s="172"/>
      <c r="JC115" s="172"/>
      <c r="JD115" s="172"/>
      <c r="JE115" s="172"/>
      <c r="JF115" s="172"/>
      <c r="JG115" s="172"/>
      <c r="JH115" s="172"/>
      <c r="JI115" s="172"/>
      <c r="JJ115" s="172"/>
      <c r="JK115" s="172"/>
      <c r="JL115" s="172"/>
      <c r="JM115" s="172"/>
      <c r="JN115" s="172"/>
      <c r="JO115" s="172"/>
      <c r="JP115" s="172"/>
      <c r="JQ115" s="172"/>
      <c r="JR115" s="172"/>
      <c r="JS115" s="172"/>
      <c r="JT115" s="172"/>
      <c r="JU115" s="172"/>
      <c r="JV115" s="172"/>
      <c r="JW115" s="172"/>
      <c r="JX115" s="172"/>
      <c r="JY115" s="172"/>
      <c r="JZ115" s="172"/>
      <c r="KA115" s="172"/>
      <c r="KB115" s="172"/>
      <c r="KC115" s="172"/>
      <c r="KD115" s="172"/>
      <c r="KE115" s="172"/>
      <c r="KF115" s="172"/>
      <c r="KG115" s="172"/>
      <c r="KH115" s="172"/>
      <c r="KI115" s="172"/>
      <c r="KJ115" s="172"/>
      <c r="KK115" s="172"/>
      <c r="KL115" s="172"/>
      <c r="KM115" s="172"/>
      <c r="KN115" s="172"/>
      <c r="KO115" s="172"/>
      <c r="KP115" s="172"/>
      <c r="KQ115" s="172"/>
      <c r="KR115" s="172"/>
      <c r="KS115" s="172"/>
      <c r="KT115" s="172"/>
      <c r="KU115" s="172"/>
      <c r="KV115" s="172"/>
      <c r="KW115" s="172"/>
      <c r="KX115" s="172"/>
      <c r="KY115" s="172"/>
      <c r="KZ115" s="172"/>
      <c r="LA115" s="172"/>
      <c r="LB115" s="172"/>
      <c r="LC115" s="172"/>
      <c r="LD115" s="172"/>
      <c r="LE115" s="172"/>
      <c r="LF115" s="172"/>
      <c r="LG115" s="172"/>
      <c r="LH115" s="172"/>
      <c r="LI115" s="172"/>
      <c r="LJ115" s="172"/>
      <c r="LK115" s="172"/>
      <c r="LL115" s="172"/>
      <c r="LM115" s="172"/>
      <c r="LN115" s="172"/>
      <c r="LO115" s="172"/>
      <c r="LP115" s="172"/>
      <c r="LQ115" s="172"/>
      <c r="LR115" s="172"/>
      <c r="LS115" s="172"/>
      <c r="LT115" s="172"/>
      <c r="LU115" s="172"/>
      <c r="LV115" s="172"/>
      <c r="LW115" s="172"/>
      <c r="LX115" s="172"/>
      <c r="LY115" s="172"/>
      <c r="LZ115" s="172"/>
      <c r="MA115" s="172"/>
      <c r="MB115" s="172"/>
      <c r="MC115" s="172"/>
      <c r="MD115" s="172"/>
      <c r="ME115" s="172"/>
      <c r="MF115" s="172"/>
      <c r="MG115" s="172"/>
      <c r="MH115" s="172"/>
      <c r="MI115" s="172"/>
      <c r="MJ115" s="172"/>
      <c r="MK115" s="172"/>
      <c r="ML115" s="172"/>
      <c r="MM115" s="172"/>
      <c r="MN115" s="172"/>
      <c r="MO115" s="172"/>
      <c r="MP115" s="172"/>
      <c r="MQ115" s="172"/>
      <c r="MR115" s="172"/>
      <c r="MS115" s="172"/>
      <c r="MT115" s="172"/>
      <c r="MU115" s="172"/>
      <c r="MV115" s="172"/>
      <c r="MW115" s="172"/>
      <c r="MX115" s="172"/>
      <c r="MY115" s="172"/>
      <c r="MZ115" s="172"/>
      <c r="NA115" s="172"/>
      <c r="NB115" s="172"/>
      <c r="NC115" s="172"/>
      <c r="ND115" s="172"/>
      <c r="NE115" s="172"/>
      <c r="NF115" s="172"/>
      <c r="NG115" s="172"/>
      <c r="NH115" s="172"/>
      <c r="NI115" s="172"/>
      <c r="NJ115" s="172"/>
      <c r="NK115" s="172"/>
      <c r="NL115" s="172"/>
      <c r="NM115" s="172"/>
      <c r="NN115" s="172"/>
      <c r="NO115" s="172"/>
      <c r="NP115" s="172"/>
      <c r="NQ115" s="172"/>
      <c r="NR115" s="172"/>
      <c r="NS115" s="172"/>
      <c r="NT115" s="172"/>
      <c r="NU115" s="172"/>
      <c r="NV115" s="172"/>
      <c r="NW115" s="172"/>
      <c r="NX115" s="172"/>
      <c r="NY115" s="172"/>
      <c r="NZ115" s="172"/>
      <c r="OA115" s="172"/>
      <c r="OB115" s="172"/>
      <c r="OC115" s="172"/>
      <c r="OD115" s="172"/>
      <c r="OE115" s="172"/>
      <c r="OF115" s="172"/>
      <c r="OG115" s="172"/>
      <c r="OH115" s="172"/>
      <c r="OI115" s="172"/>
      <c r="OJ115" s="172"/>
      <c r="OK115" s="172"/>
      <c r="OL115" s="172"/>
      <c r="OM115" s="172"/>
      <c r="ON115" s="172"/>
      <c r="OO115" s="172"/>
      <c r="OP115" s="172"/>
      <c r="OQ115" s="172"/>
      <c r="OR115" s="172"/>
      <c r="OS115" s="172"/>
      <c r="OT115" s="172"/>
      <c r="OU115" s="172"/>
      <c r="OV115" s="172"/>
      <c r="OW115" s="172"/>
      <c r="OX115" s="172"/>
      <c r="OY115" s="172"/>
      <c r="OZ115" s="172"/>
      <c r="PA115" s="172"/>
      <c r="PB115" s="172"/>
      <c r="PC115" s="172"/>
      <c r="PD115" s="172"/>
      <c r="PE115" s="172"/>
      <c r="PF115" s="172"/>
      <c r="PG115" s="172"/>
      <c r="PH115" s="172"/>
      <c r="PI115" s="172"/>
      <c r="PJ115" s="172"/>
      <c r="PK115" s="172"/>
      <c r="PL115" s="172"/>
      <c r="PM115" s="172"/>
      <c r="PN115" s="172"/>
      <c r="PO115" s="172"/>
      <c r="PP115" s="172"/>
      <c r="PQ115" s="172"/>
      <c r="PR115" s="172"/>
      <c r="PS115" s="172"/>
      <c r="PT115" s="172"/>
      <c r="PU115" s="172"/>
      <c r="PV115" s="172"/>
      <c r="PW115" s="172"/>
      <c r="PX115" s="172"/>
      <c r="PY115" s="172"/>
      <c r="PZ115" s="172"/>
      <c r="QA115" s="172"/>
      <c r="QB115" s="172"/>
      <c r="QC115" s="172"/>
      <c r="QD115" s="172"/>
      <c r="QE115" s="172"/>
      <c r="QF115" s="172"/>
      <c r="QG115" s="172"/>
      <c r="QH115" s="172"/>
      <c r="QI115" s="172"/>
      <c r="QJ115" s="172"/>
      <c r="QK115" s="172"/>
      <c r="QL115" s="172"/>
      <c r="QM115" s="172"/>
      <c r="QN115" s="172"/>
      <c r="QO115" s="172"/>
      <c r="QP115" s="172"/>
      <c r="QQ115" s="172"/>
      <c r="QR115" s="172"/>
      <c r="QS115" s="172"/>
      <c r="QT115" s="172"/>
      <c r="QU115" s="172"/>
      <c r="QV115" s="172"/>
      <c r="QW115" s="172"/>
      <c r="QX115" s="172"/>
      <c r="QY115" s="172"/>
      <c r="QZ115" s="172"/>
      <c r="RA115" s="172"/>
      <c r="RB115" s="172"/>
      <c r="RC115" s="172"/>
      <c r="RD115" s="172"/>
      <c r="RE115" s="172"/>
      <c r="RF115" s="172"/>
      <c r="RG115" s="172"/>
      <c r="RH115" s="172"/>
      <c r="RI115" s="172"/>
      <c r="RJ115" s="172"/>
      <c r="RK115" s="172"/>
      <c r="RL115" s="172"/>
      <c r="RM115" s="172"/>
      <c r="RN115" s="172"/>
      <c r="RO115" s="172"/>
      <c r="RP115" s="172"/>
      <c r="RQ115" s="172"/>
      <c r="RR115" s="172"/>
      <c r="RS115" s="172"/>
      <c r="RT115" s="172"/>
      <c r="RU115" s="172"/>
      <c r="RV115" s="172"/>
      <c r="RW115" s="172"/>
      <c r="RX115" s="172"/>
      <c r="RY115" s="172"/>
      <c r="RZ115" s="172"/>
      <c r="SA115" s="172"/>
      <c r="SB115" s="172"/>
      <c r="SC115" s="172"/>
      <c r="SD115" s="172"/>
      <c r="SE115" s="172"/>
      <c r="SF115" s="172"/>
      <c r="SG115" s="172"/>
      <c r="SH115" s="172"/>
      <c r="SI115" s="172"/>
      <c r="SJ115" s="172"/>
      <c r="SK115" s="172"/>
      <c r="SL115" s="172"/>
      <c r="SM115" s="172"/>
      <c r="SN115" s="172"/>
      <c r="SO115" s="172"/>
      <c r="SP115" s="172"/>
      <c r="SQ115" s="172"/>
      <c r="SR115" s="172"/>
      <c r="SS115" s="172"/>
      <c r="ST115" s="172"/>
      <c r="SU115" s="172"/>
      <c r="SV115" s="172"/>
      <c r="SW115" s="172"/>
      <c r="SX115" s="172"/>
      <c r="SY115" s="172"/>
      <c r="SZ115" s="172"/>
      <c r="TA115" s="172"/>
      <c r="TB115" s="172"/>
      <c r="TC115" s="172"/>
      <c r="TD115" s="172"/>
      <c r="TE115" s="172"/>
      <c r="TF115" s="172"/>
      <c r="TG115" s="172"/>
      <c r="TH115" s="172"/>
      <c r="TI115" s="172"/>
      <c r="TJ115" s="172"/>
      <c r="TK115" s="172"/>
      <c r="TL115" s="172"/>
      <c r="TM115" s="172"/>
      <c r="TN115" s="172"/>
      <c r="TO115" s="172"/>
      <c r="TP115" s="172"/>
      <c r="TQ115" s="172"/>
      <c r="TR115" s="172"/>
      <c r="TS115" s="172"/>
      <c r="TT115" s="172"/>
      <c r="TU115" s="172"/>
      <c r="TV115" s="172"/>
      <c r="TW115" s="172"/>
      <c r="TX115" s="172"/>
      <c r="TY115" s="172"/>
      <c r="TZ115" s="172"/>
      <c r="UA115" s="172"/>
      <c r="UB115" s="172"/>
      <c r="UC115" s="172"/>
      <c r="UD115" s="172"/>
      <c r="UE115" s="172"/>
      <c r="UF115" s="172"/>
      <c r="UG115" s="172"/>
      <c r="UH115" s="172"/>
      <c r="UI115" s="172"/>
      <c r="UJ115" s="172"/>
      <c r="UK115" s="172"/>
      <c r="UL115" s="172"/>
      <c r="UM115" s="172"/>
      <c r="UN115" s="172"/>
      <c r="UO115" s="172"/>
      <c r="UP115" s="172"/>
      <c r="UQ115" s="172"/>
      <c r="UR115" s="172"/>
      <c r="US115" s="172"/>
      <c r="UT115" s="172"/>
      <c r="UU115" s="172"/>
      <c r="UV115" s="172"/>
      <c r="UW115" s="172"/>
      <c r="UX115" s="172"/>
      <c r="UY115" s="172"/>
      <c r="UZ115" s="172"/>
      <c r="VA115" s="172"/>
      <c r="VB115" s="172"/>
      <c r="VC115" s="172"/>
      <c r="VD115" s="172"/>
      <c r="VE115" s="172"/>
      <c r="VF115" s="172"/>
      <c r="VG115" s="172"/>
      <c r="VH115" s="172"/>
      <c r="VI115" s="172"/>
      <c r="VJ115" s="172"/>
      <c r="VK115" s="172"/>
      <c r="VL115" s="172"/>
      <c r="VM115" s="172"/>
      <c r="VN115" s="172"/>
      <c r="VO115" s="172"/>
      <c r="VP115" s="172"/>
      <c r="VQ115" s="172"/>
      <c r="VR115" s="172"/>
      <c r="VS115" s="172"/>
      <c r="VT115" s="172"/>
      <c r="VU115" s="172"/>
      <c r="VV115" s="172"/>
      <c r="VW115" s="172"/>
      <c r="VX115" s="172"/>
      <c r="VY115" s="172"/>
      <c r="VZ115" s="172"/>
      <c r="WA115" s="172"/>
      <c r="WB115" s="172"/>
      <c r="WC115" s="172"/>
      <c r="WD115" s="172"/>
      <c r="WE115" s="172"/>
      <c r="WF115" s="172"/>
      <c r="WG115" s="172"/>
      <c r="WH115" s="172"/>
      <c r="WI115" s="172"/>
      <c r="WJ115" s="172"/>
      <c r="WK115" s="172"/>
      <c r="WL115" s="172"/>
      <c r="WM115" s="172"/>
      <c r="WN115" s="172"/>
      <c r="WO115" s="172"/>
      <c r="WP115" s="172"/>
      <c r="WQ115" s="172"/>
      <c r="WR115" s="172"/>
      <c r="WS115" s="172"/>
      <c r="WT115" s="172"/>
      <c r="WU115" s="172"/>
      <c r="WV115" s="172"/>
      <c r="WW115" s="172"/>
      <c r="WX115" s="172"/>
      <c r="WY115" s="172"/>
      <c r="WZ115" s="172"/>
      <c r="XA115" s="172"/>
      <c r="XB115" s="172"/>
      <c r="XC115" s="172"/>
      <c r="XD115" s="172"/>
      <c r="XE115" s="172"/>
      <c r="XF115" s="172"/>
      <c r="XG115" s="172"/>
      <c r="XH115" s="172"/>
      <c r="XI115" s="172"/>
      <c r="XJ115" s="172"/>
      <c r="XK115" s="172"/>
      <c r="XL115" s="172"/>
      <c r="XM115" s="172"/>
      <c r="XN115" s="172"/>
      <c r="XO115" s="172"/>
      <c r="XP115" s="172"/>
      <c r="XQ115" s="172"/>
      <c r="XR115" s="172"/>
      <c r="XS115" s="172"/>
      <c r="XT115" s="172"/>
      <c r="XU115" s="172"/>
      <c r="XV115" s="172"/>
      <c r="XW115" s="172"/>
      <c r="XX115" s="172"/>
      <c r="XY115" s="172"/>
      <c r="XZ115" s="172"/>
      <c r="YA115" s="172"/>
      <c r="YB115" s="172"/>
      <c r="YC115" s="172"/>
      <c r="YD115" s="172"/>
      <c r="YE115" s="172"/>
      <c r="YF115" s="172"/>
      <c r="YG115" s="172"/>
      <c r="YH115" s="172"/>
      <c r="YI115" s="172"/>
      <c r="YJ115" s="172"/>
      <c r="YK115" s="172"/>
      <c r="YL115" s="172"/>
      <c r="YM115" s="172"/>
      <c r="YN115" s="172"/>
      <c r="YO115" s="172"/>
      <c r="YP115" s="172"/>
      <c r="YQ115" s="172"/>
      <c r="YR115" s="172"/>
      <c r="YS115" s="172"/>
      <c r="YT115" s="172"/>
      <c r="YU115" s="172"/>
      <c r="YV115" s="172"/>
      <c r="YW115" s="172"/>
      <c r="YX115" s="172"/>
      <c r="YY115" s="172"/>
      <c r="YZ115" s="172"/>
      <c r="ZA115" s="172"/>
      <c r="ZB115" s="172"/>
      <c r="ZC115" s="172"/>
      <c r="ZD115" s="172"/>
      <c r="ZE115" s="172"/>
      <c r="ZF115" s="172"/>
      <c r="ZG115" s="172"/>
      <c r="ZH115" s="172"/>
      <c r="ZI115" s="172"/>
      <c r="ZJ115" s="172"/>
      <c r="ZK115" s="172"/>
      <c r="ZL115" s="172"/>
      <c r="ZM115" s="172"/>
      <c r="ZN115" s="172"/>
      <c r="ZO115" s="172"/>
      <c r="ZP115" s="172"/>
      <c r="ZQ115" s="172"/>
      <c r="ZR115" s="172"/>
      <c r="ZS115" s="172"/>
      <c r="ZT115" s="172"/>
      <c r="ZU115" s="172"/>
      <c r="ZV115" s="172"/>
      <c r="ZW115" s="172"/>
      <c r="ZX115" s="172"/>
      <c r="ZY115" s="172"/>
      <c r="ZZ115" s="172"/>
      <c r="AAA115" s="172"/>
      <c r="AAB115" s="172"/>
      <c r="AAC115" s="172"/>
      <c r="AAD115" s="172"/>
      <c r="AAE115" s="172"/>
      <c r="AAF115" s="172"/>
      <c r="AAG115" s="172"/>
      <c r="AAH115" s="172"/>
      <c r="AAI115" s="172"/>
      <c r="AAJ115" s="172"/>
      <c r="AAK115" s="172"/>
      <c r="AAL115" s="172"/>
      <c r="AAM115" s="172"/>
      <c r="AAN115" s="172"/>
      <c r="AAO115" s="172"/>
      <c r="AAP115" s="172"/>
      <c r="AAQ115" s="172"/>
      <c r="AAR115" s="172"/>
      <c r="AAS115" s="172"/>
      <c r="AAT115" s="172"/>
      <c r="AAU115" s="172"/>
      <c r="AAV115" s="172"/>
      <c r="AAW115" s="172"/>
      <c r="AAX115" s="172"/>
      <c r="AAY115" s="172"/>
      <c r="AAZ115" s="172"/>
      <c r="ABA115" s="172"/>
      <c r="ABB115" s="172"/>
      <c r="ABC115" s="172"/>
      <c r="ABD115" s="172"/>
      <c r="ABE115" s="172"/>
      <c r="ABF115" s="172"/>
      <c r="ABG115" s="172"/>
      <c r="ABH115" s="172"/>
      <c r="ABI115" s="172"/>
      <c r="ABJ115" s="172"/>
      <c r="ABK115" s="172"/>
      <c r="ABL115" s="172"/>
      <c r="ABM115" s="172"/>
      <c r="ABN115" s="172"/>
      <c r="ABO115" s="172"/>
      <c r="ABP115" s="172"/>
      <c r="ABQ115" s="172"/>
      <c r="ABR115" s="172"/>
      <c r="ABS115" s="172"/>
      <c r="ABT115" s="172"/>
      <c r="ABU115" s="172"/>
      <c r="ABV115" s="172"/>
      <c r="ABW115" s="172"/>
      <c r="ABX115" s="172"/>
      <c r="ABY115" s="172"/>
      <c r="ABZ115" s="172"/>
      <c r="ACA115" s="172"/>
      <c r="ACB115" s="172"/>
      <c r="ACC115" s="172"/>
      <c r="ACD115" s="172"/>
      <c r="ACE115" s="172"/>
      <c r="ACF115" s="172"/>
      <c r="ACG115" s="172"/>
      <c r="ACH115" s="172"/>
      <c r="ACI115" s="172"/>
      <c r="ACJ115" s="172"/>
      <c r="ACK115" s="172"/>
      <c r="ACL115" s="172"/>
      <c r="ACM115" s="172"/>
      <c r="ACN115" s="172"/>
      <c r="ACO115" s="172"/>
      <c r="ACP115" s="172"/>
      <c r="ACQ115" s="172"/>
      <c r="ACR115" s="172"/>
      <c r="ACS115" s="172"/>
      <c r="ACT115" s="172"/>
      <c r="ACU115" s="172"/>
      <c r="ACV115" s="172"/>
      <c r="ACW115" s="172"/>
      <c r="ACX115" s="172"/>
      <c r="ACY115" s="172"/>
      <c r="ACZ115" s="172"/>
      <c r="ADA115" s="172"/>
      <c r="ADB115" s="172"/>
      <c r="ADC115" s="172"/>
      <c r="ADD115" s="172"/>
      <c r="ADE115" s="172"/>
      <c r="ADF115" s="172"/>
      <c r="ADG115" s="172"/>
      <c r="ADH115" s="172"/>
      <c r="ADI115" s="172"/>
      <c r="ADJ115" s="172"/>
      <c r="ADK115" s="172"/>
      <c r="ADL115" s="172"/>
      <c r="ADM115" s="172"/>
      <c r="ADN115" s="172"/>
      <c r="ADO115" s="172"/>
      <c r="ADP115" s="172"/>
      <c r="ADQ115" s="172"/>
      <c r="ADR115" s="172"/>
      <c r="ADS115" s="172"/>
      <c r="ADT115" s="172"/>
      <c r="ADU115" s="172"/>
      <c r="ADV115" s="172"/>
      <c r="ADW115" s="172"/>
      <c r="ADX115" s="172"/>
      <c r="ADY115" s="172"/>
      <c r="ADZ115" s="172"/>
      <c r="AEA115" s="172"/>
      <c r="AEB115" s="172"/>
      <c r="AEC115" s="172"/>
      <c r="AED115" s="172"/>
      <c r="AEE115" s="172"/>
      <c r="AEF115" s="172"/>
      <c r="AEG115" s="172"/>
      <c r="AEH115" s="172"/>
      <c r="AEI115" s="172"/>
      <c r="AEJ115" s="172"/>
      <c r="AEK115" s="172"/>
      <c r="AEL115" s="172"/>
      <c r="AEM115" s="172"/>
      <c r="AEN115" s="172"/>
      <c r="AEO115" s="172"/>
      <c r="AEP115" s="172"/>
      <c r="AEQ115" s="172"/>
      <c r="AER115" s="172"/>
      <c r="AES115" s="172"/>
      <c r="AET115" s="172"/>
      <c r="AEU115" s="172"/>
      <c r="AEV115" s="172"/>
      <c r="AEW115" s="172"/>
      <c r="AEX115" s="172"/>
      <c r="AEY115" s="172"/>
      <c r="AEZ115" s="172"/>
      <c r="AFA115" s="172"/>
      <c r="AFB115" s="172"/>
      <c r="AFC115" s="172"/>
      <c r="AFD115" s="172"/>
      <c r="AFE115" s="172"/>
      <c r="AFF115" s="172"/>
      <c r="AFG115" s="172"/>
      <c r="AFH115" s="172"/>
      <c r="AFI115" s="172"/>
      <c r="AFJ115" s="172"/>
      <c r="AFK115" s="172"/>
      <c r="AFL115" s="172"/>
      <c r="AFM115" s="172"/>
      <c r="AFN115" s="172"/>
      <c r="AFO115" s="172"/>
      <c r="AFP115" s="172"/>
      <c r="AFQ115" s="172"/>
      <c r="AFR115" s="172"/>
      <c r="AFS115" s="172"/>
      <c r="AFT115" s="172"/>
      <c r="AFU115" s="172"/>
      <c r="AFV115" s="172"/>
      <c r="AFW115" s="172"/>
      <c r="AFX115" s="172"/>
      <c r="AFY115" s="172"/>
      <c r="AFZ115" s="172"/>
      <c r="AGA115" s="172"/>
      <c r="AGB115" s="172"/>
      <c r="AGC115" s="172"/>
      <c r="AGD115" s="172"/>
      <c r="AGE115" s="172"/>
      <c r="AGF115" s="172"/>
      <c r="AGG115" s="172"/>
      <c r="AGH115" s="172"/>
      <c r="AGI115" s="172"/>
      <c r="AGJ115" s="172"/>
      <c r="AGK115" s="172"/>
      <c r="AGL115" s="172"/>
      <c r="AGM115" s="172"/>
      <c r="AGN115" s="172"/>
      <c r="AGO115" s="172"/>
      <c r="AGP115" s="172"/>
      <c r="AGQ115" s="172"/>
      <c r="AGR115" s="172"/>
      <c r="AGS115" s="172"/>
      <c r="AGT115" s="172"/>
      <c r="AGU115" s="172"/>
      <c r="AGV115" s="172"/>
      <c r="AGW115" s="172"/>
      <c r="AGX115" s="172"/>
      <c r="AGY115" s="172"/>
      <c r="AGZ115" s="172"/>
      <c r="AHA115" s="172"/>
      <c r="AHB115" s="172"/>
      <c r="AHC115" s="172"/>
      <c r="AHD115" s="172"/>
      <c r="AHE115" s="172"/>
      <c r="AHF115" s="172"/>
      <c r="AHG115" s="172"/>
      <c r="AHH115" s="172"/>
      <c r="AHI115" s="172"/>
      <c r="AHJ115" s="172"/>
      <c r="AHK115" s="172"/>
      <c r="AHL115" s="172"/>
      <c r="AHM115" s="172"/>
      <c r="AHN115" s="172"/>
      <c r="AHO115" s="172"/>
      <c r="AHP115" s="172"/>
      <c r="AHQ115" s="172"/>
      <c r="AHR115" s="172"/>
      <c r="AHS115" s="172"/>
      <c r="AHT115" s="172"/>
      <c r="AHU115" s="172"/>
      <c r="AHV115" s="172"/>
      <c r="AHW115" s="172"/>
      <c r="AHX115" s="172"/>
      <c r="AHY115" s="172"/>
      <c r="AHZ115" s="172"/>
      <c r="AIA115" s="172"/>
      <c r="AIB115" s="172"/>
      <c r="AIC115" s="172"/>
      <c r="AID115" s="172"/>
      <c r="AIE115" s="172"/>
      <c r="AIF115" s="172"/>
      <c r="AIG115" s="172"/>
      <c r="AIH115" s="172"/>
      <c r="AII115" s="172"/>
      <c r="AIJ115" s="172"/>
      <c r="AIK115" s="172"/>
      <c r="AIL115" s="172"/>
      <c r="AIM115" s="172"/>
      <c r="AIN115" s="172"/>
      <c r="AIO115" s="172"/>
      <c r="AIP115" s="172"/>
      <c r="AIQ115" s="172"/>
      <c r="AIR115" s="172"/>
      <c r="AIS115" s="172"/>
      <c r="AIT115" s="172"/>
      <c r="AIU115" s="172"/>
      <c r="AIV115" s="172"/>
      <c r="AIW115" s="172"/>
      <c r="AIX115" s="172"/>
      <c r="AIY115" s="172"/>
      <c r="AIZ115" s="172"/>
      <c r="AJA115" s="172"/>
      <c r="AJB115" s="172"/>
      <c r="AJC115" s="172"/>
      <c r="AJD115" s="172"/>
      <c r="AJE115" s="172"/>
      <c r="AJF115" s="172"/>
      <c r="AJG115" s="172"/>
      <c r="AJH115" s="172"/>
      <c r="AJI115" s="172"/>
      <c r="AJJ115" s="172"/>
      <c r="AJK115" s="172"/>
      <c r="AJL115" s="172"/>
      <c r="AJM115" s="172"/>
      <c r="AJN115" s="172"/>
      <c r="AJO115" s="172"/>
      <c r="AJP115" s="172"/>
      <c r="AJQ115" s="172"/>
      <c r="AJR115" s="172"/>
      <c r="AJS115" s="172"/>
      <c r="AJT115" s="172"/>
      <c r="AJU115" s="172"/>
      <c r="AJV115" s="172"/>
      <c r="AJW115" s="172"/>
      <c r="AJX115" s="172"/>
      <c r="AJY115" s="172"/>
      <c r="AJZ115" s="172"/>
      <c r="AKA115" s="172"/>
      <c r="AKB115" s="172"/>
      <c r="AKC115" s="172"/>
      <c r="AKD115" s="172"/>
      <c r="AKE115" s="172"/>
      <c r="AKF115" s="172"/>
      <c r="AKG115" s="172"/>
      <c r="AKH115" s="172"/>
      <c r="AKI115" s="172"/>
      <c r="AKJ115" s="172"/>
      <c r="AKK115" s="172"/>
      <c r="AKL115" s="172"/>
      <c r="AKM115" s="172"/>
      <c r="AKN115" s="172"/>
      <c r="AKO115" s="172"/>
      <c r="AKP115" s="172"/>
      <c r="AKQ115" s="172"/>
      <c r="AKR115" s="172"/>
      <c r="AKS115" s="172"/>
      <c r="AKT115" s="172"/>
      <c r="AKU115" s="172"/>
      <c r="AKV115" s="172"/>
      <c r="AKW115" s="172"/>
      <c r="AKX115" s="172"/>
      <c r="AKY115" s="172"/>
      <c r="AKZ115" s="172"/>
      <c r="ALA115" s="172"/>
      <c r="ALB115" s="172"/>
      <c r="ALC115" s="172"/>
      <c r="ALD115" s="172"/>
      <c r="ALE115" s="172"/>
      <c r="ALF115" s="172"/>
      <c r="ALG115" s="172"/>
      <c r="ALH115" s="172"/>
      <c r="ALI115" s="172"/>
      <c r="ALJ115" s="172"/>
      <c r="ALK115" s="172"/>
      <c r="ALL115" s="172"/>
      <c r="ALM115" s="172"/>
      <c r="ALN115" s="172"/>
      <c r="ALO115" s="172"/>
      <c r="ALP115" s="172"/>
      <c r="ALQ115" s="172"/>
      <c r="ALR115" s="172"/>
      <c r="ALS115" s="172"/>
      <c r="ALT115" s="172"/>
      <c r="ALU115" s="172"/>
      <c r="ALV115" s="172"/>
      <c r="ALW115" s="172"/>
      <c r="ALX115" s="172"/>
      <c r="ALY115" s="172"/>
      <c r="ALZ115" s="172"/>
      <c r="AMA115" s="172"/>
      <c r="AMB115" s="172"/>
      <c r="AMC115" s="172"/>
      <c r="AMD115" s="172"/>
      <c r="AME115" s="172"/>
      <c r="AMF115" s="172"/>
      <c r="AMG115" s="172"/>
      <c r="AMH115" s="172"/>
      <c r="AMI115" s="172"/>
      <c r="AMJ115" s="172"/>
      <c r="AMK115" s="172"/>
      <c r="AML115" s="172"/>
    </row>
    <row r="116" spans="1:1026" s="282" customFormat="1">
      <c r="A116" s="408" t="s">
        <v>491</v>
      </c>
      <c r="B116" s="408" t="s">
        <v>492</v>
      </c>
      <c r="C116" s="154">
        <f t="shared" si="95"/>
        <v>17</v>
      </c>
      <c r="D116" s="167">
        <f t="shared" si="96"/>
        <v>68</v>
      </c>
      <c r="E116" s="166" t="str">
        <f t="shared" si="97"/>
        <v>9C</v>
      </c>
      <c r="F116" s="367" t="str">
        <f t="shared" si="98"/>
        <v>1B</v>
      </c>
      <c r="G116" s="367" t="str">
        <f t="shared" si="99"/>
        <v>0A</v>
      </c>
      <c r="H116" s="367" t="str">
        <f t="shared" si="100"/>
        <v>57</v>
      </c>
      <c r="I116" s="367" t="str">
        <f t="shared" si="101"/>
        <v>00</v>
      </c>
      <c r="J116" s="367" t="str">
        <f t="shared" si="102"/>
        <v>FF</v>
      </c>
      <c r="K116" s="367" t="str">
        <f t="shared" si="103"/>
        <v>05</v>
      </c>
      <c r="L116" s="367" t="str">
        <f t="shared" si="104"/>
        <v>1C</v>
      </c>
      <c r="M116" s="367" t="str">
        <f t="shared" si="105"/>
        <v>0</v>
      </c>
      <c r="N116" s="367" t="str">
        <f t="shared" si="106"/>
        <v/>
      </c>
      <c r="O116" s="156" t="str">
        <f t="shared" si="107"/>
        <v/>
      </c>
      <c r="P116" s="157" t="str">
        <f t="shared" si="160"/>
        <v>1</v>
      </c>
      <c r="Q116" s="158" t="str">
        <f t="shared" si="160"/>
        <v>0</v>
      </c>
      <c r="R116" s="158" t="str">
        <f t="shared" si="160"/>
        <v>0</v>
      </c>
      <c r="S116" s="159" t="str">
        <f t="shared" si="160"/>
        <v>1</v>
      </c>
      <c r="T116" s="158" t="str">
        <f t="shared" si="160"/>
        <v>1</v>
      </c>
      <c r="U116" s="158" t="str">
        <f t="shared" si="160"/>
        <v>1</v>
      </c>
      <c r="V116" s="158" t="str">
        <f t="shared" si="160"/>
        <v>0</v>
      </c>
      <c r="W116" s="159" t="str">
        <f t="shared" si="160"/>
        <v>0</v>
      </c>
      <c r="X116" s="158" t="str">
        <f t="shared" si="161"/>
        <v>0</v>
      </c>
      <c r="Y116" s="158" t="str">
        <f t="shared" si="161"/>
        <v>0</v>
      </c>
      <c r="Z116" s="158" t="str">
        <f t="shared" si="161"/>
        <v>0</v>
      </c>
      <c r="AA116" s="159" t="str">
        <f t="shared" si="161"/>
        <v>1</v>
      </c>
      <c r="AB116" s="161" t="str">
        <f t="shared" si="161"/>
        <v>1</v>
      </c>
      <c r="AC116" s="161" t="str">
        <f t="shared" si="161"/>
        <v>0</v>
      </c>
      <c r="AD116" s="158" t="str">
        <f t="shared" si="161"/>
        <v>1</v>
      </c>
      <c r="AE116" s="159" t="str">
        <f t="shared" si="161"/>
        <v>1</v>
      </c>
      <c r="AF116" s="367" t="str">
        <f t="shared" si="162"/>
        <v>0</v>
      </c>
      <c r="AG116" s="162" t="str">
        <f t="shared" si="162"/>
        <v>0</v>
      </c>
      <c r="AH116" s="163" t="str">
        <f t="shared" si="162"/>
        <v>0</v>
      </c>
      <c r="AI116" s="165" t="str">
        <f t="shared" si="162"/>
        <v>0</v>
      </c>
      <c r="AJ116" s="164" t="str">
        <f t="shared" si="162"/>
        <v>1</v>
      </c>
      <c r="AK116" s="164" t="str">
        <f t="shared" si="162"/>
        <v>0</v>
      </c>
      <c r="AL116" s="289" t="str">
        <f t="shared" si="162"/>
        <v>1</v>
      </c>
      <c r="AM116" s="165" t="str">
        <f t="shared" si="162"/>
        <v>0</v>
      </c>
      <c r="AN116" s="230" t="str">
        <f t="shared" si="163"/>
        <v>0</v>
      </c>
      <c r="AO116" s="230" t="str">
        <f t="shared" si="163"/>
        <v>1</v>
      </c>
      <c r="AP116" s="230" t="str">
        <f t="shared" si="163"/>
        <v>0</v>
      </c>
      <c r="AQ116" s="231" t="str">
        <f t="shared" si="163"/>
        <v>1</v>
      </c>
      <c r="AR116" s="230" t="str">
        <f t="shared" si="163"/>
        <v>0</v>
      </c>
      <c r="AS116" s="230" t="str">
        <f t="shared" si="163"/>
        <v>1</v>
      </c>
      <c r="AT116" s="230" t="str">
        <f t="shared" si="163"/>
        <v>1</v>
      </c>
      <c r="AU116" s="231" t="str">
        <f t="shared" si="163"/>
        <v>1</v>
      </c>
      <c r="AV116" s="230" t="str">
        <f t="shared" si="164"/>
        <v>0</v>
      </c>
      <c r="AW116" s="232" t="str">
        <f t="shared" si="164"/>
        <v>0</v>
      </c>
      <c r="AX116" s="232" t="str">
        <f t="shared" si="164"/>
        <v>0</v>
      </c>
      <c r="AY116" s="233" t="str">
        <f t="shared" si="164"/>
        <v>0</v>
      </c>
      <c r="AZ116" s="232" t="str">
        <f t="shared" si="164"/>
        <v>0</v>
      </c>
      <c r="BA116" s="232" t="str">
        <f t="shared" si="164"/>
        <v>0</v>
      </c>
      <c r="BB116" s="232" t="str">
        <f t="shared" si="164"/>
        <v>0</v>
      </c>
      <c r="BC116" s="233" t="str">
        <f t="shared" si="164"/>
        <v>0</v>
      </c>
      <c r="BD116" s="168" t="str">
        <f t="shared" si="165"/>
        <v>1</v>
      </c>
      <c r="BE116" s="168" t="str">
        <f t="shared" si="165"/>
        <v>1</v>
      </c>
      <c r="BF116" s="168" t="str">
        <f t="shared" si="165"/>
        <v>1</v>
      </c>
      <c r="BG116" s="169" t="str">
        <f t="shared" si="165"/>
        <v>1</v>
      </c>
      <c r="BH116" s="168" t="str">
        <f t="shared" si="165"/>
        <v>1</v>
      </c>
      <c r="BI116" s="168" t="str">
        <f t="shared" si="165"/>
        <v>1</v>
      </c>
      <c r="BJ116" s="168" t="str">
        <f t="shared" si="165"/>
        <v>1</v>
      </c>
      <c r="BK116" s="169" t="str">
        <f t="shared" si="165"/>
        <v>1</v>
      </c>
      <c r="BL116" s="168" t="str">
        <f t="shared" si="166"/>
        <v>0</v>
      </c>
      <c r="BM116" s="168" t="str">
        <f t="shared" si="166"/>
        <v>0</v>
      </c>
      <c r="BN116" s="168" t="str">
        <f t="shared" si="166"/>
        <v>0</v>
      </c>
      <c r="BO116" s="169" t="str">
        <f t="shared" si="166"/>
        <v>0</v>
      </c>
      <c r="BP116" s="168" t="str">
        <f t="shared" si="166"/>
        <v>0</v>
      </c>
      <c r="BQ116" s="168" t="str">
        <f t="shared" si="166"/>
        <v>1</v>
      </c>
      <c r="BR116" s="168" t="str">
        <f t="shared" si="166"/>
        <v>0</v>
      </c>
      <c r="BS116" s="169" t="str">
        <f t="shared" si="166"/>
        <v>1</v>
      </c>
      <c r="BT116" s="302" t="str">
        <f t="shared" si="167"/>
        <v>0</v>
      </c>
      <c r="BU116" s="302" t="str">
        <f t="shared" si="167"/>
        <v>0</v>
      </c>
      <c r="BV116" s="302" t="str">
        <f t="shared" si="167"/>
        <v>0</v>
      </c>
      <c r="BW116" s="303" t="str">
        <f t="shared" si="167"/>
        <v>1</v>
      </c>
      <c r="BX116" s="302" t="str">
        <f t="shared" si="167"/>
        <v>1</v>
      </c>
      <c r="BY116" s="302" t="str">
        <f t="shared" si="167"/>
        <v>1</v>
      </c>
      <c r="BZ116" s="302" t="str">
        <f t="shared" si="167"/>
        <v>0</v>
      </c>
      <c r="CA116" s="303" t="str">
        <f t="shared" si="167"/>
        <v>0</v>
      </c>
      <c r="CB116" s="164" t="str">
        <f t="shared" si="168"/>
        <v>0</v>
      </c>
      <c r="CC116" s="289" t="str">
        <f t="shared" si="168"/>
        <v>0</v>
      </c>
      <c r="CD116" s="340" t="str">
        <f t="shared" si="168"/>
        <v>0</v>
      </c>
      <c r="CE116" s="341" t="str">
        <f t="shared" si="168"/>
        <v>0</v>
      </c>
      <c r="CF116" s="340" t="str">
        <f t="shared" si="168"/>
        <v>0</v>
      </c>
      <c r="CG116" s="340" t="str">
        <f t="shared" si="168"/>
        <v>0</v>
      </c>
      <c r="CH116" s="340" t="str">
        <f t="shared" si="168"/>
        <v>0</v>
      </c>
      <c r="CI116" s="341" t="str">
        <f t="shared" si="168"/>
        <v>0</v>
      </c>
      <c r="CJ116" s="367"/>
      <c r="CK116" s="367"/>
      <c r="CL116" s="32" t="str">
        <f t="shared" si="146"/>
        <v>9C1B</v>
      </c>
      <c r="CM116" s="285">
        <f t="shared" si="147"/>
        <v>87</v>
      </c>
      <c r="CN116" s="285">
        <f t="shared" si="150"/>
        <v>97</v>
      </c>
      <c r="CO116" s="142">
        <f t="shared" si="117"/>
        <v>63.5</v>
      </c>
      <c r="CP116" s="142">
        <f t="shared" si="118"/>
        <v>17.5</v>
      </c>
      <c r="CQ116" s="154">
        <f t="shared" si="148"/>
        <v>5</v>
      </c>
      <c r="CR116" s="367"/>
      <c r="CS116" s="170">
        <f t="shared" si="119"/>
        <v>9</v>
      </c>
      <c r="CT116" s="23">
        <f t="shared" si="120"/>
        <v>12</v>
      </c>
      <c r="CU116" s="171">
        <f t="shared" si="121"/>
        <v>1</v>
      </c>
      <c r="CV116" s="23">
        <f t="shared" si="122"/>
        <v>11</v>
      </c>
      <c r="CW116" s="172">
        <f t="shared" si="123"/>
        <v>0</v>
      </c>
      <c r="CX116" s="24">
        <f t="shared" si="124"/>
        <v>10</v>
      </c>
      <c r="CY116" s="267">
        <f t="shared" si="125"/>
        <v>5</v>
      </c>
      <c r="CZ116" s="268">
        <f t="shared" si="126"/>
        <v>7</v>
      </c>
      <c r="DA116" s="267">
        <f t="shared" si="127"/>
        <v>0</v>
      </c>
      <c r="DB116" s="268">
        <f t="shared" si="128"/>
        <v>0</v>
      </c>
      <c r="DC116" s="173">
        <f t="shared" si="129"/>
        <v>15</v>
      </c>
      <c r="DD116" s="26">
        <f t="shared" si="130"/>
        <v>15</v>
      </c>
      <c r="DE116" s="173">
        <f t="shared" si="131"/>
        <v>0</v>
      </c>
      <c r="DF116" s="26">
        <f t="shared" si="132"/>
        <v>5</v>
      </c>
      <c r="DG116" s="326">
        <f t="shared" si="133"/>
        <v>1</v>
      </c>
      <c r="DH116" s="327">
        <f t="shared" si="134"/>
        <v>12</v>
      </c>
      <c r="DI116" s="172">
        <f t="shared" si="135"/>
        <v>0</v>
      </c>
      <c r="DJ116" s="24">
        <f t="shared" si="136"/>
        <v>0</v>
      </c>
      <c r="DK116" s="172"/>
      <c r="DL116" s="19">
        <f t="shared" si="137"/>
        <v>156</v>
      </c>
      <c r="DM116" s="19">
        <f t="shared" si="138"/>
        <v>27</v>
      </c>
      <c r="DN116" s="174">
        <f t="shared" si="139"/>
        <v>10</v>
      </c>
      <c r="DO116" s="278">
        <f t="shared" si="140"/>
        <v>87</v>
      </c>
      <c r="DP116" s="278">
        <f t="shared" si="141"/>
        <v>0</v>
      </c>
      <c r="DQ116" s="20">
        <f t="shared" si="142"/>
        <v>255</v>
      </c>
      <c r="DR116" s="20">
        <f t="shared" si="143"/>
        <v>5</v>
      </c>
      <c r="DS116" s="337">
        <f t="shared" si="144"/>
        <v>28</v>
      </c>
      <c r="DT116" s="174">
        <f t="shared" si="145"/>
        <v>0</v>
      </c>
      <c r="DU116" s="172">
        <f t="shared" si="149"/>
        <v>28</v>
      </c>
      <c r="DV116" s="172"/>
      <c r="DW116" s="172"/>
      <c r="DX116" s="172"/>
      <c r="DY116" s="172"/>
      <c r="DZ116" s="172"/>
      <c r="EA116" s="172"/>
      <c r="EB116" s="172"/>
      <c r="EC116" s="172"/>
      <c r="ED116" s="172"/>
      <c r="EE116" s="172"/>
      <c r="EF116" s="172"/>
      <c r="EG116" s="172"/>
      <c r="EH116" s="172"/>
      <c r="EI116" s="172"/>
      <c r="EJ116" s="172"/>
      <c r="EK116" s="172"/>
      <c r="EL116" s="172"/>
      <c r="EM116" s="172"/>
      <c r="EN116" s="172"/>
      <c r="EO116" s="172"/>
      <c r="EP116" s="172"/>
      <c r="EQ116" s="172"/>
      <c r="ER116" s="172"/>
      <c r="ES116" s="172"/>
      <c r="ET116" s="172"/>
      <c r="EU116" s="172"/>
      <c r="EV116" s="172"/>
      <c r="EW116" s="172"/>
      <c r="EX116" s="172"/>
      <c r="EY116" s="172"/>
      <c r="EZ116" s="172"/>
      <c r="FA116" s="172"/>
      <c r="FB116" s="172"/>
      <c r="FC116" s="172"/>
      <c r="FD116" s="172"/>
      <c r="FE116" s="172"/>
      <c r="FF116" s="172"/>
      <c r="FG116" s="172"/>
      <c r="FH116" s="172"/>
      <c r="FI116" s="172"/>
      <c r="FJ116" s="172"/>
      <c r="FK116" s="172"/>
      <c r="FL116" s="172"/>
      <c r="FM116" s="172"/>
      <c r="FN116" s="172"/>
      <c r="FO116" s="172"/>
      <c r="FP116" s="172"/>
      <c r="FQ116" s="172"/>
      <c r="FR116" s="172"/>
      <c r="FS116" s="172"/>
      <c r="FT116" s="172"/>
      <c r="FU116" s="172"/>
      <c r="FV116" s="172"/>
      <c r="FW116" s="172"/>
      <c r="FX116" s="172"/>
      <c r="FY116" s="172"/>
      <c r="FZ116" s="172"/>
      <c r="GA116" s="172"/>
      <c r="GB116" s="172"/>
      <c r="GC116" s="172"/>
      <c r="GD116" s="172"/>
      <c r="GE116" s="172"/>
      <c r="GF116" s="172"/>
      <c r="GG116" s="172"/>
      <c r="GH116" s="172"/>
      <c r="GI116" s="172"/>
      <c r="GJ116" s="172"/>
      <c r="GK116" s="172"/>
      <c r="GL116" s="172"/>
      <c r="GM116" s="172"/>
      <c r="GN116" s="172"/>
      <c r="GO116" s="172"/>
      <c r="GP116" s="172"/>
      <c r="GQ116" s="172"/>
      <c r="GR116" s="172"/>
      <c r="GS116" s="172"/>
      <c r="GT116" s="172"/>
      <c r="GU116" s="172"/>
      <c r="GV116" s="172"/>
      <c r="GW116" s="172"/>
      <c r="GX116" s="172"/>
      <c r="GY116" s="172"/>
      <c r="GZ116" s="172"/>
      <c r="HA116" s="172"/>
      <c r="HB116" s="172"/>
      <c r="HC116" s="172"/>
      <c r="HD116" s="172"/>
      <c r="HE116" s="172"/>
      <c r="HF116" s="172"/>
      <c r="HG116" s="172"/>
      <c r="HH116" s="172"/>
      <c r="HI116" s="172"/>
      <c r="HJ116" s="172"/>
      <c r="HK116" s="172"/>
      <c r="HL116" s="172"/>
      <c r="HM116" s="172"/>
      <c r="HN116" s="172"/>
      <c r="HO116" s="172"/>
      <c r="HP116" s="172"/>
      <c r="HQ116" s="172"/>
      <c r="HR116" s="172"/>
      <c r="HS116" s="172"/>
      <c r="HT116" s="172"/>
      <c r="HU116" s="172"/>
      <c r="HV116" s="172"/>
      <c r="HW116" s="172"/>
      <c r="HX116" s="172"/>
      <c r="HY116" s="172"/>
      <c r="HZ116" s="172"/>
      <c r="IA116" s="172"/>
      <c r="IB116" s="172"/>
      <c r="IC116" s="172"/>
      <c r="ID116" s="172"/>
      <c r="IE116" s="172"/>
      <c r="IF116" s="172"/>
      <c r="IG116" s="172"/>
      <c r="IH116" s="172"/>
      <c r="II116" s="172"/>
      <c r="IJ116" s="172"/>
      <c r="IK116" s="172"/>
      <c r="IL116" s="172"/>
      <c r="IM116" s="172"/>
      <c r="IN116" s="172"/>
      <c r="IO116" s="172"/>
      <c r="IP116" s="172"/>
      <c r="IQ116" s="172"/>
      <c r="IR116" s="172"/>
      <c r="IS116" s="172"/>
      <c r="IT116" s="172"/>
      <c r="IU116" s="172"/>
      <c r="IV116" s="172"/>
      <c r="IW116" s="172"/>
      <c r="IX116" s="172"/>
      <c r="IY116" s="172"/>
      <c r="IZ116" s="172"/>
      <c r="JA116" s="172"/>
      <c r="JB116" s="172"/>
      <c r="JC116" s="172"/>
      <c r="JD116" s="172"/>
      <c r="JE116" s="172"/>
      <c r="JF116" s="172"/>
      <c r="JG116" s="172"/>
      <c r="JH116" s="172"/>
      <c r="JI116" s="172"/>
      <c r="JJ116" s="172"/>
      <c r="JK116" s="172"/>
      <c r="JL116" s="172"/>
      <c r="JM116" s="172"/>
      <c r="JN116" s="172"/>
      <c r="JO116" s="172"/>
      <c r="JP116" s="172"/>
      <c r="JQ116" s="172"/>
      <c r="JR116" s="172"/>
      <c r="JS116" s="172"/>
      <c r="JT116" s="172"/>
      <c r="JU116" s="172"/>
      <c r="JV116" s="172"/>
      <c r="JW116" s="172"/>
      <c r="JX116" s="172"/>
      <c r="JY116" s="172"/>
      <c r="JZ116" s="172"/>
      <c r="KA116" s="172"/>
      <c r="KB116" s="172"/>
      <c r="KC116" s="172"/>
      <c r="KD116" s="172"/>
      <c r="KE116" s="172"/>
      <c r="KF116" s="172"/>
      <c r="KG116" s="172"/>
      <c r="KH116" s="172"/>
      <c r="KI116" s="172"/>
      <c r="KJ116" s="172"/>
      <c r="KK116" s="172"/>
      <c r="KL116" s="172"/>
      <c r="KM116" s="172"/>
      <c r="KN116" s="172"/>
      <c r="KO116" s="172"/>
      <c r="KP116" s="172"/>
      <c r="KQ116" s="172"/>
      <c r="KR116" s="172"/>
      <c r="KS116" s="172"/>
      <c r="KT116" s="172"/>
      <c r="KU116" s="172"/>
      <c r="KV116" s="172"/>
      <c r="KW116" s="172"/>
      <c r="KX116" s="172"/>
      <c r="KY116" s="172"/>
      <c r="KZ116" s="172"/>
      <c r="LA116" s="172"/>
      <c r="LB116" s="172"/>
      <c r="LC116" s="172"/>
      <c r="LD116" s="172"/>
      <c r="LE116" s="172"/>
      <c r="LF116" s="172"/>
      <c r="LG116" s="172"/>
      <c r="LH116" s="172"/>
      <c r="LI116" s="172"/>
      <c r="LJ116" s="172"/>
      <c r="LK116" s="172"/>
      <c r="LL116" s="172"/>
      <c r="LM116" s="172"/>
      <c r="LN116" s="172"/>
      <c r="LO116" s="172"/>
      <c r="LP116" s="172"/>
      <c r="LQ116" s="172"/>
      <c r="LR116" s="172"/>
      <c r="LS116" s="172"/>
      <c r="LT116" s="172"/>
      <c r="LU116" s="172"/>
      <c r="LV116" s="172"/>
      <c r="LW116" s="172"/>
      <c r="LX116" s="172"/>
      <c r="LY116" s="172"/>
      <c r="LZ116" s="172"/>
      <c r="MA116" s="172"/>
      <c r="MB116" s="172"/>
      <c r="MC116" s="172"/>
      <c r="MD116" s="172"/>
      <c r="ME116" s="172"/>
      <c r="MF116" s="172"/>
      <c r="MG116" s="172"/>
      <c r="MH116" s="172"/>
      <c r="MI116" s="172"/>
      <c r="MJ116" s="172"/>
      <c r="MK116" s="172"/>
      <c r="ML116" s="172"/>
      <c r="MM116" s="172"/>
      <c r="MN116" s="172"/>
      <c r="MO116" s="172"/>
      <c r="MP116" s="172"/>
      <c r="MQ116" s="172"/>
      <c r="MR116" s="172"/>
      <c r="MS116" s="172"/>
      <c r="MT116" s="172"/>
      <c r="MU116" s="172"/>
      <c r="MV116" s="172"/>
      <c r="MW116" s="172"/>
      <c r="MX116" s="172"/>
      <c r="MY116" s="172"/>
      <c r="MZ116" s="172"/>
      <c r="NA116" s="172"/>
      <c r="NB116" s="172"/>
      <c r="NC116" s="172"/>
      <c r="ND116" s="172"/>
      <c r="NE116" s="172"/>
      <c r="NF116" s="172"/>
      <c r="NG116" s="172"/>
      <c r="NH116" s="172"/>
      <c r="NI116" s="172"/>
      <c r="NJ116" s="172"/>
      <c r="NK116" s="172"/>
      <c r="NL116" s="172"/>
      <c r="NM116" s="172"/>
      <c r="NN116" s="172"/>
      <c r="NO116" s="172"/>
      <c r="NP116" s="172"/>
      <c r="NQ116" s="172"/>
      <c r="NR116" s="172"/>
      <c r="NS116" s="172"/>
      <c r="NT116" s="172"/>
      <c r="NU116" s="172"/>
      <c r="NV116" s="172"/>
      <c r="NW116" s="172"/>
      <c r="NX116" s="172"/>
      <c r="NY116" s="172"/>
      <c r="NZ116" s="172"/>
      <c r="OA116" s="172"/>
      <c r="OB116" s="172"/>
      <c r="OC116" s="172"/>
      <c r="OD116" s="172"/>
      <c r="OE116" s="172"/>
      <c r="OF116" s="172"/>
      <c r="OG116" s="172"/>
      <c r="OH116" s="172"/>
      <c r="OI116" s="172"/>
      <c r="OJ116" s="172"/>
      <c r="OK116" s="172"/>
      <c r="OL116" s="172"/>
      <c r="OM116" s="172"/>
      <c r="ON116" s="172"/>
      <c r="OO116" s="172"/>
      <c r="OP116" s="172"/>
      <c r="OQ116" s="172"/>
      <c r="OR116" s="172"/>
      <c r="OS116" s="172"/>
      <c r="OT116" s="172"/>
      <c r="OU116" s="172"/>
      <c r="OV116" s="172"/>
      <c r="OW116" s="172"/>
      <c r="OX116" s="172"/>
      <c r="OY116" s="172"/>
      <c r="OZ116" s="172"/>
      <c r="PA116" s="172"/>
      <c r="PB116" s="172"/>
      <c r="PC116" s="172"/>
      <c r="PD116" s="172"/>
      <c r="PE116" s="172"/>
      <c r="PF116" s="172"/>
      <c r="PG116" s="172"/>
      <c r="PH116" s="172"/>
      <c r="PI116" s="172"/>
      <c r="PJ116" s="172"/>
      <c r="PK116" s="172"/>
      <c r="PL116" s="172"/>
      <c r="PM116" s="172"/>
      <c r="PN116" s="172"/>
      <c r="PO116" s="172"/>
      <c r="PP116" s="172"/>
      <c r="PQ116" s="172"/>
      <c r="PR116" s="172"/>
      <c r="PS116" s="172"/>
      <c r="PT116" s="172"/>
      <c r="PU116" s="172"/>
      <c r="PV116" s="172"/>
      <c r="PW116" s="172"/>
      <c r="PX116" s="172"/>
      <c r="PY116" s="172"/>
      <c r="PZ116" s="172"/>
      <c r="QA116" s="172"/>
      <c r="QB116" s="172"/>
      <c r="QC116" s="172"/>
      <c r="QD116" s="172"/>
      <c r="QE116" s="172"/>
      <c r="QF116" s="172"/>
      <c r="QG116" s="172"/>
      <c r="QH116" s="172"/>
      <c r="QI116" s="172"/>
      <c r="QJ116" s="172"/>
      <c r="QK116" s="172"/>
      <c r="QL116" s="172"/>
      <c r="QM116" s="172"/>
      <c r="QN116" s="172"/>
      <c r="QO116" s="172"/>
      <c r="QP116" s="172"/>
      <c r="QQ116" s="172"/>
      <c r="QR116" s="172"/>
      <c r="QS116" s="172"/>
      <c r="QT116" s="172"/>
      <c r="QU116" s="172"/>
      <c r="QV116" s="172"/>
      <c r="QW116" s="172"/>
      <c r="QX116" s="172"/>
      <c r="QY116" s="172"/>
      <c r="QZ116" s="172"/>
      <c r="RA116" s="172"/>
      <c r="RB116" s="172"/>
      <c r="RC116" s="172"/>
      <c r="RD116" s="172"/>
      <c r="RE116" s="172"/>
      <c r="RF116" s="172"/>
      <c r="RG116" s="172"/>
      <c r="RH116" s="172"/>
      <c r="RI116" s="172"/>
      <c r="RJ116" s="172"/>
      <c r="RK116" s="172"/>
      <c r="RL116" s="172"/>
      <c r="RM116" s="172"/>
      <c r="RN116" s="172"/>
      <c r="RO116" s="172"/>
      <c r="RP116" s="172"/>
      <c r="RQ116" s="172"/>
      <c r="RR116" s="172"/>
      <c r="RS116" s="172"/>
      <c r="RT116" s="172"/>
      <c r="RU116" s="172"/>
      <c r="RV116" s="172"/>
      <c r="RW116" s="172"/>
      <c r="RX116" s="172"/>
      <c r="RY116" s="172"/>
      <c r="RZ116" s="172"/>
      <c r="SA116" s="172"/>
      <c r="SB116" s="172"/>
      <c r="SC116" s="172"/>
      <c r="SD116" s="172"/>
      <c r="SE116" s="172"/>
      <c r="SF116" s="172"/>
      <c r="SG116" s="172"/>
      <c r="SH116" s="172"/>
      <c r="SI116" s="172"/>
      <c r="SJ116" s="172"/>
      <c r="SK116" s="172"/>
      <c r="SL116" s="172"/>
      <c r="SM116" s="172"/>
      <c r="SN116" s="172"/>
      <c r="SO116" s="172"/>
      <c r="SP116" s="172"/>
      <c r="SQ116" s="172"/>
      <c r="SR116" s="172"/>
      <c r="SS116" s="172"/>
      <c r="ST116" s="172"/>
      <c r="SU116" s="172"/>
      <c r="SV116" s="172"/>
      <c r="SW116" s="172"/>
      <c r="SX116" s="172"/>
      <c r="SY116" s="172"/>
      <c r="SZ116" s="172"/>
      <c r="TA116" s="172"/>
      <c r="TB116" s="172"/>
      <c r="TC116" s="172"/>
      <c r="TD116" s="172"/>
      <c r="TE116" s="172"/>
      <c r="TF116" s="172"/>
      <c r="TG116" s="172"/>
      <c r="TH116" s="172"/>
      <c r="TI116" s="172"/>
      <c r="TJ116" s="172"/>
      <c r="TK116" s="172"/>
      <c r="TL116" s="172"/>
      <c r="TM116" s="172"/>
      <c r="TN116" s="172"/>
      <c r="TO116" s="172"/>
      <c r="TP116" s="172"/>
      <c r="TQ116" s="172"/>
      <c r="TR116" s="172"/>
      <c r="TS116" s="172"/>
      <c r="TT116" s="172"/>
      <c r="TU116" s="172"/>
      <c r="TV116" s="172"/>
      <c r="TW116" s="172"/>
      <c r="TX116" s="172"/>
      <c r="TY116" s="172"/>
      <c r="TZ116" s="172"/>
      <c r="UA116" s="172"/>
      <c r="UB116" s="172"/>
      <c r="UC116" s="172"/>
      <c r="UD116" s="172"/>
      <c r="UE116" s="172"/>
      <c r="UF116" s="172"/>
      <c r="UG116" s="172"/>
      <c r="UH116" s="172"/>
      <c r="UI116" s="172"/>
      <c r="UJ116" s="172"/>
      <c r="UK116" s="172"/>
      <c r="UL116" s="172"/>
      <c r="UM116" s="172"/>
      <c r="UN116" s="172"/>
      <c r="UO116" s="172"/>
      <c r="UP116" s="172"/>
      <c r="UQ116" s="172"/>
      <c r="UR116" s="172"/>
      <c r="US116" s="172"/>
      <c r="UT116" s="172"/>
      <c r="UU116" s="172"/>
      <c r="UV116" s="172"/>
      <c r="UW116" s="172"/>
      <c r="UX116" s="172"/>
      <c r="UY116" s="172"/>
      <c r="UZ116" s="172"/>
      <c r="VA116" s="172"/>
      <c r="VB116" s="172"/>
      <c r="VC116" s="172"/>
      <c r="VD116" s="172"/>
      <c r="VE116" s="172"/>
      <c r="VF116" s="172"/>
      <c r="VG116" s="172"/>
      <c r="VH116" s="172"/>
      <c r="VI116" s="172"/>
      <c r="VJ116" s="172"/>
      <c r="VK116" s="172"/>
      <c r="VL116" s="172"/>
      <c r="VM116" s="172"/>
      <c r="VN116" s="172"/>
      <c r="VO116" s="172"/>
      <c r="VP116" s="172"/>
      <c r="VQ116" s="172"/>
      <c r="VR116" s="172"/>
      <c r="VS116" s="172"/>
      <c r="VT116" s="172"/>
      <c r="VU116" s="172"/>
      <c r="VV116" s="172"/>
      <c r="VW116" s="172"/>
      <c r="VX116" s="172"/>
      <c r="VY116" s="172"/>
      <c r="VZ116" s="172"/>
      <c r="WA116" s="172"/>
      <c r="WB116" s="172"/>
      <c r="WC116" s="172"/>
      <c r="WD116" s="172"/>
      <c r="WE116" s="172"/>
      <c r="WF116" s="172"/>
      <c r="WG116" s="172"/>
      <c r="WH116" s="172"/>
      <c r="WI116" s="172"/>
      <c r="WJ116" s="172"/>
      <c r="WK116" s="172"/>
      <c r="WL116" s="172"/>
      <c r="WM116" s="172"/>
      <c r="WN116" s="172"/>
      <c r="WO116" s="172"/>
      <c r="WP116" s="172"/>
      <c r="WQ116" s="172"/>
      <c r="WR116" s="172"/>
      <c r="WS116" s="172"/>
      <c r="WT116" s="172"/>
      <c r="WU116" s="172"/>
      <c r="WV116" s="172"/>
      <c r="WW116" s="172"/>
      <c r="WX116" s="172"/>
      <c r="WY116" s="172"/>
      <c r="WZ116" s="172"/>
      <c r="XA116" s="172"/>
      <c r="XB116" s="172"/>
      <c r="XC116" s="172"/>
      <c r="XD116" s="172"/>
      <c r="XE116" s="172"/>
      <c r="XF116" s="172"/>
      <c r="XG116" s="172"/>
      <c r="XH116" s="172"/>
      <c r="XI116" s="172"/>
      <c r="XJ116" s="172"/>
      <c r="XK116" s="172"/>
      <c r="XL116" s="172"/>
      <c r="XM116" s="172"/>
      <c r="XN116" s="172"/>
      <c r="XO116" s="172"/>
      <c r="XP116" s="172"/>
      <c r="XQ116" s="172"/>
      <c r="XR116" s="172"/>
      <c r="XS116" s="172"/>
      <c r="XT116" s="172"/>
      <c r="XU116" s="172"/>
      <c r="XV116" s="172"/>
      <c r="XW116" s="172"/>
      <c r="XX116" s="172"/>
      <c r="XY116" s="172"/>
      <c r="XZ116" s="172"/>
      <c r="YA116" s="172"/>
      <c r="YB116" s="172"/>
      <c r="YC116" s="172"/>
      <c r="YD116" s="172"/>
      <c r="YE116" s="172"/>
      <c r="YF116" s="172"/>
      <c r="YG116" s="172"/>
      <c r="YH116" s="172"/>
      <c r="YI116" s="172"/>
      <c r="YJ116" s="172"/>
      <c r="YK116" s="172"/>
      <c r="YL116" s="172"/>
      <c r="YM116" s="172"/>
      <c r="YN116" s="172"/>
      <c r="YO116" s="172"/>
      <c r="YP116" s="172"/>
      <c r="YQ116" s="172"/>
      <c r="YR116" s="172"/>
      <c r="YS116" s="172"/>
      <c r="YT116" s="172"/>
      <c r="YU116" s="172"/>
      <c r="YV116" s="172"/>
      <c r="YW116" s="172"/>
      <c r="YX116" s="172"/>
      <c r="YY116" s="172"/>
      <c r="YZ116" s="172"/>
      <c r="ZA116" s="172"/>
      <c r="ZB116" s="172"/>
      <c r="ZC116" s="172"/>
      <c r="ZD116" s="172"/>
      <c r="ZE116" s="172"/>
      <c r="ZF116" s="172"/>
      <c r="ZG116" s="172"/>
      <c r="ZH116" s="172"/>
      <c r="ZI116" s="172"/>
      <c r="ZJ116" s="172"/>
      <c r="ZK116" s="172"/>
      <c r="ZL116" s="172"/>
      <c r="ZM116" s="172"/>
      <c r="ZN116" s="172"/>
      <c r="ZO116" s="172"/>
      <c r="ZP116" s="172"/>
      <c r="ZQ116" s="172"/>
      <c r="ZR116" s="172"/>
      <c r="ZS116" s="172"/>
      <c r="ZT116" s="172"/>
      <c r="ZU116" s="172"/>
      <c r="ZV116" s="172"/>
      <c r="ZW116" s="172"/>
      <c r="ZX116" s="172"/>
      <c r="ZY116" s="172"/>
      <c r="ZZ116" s="172"/>
      <c r="AAA116" s="172"/>
      <c r="AAB116" s="172"/>
      <c r="AAC116" s="172"/>
      <c r="AAD116" s="172"/>
      <c r="AAE116" s="172"/>
      <c r="AAF116" s="172"/>
      <c r="AAG116" s="172"/>
      <c r="AAH116" s="172"/>
      <c r="AAI116" s="172"/>
      <c r="AAJ116" s="172"/>
      <c r="AAK116" s="172"/>
      <c r="AAL116" s="172"/>
      <c r="AAM116" s="172"/>
      <c r="AAN116" s="172"/>
      <c r="AAO116" s="172"/>
      <c r="AAP116" s="172"/>
      <c r="AAQ116" s="172"/>
      <c r="AAR116" s="172"/>
      <c r="AAS116" s="172"/>
      <c r="AAT116" s="172"/>
      <c r="AAU116" s="172"/>
      <c r="AAV116" s="172"/>
      <c r="AAW116" s="172"/>
      <c r="AAX116" s="172"/>
      <c r="AAY116" s="172"/>
      <c r="AAZ116" s="172"/>
      <c r="ABA116" s="172"/>
      <c r="ABB116" s="172"/>
      <c r="ABC116" s="172"/>
      <c r="ABD116" s="172"/>
      <c r="ABE116" s="172"/>
      <c r="ABF116" s="172"/>
      <c r="ABG116" s="172"/>
      <c r="ABH116" s="172"/>
      <c r="ABI116" s="172"/>
      <c r="ABJ116" s="172"/>
      <c r="ABK116" s="172"/>
      <c r="ABL116" s="172"/>
      <c r="ABM116" s="172"/>
      <c r="ABN116" s="172"/>
      <c r="ABO116" s="172"/>
      <c r="ABP116" s="172"/>
      <c r="ABQ116" s="172"/>
      <c r="ABR116" s="172"/>
      <c r="ABS116" s="172"/>
      <c r="ABT116" s="172"/>
      <c r="ABU116" s="172"/>
      <c r="ABV116" s="172"/>
      <c r="ABW116" s="172"/>
      <c r="ABX116" s="172"/>
      <c r="ABY116" s="172"/>
      <c r="ABZ116" s="172"/>
      <c r="ACA116" s="172"/>
      <c r="ACB116" s="172"/>
      <c r="ACC116" s="172"/>
      <c r="ACD116" s="172"/>
      <c r="ACE116" s="172"/>
      <c r="ACF116" s="172"/>
      <c r="ACG116" s="172"/>
      <c r="ACH116" s="172"/>
      <c r="ACI116" s="172"/>
      <c r="ACJ116" s="172"/>
      <c r="ACK116" s="172"/>
      <c r="ACL116" s="172"/>
      <c r="ACM116" s="172"/>
      <c r="ACN116" s="172"/>
      <c r="ACO116" s="172"/>
      <c r="ACP116" s="172"/>
      <c r="ACQ116" s="172"/>
      <c r="ACR116" s="172"/>
      <c r="ACS116" s="172"/>
      <c r="ACT116" s="172"/>
      <c r="ACU116" s="172"/>
      <c r="ACV116" s="172"/>
      <c r="ACW116" s="172"/>
      <c r="ACX116" s="172"/>
      <c r="ACY116" s="172"/>
      <c r="ACZ116" s="172"/>
      <c r="ADA116" s="172"/>
      <c r="ADB116" s="172"/>
      <c r="ADC116" s="172"/>
      <c r="ADD116" s="172"/>
      <c r="ADE116" s="172"/>
      <c r="ADF116" s="172"/>
      <c r="ADG116" s="172"/>
      <c r="ADH116" s="172"/>
      <c r="ADI116" s="172"/>
      <c r="ADJ116" s="172"/>
      <c r="ADK116" s="172"/>
      <c r="ADL116" s="172"/>
      <c r="ADM116" s="172"/>
      <c r="ADN116" s="172"/>
      <c r="ADO116" s="172"/>
      <c r="ADP116" s="172"/>
      <c r="ADQ116" s="172"/>
      <c r="ADR116" s="172"/>
      <c r="ADS116" s="172"/>
      <c r="ADT116" s="172"/>
      <c r="ADU116" s="172"/>
      <c r="ADV116" s="172"/>
      <c r="ADW116" s="172"/>
      <c r="ADX116" s="172"/>
      <c r="ADY116" s="172"/>
      <c r="ADZ116" s="172"/>
      <c r="AEA116" s="172"/>
      <c r="AEB116" s="172"/>
      <c r="AEC116" s="172"/>
      <c r="AED116" s="172"/>
      <c r="AEE116" s="172"/>
      <c r="AEF116" s="172"/>
      <c r="AEG116" s="172"/>
      <c r="AEH116" s="172"/>
      <c r="AEI116" s="172"/>
      <c r="AEJ116" s="172"/>
      <c r="AEK116" s="172"/>
      <c r="AEL116" s="172"/>
      <c r="AEM116" s="172"/>
      <c r="AEN116" s="172"/>
      <c r="AEO116" s="172"/>
      <c r="AEP116" s="172"/>
      <c r="AEQ116" s="172"/>
      <c r="AER116" s="172"/>
      <c r="AES116" s="172"/>
      <c r="AET116" s="172"/>
      <c r="AEU116" s="172"/>
      <c r="AEV116" s="172"/>
      <c r="AEW116" s="172"/>
      <c r="AEX116" s="172"/>
      <c r="AEY116" s="172"/>
      <c r="AEZ116" s="172"/>
      <c r="AFA116" s="172"/>
      <c r="AFB116" s="172"/>
      <c r="AFC116" s="172"/>
      <c r="AFD116" s="172"/>
      <c r="AFE116" s="172"/>
      <c r="AFF116" s="172"/>
      <c r="AFG116" s="172"/>
      <c r="AFH116" s="172"/>
      <c r="AFI116" s="172"/>
      <c r="AFJ116" s="172"/>
      <c r="AFK116" s="172"/>
      <c r="AFL116" s="172"/>
      <c r="AFM116" s="172"/>
      <c r="AFN116" s="172"/>
      <c r="AFO116" s="172"/>
      <c r="AFP116" s="172"/>
      <c r="AFQ116" s="172"/>
      <c r="AFR116" s="172"/>
      <c r="AFS116" s="172"/>
      <c r="AFT116" s="172"/>
      <c r="AFU116" s="172"/>
      <c r="AFV116" s="172"/>
      <c r="AFW116" s="172"/>
      <c r="AFX116" s="172"/>
      <c r="AFY116" s="172"/>
      <c r="AFZ116" s="172"/>
      <c r="AGA116" s="172"/>
      <c r="AGB116" s="172"/>
      <c r="AGC116" s="172"/>
      <c r="AGD116" s="172"/>
      <c r="AGE116" s="172"/>
      <c r="AGF116" s="172"/>
      <c r="AGG116" s="172"/>
      <c r="AGH116" s="172"/>
      <c r="AGI116" s="172"/>
      <c r="AGJ116" s="172"/>
      <c r="AGK116" s="172"/>
      <c r="AGL116" s="172"/>
      <c r="AGM116" s="172"/>
      <c r="AGN116" s="172"/>
      <c r="AGO116" s="172"/>
      <c r="AGP116" s="172"/>
      <c r="AGQ116" s="172"/>
      <c r="AGR116" s="172"/>
      <c r="AGS116" s="172"/>
      <c r="AGT116" s="172"/>
      <c r="AGU116" s="172"/>
      <c r="AGV116" s="172"/>
      <c r="AGW116" s="172"/>
      <c r="AGX116" s="172"/>
      <c r="AGY116" s="172"/>
      <c r="AGZ116" s="172"/>
      <c r="AHA116" s="172"/>
      <c r="AHB116" s="172"/>
      <c r="AHC116" s="172"/>
      <c r="AHD116" s="172"/>
      <c r="AHE116" s="172"/>
      <c r="AHF116" s="172"/>
      <c r="AHG116" s="172"/>
      <c r="AHH116" s="172"/>
      <c r="AHI116" s="172"/>
      <c r="AHJ116" s="172"/>
      <c r="AHK116" s="172"/>
      <c r="AHL116" s="172"/>
      <c r="AHM116" s="172"/>
      <c r="AHN116" s="172"/>
      <c r="AHO116" s="172"/>
      <c r="AHP116" s="172"/>
      <c r="AHQ116" s="172"/>
      <c r="AHR116" s="172"/>
      <c r="AHS116" s="172"/>
      <c r="AHT116" s="172"/>
      <c r="AHU116" s="172"/>
      <c r="AHV116" s="172"/>
      <c r="AHW116" s="172"/>
      <c r="AHX116" s="172"/>
      <c r="AHY116" s="172"/>
      <c r="AHZ116" s="172"/>
      <c r="AIA116" s="172"/>
      <c r="AIB116" s="172"/>
      <c r="AIC116" s="172"/>
      <c r="AID116" s="172"/>
      <c r="AIE116" s="172"/>
      <c r="AIF116" s="172"/>
      <c r="AIG116" s="172"/>
      <c r="AIH116" s="172"/>
      <c r="AII116" s="172"/>
      <c r="AIJ116" s="172"/>
      <c r="AIK116" s="172"/>
      <c r="AIL116" s="172"/>
      <c r="AIM116" s="172"/>
      <c r="AIN116" s="172"/>
      <c r="AIO116" s="172"/>
      <c r="AIP116" s="172"/>
      <c r="AIQ116" s="172"/>
      <c r="AIR116" s="172"/>
      <c r="AIS116" s="172"/>
      <c r="AIT116" s="172"/>
      <c r="AIU116" s="172"/>
      <c r="AIV116" s="172"/>
      <c r="AIW116" s="172"/>
      <c r="AIX116" s="172"/>
      <c r="AIY116" s="172"/>
      <c r="AIZ116" s="172"/>
      <c r="AJA116" s="172"/>
      <c r="AJB116" s="172"/>
      <c r="AJC116" s="172"/>
      <c r="AJD116" s="172"/>
      <c r="AJE116" s="172"/>
      <c r="AJF116" s="172"/>
      <c r="AJG116" s="172"/>
      <c r="AJH116" s="172"/>
      <c r="AJI116" s="172"/>
      <c r="AJJ116" s="172"/>
      <c r="AJK116" s="172"/>
      <c r="AJL116" s="172"/>
      <c r="AJM116" s="172"/>
      <c r="AJN116" s="172"/>
      <c r="AJO116" s="172"/>
      <c r="AJP116" s="172"/>
      <c r="AJQ116" s="172"/>
      <c r="AJR116" s="172"/>
      <c r="AJS116" s="172"/>
      <c r="AJT116" s="172"/>
      <c r="AJU116" s="172"/>
      <c r="AJV116" s="172"/>
      <c r="AJW116" s="172"/>
      <c r="AJX116" s="172"/>
      <c r="AJY116" s="172"/>
      <c r="AJZ116" s="172"/>
      <c r="AKA116" s="172"/>
      <c r="AKB116" s="172"/>
      <c r="AKC116" s="172"/>
      <c r="AKD116" s="172"/>
      <c r="AKE116" s="172"/>
      <c r="AKF116" s="172"/>
      <c r="AKG116" s="172"/>
      <c r="AKH116" s="172"/>
      <c r="AKI116" s="172"/>
      <c r="AKJ116" s="172"/>
      <c r="AKK116" s="172"/>
      <c r="AKL116" s="172"/>
      <c r="AKM116" s="172"/>
      <c r="AKN116" s="172"/>
      <c r="AKO116" s="172"/>
      <c r="AKP116" s="172"/>
      <c r="AKQ116" s="172"/>
      <c r="AKR116" s="172"/>
      <c r="AKS116" s="172"/>
      <c r="AKT116" s="172"/>
      <c r="AKU116" s="172"/>
      <c r="AKV116" s="172"/>
      <c r="AKW116" s="172"/>
      <c r="AKX116" s="172"/>
      <c r="AKY116" s="172"/>
      <c r="AKZ116" s="172"/>
      <c r="ALA116" s="172"/>
      <c r="ALB116" s="172"/>
      <c r="ALC116" s="172"/>
      <c r="ALD116" s="172"/>
      <c r="ALE116" s="172"/>
      <c r="ALF116" s="172"/>
      <c r="ALG116" s="172"/>
      <c r="ALH116" s="172"/>
      <c r="ALI116" s="172"/>
      <c r="ALJ116" s="172"/>
      <c r="ALK116" s="172"/>
      <c r="ALL116" s="172"/>
      <c r="ALM116" s="172"/>
      <c r="ALN116" s="172"/>
      <c r="ALO116" s="172"/>
      <c r="ALP116" s="172"/>
      <c r="ALQ116" s="172"/>
      <c r="ALR116" s="172"/>
      <c r="ALS116" s="172"/>
      <c r="ALT116" s="172"/>
      <c r="ALU116" s="172"/>
      <c r="ALV116" s="172"/>
      <c r="ALW116" s="172"/>
      <c r="ALX116" s="172"/>
      <c r="ALY116" s="172"/>
      <c r="ALZ116" s="172"/>
      <c r="AMA116" s="172"/>
      <c r="AMB116" s="172"/>
      <c r="AMC116" s="172"/>
      <c r="AMD116" s="172"/>
      <c r="AME116" s="172"/>
      <c r="AMF116" s="172"/>
      <c r="AMG116" s="172"/>
      <c r="AMH116" s="172"/>
      <c r="AMI116" s="172"/>
      <c r="AMJ116" s="172"/>
      <c r="AMK116" s="172"/>
      <c r="AML116" s="172"/>
    </row>
    <row r="117" spans="1:1026" s="282" customFormat="1">
      <c r="A117" s="408" t="s">
        <v>493</v>
      </c>
      <c r="B117" s="408" t="s">
        <v>494</v>
      </c>
      <c r="C117" s="154">
        <f t="shared" si="95"/>
        <v>17</v>
      </c>
      <c r="D117" s="167">
        <f t="shared" si="96"/>
        <v>68</v>
      </c>
      <c r="E117" s="166" t="str">
        <f t="shared" si="97"/>
        <v>9C</v>
      </c>
      <c r="F117" s="367" t="str">
        <f t="shared" si="98"/>
        <v>1B</v>
      </c>
      <c r="G117" s="367" t="str">
        <f t="shared" si="99"/>
        <v>0C</v>
      </c>
      <c r="H117" s="367" t="str">
        <f t="shared" si="100"/>
        <v>57</v>
      </c>
      <c r="I117" s="367" t="str">
        <f t="shared" si="101"/>
        <v>00</v>
      </c>
      <c r="J117" s="367" t="str">
        <f t="shared" si="102"/>
        <v>FE</v>
      </c>
      <c r="K117" s="367" t="str">
        <f t="shared" si="103"/>
        <v>05</v>
      </c>
      <c r="L117" s="367" t="str">
        <f t="shared" si="104"/>
        <v>1D</v>
      </c>
      <c r="M117" s="367" t="str">
        <f t="shared" si="105"/>
        <v>4</v>
      </c>
      <c r="N117" s="367" t="str">
        <f t="shared" si="106"/>
        <v/>
      </c>
      <c r="O117" s="156" t="str">
        <f t="shared" si="107"/>
        <v/>
      </c>
      <c r="P117" s="157" t="str">
        <f t="shared" si="160"/>
        <v>1</v>
      </c>
      <c r="Q117" s="158" t="str">
        <f t="shared" si="160"/>
        <v>0</v>
      </c>
      <c r="R117" s="158" t="str">
        <f t="shared" si="160"/>
        <v>0</v>
      </c>
      <c r="S117" s="159" t="str">
        <f t="shared" si="160"/>
        <v>1</v>
      </c>
      <c r="T117" s="158" t="str">
        <f t="shared" si="160"/>
        <v>1</v>
      </c>
      <c r="U117" s="158" t="str">
        <f t="shared" si="160"/>
        <v>1</v>
      </c>
      <c r="V117" s="158" t="str">
        <f t="shared" si="160"/>
        <v>0</v>
      </c>
      <c r="W117" s="159" t="str">
        <f t="shared" si="160"/>
        <v>0</v>
      </c>
      <c r="X117" s="158" t="str">
        <f t="shared" si="161"/>
        <v>0</v>
      </c>
      <c r="Y117" s="158" t="str">
        <f t="shared" si="161"/>
        <v>0</v>
      </c>
      <c r="Z117" s="158" t="str">
        <f t="shared" si="161"/>
        <v>0</v>
      </c>
      <c r="AA117" s="159" t="str">
        <f t="shared" si="161"/>
        <v>1</v>
      </c>
      <c r="AB117" s="161" t="str">
        <f t="shared" si="161"/>
        <v>1</v>
      </c>
      <c r="AC117" s="161" t="str">
        <f t="shared" si="161"/>
        <v>0</v>
      </c>
      <c r="AD117" s="158" t="str">
        <f t="shared" si="161"/>
        <v>1</v>
      </c>
      <c r="AE117" s="159" t="str">
        <f t="shared" si="161"/>
        <v>1</v>
      </c>
      <c r="AF117" s="367" t="str">
        <f t="shared" si="162"/>
        <v>0</v>
      </c>
      <c r="AG117" s="162" t="str">
        <f t="shared" si="162"/>
        <v>0</v>
      </c>
      <c r="AH117" s="163" t="str">
        <f t="shared" si="162"/>
        <v>0</v>
      </c>
      <c r="AI117" s="165" t="str">
        <f t="shared" si="162"/>
        <v>0</v>
      </c>
      <c r="AJ117" s="164" t="str">
        <f t="shared" si="162"/>
        <v>1</v>
      </c>
      <c r="AK117" s="164" t="str">
        <f t="shared" si="162"/>
        <v>1</v>
      </c>
      <c r="AL117" s="289" t="str">
        <f t="shared" si="162"/>
        <v>0</v>
      </c>
      <c r="AM117" s="165" t="str">
        <f t="shared" si="162"/>
        <v>0</v>
      </c>
      <c r="AN117" s="230" t="str">
        <f t="shared" si="163"/>
        <v>0</v>
      </c>
      <c r="AO117" s="230" t="str">
        <f t="shared" si="163"/>
        <v>1</v>
      </c>
      <c r="AP117" s="230" t="str">
        <f t="shared" si="163"/>
        <v>0</v>
      </c>
      <c r="AQ117" s="231" t="str">
        <f t="shared" si="163"/>
        <v>1</v>
      </c>
      <c r="AR117" s="230" t="str">
        <f t="shared" si="163"/>
        <v>0</v>
      </c>
      <c r="AS117" s="230" t="str">
        <f t="shared" si="163"/>
        <v>1</v>
      </c>
      <c r="AT117" s="230" t="str">
        <f t="shared" si="163"/>
        <v>1</v>
      </c>
      <c r="AU117" s="231" t="str">
        <f t="shared" si="163"/>
        <v>1</v>
      </c>
      <c r="AV117" s="230" t="str">
        <f t="shared" si="164"/>
        <v>0</v>
      </c>
      <c r="AW117" s="232" t="str">
        <f t="shared" si="164"/>
        <v>0</v>
      </c>
      <c r="AX117" s="232" t="str">
        <f t="shared" si="164"/>
        <v>0</v>
      </c>
      <c r="AY117" s="233" t="str">
        <f t="shared" si="164"/>
        <v>0</v>
      </c>
      <c r="AZ117" s="232" t="str">
        <f t="shared" si="164"/>
        <v>0</v>
      </c>
      <c r="BA117" s="232" t="str">
        <f t="shared" si="164"/>
        <v>0</v>
      </c>
      <c r="BB117" s="232" t="str">
        <f t="shared" si="164"/>
        <v>0</v>
      </c>
      <c r="BC117" s="233" t="str">
        <f t="shared" si="164"/>
        <v>0</v>
      </c>
      <c r="BD117" s="168" t="str">
        <f t="shared" si="165"/>
        <v>1</v>
      </c>
      <c r="BE117" s="168" t="str">
        <f t="shared" si="165"/>
        <v>1</v>
      </c>
      <c r="BF117" s="168" t="str">
        <f t="shared" si="165"/>
        <v>1</v>
      </c>
      <c r="BG117" s="169" t="str">
        <f t="shared" si="165"/>
        <v>1</v>
      </c>
      <c r="BH117" s="168" t="str">
        <f t="shared" si="165"/>
        <v>1</v>
      </c>
      <c r="BI117" s="168" t="str">
        <f t="shared" si="165"/>
        <v>1</v>
      </c>
      <c r="BJ117" s="168" t="str">
        <f t="shared" si="165"/>
        <v>1</v>
      </c>
      <c r="BK117" s="169" t="str">
        <f t="shared" si="165"/>
        <v>0</v>
      </c>
      <c r="BL117" s="168" t="str">
        <f t="shared" si="166"/>
        <v>0</v>
      </c>
      <c r="BM117" s="168" t="str">
        <f t="shared" si="166"/>
        <v>0</v>
      </c>
      <c r="BN117" s="168" t="str">
        <f t="shared" si="166"/>
        <v>0</v>
      </c>
      <c r="BO117" s="169" t="str">
        <f t="shared" si="166"/>
        <v>0</v>
      </c>
      <c r="BP117" s="168" t="str">
        <f t="shared" si="166"/>
        <v>0</v>
      </c>
      <c r="BQ117" s="168" t="str">
        <f t="shared" si="166"/>
        <v>1</v>
      </c>
      <c r="BR117" s="168" t="str">
        <f t="shared" si="166"/>
        <v>0</v>
      </c>
      <c r="BS117" s="169" t="str">
        <f t="shared" si="166"/>
        <v>1</v>
      </c>
      <c r="BT117" s="302" t="str">
        <f t="shared" si="167"/>
        <v>0</v>
      </c>
      <c r="BU117" s="302" t="str">
        <f t="shared" si="167"/>
        <v>0</v>
      </c>
      <c r="BV117" s="302" t="str">
        <f t="shared" si="167"/>
        <v>0</v>
      </c>
      <c r="BW117" s="303" t="str">
        <f t="shared" si="167"/>
        <v>1</v>
      </c>
      <c r="BX117" s="302" t="str">
        <f t="shared" si="167"/>
        <v>1</v>
      </c>
      <c r="BY117" s="302" t="str">
        <f t="shared" si="167"/>
        <v>1</v>
      </c>
      <c r="BZ117" s="302" t="str">
        <f t="shared" si="167"/>
        <v>0</v>
      </c>
      <c r="CA117" s="303" t="str">
        <f t="shared" si="167"/>
        <v>1</v>
      </c>
      <c r="CB117" s="164" t="str">
        <f t="shared" si="168"/>
        <v>0</v>
      </c>
      <c r="CC117" s="289" t="str">
        <f t="shared" si="168"/>
        <v>1</v>
      </c>
      <c r="CD117" s="340" t="str">
        <f t="shared" si="168"/>
        <v>0</v>
      </c>
      <c r="CE117" s="341" t="str">
        <f t="shared" si="168"/>
        <v>0</v>
      </c>
      <c r="CF117" s="340" t="str">
        <f t="shared" si="168"/>
        <v>0</v>
      </c>
      <c r="CG117" s="340" t="str">
        <f t="shared" si="168"/>
        <v>0</v>
      </c>
      <c r="CH117" s="340" t="str">
        <f t="shared" si="168"/>
        <v>0</v>
      </c>
      <c r="CI117" s="341" t="str">
        <f t="shared" si="168"/>
        <v>0</v>
      </c>
      <c r="CJ117" s="367"/>
      <c r="CK117" s="367"/>
      <c r="CL117" s="32" t="str">
        <f t="shared" si="146"/>
        <v>9C1B</v>
      </c>
      <c r="CM117" s="285">
        <f t="shared" si="147"/>
        <v>87</v>
      </c>
      <c r="CN117" s="285">
        <f t="shared" si="150"/>
        <v>97</v>
      </c>
      <c r="CO117" s="142">
        <f t="shared" si="117"/>
        <v>63.4</v>
      </c>
      <c r="CP117" s="142">
        <f t="shared" si="118"/>
        <v>17.444444444444443</v>
      </c>
      <c r="CQ117" s="154">
        <f t="shared" si="148"/>
        <v>6</v>
      </c>
      <c r="CR117" s="367"/>
      <c r="CS117" s="170">
        <f t="shared" si="119"/>
        <v>9</v>
      </c>
      <c r="CT117" s="23">
        <f t="shared" si="120"/>
        <v>12</v>
      </c>
      <c r="CU117" s="171">
        <f t="shared" si="121"/>
        <v>1</v>
      </c>
      <c r="CV117" s="23">
        <f t="shared" si="122"/>
        <v>11</v>
      </c>
      <c r="CW117" s="172">
        <f t="shared" si="123"/>
        <v>0</v>
      </c>
      <c r="CX117" s="24">
        <f t="shared" si="124"/>
        <v>12</v>
      </c>
      <c r="CY117" s="267">
        <f t="shared" si="125"/>
        <v>5</v>
      </c>
      <c r="CZ117" s="268">
        <f t="shared" si="126"/>
        <v>7</v>
      </c>
      <c r="DA117" s="267">
        <f t="shared" si="127"/>
        <v>0</v>
      </c>
      <c r="DB117" s="268">
        <f t="shared" si="128"/>
        <v>0</v>
      </c>
      <c r="DC117" s="173">
        <f t="shared" si="129"/>
        <v>15</v>
      </c>
      <c r="DD117" s="26">
        <f t="shared" si="130"/>
        <v>14</v>
      </c>
      <c r="DE117" s="173">
        <f t="shared" si="131"/>
        <v>0</v>
      </c>
      <c r="DF117" s="26">
        <f t="shared" si="132"/>
        <v>5</v>
      </c>
      <c r="DG117" s="326">
        <f t="shared" si="133"/>
        <v>1</v>
      </c>
      <c r="DH117" s="327">
        <f t="shared" si="134"/>
        <v>13</v>
      </c>
      <c r="DI117" s="172">
        <f t="shared" si="135"/>
        <v>4</v>
      </c>
      <c r="DJ117" s="24">
        <f t="shared" si="136"/>
        <v>0</v>
      </c>
      <c r="DK117" s="172"/>
      <c r="DL117" s="19">
        <f t="shared" si="137"/>
        <v>156</v>
      </c>
      <c r="DM117" s="19">
        <f t="shared" si="138"/>
        <v>27</v>
      </c>
      <c r="DN117" s="174">
        <f t="shared" si="139"/>
        <v>12</v>
      </c>
      <c r="DO117" s="278">
        <f t="shared" si="140"/>
        <v>87</v>
      </c>
      <c r="DP117" s="278">
        <f t="shared" si="141"/>
        <v>0</v>
      </c>
      <c r="DQ117" s="20">
        <f t="shared" si="142"/>
        <v>254</v>
      </c>
      <c r="DR117" s="20">
        <f t="shared" si="143"/>
        <v>5</v>
      </c>
      <c r="DS117" s="337">
        <f t="shared" si="144"/>
        <v>29</v>
      </c>
      <c r="DT117" s="174">
        <f t="shared" si="145"/>
        <v>64</v>
      </c>
      <c r="DU117" s="172">
        <f t="shared" si="149"/>
        <v>29</v>
      </c>
      <c r="DV117" s="172"/>
      <c r="DW117" s="172"/>
      <c r="DX117" s="172"/>
      <c r="DY117" s="172"/>
      <c r="DZ117" s="172"/>
      <c r="EA117" s="172"/>
      <c r="EB117" s="172"/>
      <c r="EC117" s="172"/>
      <c r="ED117" s="172"/>
      <c r="EE117" s="172"/>
      <c r="EF117" s="172"/>
      <c r="EG117" s="172"/>
      <c r="EH117" s="172"/>
      <c r="EI117" s="172"/>
      <c r="EJ117" s="172"/>
      <c r="EK117" s="172"/>
      <c r="EL117" s="172"/>
      <c r="EM117" s="172"/>
      <c r="EN117" s="172"/>
      <c r="EO117" s="172"/>
      <c r="EP117" s="172"/>
      <c r="EQ117" s="172"/>
      <c r="ER117" s="172"/>
      <c r="ES117" s="172"/>
      <c r="ET117" s="172"/>
      <c r="EU117" s="172"/>
      <c r="EV117" s="172"/>
      <c r="EW117" s="172"/>
      <c r="EX117" s="172"/>
      <c r="EY117" s="172"/>
      <c r="EZ117" s="172"/>
      <c r="FA117" s="172"/>
      <c r="FB117" s="172"/>
      <c r="FC117" s="172"/>
      <c r="FD117" s="172"/>
      <c r="FE117" s="172"/>
      <c r="FF117" s="172"/>
      <c r="FG117" s="172"/>
      <c r="FH117" s="172"/>
      <c r="FI117" s="172"/>
      <c r="FJ117" s="172"/>
      <c r="FK117" s="172"/>
      <c r="FL117" s="172"/>
      <c r="FM117" s="172"/>
      <c r="FN117" s="172"/>
      <c r="FO117" s="172"/>
      <c r="FP117" s="172"/>
      <c r="FQ117" s="172"/>
      <c r="FR117" s="172"/>
      <c r="FS117" s="172"/>
      <c r="FT117" s="172"/>
      <c r="FU117" s="172"/>
      <c r="FV117" s="172"/>
      <c r="FW117" s="172"/>
      <c r="FX117" s="172"/>
      <c r="FY117" s="172"/>
      <c r="FZ117" s="172"/>
      <c r="GA117" s="172"/>
      <c r="GB117" s="172"/>
      <c r="GC117" s="172"/>
      <c r="GD117" s="172"/>
      <c r="GE117" s="172"/>
      <c r="GF117" s="172"/>
      <c r="GG117" s="172"/>
      <c r="GH117" s="172"/>
      <c r="GI117" s="172"/>
      <c r="GJ117" s="172"/>
      <c r="GK117" s="172"/>
      <c r="GL117" s="172"/>
      <c r="GM117" s="172"/>
      <c r="GN117" s="172"/>
      <c r="GO117" s="172"/>
      <c r="GP117" s="172"/>
      <c r="GQ117" s="172"/>
      <c r="GR117" s="172"/>
      <c r="GS117" s="172"/>
      <c r="GT117" s="172"/>
      <c r="GU117" s="172"/>
      <c r="GV117" s="172"/>
      <c r="GW117" s="172"/>
      <c r="GX117" s="172"/>
      <c r="GY117" s="172"/>
      <c r="GZ117" s="172"/>
      <c r="HA117" s="172"/>
      <c r="HB117" s="172"/>
      <c r="HC117" s="172"/>
      <c r="HD117" s="172"/>
      <c r="HE117" s="172"/>
      <c r="HF117" s="172"/>
      <c r="HG117" s="172"/>
      <c r="HH117" s="172"/>
      <c r="HI117" s="172"/>
      <c r="HJ117" s="172"/>
      <c r="HK117" s="172"/>
      <c r="HL117" s="172"/>
      <c r="HM117" s="172"/>
      <c r="HN117" s="172"/>
      <c r="HO117" s="172"/>
      <c r="HP117" s="172"/>
      <c r="HQ117" s="172"/>
      <c r="HR117" s="172"/>
      <c r="HS117" s="172"/>
      <c r="HT117" s="172"/>
      <c r="HU117" s="172"/>
      <c r="HV117" s="172"/>
      <c r="HW117" s="172"/>
      <c r="HX117" s="172"/>
      <c r="HY117" s="172"/>
      <c r="HZ117" s="172"/>
      <c r="IA117" s="172"/>
      <c r="IB117" s="172"/>
      <c r="IC117" s="172"/>
      <c r="ID117" s="172"/>
      <c r="IE117" s="172"/>
      <c r="IF117" s="172"/>
      <c r="IG117" s="172"/>
      <c r="IH117" s="172"/>
      <c r="II117" s="172"/>
      <c r="IJ117" s="172"/>
      <c r="IK117" s="172"/>
      <c r="IL117" s="172"/>
      <c r="IM117" s="172"/>
      <c r="IN117" s="172"/>
      <c r="IO117" s="172"/>
      <c r="IP117" s="172"/>
      <c r="IQ117" s="172"/>
      <c r="IR117" s="172"/>
      <c r="IS117" s="172"/>
      <c r="IT117" s="172"/>
      <c r="IU117" s="172"/>
      <c r="IV117" s="172"/>
      <c r="IW117" s="172"/>
      <c r="IX117" s="172"/>
      <c r="IY117" s="172"/>
      <c r="IZ117" s="172"/>
      <c r="JA117" s="172"/>
      <c r="JB117" s="172"/>
      <c r="JC117" s="172"/>
      <c r="JD117" s="172"/>
      <c r="JE117" s="172"/>
      <c r="JF117" s="172"/>
      <c r="JG117" s="172"/>
      <c r="JH117" s="172"/>
      <c r="JI117" s="172"/>
      <c r="JJ117" s="172"/>
      <c r="JK117" s="172"/>
      <c r="JL117" s="172"/>
      <c r="JM117" s="172"/>
      <c r="JN117" s="172"/>
      <c r="JO117" s="172"/>
      <c r="JP117" s="172"/>
      <c r="JQ117" s="172"/>
      <c r="JR117" s="172"/>
      <c r="JS117" s="172"/>
      <c r="JT117" s="172"/>
      <c r="JU117" s="172"/>
      <c r="JV117" s="172"/>
      <c r="JW117" s="172"/>
      <c r="JX117" s="172"/>
      <c r="JY117" s="172"/>
      <c r="JZ117" s="172"/>
      <c r="KA117" s="172"/>
      <c r="KB117" s="172"/>
      <c r="KC117" s="172"/>
      <c r="KD117" s="172"/>
      <c r="KE117" s="172"/>
      <c r="KF117" s="172"/>
      <c r="KG117" s="172"/>
      <c r="KH117" s="172"/>
      <c r="KI117" s="172"/>
      <c r="KJ117" s="172"/>
      <c r="KK117" s="172"/>
      <c r="KL117" s="172"/>
      <c r="KM117" s="172"/>
      <c r="KN117" s="172"/>
      <c r="KO117" s="172"/>
      <c r="KP117" s="172"/>
      <c r="KQ117" s="172"/>
      <c r="KR117" s="172"/>
      <c r="KS117" s="172"/>
      <c r="KT117" s="172"/>
      <c r="KU117" s="172"/>
      <c r="KV117" s="172"/>
      <c r="KW117" s="172"/>
      <c r="KX117" s="172"/>
      <c r="KY117" s="172"/>
      <c r="KZ117" s="172"/>
      <c r="LA117" s="172"/>
      <c r="LB117" s="172"/>
      <c r="LC117" s="172"/>
      <c r="LD117" s="172"/>
      <c r="LE117" s="172"/>
      <c r="LF117" s="172"/>
      <c r="LG117" s="172"/>
      <c r="LH117" s="172"/>
      <c r="LI117" s="172"/>
      <c r="LJ117" s="172"/>
      <c r="LK117" s="172"/>
      <c r="LL117" s="172"/>
      <c r="LM117" s="172"/>
      <c r="LN117" s="172"/>
      <c r="LO117" s="172"/>
      <c r="LP117" s="172"/>
      <c r="LQ117" s="172"/>
      <c r="LR117" s="172"/>
      <c r="LS117" s="172"/>
      <c r="LT117" s="172"/>
      <c r="LU117" s="172"/>
      <c r="LV117" s="172"/>
      <c r="LW117" s="172"/>
      <c r="LX117" s="172"/>
      <c r="LY117" s="172"/>
      <c r="LZ117" s="172"/>
      <c r="MA117" s="172"/>
      <c r="MB117" s="172"/>
      <c r="MC117" s="172"/>
      <c r="MD117" s="172"/>
      <c r="ME117" s="172"/>
      <c r="MF117" s="172"/>
      <c r="MG117" s="172"/>
      <c r="MH117" s="172"/>
      <c r="MI117" s="172"/>
      <c r="MJ117" s="172"/>
      <c r="MK117" s="172"/>
      <c r="ML117" s="172"/>
      <c r="MM117" s="172"/>
      <c r="MN117" s="172"/>
      <c r="MO117" s="172"/>
      <c r="MP117" s="172"/>
      <c r="MQ117" s="172"/>
      <c r="MR117" s="172"/>
      <c r="MS117" s="172"/>
      <c r="MT117" s="172"/>
      <c r="MU117" s="172"/>
      <c r="MV117" s="172"/>
      <c r="MW117" s="172"/>
      <c r="MX117" s="172"/>
      <c r="MY117" s="172"/>
      <c r="MZ117" s="172"/>
      <c r="NA117" s="172"/>
      <c r="NB117" s="172"/>
      <c r="NC117" s="172"/>
      <c r="ND117" s="172"/>
      <c r="NE117" s="172"/>
      <c r="NF117" s="172"/>
      <c r="NG117" s="172"/>
      <c r="NH117" s="172"/>
      <c r="NI117" s="172"/>
      <c r="NJ117" s="172"/>
      <c r="NK117" s="172"/>
      <c r="NL117" s="172"/>
      <c r="NM117" s="172"/>
      <c r="NN117" s="172"/>
      <c r="NO117" s="172"/>
      <c r="NP117" s="172"/>
      <c r="NQ117" s="172"/>
      <c r="NR117" s="172"/>
      <c r="NS117" s="172"/>
      <c r="NT117" s="172"/>
      <c r="NU117" s="172"/>
      <c r="NV117" s="172"/>
      <c r="NW117" s="172"/>
      <c r="NX117" s="172"/>
      <c r="NY117" s="172"/>
      <c r="NZ117" s="172"/>
      <c r="OA117" s="172"/>
      <c r="OB117" s="172"/>
      <c r="OC117" s="172"/>
      <c r="OD117" s="172"/>
      <c r="OE117" s="172"/>
      <c r="OF117" s="172"/>
      <c r="OG117" s="172"/>
      <c r="OH117" s="172"/>
      <c r="OI117" s="172"/>
      <c r="OJ117" s="172"/>
      <c r="OK117" s="172"/>
      <c r="OL117" s="172"/>
      <c r="OM117" s="172"/>
      <c r="ON117" s="172"/>
      <c r="OO117" s="172"/>
      <c r="OP117" s="172"/>
      <c r="OQ117" s="172"/>
      <c r="OR117" s="172"/>
      <c r="OS117" s="172"/>
      <c r="OT117" s="172"/>
      <c r="OU117" s="172"/>
      <c r="OV117" s="172"/>
      <c r="OW117" s="172"/>
      <c r="OX117" s="172"/>
      <c r="OY117" s="172"/>
      <c r="OZ117" s="172"/>
      <c r="PA117" s="172"/>
      <c r="PB117" s="172"/>
      <c r="PC117" s="172"/>
      <c r="PD117" s="172"/>
      <c r="PE117" s="172"/>
      <c r="PF117" s="172"/>
      <c r="PG117" s="172"/>
      <c r="PH117" s="172"/>
      <c r="PI117" s="172"/>
      <c r="PJ117" s="172"/>
      <c r="PK117" s="172"/>
      <c r="PL117" s="172"/>
      <c r="PM117" s="172"/>
      <c r="PN117" s="172"/>
      <c r="PO117" s="172"/>
      <c r="PP117" s="172"/>
      <c r="PQ117" s="172"/>
      <c r="PR117" s="172"/>
      <c r="PS117" s="172"/>
      <c r="PT117" s="172"/>
      <c r="PU117" s="172"/>
      <c r="PV117" s="172"/>
      <c r="PW117" s="172"/>
      <c r="PX117" s="172"/>
      <c r="PY117" s="172"/>
      <c r="PZ117" s="172"/>
      <c r="QA117" s="172"/>
      <c r="QB117" s="172"/>
      <c r="QC117" s="172"/>
      <c r="QD117" s="172"/>
      <c r="QE117" s="172"/>
      <c r="QF117" s="172"/>
      <c r="QG117" s="172"/>
      <c r="QH117" s="172"/>
      <c r="QI117" s="172"/>
      <c r="QJ117" s="172"/>
      <c r="QK117" s="172"/>
      <c r="QL117" s="172"/>
      <c r="QM117" s="172"/>
      <c r="QN117" s="172"/>
      <c r="QO117" s="172"/>
      <c r="QP117" s="172"/>
      <c r="QQ117" s="172"/>
      <c r="QR117" s="172"/>
      <c r="QS117" s="172"/>
      <c r="QT117" s="172"/>
      <c r="QU117" s="172"/>
      <c r="QV117" s="172"/>
      <c r="QW117" s="172"/>
      <c r="QX117" s="172"/>
      <c r="QY117" s="172"/>
      <c r="QZ117" s="172"/>
      <c r="RA117" s="172"/>
      <c r="RB117" s="172"/>
      <c r="RC117" s="172"/>
      <c r="RD117" s="172"/>
      <c r="RE117" s="172"/>
      <c r="RF117" s="172"/>
      <c r="RG117" s="172"/>
      <c r="RH117" s="172"/>
      <c r="RI117" s="172"/>
      <c r="RJ117" s="172"/>
      <c r="RK117" s="172"/>
      <c r="RL117" s="172"/>
      <c r="RM117" s="172"/>
      <c r="RN117" s="172"/>
      <c r="RO117" s="172"/>
      <c r="RP117" s="172"/>
      <c r="RQ117" s="172"/>
      <c r="RR117" s="172"/>
      <c r="RS117" s="172"/>
      <c r="RT117" s="172"/>
      <c r="RU117" s="172"/>
      <c r="RV117" s="172"/>
      <c r="RW117" s="172"/>
      <c r="RX117" s="172"/>
      <c r="RY117" s="172"/>
      <c r="RZ117" s="172"/>
      <c r="SA117" s="172"/>
      <c r="SB117" s="172"/>
      <c r="SC117" s="172"/>
      <c r="SD117" s="172"/>
      <c r="SE117" s="172"/>
      <c r="SF117" s="172"/>
      <c r="SG117" s="172"/>
      <c r="SH117" s="172"/>
      <c r="SI117" s="172"/>
      <c r="SJ117" s="172"/>
      <c r="SK117" s="172"/>
      <c r="SL117" s="172"/>
      <c r="SM117" s="172"/>
      <c r="SN117" s="172"/>
      <c r="SO117" s="172"/>
      <c r="SP117" s="172"/>
      <c r="SQ117" s="172"/>
      <c r="SR117" s="172"/>
      <c r="SS117" s="172"/>
      <c r="ST117" s="172"/>
      <c r="SU117" s="172"/>
      <c r="SV117" s="172"/>
      <c r="SW117" s="172"/>
      <c r="SX117" s="172"/>
      <c r="SY117" s="172"/>
      <c r="SZ117" s="172"/>
      <c r="TA117" s="172"/>
      <c r="TB117" s="172"/>
      <c r="TC117" s="172"/>
      <c r="TD117" s="172"/>
      <c r="TE117" s="172"/>
      <c r="TF117" s="172"/>
      <c r="TG117" s="172"/>
      <c r="TH117" s="172"/>
      <c r="TI117" s="172"/>
      <c r="TJ117" s="172"/>
      <c r="TK117" s="172"/>
      <c r="TL117" s="172"/>
      <c r="TM117" s="172"/>
      <c r="TN117" s="172"/>
      <c r="TO117" s="172"/>
      <c r="TP117" s="172"/>
      <c r="TQ117" s="172"/>
      <c r="TR117" s="172"/>
      <c r="TS117" s="172"/>
      <c r="TT117" s="172"/>
      <c r="TU117" s="172"/>
      <c r="TV117" s="172"/>
      <c r="TW117" s="172"/>
      <c r="TX117" s="172"/>
      <c r="TY117" s="172"/>
      <c r="TZ117" s="172"/>
      <c r="UA117" s="172"/>
      <c r="UB117" s="172"/>
      <c r="UC117" s="172"/>
      <c r="UD117" s="172"/>
      <c r="UE117" s="172"/>
      <c r="UF117" s="172"/>
      <c r="UG117" s="172"/>
      <c r="UH117" s="172"/>
      <c r="UI117" s="172"/>
      <c r="UJ117" s="172"/>
      <c r="UK117" s="172"/>
      <c r="UL117" s="172"/>
      <c r="UM117" s="172"/>
      <c r="UN117" s="172"/>
      <c r="UO117" s="172"/>
      <c r="UP117" s="172"/>
      <c r="UQ117" s="172"/>
      <c r="UR117" s="172"/>
      <c r="US117" s="172"/>
      <c r="UT117" s="172"/>
      <c r="UU117" s="172"/>
      <c r="UV117" s="172"/>
      <c r="UW117" s="172"/>
      <c r="UX117" s="172"/>
      <c r="UY117" s="172"/>
      <c r="UZ117" s="172"/>
      <c r="VA117" s="172"/>
      <c r="VB117" s="172"/>
      <c r="VC117" s="172"/>
      <c r="VD117" s="172"/>
      <c r="VE117" s="172"/>
      <c r="VF117" s="172"/>
      <c r="VG117" s="172"/>
      <c r="VH117" s="172"/>
      <c r="VI117" s="172"/>
      <c r="VJ117" s="172"/>
      <c r="VK117" s="172"/>
      <c r="VL117" s="172"/>
      <c r="VM117" s="172"/>
      <c r="VN117" s="172"/>
      <c r="VO117" s="172"/>
      <c r="VP117" s="172"/>
      <c r="VQ117" s="172"/>
      <c r="VR117" s="172"/>
      <c r="VS117" s="172"/>
      <c r="VT117" s="172"/>
      <c r="VU117" s="172"/>
      <c r="VV117" s="172"/>
      <c r="VW117" s="172"/>
      <c r="VX117" s="172"/>
      <c r="VY117" s="172"/>
      <c r="VZ117" s="172"/>
      <c r="WA117" s="172"/>
      <c r="WB117" s="172"/>
      <c r="WC117" s="172"/>
      <c r="WD117" s="172"/>
      <c r="WE117" s="172"/>
      <c r="WF117" s="172"/>
      <c r="WG117" s="172"/>
      <c r="WH117" s="172"/>
      <c r="WI117" s="172"/>
      <c r="WJ117" s="172"/>
      <c r="WK117" s="172"/>
      <c r="WL117" s="172"/>
      <c r="WM117" s="172"/>
      <c r="WN117" s="172"/>
      <c r="WO117" s="172"/>
      <c r="WP117" s="172"/>
      <c r="WQ117" s="172"/>
      <c r="WR117" s="172"/>
      <c r="WS117" s="172"/>
      <c r="WT117" s="172"/>
      <c r="WU117" s="172"/>
      <c r="WV117" s="172"/>
      <c r="WW117" s="172"/>
      <c r="WX117" s="172"/>
      <c r="WY117" s="172"/>
      <c r="WZ117" s="172"/>
      <c r="XA117" s="172"/>
      <c r="XB117" s="172"/>
      <c r="XC117" s="172"/>
      <c r="XD117" s="172"/>
      <c r="XE117" s="172"/>
      <c r="XF117" s="172"/>
      <c r="XG117" s="172"/>
      <c r="XH117" s="172"/>
      <c r="XI117" s="172"/>
      <c r="XJ117" s="172"/>
      <c r="XK117" s="172"/>
      <c r="XL117" s="172"/>
      <c r="XM117" s="172"/>
      <c r="XN117" s="172"/>
      <c r="XO117" s="172"/>
      <c r="XP117" s="172"/>
      <c r="XQ117" s="172"/>
      <c r="XR117" s="172"/>
      <c r="XS117" s="172"/>
      <c r="XT117" s="172"/>
      <c r="XU117" s="172"/>
      <c r="XV117" s="172"/>
      <c r="XW117" s="172"/>
      <c r="XX117" s="172"/>
      <c r="XY117" s="172"/>
      <c r="XZ117" s="172"/>
      <c r="YA117" s="172"/>
      <c r="YB117" s="172"/>
      <c r="YC117" s="172"/>
      <c r="YD117" s="172"/>
      <c r="YE117" s="172"/>
      <c r="YF117" s="172"/>
      <c r="YG117" s="172"/>
      <c r="YH117" s="172"/>
      <c r="YI117" s="172"/>
      <c r="YJ117" s="172"/>
      <c r="YK117" s="172"/>
      <c r="YL117" s="172"/>
      <c r="YM117" s="172"/>
      <c r="YN117" s="172"/>
      <c r="YO117" s="172"/>
      <c r="YP117" s="172"/>
      <c r="YQ117" s="172"/>
      <c r="YR117" s="172"/>
      <c r="YS117" s="172"/>
      <c r="YT117" s="172"/>
      <c r="YU117" s="172"/>
      <c r="YV117" s="172"/>
      <c r="YW117" s="172"/>
      <c r="YX117" s="172"/>
      <c r="YY117" s="172"/>
      <c r="YZ117" s="172"/>
      <c r="ZA117" s="172"/>
      <c r="ZB117" s="172"/>
      <c r="ZC117" s="172"/>
      <c r="ZD117" s="172"/>
      <c r="ZE117" s="172"/>
      <c r="ZF117" s="172"/>
      <c r="ZG117" s="172"/>
      <c r="ZH117" s="172"/>
      <c r="ZI117" s="172"/>
      <c r="ZJ117" s="172"/>
      <c r="ZK117" s="172"/>
      <c r="ZL117" s="172"/>
      <c r="ZM117" s="172"/>
      <c r="ZN117" s="172"/>
      <c r="ZO117" s="172"/>
      <c r="ZP117" s="172"/>
      <c r="ZQ117" s="172"/>
      <c r="ZR117" s="172"/>
      <c r="ZS117" s="172"/>
      <c r="ZT117" s="172"/>
      <c r="ZU117" s="172"/>
      <c r="ZV117" s="172"/>
      <c r="ZW117" s="172"/>
      <c r="ZX117" s="172"/>
      <c r="ZY117" s="172"/>
      <c r="ZZ117" s="172"/>
      <c r="AAA117" s="172"/>
      <c r="AAB117" s="172"/>
      <c r="AAC117" s="172"/>
      <c r="AAD117" s="172"/>
      <c r="AAE117" s="172"/>
      <c r="AAF117" s="172"/>
      <c r="AAG117" s="172"/>
      <c r="AAH117" s="172"/>
      <c r="AAI117" s="172"/>
      <c r="AAJ117" s="172"/>
      <c r="AAK117" s="172"/>
      <c r="AAL117" s="172"/>
      <c r="AAM117" s="172"/>
      <c r="AAN117" s="172"/>
      <c r="AAO117" s="172"/>
      <c r="AAP117" s="172"/>
      <c r="AAQ117" s="172"/>
      <c r="AAR117" s="172"/>
      <c r="AAS117" s="172"/>
      <c r="AAT117" s="172"/>
      <c r="AAU117" s="172"/>
      <c r="AAV117" s="172"/>
      <c r="AAW117" s="172"/>
      <c r="AAX117" s="172"/>
      <c r="AAY117" s="172"/>
      <c r="AAZ117" s="172"/>
      <c r="ABA117" s="172"/>
      <c r="ABB117" s="172"/>
      <c r="ABC117" s="172"/>
      <c r="ABD117" s="172"/>
      <c r="ABE117" s="172"/>
      <c r="ABF117" s="172"/>
      <c r="ABG117" s="172"/>
      <c r="ABH117" s="172"/>
      <c r="ABI117" s="172"/>
      <c r="ABJ117" s="172"/>
      <c r="ABK117" s="172"/>
      <c r="ABL117" s="172"/>
      <c r="ABM117" s="172"/>
      <c r="ABN117" s="172"/>
      <c r="ABO117" s="172"/>
      <c r="ABP117" s="172"/>
      <c r="ABQ117" s="172"/>
      <c r="ABR117" s="172"/>
      <c r="ABS117" s="172"/>
      <c r="ABT117" s="172"/>
      <c r="ABU117" s="172"/>
      <c r="ABV117" s="172"/>
      <c r="ABW117" s="172"/>
      <c r="ABX117" s="172"/>
      <c r="ABY117" s="172"/>
      <c r="ABZ117" s="172"/>
      <c r="ACA117" s="172"/>
      <c r="ACB117" s="172"/>
      <c r="ACC117" s="172"/>
      <c r="ACD117" s="172"/>
      <c r="ACE117" s="172"/>
      <c r="ACF117" s="172"/>
      <c r="ACG117" s="172"/>
      <c r="ACH117" s="172"/>
      <c r="ACI117" s="172"/>
      <c r="ACJ117" s="172"/>
      <c r="ACK117" s="172"/>
      <c r="ACL117" s="172"/>
      <c r="ACM117" s="172"/>
      <c r="ACN117" s="172"/>
      <c r="ACO117" s="172"/>
      <c r="ACP117" s="172"/>
      <c r="ACQ117" s="172"/>
      <c r="ACR117" s="172"/>
      <c r="ACS117" s="172"/>
      <c r="ACT117" s="172"/>
      <c r="ACU117" s="172"/>
      <c r="ACV117" s="172"/>
      <c r="ACW117" s="172"/>
      <c r="ACX117" s="172"/>
      <c r="ACY117" s="172"/>
      <c r="ACZ117" s="172"/>
      <c r="ADA117" s="172"/>
      <c r="ADB117" s="172"/>
      <c r="ADC117" s="172"/>
      <c r="ADD117" s="172"/>
      <c r="ADE117" s="172"/>
      <c r="ADF117" s="172"/>
      <c r="ADG117" s="172"/>
      <c r="ADH117" s="172"/>
      <c r="ADI117" s="172"/>
      <c r="ADJ117" s="172"/>
      <c r="ADK117" s="172"/>
      <c r="ADL117" s="172"/>
      <c r="ADM117" s="172"/>
      <c r="ADN117" s="172"/>
      <c r="ADO117" s="172"/>
      <c r="ADP117" s="172"/>
      <c r="ADQ117" s="172"/>
      <c r="ADR117" s="172"/>
      <c r="ADS117" s="172"/>
      <c r="ADT117" s="172"/>
      <c r="ADU117" s="172"/>
      <c r="ADV117" s="172"/>
      <c r="ADW117" s="172"/>
      <c r="ADX117" s="172"/>
      <c r="ADY117" s="172"/>
      <c r="ADZ117" s="172"/>
      <c r="AEA117" s="172"/>
      <c r="AEB117" s="172"/>
      <c r="AEC117" s="172"/>
      <c r="AED117" s="172"/>
      <c r="AEE117" s="172"/>
      <c r="AEF117" s="172"/>
      <c r="AEG117" s="172"/>
      <c r="AEH117" s="172"/>
      <c r="AEI117" s="172"/>
      <c r="AEJ117" s="172"/>
      <c r="AEK117" s="172"/>
      <c r="AEL117" s="172"/>
      <c r="AEM117" s="172"/>
      <c r="AEN117" s="172"/>
      <c r="AEO117" s="172"/>
      <c r="AEP117" s="172"/>
      <c r="AEQ117" s="172"/>
      <c r="AER117" s="172"/>
      <c r="AES117" s="172"/>
      <c r="AET117" s="172"/>
      <c r="AEU117" s="172"/>
      <c r="AEV117" s="172"/>
      <c r="AEW117" s="172"/>
      <c r="AEX117" s="172"/>
      <c r="AEY117" s="172"/>
      <c r="AEZ117" s="172"/>
      <c r="AFA117" s="172"/>
      <c r="AFB117" s="172"/>
      <c r="AFC117" s="172"/>
      <c r="AFD117" s="172"/>
      <c r="AFE117" s="172"/>
      <c r="AFF117" s="172"/>
      <c r="AFG117" s="172"/>
      <c r="AFH117" s="172"/>
      <c r="AFI117" s="172"/>
      <c r="AFJ117" s="172"/>
      <c r="AFK117" s="172"/>
      <c r="AFL117" s="172"/>
      <c r="AFM117" s="172"/>
      <c r="AFN117" s="172"/>
      <c r="AFO117" s="172"/>
      <c r="AFP117" s="172"/>
      <c r="AFQ117" s="172"/>
      <c r="AFR117" s="172"/>
      <c r="AFS117" s="172"/>
      <c r="AFT117" s="172"/>
      <c r="AFU117" s="172"/>
      <c r="AFV117" s="172"/>
      <c r="AFW117" s="172"/>
      <c r="AFX117" s="172"/>
      <c r="AFY117" s="172"/>
      <c r="AFZ117" s="172"/>
      <c r="AGA117" s="172"/>
      <c r="AGB117" s="172"/>
      <c r="AGC117" s="172"/>
      <c r="AGD117" s="172"/>
      <c r="AGE117" s="172"/>
      <c r="AGF117" s="172"/>
      <c r="AGG117" s="172"/>
      <c r="AGH117" s="172"/>
      <c r="AGI117" s="172"/>
      <c r="AGJ117" s="172"/>
      <c r="AGK117" s="172"/>
      <c r="AGL117" s="172"/>
      <c r="AGM117" s="172"/>
      <c r="AGN117" s="172"/>
      <c r="AGO117" s="172"/>
      <c r="AGP117" s="172"/>
      <c r="AGQ117" s="172"/>
      <c r="AGR117" s="172"/>
      <c r="AGS117" s="172"/>
      <c r="AGT117" s="172"/>
      <c r="AGU117" s="172"/>
      <c r="AGV117" s="172"/>
      <c r="AGW117" s="172"/>
      <c r="AGX117" s="172"/>
      <c r="AGY117" s="172"/>
      <c r="AGZ117" s="172"/>
      <c r="AHA117" s="172"/>
      <c r="AHB117" s="172"/>
      <c r="AHC117" s="172"/>
      <c r="AHD117" s="172"/>
      <c r="AHE117" s="172"/>
      <c r="AHF117" s="172"/>
      <c r="AHG117" s="172"/>
      <c r="AHH117" s="172"/>
      <c r="AHI117" s="172"/>
      <c r="AHJ117" s="172"/>
      <c r="AHK117" s="172"/>
      <c r="AHL117" s="172"/>
      <c r="AHM117" s="172"/>
      <c r="AHN117" s="172"/>
      <c r="AHO117" s="172"/>
      <c r="AHP117" s="172"/>
      <c r="AHQ117" s="172"/>
      <c r="AHR117" s="172"/>
      <c r="AHS117" s="172"/>
      <c r="AHT117" s="172"/>
      <c r="AHU117" s="172"/>
      <c r="AHV117" s="172"/>
      <c r="AHW117" s="172"/>
      <c r="AHX117" s="172"/>
      <c r="AHY117" s="172"/>
      <c r="AHZ117" s="172"/>
      <c r="AIA117" s="172"/>
      <c r="AIB117" s="172"/>
      <c r="AIC117" s="172"/>
      <c r="AID117" s="172"/>
      <c r="AIE117" s="172"/>
      <c r="AIF117" s="172"/>
      <c r="AIG117" s="172"/>
      <c r="AIH117" s="172"/>
      <c r="AII117" s="172"/>
      <c r="AIJ117" s="172"/>
      <c r="AIK117" s="172"/>
      <c r="AIL117" s="172"/>
      <c r="AIM117" s="172"/>
      <c r="AIN117" s="172"/>
      <c r="AIO117" s="172"/>
      <c r="AIP117" s="172"/>
      <c r="AIQ117" s="172"/>
      <c r="AIR117" s="172"/>
      <c r="AIS117" s="172"/>
      <c r="AIT117" s="172"/>
      <c r="AIU117" s="172"/>
      <c r="AIV117" s="172"/>
      <c r="AIW117" s="172"/>
      <c r="AIX117" s="172"/>
      <c r="AIY117" s="172"/>
      <c r="AIZ117" s="172"/>
      <c r="AJA117" s="172"/>
      <c r="AJB117" s="172"/>
      <c r="AJC117" s="172"/>
      <c r="AJD117" s="172"/>
      <c r="AJE117" s="172"/>
      <c r="AJF117" s="172"/>
      <c r="AJG117" s="172"/>
      <c r="AJH117" s="172"/>
      <c r="AJI117" s="172"/>
      <c r="AJJ117" s="172"/>
      <c r="AJK117" s="172"/>
      <c r="AJL117" s="172"/>
      <c r="AJM117" s="172"/>
      <c r="AJN117" s="172"/>
      <c r="AJO117" s="172"/>
      <c r="AJP117" s="172"/>
      <c r="AJQ117" s="172"/>
      <c r="AJR117" s="172"/>
      <c r="AJS117" s="172"/>
      <c r="AJT117" s="172"/>
      <c r="AJU117" s="172"/>
      <c r="AJV117" s="172"/>
      <c r="AJW117" s="172"/>
      <c r="AJX117" s="172"/>
      <c r="AJY117" s="172"/>
      <c r="AJZ117" s="172"/>
      <c r="AKA117" s="172"/>
      <c r="AKB117" s="172"/>
      <c r="AKC117" s="172"/>
      <c r="AKD117" s="172"/>
      <c r="AKE117" s="172"/>
      <c r="AKF117" s="172"/>
      <c r="AKG117" s="172"/>
      <c r="AKH117" s="172"/>
      <c r="AKI117" s="172"/>
      <c r="AKJ117" s="172"/>
      <c r="AKK117" s="172"/>
      <c r="AKL117" s="172"/>
      <c r="AKM117" s="172"/>
      <c r="AKN117" s="172"/>
      <c r="AKO117" s="172"/>
      <c r="AKP117" s="172"/>
      <c r="AKQ117" s="172"/>
      <c r="AKR117" s="172"/>
      <c r="AKS117" s="172"/>
      <c r="AKT117" s="172"/>
      <c r="AKU117" s="172"/>
      <c r="AKV117" s="172"/>
      <c r="AKW117" s="172"/>
      <c r="AKX117" s="172"/>
      <c r="AKY117" s="172"/>
      <c r="AKZ117" s="172"/>
      <c r="ALA117" s="172"/>
      <c r="ALB117" s="172"/>
      <c r="ALC117" s="172"/>
      <c r="ALD117" s="172"/>
      <c r="ALE117" s="172"/>
      <c r="ALF117" s="172"/>
      <c r="ALG117" s="172"/>
      <c r="ALH117" s="172"/>
      <c r="ALI117" s="172"/>
      <c r="ALJ117" s="172"/>
      <c r="ALK117" s="172"/>
      <c r="ALL117" s="172"/>
      <c r="ALM117" s="172"/>
      <c r="ALN117" s="172"/>
      <c r="ALO117" s="172"/>
      <c r="ALP117" s="172"/>
      <c r="ALQ117" s="172"/>
      <c r="ALR117" s="172"/>
      <c r="ALS117" s="172"/>
      <c r="ALT117" s="172"/>
      <c r="ALU117" s="172"/>
      <c r="ALV117" s="172"/>
      <c r="ALW117" s="172"/>
      <c r="ALX117" s="172"/>
      <c r="ALY117" s="172"/>
      <c r="ALZ117" s="172"/>
      <c r="AMA117" s="172"/>
      <c r="AMB117" s="172"/>
      <c r="AMC117" s="172"/>
      <c r="AMD117" s="172"/>
      <c r="AME117" s="172"/>
      <c r="AMF117" s="172"/>
      <c r="AMG117" s="172"/>
      <c r="AMH117" s="172"/>
      <c r="AMI117" s="172"/>
      <c r="AMJ117" s="172"/>
      <c r="AMK117" s="172"/>
      <c r="AML117" s="172"/>
    </row>
    <row r="118" spans="1:1026" s="282" customFormat="1">
      <c r="A118" s="408" t="s">
        <v>495</v>
      </c>
      <c r="B118" s="408" t="s">
        <v>496</v>
      </c>
      <c r="C118" s="154">
        <f t="shared" si="95"/>
        <v>17</v>
      </c>
      <c r="D118" s="167">
        <f t="shared" si="96"/>
        <v>68</v>
      </c>
      <c r="E118" s="166" t="str">
        <f t="shared" si="97"/>
        <v>9C</v>
      </c>
      <c r="F118" s="367" t="str">
        <f t="shared" si="98"/>
        <v>1B</v>
      </c>
      <c r="G118" s="367" t="str">
        <f t="shared" si="99"/>
        <v>0E</v>
      </c>
      <c r="H118" s="367" t="str">
        <f t="shared" si="100"/>
        <v>57</v>
      </c>
      <c r="I118" s="367" t="str">
        <f t="shared" si="101"/>
        <v>00</v>
      </c>
      <c r="J118" s="367" t="str">
        <f t="shared" si="102"/>
        <v>FF</v>
      </c>
      <c r="K118" s="367" t="str">
        <f t="shared" si="103"/>
        <v>05</v>
      </c>
      <c r="L118" s="367" t="str">
        <f t="shared" si="104"/>
        <v>20</v>
      </c>
      <c r="M118" s="367" t="str">
        <f t="shared" si="105"/>
        <v>0</v>
      </c>
      <c r="N118" s="367" t="str">
        <f t="shared" si="106"/>
        <v/>
      </c>
      <c r="O118" s="156" t="str">
        <f t="shared" si="107"/>
        <v/>
      </c>
      <c r="P118" s="157" t="str">
        <f t="shared" si="160"/>
        <v>1</v>
      </c>
      <c r="Q118" s="158" t="str">
        <f t="shared" si="160"/>
        <v>0</v>
      </c>
      <c r="R118" s="158" t="str">
        <f t="shared" si="160"/>
        <v>0</v>
      </c>
      <c r="S118" s="159" t="str">
        <f t="shared" si="160"/>
        <v>1</v>
      </c>
      <c r="T118" s="158" t="str">
        <f t="shared" si="160"/>
        <v>1</v>
      </c>
      <c r="U118" s="158" t="str">
        <f t="shared" si="160"/>
        <v>1</v>
      </c>
      <c r="V118" s="158" t="str">
        <f t="shared" si="160"/>
        <v>0</v>
      </c>
      <c r="W118" s="159" t="str">
        <f t="shared" si="160"/>
        <v>0</v>
      </c>
      <c r="X118" s="158" t="str">
        <f t="shared" si="161"/>
        <v>0</v>
      </c>
      <c r="Y118" s="158" t="str">
        <f t="shared" si="161"/>
        <v>0</v>
      </c>
      <c r="Z118" s="158" t="str">
        <f t="shared" si="161"/>
        <v>0</v>
      </c>
      <c r="AA118" s="159" t="str">
        <f t="shared" si="161"/>
        <v>1</v>
      </c>
      <c r="AB118" s="161" t="str">
        <f t="shared" si="161"/>
        <v>1</v>
      </c>
      <c r="AC118" s="161" t="str">
        <f t="shared" si="161"/>
        <v>0</v>
      </c>
      <c r="AD118" s="158" t="str">
        <f t="shared" si="161"/>
        <v>1</v>
      </c>
      <c r="AE118" s="159" t="str">
        <f t="shared" si="161"/>
        <v>1</v>
      </c>
      <c r="AF118" s="367" t="str">
        <f t="shared" si="162"/>
        <v>0</v>
      </c>
      <c r="AG118" s="162" t="str">
        <f t="shared" si="162"/>
        <v>0</v>
      </c>
      <c r="AH118" s="163" t="str">
        <f t="shared" si="162"/>
        <v>0</v>
      </c>
      <c r="AI118" s="165" t="str">
        <f t="shared" si="162"/>
        <v>0</v>
      </c>
      <c r="AJ118" s="164" t="str">
        <f t="shared" si="162"/>
        <v>1</v>
      </c>
      <c r="AK118" s="164" t="str">
        <f t="shared" si="162"/>
        <v>1</v>
      </c>
      <c r="AL118" s="289" t="str">
        <f t="shared" si="162"/>
        <v>1</v>
      </c>
      <c r="AM118" s="165" t="str">
        <f t="shared" si="162"/>
        <v>0</v>
      </c>
      <c r="AN118" s="230" t="str">
        <f t="shared" si="163"/>
        <v>0</v>
      </c>
      <c r="AO118" s="230" t="str">
        <f t="shared" si="163"/>
        <v>1</v>
      </c>
      <c r="AP118" s="230" t="str">
        <f t="shared" si="163"/>
        <v>0</v>
      </c>
      <c r="AQ118" s="231" t="str">
        <f t="shared" si="163"/>
        <v>1</v>
      </c>
      <c r="AR118" s="230" t="str">
        <f t="shared" si="163"/>
        <v>0</v>
      </c>
      <c r="AS118" s="230" t="str">
        <f t="shared" si="163"/>
        <v>1</v>
      </c>
      <c r="AT118" s="230" t="str">
        <f t="shared" si="163"/>
        <v>1</v>
      </c>
      <c r="AU118" s="231" t="str">
        <f t="shared" si="163"/>
        <v>1</v>
      </c>
      <c r="AV118" s="230" t="str">
        <f t="shared" si="164"/>
        <v>0</v>
      </c>
      <c r="AW118" s="232" t="str">
        <f t="shared" si="164"/>
        <v>0</v>
      </c>
      <c r="AX118" s="232" t="str">
        <f t="shared" si="164"/>
        <v>0</v>
      </c>
      <c r="AY118" s="233" t="str">
        <f t="shared" si="164"/>
        <v>0</v>
      </c>
      <c r="AZ118" s="232" t="str">
        <f t="shared" si="164"/>
        <v>0</v>
      </c>
      <c r="BA118" s="232" t="str">
        <f t="shared" si="164"/>
        <v>0</v>
      </c>
      <c r="BB118" s="232" t="str">
        <f t="shared" si="164"/>
        <v>0</v>
      </c>
      <c r="BC118" s="233" t="str">
        <f t="shared" si="164"/>
        <v>0</v>
      </c>
      <c r="BD118" s="168" t="str">
        <f t="shared" si="165"/>
        <v>1</v>
      </c>
      <c r="BE118" s="168" t="str">
        <f t="shared" si="165"/>
        <v>1</v>
      </c>
      <c r="BF118" s="168" t="str">
        <f t="shared" si="165"/>
        <v>1</v>
      </c>
      <c r="BG118" s="169" t="str">
        <f t="shared" si="165"/>
        <v>1</v>
      </c>
      <c r="BH118" s="168" t="str">
        <f t="shared" si="165"/>
        <v>1</v>
      </c>
      <c r="BI118" s="168" t="str">
        <f t="shared" si="165"/>
        <v>1</v>
      </c>
      <c r="BJ118" s="168" t="str">
        <f t="shared" si="165"/>
        <v>1</v>
      </c>
      <c r="BK118" s="169" t="str">
        <f t="shared" si="165"/>
        <v>1</v>
      </c>
      <c r="BL118" s="168" t="str">
        <f t="shared" si="166"/>
        <v>0</v>
      </c>
      <c r="BM118" s="168" t="str">
        <f t="shared" si="166"/>
        <v>0</v>
      </c>
      <c r="BN118" s="168" t="str">
        <f t="shared" si="166"/>
        <v>0</v>
      </c>
      <c r="BO118" s="169" t="str">
        <f t="shared" si="166"/>
        <v>0</v>
      </c>
      <c r="BP118" s="168" t="str">
        <f t="shared" si="166"/>
        <v>0</v>
      </c>
      <c r="BQ118" s="168" t="str">
        <f t="shared" si="166"/>
        <v>1</v>
      </c>
      <c r="BR118" s="168" t="str">
        <f t="shared" si="166"/>
        <v>0</v>
      </c>
      <c r="BS118" s="169" t="str">
        <f t="shared" si="166"/>
        <v>1</v>
      </c>
      <c r="BT118" s="302" t="str">
        <f t="shared" si="167"/>
        <v>0</v>
      </c>
      <c r="BU118" s="302" t="str">
        <f t="shared" si="167"/>
        <v>0</v>
      </c>
      <c r="BV118" s="302" t="str">
        <f t="shared" si="167"/>
        <v>1</v>
      </c>
      <c r="BW118" s="303" t="str">
        <f t="shared" si="167"/>
        <v>0</v>
      </c>
      <c r="BX118" s="302" t="str">
        <f t="shared" si="167"/>
        <v>0</v>
      </c>
      <c r="BY118" s="302" t="str">
        <f t="shared" si="167"/>
        <v>0</v>
      </c>
      <c r="BZ118" s="302" t="str">
        <f t="shared" si="167"/>
        <v>0</v>
      </c>
      <c r="CA118" s="303" t="str">
        <f t="shared" si="167"/>
        <v>0</v>
      </c>
      <c r="CB118" s="164" t="str">
        <f t="shared" si="168"/>
        <v>0</v>
      </c>
      <c r="CC118" s="289" t="str">
        <f t="shared" si="168"/>
        <v>0</v>
      </c>
      <c r="CD118" s="340" t="str">
        <f t="shared" si="168"/>
        <v>0</v>
      </c>
      <c r="CE118" s="341" t="str">
        <f t="shared" si="168"/>
        <v>0</v>
      </c>
      <c r="CF118" s="340" t="str">
        <f t="shared" si="168"/>
        <v>0</v>
      </c>
      <c r="CG118" s="340" t="str">
        <f t="shared" si="168"/>
        <v>0</v>
      </c>
      <c r="CH118" s="340" t="str">
        <f t="shared" si="168"/>
        <v>0</v>
      </c>
      <c r="CI118" s="341" t="str">
        <f t="shared" si="168"/>
        <v>0</v>
      </c>
      <c r="CJ118" s="367"/>
      <c r="CK118" s="367"/>
      <c r="CL118" s="32" t="str">
        <f t="shared" si="146"/>
        <v>9C1B</v>
      </c>
      <c r="CM118" s="285">
        <f t="shared" si="147"/>
        <v>87</v>
      </c>
      <c r="CN118" s="285">
        <f t="shared" si="150"/>
        <v>97</v>
      </c>
      <c r="CO118" s="142">
        <f t="shared" si="117"/>
        <v>63.5</v>
      </c>
      <c r="CP118" s="142">
        <f t="shared" si="118"/>
        <v>17.5</v>
      </c>
      <c r="CQ118" s="154">
        <f t="shared" si="148"/>
        <v>7</v>
      </c>
      <c r="CR118" s="367"/>
      <c r="CS118" s="170">
        <f t="shared" si="119"/>
        <v>9</v>
      </c>
      <c r="CT118" s="23">
        <f t="shared" si="120"/>
        <v>12</v>
      </c>
      <c r="CU118" s="171">
        <f t="shared" si="121"/>
        <v>1</v>
      </c>
      <c r="CV118" s="23">
        <f t="shared" si="122"/>
        <v>11</v>
      </c>
      <c r="CW118" s="172">
        <f t="shared" si="123"/>
        <v>0</v>
      </c>
      <c r="CX118" s="24">
        <f t="shared" si="124"/>
        <v>14</v>
      </c>
      <c r="CY118" s="267">
        <f t="shared" si="125"/>
        <v>5</v>
      </c>
      <c r="CZ118" s="268">
        <f t="shared" si="126"/>
        <v>7</v>
      </c>
      <c r="DA118" s="267">
        <f t="shared" si="127"/>
        <v>0</v>
      </c>
      <c r="DB118" s="268">
        <f t="shared" si="128"/>
        <v>0</v>
      </c>
      <c r="DC118" s="173">
        <f t="shared" si="129"/>
        <v>15</v>
      </c>
      <c r="DD118" s="26">
        <f t="shared" si="130"/>
        <v>15</v>
      </c>
      <c r="DE118" s="173">
        <f t="shared" si="131"/>
        <v>0</v>
      </c>
      <c r="DF118" s="26">
        <f t="shared" si="132"/>
        <v>5</v>
      </c>
      <c r="DG118" s="326">
        <f t="shared" si="133"/>
        <v>2</v>
      </c>
      <c r="DH118" s="327">
        <f t="shared" si="134"/>
        <v>0</v>
      </c>
      <c r="DI118" s="172">
        <f t="shared" si="135"/>
        <v>0</v>
      </c>
      <c r="DJ118" s="24">
        <f t="shared" si="136"/>
        <v>0</v>
      </c>
      <c r="DK118" s="172"/>
      <c r="DL118" s="19">
        <f t="shared" si="137"/>
        <v>156</v>
      </c>
      <c r="DM118" s="19">
        <f t="shared" si="138"/>
        <v>27</v>
      </c>
      <c r="DN118" s="174">
        <f t="shared" si="139"/>
        <v>14</v>
      </c>
      <c r="DO118" s="278">
        <f t="shared" si="140"/>
        <v>87</v>
      </c>
      <c r="DP118" s="278">
        <f t="shared" si="141"/>
        <v>0</v>
      </c>
      <c r="DQ118" s="20">
        <f t="shared" si="142"/>
        <v>255</v>
      </c>
      <c r="DR118" s="20">
        <f t="shared" si="143"/>
        <v>5</v>
      </c>
      <c r="DS118" s="337">
        <f t="shared" si="144"/>
        <v>32</v>
      </c>
      <c r="DT118" s="174">
        <f t="shared" si="145"/>
        <v>0</v>
      </c>
      <c r="DU118" s="172">
        <f t="shared" si="149"/>
        <v>32</v>
      </c>
      <c r="DV118" s="172"/>
      <c r="DW118" s="172"/>
      <c r="DX118" s="172"/>
      <c r="DY118" s="172"/>
      <c r="DZ118" s="172"/>
      <c r="EA118" s="172"/>
      <c r="EB118" s="172"/>
      <c r="EC118" s="172"/>
      <c r="ED118" s="172"/>
      <c r="EE118" s="172"/>
      <c r="EF118" s="172"/>
      <c r="EG118" s="172"/>
      <c r="EH118" s="172"/>
      <c r="EI118" s="172"/>
      <c r="EJ118" s="172"/>
      <c r="EK118" s="172"/>
      <c r="EL118" s="172"/>
      <c r="EM118" s="172"/>
      <c r="EN118" s="172"/>
      <c r="EO118" s="172"/>
      <c r="EP118" s="172"/>
      <c r="EQ118" s="172"/>
      <c r="ER118" s="172"/>
      <c r="ES118" s="172"/>
      <c r="ET118" s="172"/>
      <c r="EU118" s="172"/>
      <c r="EV118" s="172"/>
      <c r="EW118" s="172"/>
      <c r="EX118" s="172"/>
      <c r="EY118" s="172"/>
      <c r="EZ118" s="172"/>
      <c r="FA118" s="172"/>
      <c r="FB118" s="172"/>
      <c r="FC118" s="172"/>
      <c r="FD118" s="172"/>
      <c r="FE118" s="172"/>
      <c r="FF118" s="172"/>
      <c r="FG118" s="172"/>
      <c r="FH118" s="172"/>
      <c r="FI118" s="172"/>
      <c r="FJ118" s="172"/>
      <c r="FK118" s="172"/>
      <c r="FL118" s="172"/>
      <c r="FM118" s="172"/>
      <c r="FN118" s="172"/>
      <c r="FO118" s="172"/>
      <c r="FP118" s="172"/>
      <c r="FQ118" s="172"/>
      <c r="FR118" s="172"/>
      <c r="FS118" s="172"/>
      <c r="FT118" s="172"/>
      <c r="FU118" s="172"/>
      <c r="FV118" s="172"/>
      <c r="FW118" s="172"/>
      <c r="FX118" s="172"/>
      <c r="FY118" s="172"/>
      <c r="FZ118" s="172"/>
      <c r="GA118" s="172"/>
      <c r="GB118" s="172"/>
      <c r="GC118" s="172"/>
      <c r="GD118" s="172"/>
      <c r="GE118" s="172"/>
      <c r="GF118" s="172"/>
      <c r="GG118" s="172"/>
      <c r="GH118" s="172"/>
      <c r="GI118" s="172"/>
      <c r="GJ118" s="172"/>
      <c r="GK118" s="172"/>
      <c r="GL118" s="172"/>
      <c r="GM118" s="172"/>
      <c r="GN118" s="172"/>
      <c r="GO118" s="172"/>
      <c r="GP118" s="172"/>
      <c r="GQ118" s="172"/>
      <c r="GR118" s="172"/>
      <c r="GS118" s="172"/>
      <c r="GT118" s="172"/>
      <c r="GU118" s="172"/>
      <c r="GV118" s="172"/>
      <c r="GW118" s="172"/>
      <c r="GX118" s="172"/>
      <c r="GY118" s="172"/>
      <c r="GZ118" s="172"/>
      <c r="HA118" s="172"/>
      <c r="HB118" s="172"/>
      <c r="HC118" s="172"/>
      <c r="HD118" s="172"/>
      <c r="HE118" s="172"/>
      <c r="HF118" s="172"/>
      <c r="HG118" s="172"/>
      <c r="HH118" s="172"/>
      <c r="HI118" s="172"/>
      <c r="HJ118" s="172"/>
      <c r="HK118" s="172"/>
      <c r="HL118" s="172"/>
      <c r="HM118" s="172"/>
      <c r="HN118" s="172"/>
      <c r="HO118" s="172"/>
      <c r="HP118" s="172"/>
      <c r="HQ118" s="172"/>
      <c r="HR118" s="172"/>
      <c r="HS118" s="172"/>
      <c r="HT118" s="172"/>
      <c r="HU118" s="172"/>
      <c r="HV118" s="172"/>
      <c r="HW118" s="172"/>
      <c r="HX118" s="172"/>
      <c r="HY118" s="172"/>
      <c r="HZ118" s="172"/>
      <c r="IA118" s="172"/>
      <c r="IB118" s="172"/>
      <c r="IC118" s="172"/>
      <c r="ID118" s="172"/>
      <c r="IE118" s="172"/>
      <c r="IF118" s="172"/>
      <c r="IG118" s="172"/>
      <c r="IH118" s="172"/>
      <c r="II118" s="172"/>
      <c r="IJ118" s="172"/>
      <c r="IK118" s="172"/>
      <c r="IL118" s="172"/>
      <c r="IM118" s="172"/>
      <c r="IN118" s="172"/>
      <c r="IO118" s="172"/>
      <c r="IP118" s="172"/>
      <c r="IQ118" s="172"/>
      <c r="IR118" s="172"/>
      <c r="IS118" s="172"/>
      <c r="IT118" s="172"/>
      <c r="IU118" s="172"/>
      <c r="IV118" s="172"/>
      <c r="IW118" s="172"/>
      <c r="IX118" s="172"/>
      <c r="IY118" s="172"/>
      <c r="IZ118" s="172"/>
      <c r="JA118" s="172"/>
      <c r="JB118" s="172"/>
      <c r="JC118" s="172"/>
      <c r="JD118" s="172"/>
      <c r="JE118" s="172"/>
      <c r="JF118" s="172"/>
      <c r="JG118" s="172"/>
      <c r="JH118" s="172"/>
      <c r="JI118" s="172"/>
      <c r="JJ118" s="172"/>
      <c r="JK118" s="172"/>
      <c r="JL118" s="172"/>
      <c r="JM118" s="172"/>
      <c r="JN118" s="172"/>
      <c r="JO118" s="172"/>
      <c r="JP118" s="172"/>
      <c r="JQ118" s="172"/>
      <c r="JR118" s="172"/>
      <c r="JS118" s="172"/>
      <c r="JT118" s="172"/>
      <c r="JU118" s="172"/>
      <c r="JV118" s="172"/>
      <c r="JW118" s="172"/>
      <c r="JX118" s="172"/>
      <c r="JY118" s="172"/>
      <c r="JZ118" s="172"/>
      <c r="KA118" s="172"/>
      <c r="KB118" s="172"/>
      <c r="KC118" s="172"/>
      <c r="KD118" s="172"/>
      <c r="KE118" s="172"/>
      <c r="KF118" s="172"/>
      <c r="KG118" s="172"/>
      <c r="KH118" s="172"/>
      <c r="KI118" s="172"/>
      <c r="KJ118" s="172"/>
      <c r="KK118" s="172"/>
      <c r="KL118" s="172"/>
      <c r="KM118" s="172"/>
      <c r="KN118" s="172"/>
      <c r="KO118" s="172"/>
      <c r="KP118" s="172"/>
      <c r="KQ118" s="172"/>
      <c r="KR118" s="172"/>
      <c r="KS118" s="172"/>
      <c r="KT118" s="172"/>
      <c r="KU118" s="172"/>
      <c r="KV118" s="172"/>
      <c r="KW118" s="172"/>
      <c r="KX118" s="172"/>
      <c r="KY118" s="172"/>
      <c r="KZ118" s="172"/>
      <c r="LA118" s="172"/>
      <c r="LB118" s="172"/>
      <c r="LC118" s="172"/>
      <c r="LD118" s="172"/>
      <c r="LE118" s="172"/>
      <c r="LF118" s="172"/>
      <c r="LG118" s="172"/>
      <c r="LH118" s="172"/>
      <c r="LI118" s="172"/>
      <c r="LJ118" s="172"/>
      <c r="LK118" s="172"/>
      <c r="LL118" s="172"/>
      <c r="LM118" s="172"/>
      <c r="LN118" s="172"/>
      <c r="LO118" s="172"/>
      <c r="LP118" s="172"/>
      <c r="LQ118" s="172"/>
      <c r="LR118" s="172"/>
      <c r="LS118" s="172"/>
      <c r="LT118" s="172"/>
      <c r="LU118" s="172"/>
      <c r="LV118" s="172"/>
      <c r="LW118" s="172"/>
      <c r="LX118" s="172"/>
      <c r="LY118" s="172"/>
      <c r="LZ118" s="172"/>
      <c r="MA118" s="172"/>
      <c r="MB118" s="172"/>
      <c r="MC118" s="172"/>
      <c r="MD118" s="172"/>
      <c r="ME118" s="172"/>
      <c r="MF118" s="172"/>
      <c r="MG118" s="172"/>
      <c r="MH118" s="172"/>
      <c r="MI118" s="172"/>
      <c r="MJ118" s="172"/>
      <c r="MK118" s="172"/>
      <c r="ML118" s="172"/>
      <c r="MM118" s="172"/>
      <c r="MN118" s="172"/>
      <c r="MO118" s="172"/>
      <c r="MP118" s="172"/>
      <c r="MQ118" s="172"/>
      <c r="MR118" s="172"/>
      <c r="MS118" s="172"/>
      <c r="MT118" s="172"/>
      <c r="MU118" s="172"/>
      <c r="MV118" s="172"/>
      <c r="MW118" s="172"/>
      <c r="MX118" s="172"/>
      <c r="MY118" s="172"/>
      <c r="MZ118" s="172"/>
      <c r="NA118" s="172"/>
      <c r="NB118" s="172"/>
      <c r="NC118" s="172"/>
      <c r="ND118" s="172"/>
      <c r="NE118" s="172"/>
      <c r="NF118" s="172"/>
      <c r="NG118" s="172"/>
      <c r="NH118" s="172"/>
      <c r="NI118" s="172"/>
      <c r="NJ118" s="172"/>
      <c r="NK118" s="172"/>
      <c r="NL118" s="172"/>
      <c r="NM118" s="172"/>
      <c r="NN118" s="172"/>
      <c r="NO118" s="172"/>
      <c r="NP118" s="172"/>
      <c r="NQ118" s="172"/>
      <c r="NR118" s="172"/>
      <c r="NS118" s="172"/>
      <c r="NT118" s="172"/>
      <c r="NU118" s="172"/>
      <c r="NV118" s="172"/>
      <c r="NW118" s="172"/>
      <c r="NX118" s="172"/>
      <c r="NY118" s="172"/>
      <c r="NZ118" s="172"/>
      <c r="OA118" s="172"/>
      <c r="OB118" s="172"/>
      <c r="OC118" s="172"/>
      <c r="OD118" s="172"/>
      <c r="OE118" s="172"/>
      <c r="OF118" s="172"/>
      <c r="OG118" s="172"/>
      <c r="OH118" s="172"/>
      <c r="OI118" s="172"/>
      <c r="OJ118" s="172"/>
      <c r="OK118" s="172"/>
      <c r="OL118" s="172"/>
      <c r="OM118" s="172"/>
      <c r="ON118" s="172"/>
      <c r="OO118" s="172"/>
      <c r="OP118" s="172"/>
      <c r="OQ118" s="172"/>
      <c r="OR118" s="172"/>
      <c r="OS118" s="172"/>
      <c r="OT118" s="172"/>
      <c r="OU118" s="172"/>
      <c r="OV118" s="172"/>
      <c r="OW118" s="172"/>
      <c r="OX118" s="172"/>
      <c r="OY118" s="172"/>
      <c r="OZ118" s="172"/>
      <c r="PA118" s="172"/>
      <c r="PB118" s="172"/>
      <c r="PC118" s="172"/>
      <c r="PD118" s="172"/>
      <c r="PE118" s="172"/>
      <c r="PF118" s="172"/>
      <c r="PG118" s="172"/>
      <c r="PH118" s="172"/>
      <c r="PI118" s="172"/>
      <c r="PJ118" s="172"/>
      <c r="PK118" s="172"/>
      <c r="PL118" s="172"/>
      <c r="PM118" s="172"/>
      <c r="PN118" s="172"/>
      <c r="PO118" s="172"/>
      <c r="PP118" s="172"/>
      <c r="PQ118" s="172"/>
      <c r="PR118" s="172"/>
      <c r="PS118" s="172"/>
      <c r="PT118" s="172"/>
      <c r="PU118" s="172"/>
      <c r="PV118" s="172"/>
      <c r="PW118" s="172"/>
      <c r="PX118" s="172"/>
      <c r="PY118" s="172"/>
      <c r="PZ118" s="172"/>
      <c r="QA118" s="172"/>
      <c r="QB118" s="172"/>
      <c r="QC118" s="172"/>
      <c r="QD118" s="172"/>
      <c r="QE118" s="172"/>
      <c r="QF118" s="172"/>
      <c r="QG118" s="172"/>
      <c r="QH118" s="172"/>
      <c r="QI118" s="172"/>
      <c r="QJ118" s="172"/>
      <c r="QK118" s="172"/>
      <c r="QL118" s="172"/>
      <c r="QM118" s="172"/>
      <c r="QN118" s="172"/>
      <c r="QO118" s="172"/>
      <c r="QP118" s="172"/>
      <c r="QQ118" s="172"/>
      <c r="QR118" s="172"/>
      <c r="QS118" s="172"/>
      <c r="QT118" s="172"/>
      <c r="QU118" s="172"/>
      <c r="QV118" s="172"/>
      <c r="QW118" s="172"/>
      <c r="QX118" s="172"/>
      <c r="QY118" s="172"/>
      <c r="QZ118" s="172"/>
      <c r="RA118" s="172"/>
      <c r="RB118" s="172"/>
      <c r="RC118" s="172"/>
      <c r="RD118" s="172"/>
      <c r="RE118" s="172"/>
      <c r="RF118" s="172"/>
      <c r="RG118" s="172"/>
      <c r="RH118" s="172"/>
      <c r="RI118" s="172"/>
      <c r="RJ118" s="172"/>
      <c r="RK118" s="172"/>
      <c r="RL118" s="172"/>
      <c r="RM118" s="172"/>
      <c r="RN118" s="172"/>
      <c r="RO118" s="172"/>
      <c r="RP118" s="172"/>
      <c r="RQ118" s="172"/>
      <c r="RR118" s="172"/>
      <c r="RS118" s="172"/>
      <c r="RT118" s="172"/>
      <c r="RU118" s="172"/>
      <c r="RV118" s="172"/>
      <c r="RW118" s="172"/>
      <c r="RX118" s="172"/>
      <c r="RY118" s="172"/>
      <c r="RZ118" s="172"/>
      <c r="SA118" s="172"/>
      <c r="SB118" s="172"/>
      <c r="SC118" s="172"/>
      <c r="SD118" s="172"/>
      <c r="SE118" s="172"/>
      <c r="SF118" s="172"/>
      <c r="SG118" s="172"/>
      <c r="SH118" s="172"/>
      <c r="SI118" s="172"/>
      <c r="SJ118" s="172"/>
      <c r="SK118" s="172"/>
      <c r="SL118" s="172"/>
      <c r="SM118" s="172"/>
      <c r="SN118" s="172"/>
      <c r="SO118" s="172"/>
      <c r="SP118" s="172"/>
      <c r="SQ118" s="172"/>
      <c r="SR118" s="172"/>
      <c r="SS118" s="172"/>
      <c r="ST118" s="172"/>
      <c r="SU118" s="172"/>
      <c r="SV118" s="172"/>
      <c r="SW118" s="172"/>
      <c r="SX118" s="172"/>
      <c r="SY118" s="172"/>
      <c r="SZ118" s="172"/>
      <c r="TA118" s="172"/>
      <c r="TB118" s="172"/>
      <c r="TC118" s="172"/>
      <c r="TD118" s="172"/>
      <c r="TE118" s="172"/>
      <c r="TF118" s="172"/>
      <c r="TG118" s="172"/>
      <c r="TH118" s="172"/>
      <c r="TI118" s="172"/>
      <c r="TJ118" s="172"/>
      <c r="TK118" s="172"/>
      <c r="TL118" s="172"/>
      <c r="TM118" s="172"/>
      <c r="TN118" s="172"/>
      <c r="TO118" s="172"/>
      <c r="TP118" s="172"/>
      <c r="TQ118" s="172"/>
      <c r="TR118" s="172"/>
      <c r="TS118" s="172"/>
      <c r="TT118" s="172"/>
      <c r="TU118" s="172"/>
      <c r="TV118" s="172"/>
      <c r="TW118" s="172"/>
      <c r="TX118" s="172"/>
      <c r="TY118" s="172"/>
      <c r="TZ118" s="172"/>
      <c r="UA118" s="172"/>
      <c r="UB118" s="172"/>
      <c r="UC118" s="172"/>
      <c r="UD118" s="172"/>
      <c r="UE118" s="172"/>
      <c r="UF118" s="172"/>
      <c r="UG118" s="172"/>
      <c r="UH118" s="172"/>
      <c r="UI118" s="172"/>
      <c r="UJ118" s="172"/>
      <c r="UK118" s="172"/>
      <c r="UL118" s="172"/>
      <c r="UM118" s="172"/>
      <c r="UN118" s="172"/>
      <c r="UO118" s="172"/>
      <c r="UP118" s="172"/>
      <c r="UQ118" s="172"/>
      <c r="UR118" s="172"/>
      <c r="US118" s="172"/>
      <c r="UT118" s="172"/>
      <c r="UU118" s="172"/>
      <c r="UV118" s="172"/>
      <c r="UW118" s="172"/>
      <c r="UX118" s="172"/>
      <c r="UY118" s="172"/>
      <c r="UZ118" s="172"/>
      <c r="VA118" s="172"/>
      <c r="VB118" s="172"/>
      <c r="VC118" s="172"/>
      <c r="VD118" s="172"/>
      <c r="VE118" s="172"/>
      <c r="VF118" s="172"/>
      <c r="VG118" s="172"/>
      <c r="VH118" s="172"/>
      <c r="VI118" s="172"/>
      <c r="VJ118" s="172"/>
      <c r="VK118" s="172"/>
      <c r="VL118" s="172"/>
      <c r="VM118" s="172"/>
      <c r="VN118" s="172"/>
      <c r="VO118" s="172"/>
      <c r="VP118" s="172"/>
      <c r="VQ118" s="172"/>
      <c r="VR118" s="172"/>
      <c r="VS118" s="172"/>
      <c r="VT118" s="172"/>
      <c r="VU118" s="172"/>
      <c r="VV118" s="172"/>
      <c r="VW118" s="172"/>
      <c r="VX118" s="172"/>
      <c r="VY118" s="172"/>
      <c r="VZ118" s="172"/>
      <c r="WA118" s="172"/>
      <c r="WB118" s="172"/>
      <c r="WC118" s="172"/>
      <c r="WD118" s="172"/>
      <c r="WE118" s="172"/>
      <c r="WF118" s="172"/>
      <c r="WG118" s="172"/>
      <c r="WH118" s="172"/>
      <c r="WI118" s="172"/>
      <c r="WJ118" s="172"/>
      <c r="WK118" s="172"/>
      <c r="WL118" s="172"/>
      <c r="WM118" s="172"/>
      <c r="WN118" s="172"/>
      <c r="WO118" s="172"/>
      <c r="WP118" s="172"/>
      <c r="WQ118" s="172"/>
      <c r="WR118" s="172"/>
      <c r="WS118" s="172"/>
      <c r="WT118" s="172"/>
      <c r="WU118" s="172"/>
      <c r="WV118" s="172"/>
      <c r="WW118" s="172"/>
      <c r="WX118" s="172"/>
      <c r="WY118" s="172"/>
      <c r="WZ118" s="172"/>
      <c r="XA118" s="172"/>
      <c r="XB118" s="172"/>
      <c r="XC118" s="172"/>
      <c r="XD118" s="172"/>
      <c r="XE118" s="172"/>
      <c r="XF118" s="172"/>
      <c r="XG118" s="172"/>
      <c r="XH118" s="172"/>
      <c r="XI118" s="172"/>
      <c r="XJ118" s="172"/>
      <c r="XK118" s="172"/>
      <c r="XL118" s="172"/>
      <c r="XM118" s="172"/>
      <c r="XN118" s="172"/>
      <c r="XO118" s="172"/>
      <c r="XP118" s="172"/>
      <c r="XQ118" s="172"/>
      <c r="XR118" s="172"/>
      <c r="XS118" s="172"/>
      <c r="XT118" s="172"/>
      <c r="XU118" s="172"/>
      <c r="XV118" s="172"/>
      <c r="XW118" s="172"/>
      <c r="XX118" s="172"/>
      <c r="XY118" s="172"/>
      <c r="XZ118" s="172"/>
      <c r="YA118" s="172"/>
      <c r="YB118" s="172"/>
      <c r="YC118" s="172"/>
      <c r="YD118" s="172"/>
      <c r="YE118" s="172"/>
      <c r="YF118" s="172"/>
      <c r="YG118" s="172"/>
      <c r="YH118" s="172"/>
      <c r="YI118" s="172"/>
      <c r="YJ118" s="172"/>
      <c r="YK118" s="172"/>
      <c r="YL118" s="172"/>
      <c r="YM118" s="172"/>
      <c r="YN118" s="172"/>
      <c r="YO118" s="172"/>
      <c r="YP118" s="172"/>
      <c r="YQ118" s="172"/>
      <c r="YR118" s="172"/>
      <c r="YS118" s="172"/>
      <c r="YT118" s="172"/>
      <c r="YU118" s="172"/>
      <c r="YV118" s="172"/>
      <c r="YW118" s="172"/>
      <c r="YX118" s="172"/>
      <c r="YY118" s="172"/>
      <c r="YZ118" s="172"/>
      <c r="ZA118" s="172"/>
      <c r="ZB118" s="172"/>
      <c r="ZC118" s="172"/>
      <c r="ZD118" s="172"/>
      <c r="ZE118" s="172"/>
      <c r="ZF118" s="172"/>
      <c r="ZG118" s="172"/>
      <c r="ZH118" s="172"/>
      <c r="ZI118" s="172"/>
      <c r="ZJ118" s="172"/>
      <c r="ZK118" s="172"/>
      <c r="ZL118" s="172"/>
      <c r="ZM118" s="172"/>
      <c r="ZN118" s="172"/>
      <c r="ZO118" s="172"/>
      <c r="ZP118" s="172"/>
      <c r="ZQ118" s="172"/>
      <c r="ZR118" s="172"/>
      <c r="ZS118" s="172"/>
      <c r="ZT118" s="172"/>
      <c r="ZU118" s="172"/>
      <c r="ZV118" s="172"/>
      <c r="ZW118" s="172"/>
      <c r="ZX118" s="172"/>
      <c r="ZY118" s="172"/>
      <c r="ZZ118" s="172"/>
      <c r="AAA118" s="172"/>
      <c r="AAB118" s="172"/>
      <c r="AAC118" s="172"/>
      <c r="AAD118" s="172"/>
      <c r="AAE118" s="172"/>
      <c r="AAF118" s="172"/>
      <c r="AAG118" s="172"/>
      <c r="AAH118" s="172"/>
      <c r="AAI118" s="172"/>
      <c r="AAJ118" s="172"/>
      <c r="AAK118" s="172"/>
      <c r="AAL118" s="172"/>
      <c r="AAM118" s="172"/>
      <c r="AAN118" s="172"/>
      <c r="AAO118" s="172"/>
      <c r="AAP118" s="172"/>
      <c r="AAQ118" s="172"/>
      <c r="AAR118" s="172"/>
      <c r="AAS118" s="172"/>
      <c r="AAT118" s="172"/>
      <c r="AAU118" s="172"/>
      <c r="AAV118" s="172"/>
      <c r="AAW118" s="172"/>
      <c r="AAX118" s="172"/>
      <c r="AAY118" s="172"/>
      <c r="AAZ118" s="172"/>
      <c r="ABA118" s="172"/>
      <c r="ABB118" s="172"/>
      <c r="ABC118" s="172"/>
      <c r="ABD118" s="172"/>
      <c r="ABE118" s="172"/>
      <c r="ABF118" s="172"/>
      <c r="ABG118" s="172"/>
      <c r="ABH118" s="172"/>
      <c r="ABI118" s="172"/>
      <c r="ABJ118" s="172"/>
      <c r="ABK118" s="172"/>
      <c r="ABL118" s="172"/>
      <c r="ABM118" s="172"/>
      <c r="ABN118" s="172"/>
      <c r="ABO118" s="172"/>
      <c r="ABP118" s="172"/>
      <c r="ABQ118" s="172"/>
      <c r="ABR118" s="172"/>
      <c r="ABS118" s="172"/>
      <c r="ABT118" s="172"/>
      <c r="ABU118" s="172"/>
      <c r="ABV118" s="172"/>
      <c r="ABW118" s="172"/>
      <c r="ABX118" s="172"/>
      <c r="ABY118" s="172"/>
      <c r="ABZ118" s="172"/>
      <c r="ACA118" s="172"/>
      <c r="ACB118" s="172"/>
      <c r="ACC118" s="172"/>
      <c r="ACD118" s="172"/>
      <c r="ACE118" s="172"/>
      <c r="ACF118" s="172"/>
      <c r="ACG118" s="172"/>
      <c r="ACH118" s="172"/>
      <c r="ACI118" s="172"/>
      <c r="ACJ118" s="172"/>
      <c r="ACK118" s="172"/>
      <c r="ACL118" s="172"/>
      <c r="ACM118" s="172"/>
      <c r="ACN118" s="172"/>
      <c r="ACO118" s="172"/>
      <c r="ACP118" s="172"/>
      <c r="ACQ118" s="172"/>
      <c r="ACR118" s="172"/>
      <c r="ACS118" s="172"/>
      <c r="ACT118" s="172"/>
      <c r="ACU118" s="172"/>
      <c r="ACV118" s="172"/>
      <c r="ACW118" s="172"/>
      <c r="ACX118" s="172"/>
      <c r="ACY118" s="172"/>
      <c r="ACZ118" s="172"/>
      <c r="ADA118" s="172"/>
      <c r="ADB118" s="172"/>
      <c r="ADC118" s="172"/>
      <c r="ADD118" s="172"/>
      <c r="ADE118" s="172"/>
      <c r="ADF118" s="172"/>
      <c r="ADG118" s="172"/>
      <c r="ADH118" s="172"/>
      <c r="ADI118" s="172"/>
      <c r="ADJ118" s="172"/>
      <c r="ADK118" s="172"/>
      <c r="ADL118" s="172"/>
      <c r="ADM118" s="172"/>
      <c r="ADN118" s="172"/>
      <c r="ADO118" s="172"/>
      <c r="ADP118" s="172"/>
      <c r="ADQ118" s="172"/>
      <c r="ADR118" s="172"/>
      <c r="ADS118" s="172"/>
      <c r="ADT118" s="172"/>
      <c r="ADU118" s="172"/>
      <c r="ADV118" s="172"/>
      <c r="ADW118" s="172"/>
      <c r="ADX118" s="172"/>
      <c r="ADY118" s="172"/>
      <c r="ADZ118" s="172"/>
      <c r="AEA118" s="172"/>
      <c r="AEB118" s="172"/>
      <c r="AEC118" s="172"/>
      <c r="AED118" s="172"/>
      <c r="AEE118" s="172"/>
      <c r="AEF118" s="172"/>
      <c r="AEG118" s="172"/>
      <c r="AEH118" s="172"/>
      <c r="AEI118" s="172"/>
      <c r="AEJ118" s="172"/>
      <c r="AEK118" s="172"/>
      <c r="AEL118" s="172"/>
      <c r="AEM118" s="172"/>
      <c r="AEN118" s="172"/>
      <c r="AEO118" s="172"/>
      <c r="AEP118" s="172"/>
      <c r="AEQ118" s="172"/>
      <c r="AER118" s="172"/>
      <c r="AES118" s="172"/>
      <c r="AET118" s="172"/>
      <c r="AEU118" s="172"/>
      <c r="AEV118" s="172"/>
      <c r="AEW118" s="172"/>
      <c r="AEX118" s="172"/>
      <c r="AEY118" s="172"/>
      <c r="AEZ118" s="172"/>
      <c r="AFA118" s="172"/>
      <c r="AFB118" s="172"/>
      <c r="AFC118" s="172"/>
      <c r="AFD118" s="172"/>
      <c r="AFE118" s="172"/>
      <c r="AFF118" s="172"/>
      <c r="AFG118" s="172"/>
      <c r="AFH118" s="172"/>
      <c r="AFI118" s="172"/>
      <c r="AFJ118" s="172"/>
      <c r="AFK118" s="172"/>
      <c r="AFL118" s="172"/>
      <c r="AFM118" s="172"/>
      <c r="AFN118" s="172"/>
      <c r="AFO118" s="172"/>
      <c r="AFP118" s="172"/>
      <c r="AFQ118" s="172"/>
      <c r="AFR118" s="172"/>
      <c r="AFS118" s="172"/>
      <c r="AFT118" s="172"/>
      <c r="AFU118" s="172"/>
      <c r="AFV118" s="172"/>
      <c r="AFW118" s="172"/>
      <c r="AFX118" s="172"/>
      <c r="AFY118" s="172"/>
      <c r="AFZ118" s="172"/>
      <c r="AGA118" s="172"/>
      <c r="AGB118" s="172"/>
      <c r="AGC118" s="172"/>
      <c r="AGD118" s="172"/>
      <c r="AGE118" s="172"/>
      <c r="AGF118" s="172"/>
      <c r="AGG118" s="172"/>
      <c r="AGH118" s="172"/>
      <c r="AGI118" s="172"/>
      <c r="AGJ118" s="172"/>
      <c r="AGK118" s="172"/>
      <c r="AGL118" s="172"/>
      <c r="AGM118" s="172"/>
      <c r="AGN118" s="172"/>
      <c r="AGO118" s="172"/>
      <c r="AGP118" s="172"/>
      <c r="AGQ118" s="172"/>
      <c r="AGR118" s="172"/>
      <c r="AGS118" s="172"/>
      <c r="AGT118" s="172"/>
      <c r="AGU118" s="172"/>
      <c r="AGV118" s="172"/>
      <c r="AGW118" s="172"/>
      <c r="AGX118" s="172"/>
      <c r="AGY118" s="172"/>
      <c r="AGZ118" s="172"/>
      <c r="AHA118" s="172"/>
      <c r="AHB118" s="172"/>
      <c r="AHC118" s="172"/>
      <c r="AHD118" s="172"/>
      <c r="AHE118" s="172"/>
      <c r="AHF118" s="172"/>
      <c r="AHG118" s="172"/>
      <c r="AHH118" s="172"/>
      <c r="AHI118" s="172"/>
      <c r="AHJ118" s="172"/>
      <c r="AHK118" s="172"/>
      <c r="AHL118" s="172"/>
      <c r="AHM118" s="172"/>
      <c r="AHN118" s="172"/>
      <c r="AHO118" s="172"/>
      <c r="AHP118" s="172"/>
      <c r="AHQ118" s="172"/>
      <c r="AHR118" s="172"/>
      <c r="AHS118" s="172"/>
      <c r="AHT118" s="172"/>
      <c r="AHU118" s="172"/>
      <c r="AHV118" s="172"/>
      <c r="AHW118" s="172"/>
      <c r="AHX118" s="172"/>
      <c r="AHY118" s="172"/>
      <c r="AHZ118" s="172"/>
      <c r="AIA118" s="172"/>
      <c r="AIB118" s="172"/>
      <c r="AIC118" s="172"/>
      <c r="AID118" s="172"/>
      <c r="AIE118" s="172"/>
      <c r="AIF118" s="172"/>
      <c r="AIG118" s="172"/>
      <c r="AIH118" s="172"/>
      <c r="AII118" s="172"/>
      <c r="AIJ118" s="172"/>
      <c r="AIK118" s="172"/>
      <c r="AIL118" s="172"/>
      <c r="AIM118" s="172"/>
      <c r="AIN118" s="172"/>
      <c r="AIO118" s="172"/>
      <c r="AIP118" s="172"/>
      <c r="AIQ118" s="172"/>
      <c r="AIR118" s="172"/>
      <c r="AIS118" s="172"/>
      <c r="AIT118" s="172"/>
      <c r="AIU118" s="172"/>
      <c r="AIV118" s="172"/>
      <c r="AIW118" s="172"/>
      <c r="AIX118" s="172"/>
      <c r="AIY118" s="172"/>
      <c r="AIZ118" s="172"/>
      <c r="AJA118" s="172"/>
      <c r="AJB118" s="172"/>
      <c r="AJC118" s="172"/>
      <c r="AJD118" s="172"/>
      <c r="AJE118" s="172"/>
      <c r="AJF118" s="172"/>
      <c r="AJG118" s="172"/>
      <c r="AJH118" s="172"/>
      <c r="AJI118" s="172"/>
      <c r="AJJ118" s="172"/>
      <c r="AJK118" s="172"/>
      <c r="AJL118" s="172"/>
      <c r="AJM118" s="172"/>
      <c r="AJN118" s="172"/>
      <c r="AJO118" s="172"/>
      <c r="AJP118" s="172"/>
      <c r="AJQ118" s="172"/>
      <c r="AJR118" s="172"/>
      <c r="AJS118" s="172"/>
      <c r="AJT118" s="172"/>
      <c r="AJU118" s="172"/>
      <c r="AJV118" s="172"/>
      <c r="AJW118" s="172"/>
      <c r="AJX118" s="172"/>
      <c r="AJY118" s="172"/>
      <c r="AJZ118" s="172"/>
      <c r="AKA118" s="172"/>
      <c r="AKB118" s="172"/>
      <c r="AKC118" s="172"/>
      <c r="AKD118" s="172"/>
      <c r="AKE118" s="172"/>
      <c r="AKF118" s="172"/>
      <c r="AKG118" s="172"/>
      <c r="AKH118" s="172"/>
      <c r="AKI118" s="172"/>
      <c r="AKJ118" s="172"/>
      <c r="AKK118" s="172"/>
      <c r="AKL118" s="172"/>
      <c r="AKM118" s="172"/>
      <c r="AKN118" s="172"/>
      <c r="AKO118" s="172"/>
      <c r="AKP118" s="172"/>
      <c r="AKQ118" s="172"/>
      <c r="AKR118" s="172"/>
      <c r="AKS118" s="172"/>
      <c r="AKT118" s="172"/>
      <c r="AKU118" s="172"/>
      <c r="AKV118" s="172"/>
      <c r="AKW118" s="172"/>
      <c r="AKX118" s="172"/>
      <c r="AKY118" s="172"/>
      <c r="AKZ118" s="172"/>
      <c r="ALA118" s="172"/>
      <c r="ALB118" s="172"/>
      <c r="ALC118" s="172"/>
      <c r="ALD118" s="172"/>
      <c r="ALE118" s="172"/>
      <c r="ALF118" s="172"/>
      <c r="ALG118" s="172"/>
      <c r="ALH118" s="172"/>
      <c r="ALI118" s="172"/>
      <c r="ALJ118" s="172"/>
      <c r="ALK118" s="172"/>
      <c r="ALL118" s="172"/>
      <c r="ALM118" s="172"/>
      <c r="ALN118" s="172"/>
      <c r="ALO118" s="172"/>
      <c r="ALP118" s="172"/>
      <c r="ALQ118" s="172"/>
      <c r="ALR118" s="172"/>
      <c r="ALS118" s="172"/>
      <c r="ALT118" s="172"/>
      <c r="ALU118" s="172"/>
      <c r="ALV118" s="172"/>
      <c r="ALW118" s="172"/>
      <c r="ALX118" s="172"/>
      <c r="ALY118" s="172"/>
      <c r="ALZ118" s="172"/>
      <c r="AMA118" s="172"/>
      <c r="AMB118" s="172"/>
      <c r="AMC118" s="172"/>
      <c r="AMD118" s="172"/>
      <c r="AME118" s="172"/>
      <c r="AMF118" s="172"/>
      <c r="AMG118" s="172"/>
      <c r="AMH118" s="172"/>
      <c r="AMI118" s="172"/>
      <c r="AMJ118" s="172"/>
      <c r="AMK118" s="172"/>
      <c r="AML118" s="172"/>
    </row>
    <row r="119" spans="1:1026" s="282" customFormat="1">
      <c r="A119" s="408" t="s">
        <v>497</v>
      </c>
      <c r="B119" s="408" t="s">
        <v>498</v>
      </c>
      <c r="C119" s="154">
        <f t="shared" si="95"/>
        <v>17</v>
      </c>
      <c r="D119" s="167">
        <f t="shared" si="96"/>
        <v>68</v>
      </c>
      <c r="E119" s="166" t="str">
        <f t="shared" si="97"/>
        <v>9C</v>
      </c>
      <c r="F119" s="367" t="str">
        <f t="shared" si="98"/>
        <v>1B</v>
      </c>
      <c r="G119" s="367" t="str">
        <f t="shared" si="99"/>
        <v>00</v>
      </c>
      <c r="H119" s="367" t="str">
        <f t="shared" si="100"/>
        <v>57</v>
      </c>
      <c r="I119" s="367" t="str">
        <f t="shared" si="101"/>
        <v>00</v>
      </c>
      <c r="J119" s="367" t="str">
        <f t="shared" si="102"/>
        <v>FF</v>
      </c>
      <c r="K119" s="367" t="str">
        <f t="shared" si="103"/>
        <v>05</v>
      </c>
      <c r="L119" s="367" t="str">
        <f t="shared" si="104"/>
        <v>12</v>
      </c>
      <c r="M119" s="367" t="str">
        <f t="shared" si="105"/>
        <v>0</v>
      </c>
      <c r="N119" s="367" t="str">
        <f t="shared" si="106"/>
        <v/>
      </c>
      <c r="O119" s="156" t="str">
        <f t="shared" si="107"/>
        <v/>
      </c>
      <c r="P119" s="157" t="str">
        <f t="shared" si="160"/>
        <v>1</v>
      </c>
      <c r="Q119" s="158" t="str">
        <f t="shared" si="160"/>
        <v>0</v>
      </c>
      <c r="R119" s="158" t="str">
        <f t="shared" si="160"/>
        <v>0</v>
      </c>
      <c r="S119" s="159" t="str">
        <f t="shared" si="160"/>
        <v>1</v>
      </c>
      <c r="T119" s="158" t="str">
        <f t="shared" si="160"/>
        <v>1</v>
      </c>
      <c r="U119" s="158" t="str">
        <f t="shared" si="160"/>
        <v>1</v>
      </c>
      <c r="V119" s="158" t="str">
        <f t="shared" si="160"/>
        <v>0</v>
      </c>
      <c r="W119" s="159" t="str">
        <f t="shared" si="160"/>
        <v>0</v>
      </c>
      <c r="X119" s="158" t="str">
        <f t="shared" si="161"/>
        <v>0</v>
      </c>
      <c r="Y119" s="158" t="str">
        <f t="shared" si="161"/>
        <v>0</v>
      </c>
      <c r="Z119" s="158" t="str">
        <f t="shared" si="161"/>
        <v>0</v>
      </c>
      <c r="AA119" s="159" t="str">
        <f t="shared" si="161"/>
        <v>1</v>
      </c>
      <c r="AB119" s="161" t="str">
        <f t="shared" si="161"/>
        <v>1</v>
      </c>
      <c r="AC119" s="161" t="str">
        <f t="shared" si="161"/>
        <v>0</v>
      </c>
      <c r="AD119" s="158" t="str">
        <f t="shared" si="161"/>
        <v>1</v>
      </c>
      <c r="AE119" s="159" t="str">
        <f t="shared" si="161"/>
        <v>1</v>
      </c>
      <c r="AF119" s="367" t="str">
        <f t="shared" si="162"/>
        <v>0</v>
      </c>
      <c r="AG119" s="162" t="str">
        <f t="shared" si="162"/>
        <v>0</v>
      </c>
      <c r="AH119" s="163" t="str">
        <f t="shared" si="162"/>
        <v>0</v>
      </c>
      <c r="AI119" s="165" t="str">
        <f t="shared" si="162"/>
        <v>0</v>
      </c>
      <c r="AJ119" s="164" t="str">
        <f t="shared" si="162"/>
        <v>0</v>
      </c>
      <c r="AK119" s="164" t="str">
        <f t="shared" si="162"/>
        <v>0</v>
      </c>
      <c r="AL119" s="289" t="str">
        <f t="shared" si="162"/>
        <v>0</v>
      </c>
      <c r="AM119" s="165" t="str">
        <f t="shared" si="162"/>
        <v>0</v>
      </c>
      <c r="AN119" s="230" t="str">
        <f t="shared" si="163"/>
        <v>0</v>
      </c>
      <c r="AO119" s="230" t="str">
        <f t="shared" si="163"/>
        <v>1</v>
      </c>
      <c r="AP119" s="230" t="str">
        <f t="shared" si="163"/>
        <v>0</v>
      </c>
      <c r="AQ119" s="231" t="str">
        <f t="shared" si="163"/>
        <v>1</v>
      </c>
      <c r="AR119" s="230" t="str">
        <f t="shared" si="163"/>
        <v>0</v>
      </c>
      <c r="AS119" s="230" t="str">
        <f t="shared" si="163"/>
        <v>1</v>
      </c>
      <c r="AT119" s="230" t="str">
        <f t="shared" si="163"/>
        <v>1</v>
      </c>
      <c r="AU119" s="231" t="str">
        <f t="shared" si="163"/>
        <v>1</v>
      </c>
      <c r="AV119" s="230" t="str">
        <f t="shared" si="164"/>
        <v>0</v>
      </c>
      <c r="AW119" s="232" t="str">
        <f t="shared" si="164"/>
        <v>0</v>
      </c>
      <c r="AX119" s="232" t="str">
        <f t="shared" si="164"/>
        <v>0</v>
      </c>
      <c r="AY119" s="233" t="str">
        <f t="shared" si="164"/>
        <v>0</v>
      </c>
      <c r="AZ119" s="232" t="str">
        <f t="shared" si="164"/>
        <v>0</v>
      </c>
      <c r="BA119" s="232" t="str">
        <f t="shared" si="164"/>
        <v>0</v>
      </c>
      <c r="BB119" s="232" t="str">
        <f t="shared" si="164"/>
        <v>0</v>
      </c>
      <c r="BC119" s="233" t="str">
        <f t="shared" si="164"/>
        <v>0</v>
      </c>
      <c r="BD119" s="168" t="str">
        <f t="shared" si="165"/>
        <v>1</v>
      </c>
      <c r="BE119" s="168" t="str">
        <f t="shared" si="165"/>
        <v>1</v>
      </c>
      <c r="BF119" s="168" t="str">
        <f t="shared" si="165"/>
        <v>1</v>
      </c>
      <c r="BG119" s="169" t="str">
        <f t="shared" si="165"/>
        <v>1</v>
      </c>
      <c r="BH119" s="168" t="str">
        <f t="shared" si="165"/>
        <v>1</v>
      </c>
      <c r="BI119" s="168" t="str">
        <f t="shared" si="165"/>
        <v>1</v>
      </c>
      <c r="BJ119" s="168" t="str">
        <f t="shared" si="165"/>
        <v>1</v>
      </c>
      <c r="BK119" s="169" t="str">
        <f t="shared" si="165"/>
        <v>1</v>
      </c>
      <c r="BL119" s="168" t="str">
        <f t="shared" si="166"/>
        <v>0</v>
      </c>
      <c r="BM119" s="168" t="str">
        <f t="shared" si="166"/>
        <v>0</v>
      </c>
      <c r="BN119" s="168" t="str">
        <f t="shared" si="166"/>
        <v>0</v>
      </c>
      <c r="BO119" s="169" t="str">
        <f t="shared" si="166"/>
        <v>0</v>
      </c>
      <c r="BP119" s="168" t="str">
        <f t="shared" si="166"/>
        <v>0</v>
      </c>
      <c r="BQ119" s="168" t="str">
        <f t="shared" si="166"/>
        <v>1</v>
      </c>
      <c r="BR119" s="168" t="str">
        <f t="shared" si="166"/>
        <v>0</v>
      </c>
      <c r="BS119" s="169" t="str">
        <f t="shared" si="166"/>
        <v>1</v>
      </c>
      <c r="BT119" s="302" t="str">
        <f t="shared" si="167"/>
        <v>0</v>
      </c>
      <c r="BU119" s="302" t="str">
        <f t="shared" si="167"/>
        <v>0</v>
      </c>
      <c r="BV119" s="302" t="str">
        <f t="shared" si="167"/>
        <v>0</v>
      </c>
      <c r="BW119" s="303" t="str">
        <f t="shared" si="167"/>
        <v>1</v>
      </c>
      <c r="BX119" s="302" t="str">
        <f t="shared" si="167"/>
        <v>0</v>
      </c>
      <c r="BY119" s="302" t="str">
        <f t="shared" si="167"/>
        <v>0</v>
      </c>
      <c r="BZ119" s="302" t="str">
        <f t="shared" si="167"/>
        <v>1</v>
      </c>
      <c r="CA119" s="303" t="str">
        <f t="shared" si="167"/>
        <v>0</v>
      </c>
      <c r="CB119" s="164" t="str">
        <f t="shared" si="168"/>
        <v>0</v>
      </c>
      <c r="CC119" s="289" t="str">
        <f t="shared" si="168"/>
        <v>0</v>
      </c>
      <c r="CD119" s="340" t="str">
        <f t="shared" si="168"/>
        <v>0</v>
      </c>
      <c r="CE119" s="341" t="str">
        <f t="shared" si="168"/>
        <v>0</v>
      </c>
      <c r="CF119" s="340" t="str">
        <f t="shared" si="168"/>
        <v>0</v>
      </c>
      <c r="CG119" s="340" t="str">
        <f t="shared" si="168"/>
        <v>0</v>
      </c>
      <c r="CH119" s="340" t="str">
        <f t="shared" si="168"/>
        <v>0</v>
      </c>
      <c r="CI119" s="341" t="str">
        <f t="shared" si="168"/>
        <v>0</v>
      </c>
      <c r="CJ119" s="367"/>
      <c r="CK119" s="367"/>
      <c r="CL119" s="32" t="str">
        <f t="shared" si="146"/>
        <v>9C1B</v>
      </c>
      <c r="CM119" s="285">
        <f t="shared" si="147"/>
        <v>87</v>
      </c>
      <c r="CN119" s="285">
        <f t="shared" si="150"/>
        <v>97</v>
      </c>
      <c r="CO119" s="142">
        <f t="shared" si="117"/>
        <v>63.5</v>
      </c>
      <c r="CP119" s="142">
        <f t="shared" si="118"/>
        <v>17.5</v>
      </c>
      <c r="CQ119" s="154">
        <f t="shared" si="148"/>
        <v>0</v>
      </c>
      <c r="CR119" s="367"/>
      <c r="CS119" s="170">
        <f t="shared" si="119"/>
        <v>9</v>
      </c>
      <c r="CT119" s="23">
        <f t="shared" si="120"/>
        <v>12</v>
      </c>
      <c r="CU119" s="171">
        <f t="shared" si="121"/>
        <v>1</v>
      </c>
      <c r="CV119" s="23">
        <f t="shared" si="122"/>
        <v>11</v>
      </c>
      <c r="CW119" s="172">
        <f t="shared" si="123"/>
        <v>0</v>
      </c>
      <c r="CX119" s="24">
        <f t="shared" si="124"/>
        <v>0</v>
      </c>
      <c r="CY119" s="267">
        <f t="shared" si="125"/>
        <v>5</v>
      </c>
      <c r="CZ119" s="268">
        <f t="shared" si="126"/>
        <v>7</v>
      </c>
      <c r="DA119" s="267">
        <f t="shared" si="127"/>
        <v>0</v>
      </c>
      <c r="DB119" s="268">
        <f t="shared" si="128"/>
        <v>0</v>
      </c>
      <c r="DC119" s="173">
        <f t="shared" si="129"/>
        <v>15</v>
      </c>
      <c r="DD119" s="26">
        <f t="shared" si="130"/>
        <v>15</v>
      </c>
      <c r="DE119" s="173">
        <f t="shared" si="131"/>
        <v>0</v>
      </c>
      <c r="DF119" s="26">
        <f t="shared" si="132"/>
        <v>5</v>
      </c>
      <c r="DG119" s="326">
        <f t="shared" si="133"/>
        <v>1</v>
      </c>
      <c r="DH119" s="327">
        <f t="shared" si="134"/>
        <v>2</v>
      </c>
      <c r="DI119" s="172">
        <f t="shared" si="135"/>
        <v>0</v>
      </c>
      <c r="DJ119" s="24">
        <f t="shared" si="136"/>
        <v>0</v>
      </c>
      <c r="DK119" s="172"/>
      <c r="DL119" s="19">
        <f t="shared" si="137"/>
        <v>156</v>
      </c>
      <c r="DM119" s="19">
        <f t="shared" si="138"/>
        <v>27</v>
      </c>
      <c r="DN119" s="174">
        <f t="shared" si="139"/>
        <v>0</v>
      </c>
      <c r="DO119" s="278">
        <f t="shared" si="140"/>
        <v>87</v>
      </c>
      <c r="DP119" s="278">
        <f t="shared" si="141"/>
        <v>0</v>
      </c>
      <c r="DQ119" s="20">
        <f t="shared" si="142"/>
        <v>255</v>
      </c>
      <c r="DR119" s="20">
        <f t="shared" si="143"/>
        <v>5</v>
      </c>
      <c r="DS119" s="337">
        <f t="shared" si="144"/>
        <v>18</v>
      </c>
      <c r="DT119" s="174">
        <f t="shared" si="145"/>
        <v>0</v>
      </c>
      <c r="DU119" s="172">
        <f t="shared" si="149"/>
        <v>18</v>
      </c>
      <c r="DV119" s="172"/>
      <c r="DW119" s="172"/>
      <c r="DX119" s="172"/>
      <c r="DY119" s="172"/>
      <c r="DZ119" s="172"/>
      <c r="EA119" s="172"/>
      <c r="EB119" s="172"/>
      <c r="EC119" s="172"/>
      <c r="ED119" s="172"/>
      <c r="EE119" s="172"/>
      <c r="EF119" s="172"/>
      <c r="EG119" s="172"/>
      <c r="EH119" s="172"/>
      <c r="EI119" s="172"/>
      <c r="EJ119" s="172"/>
      <c r="EK119" s="172"/>
      <c r="EL119" s="172"/>
      <c r="EM119" s="172"/>
      <c r="EN119" s="172"/>
      <c r="EO119" s="172"/>
      <c r="EP119" s="172"/>
      <c r="EQ119" s="172"/>
      <c r="ER119" s="172"/>
      <c r="ES119" s="172"/>
      <c r="ET119" s="172"/>
      <c r="EU119" s="172"/>
      <c r="EV119" s="172"/>
      <c r="EW119" s="172"/>
      <c r="EX119" s="172"/>
      <c r="EY119" s="172"/>
      <c r="EZ119" s="172"/>
      <c r="FA119" s="172"/>
      <c r="FB119" s="172"/>
      <c r="FC119" s="172"/>
      <c r="FD119" s="172"/>
      <c r="FE119" s="172"/>
      <c r="FF119" s="172"/>
      <c r="FG119" s="172"/>
      <c r="FH119" s="172"/>
      <c r="FI119" s="172"/>
      <c r="FJ119" s="172"/>
      <c r="FK119" s="172"/>
      <c r="FL119" s="172"/>
      <c r="FM119" s="172"/>
      <c r="FN119" s="172"/>
      <c r="FO119" s="172"/>
      <c r="FP119" s="172"/>
      <c r="FQ119" s="172"/>
      <c r="FR119" s="172"/>
      <c r="FS119" s="172"/>
      <c r="FT119" s="172"/>
      <c r="FU119" s="172"/>
      <c r="FV119" s="172"/>
      <c r="FW119" s="172"/>
      <c r="FX119" s="172"/>
      <c r="FY119" s="172"/>
      <c r="FZ119" s="172"/>
      <c r="GA119" s="172"/>
      <c r="GB119" s="172"/>
      <c r="GC119" s="172"/>
      <c r="GD119" s="172"/>
      <c r="GE119" s="172"/>
      <c r="GF119" s="172"/>
      <c r="GG119" s="172"/>
      <c r="GH119" s="172"/>
      <c r="GI119" s="172"/>
      <c r="GJ119" s="172"/>
      <c r="GK119" s="172"/>
      <c r="GL119" s="172"/>
      <c r="GM119" s="172"/>
      <c r="GN119" s="172"/>
      <c r="GO119" s="172"/>
      <c r="GP119" s="172"/>
      <c r="GQ119" s="172"/>
      <c r="GR119" s="172"/>
      <c r="GS119" s="172"/>
      <c r="GT119" s="172"/>
      <c r="GU119" s="172"/>
      <c r="GV119" s="172"/>
      <c r="GW119" s="172"/>
      <c r="GX119" s="172"/>
      <c r="GY119" s="172"/>
      <c r="GZ119" s="172"/>
      <c r="HA119" s="172"/>
      <c r="HB119" s="172"/>
      <c r="HC119" s="172"/>
      <c r="HD119" s="172"/>
      <c r="HE119" s="172"/>
      <c r="HF119" s="172"/>
      <c r="HG119" s="172"/>
      <c r="HH119" s="172"/>
      <c r="HI119" s="172"/>
      <c r="HJ119" s="172"/>
      <c r="HK119" s="172"/>
      <c r="HL119" s="172"/>
      <c r="HM119" s="172"/>
      <c r="HN119" s="172"/>
      <c r="HO119" s="172"/>
      <c r="HP119" s="172"/>
      <c r="HQ119" s="172"/>
      <c r="HR119" s="172"/>
      <c r="HS119" s="172"/>
      <c r="HT119" s="172"/>
      <c r="HU119" s="172"/>
      <c r="HV119" s="172"/>
      <c r="HW119" s="172"/>
      <c r="HX119" s="172"/>
      <c r="HY119" s="172"/>
      <c r="HZ119" s="172"/>
      <c r="IA119" s="172"/>
      <c r="IB119" s="172"/>
      <c r="IC119" s="172"/>
      <c r="ID119" s="172"/>
      <c r="IE119" s="172"/>
      <c r="IF119" s="172"/>
      <c r="IG119" s="172"/>
      <c r="IH119" s="172"/>
      <c r="II119" s="172"/>
      <c r="IJ119" s="172"/>
      <c r="IK119" s="172"/>
      <c r="IL119" s="172"/>
      <c r="IM119" s="172"/>
      <c r="IN119" s="172"/>
      <c r="IO119" s="172"/>
      <c r="IP119" s="172"/>
      <c r="IQ119" s="172"/>
      <c r="IR119" s="172"/>
      <c r="IS119" s="172"/>
      <c r="IT119" s="172"/>
      <c r="IU119" s="172"/>
      <c r="IV119" s="172"/>
      <c r="IW119" s="172"/>
      <c r="IX119" s="172"/>
      <c r="IY119" s="172"/>
      <c r="IZ119" s="172"/>
      <c r="JA119" s="172"/>
      <c r="JB119" s="172"/>
      <c r="JC119" s="172"/>
      <c r="JD119" s="172"/>
      <c r="JE119" s="172"/>
      <c r="JF119" s="172"/>
      <c r="JG119" s="172"/>
      <c r="JH119" s="172"/>
      <c r="JI119" s="172"/>
      <c r="JJ119" s="172"/>
      <c r="JK119" s="172"/>
      <c r="JL119" s="172"/>
      <c r="JM119" s="172"/>
      <c r="JN119" s="172"/>
      <c r="JO119" s="172"/>
      <c r="JP119" s="172"/>
      <c r="JQ119" s="172"/>
      <c r="JR119" s="172"/>
      <c r="JS119" s="172"/>
      <c r="JT119" s="172"/>
      <c r="JU119" s="172"/>
      <c r="JV119" s="172"/>
      <c r="JW119" s="172"/>
      <c r="JX119" s="172"/>
      <c r="JY119" s="172"/>
      <c r="JZ119" s="172"/>
      <c r="KA119" s="172"/>
      <c r="KB119" s="172"/>
      <c r="KC119" s="172"/>
      <c r="KD119" s="172"/>
      <c r="KE119" s="172"/>
      <c r="KF119" s="172"/>
      <c r="KG119" s="172"/>
      <c r="KH119" s="172"/>
      <c r="KI119" s="172"/>
      <c r="KJ119" s="172"/>
      <c r="KK119" s="172"/>
      <c r="KL119" s="172"/>
      <c r="KM119" s="172"/>
      <c r="KN119" s="172"/>
      <c r="KO119" s="172"/>
      <c r="KP119" s="172"/>
      <c r="KQ119" s="172"/>
      <c r="KR119" s="172"/>
      <c r="KS119" s="172"/>
      <c r="KT119" s="172"/>
      <c r="KU119" s="172"/>
      <c r="KV119" s="172"/>
      <c r="KW119" s="172"/>
      <c r="KX119" s="172"/>
      <c r="KY119" s="172"/>
      <c r="KZ119" s="172"/>
      <c r="LA119" s="172"/>
      <c r="LB119" s="172"/>
      <c r="LC119" s="172"/>
      <c r="LD119" s="172"/>
      <c r="LE119" s="172"/>
      <c r="LF119" s="172"/>
      <c r="LG119" s="172"/>
      <c r="LH119" s="172"/>
      <c r="LI119" s="172"/>
      <c r="LJ119" s="172"/>
      <c r="LK119" s="172"/>
      <c r="LL119" s="172"/>
      <c r="LM119" s="172"/>
      <c r="LN119" s="172"/>
      <c r="LO119" s="172"/>
      <c r="LP119" s="172"/>
      <c r="LQ119" s="172"/>
      <c r="LR119" s="172"/>
      <c r="LS119" s="172"/>
      <c r="LT119" s="172"/>
      <c r="LU119" s="172"/>
      <c r="LV119" s="172"/>
      <c r="LW119" s="172"/>
      <c r="LX119" s="172"/>
      <c r="LY119" s="172"/>
      <c r="LZ119" s="172"/>
      <c r="MA119" s="172"/>
      <c r="MB119" s="172"/>
      <c r="MC119" s="172"/>
      <c r="MD119" s="172"/>
      <c r="ME119" s="172"/>
      <c r="MF119" s="172"/>
      <c r="MG119" s="172"/>
      <c r="MH119" s="172"/>
      <c r="MI119" s="172"/>
      <c r="MJ119" s="172"/>
      <c r="MK119" s="172"/>
      <c r="ML119" s="172"/>
      <c r="MM119" s="172"/>
      <c r="MN119" s="172"/>
      <c r="MO119" s="172"/>
      <c r="MP119" s="172"/>
      <c r="MQ119" s="172"/>
      <c r="MR119" s="172"/>
      <c r="MS119" s="172"/>
      <c r="MT119" s="172"/>
      <c r="MU119" s="172"/>
      <c r="MV119" s="172"/>
      <c r="MW119" s="172"/>
      <c r="MX119" s="172"/>
      <c r="MY119" s="172"/>
      <c r="MZ119" s="172"/>
      <c r="NA119" s="172"/>
      <c r="NB119" s="172"/>
      <c r="NC119" s="172"/>
      <c r="ND119" s="172"/>
      <c r="NE119" s="172"/>
      <c r="NF119" s="172"/>
      <c r="NG119" s="172"/>
      <c r="NH119" s="172"/>
      <c r="NI119" s="172"/>
      <c r="NJ119" s="172"/>
      <c r="NK119" s="172"/>
      <c r="NL119" s="172"/>
      <c r="NM119" s="172"/>
      <c r="NN119" s="172"/>
      <c r="NO119" s="172"/>
      <c r="NP119" s="172"/>
      <c r="NQ119" s="172"/>
      <c r="NR119" s="172"/>
      <c r="NS119" s="172"/>
      <c r="NT119" s="172"/>
      <c r="NU119" s="172"/>
      <c r="NV119" s="172"/>
      <c r="NW119" s="172"/>
      <c r="NX119" s="172"/>
      <c r="NY119" s="172"/>
      <c r="NZ119" s="172"/>
      <c r="OA119" s="172"/>
      <c r="OB119" s="172"/>
      <c r="OC119" s="172"/>
      <c r="OD119" s="172"/>
      <c r="OE119" s="172"/>
      <c r="OF119" s="172"/>
      <c r="OG119" s="172"/>
      <c r="OH119" s="172"/>
      <c r="OI119" s="172"/>
      <c r="OJ119" s="172"/>
      <c r="OK119" s="172"/>
      <c r="OL119" s="172"/>
      <c r="OM119" s="172"/>
      <c r="ON119" s="172"/>
      <c r="OO119" s="172"/>
      <c r="OP119" s="172"/>
      <c r="OQ119" s="172"/>
      <c r="OR119" s="172"/>
      <c r="OS119" s="172"/>
      <c r="OT119" s="172"/>
      <c r="OU119" s="172"/>
      <c r="OV119" s="172"/>
      <c r="OW119" s="172"/>
      <c r="OX119" s="172"/>
      <c r="OY119" s="172"/>
      <c r="OZ119" s="172"/>
      <c r="PA119" s="172"/>
      <c r="PB119" s="172"/>
      <c r="PC119" s="172"/>
      <c r="PD119" s="172"/>
      <c r="PE119" s="172"/>
      <c r="PF119" s="172"/>
      <c r="PG119" s="172"/>
      <c r="PH119" s="172"/>
      <c r="PI119" s="172"/>
      <c r="PJ119" s="172"/>
      <c r="PK119" s="172"/>
      <c r="PL119" s="172"/>
      <c r="PM119" s="172"/>
      <c r="PN119" s="172"/>
      <c r="PO119" s="172"/>
      <c r="PP119" s="172"/>
      <c r="PQ119" s="172"/>
      <c r="PR119" s="172"/>
      <c r="PS119" s="172"/>
      <c r="PT119" s="172"/>
      <c r="PU119" s="172"/>
      <c r="PV119" s="172"/>
      <c r="PW119" s="172"/>
      <c r="PX119" s="172"/>
      <c r="PY119" s="172"/>
      <c r="PZ119" s="172"/>
      <c r="QA119" s="172"/>
      <c r="QB119" s="172"/>
      <c r="QC119" s="172"/>
      <c r="QD119" s="172"/>
      <c r="QE119" s="172"/>
      <c r="QF119" s="172"/>
      <c r="QG119" s="172"/>
      <c r="QH119" s="172"/>
      <c r="QI119" s="172"/>
      <c r="QJ119" s="172"/>
      <c r="QK119" s="172"/>
      <c r="QL119" s="172"/>
      <c r="QM119" s="172"/>
      <c r="QN119" s="172"/>
      <c r="QO119" s="172"/>
      <c r="QP119" s="172"/>
      <c r="QQ119" s="172"/>
      <c r="QR119" s="172"/>
      <c r="QS119" s="172"/>
      <c r="QT119" s="172"/>
      <c r="QU119" s="172"/>
      <c r="QV119" s="172"/>
      <c r="QW119" s="172"/>
      <c r="QX119" s="172"/>
      <c r="QY119" s="172"/>
      <c r="QZ119" s="172"/>
      <c r="RA119" s="172"/>
      <c r="RB119" s="172"/>
      <c r="RC119" s="172"/>
      <c r="RD119" s="172"/>
      <c r="RE119" s="172"/>
      <c r="RF119" s="172"/>
      <c r="RG119" s="172"/>
      <c r="RH119" s="172"/>
      <c r="RI119" s="172"/>
      <c r="RJ119" s="172"/>
      <c r="RK119" s="172"/>
      <c r="RL119" s="172"/>
      <c r="RM119" s="172"/>
      <c r="RN119" s="172"/>
      <c r="RO119" s="172"/>
      <c r="RP119" s="172"/>
      <c r="RQ119" s="172"/>
      <c r="RR119" s="172"/>
      <c r="RS119" s="172"/>
      <c r="RT119" s="172"/>
      <c r="RU119" s="172"/>
      <c r="RV119" s="172"/>
      <c r="RW119" s="172"/>
      <c r="RX119" s="172"/>
      <c r="RY119" s="172"/>
      <c r="RZ119" s="172"/>
      <c r="SA119" s="172"/>
      <c r="SB119" s="172"/>
      <c r="SC119" s="172"/>
      <c r="SD119" s="172"/>
      <c r="SE119" s="172"/>
      <c r="SF119" s="172"/>
      <c r="SG119" s="172"/>
      <c r="SH119" s="172"/>
      <c r="SI119" s="172"/>
      <c r="SJ119" s="172"/>
      <c r="SK119" s="172"/>
      <c r="SL119" s="172"/>
      <c r="SM119" s="172"/>
      <c r="SN119" s="172"/>
      <c r="SO119" s="172"/>
      <c r="SP119" s="172"/>
      <c r="SQ119" s="172"/>
      <c r="SR119" s="172"/>
      <c r="SS119" s="172"/>
      <c r="ST119" s="172"/>
      <c r="SU119" s="172"/>
      <c r="SV119" s="172"/>
      <c r="SW119" s="172"/>
      <c r="SX119" s="172"/>
      <c r="SY119" s="172"/>
      <c r="SZ119" s="172"/>
      <c r="TA119" s="172"/>
      <c r="TB119" s="172"/>
      <c r="TC119" s="172"/>
      <c r="TD119" s="172"/>
      <c r="TE119" s="172"/>
      <c r="TF119" s="172"/>
      <c r="TG119" s="172"/>
      <c r="TH119" s="172"/>
      <c r="TI119" s="172"/>
      <c r="TJ119" s="172"/>
      <c r="TK119" s="172"/>
      <c r="TL119" s="172"/>
      <c r="TM119" s="172"/>
      <c r="TN119" s="172"/>
      <c r="TO119" s="172"/>
      <c r="TP119" s="172"/>
      <c r="TQ119" s="172"/>
      <c r="TR119" s="172"/>
      <c r="TS119" s="172"/>
      <c r="TT119" s="172"/>
      <c r="TU119" s="172"/>
      <c r="TV119" s="172"/>
      <c r="TW119" s="172"/>
      <c r="TX119" s="172"/>
      <c r="TY119" s="172"/>
      <c r="TZ119" s="172"/>
      <c r="UA119" s="172"/>
      <c r="UB119" s="172"/>
      <c r="UC119" s="172"/>
      <c r="UD119" s="172"/>
      <c r="UE119" s="172"/>
      <c r="UF119" s="172"/>
      <c r="UG119" s="172"/>
      <c r="UH119" s="172"/>
      <c r="UI119" s="172"/>
      <c r="UJ119" s="172"/>
      <c r="UK119" s="172"/>
      <c r="UL119" s="172"/>
      <c r="UM119" s="172"/>
      <c r="UN119" s="172"/>
      <c r="UO119" s="172"/>
      <c r="UP119" s="172"/>
      <c r="UQ119" s="172"/>
      <c r="UR119" s="172"/>
      <c r="US119" s="172"/>
      <c r="UT119" s="172"/>
      <c r="UU119" s="172"/>
      <c r="UV119" s="172"/>
      <c r="UW119" s="172"/>
      <c r="UX119" s="172"/>
      <c r="UY119" s="172"/>
      <c r="UZ119" s="172"/>
      <c r="VA119" s="172"/>
      <c r="VB119" s="172"/>
      <c r="VC119" s="172"/>
      <c r="VD119" s="172"/>
      <c r="VE119" s="172"/>
      <c r="VF119" s="172"/>
      <c r="VG119" s="172"/>
      <c r="VH119" s="172"/>
      <c r="VI119" s="172"/>
      <c r="VJ119" s="172"/>
      <c r="VK119" s="172"/>
      <c r="VL119" s="172"/>
      <c r="VM119" s="172"/>
      <c r="VN119" s="172"/>
      <c r="VO119" s="172"/>
      <c r="VP119" s="172"/>
      <c r="VQ119" s="172"/>
      <c r="VR119" s="172"/>
      <c r="VS119" s="172"/>
      <c r="VT119" s="172"/>
      <c r="VU119" s="172"/>
      <c r="VV119" s="172"/>
      <c r="VW119" s="172"/>
      <c r="VX119" s="172"/>
      <c r="VY119" s="172"/>
      <c r="VZ119" s="172"/>
      <c r="WA119" s="172"/>
      <c r="WB119" s="172"/>
      <c r="WC119" s="172"/>
      <c r="WD119" s="172"/>
      <c r="WE119" s="172"/>
      <c r="WF119" s="172"/>
      <c r="WG119" s="172"/>
      <c r="WH119" s="172"/>
      <c r="WI119" s="172"/>
      <c r="WJ119" s="172"/>
      <c r="WK119" s="172"/>
      <c r="WL119" s="172"/>
      <c r="WM119" s="172"/>
      <c r="WN119" s="172"/>
      <c r="WO119" s="172"/>
      <c r="WP119" s="172"/>
      <c r="WQ119" s="172"/>
      <c r="WR119" s="172"/>
      <c r="WS119" s="172"/>
      <c r="WT119" s="172"/>
      <c r="WU119" s="172"/>
      <c r="WV119" s="172"/>
      <c r="WW119" s="172"/>
      <c r="WX119" s="172"/>
      <c r="WY119" s="172"/>
      <c r="WZ119" s="172"/>
      <c r="XA119" s="172"/>
      <c r="XB119" s="172"/>
      <c r="XC119" s="172"/>
      <c r="XD119" s="172"/>
      <c r="XE119" s="172"/>
      <c r="XF119" s="172"/>
      <c r="XG119" s="172"/>
      <c r="XH119" s="172"/>
      <c r="XI119" s="172"/>
      <c r="XJ119" s="172"/>
      <c r="XK119" s="172"/>
      <c r="XL119" s="172"/>
      <c r="XM119" s="172"/>
      <c r="XN119" s="172"/>
      <c r="XO119" s="172"/>
      <c r="XP119" s="172"/>
      <c r="XQ119" s="172"/>
      <c r="XR119" s="172"/>
      <c r="XS119" s="172"/>
      <c r="XT119" s="172"/>
      <c r="XU119" s="172"/>
      <c r="XV119" s="172"/>
      <c r="XW119" s="172"/>
      <c r="XX119" s="172"/>
      <c r="XY119" s="172"/>
      <c r="XZ119" s="172"/>
      <c r="YA119" s="172"/>
      <c r="YB119" s="172"/>
      <c r="YC119" s="172"/>
      <c r="YD119" s="172"/>
      <c r="YE119" s="172"/>
      <c r="YF119" s="172"/>
      <c r="YG119" s="172"/>
      <c r="YH119" s="172"/>
      <c r="YI119" s="172"/>
      <c r="YJ119" s="172"/>
      <c r="YK119" s="172"/>
      <c r="YL119" s="172"/>
      <c r="YM119" s="172"/>
      <c r="YN119" s="172"/>
      <c r="YO119" s="172"/>
      <c r="YP119" s="172"/>
      <c r="YQ119" s="172"/>
      <c r="YR119" s="172"/>
      <c r="YS119" s="172"/>
      <c r="YT119" s="172"/>
      <c r="YU119" s="172"/>
      <c r="YV119" s="172"/>
      <c r="YW119" s="172"/>
      <c r="YX119" s="172"/>
      <c r="YY119" s="172"/>
      <c r="YZ119" s="172"/>
      <c r="ZA119" s="172"/>
      <c r="ZB119" s="172"/>
      <c r="ZC119" s="172"/>
      <c r="ZD119" s="172"/>
      <c r="ZE119" s="172"/>
      <c r="ZF119" s="172"/>
      <c r="ZG119" s="172"/>
      <c r="ZH119" s="172"/>
      <c r="ZI119" s="172"/>
      <c r="ZJ119" s="172"/>
      <c r="ZK119" s="172"/>
      <c r="ZL119" s="172"/>
      <c r="ZM119" s="172"/>
      <c r="ZN119" s="172"/>
      <c r="ZO119" s="172"/>
      <c r="ZP119" s="172"/>
      <c r="ZQ119" s="172"/>
      <c r="ZR119" s="172"/>
      <c r="ZS119" s="172"/>
      <c r="ZT119" s="172"/>
      <c r="ZU119" s="172"/>
      <c r="ZV119" s="172"/>
      <c r="ZW119" s="172"/>
      <c r="ZX119" s="172"/>
      <c r="ZY119" s="172"/>
      <c r="ZZ119" s="172"/>
      <c r="AAA119" s="172"/>
      <c r="AAB119" s="172"/>
      <c r="AAC119" s="172"/>
      <c r="AAD119" s="172"/>
      <c r="AAE119" s="172"/>
      <c r="AAF119" s="172"/>
      <c r="AAG119" s="172"/>
      <c r="AAH119" s="172"/>
      <c r="AAI119" s="172"/>
      <c r="AAJ119" s="172"/>
      <c r="AAK119" s="172"/>
      <c r="AAL119" s="172"/>
      <c r="AAM119" s="172"/>
      <c r="AAN119" s="172"/>
      <c r="AAO119" s="172"/>
      <c r="AAP119" s="172"/>
      <c r="AAQ119" s="172"/>
      <c r="AAR119" s="172"/>
      <c r="AAS119" s="172"/>
      <c r="AAT119" s="172"/>
      <c r="AAU119" s="172"/>
      <c r="AAV119" s="172"/>
      <c r="AAW119" s="172"/>
      <c r="AAX119" s="172"/>
      <c r="AAY119" s="172"/>
      <c r="AAZ119" s="172"/>
      <c r="ABA119" s="172"/>
      <c r="ABB119" s="172"/>
      <c r="ABC119" s="172"/>
      <c r="ABD119" s="172"/>
      <c r="ABE119" s="172"/>
      <c r="ABF119" s="172"/>
      <c r="ABG119" s="172"/>
      <c r="ABH119" s="172"/>
      <c r="ABI119" s="172"/>
      <c r="ABJ119" s="172"/>
      <c r="ABK119" s="172"/>
      <c r="ABL119" s="172"/>
      <c r="ABM119" s="172"/>
      <c r="ABN119" s="172"/>
      <c r="ABO119" s="172"/>
      <c r="ABP119" s="172"/>
      <c r="ABQ119" s="172"/>
      <c r="ABR119" s="172"/>
      <c r="ABS119" s="172"/>
      <c r="ABT119" s="172"/>
      <c r="ABU119" s="172"/>
      <c r="ABV119" s="172"/>
      <c r="ABW119" s="172"/>
      <c r="ABX119" s="172"/>
      <c r="ABY119" s="172"/>
      <c r="ABZ119" s="172"/>
      <c r="ACA119" s="172"/>
      <c r="ACB119" s="172"/>
      <c r="ACC119" s="172"/>
      <c r="ACD119" s="172"/>
      <c r="ACE119" s="172"/>
      <c r="ACF119" s="172"/>
      <c r="ACG119" s="172"/>
      <c r="ACH119" s="172"/>
      <c r="ACI119" s="172"/>
      <c r="ACJ119" s="172"/>
      <c r="ACK119" s="172"/>
      <c r="ACL119" s="172"/>
      <c r="ACM119" s="172"/>
      <c r="ACN119" s="172"/>
      <c r="ACO119" s="172"/>
      <c r="ACP119" s="172"/>
      <c r="ACQ119" s="172"/>
      <c r="ACR119" s="172"/>
      <c r="ACS119" s="172"/>
      <c r="ACT119" s="172"/>
      <c r="ACU119" s="172"/>
      <c r="ACV119" s="172"/>
      <c r="ACW119" s="172"/>
      <c r="ACX119" s="172"/>
      <c r="ACY119" s="172"/>
      <c r="ACZ119" s="172"/>
      <c r="ADA119" s="172"/>
      <c r="ADB119" s="172"/>
      <c r="ADC119" s="172"/>
      <c r="ADD119" s="172"/>
      <c r="ADE119" s="172"/>
      <c r="ADF119" s="172"/>
      <c r="ADG119" s="172"/>
      <c r="ADH119" s="172"/>
      <c r="ADI119" s="172"/>
      <c r="ADJ119" s="172"/>
      <c r="ADK119" s="172"/>
      <c r="ADL119" s="172"/>
      <c r="ADM119" s="172"/>
      <c r="ADN119" s="172"/>
      <c r="ADO119" s="172"/>
      <c r="ADP119" s="172"/>
      <c r="ADQ119" s="172"/>
      <c r="ADR119" s="172"/>
      <c r="ADS119" s="172"/>
      <c r="ADT119" s="172"/>
      <c r="ADU119" s="172"/>
      <c r="ADV119" s="172"/>
      <c r="ADW119" s="172"/>
      <c r="ADX119" s="172"/>
      <c r="ADY119" s="172"/>
      <c r="ADZ119" s="172"/>
      <c r="AEA119" s="172"/>
      <c r="AEB119" s="172"/>
      <c r="AEC119" s="172"/>
      <c r="AED119" s="172"/>
      <c r="AEE119" s="172"/>
      <c r="AEF119" s="172"/>
      <c r="AEG119" s="172"/>
      <c r="AEH119" s="172"/>
      <c r="AEI119" s="172"/>
      <c r="AEJ119" s="172"/>
      <c r="AEK119" s="172"/>
      <c r="AEL119" s="172"/>
      <c r="AEM119" s="172"/>
      <c r="AEN119" s="172"/>
      <c r="AEO119" s="172"/>
      <c r="AEP119" s="172"/>
      <c r="AEQ119" s="172"/>
      <c r="AER119" s="172"/>
      <c r="AES119" s="172"/>
      <c r="AET119" s="172"/>
      <c r="AEU119" s="172"/>
      <c r="AEV119" s="172"/>
      <c r="AEW119" s="172"/>
      <c r="AEX119" s="172"/>
      <c r="AEY119" s="172"/>
      <c r="AEZ119" s="172"/>
      <c r="AFA119" s="172"/>
      <c r="AFB119" s="172"/>
      <c r="AFC119" s="172"/>
      <c r="AFD119" s="172"/>
      <c r="AFE119" s="172"/>
      <c r="AFF119" s="172"/>
      <c r="AFG119" s="172"/>
      <c r="AFH119" s="172"/>
      <c r="AFI119" s="172"/>
      <c r="AFJ119" s="172"/>
      <c r="AFK119" s="172"/>
      <c r="AFL119" s="172"/>
      <c r="AFM119" s="172"/>
      <c r="AFN119" s="172"/>
      <c r="AFO119" s="172"/>
      <c r="AFP119" s="172"/>
      <c r="AFQ119" s="172"/>
      <c r="AFR119" s="172"/>
      <c r="AFS119" s="172"/>
      <c r="AFT119" s="172"/>
      <c r="AFU119" s="172"/>
      <c r="AFV119" s="172"/>
      <c r="AFW119" s="172"/>
      <c r="AFX119" s="172"/>
      <c r="AFY119" s="172"/>
      <c r="AFZ119" s="172"/>
      <c r="AGA119" s="172"/>
      <c r="AGB119" s="172"/>
      <c r="AGC119" s="172"/>
      <c r="AGD119" s="172"/>
      <c r="AGE119" s="172"/>
      <c r="AGF119" s="172"/>
      <c r="AGG119" s="172"/>
      <c r="AGH119" s="172"/>
      <c r="AGI119" s="172"/>
      <c r="AGJ119" s="172"/>
      <c r="AGK119" s="172"/>
      <c r="AGL119" s="172"/>
      <c r="AGM119" s="172"/>
      <c r="AGN119" s="172"/>
      <c r="AGO119" s="172"/>
      <c r="AGP119" s="172"/>
      <c r="AGQ119" s="172"/>
      <c r="AGR119" s="172"/>
      <c r="AGS119" s="172"/>
      <c r="AGT119" s="172"/>
      <c r="AGU119" s="172"/>
      <c r="AGV119" s="172"/>
      <c r="AGW119" s="172"/>
      <c r="AGX119" s="172"/>
      <c r="AGY119" s="172"/>
      <c r="AGZ119" s="172"/>
      <c r="AHA119" s="172"/>
      <c r="AHB119" s="172"/>
      <c r="AHC119" s="172"/>
      <c r="AHD119" s="172"/>
      <c r="AHE119" s="172"/>
      <c r="AHF119" s="172"/>
      <c r="AHG119" s="172"/>
      <c r="AHH119" s="172"/>
      <c r="AHI119" s="172"/>
      <c r="AHJ119" s="172"/>
      <c r="AHK119" s="172"/>
      <c r="AHL119" s="172"/>
      <c r="AHM119" s="172"/>
      <c r="AHN119" s="172"/>
      <c r="AHO119" s="172"/>
      <c r="AHP119" s="172"/>
      <c r="AHQ119" s="172"/>
      <c r="AHR119" s="172"/>
      <c r="AHS119" s="172"/>
      <c r="AHT119" s="172"/>
      <c r="AHU119" s="172"/>
      <c r="AHV119" s="172"/>
      <c r="AHW119" s="172"/>
      <c r="AHX119" s="172"/>
      <c r="AHY119" s="172"/>
      <c r="AHZ119" s="172"/>
      <c r="AIA119" s="172"/>
      <c r="AIB119" s="172"/>
      <c r="AIC119" s="172"/>
      <c r="AID119" s="172"/>
      <c r="AIE119" s="172"/>
      <c r="AIF119" s="172"/>
      <c r="AIG119" s="172"/>
      <c r="AIH119" s="172"/>
      <c r="AII119" s="172"/>
      <c r="AIJ119" s="172"/>
      <c r="AIK119" s="172"/>
      <c r="AIL119" s="172"/>
      <c r="AIM119" s="172"/>
      <c r="AIN119" s="172"/>
      <c r="AIO119" s="172"/>
      <c r="AIP119" s="172"/>
      <c r="AIQ119" s="172"/>
      <c r="AIR119" s="172"/>
      <c r="AIS119" s="172"/>
      <c r="AIT119" s="172"/>
      <c r="AIU119" s="172"/>
      <c r="AIV119" s="172"/>
      <c r="AIW119" s="172"/>
      <c r="AIX119" s="172"/>
      <c r="AIY119" s="172"/>
      <c r="AIZ119" s="172"/>
      <c r="AJA119" s="172"/>
      <c r="AJB119" s="172"/>
      <c r="AJC119" s="172"/>
      <c r="AJD119" s="172"/>
      <c r="AJE119" s="172"/>
      <c r="AJF119" s="172"/>
      <c r="AJG119" s="172"/>
      <c r="AJH119" s="172"/>
      <c r="AJI119" s="172"/>
      <c r="AJJ119" s="172"/>
      <c r="AJK119" s="172"/>
      <c r="AJL119" s="172"/>
      <c r="AJM119" s="172"/>
      <c r="AJN119" s="172"/>
      <c r="AJO119" s="172"/>
      <c r="AJP119" s="172"/>
      <c r="AJQ119" s="172"/>
      <c r="AJR119" s="172"/>
      <c r="AJS119" s="172"/>
      <c r="AJT119" s="172"/>
      <c r="AJU119" s="172"/>
      <c r="AJV119" s="172"/>
      <c r="AJW119" s="172"/>
      <c r="AJX119" s="172"/>
      <c r="AJY119" s="172"/>
      <c r="AJZ119" s="172"/>
      <c r="AKA119" s="172"/>
      <c r="AKB119" s="172"/>
      <c r="AKC119" s="172"/>
      <c r="AKD119" s="172"/>
      <c r="AKE119" s="172"/>
      <c r="AKF119" s="172"/>
      <c r="AKG119" s="172"/>
      <c r="AKH119" s="172"/>
      <c r="AKI119" s="172"/>
      <c r="AKJ119" s="172"/>
      <c r="AKK119" s="172"/>
      <c r="AKL119" s="172"/>
      <c r="AKM119" s="172"/>
      <c r="AKN119" s="172"/>
      <c r="AKO119" s="172"/>
      <c r="AKP119" s="172"/>
      <c r="AKQ119" s="172"/>
      <c r="AKR119" s="172"/>
      <c r="AKS119" s="172"/>
      <c r="AKT119" s="172"/>
      <c r="AKU119" s="172"/>
      <c r="AKV119" s="172"/>
      <c r="AKW119" s="172"/>
      <c r="AKX119" s="172"/>
      <c r="AKY119" s="172"/>
      <c r="AKZ119" s="172"/>
      <c r="ALA119" s="172"/>
      <c r="ALB119" s="172"/>
      <c r="ALC119" s="172"/>
      <c r="ALD119" s="172"/>
      <c r="ALE119" s="172"/>
      <c r="ALF119" s="172"/>
      <c r="ALG119" s="172"/>
      <c r="ALH119" s="172"/>
      <c r="ALI119" s="172"/>
      <c r="ALJ119" s="172"/>
      <c r="ALK119" s="172"/>
      <c r="ALL119" s="172"/>
      <c r="ALM119" s="172"/>
      <c r="ALN119" s="172"/>
      <c r="ALO119" s="172"/>
      <c r="ALP119" s="172"/>
      <c r="ALQ119" s="172"/>
      <c r="ALR119" s="172"/>
      <c r="ALS119" s="172"/>
      <c r="ALT119" s="172"/>
      <c r="ALU119" s="172"/>
      <c r="ALV119" s="172"/>
      <c r="ALW119" s="172"/>
      <c r="ALX119" s="172"/>
      <c r="ALY119" s="172"/>
      <c r="ALZ119" s="172"/>
      <c r="AMA119" s="172"/>
      <c r="AMB119" s="172"/>
      <c r="AMC119" s="172"/>
      <c r="AMD119" s="172"/>
      <c r="AME119" s="172"/>
      <c r="AMF119" s="172"/>
      <c r="AMG119" s="172"/>
      <c r="AMH119" s="172"/>
      <c r="AMI119" s="172"/>
      <c r="AMJ119" s="172"/>
      <c r="AMK119" s="172"/>
      <c r="AML119" s="172"/>
    </row>
    <row r="120" spans="1:1026" s="282" customFormat="1">
      <c r="A120" s="408" t="s">
        <v>499</v>
      </c>
      <c r="B120" s="408" t="s">
        <v>500</v>
      </c>
      <c r="C120" s="154">
        <f t="shared" si="95"/>
        <v>17</v>
      </c>
      <c r="D120" s="167">
        <f t="shared" si="96"/>
        <v>68</v>
      </c>
      <c r="E120" s="166" t="str">
        <f t="shared" si="97"/>
        <v>9C</v>
      </c>
      <c r="F120" s="367" t="str">
        <f t="shared" si="98"/>
        <v>1B</v>
      </c>
      <c r="G120" s="367" t="str">
        <f t="shared" si="99"/>
        <v>02</v>
      </c>
      <c r="H120" s="367" t="str">
        <f t="shared" si="100"/>
        <v>57</v>
      </c>
      <c r="I120" s="367" t="str">
        <f t="shared" si="101"/>
        <v>00</v>
      </c>
      <c r="J120" s="367" t="str">
        <f t="shared" si="102"/>
        <v>FF</v>
      </c>
      <c r="K120" s="367" t="str">
        <f t="shared" si="103"/>
        <v>05</v>
      </c>
      <c r="L120" s="367" t="str">
        <f t="shared" si="104"/>
        <v>14</v>
      </c>
      <c r="M120" s="367" t="str">
        <f t="shared" si="105"/>
        <v>4</v>
      </c>
      <c r="N120" s="367" t="str">
        <f t="shared" si="106"/>
        <v/>
      </c>
      <c r="O120" s="156" t="str">
        <f t="shared" si="107"/>
        <v/>
      </c>
      <c r="P120" s="157" t="str">
        <f t="shared" si="160"/>
        <v>1</v>
      </c>
      <c r="Q120" s="158" t="str">
        <f t="shared" si="160"/>
        <v>0</v>
      </c>
      <c r="R120" s="158" t="str">
        <f t="shared" si="160"/>
        <v>0</v>
      </c>
      <c r="S120" s="159" t="str">
        <f t="shared" si="160"/>
        <v>1</v>
      </c>
      <c r="T120" s="158" t="str">
        <f t="shared" si="160"/>
        <v>1</v>
      </c>
      <c r="U120" s="158" t="str">
        <f t="shared" si="160"/>
        <v>1</v>
      </c>
      <c r="V120" s="158" t="str">
        <f t="shared" si="160"/>
        <v>0</v>
      </c>
      <c r="W120" s="159" t="str">
        <f t="shared" si="160"/>
        <v>0</v>
      </c>
      <c r="X120" s="158" t="str">
        <f t="shared" si="161"/>
        <v>0</v>
      </c>
      <c r="Y120" s="158" t="str">
        <f t="shared" si="161"/>
        <v>0</v>
      </c>
      <c r="Z120" s="158" t="str">
        <f t="shared" si="161"/>
        <v>0</v>
      </c>
      <c r="AA120" s="159" t="str">
        <f t="shared" si="161"/>
        <v>1</v>
      </c>
      <c r="AB120" s="161" t="str">
        <f t="shared" si="161"/>
        <v>1</v>
      </c>
      <c r="AC120" s="161" t="str">
        <f t="shared" si="161"/>
        <v>0</v>
      </c>
      <c r="AD120" s="158" t="str">
        <f t="shared" si="161"/>
        <v>1</v>
      </c>
      <c r="AE120" s="159" t="str">
        <f t="shared" si="161"/>
        <v>1</v>
      </c>
      <c r="AF120" s="367" t="str">
        <f t="shared" si="162"/>
        <v>0</v>
      </c>
      <c r="AG120" s="162" t="str">
        <f t="shared" si="162"/>
        <v>0</v>
      </c>
      <c r="AH120" s="163" t="str">
        <f t="shared" si="162"/>
        <v>0</v>
      </c>
      <c r="AI120" s="165" t="str">
        <f t="shared" si="162"/>
        <v>0</v>
      </c>
      <c r="AJ120" s="164" t="str">
        <f t="shared" si="162"/>
        <v>0</v>
      </c>
      <c r="AK120" s="164" t="str">
        <f t="shared" si="162"/>
        <v>0</v>
      </c>
      <c r="AL120" s="289" t="str">
        <f t="shared" si="162"/>
        <v>1</v>
      </c>
      <c r="AM120" s="165" t="str">
        <f t="shared" si="162"/>
        <v>0</v>
      </c>
      <c r="AN120" s="230" t="str">
        <f t="shared" si="163"/>
        <v>0</v>
      </c>
      <c r="AO120" s="230" t="str">
        <f t="shared" si="163"/>
        <v>1</v>
      </c>
      <c r="AP120" s="230" t="str">
        <f t="shared" si="163"/>
        <v>0</v>
      </c>
      <c r="AQ120" s="231" t="str">
        <f t="shared" si="163"/>
        <v>1</v>
      </c>
      <c r="AR120" s="230" t="str">
        <f t="shared" si="163"/>
        <v>0</v>
      </c>
      <c r="AS120" s="230" t="str">
        <f t="shared" si="163"/>
        <v>1</v>
      </c>
      <c r="AT120" s="230" t="str">
        <f t="shared" si="163"/>
        <v>1</v>
      </c>
      <c r="AU120" s="231" t="str">
        <f t="shared" si="163"/>
        <v>1</v>
      </c>
      <c r="AV120" s="230" t="str">
        <f t="shared" si="164"/>
        <v>0</v>
      </c>
      <c r="AW120" s="232" t="str">
        <f t="shared" si="164"/>
        <v>0</v>
      </c>
      <c r="AX120" s="232" t="str">
        <f t="shared" si="164"/>
        <v>0</v>
      </c>
      <c r="AY120" s="233" t="str">
        <f t="shared" si="164"/>
        <v>0</v>
      </c>
      <c r="AZ120" s="232" t="str">
        <f t="shared" si="164"/>
        <v>0</v>
      </c>
      <c r="BA120" s="232" t="str">
        <f t="shared" si="164"/>
        <v>0</v>
      </c>
      <c r="BB120" s="232" t="str">
        <f t="shared" si="164"/>
        <v>0</v>
      </c>
      <c r="BC120" s="233" t="str">
        <f t="shared" si="164"/>
        <v>0</v>
      </c>
      <c r="BD120" s="168" t="str">
        <f t="shared" si="165"/>
        <v>1</v>
      </c>
      <c r="BE120" s="168" t="str">
        <f t="shared" si="165"/>
        <v>1</v>
      </c>
      <c r="BF120" s="168" t="str">
        <f t="shared" si="165"/>
        <v>1</v>
      </c>
      <c r="BG120" s="169" t="str">
        <f t="shared" si="165"/>
        <v>1</v>
      </c>
      <c r="BH120" s="168" t="str">
        <f t="shared" si="165"/>
        <v>1</v>
      </c>
      <c r="BI120" s="168" t="str">
        <f t="shared" si="165"/>
        <v>1</v>
      </c>
      <c r="BJ120" s="168" t="str">
        <f t="shared" si="165"/>
        <v>1</v>
      </c>
      <c r="BK120" s="169" t="str">
        <f t="shared" si="165"/>
        <v>1</v>
      </c>
      <c r="BL120" s="168" t="str">
        <f t="shared" si="166"/>
        <v>0</v>
      </c>
      <c r="BM120" s="168" t="str">
        <f t="shared" si="166"/>
        <v>0</v>
      </c>
      <c r="BN120" s="168" t="str">
        <f t="shared" si="166"/>
        <v>0</v>
      </c>
      <c r="BO120" s="169" t="str">
        <f t="shared" si="166"/>
        <v>0</v>
      </c>
      <c r="BP120" s="168" t="str">
        <f t="shared" si="166"/>
        <v>0</v>
      </c>
      <c r="BQ120" s="168" t="str">
        <f t="shared" si="166"/>
        <v>1</v>
      </c>
      <c r="BR120" s="168" t="str">
        <f t="shared" si="166"/>
        <v>0</v>
      </c>
      <c r="BS120" s="169" t="str">
        <f t="shared" si="166"/>
        <v>1</v>
      </c>
      <c r="BT120" s="302" t="str">
        <f t="shared" si="167"/>
        <v>0</v>
      </c>
      <c r="BU120" s="302" t="str">
        <f t="shared" si="167"/>
        <v>0</v>
      </c>
      <c r="BV120" s="302" t="str">
        <f t="shared" si="167"/>
        <v>0</v>
      </c>
      <c r="BW120" s="303" t="str">
        <f t="shared" si="167"/>
        <v>1</v>
      </c>
      <c r="BX120" s="302" t="str">
        <f t="shared" si="167"/>
        <v>0</v>
      </c>
      <c r="BY120" s="302" t="str">
        <f t="shared" si="167"/>
        <v>1</v>
      </c>
      <c r="BZ120" s="302" t="str">
        <f t="shared" si="167"/>
        <v>0</v>
      </c>
      <c r="CA120" s="303" t="str">
        <f t="shared" si="167"/>
        <v>0</v>
      </c>
      <c r="CB120" s="164" t="str">
        <f t="shared" si="168"/>
        <v>0</v>
      </c>
      <c r="CC120" s="289" t="str">
        <f t="shared" si="168"/>
        <v>1</v>
      </c>
      <c r="CD120" s="340" t="str">
        <f t="shared" si="168"/>
        <v>0</v>
      </c>
      <c r="CE120" s="341" t="str">
        <f t="shared" si="168"/>
        <v>0</v>
      </c>
      <c r="CF120" s="340" t="str">
        <f t="shared" si="168"/>
        <v>0</v>
      </c>
      <c r="CG120" s="340" t="str">
        <f t="shared" si="168"/>
        <v>0</v>
      </c>
      <c r="CH120" s="340" t="str">
        <f t="shared" si="168"/>
        <v>0</v>
      </c>
      <c r="CI120" s="341" t="str">
        <f t="shared" si="168"/>
        <v>0</v>
      </c>
      <c r="CJ120" s="367"/>
      <c r="CK120" s="367"/>
      <c r="CL120" s="32" t="str">
        <f t="shared" si="146"/>
        <v>9C1B</v>
      </c>
      <c r="CM120" s="285">
        <f t="shared" si="147"/>
        <v>87</v>
      </c>
      <c r="CN120" s="285">
        <f t="shared" si="150"/>
        <v>97</v>
      </c>
      <c r="CO120" s="142">
        <f t="shared" si="117"/>
        <v>63.5</v>
      </c>
      <c r="CP120" s="142">
        <f t="shared" si="118"/>
        <v>17.5</v>
      </c>
      <c r="CQ120" s="154">
        <f t="shared" si="148"/>
        <v>1</v>
      </c>
      <c r="CR120" s="367"/>
      <c r="CS120" s="170">
        <f t="shared" si="119"/>
        <v>9</v>
      </c>
      <c r="CT120" s="23">
        <f t="shared" si="120"/>
        <v>12</v>
      </c>
      <c r="CU120" s="171">
        <f t="shared" si="121"/>
        <v>1</v>
      </c>
      <c r="CV120" s="23">
        <f t="shared" si="122"/>
        <v>11</v>
      </c>
      <c r="CW120" s="172">
        <f t="shared" si="123"/>
        <v>0</v>
      </c>
      <c r="CX120" s="24">
        <f t="shared" si="124"/>
        <v>2</v>
      </c>
      <c r="CY120" s="267">
        <f t="shared" si="125"/>
        <v>5</v>
      </c>
      <c r="CZ120" s="268">
        <f t="shared" si="126"/>
        <v>7</v>
      </c>
      <c r="DA120" s="267">
        <f t="shared" si="127"/>
        <v>0</v>
      </c>
      <c r="DB120" s="268">
        <f t="shared" si="128"/>
        <v>0</v>
      </c>
      <c r="DC120" s="173">
        <f t="shared" si="129"/>
        <v>15</v>
      </c>
      <c r="DD120" s="26">
        <f t="shared" si="130"/>
        <v>15</v>
      </c>
      <c r="DE120" s="173">
        <f t="shared" si="131"/>
        <v>0</v>
      </c>
      <c r="DF120" s="26">
        <f t="shared" si="132"/>
        <v>5</v>
      </c>
      <c r="DG120" s="326">
        <f t="shared" si="133"/>
        <v>1</v>
      </c>
      <c r="DH120" s="327">
        <f t="shared" si="134"/>
        <v>4</v>
      </c>
      <c r="DI120" s="172">
        <f t="shared" si="135"/>
        <v>4</v>
      </c>
      <c r="DJ120" s="24">
        <f t="shared" si="136"/>
        <v>0</v>
      </c>
      <c r="DK120" s="172"/>
      <c r="DL120" s="19">
        <f t="shared" si="137"/>
        <v>156</v>
      </c>
      <c r="DM120" s="19">
        <f t="shared" si="138"/>
        <v>27</v>
      </c>
      <c r="DN120" s="174">
        <f t="shared" si="139"/>
        <v>2</v>
      </c>
      <c r="DO120" s="278">
        <f t="shared" si="140"/>
        <v>87</v>
      </c>
      <c r="DP120" s="278">
        <f t="shared" si="141"/>
        <v>0</v>
      </c>
      <c r="DQ120" s="20">
        <f t="shared" si="142"/>
        <v>255</v>
      </c>
      <c r="DR120" s="20">
        <f t="shared" si="143"/>
        <v>5</v>
      </c>
      <c r="DS120" s="337">
        <f t="shared" si="144"/>
        <v>20</v>
      </c>
      <c r="DT120" s="174">
        <f t="shared" si="145"/>
        <v>64</v>
      </c>
      <c r="DU120" s="172">
        <f t="shared" si="149"/>
        <v>20</v>
      </c>
      <c r="DV120" s="172"/>
      <c r="DW120" s="172"/>
      <c r="DX120" s="172"/>
      <c r="DY120" s="172"/>
      <c r="DZ120" s="172"/>
      <c r="EA120" s="172"/>
      <c r="EB120" s="172"/>
      <c r="EC120" s="172"/>
      <c r="ED120" s="172"/>
      <c r="EE120" s="172"/>
      <c r="EF120" s="172"/>
      <c r="EG120" s="172"/>
      <c r="EH120" s="172"/>
      <c r="EI120" s="172"/>
      <c r="EJ120" s="172"/>
      <c r="EK120" s="172"/>
      <c r="EL120" s="172"/>
      <c r="EM120" s="172"/>
      <c r="EN120" s="172"/>
      <c r="EO120" s="172"/>
      <c r="EP120" s="172"/>
      <c r="EQ120" s="172"/>
      <c r="ER120" s="172"/>
      <c r="ES120" s="172"/>
      <c r="ET120" s="172"/>
      <c r="EU120" s="172"/>
      <c r="EV120" s="172"/>
      <c r="EW120" s="172"/>
      <c r="EX120" s="172"/>
      <c r="EY120" s="172"/>
      <c r="EZ120" s="172"/>
      <c r="FA120" s="172"/>
      <c r="FB120" s="172"/>
      <c r="FC120" s="172"/>
      <c r="FD120" s="172"/>
      <c r="FE120" s="172"/>
      <c r="FF120" s="172"/>
      <c r="FG120" s="172"/>
      <c r="FH120" s="172"/>
      <c r="FI120" s="172"/>
      <c r="FJ120" s="172"/>
      <c r="FK120" s="172"/>
      <c r="FL120" s="172"/>
      <c r="FM120" s="172"/>
      <c r="FN120" s="172"/>
      <c r="FO120" s="172"/>
      <c r="FP120" s="172"/>
      <c r="FQ120" s="172"/>
      <c r="FR120" s="172"/>
      <c r="FS120" s="172"/>
      <c r="FT120" s="172"/>
      <c r="FU120" s="172"/>
      <c r="FV120" s="172"/>
      <c r="FW120" s="172"/>
      <c r="FX120" s="172"/>
      <c r="FY120" s="172"/>
      <c r="FZ120" s="172"/>
      <c r="GA120" s="172"/>
      <c r="GB120" s="172"/>
      <c r="GC120" s="172"/>
      <c r="GD120" s="172"/>
      <c r="GE120" s="172"/>
      <c r="GF120" s="172"/>
      <c r="GG120" s="172"/>
      <c r="GH120" s="172"/>
      <c r="GI120" s="172"/>
      <c r="GJ120" s="172"/>
      <c r="GK120" s="172"/>
      <c r="GL120" s="172"/>
      <c r="GM120" s="172"/>
      <c r="GN120" s="172"/>
      <c r="GO120" s="172"/>
      <c r="GP120" s="172"/>
      <c r="GQ120" s="172"/>
      <c r="GR120" s="172"/>
      <c r="GS120" s="172"/>
      <c r="GT120" s="172"/>
      <c r="GU120" s="172"/>
      <c r="GV120" s="172"/>
      <c r="GW120" s="172"/>
      <c r="GX120" s="172"/>
      <c r="GY120" s="172"/>
      <c r="GZ120" s="172"/>
      <c r="HA120" s="172"/>
      <c r="HB120" s="172"/>
      <c r="HC120" s="172"/>
      <c r="HD120" s="172"/>
      <c r="HE120" s="172"/>
      <c r="HF120" s="172"/>
      <c r="HG120" s="172"/>
      <c r="HH120" s="172"/>
      <c r="HI120" s="172"/>
      <c r="HJ120" s="172"/>
      <c r="HK120" s="172"/>
      <c r="HL120" s="172"/>
      <c r="HM120" s="172"/>
      <c r="HN120" s="172"/>
      <c r="HO120" s="172"/>
      <c r="HP120" s="172"/>
      <c r="HQ120" s="172"/>
      <c r="HR120" s="172"/>
      <c r="HS120" s="172"/>
      <c r="HT120" s="172"/>
      <c r="HU120" s="172"/>
      <c r="HV120" s="172"/>
      <c r="HW120" s="172"/>
      <c r="HX120" s="172"/>
      <c r="HY120" s="172"/>
      <c r="HZ120" s="172"/>
      <c r="IA120" s="172"/>
      <c r="IB120" s="172"/>
      <c r="IC120" s="172"/>
      <c r="ID120" s="172"/>
      <c r="IE120" s="172"/>
      <c r="IF120" s="172"/>
      <c r="IG120" s="172"/>
      <c r="IH120" s="172"/>
      <c r="II120" s="172"/>
      <c r="IJ120" s="172"/>
      <c r="IK120" s="172"/>
      <c r="IL120" s="172"/>
      <c r="IM120" s="172"/>
      <c r="IN120" s="172"/>
      <c r="IO120" s="172"/>
      <c r="IP120" s="172"/>
      <c r="IQ120" s="172"/>
      <c r="IR120" s="172"/>
      <c r="IS120" s="172"/>
      <c r="IT120" s="172"/>
      <c r="IU120" s="172"/>
      <c r="IV120" s="172"/>
      <c r="IW120" s="172"/>
      <c r="IX120" s="172"/>
      <c r="IY120" s="172"/>
      <c r="IZ120" s="172"/>
      <c r="JA120" s="172"/>
      <c r="JB120" s="172"/>
      <c r="JC120" s="172"/>
      <c r="JD120" s="172"/>
      <c r="JE120" s="172"/>
      <c r="JF120" s="172"/>
      <c r="JG120" s="172"/>
      <c r="JH120" s="172"/>
      <c r="JI120" s="172"/>
      <c r="JJ120" s="172"/>
      <c r="JK120" s="172"/>
      <c r="JL120" s="172"/>
      <c r="JM120" s="172"/>
      <c r="JN120" s="172"/>
      <c r="JO120" s="172"/>
      <c r="JP120" s="172"/>
      <c r="JQ120" s="172"/>
      <c r="JR120" s="172"/>
      <c r="JS120" s="172"/>
      <c r="JT120" s="172"/>
      <c r="JU120" s="172"/>
      <c r="JV120" s="172"/>
      <c r="JW120" s="172"/>
      <c r="JX120" s="172"/>
      <c r="JY120" s="172"/>
      <c r="JZ120" s="172"/>
      <c r="KA120" s="172"/>
      <c r="KB120" s="172"/>
      <c r="KC120" s="172"/>
      <c r="KD120" s="172"/>
      <c r="KE120" s="172"/>
      <c r="KF120" s="172"/>
      <c r="KG120" s="172"/>
      <c r="KH120" s="172"/>
      <c r="KI120" s="172"/>
      <c r="KJ120" s="172"/>
      <c r="KK120" s="172"/>
      <c r="KL120" s="172"/>
      <c r="KM120" s="172"/>
      <c r="KN120" s="172"/>
      <c r="KO120" s="172"/>
      <c r="KP120" s="172"/>
      <c r="KQ120" s="172"/>
      <c r="KR120" s="172"/>
      <c r="KS120" s="172"/>
      <c r="KT120" s="172"/>
      <c r="KU120" s="172"/>
      <c r="KV120" s="172"/>
      <c r="KW120" s="172"/>
      <c r="KX120" s="172"/>
      <c r="KY120" s="172"/>
      <c r="KZ120" s="172"/>
      <c r="LA120" s="172"/>
      <c r="LB120" s="172"/>
      <c r="LC120" s="172"/>
      <c r="LD120" s="172"/>
      <c r="LE120" s="172"/>
      <c r="LF120" s="172"/>
      <c r="LG120" s="172"/>
      <c r="LH120" s="172"/>
      <c r="LI120" s="172"/>
      <c r="LJ120" s="172"/>
      <c r="LK120" s="172"/>
      <c r="LL120" s="172"/>
      <c r="LM120" s="172"/>
      <c r="LN120" s="172"/>
      <c r="LO120" s="172"/>
      <c r="LP120" s="172"/>
      <c r="LQ120" s="172"/>
      <c r="LR120" s="172"/>
      <c r="LS120" s="172"/>
      <c r="LT120" s="172"/>
      <c r="LU120" s="172"/>
      <c r="LV120" s="172"/>
      <c r="LW120" s="172"/>
      <c r="LX120" s="172"/>
      <c r="LY120" s="172"/>
      <c r="LZ120" s="172"/>
      <c r="MA120" s="172"/>
      <c r="MB120" s="172"/>
      <c r="MC120" s="172"/>
      <c r="MD120" s="172"/>
      <c r="ME120" s="172"/>
      <c r="MF120" s="172"/>
      <c r="MG120" s="172"/>
      <c r="MH120" s="172"/>
      <c r="MI120" s="172"/>
      <c r="MJ120" s="172"/>
      <c r="MK120" s="172"/>
      <c r="ML120" s="172"/>
      <c r="MM120" s="172"/>
      <c r="MN120" s="172"/>
      <c r="MO120" s="172"/>
      <c r="MP120" s="172"/>
      <c r="MQ120" s="172"/>
      <c r="MR120" s="172"/>
      <c r="MS120" s="172"/>
      <c r="MT120" s="172"/>
      <c r="MU120" s="172"/>
      <c r="MV120" s="172"/>
      <c r="MW120" s="172"/>
      <c r="MX120" s="172"/>
      <c r="MY120" s="172"/>
      <c r="MZ120" s="172"/>
      <c r="NA120" s="172"/>
      <c r="NB120" s="172"/>
      <c r="NC120" s="172"/>
      <c r="ND120" s="172"/>
      <c r="NE120" s="172"/>
      <c r="NF120" s="172"/>
      <c r="NG120" s="172"/>
      <c r="NH120" s="172"/>
      <c r="NI120" s="172"/>
      <c r="NJ120" s="172"/>
      <c r="NK120" s="172"/>
      <c r="NL120" s="172"/>
      <c r="NM120" s="172"/>
      <c r="NN120" s="172"/>
      <c r="NO120" s="172"/>
      <c r="NP120" s="172"/>
      <c r="NQ120" s="172"/>
      <c r="NR120" s="172"/>
      <c r="NS120" s="172"/>
      <c r="NT120" s="172"/>
      <c r="NU120" s="172"/>
      <c r="NV120" s="172"/>
      <c r="NW120" s="172"/>
      <c r="NX120" s="172"/>
      <c r="NY120" s="172"/>
      <c r="NZ120" s="172"/>
      <c r="OA120" s="172"/>
      <c r="OB120" s="172"/>
      <c r="OC120" s="172"/>
      <c r="OD120" s="172"/>
      <c r="OE120" s="172"/>
      <c r="OF120" s="172"/>
      <c r="OG120" s="172"/>
      <c r="OH120" s="172"/>
      <c r="OI120" s="172"/>
      <c r="OJ120" s="172"/>
      <c r="OK120" s="172"/>
      <c r="OL120" s="172"/>
      <c r="OM120" s="172"/>
      <c r="ON120" s="172"/>
      <c r="OO120" s="172"/>
      <c r="OP120" s="172"/>
      <c r="OQ120" s="172"/>
      <c r="OR120" s="172"/>
      <c r="OS120" s="172"/>
      <c r="OT120" s="172"/>
      <c r="OU120" s="172"/>
      <c r="OV120" s="172"/>
      <c r="OW120" s="172"/>
      <c r="OX120" s="172"/>
      <c r="OY120" s="172"/>
      <c r="OZ120" s="172"/>
      <c r="PA120" s="172"/>
      <c r="PB120" s="172"/>
      <c r="PC120" s="172"/>
      <c r="PD120" s="172"/>
      <c r="PE120" s="172"/>
      <c r="PF120" s="172"/>
      <c r="PG120" s="172"/>
      <c r="PH120" s="172"/>
      <c r="PI120" s="172"/>
      <c r="PJ120" s="172"/>
      <c r="PK120" s="172"/>
      <c r="PL120" s="172"/>
      <c r="PM120" s="172"/>
      <c r="PN120" s="172"/>
      <c r="PO120" s="172"/>
      <c r="PP120" s="172"/>
      <c r="PQ120" s="172"/>
      <c r="PR120" s="172"/>
      <c r="PS120" s="172"/>
      <c r="PT120" s="172"/>
      <c r="PU120" s="172"/>
      <c r="PV120" s="172"/>
      <c r="PW120" s="172"/>
      <c r="PX120" s="172"/>
      <c r="PY120" s="172"/>
      <c r="PZ120" s="172"/>
      <c r="QA120" s="172"/>
      <c r="QB120" s="172"/>
      <c r="QC120" s="172"/>
      <c r="QD120" s="172"/>
      <c r="QE120" s="172"/>
      <c r="QF120" s="172"/>
      <c r="QG120" s="172"/>
      <c r="QH120" s="172"/>
      <c r="QI120" s="172"/>
      <c r="QJ120" s="172"/>
      <c r="QK120" s="172"/>
      <c r="QL120" s="172"/>
      <c r="QM120" s="172"/>
      <c r="QN120" s="172"/>
      <c r="QO120" s="172"/>
      <c r="QP120" s="172"/>
      <c r="QQ120" s="172"/>
      <c r="QR120" s="172"/>
      <c r="QS120" s="172"/>
      <c r="QT120" s="172"/>
      <c r="QU120" s="172"/>
      <c r="QV120" s="172"/>
      <c r="QW120" s="172"/>
      <c r="QX120" s="172"/>
      <c r="QY120" s="172"/>
      <c r="QZ120" s="172"/>
      <c r="RA120" s="172"/>
      <c r="RB120" s="172"/>
      <c r="RC120" s="172"/>
      <c r="RD120" s="172"/>
      <c r="RE120" s="172"/>
      <c r="RF120" s="172"/>
      <c r="RG120" s="172"/>
      <c r="RH120" s="172"/>
      <c r="RI120" s="172"/>
      <c r="RJ120" s="172"/>
      <c r="RK120" s="172"/>
      <c r="RL120" s="172"/>
      <c r="RM120" s="172"/>
      <c r="RN120" s="172"/>
      <c r="RO120" s="172"/>
      <c r="RP120" s="172"/>
      <c r="RQ120" s="172"/>
      <c r="RR120" s="172"/>
      <c r="RS120" s="172"/>
      <c r="RT120" s="172"/>
      <c r="RU120" s="172"/>
      <c r="RV120" s="172"/>
      <c r="RW120" s="172"/>
      <c r="RX120" s="172"/>
      <c r="RY120" s="172"/>
      <c r="RZ120" s="172"/>
      <c r="SA120" s="172"/>
      <c r="SB120" s="172"/>
      <c r="SC120" s="172"/>
      <c r="SD120" s="172"/>
      <c r="SE120" s="172"/>
      <c r="SF120" s="172"/>
      <c r="SG120" s="172"/>
      <c r="SH120" s="172"/>
      <c r="SI120" s="172"/>
      <c r="SJ120" s="172"/>
      <c r="SK120" s="172"/>
      <c r="SL120" s="172"/>
      <c r="SM120" s="172"/>
      <c r="SN120" s="172"/>
      <c r="SO120" s="172"/>
      <c r="SP120" s="172"/>
      <c r="SQ120" s="172"/>
      <c r="SR120" s="172"/>
      <c r="SS120" s="172"/>
      <c r="ST120" s="172"/>
      <c r="SU120" s="172"/>
      <c r="SV120" s="172"/>
      <c r="SW120" s="172"/>
      <c r="SX120" s="172"/>
      <c r="SY120" s="172"/>
      <c r="SZ120" s="172"/>
      <c r="TA120" s="172"/>
      <c r="TB120" s="172"/>
      <c r="TC120" s="172"/>
      <c r="TD120" s="172"/>
      <c r="TE120" s="172"/>
      <c r="TF120" s="172"/>
      <c r="TG120" s="172"/>
      <c r="TH120" s="172"/>
      <c r="TI120" s="172"/>
      <c r="TJ120" s="172"/>
      <c r="TK120" s="172"/>
      <c r="TL120" s="172"/>
      <c r="TM120" s="172"/>
      <c r="TN120" s="172"/>
      <c r="TO120" s="172"/>
      <c r="TP120" s="172"/>
      <c r="TQ120" s="172"/>
      <c r="TR120" s="172"/>
      <c r="TS120" s="172"/>
      <c r="TT120" s="172"/>
      <c r="TU120" s="172"/>
      <c r="TV120" s="172"/>
      <c r="TW120" s="172"/>
      <c r="TX120" s="172"/>
      <c r="TY120" s="172"/>
      <c r="TZ120" s="172"/>
      <c r="UA120" s="172"/>
      <c r="UB120" s="172"/>
      <c r="UC120" s="172"/>
      <c r="UD120" s="172"/>
      <c r="UE120" s="172"/>
      <c r="UF120" s="172"/>
      <c r="UG120" s="172"/>
      <c r="UH120" s="172"/>
      <c r="UI120" s="172"/>
      <c r="UJ120" s="172"/>
      <c r="UK120" s="172"/>
      <c r="UL120" s="172"/>
      <c r="UM120" s="172"/>
      <c r="UN120" s="172"/>
      <c r="UO120" s="172"/>
      <c r="UP120" s="172"/>
      <c r="UQ120" s="172"/>
      <c r="UR120" s="172"/>
      <c r="US120" s="172"/>
      <c r="UT120" s="172"/>
      <c r="UU120" s="172"/>
      <c r="UV120" s="172"/>
      <c r="UW120" s="172"/>
      <c r="UX120" s="172"/>
      <c r="UY120" s="172"/>
      <c r="UZ120" s="172"/>
      <c r="VA120" s="172"/>
      <c r="VB120" s="172"/>
      <c r="VC120" s="172"/>
      <c r="VD120" s="172"/>
      <c r="VE120" s="172"/>
      <c r="VF120" s="172"/>
      <c r="VG120" s="172"/>
      <c r="VH120" s="172"/>
      <c r="VI120" s="172"/>
      <c r="VJ120" s="172"/>
      <c r="VK120" s="172"/>
      <c r="VL120" s="172"/>
      <c r="VM120" s="172"/>
      <c r="VN120" s="172"/>
      <c r="VO120" s="172"/>
      <c r="VP120" s="172"/>
      <c r="VQ120" s="172"/>
      <c r="VR120" s="172"/>
      <c r="VS120" s="172"/>
      <c r="VT120" s="172"/>
      <c r="VU120" s="172"/>
      <c r="VV120" s="172"/>
      <c r="VW120" s="172"/>
      <c r="VX120" s="172"/>
      <c r="VY120" s="172"/>
      <c r="VZ120" s="172"/>
      <c r="WA120" s="172"/>
      <c r="WB120" s="172"/>
      <c r="WC120" s="172"/>
      <c r="WD120" s="172"/>
      <c r="WE120" s="172"/>
      <c r="WF120" s="172"/>
      <c r="WG120" s="172"/>
      <c r="WH120" s="172"/>
      <c r="WI120" s="172"/>
      <c r="WJ120" s="172"/>
      <c r="WK120" s="172"/>
      <c r="WL120" s="172"/>
      <c r="WM120" s="172"/>
      <c r="WN120" s="172"/>
      <c r="WO120" s="172"/>
      <c r="WP120" s="172"/>
      <c r="WQ120" s="172"/>
      <c r="WR120" s="172"/>
      <c r="WS120" s="172"/>
      <c r="WT120" s="172"/>
      <c r="WU120" s="172"/>
      <c r="WV120" s="172"/>
      <c r="WW120" s="172"/>
      <c r="WX120" s="172"/>
      <c r="WY120" s="172"/>
      <c r="WZ120" s="172"/>
      <c r="XA120" s="172"/>
      <c r="XB120" s="172"/>
      <c r="XC120" s="172"/>
      <c r="XD120" s="172"/>
      <c r="XE120" s="172"/>
      <c r="XF120" s="172"/>
      <c r="XG120" s="172"/>
      <c r="XH120" s="172"/>
      <c r="XI120" s="172"/>
      <c r="XJ120" s="172"/>
      <c r="XK120" s="172"/>
      <c r="XL120" s="172"/>
      <c r="XM120" s="172"/>
      <c r="XN120" s="172"/>
      <c r="XO120" s="172"/>
      <c r="XP120" s="172"/>
      <c r="XQ120" s="172"/>
      <c r="XR120" s="172"/>
      <c r="XS120" s="172"/>
      <c r="XT120" s="172"/>
      <c r="XU120" s="172"/>
      <c r="XV120" s="172"/>
      <c r="XW120" s="172"/>
      <c r="XX120" s="172"/>
      <c r="XY120" s="172"/>
      <c r="XZ120" s="172"/>
      <c r="YA120" s="172"/>
      <c r="YB120" s="172"/>
      <c r="YC120" s="172"/>
      <c r="YD120" s="172"/>
      <c r="YE120" s="172"/>
      <c r="YF120" s="172"/>
      <c r="YG120" s="172"/>
      <c r="YH120" s="172"/>
      <c r="YI120" s="172"/>
      <c r="YJ120" s="172"/>
      <c r="YK120" s="172"/>
      <c r="YL120" s="172"/>
      <c r="YM120" s="172"/>
      <c r="YN120" s="172"/>
      <c r="YO120" s="172"/>
      <c r="YP120" s="172"/>
      <c r="YQ120" s="172"/>
      <c r="YR120" s="172"/>
      <c r="YS120" s="172"/>
      <c r="YT120" s="172"/>
      <c r="YU120" s="172"/>
      <c r="YV120" s="172"/>
      <c r="YW120" s="172"/>
      <c r="YX120" s="172"/>
      <c r="YY120" s="172"/>
      <c r="YZ120" s="172"/>
      <c r="ZA120" s="172"/>
      <c r="ZB120" s="172"/>
      <c r="ZC120" s="172"/>
      <c r="ZD120" s="172"/>
      <c r="ZE120" s="172"/>
      <c r="ZF120" s="172"/>
      <c r="ZG120" s="172"/>
      <c r="ZH120" s="172"/>
      <c r="ZI120" s="172"/>
      <c r="ZJ120" s="172"/>
      <c r="ZK120" s="172"/>
      <c r="ZL120" s="172"/>
      <c r="ZM120" s="172"/>
      <c r="ZN120" s="172"/>
      <c r="ZO120" s="172"/>
      <c r="ZP120" s="172"/>
      <c r="ZQ120" s="172"/>
      <c r="ZR120" s="172"/>
      <c r="ZS120" s="172"/>
      <c r="ZT120" s="172"/>
      <c r="ZU120" s="172"/>
      <c r="ZV120" s="172"/>
      <c r="ZW120" s="172"/>
      <c r="ZX120" s="172"/>
      <c r="ZY120" s="172"/>
      <c r="ZZ120" s="172"/>
      <c r="AAA120" s="172"/>
      <c r="AAB120" s="172"/>
      <c r="AAC120" s="172"/>
      <c r="AAD120" s="172"/>
      <c r="AAE120" s="172"/>
      <c r="AAF120" s="172"/>
      <c r="AAG120" s="172"/>
      <c r="AAH120" s="172"/>
      <c r="AAI120" s="172"/>
      <c r="AAJ120" s="172"/>
      <c r="AAK120" s="172"/>
      <c r="AAL120" s="172"/>
      <c r="AAM120" s="172"/>
      <c r="AAN120" s="172"/>
      <c r="AAO120" s="172"/>
      <c r="AAP120" s="172"/>
      <c r="AAQ120" s="172"/>
      <c r="AAR120" s="172"/>
      <c r="AAS120" s="172"/>
      <c r="AAT120" s="172"/>
      <c r="AAU120" s="172"/>
      <c r="AAV120" s="172"/>
      <c r="AAW120" s="172"/>
      <c r="AAX120" s="172"/>
      <c r="AAY120" s="172"/>
      <c r="AAZ120" s="172"/>
      <c r="ABA120" s="172"/>
      <c r="ABB120" s="172"/>
      <c r="ABC120" s="172"/>
      <c r="ABD120" s="172"/>
      <c r="ABE120" s="172"/>
      <c r="ABF120" s="172"/>
      <c r="ABG120" s="172"/>
      <c r="ABH120" s="172"/>
      <c r="ABI120" s="172"/>
      <c r="ABJ120" s="172"/>
      <c r="ABK120" s="172"/>
      <c r="ABL120" s="172"/>
      <c r="ABM120" s="172"/>
      <c r="ABN120" s="172"/>
      <c r="ABO120" s="172"/>
      <c r="ABP120" s="172"/>
      <c r="ABQ120" s="172"/>
      <c r="ABR120" s="172"/>
      <c r="ABS120" s="172"/>
      <c r="ABT120" s="172"/>
      <c r="ABU120" s="172"/>
      <c r="ABV120" s="172"/>
      <c r="ABW120" s="172"/>
      <c r="ABX120" s="172"/>
      <c r="ABY120" s="172"/>
      <c r="ABZ120" s="172"/>
      <c r="ACA120" s="172"/>
      <c r="ACB120" s="172"/>
      <c r="ACC120" s="172"/>
      <c r="ACD120" s="172"/>
      <c r="ACE120" s="172"/>
      <c r="ACF120" s="172"/>
      <c r="ACG120" s="172"/>
      <c r="ACH120" s="172"/>
      <c r="ACI120" s="172"/>
      <c r="ACJ120" s="172"/>
      <c r="ACK120" s="172"/>
      <c r="ACL120" s="172"/>
      <c r="ACM120" s="172"/>
      <c r="ACN120" s="172"/>
      <c r="ACO120" s="172"/>
      <c r="ACP120" s="172"/>
      <c r="ACQ120" s="172"/>
      <c r="ACR120" s="172"/>
      <c r="ACS120" s="172"/>
      <c r="ACT120" s="172"/>
      <c r="ACU120" s="172"/>
      <c r="ACV120" s="172"/>
      <c r="ACW120" s="172"/>
      <c r="ACX120" s="172"/>
      <c r="ACY120" s="172"/>
      <c r="ACZ120" s="172"/>
      <c r="ADA120" s="172"/>
      <c r="ADB120" s="172"/>
      <c r="ADC120" s="172"/>
      <c r="ADD120" s="172"/>
      <c r="ADE120" s="172"/>
      <c r="ADF120" s="172"/>
      <c r="ADG120" s="172"/>
      <c r="ADH120" s="172"/>
      <c r="ADI120" s="172"/>
      <c r="ADJ120" s="172"/>
      <c r="ADK120" s="172"/>
      <c r="ADL120" s="172"/>
      <c r="ADM120" s="172"/>
      <c r="ADN120" s="172"/>
      <c r="ADO120" s="172"/>
      <c r="ADP120" s="172"/>
      <c r="ADQ120" s="172"/>
      <c r="ADR120" s="172"/>
      <c r="ADS120" s="172"/>
      <c r="ADT120" s="172"/>
      <c r="ADU120" s="172"/>
      <c r="ADV120" s="172"/>
      <c r="ADW120" s="172"/>
      <c r="ADX120" s="172"/>
      <c r="ADY120" s="172"/>
      <c r="ADZ120" s="172"/>
      <c r="AEA120" s="172"/>
      <c r="AEB120" s="172"/>
      <c r="AEC120" s="172"/>
      <c r="AED120" s="172"/>
      <c r="AEE120" s="172"/>
      <c r="AEF120" s="172"/>
      <c r="AEG120" s="172"/>
      <c r="AEH120" s="172"/>
      <c r="AEI120" s="172"/>
      <c r="AEJ120" s="172"/>
      <c r="AEK120" s="172"/>
      <c r="AEL120" s="172"/>
      <c r="AEM120" s="172"/>
      <c r="AEN120" s="172"/>
      <c r="AEO120" s="172"/>
      <c r="AEP120" s="172"/>
      <c r="AEQ120" s="172"/>
      <c r="AER120" s="172"/>
      <c r="AES120" s="172"/>
      <c r="AET120" s="172"/>
      <c r="AEU120" s="172"/>
      <c r="AEV120" s="172"/>
      <c r="AEW120" s="172"/>
      <c r="AEX120" s="172"/>
      <c r="AEY120" s="172"/>
      <c r="AEZ120" s="172"/>
      <c r="AFA120" s="172"/>
      <c r="AFB120" s="172"/>
      <c r="AFC120" s="172"/>
      <c r="AFD120" s="172"/>
      <c r="AFE120" s="172"/>
      <c r="AFF120" s="172"/>
      <c r="AFG120" s="172"/>
      <c r="AFH120" s="172"/>
      <c r="AFI120" s="172"/>
      <c r="AFJ120" s="172"/>
      <c r="AFK120" s="172"/>
      <c r="AFL120" s="172"/>
      <c r="AFM120" s="172"/>
      <c r="AFN120" s="172"/>
      <c r="AFO120" s="172"/>
      <c r="AFP120" s="172"/>
      <c r="AFQ120" s="172"/>
      <c r="AFR120" s="172"/>
      <c r="AFS120" s="172"/>
      <c r="AFT120" s="172"/>
      <c r="AFU120" s="172"/>
      <c r="AFV120" s="172"/>
      <c r="AFW120" s="172"/>
      <c r="AFX120" s="172"/>
      <c r="AFY120" s="172"/>
      <c r="AFZ120" s="172"/>
      <c r="AGA120" s="172"/>
      <c r="AGB120" s="172"/>
      <c r="AGC120" s="172"/>
      <c r="AGD120" s="172"/>
      <c r="AGE120" s="172"/>
      <c r="AGF120" s="172"/>
      <c r="AGG120" s="172"/>
      <c r="AGH120" s="172"/>
      <c r="AGI120" s="172"/>
      <c r="AGJ120" s="172"/>
      <c r="AGK120" s="172"/>
      <c r="AGL120" s="172"/>
      <c r="AGM120" s="172"/>
      <c r="AGN120" s="172"/>
      <c r="AGO120" s="172"/>
      <c r="AGP120" s="172"/>
      <c r="AGQ120" s="172"/>
      <c r="AGR120" s="172"/>
      <c r="AGS120" s="172"/>
      <c r="AGT120" s="172"/>
      <c r="AGU120" s="172"/>
      <c r="AGV120" s="172"/>
      <c r="AGW120" s="172"/>
      <c r="AGX120" s="172"/>
      <c r="AGY120" s="172"/>
      <c r="AGZ120" s="172"/>
      <c r="AHA120" s="172"/>
      <c r="AHB120" s="172"/>
      <c r="AHC120" s="172"/>
      <c r="AHD120" s="172"/>
      <c r="AHE120" s="172"/>
      <c r="AHF120" s="172"/>
      <c r="AHG120" s="172"/>
      <c r="AHH120" s="172"/>
      <c r="AHI120" s="172"/>
      <c r="AHJ120" s="172"/>
      <c r="AHK120" s="172"/>
      <c r="AHL120" s="172"/>
      <c r="AHM120" s="172"/>
      <c r="AHN120" s="172"/>
      <c r="AHO120" s="172"/>
      <c r="AHP120" s="172"/>
      <c r="AHQ120" s="172"/>
      <c r="AHR120" s="172"/>
      <c r="AHS120" s="172"/>
      <c r="AHT120" s="172"/>
      <c r="AHU120" s="172"/>
      <c r="AHV120" s="172"/>
      <c r="AHW120" s="172"/>
      <c r="AHX120" s="172"/>
      <c r="AHY120" s="172"/>
      <c r="AHZ120" s="172"/>
      <c r="AIA120" s="172"/>
      <c r="AIB120" s="172"/>
      <c r="AIC120" s="172"/>
      <c r="AID120" s="172"/>
      <c r="AIE120" s="172"/>
      <c r="AIF120" s="172"/>
      <c r="AIG120" s="172"/>
      <c r="AIH120" s="172"/>
      <c r="AII120" s="172"/>
      <c r="AIJ120" s="172"/>
      <c r="AIK120" s="172"/>
      <c r="AIL120" s="172"/>
      <c r="AIM120" s="172"/>
      <c r="AIN120" s="172"/>
      <c r="AIO120" s="172"/>
      <c r="AIP120" s="172"/>
      <c r="AIQ120" s="172"/>
      <c r="AIR120" s="172"/>
      <c r="AIS120" s="172"/>
      <c r="AIT120" s="172"/>
      <c r="AIU120" s="172"/>
      <c r="AIV120" s="172"/>
      <c r="AIW120" s="172"/>
      <c r="AIX120" s="172"/>
      <c r="AIY120" s="172"/>
      <c r="AIZ120" s="172"/>
      <c r="AJA120" s="172"/>
      <c r="AJB120" s="172"/>
      <c r="AJC120" s="172"/>
      <c r="AJD120" s="172"/>
      <c r="AJE120" s="172"/>
      <c r="AJF120" s="172"/>
      <c r="AJG120" s="172"/>
      <c r="AJH120" s="172"/>
      <c r="AJI120" s="172"/>
      <c r="AJJ120" s="172"/>
      <c r="AJK120" s="172"/>
      <c r="AJL120" s="172"/>
      <c r="AJM120" s="172"/>
      <c r="AJN120" s="172"/>
      <c r="AJO120" s="172"/>
      <c r="AJP120" s="172"/>
      <c r="AJQ120" s="172"/>
      <c r="AJR120" s="172"/>
      <c r="AJS120" s="172"/>
      <c r="AJT120" s="172"/>
      <c r="AJU120" s="172"/>
      <c r="AJV120" s="172"/>
      <c r="AJW120" s="172"/>
      <c r="AJX120" s="172"/>
      <c r="AJY120" s="172"/>
      <c r="AJZ120" s="172"/>
      <c r="AKA120" s="172"/>
      <c r="AKB120" s="172"/>
      <c r="AKC120" s="172"/>
      <c r="AKD120" s="172"/>
      <c r="AKE120" s="172"/>
      <c r="AKF120" s="172"/>
      <c r="AKG120" s="172"/>
      <c r="AKH120" s="172"/>
      <c r="AKI120" s="172"/>
      <c r="AKJ120" s="172"/>
      <c r="AKK120" s="172"/>
      <c r="AKL120" s="172"/>
      <c r="AKM120" s="172"/>
      <c r="AKN120" s="172"/>
      <c r="AKO120" s="172"/>
      <c r="AKP120" s="172"/>
      <c r="AKQ120" s="172"/>
      <c r="AKR120" s="172"/>
      <c r="AKS120" s="172"/>
      <c r="AKT120" s="172"/>
      <c r="AKU120" s="172"/>
      <c r="AKV120" s="172"/>
      <c r="AKW120" s="172"/>
      <c r="AKX120" s="172"/>
      <c r="AKY120" s="172"/>
      <c r="AKZ120" s="172"/>
      <c r="ALA120" s="172"/>
      <c r="ALB120" s="172"/>
      <c r="ALC120" s="172"/>
      <c r="ALD120" s="172"/>
      <c r="ALE120" s="172"/>
      <c r="ALF120" s="172"/>
      <c r="ALG120" s="172"/>
      <c r="ALH120" s="172"/>
      <c r="ALI120" s="172"/>
      <c r="ALJ120" s="172"/>
      <c r="ALK120" s="172"/>
      <c r="ALL120" s="172"/>
      <c r="ALM120" s="172"/>
      <c r="ALN120" s="172"/>
      <c r="ALO120" s="172"/>
      <c r="ALP120" s="172"/>
      <c r="ALQ120" s="172"/>
      <c r="ALR120" s="172"/>
      <c r="ALS120" s="172"/>
      <c r="ALT120" s="172"/>
      <c r="ALU120" s="172"/>
      <c r="ALV120" s="172"/>
      <c r="ALW120" s="172"/>
      <c r="ALX120" s="172"/>
      <c r="ALY120" s="172"/>
      <c r="ALZ120" s="172"/>
      <c r="AMA120" s="172"/>
      <c r="AMB120" s="172"/>
      <c r="AMC120" s="172"/>
      <c r="AMD120" s="172"/>
      <c r="AME120" s="172"/>
      <c r="AMF120" s="172"/>
      <c r="AMG120" s="172"/>
      <c r="AMH120" s="172"/>
      <c r="AMI120" s="172"/>
      <c r="AMJ120" s="172"/>
      <c r="AMK120" s="172"/>
      <c r="AML120" s="172"/>
    </row>
    <row r="121" spans="1:1026" s="282" customFormat="1">
      <c r="A121" s="408" t="s">
        <v>501</v>
      </c>
      <c r="B121" s="408" t="s">
        <v>502</v>
      </c>
      <c r="C121" s="154">
        <f t="shared" si="95"/>
        <v>17</v>
      </c>
      <c r="D121" s="167">
        <f t="shared" si="96"/>
        <v>68</v>
      </c>
      <c r="E121" s="166" t="str">
        <f t="shared" si="97"/>
        <v>9C</v>
      </c>
      <c r="F121" s="367" t="str">
        <f t="shared" si="98"/>
        <v>1B</v>
      </c>
      <c r="G121" s="367" t="str">
        <f t="shared" si="99"/>
        <v>08</v>
      </c>
      <c r="H121" s="367" t="str">
        <f t="shared" si="100"/>
        <v>57</v>
      </c>
      <c r="I121" s="367" t="str">
        <f t="shared" si="101"/>
        <v>00</v>
      </c>
      <c r="J121" s="367" t="str">
        <f t="shared" si="102"/>
        <v>02</v>
      </c>
      <c r="K121" s="367" t="str">
        <f t="shared" si="103"/>
        <v>06</v>
      </c>
      <c r="L121" s="367" t="str">
        <f t="shared" si="104"/>
        <v>1E</v>
      </c>
      <c r="M121" s="367" t="str">
        <f t="shared" si="105"/>
        <v>0</v>
      </c>
      <c r="N121" s="367" t="str">
        <f t="shared" si="106"/>
        <v/>
      </c>
      <c r="O121" s="156" t="str">
        <f t="shared" si="107"/>
        <v/>
      </c>
      <c r="P121" s="157" t="str">
        <f t="shared" si="160"/>
        <v>1</v>
      </c>
      <c r="Q121" s="158" t="str">
        <f t="shared" si="160"/>
        <v>0</v>
      </c>
      <c r="R121" s="158" t="str">
        <f t="shared" si="160"/>
        <v>0</v>
      </c>
      <c r="S121" s="159" t="str">
        <f t="shared" si="160"/>
        <v>1</v>
      </c>
      <c r="T121" s="158" t="str">
        <f t="shared" si="160"/>
        <v>1</v>
      </c>
      <c r="U121" s="158" t="str">
        <f t="shared" si="160"/>
        <v>1</v>
      </c>
      <c r="V121" s="158" t="str">
        <f t="shared" si="160"/>
        <v>0</v>
      </c>
      <c r="W121" s="159" t="str">
        <f t="shared" si="160"/>
        <v>0</v>
      </c>
      <c r="X121" s="158" t="str">
        <f t="shared" si="161"/>
        <v>0</v>
      </c>
      <c r="Y121" s="158" t="str">
        <f t="shared" si="161"/>
        <v>0</v>
      </c>
      <c r="Z121" s="158" t="str">
        <f t="shared" si="161"/>
        <v>0</v>
      </c>
      <c r="AA121" s="159" t="str">
        <f t="shared" si="161"/>
        <v>1</v>
      </c>
      <c r="AB121" s="161" t="str">
        <f t="shared" si="161"/>
        <v>1</v>
      </c>
      <c r="AC121" s="161" t="str">
        <f t="shared" si="161"/>
        <v>0</v>
      </c>
      <c r="AD121" s="158" t="str">
        <f t="shared" si="161"/>
        <v>1</v>
      </c>
      <c r="AE121" s="159" t="str">
        <f t="shared" si="161"/>
        <v>1</v>
      </c>
      <c r="AF121" s="367" t="str">
        <f t="shared" si="162"/>
        <v>0</v>
      </c>
      <c r="AG121" s="162" t="str">
        <f t="shared" si="162"/>
        <v>0</v>
      </c>
      <c r="AH121" s="163" t="str">
        <f t="shared" si="162"/>
        <v>0</v>
      </c>
      <c r="AI121" s="165" t="str">
        <f t="shared" si="162"/>
        <v>0</v>
      </c>
      <c r="AJ121" s="164" t="str">
        <f t="shared" si="162"/>
        <v>1</v>
      </c>
      <c r="AK121" s="164" t="str">
        <f t="shared" si="162"/>
        <v>0</v>
      </c>
      <c r="AL121" s="289" t="str">
        <f t="shared" si="162"/>
        <v>0</v>
      </c>
      <c r="AM121" s="165" t="str">
        <f t="shared" si="162"/>
        <v>0</v>
      </c>
      <c r="AN121" s="230" t="str">
        <f t="shared" si="163"/>
        <v>0</v>
      </c>
      <c r="AO121" s="230" t="str">
        <f t="shared" si="163"/>
        <v>1</v>
      </c>
      <c r="AP121" s="230" t="str">
        <f t="shared" si="163"/>
        <v>0</v>
      </c>
      <c r="AQ121" s="231" t="str">
        <f t="shared" si="163"/>
        <v>1</v>
      </c>
      <c r="AR121" s="230" t="str">
        <f t="shared" si="163"/>
        <v>0</v>
      </c>
      <c r="AS121" s="230" t="str">
        <f t="shared" si="163"/>
        <v>1</v>
      </c>
      <c r="AT121" s="230" t="str">
        <f t="shared" si="163"/>
        <v>1</v>
      </c>
      <c r="AU121" s="231" t="str">
        <f t="shared" si="163"/>
        <v>1</v>
      </c>
      <c r="AV121" s="230" t="str">
        <f t="shared" si="164"/>
        <v>0</v>
      </c>
      <c r="AW121" s="232" t="str">
        <f t="shared" si="164"/>
        <v>0</v>
      </c>
      <c r="AX121" s="232" t="str">
        <f t="shared" si="164"/>
        <v>0</v>
      </c>
      <c r="AY121" s="233" t="str">
        <f t="shared" si="164"/>
        <v>0</v>
      </c>
      <c r="AZ121" s="232" t="str">
        <f t="shared" si="164"/>
        <v>0</v>
      </c>
      <c r="BA121" s="232" t="str">
        <f t="shared" si="164"/>
        <v>0</v>
      </c>
      <c r="BB121" s="232" t="str">
        <f t="shared" si="164"/>
        <v>0</v>
      </c>
      <c r="BC121" s="233" t="str">
        <f t="shared" si="164"/>
        <v>0</v>
      </c>
      <c r="BD121" s="168" t="str">
        <f t="shared" si="165"/>
        <v>0</v>
      </c>
      <c r="BE121" s="168" t="str">
        <f t="shared" si="165"/>
        <v>0</v>
      </c>
      <c r="BF121" s="168" t="str">
        <f t="shared" si="165"/>
        <v>0</v>
      </c>
      <c r="BG121" s="169" t="str">
        <f t="shared" si="165"/>
        <v>0</v>
      </c>
      <c r="BH121" s="168" t="str">
        <f t="shared" si="165"/>
        <v>0</v>
      </c>
      <c r="BI121" s="168" t="str">
        <f t="shared" si="165"/>
        <v>0</v>
      </c>
      <c r="BJ121" s="168" t="str">
        <f t="shared" si="165"/>
        <v>1</v>
      </c>
      <c r="BK121" s="169" t="str">
        <f t="shared" si="165"/>
        <v>0</v>
      </c>
      <c r="BL121" s="168" t="str">
        <f t="shared" si="166"/>
        <v>0</v>
      </c>
      <c r="BM121" s="168" t="str">
        <f t="shared" si="166"/>
        <v>0</v>
      </c>
      <c r="BN121" s="168" t="str">
        <f t="shared" si="166"/>
        <v>0</v>
      </c>
      <c r="BO121" s="169" t="str">
        <f t="shared" si="166"/>
        <v>0</v>
      </c>
      <c r="BP121" s="168" t="str">
        <f t="shared" si="166"/>
        <v>0</v>
      </c>
      <c r="BQ121" s="168" t="str">
        <f t="shared" si="166"/>
        <v>1</v>
      </c>
      <c r="BR121" s="168" t="str">
        <f t="shared" si="166"/>
        <v>1</v>
      </c>
      <c r="BS121" s="169" t="str">
        <f t="shared" si="166"/>
        <v>0</v>
      </c>
      <c r="BT121" s="302" t="str">
        <f t="shared" si="167"/>
        <v>0</v>
      </c>
      <c r="BU121" s="302" t="str">
        <f t="shared" si="167"/>
        <v>0</v>
      </c>
      <c r="BV121" s="302" t="str">
        <f t="shared" si="167"/>
        <v>0</v>
      </c>
      <c r="BW121" s="303" t="str">
        <f t="shared" si="167"/>
        <v>1</v>
      </c>
      <c r="BX121" s="302" t="str">
        <f t="shared" si="167"/>
        <v>1</v>
      </c>
      <c r="BY121" s="302" t="str">
        <f t="shared" si="167"/>
        <v>1</v>
      </c>
      <c r="BZ121" s="302" t="str">
        <f t="shared" si="167"/>
        <v>1</v>
      </c>
      <c r="CA121" s="303" t="str">
        <f t="shared" si="167"/>
        <v>0</v>
      </c>
      <c r="CB121" s="164" t="str">
        <f t="shared" si="168"/>
        <v>0</v>
      </c>
      <c r="CC121" s="289" t="str">
        <f t="shared" si="168"/>
        <v>0</v>
      </c>
      <c r="CD121" s="340" t="str">
        <f t="shared" si="168"/>
        <v>0</v>
      </c>
      <c r="CE121" s="341" t="str">
        <f t="shared" si="168"/>
        <v>0</v>
      </c>
      <c r="CF121" s="340" t="str">
        <f t="shared" si="168"/>
        <v>0</v>
      </c>
      <c r="CG121" s="340" t="str">
        <f t="shared" si="168"/>
        <v>0</v>
      </c>
      <c r="CH121" s="340" t="str">
        <f t="shared" si="168"/>
        <v>0</v>
      </c>
      <c r="CI121" s="341" t="str">
        <f t="shared" si="168"/>
        <v>0</v>
      </c>
      <c r="CJ121" s="367"/>
      <c r="CK121" s="367"/>
      <c r="CL121" s="32" t="str">
        <f t="shared" si="146"/>
        <v>9C1B</v>
      </c>
      <c r="CM121" s="285">
        <f t="shared" si="147"/>
        <v>87</v>
      </c>
      <c r="CN121" s="285">
        <f t="shared" si="150"/>
        <v>97</v>
      </c>
      <c r="CO121" s="142">
        <f t="shared" si="117"/>
        <v>63.8</v>
      </c>
      <c r="CP121" s="142">
        <f t="shared" si="118"/>
        <v>17.666666666666668</v>
      </c>
      <c r="CQ121" s="154">
        <f t="shared" si="148"/>
        <v>4</v>
      </c>
      <c r="CR121" s="367"/>
      <c r="CS121" s="170">
        <f t="shared" si="119"/>
        <v>9</v>
      </c>
      <c r="CT121" s="23">
        <f t="shared" si="120"/>
        <v>12</v>
      </c>
      <c r="CU121" s="171">
        <f t="shared" si="121"/>
        <v>1</v>
      </c>
      <c r="CV121" s="23">
        <f t="shared" si="122"/>
        <v>11</v>
      </c>
      <c r="CW121" s="172">
        <f t="shared" si="123"/>
        <v>0</v>
      </c>
      <c r="CX121" s="24">
        <f t="shared" si="124"/>
        <v>8</v>
      </c>
      <c r="CY121" s="267">
        <f t="shared" si="125"/>
        <v>5</v>
      </c>
      <c r="CZ121" s="268">
        <f t="shared" si="126"/>
        <v>7</v>
      </c>
      <c r="DA121" s="267">
        <f t="shared" si="127"/>
        <v>0</v>
      </c>
      <c r="DB121" s="268">
        <f t="shared" si="128"/>
        <v>0</v>
      </c>
      <c r="DC121" s="173">
        <f t="shared" si="129"/>
        <v>0</v>
      </c>
      <c r="DD121" s="26">
        <f t="shared" si="130"/>
        <v>2</v>
      </c>
      <c r="DE121" s="173">
        <f t="shared" si="131"/>
        <v>0</v>
      </c>
      <c r="DF121" s="26">
        <f t="shared" si="132"/>
        <v>6</v>
      </c>
      <c r="DG121" s="326">
        <f t="shared" si="133"/>
        <v>1</v>
      </c>
      <c r="DH121" s="327">
        <f t="shared" si="134"/>
        <v>14</v>
      </c>
      <c r="DI121" s="172">
        <f t="shared" si="135"/>
        <v>0</v>
      </c>
      <c r="DJ121" s="24">
        <f t="shared" si="136"/>
        <v>0</v>
      </c>
      <c r="DK121" s="172"/>
      <c r="DL121" s="19">
        <f t="shared" si="137"/>
        <v>156</v>
      </c>
      <c r="DM121" s="19">
        <f t="shared" si="138"/>
        <v>27</v>
      </c>
      <c r="DN121" s="174">
        <f t="shared" si="139"/>
        <v>8</v>
      </c>
      <c r="DO121" s="278">
        <f t="shared" si="140"/>
        <v>87</v>
      </c>
      <c r="DP121" s="278">
        <f t="shared" si="141"/>
        <v>0</v>
      </c>
      <c r="DQ121" s="20">
        <f t="shared" si="142"/>
        <v>2</v>
      </c>
      <c r="DR121" s="20">
        <f t="shared" si="143"/>
        <v>6</v>
      </c>
      <c r="DS121" s="337">
        <f t="shared" si="144"/>
        <v>30</v>
      </c>
      <c r="DT121" s="174">
        <f t="shared" si="145"/>
        <v>0</v>
      </c>
      <c r="DU121" s="172">
        <f t="shared" si="149"/>
        <v>30</v>
      </c>
      <c r="DV121" s="172"/>
      <c r="DW121" s="172"/>
      <c r="DX121" s="172"/>
      <c r="DY121" s="172"/>
      <c r="DZ121" s="172"/>
      <c r="EA121" s="172"/>
      <c r="EB121" s="172"/>
      <c r="EC121" s="172"/>
      <c r="ED121" s="172"/>
      <c r="EE121" s="172"/>
      <c r="EF121" s="172"/>
      <c r="EG121" s="172"/>
      <c r="EH121" s="172"/>
      <c r="EI121" s="172"/>
      <c r="EJ121" s="172"/>
      <c r="EK121" s="172"/>
      <c r="EL121" s="172"/>
      <c r="EM121" s="172"/>
      <c r="EN121" s="172"/>
      <c r="EO121" s="172"/>
      <c r="EP121" s="172"/>
      <c r="EQ121" s="172"/>
      <c r="ER121" s="172"/>
      <c r="ES121" s="172"/>
      <c r="ET121" s="172"/>
      <c r="EU121" s="172"/>
      <c r="EV121" s="172"/>
      <c r="EW121" s="172"/>
      <c r="EX121" s="172"/>
      <c r="EY121" s="172"/>
      <c r="EZ121" s="172"/>
      <c r="FA121" s="172"/>
      <c r="FB121" s="172"/>
      <c r="FC121" s="172"/>
      <c r="FD121" s="172"/>
      <c r="FE121" s="172"/>
      <c r="FF121" s="172"/>
      <c r="FG121" s="172"/>
      <c r="FH121" s="172"/>
      <c r="FI121" s="172"/>
      <c r="FJ121" s="172"/>
      <c r="FK121" s="172"/>
      <c r="FL121" s="172"/>
      <c r="FM121" s="172"/>
      <c r="FN121" s="172"/>
      <c r="FO121" s="172"/>
      <c r="FP121" s="172"/>
      <c r="FQ121" s="172"/>
      <c r="FR121" s="172"/>
      <c r="FS121" s="172"/>
      <c r="FT121" s="172"/>
      <c r="FU121" s="172"/>
      <c r="FV121" s="172"/>
      <c r="FW121" s="172"/>
      <c r="FX121" s="172"/>
      <c r="FY121" s="172"/>
      <c r="FZ121" s="172"/>
      <c r="GA121" s="172"/>
      <c r="GB121" s="172"/>
      <c r="GC121" s="172"/>
      <c r="GD121" s="172"/>
      <c r="GE121" s="172"/>
      <c r="GF121" s="172"/>
      <c r="GG121" s="172"/>
      <c r="GH121" s="172"/>
      <c r="GI121" s="172"/>
      <c r="GJ121" s="172"/>
      <c r="GK121" s="172"/>
      <c r="GL121" s="172"/>
      <c r="GM121" s="172"/>
      <c r="GN121" s="172"/>
      <c r="GO121" s="172"/>
      <c r="GP121" s="172"/>
      <c r="GQ121" s="172"/>
      <c r="GR121" s="172"/>
      <c r="GS121" s="172"/>
      <c r="GT121" s="172"/>
      <c r="GU121" s="172"/>
      <c r="GV121" s="172"/>
      <c r="GW121" s="172"/>
      <c r="GX121" s="172"/>
      <c r="GY121" s="172"/>
      <c r="GZ121" s="172"/>
      <c r="HA121" s="172"/>
      <c r="HB121" s="172"/>
      <c r="HC121" s="172"/>
      <c r="HD121" s="172"/>
      <c r="HE121" s="172"/>
      <c r="HF121" s="172"/>
      <c r="HG121" s="172"/>
      <c r="HH121" s="172"/>
      <c r="HI121" s="172"/>
      <c r="HJ121" s="172"/>
      <c r="HK121" s="172"/>
      <c r="HL121" s="172"/>
      <c r="HM121" s="172"/>
      <c r="HN121" s="172"/>
      <c r="HO121" s="172"/>
      <c r="HP121" s="172"/>
      <c r="HQ121" s="172"/>
      <c r="HR121" s="172"/>
      <c r="HS121" s="172"/>
      <c r="HT121" s="172"/>
      <c r="HU121" s="172"/>
      <c r="HV121" s="172"/>
      <c r="HW121" s="172"/>
      <c r="HX121" s="172"/>
      <c r="HY121" s="172"/>
      <c r="HZ121" s="172"/>
      <c r="IA121" s="172"/>
      <c r="IB121" s="172"/>
      <c r="IC121" s="172"/>
      <c r="ID121" s="172"/>
      <c r="IE121" s="172"/>
      <c r="IF121" s="172"/>
      <c r="IG121" s="172"/>
      <c r="IH121" s="172"/>
      <c r="II121" s="172"/>
      <c r="IJ121" s="172"/>
      <c r="IK121" s="172"/>
      <c r="IL121" s="172"/>
      <c r="IM121" s="172"/>
      <c r="IN121" s="172"/>
      <c r="IO121" s="172"/>
      <c r="IP121" s="172"/>
      <c r="IQ121" s="172"/>
      <c r="IR121" s="172"/>
      <c r="IS121" s="172"/>
      <c r="IT121" s="172"/>
      <c r="IU121" s="172"/>
      <c r="IV121" s="172"/>
      <c r="IW121" s="172"/>
      <c r="IX121" s="172"/>
      <c r="IY121" s="172"/>
      <c r="IZ121" s="172"/>
      <c r="JA121" s="172"/>
      <c r="JB121" s="172"/>
      <c r="JC121" s="172"/>
      <c r="JD121" s="172"/>
      <c r="JE121" s="172"/>
      <c r="JF121" s="172"/>
      <c r="JG121" s="172"/>
      <c r="JH121" s="172"/>
      <c r="JI121" s="172"/>
      <c r="JJ121" s="172"/>
      <c r="JK121" s="172"/>
      <c r="JL121" s="172"/>
      <c r="JM121" s="172"/>
      <c r="JN121" s="172"/>
      <c r="JO121" s="172"/>
      <c r="JP121" s="172"/>
      <c r="JQ121" s="172"/>
      <c r="JR121" s="172"/>
      <c r="JS121" s="172"/>
      <c r="JT121" s="172"/>
      <c r="JU121" s="172"/>
      <c r="JV121" s="172"/>
      <c r="JW121" s="172"/>
      <c r="JX121" s="172"/>
      <c r="JY121" s="172"/>
      <c r="JZ121" s="172"/>
      <c r="KA121" s="172"/>
      <c r="KB121" s="172"/>
      <c r="KC121" s="172"/>
      <c r="KD121" s="172"/>
      <c r="KE121" s="172"/>
      <c r="KF121" s="172"/>
      <c r="KG121" s="172"/>
      <c r="KH121" s="172"/>
      <c r="KI121" s="172"/>
      <c r="KJ121" s="172"/>
      <c r="KK121" s="172"/>
      <c r="KL121" s="172"/>
      <c r="KM121" s="172"/>
      <c r="KN121" s="172"/>
      <c r="KO121" s="172"/>
      <c r="KP121" s="172"/>
      <c r="KQ121" s="172"/>
      <c r="KR121" s="172"/>
      <c r="KS121" s="172"/>
      <c r="KT121" s="172"/>
      <c r="KU121" s="172"/>
      <c r="KV121" s="172"/>
      <c r="KW121" s="172"/>
      <c r="KX121" s="172"/>
      <c r="KY121" s="172"/>
      <c r="KZ121" s="172"/>
      <c r="LA121" s="172"/>
      <c r="LB121" s="172"/>
      <c r="LC121" s="172"/>
      <c r="LD121" s="172"/>
      <c r="LE121" s="172"/>
      <c r="LF121" s="172"/>
      <c r="LG121" s="172"/>
      <c r="LH121" s="172"/>
      <c r="LI121" s="172"/>
      <c r="LJ121" s="172"/>
      <c r="LK121" s="172"/>
      <c r="LL121" s="172"/>
      <c r="LM121" s="172"/>
      <c r="LN121" s="172"/>
      <c r="LO121" s="172"/>
      <c r="LP121" s="172"/>
      <c r="LQ121" s="172"/>
      <c r="LR121" s="172"/>
      <c r="LS121" s="172"/>
      <c r="LT121" s="172"/>
      <c r="LU121" s="172"/>
      <c r="LV121" s="172"/>
      <c r="LW121" s="172"/>
      <c r="LX121" s="172"/>
      <c r="LY121" s="172"/>
      <c r="LZ121" s="172"/>
      <c r="MA121" s="172"/>
      <c r="MB121" s="172"/>
      <c r="MC121" s="172"/>
      <c r="MD121" s="172"/>
      <c r="ME121" s="172"/>
      <c r="MF121" s="172"/>
      <c r="MG121" s="172"/>
      <c r="MH121" s="172"/>
      <c r="MI121" s="172"/>
      <c r="MJ121" s="172"/>
      <c r="MK121" s="172"/>
      <c r="ML121" s="172"/>
      <c r="MM121" s="172"/>
      <c r="MN121" s="172"/>
      <c r="MO121" s="172"/>
      <c r="MP121" s="172"/>
      <c r="MQ121" s="172"/>
      <c r="MR121" s="172"/>
      <c r="MS121" s="172"/>
      <c r="MT121" s="172"/>
      <c r="MU121" s="172"/>
      <c r="MV121" s="172"/>
      <c r="MW121" s="172"/>
      <c r="MX121" s="172"/>
      <c r="MY121" s="172"/>
      <c r="MZ121" s="172"/>
      <c r="NA121" s="172"/>
      <c r="NB121" s="172"/>
      <c r="NC121" s="172"/>
      <c r="ND121" s="172"/>
      <c r="NE121" s="172"/>
      <c r="NF121" s="172"/>
      <c r="NG121" s="172"/>
      <c r="NH121" s="172"/>
      <c r="NI121" s="172"/>
      <c r="NJ121" s="172"/>
      <c r="NK121" s="172"/>
      <c r="NL121" s="172"/>
      <c r="NM121" s="172"/>
      <c r="NN121" s="172"/>
      <c r="NO121" s="172"/>
      <c r="NP121" s="172"/>
      <c r="NQ121" s="172"/>
      <c r="NR121" s="172"/>
      <c r="NS121" s="172"/>
      <c r="NT121" s="172"/>
      <c r="NU121" s="172"/>
      <c r="NV121" s="172"/>
      <c r="NW121" s="172"/>
      <c r="NX121" s="172"/>
      <c r="NY121" s="172"/>
      <c r="NZ121" s="172"/>
      <c r="OA121" s="172"/>
      <c r="OB121" s="172"/>
      <c r="OC121" s="172"/>
      <c r="OD121" s="172"/>
      <c r="OE121" s="172"/>
      <c r="OF121" s="172"/>
      <c r="OG121" s="172"/>
      <c r="OH121" s="172"/>
      <c r="OI121" s="172"/>
      <c r="OJ121" s="172"/>
      <c r="OK121" s="172"/>
      <c r="OL121" s="172"/>
      <c r="OM121" s="172"/>
      <c r="ON121" s="172"/>
      <c r="OO121" s="172"/>
      <c r="OP121" s="172"/>
      <c r="OQ121" s="172"/>
      <c r="OR121" s="172"/>
      <c r="OS121" s="172"/>
      <c r="OT121" s="172"/>
      <c r="OU121" s="172"/>
      <c r="OV121" s="172"/>
      <c r="OW121" s="172"/>
      <c r="OX121" s="172"/>
      <c r="OY121" s="172"/>
      <c r="OZ121" s="172"/>
      <c r="PA121" s="172"/>
      <c r="PB121" s="172"/>
      <c r="PC121" s="172"/>
      <c r="PD121" s="172"/>
      <c r="PE121" s="172"/>
      <c r="PF121" s="172"/>
      <c r="PG121" s="172"/>
      <c r="PH121" s="172"/>
      <c r="PI121" s="172"/>
      <c r="PJ121" s="172"/>
      <c r="PK121" s="172"/>
      <c r="PL121" s="172"/>
      <c r="PM121" s="172"/>
      <c r="PN121" s="172"/>
      <c r="PO121" s="172"/>
      <c r="PP121" s="172"/>
      <c r="PQ121" s="172"/>
      <c r="PR121" s="172"/>
      <c r="PS121" s="172"/>
      <c r="PT121" s="172"/>
      <c r="PU121" s="172"/>
      <c r="PV121" s="172"/>
      <c r="PW121" s="172"/>
      <c r="PX121" s="172"/>
      <c r="PY121" s="172"/>
      <c r="PZ121" s="172"/>
      <c r="QA121" s="172"/>
      <c r="QB121" s="172"/>
      <c r="QC121" s="172"/>
      <c r="QD121" s="172"/>
      <c r="QE121" s="172"/>
      <c r="QF121" s="172"/>
      <c r="QG121" s="172"/>
      <c r="QH121" s="172"/>
      <c r="QI121" s="172"/>
      <c r="QJ121" s="172"/>
      <c r="QK121" s="172"/>
      <c r="QL121" s="172"/>
      <c r="QM121" s="172"/>
      <c r="QN121" s="172"/>
      <c r="QO121" s="172"/>
      <c r="QP121" s="172"/>
      <c r="QQ121" s="172"/>
      <c r="QR121" s="172"/>
      <c r="QS121" s="172"/>
      <c r="QT121" s="172"/>
      <c r="QU121" s="172"/>
      <c r="QV121" s="172"/>
      <c r="QW121" s="172"/>
      <c r="QX121" s="172"/>
      <c r="QY121" s="172"/>
      <c r="QZ121" s="172"/>
      <c r="RA121" s="172"/>
      <c r="RB121" s="172"/>
      <c r="RC121" s="172"/>
      <c r="RD121" s="172"/>
      <c r="RE121" s="172"/>
      <c r="RF121" s="172"/>
      <c r="RG121" s="172"/>
      <c r="RH121" s="172"/>
      <c r="RI121" s="172"/>
      <c r="RJ121" s="172"/>
      <c r="RK121" s="172"/>
      <c r="RL121" s="172"/>
      <c r="RM121" s="172"/>
      <c r="RN121" s="172"/>
      <c r="RO121" s="172"/>
      <c r="RP121" s="172"/>
      <c r="RQ121" s="172"/>
      <c r="RR121" s="172"/>
      <c r="RS121" s="172"/>
      <c r="RT121" s="172"/>
      <c r="RU121" s="172"/>
      <c r="RV121" s="172"/>
      <c r="RW121" s="172"/>
      <c r="RX121" s="172"/>
      <c r="RY121" s="172"/>
      <c r="RZ121" s="172"/>
      <c r="SA121" s="172"/>
      <c r="SB121" s="172"/>
      <c r="SC121" s="172"/>
      <c r="SD121" s="172"/>
      <c r="SE121" s="172"/>
      <c r="SF121" s="172"/>
      <c r="SG121" s="172"/>
      <c r="SH121" s="172"/>
      <c r="SI121" s="172"/>
      <c r="SJ121" s="172"/>
      <c r="SK121" s="172"/>
      <c r="SL121" s="172"/>
      <c r="SM121" s="172"/>
      <c r="SN121" s="172"/>
      <c r="SO121" s="172"/>
      <c r="SP121" s="172"/>
      <c r="SQ121" s="172"/>
      <c r="SR121" s="172"/>
      <c r="SS121" s="172"/>
      <c r="ST121" s="172"/>
      <c r="SU121" s="172"/>
      <c r="SV121" s="172"/>
      <c r="SW121" s="172"/>
      <c r="SX121" s="172"/>
      <c r="SY121" s="172"/>
      <c r="SZ121" s="172"/>
      <c r="TA121" s="172"/>
      <c r="TB121" s="172"/>
      <c r="TC121" s="172"/>
      <c r="TD121" s="172"/>
      <c r="TE121" s="172"/>
      <c r="TF121" s="172"/>
      <c r="TG121" s="172"/>
      <c r="TH121" s="172"/>
      <c r="TI121" s="172"/>
      <c r="TJ121" s="172"/>
      <c r="TK121" s="172"/>
      <c r="TL121" s="172"/>
      <c r="TM121" s="172"/>
      <c r="TN121" s="172"/>
      <c r="TO121" s="172"/>
      <c r="TP121" s="172"/>
      <c r="TQ121" s="172"/>
      <c r="TR121" s="172"/>
      <c r="TS121" s="172"/>
      <c r="TT121" s="172"/>
      <c r="TU121" s="172"/>
      <c r="TV121" s="172"/>
      <c r="TW121" s="172"/>
      <c r="TX121" s="172"/>
      <c r="TY121" s="172"/>
      <c r="TZ121" s="172"/>
      <c r="UA121" s="172"/>
      <c r="UB121" s="172"/>
      <c r="UC121" s="172"/>
      <c r="UD121" s="172"/>
      <c r="UE121" s="172"/>
      <c r="UF121" s="172"/>
      <c r="UG121" s="172"/>
      <c r="UH121" s="172"/>
      <c r="UI121" s="172"/>
      <c r="UJ121" s="172"/>
      <c r="UK121" s="172"/>
      <c r="UL121" s="172"/>
      <c r="UM121" s="172"/>
      <c r="UN121" s="172"/>
      <c r="UO121" s="172"/>
      <c r="UP121" s="172"/>
      <c r="UQ121" s="172"/>
      <c r="UR121" s="172"/>
      <c r="US121" s="172"/>
      <c r="UT121" s="172"/>
      <c r="UU121" s="172"/>
      <c r="UV121" s="172"/>
      <c r="UW121" s="172"/>
      <c r="UX121" s="172"/>
      <c r="UY121" s="172"/>
      <c r="UZ121" s="172"/>
      <c r="VA121" s="172"/>
      <c r="VB121" s="172"/>
      <c r="VC121" s="172"/>
      <c r="VD121" s="172"/>
      <c r="VE121" s="172"/>
      <c r="VF121" s="172"/>
      <c r="VG121" s="172"/>
      <c r="VH121" s="172"/>
      <c r="VI121" s="172"/>
      <c r="VJ121" s="172"/>
      <c r="VK121" s="172"/>
      <c r="VL121" s="172"/>
      <c r="VM121" s="172"/>
      <c r="VN121" s="172"/>
      <c r="VO121" s="172"/>
      <c r="VP121" s="172"/>
      <c r="VQ121" s="172"/>
      <c r="VR121" s="172"/>
      <c r="VS121" s="172"/>
      <c r="VT121" s="172"/>
      <c r="VU121" s="172"/>
      <c r="VV121" s="172"/>
      <c r="VW121" s="172"/>
      <c r="VX121" s="172"/>
      <c r="VY121" s="172"/>
      <c r="VZ121" s="172"/>
      <c r="WA121" s="172"/>
      <c r="WB121" s="172"/>
      <c r="WC121" s="172"/>
      <c r="WD121" s="172"/>
      <c r="WE121" s="172"/>
      <c r="WF121" s="172"/>
      <c r="WG121" s="172"/>
      <c r="WH121" s="172"/>
      <c r="WI121" s="172"/>
      <c r="WJ121" s="172"/>
      <c r="WK121" s="172"/>
      <c r="WL121" s="172"/>
      <c r="WM121" s="172"/>
      <c r="WN121" s="172"/>
      <c r="WO121" s="172"/>
      <c r="WP121" s="172"/>
      <c r="WQ121" s="172"/>
      <c r="WR121" s="172"/>
      <c r="WS121" s="172"/>
      <c r="WT121" s="172"/>
      <c r="WU121" s="172"/>
      <c r="WV121" s="172"/>
      <c r="WW121" s="172"/>
      <c r="WX121" s="172"/>
      <c r="WY121" s="172"/>
      <c r="WZ121" s="172"/>
      <c r="XA121" s="172"/>
      <c r="XB121" s="172"/>
      <c r="XC121" s="172"/>
      <c r="XD121" s="172"/>
      <c r="XE121" s="172"/>
      <c r="XF121" s="172"/>
      <c r="XG121" s="172"/>
      <c r="XH121" s="172"/>
      <c r="XI121" s="172"/>
      <c r="XJ121" s="172"/>
      <c r="XK121" s="172"/>
      <c r="XL121" s="172"/>
      <c r="XM121" s="172"/>
      <c r="XN121" s="172"/>
      <c r="XO121" s="172"/>
      <c r="XP121" s="172"/>
      <c r="XQ121" s="172"/>
      <c r="XR121" s="172"/>
      <c r="XS121" s="172"/>
      <c r="XT121" s="172"/>
      <c r="XU121" s="172"/>
      <c r="XV121" s="172"/>
      <c r="XW121" s="172"/>
      <c r="XX121" s="172"/>
      <c r="XY121" s="172"/>
      <c r="XZ121" s="172"/>
      <c r="YA121" s="172"/>
      <c r="YB121" s="172"/>
      <c r="YC121" s="172"/>
      <c r="YD121" s="172"/>
      <c r="YE121" s="172"/>
      <c r="YF121" s="172"/>
      <c r="YG121" s="172"/>
      <c r="YH121" s="172"/>
      <c r="YI121" s="172"/>
      <c r="YJ121" s="172"/>
      <c r="YK121" s="172"/>
      <c r="YL121" s="172"/>
      <c r="YM121" s="172"/>
      <c r="YN121" s="172"/>
      <c r="YO121" s="172"/>
      <c r="YP121" s="172"/>
      <c r="YQ121" s="172"/>
      <c r="YR121" s="172"/>
      <c r="YS121" s="172"/>
      <c r="YT121" s="172"/>
      <c r="YU121" s="172"/>
      <c r="YV121" s="172"/>
      <c r="YW121" s="172"/>
      <c r="YX121" s="172"/>
      <c r="YY121" s="172"/>
      <c r="YZ121" s="172"/>
      <c r="ZA121" s="172"/>
      <c r="ZB121" s="172"/>
      <c r="ZC121" s="172"/>
      <c r="ZD121" s="172"/>
      <c r="ZE121" s="172"/>
      <c r="ZF121" s="172"/>
      <c r="ZG121" s="172"/>
      <c r="ZH121" s="172"/>
      <c r="ZI121" s="172"/>
      <c r="ZJ121" s="172"/>
      <c r="ZK121" s="172"/>
      <c r="ZL121" s="172"/>
      <c r="ZM121" s="172"/>
      <c r="ZN121" s="172"/>
      <c r="ZO121" s="172"/>
      <c r="ZP121" s="172"/>
      <c r="ZQ121" s="172"/>
      <c r="ZR121" s="172"/>
      <c r="ZS121" s="172"/>
      <c r="ZT121" s="172"/>
      <c r="ZU121" s="172"/>
      <c r="ZV121" s="172"/>
      <c r="ZW121" s="172"/>
      <c r="ZX121" s="172"/>
      <c r="ZY121" s="172"/>
      <c r="ZZ121" s="172"/>
      <c r="AAA121" s="172"/>
      <c r="AAB121" s="172"/>
      <c r="AAC121" s="172"/>
      <c r="AAD121" s="172"/>
      <c r="AAE121" s="172"/>
      <c r="AAF121" s="172"/>
      <c r="AAG121" s="172"/>
      <c r="AAH121" s="172"/>
      <c r="AAI121" s="172"/>
      <c r="AAJ121" s="172"/>
      <c r="AAK121" s="172"/>
      <c r="AAL121" s="172"/>
      <c r="AAM121" s="172"/>
      <c r="AAN121" s="172"/>
      <c r="AAO121" s="172"/>
      <c r="AAP121" s="172"/>
      <c r="AAQ121" s="172"/>
      <c r="AAR121" s="172"/>
      <c r="AAS121" s="172"/>
      <c r="AAT121" s="172"/>
      <c r="AAU121" s="172"/>
      <c r="AAV121" s="172"/>
      <c r="AAW121" s="172"/>
      <c r="AAX121" s="172"/>
      <c r="AAY121" s="172"/>
      <c r="AAZ121" s="172"/>
      <c r="ABA121" s="172"/>
      <c r="ABB121" s="172"/>
      <c r="ABC121" s="172"/>
      <c r="ABD121" s="172"/>
      <c r="ABE121" s="172"/>
      <c r="ABF121" s="172"/>
      <c r="ABG121" s="172"/>
      <c r="ABH121" s="172"/>
      <c r="ABI121" s="172"/>
      <c r="ABJ121" s="172"/>
      <c r="ABK121" s="172"/>
      <c r="ABL121" s="172"/>
      <c r="ABM121" s="172"/>
      <c r="ABN121" s="172"/>
      <c r="ABO121" s="172"/>
      <c r="ABP121" s="172"/>
      <c r="ABQ121" s="172"/>
      <c r="ABR121" s="172"/>
      <c r="ABS121" s="172"/>
      <c r="ABT121" s="172"/>
      <c r="ABU121" s="172"/>
      <c r="ABV121" s="172"/>
      <c r="ABW121" s="172"/>
      <c r="ABX121" s="172"/>
      <c r="ABY121" s="172"/>
      <c r="ABZ121" s="172"/>
      <c r="ACA121" s="172"/>
      <c r="ACB121" s="172"/>
      <c r="ACC121" s="172"/>
      <c r="ACD121" s="172"/>
      <c r="ACE121" s="172"/>
      <c r="ACF121" s="172"/>
      <c r="ACG121" s="172"/>
      <c r="ACH121" s="172"/>
      <c r="ACI121" s="172"/>
      <c r="ACJ121" s="172"/>
      <c r="ACK121" s="172"/>
      <c r="ACL121" s="172"/>
      <c r="ACM121" s="172"/>
      <c r="ACN121" s="172"/>
      <c r="ACO121" s="172"/>
      <c r="ACP121" s="172"/>
      <c r="ACQ121" s="172"/>
      <c r="ACR121" s="172"/>
      <c r="ACS121" s="172"/>
      <c r="ACT121" s="172"/>
      <c r="ACU121" s="172"/>
      <c r="ACV121" s="172"/>
      <c r="ACW121" s="172"/>
      <c r="ACX121" s="172"/>
      <c r="ACY121" s="172"/>
      <c r="ACZ121" s="172"/>
      <c r="ADA121" s="172"/>
      <c r="ADB121" s="172"/>
      <c r="ADC121" s="172"/>
      <c r="ADD121" s="172"/>
      <c r="ADE121" s="172"/>
      <c r="ADF121" s="172"/>
      <c r="ADG121" s="172"/>
      <c r="ADH121" s="172"/>
      <c r="ADI121" s="172"/>
      <c r="ADJ121" s="172"/>
      <c r="ADK121" s="172"/>
      <c r="ADL121" s="172"/>
      <c r="ADM121" s="172"/>
      <c r="ADN121" s="172"/>
      <c r="ADO121" s="172"/>
      <c r="ADP121" s="172"/>
      <c r="ADQ121" s="172"/>
      <c r="ADR121" s="172"/>
      <c r="ADS121" s="172"/>
      <c r="ADT121" s="172"/>
      <c r="ADU121" s="172"/>
      <c r="ADV121" s="172"/>
      <c r="ADW121" s="172"/>
      <c r="ADX121" s="172"/>
      <c r="ADY121" s="172"/>
      <c r="ADZ121" s="172"/>
      <c r="AEA121" s="172"/>
      <c r="AEB121" s="172"/>
      <c r="AEC121" s="172"/>
      <c r="AED121" s="172"/>
      <c r="AEE121" s="172"/>
      <c r="AEF121" s="172"/>
      <c r="AEG121" s="172"/>
      <c r="AEH121" s="172"/>
      <c r="AEI121" s="172"/>
      <c r="AEJ121" s="172"/>
      <c r="AEK121" s="172"/>
      <c r="AEL121" s="172"/>
      <c r="AEM121" s="172"/>
      <c r="AEN121" s="172"/>
      <c r="AEO121" s="172"/>
      <c r="AEP121" s="172"/>
      <c r="AEQ121" s="172"/>
      <c r="AER121" s="172"/>
      <c r="AES121" s="172"/>
      <c r="AET121" s="172"/>
      <c r="AEU121" s="172"/>
      <c r="AEV121" s="172"/>
      <c r="AEW121" s="172"/>
      <c r="AEX121" s="172"/>
      <c r="AEY121" s="172"/>
      <c r="AEZ121" s="172"/>
      <c r="AFA121" s="172"/>
      <c r="AFB121" s="172"/>
      <c r="AFC121" s="172"/>
      <c r="AFD121" s="172"/>
      <c r="AFE121" s="172"/>
      <c r="AFF121" s="172"/>
      <c r="AFG121" s="172"/>
      <c r="AFH121" s="172"/>
      <c r="AFI121" s="172"/>
      <c r="AFJ121" s="172"/>
      <c r="AFK121" s="172"/>
      <c r="AFL121" s="172"/>
      <c r="AFM121" s="172"/>
      <c r="AFN121" s="172"/>
      <c r="AFO121" s="172"/>
      <c r="AFP121" s="172"/>
      <c r="AFQ121" s="172"/>
      <c r="AFR121" s="172"/>
      <c r="AFS121" s="172"/>
      <c r="AFT121" s="172"/>
      <c r="AFU121" s="172"/>
      <c r="AFV121" s="172"/>
      <c r="AFW121" s="172"/>
      <c r="AFX121" s="172"/>
      <c r="AFY121" s="172"/>
      <c r="AFZ121" s="172"/>
      <c r="AGA121" s="172"/>
      <c r="AGB121" s="172"/>
      <c r="AGC121" s="172"/>
      <c r="AGD121" s="172"/>
      <c r="AGE121" s="172"/>
      <c r="AGF121" s="172"/>
      <c r="AGG121" s="172"/>
      <c r="AGH121" s="172"/>
      <c r="AGI121" s="172"/>
      <c r="AGJ121" s="172"/>
      <c r="AGK121" s="172"/>
      <c r="AGL121" s="172"/>
      <c r="AGM121" s="172"/>
      <c r="AGN121" s="172"/>
      <c r="AGO121" s="172"/>
      <c r="AGP121" s="172"/>
      <c r="AGQ121" s="172"/>
      <c r="AGR121" s="172"/>
      <c r="AGS121" s="172"/>
      <c r="AGT121" s="172"/>
      <c r="AGU121" s="172"/>
      <c r="AGV121" s="172"/>
      <c r="AGW121" s="172"/>
      <c r="AGX121" s="172"/>
      <c r="AGY121" s="172"/>
      <c r="AGZ121" s="172"/>
      <c r="AHA121" s="172"/>
      <c r="AHB121" s="172"/>
      <c r="AHC121" s="172"/>
      <c r="AHD121" s="172"/>
      <c r="AHE121" s="172"/>
      <c r="AHF121" s="172"/>
      <c r="AHG121" s="172"/>
      <c r="AHH121" s="172"/>
      <c r="AHI121" s="172"/>
      <c r="AHJ121" s="172"/>
      <c r="AHK121" s="172"/>
      <c r="AHL121" s="172"/>
      <c r="AHM121" s="172"/>
      <c r="AHN121" s="172"/>
      <c r="AHO121" s="172"/>
      <c r="AHP121" s="172"/>
      <c r="AHQ121" s="172"/>
      <c r="AHR121" s="172"/>
      <c r="AHS121" s="172"/>
      <c r="AHT121" s="172"/>
      <c r="AHU121" s="172"/>
      <c r="AHV121" s="172"/>
      <c r="AHW121" s="172"/>
      <c r="AHX121" s="172"/>
      <c r="AHY121" s="172"/>
      <c r="AHZ121" s="172"/>
      <c r="AIA121" s="172"/>
      <c r="AIB121" s="172"/>
      <c r="AIC121" s="172"/>
      <c r="AID121" s="172"/>
      <c r="AIE121" s="172"/>
      <c r="AIF121" s="172"/>
      <c r="AIG121" s="172"/>
      <c r="AIH121" s="172"/>
      <c r="AII121" s="172"/>
      <c r="AIJ121" s="172"/>
      <c r="AIK121" s="172"/>
      <c r="AIL121" s="172"/>
      <c r="AIM121" s="172"/>
      <c r="AIN121" s="172"/>
      <c r="AIO121" s="172"/>
      <c r="AIP121" s="172"/>
      <c r="AIQ121" s="172"/>
      <c r="AIR121" s="172"/>
      <c r="AIS121" s="172"/>
      <c r="AIT121" s="172"/>
      <c r="AIU121" s="172"/>
      <c r="AIV121" s="172"/>
      <c r="AIW121" s="172"/>
      <c r="AIX121" s="172"/>
      <c r="AIY121" s="172"/>
      <c r="AIZ121" s="172"/>
      <c r="AJA121" s="172"/>
      <c r="AJB121" s="172"/>
      <c r="AJC121" s="172"/>
      <c r="AJD121" s="172"/>
      <c r="AJE121" s="172"/>
      <c r="AJF121" s="172"/>
      <c r="AJG121" s="172"/>
      <c r="AJH121" s="172"/>
      <c r="AJI121" s="172"/>
      <c r="AJJ121" s="172"/>
      <c r="AJK121" s="172"/>
      <c r="AJL121" s="172"/>
      <c r="AJM121" s="172"/>
      <c r="AJN121" s="172"/>
      <c r="AJO121" s="172"/>
      <c r="AJP121" s="172"/>
      <c r="AJQ121" s="172"/>
      <c r="AJR121" s="172"/>
      <c r="AJS121" s="172"/>
      <c r="AJT121" s="172"/>
      <c r="AJU121" s="172"/>
      <c r="AJV121" s="172"/>
      <c r="AJW121" s="172"/>
      <c r="AJX121" s="172"/>
      <c r="AJY121" s="172"/>
      <c r="AJZ121" s="172"/>
      <c r="AKA121" s="172"/>
      <c r="AKB121" s="172"/>
      <c r="AKC121" s="172"/>
      <c r="AKD121" s="172"/>
      <c r="AKE121" s="172"/>
      <c r="AKF121" s="172"/>
      <c r="AKG121" s="172"/>
      <c r="AKH121" s="172"/>
      <c r="AKI121" s="172"/>
      <c r="AKJ121" s="172"/>
      <c r="AKK121" s="172"/>
      <c r="AKL121" s="172"/>
      <c r="AKM121" s="172"/>
      <c r="AKN121" s="172"/>
      <c r="AKO121" s="172"/>
      <c r="AKP121" s="172"/>
      <c r="AKQ121" s="172"/>
      <c r="AKR121" s="172"/>
      <c r="AKS121" s="172"/>
      <c r="AKT121" s="172"/>
      <c r="AKU121" s="172"/>
      <c r="AKV121" s="172"/>
      <c r="AKW121" s="172"/>
      <c r="AKX121" s="172"/>
      <c r="AKY121" s="172"/>
      <c r="AKZ121" s="172"/>
      <c r="ALA121" s="172"/>
      <c r="ALB121" s="172"/>
      <c r="ALC121" s="172"/>
      <c r="ALD121" s="172"/>
      <c r="ALE121" s="172"/>
      <c r="ALF121" s="172"/>
      <c r="ALG121" s="172"/>
      <c r="ALH121" s="172"/>
      <c r="ALI121" s="172"/>
      <c r="ALJ121" s="172"/>
      <c r="ALK121" s="172"/>
      <c r="ALL121" s="172"/>
      <c r="ALM121" s="172"/>
      <c r="ALN121" s="172"/>
      <c r="ALO121" s="172"/>
      <c r="ALP121" s="172"/>
      <c r="ALQ121" s="172"/>
      <c r="ALR121" s="172"/>
      <c r="ALS121" s="172"/>
      <c r="ALT121" s="172"/>
      <c r="ALU121" s="172"/>
      <c r="ALV121" s="172"/>
      <c r="ALW121" s="172"/>
      <c r="ALX121" s="172"/>
      <c r="ALY121" s="172"/>
      <c r="ALZ121" s="172"/>
      <c r="AMA121" s="172"/>
      <c r="AMB121" s="172"/>
      <c r="AMC121" s="172"/>
      <c r="AMD121" s="172"/>
      <c r="AME121" s="172"/>
      <c r="AMF121" s="172"/>
      <c r="AMG121" s="172"/>
      <c r="AMH121" s="172"/>
      <c r="AMI121" s="172"/>
      <c r="AMJ121" s="172"/>
      <c r="AMK121" s="172"/>
      <c r="AML121" s="172"/>
    </row>
    <row r="122" spans="1:1026" s="282" customFormat="1">
      <c r="A122" s="408" t="s">
        <v>503</v>
      </c>
      <c r="B122" s="408" t="s">
        <v>504</v>
      </c>
      <c r="C122" s="154">
        <f t="shared" ref="C122:C185" si="169">LEN(B122)-$C$7+1</f>
        <v>17</v>
      </c>
      <c r="D122" s="167">
        <f t="shared" ref="D122:D185" si="170">C122*4</f>
        <v>68</v>
      </c>
      <c r="E122" s="166" t="str">
        <f t="shared" ref="E122:E185" si="171">MID(B122,$C$7,2)</f>
        <v>9C</v>
      </c>
      <c r="F122" s="367" t="str">
        <f t="shared" ref="F122:F185" si="172">MID(B122,$C$7+2,2)</f>
        <v>1B</v>
      </c>
      <c r="G122" s="367" t="str">
        <f t="shared" ref="G122:G185" si="173">MID(B122,$C$7+4,2)</f>
        <v>0A</v>
      </c>
      <c r="H122" s="367" t="str">
        <f t="shared" ref="H122:H185" si="174">MID(B122,$C$7+6,2)</f>
        <v>57</v>
      </c>
      <c r="I122" s="367" t="str">
        <f t="shared" ref="I122:I185" si="175">MID(B122,$C$7+8,2)</f>
        <v>00</v>
      </c>
      <c r="J122" s="367" t="str">
        <f t="shared" ref="J122:J185" si="176">MID(B122,$C$7+10,2)</f>
        <v>02</v>
      </c>
      <c r="K122" s="367" t="str">
        <f t="shared" ref="K122:K185" si="177">MID(B122,$C$7+12,2)</f>
        <v>06</v>
      </c>
      <c r="L122" s="367" t="str">
        <f t="shared" ref="L122:L185" si="178">MID(B122,$C$7+14,2)</f>
        <v>20</v>
      </c>
      <c r="M122" s="367" t="str">
        <f t="shared" ref="M122:M185" si="179">MID(B122,$C$7+16,2)</f>
        <v>0</v>
      </c>
      <c r="N122" s="367" t="str">
        <f t="shared" ref="N122:N185" si="180">MID(B122,$C$7+18,2)</f>
        <v/>
      </c>
      <c r="O122" s="156" t="str">
        <f t="shared" ref="O122:O185" si="181">MID(B122,$C$7+20,2)</f>
        <v/>
      </c>
      <c r="P122" s="157" t="str">
        <f t="shared" si="160"/>
        <v>1</v>
      </c>
      <c r="Q122" s="158" t="str">
        <f t="shared" si="160"/>
        <v>0</v>
      </c>
      <c r="R122" s="158" t="str">
        <f t="shared" si="160"/>
        <v>0</v>
      </c>
      <c r="S122" s="159" t="str">
        <f t="shared" si="160"/>
        <v>1</v>
      </c>
      <c r="T122" s="158" t="str">
        <f t="shared" si="160"/>
        <v>1</v>
      </c>
      <c r="U122" s="158" t="str">
        <f t="shared" si="160"/>
        <v>1</v>
      </c>
      <c r="V122" s="158" t="str">
        <f t="shared" si="160"/>
        <v>0</v>
      </c>
      <c r="W122" s="159" t="str">
        <f t="shared" si="160"/>
        <v>0</v>
      </c>
      <c r="X122" s="158" t="str">
        <f t="shared" si="161"/>
        <v>0</v>
      </c>
      <c r="Y122" s="158" t="str">
        <f t="shared" si="161"/>
        <v>0</v>
      </c>
      <c r="Z122" s="158" t="str">
        <f t="shared" si="161"/>
        <v>0</v>
      </c>
      <c r="AA122" s="159" t="str">
        <f t="shared" si="161"/>
        <v>1</v>
      </c>
      <c r="AB122" s="161" t="str">
        <f t="shared" si="161"/>
        <v>1</v>
      </c>
      <c r="AC122" s="161" t="str">
        <f t="shared" si="161"/>
        <v>0</v>
      </c>
      <c r="AD122" s="158" t="str">
        <f t="shared" si="161"/>
        <v>1</v>
      </c>
      <c r="AE122" s="159" t="str">
        <f t="shared" si="161"/>
        <v>1</v>
      </c>
      <c r="AF122" s="367" t="str">
        <f t="shared" si="162"/>
        <v>0</v>
      </c>
      <c r="AG122" s="162" t="str">
        <f t="shared" si="162"/>
        <v>0</v>
      </c>
      <c r="AH122" s="163" t="str">
        <f t="shared" si="162"/>
        <v>0</v>
      </c>
      <c r="AI122" s="165" t="str">
        <f t="shared" si="162"/>
        <v>0</v>
      </c>
      <c r="AJ122" s="164" t="str">
        <f t="shared" si="162"/>
        <v>1</v>
      </c>
      <c r="AK122" s="164" t="str">
        <f t="shared" si="162"/>
        <v>0</v>
      </c>
      <c r="AL122" s="289" t="str">
        <f t="shared" si="162"/>
        <v>1</v>
      </c>
      <c r="AM122" s="165" t="str">
        <f t="shared" si="162"/>
        <v>0</v>
      </c>
      <c r="AN122" s="230" t="str">
        <f t="shared" si="163"/>
        <v>0</v>
      </c>
      <c r="AO122" s="230" t="str">
        <f t="shared" si="163"/>
        <v>1</v>
      </c>
      <c r="AP122" s="230" t="str">
        <f t="shared" si="163"/>
        <v>0</v>
      </c>
      <c r="AQ122" s="231" t="str">
        <f t="shared" si="163"/>
        <v>1</v>
      </c>
      <c r="AR122" s="230" t="str">
        <f t="shared" si="163"/>
        <v>0</v>
      </c>
      <c r="AS122" s="230" t="str">
        <f t="shared" si="163"/>
        <v>1</v>
      </c>
      <c r="AT122" s="230" t="str">
        <f t="shared" si="163"/>
        <v>1</v>
      </c>
      <c r="AU122" s="231" t="str">
        <f t="shared" si="163"/>
        <v>1</v>
      </c>
      <c r="AV122" s="230" t="str">
        <f t="shared" si="164"/>
        <v>0</v>
      </c>
      <c r="AW122" s="232" t="str">
        <f t="shared" si="164"/>
        <v>0</v>
      </c>
      <c r="AX122" s="232" t="str">
        <f t="shared" si="164"/>
        <v>0</v>
      </c>
      <c r="AY122" s="233" t="str">
        <f t="shared" si="164"/>
        <v>0</v>
      </c>
      <c r="AZ122" s="232" t="str">
        <f t="shared" si="164"/>
        <v>0</v>
      </c>
      <c r="BA122" s="232" t="str">
        <f t="shared" si="164"/>
        <v>0</v>
      </c>
      <c r="BB122" s="232" t="str">
        <f t="shared" si="164"/>
        <v>0</v>
      </c>
      <c r="BC122" s="233" t="str">
        <f t="shared" si="164"/>
        <v>0</v>
      </c>
      <c r="BD122" s="168" t="str">
        <f t="shared" si="165"/>
        <v>0</v>
      </c>
      <c r="BE122" s="168" t="str">
        <f t="shared" si="165"/>
        <v>0</v>
      </c>
      <c r="BF122" s="168" t="str">
        <f t="shared" si="165"/>
        <v>0</v>
      </c>
      <c r="BG122" s="169" t="str">
        <f t="shared" si="165"/>
        <v>0</v>
      </c>
      <c r="BH122" s="168" t="str">
        <f t="shared" si="165"/>
        <v>0</v>
      </c>
      <c r="BI122" s="168" t="str">
        <f t="shared" si="165"/>
        <v>0</v>
      </c>
      <c r="BJ122" s="168" t="str">
        <f t="shared" si="165"/>
        <v>1</v>
      </c>
      <c r="BK122" s="169" t="str">
        <f t="shared" si="165"/>
        <v>0</v>
      </c>
      <c r="BL122" s="168" t="str">
        <f t="shared" si="166"/>
        <v>0</v>
      </c>
      <c r="BM122" s="168" t="str">
        <f t="shared" si="166"/>
        <v>0</v>
      </c>
      <c r="BN122" s="168" t="str">
        <f t="shared" si="166"/>
        <v>0</v>
      </c>
      <c r="BO122" s="169" t="str">
        <f t="shared" si="166"/>
        <v>0</v>
      </c>
      <c r="BP122" s="168" t="str">
        <f t="shared" si="166"/>
        <v>0</v>
      </c>
      <c r="BQ122" s="168" t="str">
        <f t="shared" si="166"/>
        <v>1</v>
      </c>
      <c r="BR122" s="168" t="str">
        <f t="shared" si="166"/>
        <v>1</v>
      </c>
      <c r="BS122" s="169" t="str">
        <f t="shared" si="166"/>
        <v>0</v>
      </c>
      <c r="BT122" s="302" t="str">
        <f t="shared" si="167"/>
        <v>0</v>
      </c>
      <c r="BU122" s="302" t="str">
        <f t="shared" si="167"/>
        <v>0</v>
      </c>
      <c r="BV122" s="302" t="str">
        <f t="shared" si="167"/>
        <v>1</v>
      </c>
      <c r="BW122" s="303" t="str">
        <f t="shared" si="167"/>
        <v>0</v>
      </c>
      <c r="BX122" s="302" t="str">
        <f t="shared" si="167"/>
        <v>0</v>
      </c>
      <c r="BY122" s="302" t="str">
        <f t="shared" si="167"/>
        <v>0</v>
      </c>
      <c r="BZ122" s="302" t="str">
        <f t="shared" si="167"/>
        <v>0</v>
      </c>
      <c r="CA122" s="303" t="str">
        <f t="shared" si="167"/>
        <v>0</v>
      </c>
      <c r="CB122" s="164" t="str">
        <f t="shared" si="168"/>
        <v>0</v>
      </c>
      <c r="CC122" s="289" t="str">
        <f t="shared" si="168"/>
        <v>0</v>
      </c>
      <c r="CD122" s="340" t="str">
        <f t="shared" si="168"/>
        <v>0</v>
      </c>
      <c r="CE122" s="341" t="str">
        <f t="shared" si="168"/>
        <v>0</v>
      </c>
      <c r="CF122" s="340" t="str">
        <f t="shared" si="168"/>
        <v>0</v>
      </c>
      <c r="CG122" s="340" t="str">
        <f t="shared" si="168"/>
        <v>0</v>
      </c>
      <c r="CH122" s="340" t="str">
        <f t="shared" si="168"/>
        <v>0</v>
      </c>
      <c r="CI122" s="341" t="str">
        <f t="shared" si="168"/>
        <v>0</v>
      </c>
      <c r="CJ122" s="367"/>
      <c r="CK122" s="367"/>
      <c r="CL122" s="32" t="str">
        <f t="shared" si="146"/>
        <v>9C1B</v>
      </c>
      <c r="CM122" s="285">
        <f t="shared" ref="CM122:CM185" si="182">DP122*256+DO122</f>
        <v>87</v>
      </c>
      <c r="CN122" s="285">
        <f t="shared" ref="CN122:CN185" si="183">IF(CM122&gt;65525,CM122-65526,CM122+10)</f>
        <v>97</v>
      </c>
      <c r="CO122" s="142">
        <f t="shared" ref="CO122:CO185" si="184">(DR122*256+DQ122-900)/10</f>
        <v>63.8</v>
      </c>
      <c r="CP122" s="142">
        <f t="shared" ref="CP122:CP185" si="185">(CO122-32)*5/9</f>
        <v>17.666666666666668</v>
      </c>
      <c r="CQ122" s="154">
        <f t="shared" si="148"/>
        <v>5</v>
      </c>
      <c r="CR122" s="367"/>
      <c r="CS122" s="170">
        <f t="shared" ref="CS122:CS185" si="186">P122*P$6+Q122*Q$6+R122*R$6+S122*S$6</f>
        <v>9</v>
      </c>
      <c r="CT122" s="23">
        <f t="shared" ref="CT122:CT185" si="187">T122*T$6+U122*U$6+V122*V$6+W122*W$6</f>
        <v>12</v>
      </c>
      <c r="CU122" s="171">
        <f t="shared" ref="CU122:CU185" si="188">X122*X$6+Y122*Y$6+Z122*Z$6+AA122*AA$6</f>
        <v>1</v>
      </c>
      <c r="CV122" s="23">
        <f t="shared" ref="CV122:CV185" si="189">AB122*AB$6+AC122*AC$6+AD122*AD$6+AE122*AE$6</f>
        <v>11</v>
      </c>
      <c r="CW122" s="172">
        <f t="shared" ref="CW122:CW185" si="190">AF122*AF$6+AG122*AG$6+AH122*AH$6+AI122*AI$6</f>
        <v>0</v>
      </c>
      <c r="CX122" s="24">
        <f t="shared" ref="CX122:CX185" si="191">AJ122*AJ$6+AK122*AK$6+AL122*AL$6+AM122*AM$6</f>
        <v>10</v>
      </c>
      <c r="CY122" s="267">
        <f t="shared" ref="CY122:CY185" si="192">AN122*AN$6+AO122*AO$6+AP122*AP$6+AQ122*AQ$6</f>
        <v>5</v>
      </c>
      <c r="CZ122" s="268">
        <f t="shared" ref="CZ122:CZ185" si="193">AR122*AR$6+AS122*AS$6+AT122*AT$6+AU122*AU$6</f>
        <v>7</v>
      </c>
      <c r="DA122" s="267">
        <f t="shared" ref="DA122:DA185" si="194">AV122*AV$6+AW122*AW$6+AX122*AX$6+AY122*AY$6</f>
        <v>0</v>
      </c>
      <c r="DB122" s="268">
        <f t="shared" ref="DB122:DB185" si="195">AZ122*AZ$6+BA122*BA$6+BB122*BB$6+BC122*BC$6</f>
        <v>0</v>
      </c>
      <c r="DC122" s="173">
        <f t="shared" ref="DC122:DC185" si="196">BD122*BD$6+BE122*BE$6+BF122*BF$6+BG122*BG$6</f>
        <v>0</v>
      </c>
      <c r="DD122" s="26">
        <f t="shared" ref="DD122:DD185" si="197">BH122*BH$6+BI122*BI$6+BJ122*BJ$6+BK122*BK$6</f>
        <v>2</v>
      </c>
      <c r="DE122" s="173">
        <f t="shared" ref="DE122:DE185" si="198">BL122*BL$6+BM122*BM$6+BN122*BN$6+BO122*BO$6</f>
        <v>0</v>
      </c>
      <c r="DF122" s="26">
        <f t="shared" ref="DF122:DF185" si="199">BP122*BP$6+BQ122*BQ$6+BR122*BR$6+BS122*BS$6</f>
        <v>6</v>
      </c>
      <c r="DG122" s="326">
        <f t="shared" ref="DG122:DG185" si="200">BT122*BT$6+BU122*BU$6+BV122*BV$6+BW122*BW$6</f>
        <v>2</v>
      </c>
      <c r="DH122" s="327">
        <f t="shared" ref="DH122:DH185" si="201">BX122*BX$6+BY122*BY$6+BZ122*BZ$6+CA122*CA$6</f>
        <v>0</v>
      </c>
      <c r="DI122" s="172">
        <f t="shared" ref="DI122:DI185" si="202">CB122*CB$6+CC122*CC$6+CD122*CD$6+CE122*CE$6</f>
        <v>0</v>
      </c>
      <c r="DJ122" s="24">
        <f t="shared" ref="DJ122:DJ185" si="203">CF122*CF$6+CG122*CG$6+CH122*CH$6+CI122*CI$6</f>
        <v>0</v>
      </c>
      <c r="DK122" s="172"/>
      <c r="DL122" s="19">
        <f t="shared" ref="DL122:DL185" si="204">P122*P$8+Q122*Q$8+R122*R$8+S122*S$8+T122*T$8+U122*U$8+V122*V$8+W122*W$8</f>
        <v>156</v>
      </c>
      <c r="DM122" s="19">
        <f t="shared" ref="DM122:DM185" si="205">X122*X$8+Y122*Y$8+Z122*Z$8+AA122*AA$8+AB122*AB$8+AC122*AC$8+AD122*AD$8+AE122*AE$8</f>
        <v>27</v>
      </c>
      <c r="DN122" s="174">
        <f t="shared" ref="DN122:DN185" si="206">AF122*AF$8+AG122*AG$8+AH122*AH$8+AI122*AI$8+AJ122*AJ$8+AK122*AK$8+AL122*AL$8+AM122*AM$8</f>
        <v>10</v>
      </c>
      <c r="DO122" s="278">
        <f t="shared" ref="DO122:DO185" si="207">AN122*AN$8+AO122*AO$8+AP122*AP$8+AQ122*AQ$8+AR122*AR$8+AS122*AS$8+AT122*AT$8+AU122*AU$8</f>
        <v>87</v>
      </c>
      <c r="DP122" s="278">
        <f t="shared" ref="DP122:DP185" si="208">AV122*AV$8+AW122*AW$8+AX122*AX$8+AY122*AY$8+AZ122*AZ$8+BA122*BA$8+BB122*BB$8+BC122*BC$8</f>
        <v>0</v>
      </c>
      <c r="DQ122" s="20">
        <f t="shared" ref="DQ122:DQ185" si="209">BD122*BD$8+BE122*BE$8+BF122*BF$8+BG122*BG$8+BH122*BH$8+BI122*BI$8+BJ122*BJ$8+BK122*BK$8</f>
        <v>2</v>
      </c>
      <c r="DR122" s="20">
        <f t="shared" ref="DR122:DR185" si="210">BL122*BL$8+BM122*BM$8+BN122*BN$8+BO122*BO$8+BP122*BP$8+BQ122*BQ$8+BR122*BR$8+BS122*BS$8</f>
        <v>6</v>
      </c>
      <c r="DS122" s="337">
        <f t="shared" ref="DS122:DS185" si="211">BT122*BT$8+BU122*BU$8+BV122*BV$8+BW122*BW$8+BX122*BX$8+BY122*BY$8+BZ122*BZ$8+CA122*CA$8</f>
        <v>32</v>
      </c>
      <c r="DT122" s="174">
        <f t="shared" ref="DT122:DT185" si="212">CB122*CB$8+CC122*CC$8+CD122*CD$8+CE122*CE$8+CF122*CF$8+CG122*CG$8+CH122*CH$8+CI122*CI$8</f>
        <v>0</v>
      </c>
      <c r="DU122" s="172">
        <f t="shared" ref="DU122:DU185" si="213">MOD(DL122+DM122+DN122+DO122+DP122+DQ122+DR122,256)</f>
        <v>32</v>
      </c>
      <c r="DV122" s="172"/>
      <c r="DW122" s="172"/>
      <c r="DX122" s="172"/>
      <c r="DY122" s="172"/>
      <c r="DZ122" s="172"/>
      <c r="EA122" s="172"/>
      <c r="EB122" s="172"/>
      <c r="EC122" s="172"/>
      <c r="ED122" s="172"/>
      <c r="EE122" s="172"/>
      <c r="EF122" s="172"/>
      <c r="EG122" s="172"/>
      <c r="EH122" s="172"/>
      <c r="EI122" s="172"/>
      <c r="EJ122" s="172"/>
      <c r="EK122" s="172"/>
      <c r="EL122" s="172"/>
      <c r="EM122" s="172"/>
      <c r="EN122" s="172"/>
      <c r="EO122" s="172"/>
      <c r="EP122" s="172"/>
      <c r="EQ122" s="172"/>
      <c r="ER122" s="172"/>
      <c r="ES122" s="172"/>
      <c r="ET122" s="172"/>
      <c r="EU122" s="172"/>
      <c r="EV122" s="172"/>
      <c r="EW122" s="172"/>
      <c r="EX122" s="172"/>
      <c r="EY122" s="172"/>
      <c r="EZ122" s="172"/>
      <c r="FA122" s="172"/>
      <c r="FB122" s="172"/>
      <c r="FC122" s="172"/>
      <c r="FD122" s="172"/>
      <c r="FE122" s="172"/>
      <c r="FF122" s="172"/>
      <c r="FG122" s="172"/>
      <c r="FH122" s="172"/>
      <c r="FI122" s="172"/>
      <c r="FJ122" s="172"/>
      <c r="FK122" s="172"/>
      <c r="FL122" s="172"/>
      <c r="FM122" s="172"/>
      <c r="FN122" s="172"/>
      <c r="FO122" s="172"/>
      <c r="FP122" s="172"/>
      <c r="FQ122" s="172"/>
      <c r="FR122" s="172"/>
      <c r="FS122" s="172"/>
      <c r="FT122" s="172"/>
      <c r="FU122" s="172"/>
      <c r="FV122" s="172"/>
      <c r="FW122" s="172"/>
      <c r="FX122" s="172"/>
      <c r="FY122" s="172"/>
      <c r="FZ122" s="172"/>
      <c r="GA122" s="172"/>
      <c r="GB122" s="172"/>
      <c r="GC122" s="172"/>
      <c r="GD122" s="172"/>
      <c r="GE122" s="172"/>
      <c r="GF122" s="172"/>
      <c r="GG122" s="172"/>
      <c r="GH122" s="172"/>
      <c r="GI122" s="172"/>
      <c r="GJ122" s="172"/>
      <c r="GK122" s="172"/>
      <c r="GL122" s="172"/>
      <c r="GM122" s="172"/>
      <c r="GN122" s="172"/>
      <c r="GO122" s="172"/>
      <c r="GP122" s="172"/>
      <c r="GQ122" s="172"/>
      <c r="GR122" s="172"/>
      <c r="GS122" s="172"/>
      <c r="GT122" s="172"/>
      <c r="GU122" s="172"/>
      <c r="GV122" s="172"/>
      <c r="GW122" s="172"/>
      <c r="GX122" s="172"/>
      <c r="GY122" s="172"/>
      <c r="GZ122" s="172"/>
      <c r="HA122" s="172"/>
      <c r="HB122" s="172"/>
      <c r="HC122" s="172"/>
      <c r="HD122" s="172"/>
      <c r="HE122" s="172"/>
      <c r="HF122" s="172"/>
      <c r="HG122" s="172"/>
      <c r="HH122" s="172"/>
      <c r="HI122" s="172"/>
      <c r="HJ122" s="172"/>
      <c r="HK122" s="172"/>
      <c r="HL122" s="172"/>
      <c r="HM122" s="172"/>
      <c r="HN122" s="172"/>
      <c r="HO122" s="172"/>
      <c r="HP122" s="172"/>
      <c r="HQ122" s="172"/>
      <c r="HR122" s="172"/>
      <c r="HS122" s="172"/>
      <c r="HT122" s="172"/>
      <c r="HU122" s="172"/>
      <c r="HV122" s="172"/>
      <c r="HW122" s="172"/>
      <c r="HX122" s="172"/>
      <c r="HY122" s="172"/>
      <c r="HZ122" s="172"/>
      <c r="IA122" s="172"/>
      <c r="IB122" s="172"/>
      <c r="IC122" s="172"/>
      <c r="ID122" s="172"/>
      <c r="IE122" s="172"/>
      <c r="IF122" s="172"/>
      <c r="IG122" s="172"/>
      <c r="IH122" s="172"/>
      <c r="II122" s="172"/>
      <c r="IJ122" s="172"/>
      <c r="IK122" s="172"/>
      <c r="IL122" s="172"/>
      <c r="IM122" s="172"/>
      <c r="IN122" s="172"/>
      <c r="IO122" s="172"/>
      <c r="IP122" s="172"/>
      <c r="IQ122" s="172"/>
      <c r="IR122" s="172"/>
      <c r="IS122" s="172"/>
      <c r="IT122" s="172"/>
      <c r="IU122" s="172"/>
      <c r="IV122" s="172"/>
      <c r="IW122" s="172"/>
      <c r="IX122" s="172"/>
      <c r="IY122" s="172"/>
      <c r="IZ122" s="172"/>
      <c r="JA122" s="172"/>
      <c r="JB122" s="172"/>
      <c r="JC122" s="172"/>
      <c r="JD122" s="172"/>
      <c r="JE122" s="172"/>
      <c r="JF122" s="172"/>
      <c r="JG122" s="172"/>
      <c r="JH122" s="172"/>
      <c r="JI122" s="172"/>
      <c r="JJ122" s="172"/>
      <c r="JK122" s="172"/>
      <c r="JL122" s="172"/>
      <c r="JM122" s="172"/>
      <c r="JN122" s="172"/>
      <c r="JO122" s="172"/>
      <c r="JP122" s="172"/>
      <c r="JQ122" s="172"/>
      <c r="JR122" s="172"/>
      <c r="JS122" s="172"/>
      <c r="JT122" s="172"/>
      <c r="JU122" s="172"/>
      <c r="JV122" s="172"/>
      <c r="JW122" s="172"/>
      <c r="JX122" s="172"/>
      <c r="JY122" s="172"/>
      <c r="JZ122" s="172"/>
      <c r="KA122" s="172"/>
      <c r="KB122" s="172"/>
      <c r="KC122" s="172"/>
      <c r="KD122" s="172"/>
      <c r="KE122" s="172"/>
      <c r="KF122" s="172"/>
      <c r="KG122" s="172"/>
      <c r="KH122" s="172"/>
      <c r="KI122" s="172"/>
      <c r="KJ122" s="172"/>
      <c r="KK122" s="172"/>
      <c r="KL122" s="172"/>
      <c r="KM122" s="172"/>
      <c r="KN122" s="172"/>
      <c r="KO122" s="172"/>
      <c r="KP122" s="172"/>
      <c r="KQ122" s="172"/>
      <c r="KR122" s="172"/>
      <c r="KS122" s="172"/>
      <c r="KT122" s="172"/>
      <c r="KU122" s="172"/>
      <c r="KV122" s="172"/>
      <c r="KW122" s="172"/>
      <c r="KX122" s="172"/>
      <c r="KY122" s="172"/>
      <c r="KZ122" s="172"/>
      <c r="LA122" s="172"/>
      <c r="LB122" s="172"/>
      <c r="LC122" s="172"/>
      <c r="LD122" s="172"/>
      <c r="LE122" s="172"/>
      <c r="LF122" s="172"/>
      <c r="LG122" s="172"/>
      <c r="LH122" s="172"/>
      <c r="LI122" s="172"/>
      <c r="LJ122" s="172"/>
      <c r="LK122" s="172"/>
      <c r="LL122" s="172"/>
      <c r="LM122" s="172"/>
      <c r="LN122" s="172"/>
      <c r="LO122" s="172"/>
      <c r="LP122" s="172"/>
      <c r="LQ122" s="172"/>
      <c r="LR122" s="172"/>
      <c r="LS122" s="172"/>
      <c r="LT122" s="172"/>
      <c r="LU122" s="172"/>
      <c r="LV122" s="172"/>
      <c r="LW122" s="172"/>
      <c r="LX122" s="172"/>
      <c r="LY122" s="172"/>
      <c r="LZ122" s="172"/>
      <c r="MA122" s="172"/>
      <c r="MB122" s="172"/>
      <c r="MC122" s="172"/>
      <c r="MD122" s="172"/>
      <c r="ME122" s="172"/>
      <c r="MF122" s="172"/>
      <c r="MG122" s="172"/>
      <c r="MH122" s="172"/>
      <c r="MI122" s="172"/>
      <c r="MJ122" s="172"/>
      <c r="MK122" s="172"/>
      <c r="ML122" s="172"/>
      <c r="MM122" s="172"/>
      <c r="MN122" s="172"/>
      <c r="MO122" s="172"/>
      <c r="MP122" s="172"/>
      <c r="MQ122" s="172"/>
      <c r="MR122" s="172"/>
      <c r="MS122" s="172"/>
      <c r="MT122" s="172"/>
      <c r="MU122" s="172"/>
      <c r="MV122" s="172"/>
      <c r="MW122" s="172"/>
      <c r="MX122" s="172"/>
      <c r="MY122" s="172"/>
      <c r="MZ122" s="172"/>
      <c r="NA122" s="172"/>
      <c r="NB122" s="172"/>
      <c r="NC122" s="172"/>
      <c r="ND122" s="172"/>
      <c r="NE122" s="172"/>
      <c r="NF122" s="172"/>
      <c r="NG122" s="172"/>
      <c r="NH122" s="172"/>
      <c r="NI122" s="172"/>
      <c r="NJ122" s="172"/>
      <c r="NK122" s="172"/>
      <c r="NL122" s="172"/>
      <c r="NM122" s="172"/>
      <c r="NN122" s="172"/>
      <c r="NO122" s="172"/>
      <c r="NP122" s="172"/>
      <c r="NQ122" s="172"/>
      <c r="NR122" s="172"/>
      <c r="NS122" s="172"/>
      <c r="NT122" s="172"/>
      <c r="NU122" s="172"/>
      <c r="NV122" s="172"/>
      <c r="NW122" s="172"/>
      <c r="NX122" s="172"/>
      <c r="NY122" s="172"/>
      <c r="NZ122" s="172"/>
      <c r="OA122" s="172"/>
      <c r="OB122" s="172"/>
      <c r="OC122" s="172"/>
      <c r="OD122" s="172"/>
      <c r="OE122" s="172"/>
      <c r="OF122" s="172"/>
      <c r="OG122" s="172"/>
      <c r="OH122" s="172"/>
      <c r="OI122" s="172"/>
      <c r="OJ122" s="172"/>
      <c r="OK122" s="172"/>
      <c r="OL122" s="172"/>
      <c r="OM122" s="172"/>
      <c r="ON122" s="172"/>
      <c r="OO122" s="172"/>
      <c r="OP122" s="172"/>
      <c r="OQ122" s="172"/>
      <c r="OR122" s="172"/>
      <c r="OS122" s="172"/>
      <c r="OT122" s="172"/>
      <c r="OU122" s="172"/>
      <c r="OV122" s="172"/>
      <c r="OW122" s="172"/>
      <c r="OX122" s="172"/>
      <c r="OY122" s="172"/>
      <c r="OZ122" s="172"/>
      <c r="PA122" s="172"/>
      <c r="PB122" s="172"/>
      <c r="PC122" s="172"/>
      <c r="PD122" s="172"/>
      <c r="PE122" s="172"/>
      <c r="PF122" s="172"/>
      <c r="PG122" s="172"/>
      <c r="PH122" s="172"/>
      <c r="PI122" s="172"/>
      <c r="PJ122" s="172"/>
      <c r="PK122" s="172"/>
      <c r="PL122" s="172"/>
      <c r="PM122" s="172"/>
      <c r="PN122" s="172"/>
      <c r="PO122" s="172"/>
      <c r="PP122" s="172"/>
      <c r="PQ122" s="172"/>
      <c r="PR122" s="172"/>
      <c r="PS122" s="172"/>
      <c r="PT122" s="172"/>
      <c r="PU122" s="172"/>
      <c r="PV122" s="172"/>
      <c r="PW122" s="172"/>
      <c r="PX122" s="172"/>
      <c r="PY122" s="172"/>
      <c r="PZ122" s="172"/>
      <c r="QA122" s="172"/>
      <c r="QB122" s="172"/>
      <c r="QC122" s="172"/>
      <c r="QD122" s="172"/>
      <c r="QE122" s="172"/>
      <c r="QF122" s="172"/>
      <c r="QG122" s="172"/>
      <c r="QH122" s="172"/>
      <c r="QI122" s="172"/>
      <c r="QJ122" s="172"/>
      <c r="QK122" s="172"/>
      <c r="QL122" s="172"/>
      <c r="QM122" s="172"/>
      <c r="QN122" s="172"/>
      <c r="QO122" s="172"/>
      <c r="QP122" s="172"/>
      <c r="QQ122" s="172"/>
      <c r="QR122" s="172"/>
      <c r="QS122" s="172"/>
      <c r="QT122" s="172"/>
      <c r="QU122" s="172"/>
      <c r="QV122" s="172"/>
      <c r="QW122" s="172"/>
      <c r="QX122" s="172"/>
      <c r="QY122" s="172"/>
      <c r="QZ122" s="172"/>
      <c r="RA122" s="172"/>
      <c r="RB122" s="172"/>
      <c r="RC122" s="172"/>
      <c r="RD122" s="172"/>
      <c r="RE122" s="172"/>
      <c r="RF122" s="172"/>
      <c r="RG122" s="172"/>
      <c r="RH122" s="172"/>
      <c r="RI122" s="172"/>
      <c r="RJ122" s="172"/>
      <c r="RK122" s="172"/>
      <c r="RL122" s="172"/>
      <c r="RM122" s="172"/>
      <c r="RN122" s="172"/>
      <c r="RO122" s="172"/>
      <c r="RP122" s="172"/>
      <c r="RQ122" s="172"/>
      <c r="RR122" s="172"/>
      <c r="RS122" s="172"/>
      <c r="RT122" s="172"/>
      <c r="RU122" s="172"/>
      <c r="RV122" s="172"/>
      <c r="RW122" s="172"/>
      <c r="RX122" s="172"/>
      <c r="RY122" s="172"/>
      <c r="RZ122" s="172"/>
      <c r="SA122" s="172"/>
      <c r="SB122" s="172"/>
      <c r="SC122" s="172"/>
      <c r="SD122" s="172"/>
      <c r="SE122" s="172"/>
      <c r="SF122" s="172"/>
      <c r="SG122" s="172"/>
      <c r="SH122" s="172"/>
      <c r="SI122" s="172"/>
      <c r="SJ122" s="172"/>
      <c r="SK122" s="172"/>
      <c r="SL122" s="172"/>
      <c r="SM122" s="172"/>
      <c r="SN122" s="172"/>
      <c r="SO122" s="172"/>
      <c r="SP122" s="172"/>
      <c r="SQ122" s="172"/>
      <c r="SR122" s="172"/>
      <c r="SS122" s="172"/>
      <c r="ST122" s="172"/>
      <c r="SU122" s="172"/>
      <c r="SV122" s="172"/>
      <c r="SW122" s="172"/>
      <c r="SX122" s="172"/>
      <c r="SY122" s="172"/>
      <c r="SZ122" s="172"/>
      <c r="TA122" s="172"/>
      <c r="TB122" s="172"/>
      <c r="TC122" s="172"/>
      <c r="TD122" s="172"/>
      <c r="TE122" s="172"/>
      <c r="TF122" s="172"/>
      <c r="TG122" s="172"/>
      <c r="TH122" s="172"/>
      <c r="TI122" s="172"/>
      <c r="TJ122" s="172"/>
      <c r="TK122" s="172"/>
      <c r="TL122" s="172"/>
      <c r="TM122" s="172"/>
      <c r="TN122" s="172"/>
      <c r="TO122" s="172"/>
      <c r="TP122" s="172"/>
      <c r="TQ122" s="172"/>
      <c r="TR122" s="172"/>
      <c r="TS122" s="172"/>
      <c r="TT122" s="172"/>
      <c r="TU122" s="172"/>
      <c r="TV122" s="172"/>
      <c r="TW122" s="172"/>
      <c r="TX122" s="172"/>
      <c r="TY122" s="172"/>
      <c r="TZ122" s="172"/>
      <c r="UA122" s="172"/>
      <c r="UB122" s="172"/>
      <c r="UC122" s="172"/>
      <c r="UD122" s="172"/>
      <c r="UE122" s="172"/>
      <c r="UF122" s="172"/>
      <c r="UG122" s="172"/>
      <c r="UH122" s="172"/>
      <c r="UI122" s="172"/>
      <c r="UJ122" s="172"/>
      <c r="UK122" s="172"/>
      <c r="UL122" s="172"/>
      <c r="UM122" s="172"/>
      <c r="UN122" s="172"/>
      <c r="UO122" s="172"/>
      <c r="UP122" s="172"/>
      <c r="UQ122" s="172"/>
      <c r="UR122" s="172"/>
      <c r="US122" s="172"/>
      <c r="UT122" s="172"/>
      <c r="UU122" s="172"/>
      <c r="UV122" s="172"/>
      <c r="UW122" s="172"/>
      <c r="UX122" s="172"/>
      <c r="UY122" s="172"/>
      <c r="UZ122" s="172"/>
      <c r="VA122" s="172"/>
      <c r="VB122" s="172"/>
      <c r="VC122" s="172"/>
      <c r="VD122" s="172"/>
      <c r="VE122" s="172"/>
      <c r="VF122" s="172"/>
      <c r="VG122" s="172"/>
      <c r="VH122" s="172"/>
      <c r="VI122" s="172"/>
      <c r="VJ122" s="172"/>
      <c r="VK122" s="172"/>
      <c r="VL122" s="172"/>
      <c r="VM122" s="172"/>
      <c r="VN122" s="172"/>
      <c r="VO122" s="172"/>
      <c r="VP122" s="172"/>
      <c r="VQ122" s="172"/>
      <c r="VR122" s="172"/>
      <c r="VS122" s="172"/>
      <c r="VT122" s="172"/>
      <c r="VU122" s="172"/>
      <c r="VV122" s="172"/>
      <c r="VW122" s="172"/>
      <c r="VX122" s="172"/>
      <c r="VY122" s="172"/>
      <c r="VZ122" s="172"/>
      <c r="WA122" s="172"/>
      <c r="WB122" s="172"/>
      <c r="WC122" s="172"/>
      <c r="WD122" s="172"/>
      <c r="WE122" s="172"/>
      <c r="WF122" s="172"/>
      <c r="WG122" s="172"/>
      <c r="WH122" s="172"/>
      <c r="WI122" s="172"/>
      <c r="WJ122" s="172"/>
      <c r="WK122" s="172"/>
      <c r="WL122" s="172"/>
      <c r="WM122" s="172"/>
      <c r="WN122" s="172"/>
      <c r="WO122" s="172"/>
      <c r="WP122" s="172"/>
      <c r="WQ122" s="172"/>
      <c r="WR122" s="172"/>
      <c r="WS122" s="172"/>
      <c r="WT122" s="172"/>
      <c r="WU122" s="172"/>
      <c r="WV122" s="172"/>
      <c r="WW122" s="172"/>
      <c r="WX122" s="172"/>
      <c r="WY122" s="172"/>
      <c r="WZ122" s="172"/>
      <c r="XA122" s="172"/>
      <c r="XB122" s="172"/>
      <c r="XC122" s="172"/>
      <c r="XD122" s="172"/>
      <c r="XE122" s="172"/>
      <c r="XF122" s="172"/>
      <c r="XG122" s="172"/>
      <c r="XH122" s="172"/>
      <c r="XI122" s="172"/>
      <c r="XJ122" s="172"/>
      <c r="XK122" s="172"/>
      <c r="XL122" s="172"/>
      <c r="XM122" s="172"/>
      <c r="XN122" s="172"/>
      <c r="XO122" s="172"/>
      <c r="XP122" s="172"/>
      <c r="XQ122" s="172"/>
      <c r="XR122" s="172"/>
      <c r="XS122" s="172"/>
      <c r="XT122" s="172"/>
      <c r="XU122" s="172"/>
      <c r="XV122" s="172"/>
      <c r="XW122" s="172"/>
      <c r="XX122" s="172"/>
      <c r="XY122" s="172"/>
      <c r="XZ122" s="172"/>
      <c r="YA122" s="172"/>
      <c r="YB122" s="172"/>
      <c r="YC122" s="172"/>
      <c r="YD122" s="172"/>
      <c r="YE122" s="172"/>
      <c r="YF122" s="172"/>
      <c r="YG122" s="172"/>
      <c r="YH122" s="172"/>
      <c r="YI122" s="172"/>
      <c r="YJ122" s="172"/>
      <c r="YK122" s="172"/>
      <c r="YL122" s="172"/>
      <c r="YM122" s="172"/>
      <c r="YN122" s="172"/>
      <c r="YO122" s="172"/>
      <c r="YP122" s="172"/>
      <c r="YQ122" s="172"/>
      <c r="YR122" s="172"/>
      <c r="YS122" s="172"/>
      <c r="YT122" s="172"/>
      <c r="YU122" s="172"/>
      <c r="YV122" s="172"/>
      <c r="YW122" s="172"/>
      <c r="YX122" s="172"/>
      <c r="YY122" s="172"/>
      <c r="YZ122" s="172"/>
      <c r="ZA122" s="172"/>
      <c r="ZB122" s="172"/>
      <c r="ZC122" s="172"/>
      <c r="ZD122" s="172"/>
      <c r="ZE122" s="172"/>
      <c r="ZF122" s="172"/>
      <c r="ZG122" s="172"/>
      <c r="ZH122" s="172"/>
      <c r="ZI122" s="172"/>
      <c r="ZJ122" s="172"/>
      <c r="ZK122" s="172"/>
      <c r="ZL122" s="172"/>
      <c r="ZM122" s="172"/>
      <c r="ZN122" s="172"/>
      <c r="ZO122" s="172"/>
      <c r="ZP122" s="172"/>
      <c r="ZQ122" s="172"/>
      <c r="ZR122" s="172"/>
      <c r="ZS122" s="172"/>
      <c r="ZT122" s="172"/>
      <c r="ZU122" s="172"/>
      <c r="ZV122" s="172"/>
      <c r="ZW122" s="172"/>
      <c r="ZX122" s="172"/>
      <c r="ZY122" s="172"/>
      <c r="ZZ122" s="172"/>
      <c r="AAA122" s="172"/>
      <c r="AAB122" s="172"/>
      <c r="AAC122" s="172"/>
      <c r="AAD122" s="172"/>
      <c r="AAE122" s="172"/>
      <c r="AAF122" s="172"/>
      <c r="AAG122" s="172"/>
      <c r="AAH122" s="172"/>
      <c r="AAI122" s="172"/>
      <c r="AAJ122" s="172"/>
      <c r="AAK122" s="172"/>
      <c r="AAL122" s="172"/>
      <c r="AAM122" s="172"/>
      <c r="AAN122" s="172"/>
      <c r="AAO122" s="172"/>
      <c r="AAP122" s="172"/>
      <c r="AAQ122" s="172"/>
      <c r="AAR122" s="172"/>
      <c r="AAS122" s="172"/>
      <c r="AAT122" s="172"/>
      <c r="AAU122" s="172"/>
      <c r="AAV122" s="172"/>
      <c r="AAW122" s="172"/>
      <c r="AAX122" s="172"/>
      <c r="AAY122" s="172"/>
      <c r="AAZ122" s="172"/>
      <c r="ABA122" s="172"/>
      <c r="ABB122" s="172"/>
      <c r="ABC122" s="172"/>
      <c r="ABD122" s="172"/>
      <c r="ABE122" s="172"/>
      <c r="ABF122" s="172"/>
      <c r="ABG122" s="172"/>
      <c r="ABH122" s="172"/>
      <c r="ABI122" s="172"/>
      <c r="ABJ122" s="172"/>
      <c r="ABK122" s="172"/>
      <c r="ABL122" s="172"/>
      <c r="ABM122" s="172"/>
      <c r="ABN122" s="172"/>
      <c r="ABO122" s="172"/>
      <c r="ABP122" s="172"/>
      <c r="ABQ122" s="172"/>
      <c r="ABR122" s="172"/>
      <c r="ABS122" s="172"/>
      <c r="ABT122" s="172"/>
      <c r="ABU122" s="172"/>
      <c r="ABV122" s="172"/>
      <c r="ABW122" s="172"/>
      <c r="ABX122" s="172"/>
      <c r="ABY122" s="172"/>
      <c r="ABZ122" s="172"/>
      <c r="ACA122" s="172"/>
      <c r="ACB122" s="172"/>
      <c r="ACC122" s="172"/>
      <c r="ACD122" s="172"/>
      <c r="ACE122" s="172"/>
      <c r="ACF122" s="172"/>
      <c r="ACG122" s="172"/>
      <c r="ACH122" s="172"/>
      <c r="ACI122" s="172"/>
      <c r="ACJ122" s="172"/>
      <c r="ACK122" s="172"/>
      <c r="ACL122" s="172"/>
      <c r="ACM122" s="172"/>
      <c r="ACN122" s="172"/>
      <c r="ACO122" s="172"/>
      <c r="ACP122" s="172"/>
      <c r="ACQ122" s="172"/>
      <c r="ACR122" s="172"/>
      <c r="ACS122" s="172"/>
      <c r="ACT122" s="172"/>
      <c r="ACU122" s="172"/>
      <c r="ACV122" s="172"/>
      <c r="ACW122" s="172"/>
      <c r="ACX122" s="172"/>
      <c r="ACY122" s="172"/>
      <c r="ACZ122" s="172"/>
      <c r="ADA122" s="172"/>
      <c r="ADB122" s="172"/>
      <c r="ADC122" s="172"/>
      <c r="ADD122" s="172"/>
      <c r="ADE122" s="172"/>
      <c r="ADF122" s="172"/>
      <c r="ADG122" s="172"/>
      <c r="ADH122" s="172"/>
      <c r="ADI122" s="172"/>
      <c r="ADJ122" s="172"/>
      <c r="ADK122" s="172"/>
      <c r="ADL122" s="172"/>
      <c r="ADM122" s="172"/>
      <c r="ADN122" s="172"/>
      <c r="ADO122" s="172"/>
      <c r="ADP122" s="172"/>
      <c r="ADQ122" s="172"/>
      <c r="ADR122" s="172"/>
      <c r="ADS122" s="172"/>
      <c r="ADT122" s="172"/>
      <c r="ADU122" s="172"/>
      <c r="ADV122" s="172"/>
      <c r="ADW122" s="172"/>
      <c r="ADX122" s="172"/>
      <c r="ADY122" s="172"/>
      <c r="ADZ122" s="172"/>
      <c r="AEA122" s="172"/>
      <c r="AEB122" s="172"/>
      <c r="AEC122" s="172"/>
      <c r="AED122" s="172"/>
      <c r="AEE122" s="172"/>
      <c r="AEF122" s="172"/>
      <c r="AEG122" s="172"/>
      <c r="AEH122" s="172"/>
      <c r="AEI122" s="172"/>
      <c r="AEJ122" s="172"/>
      <c r="AEK122" s="172"/>
      <c r="AEL122" s="172"/>
      <c r="AEM122" s="172"/>
      <c r="AEN122" s="172"/>
      <c r="AEO122" s="172"/>
      <c r="AEP122" s="172"/>
      <c r="AEQ122" s="172"/>
      <c r="AER122" s="172"/>
      <c r="AES122" s="172"/>
      <c r="AET122" s="172"/>
      <c r="AEU122" s="172"/>
      <c r="AEV122" s="172"/>
      <c r="AEW122" s="172"/>
      <c r="AEX122" s="172"/>
      <c r="AEY122" s="172"/>
      <c r="AEZ122" s="172"/>
      <c r="AFA122" s="172"/>
      <c r="AFB122" s="172"/>
      <c r="AFC122" s="172"/>
      <c r="AFD122" s="172"/>
      <c r="AFE122" s="172"/>
      <c r="AFF122" s="172"/>
      <c r="AFG122" s="172"/>
      <c r="AFH122" s="172"/>
      <c r="AFI122" s="172"/>
      <c r="AFJ122" s="172"/>
      <c r="AFK122" s="172"/>
      <c r="AFL122" s="172"/>
      <c r="AFM122" s="172"/>
      <c r="AFN122" s="172"/>
      <c r="AFO122" s="172"/>
      <c r="AFP122" s="172"/>
      <c r="AFQ122" s="172"/>
      <c r="AFR122" s="172"/>
      <c r="AFS122" s="172"/>
      <c r="AFT122" s="172"/>
      <c r="AFU122" s="172"/>
      <c r="AFV122" s="172"/>
      <c r="AFW122" s="172"/>
      <c r="AFX122" s="172"/>
      <c r="AFY122" s="172"/>
      <c r="AFZ122" s="172"/>
      <c r="AGA122" s="172"/>
      <c r="AGB122" s="172"/>
      <c r="AGC122" s="172"/>
      <c r="AGD122" s="172"/>
      <c r="AGE122" s="172"/>
      <c r="AGF122" s="172"/>
      <c r="AGG122" s="172"/>
      <c r="AGH122" s="172"/>
      <c r="AGI122" s="172"/>
      <c r="AGJ122" s="172"/>
      <c r="AGK122" s="172"/>
      <c r="AGL122" s="172"/>
      <c r="AGM122" s="172"/>
      <c r="AGN122" s="172"/>
      <c r="AGO122" s="172"/>
      <c r="AGP122" s="172"/>
      <c r="AGQ122" s="172"/>
      <c r="AGR122" s="172"/>
      <c r="AGS122" s="172"/>
      <c r="AGT122" s="172"/>
      <c r="AGU122" s="172"/>
      <c r="AGV122" s="172"/>
      <c r="AGW122" s="172"/>
      <c r="AGX122" s="172"/>
      <c r="AGY122" s="172"/>
      <c r="AGZ122" s="172"/>
      <c r="AHA122" s="172"/>
      <c r="AHB122" s="172"/>
      <c r="AHC122" s="172"/>
      <c r="AHD122" s="172"/>
      <c r="AHE122" s="172"/>
      <c r="AHF122" s="172"/>
      <c r="AHG122" s="172"/>
      <c r="AHH122" s="172"/>
      <c r="AHI122" s="172"/>
      <c r="AHJ122" s="172"/>
      <c r="AHK122" s="172"/>
      <c r="AHL122" s="172"/>
      <c r="AHM122" s="172"/>
      <c r="AHN122" s="172"/>
      <c r="AHO122" s="172"/>
      <c r="AHP122" s="172"/>
      <c r="AHQ122" s="172"/>
      <c r="AHR122" s="172"/>
      <c r="AHS122" s="172"/>
      <c r="AHT122" s="172"/>
      <c r="AHU122" s="172"/>
      <c r="AHV122" s="172"/>
      <c r="AHW122" s="172"/>
      <c r="AHX122" s="172"/>
      <c r="AHY122" s="172"/>
      <c r="AHZ122" s="172"/>
      <c r="AIA122" s="172"/>
      <c r="AIB122" s="172"/>
      <c r="AIC122" s="172"/>
      <c r="AID122" s="172"/>
      <c r="AIE122" s="172"/>
      <c r="AIF122" s="172"/>
      <c r="AIG122" s="172"/>
      <c r="AIH122" s="172"/>
      <c r="AII122" s="172"/>
      <c r="AIJ122" s="172"/>
      <c r="AIK122" s="172"/>
      <c r="AIL122" s="172"/>
      <c r="AIM122" s="172"/>
      <c r="AIN122" s="172"/>
      <c r="AIO122" s="172"/>
      <c r="AIP122" s="172"/>
      <c r="AIQ122" s="172"/>
      <c r="AIR122" s="172"/>
      <c r="AIS122" s="172"/>
      <c r="AIT122" s="172"/>
      <c r="AIU122" s="172"/>
      <c r="AIV122" s="172"/>
      <c r="AIW122" s="172"/>
      <c r="AIX122" s="172"/>
      <c r="AIY122" s="172"/>
      <c r="AIZ122" s="172"/>
      <c r="AJA122" s="172"/>
      <c r="AJB122" s="172"/>
      <c r="AJC122" s="172"/>
      <c r="AJD122" s="172"/>
      <c r="AJE122" s="172"/>
      <c r="AJF122" s="172"/>
      <c r="AJG122" s="172"/>
      <c r="AJH122" s="172"/>
      <c r="AJI122" s="172"/>
      <c r="AJJ122" s="172"/>
      <c r="AJK122" s="172"/>
      <c r="AJL122" s="172"/>
      <c r="AJM122" s="172"/>
      <c r="AJN122" s="172"/>
      <c r="AJO122" s="172"/>
      <c r="AJP122" s="172"/>
      <c r="AJQ122" s="172"/>
      <c r="AJR122" s="172"/>
      <c r="AJS122" s="172"/>
      <c r="AJT122" s="172"/>
      <c r="AJU122" s="172"/>
      <c r="AJV122" s="172"/>
      <c r="AJW122" s="172"/>
      <c r="AJX122" s="172"/>
      <c r="AJY122" s="172"/>
      <c r="AJZ122" s="172"/>
      <c r="AKA122" s="172"/>
      <c r="AKB122" s="172"/>
      <c r="AKC122" s="172"/>
      <c r="AKD122" s="172"/>
      <c r="AKE122" s="172"/>
      <c r="AKF122" s="172"/>
      <c r="AKG122" s="172"/>
      <c r="AKH122" s="172"/>
      <c r="AKI122" s="172"/>
      <c r="AKJ122" s="172"/>
      <c r="AKK122" s="172"/>
      <c r="AKL122" s="172"/>
      <c r="AKM122" s="172"/>
      <c r="AKN122" s="172"/>
      <c r="AKO122" s="172"/>
      <c r="AKP122" s="172"/>
      <c r="AKQ122" s="172"/>
      <c r="AKR122" s="172"/>
      <c r="AKS122" s="172"/>
      <c r="AKT122" s="172"/>
      <c r="AKU122" s="172"/>
      <c r="AKV122" s="172"/>
      <c r="AKW122" s="172"/>
      <c r="AKX122" s="172"/>
      <c r="AKY122" s="172"/>
      <c r="AKZ122" s="172"/>
      <c r="ALA122" s="172"/>
      <c r="ALB122" s="172"/>
      <c r="ALC122" s="172"/>
      <c r="ALD122" s="172"/>
      <c r="ALE122" s="172"/>
      <c r="ALF122" s="172"/>
      <c r="ALG122" s="172"/>
      <c r="ALH122" s="172"/>
      <c r="ALI122" s="172"/>
      <c r="ALJ122" s="172"/>
      <c r="ALK122" s="172"/>
      <c r="ALL122" s="172"/>
      <c r="ALM122" s="172"/>
      <c r="ALN122" s="172"/>
      <c r="ALO122" s="172"/>
      <c r="ALP122" s="172"/>
      <c r="ALQ122" s="172"/>
      <c r="ALR122" s="172"/>
      <c r="ALS122" s="172"/>
      <c r="ALT122" s="172"/>
      <c r="ALU122" s="172"/>
      <c r="ALV122" s="172"/>
      <c r="ALW122" s="172"/>
      <c r="ALX122" s="172"/>
      <c r="ALY122" s="172"/>
      <c r="ALZ122" s="172"/>
      <c r="AMA122" s="172"/>
      <c r="AMB122" s="172"/>
      <c r="AMC122" s="172"/>
      <c r="AMD122" s="172"/>
      <c r="AME122" s="172"/>
      <c r="AMF122" s="172"/>
      <c r="AMG122" s="172"/>
      <c r="AMH122" s="172"/>
      <c r="AMI122" s="172"/>
      <c r="AMJ122" s="172"/>
      <c r="AMK122" s="172"/>
      <c r="AML122" s="172"/>
    </row>
    <row r="123" spans="1:1026" s="282" customFormat="1">
      <c r="A123" s="408" t="s">
        <v>505</v>
      </c>
      <c r="B123" s="408" t="s">
        <v>506</v>
      </c>
      <c r="C123" s="154">
        <f t="shared" si="169"/>
        <v>17</v>
      </c>
      <c r="D123" s="167">
        <f t="shared" si="170"/>
        <v>68</v>
      </c>
      <c r="E123" s="166" t="str">
        <f t="shared" si="171"/>
        <v>9C</v>
      </c>
      <c r="F123" s="367" t="str">
        <f t="shared" si="172"/>
        <v>1B</v>
      </c>
      <c r="G123" s="367" t="str">
        <f t="shared" si="173"/>
        <v>0C</v>
      </c>
      <c r="H123" s="367" t="str">
        <f t="shared" si="174"/>
        <v>57</v>
      </c>
      <c r="I123" s="367" t="str">
        <f t="shared" si="175"/>
        <v>00</v>
      </c>
      <c r="J123" s="367" t="str">
        <f t="shared" si="176"/>
        <v>03</v>
      </c>
      <c r="K123" s="367" t="str">
        <f t="shared" si="177"/>
        <v>06</v>
      </c>
      <c r="L123" s="367" t="str">
        <f t="shared" si="178"/>
        <v>23</v>
      </c>
      <c r="M123" s="367" t="str">
        <f t="shared" si="179"/>
        <v>4</v>
      </c>
      <c r="N123" s="367" t="str">
        <f t="shared" si="180"/>
        <v/>
      </c>
      <c r="O123" s="156" t="str">
        <f t="shared" si="181"/>
        <v/>
      </c>
      <c r="P123" s="157" t="str">
        <f t="shared" ref="P123:W154" si="214">MID(HEX2BIN($E123,8),P$2,1)</f>
        <v>1</v>
      </c>
      <c r="Q123" s="158" t="str">
        <f t="shared" si="214"/>
        <v>0</v>
      </c>
      <c r="R123" s="158" t="str">
        <f t="shared" si="214"/>
        <v>0</v>
      </c>
      <c r="S123" s="159" t="str">
        <f t="shared" si="214"/>
        <v>1</v>
      </c>
      <c r="T123" s="158" t="str">
        <f t="shared" si="214"/>
        <v>1</v>
      </c>
      <c r="U123" s="158" t="str">
        <f t="shared" si="214"/>
        <v>1</v>
      </c>
      <c r="V123" s="158" t="str">
        <f t="shared" si="214"/>
        <v>0</v>
      </c>
      <c r="W123" s="159" t="str">
        <f t="shared" si="214"/>
        <v>0</v>
      </c>
      <c r="X123" s="158" t="str">
        <f t="shared" ref="X123:AE154" si="215">MID(HEX2BIN($F123,8),X$2,1)</f>
        <v>0</v>
      </c>
      <c r="Y123" s="158" t="str">
        <f t="shared" si="215"/>
        <v>0</v>
      </c>
      <c r="Z123" s="158" t="str">
        <f t="shared" si="215"/>
        <v>0</v>
      </c>
      <c r="AA123" s="159" t="str">
        <f t="shared" si="215"/>
        <v>1</v>
      </c>
      <c r="AB123" s="161" t="str">
        <f t="shared" si="215"/>
        <v>1</v>
      </c>
      <c r="AC123" s="161" t="str">
        <f t="shared" si="215"/>
        <v>0</v>
      </c>
      <c r="AD123" s="158" t="str">
        <f t="shared" si="215"/>
        <v>1</v>
      </c>
      <c r="AE123" s="159" t="str">
        <f t="shared" si="215"/>
        <v>1</v>
      </c>
      <c r="AF123" s="367" t="str">
        <f t="shared" ref="AF123:AM154" si="216">MID(HEX2BIN($G123,8),AF$2,1)</f>
        <v>0</v>
      </c>
      <c r="AG123" s="162" t="str">
        <f t="shared" si="216"/>
        <v>0</v>
      </c>
      <c r="AH123" s="163" t="str">
        <f t="shared" si="216"/>
        <v>0</v>
      </c>
      <c r="AI123" s="165" t="str">
        <f t="shared" si="216"/>
        <v>0</v>
      </c>
      <c r="AJ123" s="164" t="str">
        <f t="shared" si="216"/>
        <v>1</v>
      </c>
      <c r="AK123" s="164" t="str">
        <f t="shared" si="216"/>
        <v>1</v>
      </c>
      <c r="AL123" s="289" t="str">
        <f t="shared" si="216"/>
        <v>0</v>
      </c>
      <c r="AM123" s="165" t="str">
        <f t="shared" si="216"/>
        <v>0</v>
      </c>
      <c r="AN123" s="230" t="str">
        <f t="shared" ref="AN123:AU154" si="217">MID(HEX2BIN($H123,8),AN$2,1)</f>
        <v>0</v>
      </c>
      <c r="AO123" s="230" t="str">
        <f t="shared" si="217"/>
        <v>1</v>
      </c>
      <c r="AP123" s="230" t="str">
        <f t="shared" si="217"/>
        <v>0</v>
      </c>
      <c r="AQ123" s="231" t="str">
        <f t="shared" si="217"/>
        <v>1</v>
      </c>
      <c r="AR123" s="230" t="str">
        <f t="shared" si="217"/>
        <v>0</v>
      </c>
      <c r="AS123" s="230" t="str">
        <f t="shared" si="217"/>
        <v>1</v>
      </c>
      <c r="AT123" s="230" t="str">
        <f t="shared" si="217"/>
        <v>1</v>
      </c>
      <c r="AU123" s="231" t="str">
        <f t="shared" si="217"/>
        <v>1</v>
      </c>
      <c r="AV123" s="230" t="str">
        <f t="shared" ref="AV123:BC154" si="218">MID(HEX2BIN($I123,8),AV$2,1)</f>
        <v>0</v>
      </c>
      <c r="AW123" s="232" t="str">
        <f t="shared" si="218"/>
        <v>0</v>
      </c>
      <c r="AX123" s="232" t="str">
        <f t="shared" si="218"/>
        <v>0</v>
      </c>
      <c r="AY123" s="233" t="str">
        <f t="shared" si="218"/>
        <v>0</v>
      </c>
      <c r="AZ123" s="232" t="str">
        <f t="shared" si="218"/>
        <v>0</v>
      </c>
      <c r="BA123" s="232" t="str">
        <f t="shared" si="218"/>
        <v>0</v>
      </c>
      <c r="BB123" s="232" t="str">
        <f t="shared" si="218"/>
        <v>0</v>
      </c>
      <c r="BC123" s="233" t="str">
        <f t="shared" si="218"/>
        <v>0</v>
      </c>
      <c r="BD123" s="168" t="str">
        <f t="shared" ref="BD123:BK154" si="219">MID(HEX2BIN($J123,8),BD$2,1)</f>
        <v>0</v>
      </c>
      <c r="BE123" s="168" t="str">
        <f t="shared" si="219"/>
        <v>0</v>
      </c>
      <c r="BF123" s="168" t="str">
        <f t="shared" si="219"/>
        <v>0</v>
      </c>
      <c r="BG123" s="169" t="str">
        <f t="shared" si="219"/>
        <v>0</v>
      </c>
      <c r="BH123" s="168" t="str">
        <f t="shared" si="219"/>
        <v>0</v>
      </c>
      <c r="BI123" s="168" t="str">
        <f t="shared" si="219"/>
        <v>0</v>
      </c>
      <c r="BJ123" s="168" t="str">
        <f t="shared" si="219"/>
        <v>1</v>
      </c>
      <c r="BK123" s="169" t="str">
        <f t="shared" si="219"/>
        <v>1</v>
      </c>
      <c r="BL123" s="168" t="str">
        <f t="shared" ref="BL123:BS154" si="220">MID(HEX2BIN($K123,8),BL$2,1)</f>
        <v>0</v>
      </c>
      <c r="BM123" s="168" t="str">
        <f t="shared" si="220"/>
        <v>0</v>
      </c>
      <c r="BN123" s="168" t="str">
        <f t="shared" si="220"/>
        <v>0</v>
      </c>
      <c r="BO123" s="169" t="str">
        <f t="shared" si="220"/>
        <v>0</v>
      </c>
      <c r="BP123" s="168" t="str">
        <f t="shared" si="220"/>
        <v>0</v>
      </c>
      <c r="BQ123" s="168" t="str">
        <f t="shared" si="220"/>
        <v>1</v>
      </c>
      <c r="BR123" s="168" t="str">
        <f t="shared" si="220"/>
        <v>1</v>
      </c>
      <c r="BS123" s="169" t="str">
        <f t="shared" si="220"/>
        <v>0</v>
      </c>
      <c r="BT123" s="302" t="str">
        <f t="shared" ref="BT123:CA154" si="221">MID(HEX2BIN($L123,8),BT$2,1)</f>
        <v>0</v>
      </c>
      <c r="BU123" s="302" t="str">
        <f t="shared" si="221"/>
        <v>0</v>
      </c>
      <c r="BV123" s="302" t="str">
        <f t="shared" si="221"/>
        <v>1</v>
      </c>
      <c r="BW123" s="303" t="str">
        <f t="shared" si="221"/>
        <v>0</v>
      </c>
      <c r="BX123" s="302" t="str">
        <f t="shared" si="221"/>
        <v>0</v>
      </c>
      <c r="BY123" s="302" t="str">
        <f t="shared" si="221"/>
        <v>0</v>
      </c>
      <c r="BZ123" s="302" t="str">
        <f t="shared" si="221"/>
        <v>1</v>
      </c>
      <c r="CA123" s="303" t="str">
        <f t="shared" si="221"/>
        <v>1</v>
      </c>
      <c r="CB123" s="164" t="str">
        <f t="shared" ref="CB123:CI154" si="222">MID(HEX2BIN($M123,8),CB$2,1)</f>
        <v>0</v>
      </c>
      <c r="CC123" s="289" t="str">
        <f t="shared" si="222"/>
        <v>1</v>
      </c>
      <c r="CD123" s="340" t="str">
        <f t="shared" si="222"/>
        <v>0</v>
      </c>
      <c r="CE123" s="341" t="str">
        <f t="shared" si="222"/>
        <v>0</v>
      </c>
      <c r="CF123" s="340" t="str">
        <f t="shared" si="222"/>
        <v>0</v>
      </c>
      <c r="CG123" s="340" t="str">
        <f t="shared" si="222"/>
        <v>0</v>
      </c>
      <c r="CH123" s="340" t="str">
        <f t="shared" si="222"/>
        <v>0</v>
      </c>
      <c r="CI123" s="341" t="str">
        <f t="shared" si="222"/>
        <v>0</v>
      </c>
      <c r="CJ123" s="367"/>
      <c r="CK123" s="367"/>
      <c r="CL123" s="32" t="str">
        <f t="shared" si="146"/>
        <v>9C1B</v>
      </c>
      <c r="CM123" s="285">
        <f t="shared" si="182"/>
        <v>87</v>
      </c>
      <c r="CN123" s="285">
        <f t="shared" si="183"/>
        <v>97</v>
      </c>
      <c r="CO123" s="142">
        <f t="shared" si="184"/>
        <v>63.9</v>
      </c>
      <c r="CP123" s="142">
        <f t="shared" si="185"/>
        <v>17.722222222222221</v>
      </c>
      <c r="CQ123" s="154">
        <f t="shared" si="148"/>
        <v>6</v>
      </c>
      <c r="CR123" s="367"/>
      <c r="CS123" s="170">
        <f t="shared" si="186"/>
        <v>9</v>
      </c>
      <c r="CT123" s="23">
        <f t="shared" si="187"/>
        <v>12</v>
      </c>
      <c r="CU123" s="171">
        <f t="shared" si="188"/>
        <v>1</v>
      </c>
      <c r="CV123" s="23">
        <f t="shared" si="189"/>
        <v>11</v>
      </c>
      <c r="CW123" s="172">
        <f t="shared" si="190"/>
        <v>0</v>
      </c>
      <c r="CX123" s="24">
        <f t="shared" si="191"/>
        <v>12</v>
      </c>
      <c r="CY123" s="267">
        <f t="shared" si="192"/>
        <v>5</v>
      </c>
      <c r="CZ123" s="268">
        <f t="shared" si="193"/>
        <v>7</v>
      </c>
      <c r="DA123" s="267">
        <f t="shared" si="194"/>
        <v>0</v>
      </c>
      <c r="DB123" s="268">
        <f t="shared" si="195"/>
        <v>0</v>
      </c>
      <c r="DC123" s="173">
        <f t="shared" si="196"/>
        <v>0</v>
      </c>
      <c r="DD123" s="26">
        <f t="shared" si="197"/>
        <v>3</v>
      </c>
      <c r="DE123" s="173">
        <f t="shared" si="198"/>
        <v>0</v>
      </c>
      <c r="DF123" s="26">
        <f t="shared" si="199"/>
        <v>6</v>
      </c>
      <c r="DG123" s="326">
        <f t="shared" si="200"/>
        <v>2</v>
      </c>
      <c r="DH123" s="327">
        <f t="shared" si="201"/>
        <v>3</v>
      </c>
      <c r="DI123" s="172">
        <f t="shared" si="202"/>
        <v>4</v>
      </c>
      <c r="DJ123" s="24">
        <f t="shared" si="203"/>
        <v>0</v>
      </c>
      <c r="DK123" s="172"/>
      <c r="DL123" s="19">
        <f t="shared" si="204"/>
        <v>156</v>
      </c>
      <c r="DM123" s="19">
        <f t="shared" si="205"/>
        <v>27</v>
      </c>
      <c r="DN123" s="174">
        <f t="shared" si="206"/>
        <v>12</v>
      </c>
      <c r="DO123" s="278">
        <f t="shared" si="207"/>
        <v>87</v>
      </c>
      <c r="DP123" s="278">
        <f t="shared" si="208"/>
        <v>0</v>
      </c>
      <c r="DQ123" s="20">
        <f t="shared" si="209"/>
        <v>3</v>
      </c>
      <c r="DR123" s="20">
        <f t="shared" si="210"/>
        <v>6</v>
      </c>
      <c r="DS123" s="337">
        <f t="shared" si="211"/>
        <v>35</v>
      </c>
      <c r="DT123" s="174">
        <f t="shared" si="212"/>
        <v>64</v>
      </c>
      <c r="DU123" s="172">
        <f t="shared" si="213"/>
        <v>35</v>
      </c>
      <c r="DV123" s="172"/>
      <c r="DW123" s="172"/>
      <c r="DX123" s="172"/>
      <c r="DY123" s="172"/>
      <c r="DZ123" s="172"/>
      <c r="EA123" s="172"/>
      <c r="EB123" s="172"/>
      <c r="EC123" s="172"/>
      <c r="ED123" s="172"/>
      <c r="EE123" s="172"/>
      <c r="EF123" s="172"/>
      <c r="EG123" s="172"/>
      <c r="EH123" s="172"/>
      <c r="EI123" s="172"/>
      <c r="EJ123" s="172"/>
      <c r="EK123" s="172"/>
      <c r="EL123" s="172"/>
      <c r="EM123" s="172"/>
      <c r="EN123" s="172"/>
      <c r="EO123" s="172"/>
      <c r="EP123" s="172"/>
      <c r="EQ123" s="172"/>
      <c r="ER123" s="172"/>
      <c r="ES123" s="172"/>
      <c r="ET123" s="172"/>
      <c r="EU123" s="172"/>
      <c r="EV123" s="172"/>
      <c r="EW123" s="172"/>
      <c r="EX123" s="172"/>
      <c r="EY123" s="172"/>
      <c r="EZ123" s="172"/>
      <c r="FA123" s="172"/>
      <c r="FB123" s="172"/>
      <c r="FC123" s="172"/>
      <c r="FD123" s="172"/>
      <c r="FE123" s="172"/>
      <c r="FF123" s="172"/>
      <c r="FG123" s="172"/>
      <c r="FH123" s="172"/>
      <c r="FI123" s="172"/>
      <c r="FJ123" s="172"/>
      <c r="FK123" s="172"/>
      <c r="FL123" s="172"/>
      <c r="FM123" s="172"/>
      <c r="FN123" s="172"/>
      <c r="FO123" s="172"/>
      <c r="FP123" s="172"/>
      <c r="FQ123" s="172"/>
      <c r="FR123" s="172"/>
      <c r="FS123" s="172"/>
      <c r="FT123" s="172"/>
      <c r="FU123" s="172"/>
      <c r="FV123" s="172"/>
      <c r="FW123" s="172"/>
      <c r="FX123" s="172"/>
      <c r="FY123" s="172"/>
      <c r="FZ123" s="172"/>
      <c r="GA123" s="172"/>
      <c r="GB123" s="172"/>
      <c r="GC123" s="172"/>
      <c r="GD123" s="172"/>
      <c r="GE123" s="172"/>
      <c r="GF123" s="172"/>
      <c r="GG123" s="172"/>
      <c r="GH123" s="172"/>
      <c r="GI123" s="172"/>
      <c r="GJ123" s="172"/>
      <c r="GK123" s="172"/>
      <c r="GL123" s="172"/>
      <c r="GM123" s="172"/>
      <c r="GN123" s="172"/>
      <c r="GO123" s="172"/>
      <c r="GP123" s="172"/>
      <c r="GQ123" s="172"/>
      <c r="GR123" s="172"/>
      <c r="GS123" s="172"/>
      <c r="GT123" s="172"/>
      <c r="GU123" s="172"/>
      <c r="GV123" s="172"/>
      <c r="GW123" s="172"/>
      <c r="GX123" s="172"/>
      <c r="GY123" s="172"/>
      <c r="GZ123" s="172"/>
      <c r="HA123" s="172"/>
      <c r="HB123" s="172"/>
      <c r="HC123" s="172"/>
      <c r="HD123" s="172"/>
      <c r="HE123" s="172"/>
      <c r="HF123" s="172"/>
      <c r="HG123" s="172"/>
      <c r="HH123" s="172"/>
      <c r="HI123" s="172"/>
      <c r="HJ123" s="172"/>
      <c r="HK123" s="172"/>
      <c r="HL123" s="172"/>
      <c r="HM123" s="172"/>
      <c r="HN123" s="172"/>
      <c r="HO123" s="172"/>
      <c r="HP123" s="172"/>
      <c r="HQ123" s="172"/>
      <c r="HR123" s="172"/>
      <c r="HS123" s="172"/>
      <c r="HT123" s="172"/>
      <c r="HU123" s="172"/>
      <c r="HV123" s="172"/>
      <c r="HW123" s="172"/>
      <c r="HX123" s="172"/>
      <c r="HY123" s="172"/>
      <c r="HZ123" s="172"/>
      <c r="IA123" s="172"/>
      <c r="IB123" s="172"/>
      <c r="IC123" s="172"/>
      <c r="ID123" s="172"/>
      <c r="IE123" s="172"/>
      <c r="IF123" s="172"/>
      <c r="IG123" s="172"/>
      <c r="IH123" s="172"/>
      <c r="II123" s="172"/>
      <c r="IJ123" s="172"/>
      <c r="IK123" s="172"/>
      <c r="IL123" s="172"/>
      <c r="IM123" s="172"/>
      <c r="IN123" s="172"/>
      <c r="IO123" s="172"/>
      <c r="IP123" s="172"/>
      <c r="IQ123" s="172"/>
      <c r="IR123" s="172"/>
      <c r="IS123" s="172"/>
      <c r="IT123" s="172"/>
      <c r="IU123" s="172"/>
      <c r="IV123" s="172"/>
      <c r="IW123" s="172"/>
      <c r="IX123" s="172"/>
      <c r="IY123" s="172"/>
      <c r="IZ123" s="172"/>
      <c r="JA123" s="172"/>
      <c r="JB123" s="172"/>
      <c r="JC123" s="172"/>
      <c r="JD123" s="172"/>
      <c r="JE123" s="172"/>
      <c r="JF123" s="172"/>
      <c r="JG123" s="172"/>
      <c r="JH123" s="172"/>
      <c r="JI123" s="172"/>
      <c r="JJ123" s="172"/>
      <c r="JK123" s="172"/>
      <c r="JL123" s="172"/>
      <c r="JM123" s="172"/>
      <c r="JN123" s="172"/>
      <c r="JO123" s="172"/>
      <c r="JP123" s="172"/>
      <c r="JQ123" s="172"/>
      <c r="JR123" s="172"/>
      <c r="JS123" s="172"/>
      <c r="JT123" s="172"/>
      <c r="JU123" s="172"/>
      <c r="JV123" s="172"/>
      <c r="JW123" s="172"/>
      <c r="JX123" s="172"/>
      <c r="JY123" s="172"/>
      <c r="JZ123" s="172"/>
      <c r="KA123" s="172"/>
      <c r="KB123" s="172"/>
      <c r="KC123" s="172"/>
      <c r="KD123" s="172"/>
      <c r="KE123" s="172"/>
      <c r="KF123" s="172"/>
      <c r="KG123" s="172"/>
      <c r="KH123" s="172"/>
      <c r="KI123" s="172"/>
      <c r="KJ123" s="172"/>
      <c r="KK123" s="172"/>
      <c r="KL123" s="172"/>
      <c r="KM123" s="172"/>
      <c r="KN123" s="172"/>
      <c r="KO123" s="172"/>
      <c r="KP123" s="172"/>
      <c r="KQ123" s="172"/>
      <c r="KR123" s="172"/>
      <c r="KS123" s="172"/>
      <c r="KT123" s="172"/>
      <c r="KU123" s="172"/>
      <c r="KV123" s="172"/>
      <c r="KW123" s="172"/>
      <c r="KX123" s="172"/>
      <c r="KY123" s="172"/>
      <c r="KZ123" s="172"/>
      <c r="LA123" s="172"/>
      <c r="LB123" s="172"/>
      <c r="LC123" s="172"/>
      <c r="LD123" s="172"/>
      <c r="LE123" s="172"/>
      <c r="LF123" s="172"/>
      <c r="LG123" s="172"/>
      <c r="LH123" s="172"/>
      <c r="LI123" s="172"/>
      <c r="LJ123" s="172"/>
      <c r="LK123" s="172"/>
      <c r="LL123" s="172"/>
      <c r="LM123" s="172"/>
      <c r="LN123" s="172"/>
      <c r="LO123" s="172"/>
      <c r="LP123" s="172"/>
      <c r="LQ123" s="172"/>
      <c r="LR123" s="172"/>
      <c r="LS123" s="172"/>
      <c r="LT123" s="172"/>
      <c r="LU123" s="172"/>
      <c r="LV123" s="172"/>
      <c r="LW123" s="172"/>
      <c r="LX123" s="172"/>
      <c r="LY123" s="172"/>
      <c r="LZ123" s="172"/>
      <c r="MA123" s="172"/>
      <c r="MB123" s="172"/>
      <c r="MC123" s="172"/>
      <c r="MD123" s="172"/>
      <c r="ME123" s="172"/>
      <c r="MF123" s="172"/>
      <c r="MG123" s="172"/>
      <c r="MH123" s="172"/>
      <c r="MI123" s="172"/>
      <c r="MJ123" s="172"/>
      <c r="MK123" s="172"/>
      <c r="ML123" s="172"/>
      <c r="MM123" s="172"/>
      <c r="MN123" s="172"/>
      <c r="MO123" s="172"/>
      <c r="MP123" s="172"/>
      <c r="MQ123" s="172"/>
      <c r="MR123" s="172"/>
      <c r="MS123" s="172"/>
      <c r="MT123" s="172"/>
      <c r="MU123" s="172"/>
      <c r="MV123" s="172"/>
      <c r="MW123" s="172"/>
      <c r="MX123" s="172"/>
      <c r="MY123" s="172"/>
      <c r="MZ123" s="172"/>
      <c r="NA123" s="172"/>
      <c r="NB123" s="172"/>
      <c r="NC123" s="172"/>
      <c r="ND123" s="172"/>
      <c r="NE123" s="172"/>
      <c r="NF123" s="172"/>
      <c r="NG123" s="172"/>
      <c r="NH123" s="172"/>
      <c r="NI123" s="172"/>
      <c r="NJ123" s="172"/>
      <c r="NK123" s="172"/>
      <c r="NL123" s="172"/>
      <c r="NM123" s="172"/>
      <c r="NN123" s="172"/>
      <c r="NO123" s="172"/>
      <c r="NP123" s="172"/>
      <c r="NQ123" s="172"/>
      <c r="NR123" s="172"/>
      <c r="NS123" s="172"/>
      <c r="NT123" s="172"/>
      <c r="NU123" s="172"/>
      <c r="NV123" s="172"/>
      <c r="NW123" s="172"/>
      <c r="NX123" s="172"/>
      <c r="NY123" s="172"/>
      <c r="NZ123" s="172"/>
      <c r="OA123" s="172"/>
      <c r="OB123" s="172"/>
      <c r="OC123" s="172"/>
      <c r="OD123" s="172"/>
      <c r="OE123" s="172"/>
      <c r="OF123" s="172"/>
      <c r="OG123" s="172"/>
      <c r="OH123" s="172"/>
      <c r="OI123" s="172"/>
      <c r="OJ123" s="172"/>
      <c r="OK123" s="172"/>
      <c r="OL123" s="172"/>
      <c r="OM123" s="172"/>
      <c r="ON123" s="172"/>
      <c r="OO123" s="172"/>
      <c r="OP123" s="172"/>
      <c r="OQ123" s="172"/>
      <c r="OR123" s="172"/>
      <c r="OS123" s="172"/>
      <c r="OT123" s="172"/>
      <c r="OU123" s="172"/>
      <c r="OV123" s="172"/>
      <c r="OW123" s="172"/>
      <c r="OX123" s="172"/>
      <c r="OY123" s="172"/>
      <c r="OZ123" s="172"/>
      <c r="PA123" s="172"/>
      <c r="PB123" s="172"/>
      <c r="PC123" s="172"/>
      <c r="PD123" s="172"/>
      <c r="PE123" s="172"/>
      <c r="PF123" s="172"/>
      <c r="PG123" s="172"/>
      <c r="PH123" s="172"/>
      <c r="PI123" s="172"/>
      <c r="PJ123" s="172"/>
      <c r="PK123" s="172"/>
      <c r="PL123" s="172"/>
      <c r="PM123" s="172"/>
      <c r="PN123" s="172"/>
      <c r="PO123" s="172"/>
      <c r="PP123" s="172"/>
      <c r="PQ123" s="172"/>
      <c r="PR123" s="172"/>
      <c r="PS123" s="172"/>
      <c r="PT123" s="172"/>
      <c r="PU123" s="172"/>
      <c r="PV123" s="172"/>
      <c r="PW123" s="172"/>
      <c r="PX123" s="172"/>
      <c r="PY123" s="172"/>
      <c r="PZ123" s="172"/>
      <c r="QA123" s="172"/>
      <c r="QB123" s="172"/>
      <c r="QC123" s="172"/>
      <c r="QD123" s="172"/>
      <c r="QE123" s="172"/>
      <c r="QF123" s="172"/>
      <c r="QG123" s="172"/>
      <c r="QH123" s="172"/>
      <c r="QI123" s="172"/>
      <c r="QJ123" s="172"/>
      <c r="QK123" s="172"/>
      <c r="QL123" s="172"/>
      <c r="QM123" s="172"/>
      <c r="QN123" s="172"/>
      <c r="QO123" s="172"/>
      <c r="QP123" s="172"/>
      <c r="QQ123" s="172"/>
      <c r="QR123" s="172"/>
      <c r="QS123" s="172"/>
      <c r="QT123" s="172"/>
      <c r="QU123" s="172"/>
      <c r="QV123" s="172"/>
      <c r="QW123" s="172"/>
      <c r="QX123" s="172"/>
      <c r="QY123" s="172"/>
      <c r="QZ123" s="172"/>
      <c r="RA123" s="172"/>
      <c r="RB123" s="172"/>
      <c r="RC123" s="172"/>
      <c r="RD123" s="172"/>
      <c r="RE123" s="172"/>
      <c r="RF123" s="172"/>
      <c r="RG123" s="172"/>
      <c r="RH123" s="172"/>
      <c r="RI123" s="172"/>
      <c r="RJ123" s="172"/>
      <c r="RK123" s="172"/>
      <c r="RL123" s="172"/>
      <c r="RM123" s="172"/>
      <c r="RN123" s="172"/>
      <c r="RO123" s="172"/>
      <c r="RP123" s="172"/>
      <c r="RQ123" s="172"/>
      <c r="RR123" s="172"/>
      <c r="RS123" s="172"/>
      <c r="RT123" s="172"/>
      <c r="RU123" s="172"/>
      <c r="RV123" s="172"/>
      <c r="RW123" s="172"/>
      <c r="RX123" s="172"/>
      <c r="RY123" s="172"/>
      <c r="RZ123" s="172"/>
      <c r="SA123" s="172"/>
      <c r="SB123" s="172"/>
      <c r="SC123" s="172"/>
      <c r="SD123" s="172"/>
      <c r="SE123" s="172"/>
      <c r="SF123" s="172"/>
      <c r="SG123" s="172"/>
      <c r="SH123" s="172"/>
      <c r="SI123" s="172"/>
      <c r="SJ123" s="172"/>
      <c r="SK123" s="172"/>
      <c r="SL123" s="172"/>
      <c r="SM123" s="172"/>
      <c r="SN123" s="172"/>
      <c r="SO123" s="172"/>
      <c r="SP123" s="172"/>
      <c r="SQ123" s="172"/>
      <c r="SR123" s="172"/>
      <c r="SS123" s="172"/>
      <c r="ST123" s="172"/>
      <c r="SU123" s="172"/>
      <c r="SV123" s="172"/>
      <c r="SW123" s="172"/>
      <c r="SX123" s="172"/>
      <c r="SY123" s="172"/>
      <c r="SZ123" s="172"/>
      <c r="TA123" s="172"/>
      <c r="TB123" s="172"/>
      <c r="TC123" s="172"/>
      <c r="TD123" s="172"/>
      <c r="TE123" s="172"/>
      <c r="TF123" s="172"/>
      <c r="TG123" s="172"/>
      <c r="TH123" s="172"/>
      <c r="TI123" s="172"/>
      <c r="TJ123" s="172"/>
      <c r="TK123" s="172"/>
      <c r="TL123" s="172"/>
      <c r="TM123" s="172"/>
      <c r="TN123" s="172"/>
      <c r="TO123" s="172"/>
      <c r="TP123" s="172"/>
      <c r="TQ123" s="172"/>
      <c r="TR123" s="172"/>
      <c r="TS123" s="172"/>
      <c r="TT123" s="172"/>
      <c r="TU123" s="172"/>
      <c r="TV123" s="172"/>
      <c r="TW123" s="172"/>
      <c r="TX123" s="172"/>
      <c r="TY123" s="172"/>
      <c r="TZ123" s="172"/>
      <c r="UA123" s="172"/>
      <c r="UB123" s="172"/>
      <c r="UC123" s="172"/>
      <c r="UD123" s="172"/>
      <c r="UE123" s="172"/>
      <c r="UF123" s="172"/>
      <c r="UG123" s="172"/>
      <c r="UH123" s="172"/>
      <c r="UI123" s="172"/>
      <c r="UJ123" s="172"/>
      <c r="UK123" s="172"/>
      <c r="UL123" s="172"/>
      <c r="UM123" s="172"/>
      <c r="UN123" s="172"/>
      <c r="UO123" s="172"/>
      <c r="UP123" s="172"/>
      <c r="UQ123" s="172"/>
      <c r="UR123" s="172"/>
      <c r="US123" s="172"/>
      <c r="UT123" s="172"/>
      <c r="UU123" s="172"/>
      <c r="UV123" s="172"/>
      <c r="UW123" s="172"/>
      <c r="UX123" s="172"/>
      <c r="UY123" s="172"/>
      <c r="UZ123" s="172"/>
      <c r="VA123" s="172"/>
      <c r="VB123" s="172"/>
      <c r="VC123" s="172"/>
      <c r="VD123" s="172"/>
      <c r="VE123" s="172"/>
      <c r="VF123" s="172"/>
      <c r="VG123" s="172"/>
      <c r="VH123" s="172"/>
      <c r="VI123" s="172"/>
      <c r="VJ123" s="172"/>
      <c r="VK123" s="172"/>
      <c r="VL123" s="172"/>
      <c r="VM123" s="172"/>
      <c r="VN123" s="172"/>
      <c r="VO123" s="172"/>
      <c r="VP123" s="172"/>
      <c r="VQ123" s="172"/>
      <c r="VR123" s="172"/>
      <c r="VS123" s="172"/>
      <c r="VT123" s="172"/>
      <c r="VU123" s="172"/>
      <c r="VV123" s="172"/>
      <c r="VW123" s="172"/>
      <c r="VX123" s="172"/>
      <c r="VY123" s="172"/>
      <c r="VZ123" s="172"/>
      <c r="WA123" s="172"/>
      <c r="WB123" s="172"/>
      <c r="WC123" s="172"/>
      <c r="WD123" s="172"/>
      <c r="WE123" s="172"/>
      <c r="WF123" s="172"/>
      <c r="WG123" s="172"/>
      <c r="WH123" s="172"/>
      <c r="WI123" s="172"/>
      <c r="WJ123" s="172"/>
      <c r="WK123" s="172"/>
      <c r="WL123" s="172"/>
      <c r="WM123" s="172"/>
      <c r="WN123" s="172"/>
      <c r="WO123" s="172"/>
      <c r="WP123" s="172"/>
      <c r="WQ123" s="172"/>
      <c r="WR123" s="172"/>
      <c r="WS123" s="172"/>
      <c r="WT123" s="172"/>
      <c r="WU123" s="172"/>
      <c r="WV123" s="172"/>
      <c r="WW123" s="172"/>
      <c r="WX123" s="172"/>
      <c r="WY123" s="172"/>
      <c r="WZ123" s="172"/>
      <c r="XA123" s="172"/>
      <c r="XB123" s="172"/>
      <c r="XC123" s="172"/>
      <c r="XD123" s="172"/>
      <c r="XE123" s="172"/>
      <c r="XF123" s="172"/>
      <c r="XG123" s="172"/>
      <c r="XH123" s="172"/>
      <c r="XI123" s="172"/>
      <c r="XJ123" s="172"/>
      <c r="XK123" s="172"/>
      <c r="XL123" s="172"/>
      <c r="XM123" s="172"/>
      <c r="XN123" s="172"/>
      <c r="XO123" s="172"/>
      <c r="XP123" s="172"/>
      <c r="XQ123" s="172"/>
      <c r="XR123" s="172"/>
      <c r="XS123" s="172"/>
      <c r="XT123" s="172"/>
      <c r="XU123" s="172"/>
      <c r="XV123" s="172"/>
      <c r="XW123" s="172"/>
      <c r="XX123" s="172"/>
      <c r="XY123" s="172"/>
      <c r="XZ123" s="172"/>
      <c r="YA123" s="172"/>
      <c r="YB123" s="172"/>
      <c r="YC123" s="172"/>
      <c r="YD123" s="172"/>
      <c r="YE123" s="172"/>
      <c r="YF123" s="172"/>
      <c r="YG123" s="172"/>
      <c r="YH123" s="172"/>
      <c r="YI123" s="172"/>
      <c r="YJ123" s="172"/>
      <c r="YK123" s="172"/>
      <c r="YL123" s="172"/>
      <c r="YM123" s="172"/>
      <c r="YN123" s="172"/>
      <c r="YO123" s="172"/>
      <c r="YP123" s="172"/>
      <c r="YQ123" s="172"/>
      <c r="YR123" s="172"/>
      <c r="YS123" s="172"/>
      <c r="YT123" s="172"/>
      <c r="YU123" s="172"/>
      <c r="YV123" s="172"/>
      <c r="YW123" s="172"/>
      <c r="YX123" s="172"/>
      <c r="YY123" s="172"/>
      <c r="YZ123" s="172"/>
      <c r="ZA123" s="172"/>
      <c r="ZB123" s="172"/>
      <c r="ZC123" s="172"/>
      <c r="ZD123" s="172"/>
      <c r="ZE123" s="172"/>
      <c r="ZF123" s="172"/>
      <c r="ZG123" s="172"/>
      <c r="ZH123" s="172"/>
      <c r="ZI123" s="172"/>
      <c r="ZJ123" s="172"/>
      <c r="ZK123" s="172"/>
      <c r="ZL123" s="172"/>
      <c r="ZM123" s="172"/>
      <c r="ZN123" s="172"/>
      <c r="ZO123" s="172"/>
      <c r="ZP123" s="172"/>
      <c r="ZQ123" s="172"/>
      <c r="ZR123" s="172"/>
      <c r="ZS123" s="172"/>
      <c r="ZT123" s="172"/>
      <c r="ZU123" s="172"/>
      <c r="ZV123" s="172"/>
      <c r="ZW123" s="172"/>
      <c r="ZX123" s="172"/>
      <c r="ZY123" s="172"/>
      <c r="ZZ123" s="172"/>
      <c r="AAA123" s="172"/>
      <c r="AAB123" s="172"/>
      <c r="AAC123" s="172"/>
      <c r="AAD123" s="172"/>
      <c r="AAE123" s="172"/>
      <c r="AAF123" s="172"/>
      <c r="AAG123" s="172"/>
      <c r="AAH123" s="172"/>
      <c r="AAI123" s="172"/>
      <c r="AAJ123" s="172"/>
      <c r="AAK123" s="172"/>
      <c r="AAL123" s="172"/>
      <c r="AAM123" s="172"/>
      <c r="AAN123" s="172"/>
      <c r="AAO123" s="172"/>
      <c r="AAP123" s="172"/>
      <c r="AAQ123" s="172"/>
      <c r="AAR123" s="172"/>
      <c r="AAS123" s="172"/>
      <c r="AAT123" s="172"/>
      <c r="AAU123" s="172"/>
      <c r="AAV123" s="172"/>
      <c r="AAW123" s="172"/>
      <c r="AAX123" s="172"/>
      <c r="AAY123" s="172"/>
      <c r="AAZ123" s="172"/>
      <c r="ABA123" s="172"/>
      <c r="ABB123" s="172"/>
      <c r="ABC123" s="172"/>
      <c r="ABD123" s="172"/>
      <c r="ABE123" s="172"/>
      <c r="ABF123" s="172"/>
      <c r="ABG123" s="172"/>
      <c r="ABH123" s="172"/>
      <c r="ABI123" s="172"/>
      <c r="ABJ123" s="172"/>
      <c r="ABK123" s="172"/>
      <c r="ABL123" s="172"/>
      <c r="ABM123" s="172"/>
      <c r="ABN123" s="172"/>
      <c r="ABO123" s="172"/>
      <c r="ABP123" s="172"/>
      <c r="ABQ123" s="172"/>
      <c r="ABR123" s="172"/>
      <c r="ABS123" s="172"/>
      <c r="ABT123" s="172"/>
      <c r="ABU123" s="172"/>
      <c r="ABV123" s="172"/>
      <c r="ABW123" s="172"/>
      <c r="ABX123" s="172"/>
      <c r="ABY123" s="172"/>
      <c r="ABZ123" s="172"/>
      <c r="ACA123" s="172"/>
      <c r="ACB123" s="172"/>
      <c r="ACC123" s="172"/>
      <c r="ACD123" s="172"/>
      <c r="ACE123" s="172"/>
      <c r="ACF123" s="172"/>
      <c r="ACG123" s="172"/>
      <c r="ACH123" s="172"/>
      <c r="ACI123" s="172"/>
      <c r="ACJ123" s="172"/>
      <c r="ACK123" s="172"/>
      <c r="ACL123" s="172"/>
      <c r="ACM123" s="172"/>
      <c r="ACN123" s="172"/>
      <c r="ACO123" s="172"/>
      <c r="ACP123" s="172"/>
      <c r="ACQ123" s="172"/>
      <c r="ACR123" s="172"/>
      <c r="ACS123" s="172"/>
      <c r="ACT123" s="172"/>
      <c r="ACU123" s="172"/>
      <c r="ACV123" s="172"/>
      <c r="ACW123" s="172"/>
      <c r="ACX123" s="172"/>
      <c r="ACY123" s="172"/>
      <c r="ACZ123" s="172"/>
      <c r="ADA123" s="172"/>
      <c r="ADB123" s="172"/>
      <c r="ADC123" s="172"/>
      <c r="ADD123" s="172"/>
      <c r="ADE123" s="172"/>
      <c r="ADF123" s="172"/>
      <c r="ADG123" s="172"/>
      <c r="ADH123" s="172"/>
      <c r="ADI123" s="172"/>
      <c r="ADJ123" s="172"/>
      <c r="ADK123" s="172"/>
      <c r="ADL123" s="172"/>
      <c r="ADM123" s="172"/>
      <c r="ADN123" s="172"/>
      <c r="ADO123" s="172"/>
      <c r="ADP123" s="172"/>
      <c r="ADQ123" s="172"/>
      <c r="ADR123" s="172"/>
      <c r="ADS123" s="172"/>
      <c r="ADT123" s="172"/>
      <c r="ADU123" s="172"/>
      <c r="ADV123" s="172"/>
      <c r="ADW123" s="172"/>
      <c r="ADX123" s="172"/>
      <c r="ADY123" s="172"/>
      <c r="ADZ123" s="172"/>
      <c r="AEA123" s="172"/>
      <c r="AEB123" s="172"/>
      <c r="AEC123" s="172"/>
      <c r="AED123" s="172"/>
      <c r="AEE123" s="172"/>
      <c r="AEF123" s="172"/>
      <c r="AEG123" s="172"/>
      <c r="AEH123" s="172"/>
      <c r="AEI123" s="172"/>
      <c r="AEJ123" s="172"/>
      <c r="AEK123" s="172"/>
      <c r="AEL123" s="172"/>
      <c r="AEM123" s="172"/>
      <c r="AEN123" s="172"/>
      <c r="AEO123" s="172"/>
      <c r="AEP123" s="172"/>
      <c r="AEQ123" s="172"/>
      <c r="AER123" s="172"/>
      <c r="AES123" s="172"/>
      <c r="AET123" s="172"/>
      <c r="AEU123" s="172"/>
      <c r="AEV123" s="172"/>
      <c r="AEW123" s="172"/>
      <c r="AEX123" s="172"/>
      <c r="AEY123" s="172"/>
      <c r="AEZ123" s="172"/>
      <c r="AFA123" s="172"/>
      <c r="AFB123" s="172"/>
      <c r="AFC123" s="172"/>
      <c r="AFD123" s="172"/>
      <c r="AFE123" s="172"/>
      <c r="AFF123" s="172"/>
      <c r="AFG123" s="172"/>
      <c r="AFH123" s="172"/>
      <c r="AFI123" s="172"/>
      <c r="AFJ123" s="172"/>
      <c r="AFK123" s="172"/>
      <c r="AFL123" s="172"/>
      <c r="AFM123" s="172"/>
      <c r="AFN123" s="172"/>
      <c r="AFO123" s="172"/>
      <c r="AFP123" s="172"/>
      <c r="AFQ123" s="172"/>
      <c r="AFR123" s="172"/>
      <c r="AFS123" s="172"/>
      <c r="AFT123" s="172"/>
      <c r="AFU123" s="172"/>
      <c r="AFV123" s="172"/>
      <c r="AFW123" s="172"/>
      <c r="AFX123" s="172"/>
      <c r="AFY123" s="172"/>
      <c r="AFZ123" s="172"/>
      <c r="AGA123" s="172"/>
      <c r="AGB123" s="172"/>
      <c r="AGC123" s="172"/>
      <c r="AGD123" s="172"/>
      <c r="AGE123" s="172"/>
      <c r="AGF123" s="172"/>
      <c r="AGG123" s="172"/>
      <c r="AGH123" s="172"/>
      <c r="AGI123" s="172"/>
      <c r="AGJ123" s="172"/>
      <c r="AGK123" s="172"/>
      <c r="AGL123" s="172"/>
      <c r="AGM123" s="172"/>
      <c r="AGN123" s="172"/>
      <c r="AGO123" s="172"/>
      <c r="AGP123" s="172"/>
      <c r="AGQ123" s="172"/>
      <c r="AGR123" s="172"/>
      <c r="AGS123" s="172"/>
      <c r="AGT123" s="172"/>
      <c r="AGU123" s="172"/>
      <c r="AGV123" s="172"/>
      <c r="AGW123" s="172"/>
      <c r="AGX123" s="172"/>
      <c r="AGY123" s="172"/>
      <c r="AGZ123" s="172"/>
      <c r="AHA123" s="172"/>
      <c r="AHB123" s="172"/>
      <c r="AHC123" s="172"/>
      <c r="AHD123" s="172"/>
      <c r="AHE123" s="172"/>
      <c r="AHF123" s="172"/>
      <c r="AHG123" s="172"/>
      <c r="AHH123" s="172"/>
      <c r="AHI123" s="172"/>
      <c r="AHJ123" s="172"/>
      <c r="AHK123" s="172"/>
      <c r="AHL123" s="172"/>
      <c r="AHM123" s="172"/>
      <c r="AHN123" s="172"/>
      <c r="AHO123" s="172"/>
      <c r="AHP123" s="172"/>
      <c r="AHQ123" s="172"/>
      <c r="AHR123" s="172"/>
      <c r="AHS123" s="172"/>
      <c r="AHT123" s="172"/>
      <c r="AHU123" s="172"/>
      <c r="AHV123" s="172"/>
      <c r="AHW123" s="172"/>
      <c r="AHX123" s="172"/>
      <c r="AHY123" s="172"/>
      <c r="AHZ123" s="172"/>
      <c r="AIA123" s="172"/>
      <c r="AIB123" s="172"/>
      <c r="AIC123" s="172"/>
      <c r="AID123" s="172"/>
      <c r="AIE123" s="172"/>
      <c r="AIF123" s="172"/>
      <c r="AIG123" s="172"/>
      <c r="AIH123" s="172"/>
      <c r="AII123" s="172"/>
      <c r="AIJ123" s="172"/>
      <c r="AIK123" s="172"/>
      <c r="AIL123" s="172"/>
      <c r="AIM123" s="172"/>
      <c r="AIN123" s="172"/>
      <c r="AIO123" s="172"/>
      <c r="AIP123" s="172"/>
      <c r="AIQ123" s="172"/>
      <c r="AIR123" s="172"/>
      <c r="AIS123" s="172"/>
      <c r="AIT123" s="172"/>
      <c r="AIU123" s="172"/>
      <c r="AIV123" s="172"/>
      <c r="AIW123" s="172"/>
      <c r="AIX123" s="172"/>
      <c r="AIY123" s="172"/>
      <c r="AIZ123" s="172"/>
      <c r="AJA123" s="172"/>
      <c r="AJB123" s="172"/>
      <c r="AJC123" s="172"/>
      <c r="AJD123" s="172"/>
      <c r="AJE123" s="172"/>
      <c r="AJF123" s="172"/>
      <c r="AJG123" s="172"/>
      <c r="AJH123" s="172"/>
      <c r="AJI123" s="172"/>
      <c r="AJJ123" s="172"/>
      <c r="AJK123" s="172"/>
      <c r="AJL123" s="172"/>
      <c r="AJM123" s="172"/>
      <c r="AJN123" s="172"/>
      <c r="AJO123" s="172"/>
      <c r="AJP123" s="172"/>
      <c r="AJQ123" s="172"/>
      <c r="AJR123" s="172"/>
      <c r="AJS123" s="172"/>
      <c r="AJT123" s="172"/>
      <c r="AJU123" s="172"/>
      <c r="AJV123" s="172"/>
      <c r="AJW123" s="172"/>
      <c r="AJX123" s="172"/>
      <c r="AJY123" s="172"/>
      <c r="AJZ123" s="172"/>
      <c r="AKA123" s="172"/>
      <c r="AKB123" s="172"/>
      <c r="AKC123" s="172"/>
      <c r="AKD123" s="172"/>
      <c r="AKE123" s="172"/>
      <c r="AKF123" s="172"/>
      <c r="AKG123" s="172"/>
      <c r="AKH123" s="172"/>
      <c r="AKI123" s="172"/>
      <c r="AKJ123" s="172"/>
      <c r="AKK123" s="172"/>
      <c r="AKL123" s="172"/>
      <c r="AKM123" s="172"/>
      <c r="AKN123" s="172"/>
      <c r="AKO123" s="172"/>
      <c r="AKP123" s="172"/>
      <c r="AKQ123" s="172"/>
      <c r="AKR123" s="172"/>
      <c r="AKS123" s="172"/>
      <c r="AKT123" s="172"/>
      <c r="AKU123" s="172"/>
      <c r="AKV123" s="172"/>
      <c r="AKW123" s="172"/>
      <c r="AKX123" s="172"/>
      <c r="AKY123" s="172"/>
      <c r="AKZ123" s="172"/>
      <c r="ALA123" s="172"/>
      <c r="ALB123" s="172"/>
      <c r="ALC123" s="172"/>
      <c r="ALD123" s="172"/>
      <c r="ALE123" s="172"/>
      <c r="ALF123" s="172"/>
      <c r="ALG123" s="172"/>
      <c r="ALH123" s="172"/>
      <c r="ALI123" s="172"/>
      <c r="ALJ123" s="172"/>
      <c r="ALK123" s="172"/>
      <c r="ALL123" s="172"/>
      <c r="ALM123" s="172"/>
      <c r="ALN123" s="172"/>
      <c r="ALO123" s="172"/>
      <c r="ALP123" s="172"/>
      <c r="ALQ123" s="172"/>
      <c r="ALR123" s="172"/>
      <c r="ALS123" s="172"/>
      <c r="ALT123" s="172"/>
      <c r="ALU123" s="172"/>
      <c r="ALV123" s="172"/>
      <c r="ALW123" s="172"/>
      <c r="ALX123" s="172"/>
      <c r="ALY123" s="172"/>
      <c r="ALZ123" s="172"/>
      <c r="AMA123" s="172"/>
      <c r="AMB123" s="172"/>
      <c r="AMC123" s="172"/>
      <c r="AMD123" s="172"/>
      <c r="AME123" s="172"/>
      <c r="AMF123" s="172"/>
      <c r="AMG123" s="172"/>
      <c r="AMH123" s="172"/>
      <c r="AMI123" s="172"/>
      <c r="AMJ123" s="172"/>
      <c r="AMK123" s="172"/>
      <c r="AML123" s="172"/>
    </row>
    <row r="124" spans="1:1026" s="282" customFormat="1">
      <c r="A124" s="408" t="s">
        <v>507</v>
      </c>
      <c r="B124" s="408" t="s">
        <v>508</v>
      </c>
      <c r="C124" s="154">
        <f t="shared" si="169"/>
        <v>17</v>
      </c>
      <c r="D124" s="167">
        <f t="shared" si="170"/>
        <v>68</v>
      </c>
      <c r="E124" s="166" t="str">
        <f t="shared" si="171"/>
        <v>9C</v>
      </c>
      <c r="F124" s="367" t="str">
        <f t="shared" si="172"/>
        <v>1B</v>
      </c>
      <c r="G124" s="367" t="str">
        <f t="shared" si="173"/>
        <v>0E</v>
      </c>
      <c r="H124" s="367" t="str">
        <f t="shared" si="174"/>
        <v>57</v>
      </c>
      <c r="I124" s="367" t="str">
        <f t="shared" si="175"/>
        <v>00</v>
      </c>
      <c r="J124" s="367" t="str">
        <f t="shared" si="176"/>
        <v>04</v>
      </c>
      <c r="K124" s="367" t="str">
        <f t="shared" si="177"/>
        <v>06</v>
      </c>
      <c r="L124" s="367" t="str">
        <f t="shared" si="178"/>
        <v>26</v>
      </c>
      <c r="M124" s="367" t="str">
        <f t="shared" si="179"/>
        <v>4</v>
      </c>
      <c r="N124" s="367" t="str">
        <f t="shared" si="180"/>
        <v/>
      </c>
      <c r="O124" s="156" t="str">
        <f t="shared" si="181"/>
        <v/>
      </c>
      <c r="P124" s="157" t="str">
        <f t="shared" si="214"/>
        <v>1</v>
      </c>
      <c r="Q124" s="158" t="str">
        <f t="shared" si="214"/>
        <v>0</v>
      </c>
      <c r="R124" s="158" t="str">
        <f t="shared" si="214"/>
        <v>0</v>
      </c>
      <c r="S124" s="159" t="str">
        <f t="shared" si="214"/>
        <v>1</v>
      </c>
      <c r="T124" s="158" t="str">
        <f t="shared" si="214"/>
        <v>1</v>
      </c>
      <c r="U124" s="158" t="str">
        <f t="shared" si="214"/>
        <v>1</v>
      </c>
      <c r="V124" s="158" t="str">
        <f t="shared" si="214"/>
        <v>0</v>
      </c>
      <c r="W124" s="159" t="str">
        <f t="shared" si="214"/>
        <v>0</v>
      </c>
      <c r="X124" s="158" t="str">
        <f t="shared" si="215"/>
        <v>0</v>
      </c>
      <c r="Y124" s="158" t="str">
        <f t="shared" si="215"/>
        <v>0</v>
      </c>
      <c r="Z124" s="158" t="str">
        <f t="shared" si="215"/>
        <v>0</v>
      </c>
      <c r="AA124" s="159" t="str">
        <f t="shared" si="215"/>
        <v>1</v>
      </c>
      <c r="AB124" s="161" t="str">
        <f t="shared" si="215"/>
        <v>1</v>
      </c>
      <c r="AC124" s="161" t="str">
        <f t="shared" si="215"/>
        <v>0</v>
      </c>
      <c r="AD124" s="158" t="str">
        <f t="shared" si="215"/>
        <v>1</v>
      </c>
      <c r="AE124" s="159" t="str">
        <f t="shared" si="215"/>
        <v>1</v>
      </c>
      <c r="AF124" s="367" t="str">
        <f t="shared" si="216"/>
        <v>0</v>
      </c>
      <c r="AG124" s="162" t="str">
        <f t="shared" si="216"/>
        <v>0</v>
      </c>
      <c r="AH124" s="163" t="str">
        <f t="shared" si="216"/>
        <v>0</v>
      </c>
      <c r="AI124" s="165" t="str">
        <f t="shared" si="216"/>
        <v>0</v>
      </c>
      <c r="AJ124" s="164" t="str">
        <f t="shared" si="216"/>
        <v>1</v>
      </c>
      <c r="AK124" s="164" t="str">
        <f t="shared" si="216"/>
        <v>1</v>
      </c>
      <c r="AL124" s="289" t="str">
        <f t="shared" si="216"/>
        <v>1</v>
      </c>
      <c r="AM124" s="165" t="str">
        <f t="shared" si="216"/>
        <v>0</v>
      </c>
      <c r="AN124" s="230" t="str">
        <f t="shared" si="217"/>
        <v>0</v>
      </c>
      <c r="AO124" s="230" t="str">
        <f t="shared" si="217"/>
        <v>1</v>
      </c>
      <c r="AP124" s="230" t="str">
        <f t="shared" si="217"/>
        <v>0</v>
      </c>
      <c r="AQ124" s="231" t="str">
        <f t="shared" si="217"/>
        <v>1</v>
      </c>
      <c r="AR124" s="230" t="str">
        <f t="shared" si="217"/>
        <v>0</v>
      </c>
      <c r="AS124" s="230" t="str">
        <f t="shared" si="217"/>
        <v>1</v>
      </c>
      <c r="AT124" s="230" t="str">
        <f t="shared" si="217"/>
        <v>1</v>
      </c>
      <c r="AU124" s="231" t="str">
        <f t="shared" si="217"/>
        <v>1</v>
      </c>
      <c r="AV124" s="230" t="str">
        <f t="shared" si="218"/>
        <v>0</v>
      </c>
      <c r="AW124" s="232" t="str">
        <f t="shared" si="218"/>
        <v>0</v>
      </c>
      <c r="AX124" s="232" t="str">
        <f t="shared" si="218"/>
        <v>0</v>
      </c>
      <c r="AY124" s="233" t="str">
        <f t="shared" si="218"/>
        <v>0</v>
      </c>
      <c r="AZ124" s="232" t="str">
        <f t="shared" si="218"/>
        <v>0</v>
      </c>
      <c r="BA124" s="232" t="str">
        <f t="shared" si="218"/>
        <v>0</v>
      </c>
      <c r="BB124" s="232" t="str">
        <f t="shared" si="218"/>
        <v>0</v>
      </c>
      <c r="BC124" s="233" t="str">
        <f t="shared" si="218"/>
        <v>0</v>
      </c>
      <c r="BD124" s="168" t="str">
        <f t="shared" si="219"/>
        <v>0</v>
      </c>
      <c r="BE124" s="168" t="str">
        <f t="shared" si="219"/>
        <v>0</v>
      </c>
      <c r="BF124" s="168" t="str">
        <f t="shared" si="219"/>
        <v>0</v>
      </c>
      <c r="BG124" s="169" t="str">
        <f t="shared" si="219"/>
        <v>0</v>
      </c>
      <c r="BH124" s="168" t="str">
        <f t="shared" si="219"/>
        <v>0</v>
      </c>
      <c r="BI124" s="168" t="str">
        <f t="shared" si="219"/>
        <v>1</v>
      </c>
      <c r="BJ124" s="168" t="str">
        <f t="shared" si="219"/>
        <v>0</v>
      </c>
      <c r="BK124" s="169" t="str">
        <f t="shared" si="219"/>
        <v>0</v>
      </c>
      <c r="BL124" s="168" t="str">
        <f t="shared" si="220"/>
        <v>0</v>
      </c>
      <c r="BM124" s="168" t="str">
        <f t="shared" si="220"/>
        <v>0</v>
      </c>
      <c r="BN124" s="168" t="str">
        <f t="shared" si="220"/>
        <v>0</v>
      </c>
      <c r="BO124" s="169" t="str">
        <f t="shared" si="220"/>
        <v>0</v>
      </c>
      <c r="BP124" s="168" t="str">
        <f t="shared" si="220"/>
        <v>0</v>
      </c>
      <c r="BQ124" s="168" t="str">
        <f t="shared" si="220"/>
        <v>1</v>
      </c>
      <c r="BR124" s="168" t="str">
        <f t="shared" si="220"/>
        <v>1</v>
      </c>
      <c r="BS124" s="169" t="str">
        <f t="shared" si="220"/>
        <v>0</v>
      </c>
      <c r="BT124" s="302" t="str">
        <f t="shared" si="221"/>
        <v>0</v>
      </c>
      <c r="BU124" s="302" t="str">
        <f t="shared" si="221"/>
        <v>0</v>
      </c>
      <c r="BV124" s="302" t="str">
        <f t="shared" si="221"/>
        <v>1</v>
      </c>
      <c r="BW124" s="303" t="str">
        <f t="shared" si="221"/>
        <v>0</v>
      </c>
      <c r="BX124" s="302" t="str">
        <f t="shared" si="221"/>
        <v>0</v>
      </c>
      <c r="BY124" s="302" t="str">
        <f t="shared" si="221"/>
        <v>1</v>
      </c>
      <c r="BZ124" s="302" t="str">
        <f t="shared" si="221"/>
        <v>1</v>
      </c>
      <c r="CA124" s="303" t="str">
        <f t="shared" si="221"/>
        <v>0</v>
      </c>
      <c r="CB124" s="164" t="str">
        <f t="shared" si="222"/>
        <v>0</v>
      </c>
      <c r="CC124" s="289" t="str">
        <f t="shared" si="222"/>
        <v>1</v>
      </c>
      <c r="CD124" s="340" t="str">
        <f t="shared" si="222"/>
        <v>0</v>
      </c>
      <c r="CE124" s="341" t="str">
        <f t="shared" si="222"/>
        <v>0</v>
      </c>
      <c r="CF124" s="340" t="str">
        <f t="shared" si="222"/>
        <v>0</v>
      </c>
      <c r="CG124" s="340" t="str">
        <f t="shared" si="222"/>
        <v>0</v>
      </c>
      <c r="CH124" s="340" t="str">
        <f t="shared" si="222"/>
        <v>0</v>
      </c>
      <c r="CI124" s="341" t="str">
        <f t="shared" si="222"/>
        <v>0</v>
      </c>
      <c r="CJ124" s="367"/>
      <c r="CK124" s="367"/>
      <c r="CL124" s="32" t="str">
        <f t="shared" si="146"/>
        <v>9C1B</v>
      </c>
      <c r="CM124" s="285">
        <f t="shared" si="182"/>
        <v>87</v>
      </c>
      <c r="CN124" s="285">
        <f t="shared" si="183"/>
        <v>97</v>
      </c>
      <c r="CO124" s="142">
        <f t="shared" si="184"/>
        <v>64</v>
      </c>
      <c r="CP124" s="142">
        <f t="shared" si="185"/>
        <v>17.777777777777779</v>
      </c>
      <c r="CQ124" s="154">
        <f t="shared" si="148"/>
        <v>7</v>
      </c>
      <c r="CR124" s="367"/>
      <c r="CS124" s="170">
        <f t="shared" si="186"/>
        <v>9</v>
      </c>
      <c r="CT124" s="23">
        <f t="shared" si="187"/>
        <v>12</v>
      </c>
      <c r="CU124" s="171">
        <f t="shared" si="188"/>
        <v>1</v>
      </c>
      <c r="CV124" s="23">
        <f t="shared" si="189"/>
        <v>11</v>
      </c>
      <c r="CW124" s="172">
        <f t="shared" si="190"/>
        <v>0</v>
      </c>
      <c r="CX124" s="24">
        <f t="shared" si="191"/>
        <v>14</v>
      </c>
      <c r="CY124" s="267">
        <f t="shared" si="192"/>
        <v>5</v>
      </c>
      <c r="CZ124" s="268">
        <f t="shared" si="193"/>
        <v>7</v>
      </c>
      <c r="DA124" s="267">
        <f t="shared" si="194"/>
        <v>0</v>
      </c>
      <c r="DB124" s="268">
        <f t="shared" si="195"/>
        <v>0</v>
      </c>
      <c r="DC124" s="173">
        <f t="shared" si="196"/>
        <v>0</v>
      </c>
      <c r="DD124" s="26">
        <f t="shared" si="197"/>
        <v>4</v>
      </c>
      <c r="DE124" s="173">
        <f t="shared" si="198"/>
        <v>0</v>
      </c>
      <c r="DF124" s="26">
        <f t="shared" si="199"/>
        <v>6</v>
      </c>
      <c r="DG124" s="326">
        <f t="shared" si="200"/>
        <v>2</v>
      </c>
      <c r="DH124" s="327">
        <f t="shared" si="201"/>
        <v>6</v>
      </c>
      <c r="DI124" s="172">
        <f t="shared" si="202"/>
        <v>4</v>
      </c>
      <c r="DJ124" s="24">
        <f t="shared" si="203"/>
        <v>0</v>
      </c>
      <c r="DK124" s="172"/>
      <c r="DL124" s="19">
        <f t="shared" si="204"/>
        <v>156</v>
      </c>
      <c r="DM124" s="19">
        <f t="shared" si="205"/>
        <v>27</v>
      </c>
      <c r="DN124" s="174">
        <f t="shared" si="206"/>
        <v>14</v>
      </c>
      <c r="DO124" s="278">
        <f t="shared" si="207"/>
        <v>87</v>
      </c>
      <c r="DP124" s="278">
        <f t="shared" si="208"/>
        <v>0</v>
      </c>
      <c r="DQ124" s="20">
        <f t="shared" si="209"/>
        <v>4</v>
      </c>
      <c r="DR124" s="20">
        <f t="shared" si="210"/>
        <v>6</v>
      </c>
      <c r="DS124" s="337">
        <f t="shared" si="211"/>
        <v>38</v>
      </c>
      <c r="DT124" s="174">
        <f t="shared" si="212"/>
        <v>64</v>
      </c>
      <c r="DU124" s="172">
        <f t="shared" si="213"/>
        <v>38</v>
      </c>
      <c r="DV124" s="172"/>
      <c r="DW124" s="172"/>
      <c r="DX124" s="172"/>
      <c r="DY124" s="172"/>
      <c r="DZ124" s="172"/>
      <c r="EA124" s="172"/>
      <c r="EB124" s="172"/>
      <c r="EC124" s="172"/>
      <c r="ED124" s="172"/>
      <c r="EE124" s="172"/>
      <c r="EF124" s="172"/>
      <c r="EG124" s="172"/>
      <c r="EH124" s="172"/>
      <c r="EI124" s="172"/>
      <c r="EJ124" s="172"/>
      <c r="EK124" s="172"/>
      <c r="EL124" s="172"/>
      <c r="EM124" s="172"/>
      <c r="EN124" s="172"/>
      <c r="EO124" s="172"/>
      <c r="EP124" s="172"/>
      <c r="EQ124" s="172"/>
      <c r="ER124" s="172"/>
      <c r="ES124" s="172"/>
      <c r="ET124" s="172"/>
      <c r="EU124" s="172"/>
      <c r="EV124" s="172"/>
      <c r="EW124" s="172"/>
      <c r="EX124" s="172"/>
      <c r="EY124" s="172"/>
      <c r="EZ124" s="172"/>
      <c r="FA124" s="172"/>
      <c r="FB124" s="172"/>
      <c r="FC124" s="172"/>
      <c r="FD124" s="172"/>
      <c r="FE124" s="172"/>
      <c r="FF124" s="172"/>
      <c r="FG124" s="172"/>
      <c r="FH124" s="172"/>
      <c r="FI124" s="172"/>
      <c r="FJ124" s="172"/>
      <c r="FK124" s="172"/>
      <c r="FL124" s="172"/>
      <c r="FM124" s="172"/>
      <c r="FN124" s="172"/>
      <c r="FO124" s="172"/>
      <c r="FP124" s="172"/>
      <c r="FQ124" s="172"/>
      <c r="FR124" s="172"/>
      <c r="FS124" s="172"/>
      <c r="FT124" s="172"/>
      <c r="FU124" s="172"/>
      <c r="FV124" s="172"/>
      <c r="FW124" s="172"/>
      <c r="FX124" s="172"/>
      <c r="FY124" s="172"/>
      <c r="FZ124" s="172"/>
      <c r="GA124" s="172"/>
      <c r="GB124" s="172"/>
      <c r="GC124" s="172"/>
      <c r="GD124" s="172"/>
      <c r="GE124" s="172"/>
      <c r="GF124" s="172"/>
      <c r="GG124" s="172"/>
      <c r="GH124" s="172"/>
      <c r="GI124" s="172"/>
      <c r="GJ124" s="172"/>
      <c r="GK124" s="172"/>
      <c r="GL124" s="172"/>
      <c r="GM124" s="172"/>
      <c r="GN124" s="172"/>
      <c r="GO124" s="172"/>
      <c r="GP124" s="172"/>
      <c r="GQ124" s="172"/>
      <c r="GR124" s="172"/>
      <c r="GS124" s="172"/>
      <c r="GT124" s="172"/>
      <c r="GU124" s="172"/>
      <c r="GV124" s="172"/>
      <c r="GW124" s="172"/>
      <c r="GX124" s="172"/>
      <c r="GY124" s="172"/>
      <c r="GZ124" s="172"/>
      <c r="HA124" s="172"/>
      <c r="HB124" s="172"/>
      <c r="HC124" s="172"/>
      <c r="HD124" s="172"/>
      <c r="HE124" s="172"/>
      <c r="HF124" s="172"/>
      <c r="HG124" s="172"/>
      <c r="HH124" s="172"/>
      <c r="HI124" s="172"/>
      <c r="HJ124" s="172"/>
      <c r="HK124" s="172"/>
      <c r="HL124" s="172"/>
      <c r="HM124" s="172"/>
      <c r="HN124" s="172"/>
      <c r="HO124" s="172"/>
      <c r="HP124" s="172"/>
      <c r="HQ124" s="172"/>
      <c r="HR124" s="172"/>
      <c r="HS124" s="172"/>
      <c r="HT124" s="172"/>
      <c r="HU124" s="172"/>
      <c r="HV124" s="172"/>
      <c r="HW124" s="172"/>
      <c r="HX124" s="172"/>
      <c r="HY124" s="172"/>
      <c r="HZ124" s="172"/>
      <c r="IA124" s="172"/>
      <c r="IB124" s="172"/>
      <c r="IC124" s="172"/>
      <c r="ID124" s="172"/>
      <c r="IE124" s="172"/>
      <c r="IF124" s="172"/>
      <c r="IG124" s="172"/>
      <c r="IH124" s="172"/>
      <c r="II124" s="172"/>
      <c r="IJ124" s="172"/>
      <c r="IK124" s="172"/>
      <c r="IL124" s="172"/>
      <c r="IM124" s="172"/>
      <c r="IN124" s="172"/>
      <c r="IO124" s="172"/>
      <c r="IP124" s="172"/>
      <c r="IQ124" s="172"/>
      <c r="IR124" s="172"/>
      <c r="IS124" s="172"/>
      <c r="IT124" s="172"/>
      <c r="IU124" s="172"/>
      <c r="IV124" s="172"/>
      <c r="IW124" s="172"/>
      <c r="IX124" s="172"/>
      <c r="IY124" s="172"/>
      <c r="IZ124" s="172"/>
      <c r="JA124" s="172"/>
      <c r="JB124" s="172"/>
      <c r="JC124" s="172"/>
      <c r="JD124" s="172"/>
      <c r="JE124" s="172"/>
      <c r="JF124" s="172"/>
      <c r="JG124" s="172"/>
      <c r="JH124" s="172"/>
      <c r="JI124" s="172"/>
      <c r="JJ124" s="172"/>
      <c r="JK124" s="172"/>
      <c r="JL124" s="172"/>
      <c r="JM124" s="172"/>
      <c r="JN124" s="172"/>
      <c r="JO124" s="172"/>
      <c r="JP124" s="172"/>
      <c r="JQ124" s="172"/>
      <c r="JR124" s="172"/>
      <c r="JS124" s="172"/>
      <c r="JT124" s="172"/>
      <c r="JU124" s="172"/>
      <c r="JV124" s="172"/>
      <c r="JW124" s="172"/>
      <c r="JX124" s="172"/>
      <c r="JY124" s="172"/>
      <c r="JZ124" s="172"/>
      <c r="KA124" s="172"/>
      <c r="KB124" s="172"/>
      <c r="KC124" s="172"/>
      <c r="KD124" s="172"/>
      <c r="KE124" s="172"/>
      <c r="KF124" s="172"/>
      <c r="KG124" s="172"/>
      <c r="KH124" s="172"/>
      <c r="KI124" s="172"/>
      <c r="KJ124" s="172"/>
      <c r="KK124" s="172"/>
      <c r="KL124" s="172"/>
      <c r="KM124" s="172"/>
      <c r="KN124" s="172"/>
      <c r="KO124" s="172"/>
      <c r="KP124" s="172"/>
      <c r="KQ124" s="172"/>
      <c r="KR124" s="172"/>
      <c r="KS124" s="172"/>
      <c r="KT124" s="172"/>
      <c r="KU124" s="172"/>
      <c r="KV124" s="172"/>
      <c r="KW124" s="172"/>
      <c r="KX124" s="172"/>
      <c r="KY124" s="172"/>
      <c r="KZ124" s="172"/>
      <c r="LA124" s="172"/>
      <c r="LB124" s="172"/>
      <c r="LC124" s="172"/>
      <c r="LD124" s="172"/>
      <c r="LE124" s="172"/>
      <c r="LF124" s="172"/>
      <c r="LG124" s="172"/>
      <c r="LH124" s="172"/>
      <c r="LI124" s="172"/>
      <c r="LJ124" s="172"/>
      <c r="LK124" s="172"/>
      <c r="LL124" s="172"/>
      <c r="LM124" s="172"/>
      <c r="LN124" s="172"/>
      <c r="LO124" s="172"/>
      <c r="LP124" s="172"/>
      <c r="LQ124" s="172"/>
      <c r="LR124" s="172"/>
      <c r="LS124" s="172"/>
      <c r="LT124" s="172"/>
      <c r="LU124" s="172"/>
      <c r="LV124" s="172"/>
      <c r="LW124" s="172"/>
      <c r="LX124" s="172"/>
      <c r="LY124" s="172"/>
      <c r="LZ124" s="172"/>
      <c r="MA124" s="172"/>
      <c r="MB124" s="172"/>
      <c r="MC124" s="172"/>
      <c r="MD124" s="172"/>
      <c r="ME124" s="172"/>
      <c r="MF124" s="172"/>
      <c r="MG124" s="172"/>
      <c r="MH124" s="172"/>
      <c r="MI124" s="172"/>
      <c r="MJ124" s="172"/>
      <c r="MK124" s="172"/>
      <c r="ML124" s="172"/>
      <c r="MM124" s="172"/>
      <c r="MN124" s="172"/>
      <c r="MO124" s="172"/>
      <c r="MP124" s="172"/>
      <c r="MQ124" s="172"/>
      <c r="MR124" s="172"/>
      <c r="MS124" s="172"/>
      <c r="MT124" s="172"/>
      <c r="MU124" s="172"/>
      <c r="MV124" s="172"/>
      <c r="MW124" s="172"/>
      <c r="MX124" s="172"/>
      <c r="MY124" s="172"/>
      <c r="MZ124" s="172"/>
      <c r="NA124" s="172"/>
      <c r="NB124" s="172"/>
      <c r="NC124" s="172"/>
      <c r="ND124" s="172"/>
      <c r="NE124" s="172"/>
      <c r="NF124" s="172"/>
      <c r="NG124" s="172"/>
      <c r="NH124" s="172"/>
      <c r="NI124" s="172"/>
      <c r="NJ124" s="172"/>
      <c r="NK124" s="172"/>
      <c r="NL124" s="172"/>
      <c r="NM124" s="172"/>
      <c r="NN124" s="172"/>
      <c r="NO124" s="172"/>
      <c r="NP124" s="172"/>
      <c r="NQ124" s="172"/>
      <c r="NR124" s="172"/>
      <c r="NS124" s="172"/>
      <c r="NT124" s="172"/>
      <c r="NU124" s="172"/>
      <c r="NV124" s="172"/>
      <c r="NW124" s="172"/>
      <c r="NX124" s="172"/>
      <c r="NY124" s="172"/>
      <c r="NZ124" s="172"/>
      <c r="OA124" s="172"/>
      <c r="OB124" s="172"/>
      <c r="OC124" s="172"/>
      <c r="OD124" s="172"/>
      <c r="OE124" s="172"/>
      <c r="OF124" s="172"/>
      <c r="OG124" s="172"/>
      <c r="OH124" s="172"/>
      <c r="OI124" s="172"/>
      <c r="OJ124" s="172"/>
      <c r="OK124" s="172"/>
      <c r="OL124" s="172"/>
      <c r="OM124" s="172"/>
      <c r="ON124" s="172"/>
      <c r="OO124" s="172"/>
      <c r="OP124" s="172"/>
      <c r="OQ124" s="172"/>
      <c r="OR124" s="172"/>
      <c r="OS124" s="172"/>
      <c r="OT124" s="172"/>
      <c r="OU124" s="172"/>
      <c r="OV124" s="172"/>
      <c r="OW124" s="172"/>
      <c r="OX124" s="172"/>
      <c r="OY124" s="172"/>
      <c r="OZ124" s="172"/>
      <c r="PA124" s="172"/>
      <c r="PB124" s="172"/>
      <c r="PC124" s="172"/>
      <c r="PD124" s="172"/>
      <c r="PE124" s="172"/>
      <c r="PF124" s="172"/>
      <c r="PG124" s="172"/>
      <c r="PH124" s="172"/>
      <c r="PI124" s="172"/>
      <c r="PJ124" s="172"/>
      <c r="PK124" s="172"/>
      <c r="PL124" s="172"/>
      <c r="PM124" s="172"/>
      <c r="PN124" s="172"/>
      <c r="PO124" s="172"/>
      <c r="PP124" s="172"/>
      <c r="PQ124" s="172"/>
      <c r="PR124" s="172"/>
      <c r="PS124" s="172"/>
      <c r="PT124" s="172"/>
      <c r="PU124" s="172"/>
      <c r="PV124" s="172"/>
      <c r="PW124" s="172"/>
      <c r="PX124" s="172"/>
      <c r="PY124" s="172"/>
      <c r="PZ124" s="172"/>
      <c r="QA124" s="172"/>
      <c r="QB124" s="172"/>
      <c r="QC124" s="172"/>
      <c r="QD124" s="172"/>
      <c r="QE124" s="172"/>
      <c r="QF124" s="172"/>
      <c r="QG124" s="172"/>
      <c r="QH124" s="172"/>
      <c r="QI124" s="172"/>
      <c r="QJ124" s="172"/>
      <c r="QK124" s="172"/>
      <c r="QL124" s="172"/>
      <c r="QM124" s="172"/>
      <c r="QN124" s="172"/>
      <c r="QO124" s="172"/>
      <c r="QP124" s="172"/>
      <c r="QQ124" s="172"/>
      <c r="QR124" s="172"/>
      <c r="QS124" s="172"/>
      <c r="QT124" s="172"/>
      <c r="QU124" s="172"/>
      <c r="QV124" s="172"/>
      <c r="QW124" s="172"/>
      <c r="QX124" s="172"/>
      <c r="QY124" s="172"/>
      <c r="QZ124" s="172"/>
      <c r="RA124" s="172"/>
      <c r="RB124" s="172"/>
      <c r="RC124" s="172"/>
      <c r="RD124" s="172"/>
      <c r="RE124" s="172"/>
      <c r="RF124" s="172"/>
      <c r="RG124" s="172"/>
      <c r="RH124" s="172"/>
      <c r="RI124" s="172"/>
      <c r="RJ124" s="172"/>
      <c r="RK124" s="172"/>
      <c r="RL124" s="172"/>
      <c r="RM124" s="172"/>
      <c r="RN124" s="172"/>
      <c r="RO124" s="172"/>
      <c r="RP124" s="172"/>
      <c r="RQ124" s="172"/>
      <c r="RR124" s="172"/>
      <c r="RS124" s="172"/>
      <c r="RT124" s="172"/>
      <c r="RU124" s="172"/>
      <c r="RV124" s="172"/>
      <c r="RW124" s="172"/>
      <c r="RX124" s="172"/>
      <c r="RY124" s="172"/>
      <c r="RZ124" s="172"/>
      <c r="SA124" s="172"/>
      <c r="SB124" s="172"/>
      <c r="SC124" s="172"/>
      <c r="SD124" s="172"/>
      <c r="SE124" s="172"/>
      <c r="SF124" s="172"/>
      <c r="SG124" s="172"/>
      <c r="SH124" s="172"/>
      <c r="SI124" s="172"/>
      <c r="SJ124" s="172"/>
      <c r="SK124" s="172"/>
      <c r="SL124" s="172"/>
      <c r="SM124" s="172"/>
      <c r="SN124" s="172"/>
      <c r="SO124" s="172"/>
      <c r="SP124" s="172"/>
      <c r="SQ124" s="172"/>
      <c r="SR124" s="172"/>
      <c r="SS124" s="172"/>
      <c r="ST124" s="172"/>
      <c r="SU124" s="172"/>
      <c r="SV124" s="172"/>
      <c r="SW124" s="172"/>
      <c r="SX124" s="172"/>
      <c r="SY124" s="172"/>
      <c r="SZ124" s="172"/>
      <c r="TA124" s="172"/>
      <c r="TB124" s="172"/>
      <c r="TC124" s="172"/>
      <c r="TD124" s="172"/>
      <c r="TE124" s="172"/>
      <c r="TF124" s="172"/>
      <c r="TG124" s="172"/>
      <c r="TH124" s="172"/>
      <c r="TI124" s="172"/>
      <c r="TJ124" s="172"/>
      <c r="TK124" s="172"/>
      <c r="TL124" s="172"/>
      <c r="TM124" s="172"/>
      <c r="TN124" s="172"/>
      <c r="TO124" s="172"/>
      <c r="TP124" s="172"/>
      <c r="TQ124" s="172"/>
      <c r="TR124" s="172"/>
      <c r="TS124" s="172"/>
      <c r="TT124" s="172"/>
      <c r="TU124" s="172"/>
      <c r="TV124" s="172"/>
      <c r="TW124" s="172"/>
      <c r="TX124" s="172"/>
      <c r="TY124" s="172"/>
      <c r="TZ124" s="172"/>
      <c r="UA124" s="172"/>
      <c r="UB124" s="172"/>
      <c r="UC124" s="172"/>
      <c r="UD124" s="172"/>
      <c r="UE124" s="172"/>
      <c r="UF124" s="172"/>
      <c r="UG124" s="172"/>
      <c r="UH124" s="172"/>
      <c r="UI124" s="172"/>
      <c r="UJ124" s="172"/>
      <c r="UK124" s="172"/>
      <c r="UL124" s="172"/>
      <c r="UM124" s="172"/>
      <c r="UN124" s="172"/>
      <c r="UO124" s="172"/>
      <c r="UP124" s="172"/>
      <c r="UQ124" s="172"/>
      <c r="UR124" s="172"/>
      <c r="US124" s="172"/>
      <c r="UT124" s="172"/>
      <c r="UU124" s="172"/>
      <c r="UV124" s="172"/>
      <c r="UW124" s="172"/>
      <c r="UX124" s="172"/>
      <c r="UY124" s="172"/>
      <c r="UZ124" s="172"/>
      <c r="VA124" s="172"/>
      <c r="VB124" s="172"/>
      <c r="VC124" s="172"/>
      <c r="VD124" s="172"/>
      <c r="VE124" s="172"/>
      <c r="VF124" s="172"/>
      <c r="VG124" s="172"/>
      <c r="VH124" s="172"/>
      <c r="VI124" s="172"/>
      <c r="VJ124" s="172"/>
      <c r="VK124" s="172"/>
      <c r="VL124" s="172"/>
      <c r="VM124" s="172"/>
      <c r="VN124" s="172"/>
      <c r="VO124" s="172"/>
      <c r="VP124" s="172"/>
      <c r="VQ124" s="172"/>
      <c r="VR124" s="172"/>
      <c r="VS124" s="172"/>
      <c r="VT124" s="172"/>
      <c r="VU124" s="172"/>
      <c r="VV124" s="172"/>
      <c r="VW124" s="172"/>
      <c r="VX124" s="172"/>
      <c r="VY124" s="172"/>
      <c r="VZ124" s="172"/>
      <c r="WA124" s="172"/>
      <c r="WB124" s="172"/>
      <c r="WC124" s="172"/>
      <c r="WD124" s="172"/>
      <c r="WE124" s="172"/>
      <c r="WF124" s="172"/>
      <c r="WG124" s="172"/>
      <c r="WH124" s="172"/>
      <c r="WI124" s="172"/>
      <c r="WJ124" s="172"/>
      <c r="WK124" s="172"/>
      <c r="WL124" s="172"/>
      <c r="WM124" s="172"/>
      <c r="WN124" s="172"/>
      <c r="WO124" s="172"/>
      <c r="WP124" s="172"/>
      <c r="WQ124" s="172"/>
      <c r="WR124" s="172"/>
      <c r="WS124" s="172"/>
      <c r="WT124" s="172"/>
      <c r="WU124" s="172"/>
      <c r="WV124" s="172"/>
      <c r="WW124" s="172"/>
      <c r="WX124" s="172"/>
      <c r="WY124" s="172"/>
      <c r="WZ124" s="172"/>
      <c r="XA124" s="172"/>
      <c r="XB124" s="172"/>
      <c r="XC124" s="172"/>
      <c r="XD124" s="172"/>
      <c r="XE124" s="172"/>
      <c r="XF124" s="172"/>
      <c r="XG124" s="172"/>
      <c r="XH124" s="172"/>
      <c r="XI124" s="172"/>
      <c r="XJ124" s="172"/>
      <c r="XK124" s="172"/>
      <c r="XL124" s="172"/>
      <c r="XM124" s="172"/>
      <c r="XN124" s="172"/>
      <c r="XO124" s="172"/>
      <c r="XP124" s="172"/>
      <c r="XQ124" s="172"/>
      <c r="XR124" s="172"/>
      <c r="XS124" s="172"/>
      <c r="XT124" s="172"/>
      <c r="XU124" s="172"/>
      <c r="XV124" s="172"/>
      <c r="XW124" s="172"/>
      <c r="XX124" s="172"/>
      <c r="XY124" s="172"/>
      <c r="XZ124" s="172"/>
      <c r="YA124" s="172"/>
      <c r="YB124" s="172"/>
      <c r="YC124" s="172"/>
      <c r="YD124" s="172"/>
      <c r="YE124" s="172"/>
      <c r="YF124" s="172"/>
      <c r="YG124" s="172"/>
      <c r="YH124" s="172"/>
      <c r="YI124" s="172"/>
      <c r="YJ124" s="172"/>
      <c r="YK124" s="172"/>
      <c r="YL124" s="172"/>
      <c r="YM124" s="172"/>
      <c r="YN124" s="172"/>
      <c r="YO124" s="172"/>
      <c r="YP124" s="172"/>
      <c r="YQ124" s="172"/>
      <c r="YR124" s="172"/>
      <c r="YS124" s="172"/>
      <c r="YT124" s="172"/>
      <c r="YU124" s="172"/>
      <c r="YV124" s="172"/>
      <c r="YW124" s="172"/>
      <c r="YX124" s="172"/>
      <c r="YY124" s="172"/>
      <c r="YZ124" s="172"/>
      <c r="ZA124" s="172"/>
      <c r="ZB124" s="172"/>
      <c r="ZC124" s="172"/>
      <c r="ZD124" s="172"/>
      <c r="ZE124" s="172"/>
      <c r="ZF124" s="172"/>
      <c r="ZG124" s="172"/>
      <c r="ZH124" s="172"/>
      <c r="ZI124" s="172"/>
      <c r="ZJ124" s="172"/>
      <c r="ZK124" s="172"/>
      <c r="ZL124" s="172"/>
      <c r="ZM124" s="172"/>
      <c r="ZN124" s="172"/>
      <c r="ZO124" s="172"/>
      <c r="ZP124" s="172"/>
      <c r="ZQ124" s="172"/>
      <c r="ZR124" s="172"/>
      <c r="ZS124" s="172"/>
      <c r="ZT124" s="172"/>
      <c r="ZU124" s="172"/>
      <c r="ZV124" s="172"/>
      <c r="ZW124" s="172"/>
      <c r="ZX124" s="172"/>
      <c r="ZY124" s="172"/>
      <c r="ZZ124" s="172"/>
      <c r="AAA124" s="172"/>
      <c r="AAB124" s="172"/>
      <c r="AAC124" s="172"/>
      <c r="AAD124" s="172"/>
      <c r="AAE124" s="172"/>
      <c r="AAF124" s="172"/>
      <c r="AAG124" s="172"/>
      <c r="AAH124" s="172"/>
      <c r="AAI124" s="172"/>
      <c r="AAJ124" s="172"/>
      <c r="AAK124" s="172"/>
      <c r="AAL124" s="172"/>
      <c r="AAM124" s="172"/>
      <c r="AAN124" s="172"/>
      <c r="AAO124" s="172"/>
      <c r="AAP124" s="172"/>
      <c r="AAQ124" s="172"/>
      <c r="AAR124" s="172"/>
      <c r="AAS124" s="172"/>
      <c r="AAT124" s="172"/>
      <c r="AAU124" s="172"/>
      <c r="AAV124" s="172"/>
      <c r="AAW124" s="172"/>
      <c r="AAX124" s="172"/>
      <c r="AAY124" s="172"/>
      <c r="AAZ124" s="172"/>
      <c r="ABA124" s="172"/>
      <c r="ABB124" s="172"/>
      <c r="ABC124" s="172"/>
      <c r="ABD124" s="172"/>
      <c r="ABE124" s="172"/>
      <c r="ABF124" s="172"/>
      <c r="ABG124" s="172"/>
      <c r="ABH124" s="172"/>
      <c r="ABI124" s="172"/>
      <c r="ABJ124" s="172"/>
      <c r="ABK124" s="172"/>
      <c r="ABL124" s="172"/>
      <c r="ABM124" s="172"/>
      <c r="ABN124" s="172"/>
      <c r="ABO124" s="172"/>
      <c r="ABP124" s="172"/>
      <c r="ABQ124" s="172"/>
      <c r="ABR124" s="172"/>
      <c r="ABS124" s="172"/>
      <c r="ABT124" s="172"/>
      <c r="ABU124" s="172"/>
      <c r="ABV124" s="172"/>
      <c r="ABW124" s="172"/>
      <c r="ABX124" s="172"/>
      <c r="ABY124" s="172"/>
      <c r="ABZ124" s="172"/>
      <c r="ACA124" s="172"/>
      <c r="ACB124" s="172"/>
      <c r="ACC124" s="172"/>
      <c r="ACD124" s="172"/>
      <c r="ACE124" s="172"/>
      <c r="ACF124" s="172"/>
      <c r="ACG124" s="172"/>
      <c r="ACH124" s="172"/>
      <c r="ACI124" s="172"/>
      <c r="ACJ124" s="172"/>
      <c r="ACK124" s="172"/>
      <c r="ACL124" s="172"/>
      <c r="ACM124" s="172"/>
      <c r="ACN124" s="172"/>
      <c r="ACO124" s="172"/>
      <c r="ACP124" s="172"/>
      <c r="ACQ124" s="172"/>
      <c r="ACR124" s="172"/>
      <c r="ACS124" s="172"/>
      <c r="ACT124" s="172"/>
      <c r="ACU124" s="172"/>
      <c r="ACV124" s="172"/>
      <c r="ACW124" s="172"/>
      <c r="ACX124" s="172"/>
      <c r="ACY124" s="172"/>
      <c r="ACZ124" s="172"/>
      <c r="ADA124" s="172"/>
      <c r="ADB124" s="172"/>
      <c r="ADC124" s="172"/>
      <c r="ADD124" s="172"/>
      <c r="ADE124" s="172"/>
      <c r="ADF124" s="172"/>
      <c r="ADG124" s="172"/>
      <c r="ADH124" s="172"/>
      <c r="ADI124" s="172"/>
      <c r="ADJ124" s="172"/>
      <c r="ADK124" s="172"/>
      <c r="ADL124" s="172"/>
      <c r="ADM124" s="172"/>
      <c r="ADN124" s="172"/>
      <c r="ADO124" s="172"/>
      <c r="ADP124" s="172"/>
      <c r="ADQ124" s="172"/>
      <c r="ADR124" s="172"/>
      <c r="ADS124" s="172"/>
      <c r="ADT124" s="172"/>
      <c r="ADU124" s="172"/>
      <c r="ADV124" s="172"/>
      <c r="ADW124" s="172"/>
      <c r="ADX124" s="172"/>
      <c r="ADY124" s="172"/>
      <c r="ADZ124" s="172"/>
      <c r="AEA124" s="172"/>
      <c r="AEB124" s="172"/>
      <c r="AEC124" s="172"/>
      <c r="AED124" s="172"/>
      <c r="AEE124" s="172"/>
      <c r="AEF124" s="172"/>
      <c r="AEG124" s="172"/>
      <c r="AEH124" s="172"/>
      <c r="AEI124" s="172"/>
      <c r="AEJ124" s="172"/>
      <c r="AEK124" s="172"/>
      <c r="AEL124" s="172"/>
      <c r="AEM124" s="172"/>
      <c r="AEN124" s="172"/>
      <c r="AEO124" s="172"/>
      <c r="AEP124" s="172"/>
      <c r="AEQ124" s="172"/>
      <c r="AER124" s="172"/>
      <c r="AES124" s="172"/>
      <c r="AET124" s="172"/>
      <c r="AEU124" s="172"/>
      <c r="AEV124" s="172"/>
      <c r="AEW124" s="172"/>
      <c r="AEX124" s="172"/>
      <c r="AEY124" s="172"/>
      <c r="AEZ124" s="172"/>
      <c r="AFA124" s="172"/>
      <c r="AFB124" s="172"/>
      <c r="AFC124" s="172"/>
      <c r="AFD124" s="172"/>
      <c r="AFE124" s="172"/>
      <c r="AFF124" s="172"/>
      <c r="AFG124" s="172"/>
      <c r="AFH124" s="172"/>
      <c r="AFI124" s="172"/>
      <c r="AFJ124" s="172"/>
      <c r="AFK124" s="172"/>
      <c r="AFL124" s="172"/>
      <c r="AFM124" s="172"/>
      <c r="AFN124" s="172"/>
      <c r="AFO124" s="172"/>
      <c r="AFP124" s="172"/>
      <c r="AFQ124" s="172"/>
      <c r="AFR124" s="172"/>
      <c r="AFS124" s="172"/>
      <c r="AFT124" s="172"/>
      <c r="AFU124" s="172"/>
      <c r="AFV124" s="172"/>
      <c r="AFW124" s="172"/>
      <c r="AFX124" s="172"/>
      <c r="AFY124" s="172"/>
      <c r="AFZ124" s="172"/>
      <c r="AGA124" s="172"/>
      <c r="AGB124" s="172"/>
      <c r="AGC124" s="172"/>
      <c r="AGD124" s="172"/>
      <c r="AGE124" s="172"/>
      <c r="AGF124" s="172"/>
      <c r="AGG124" s="172"/>
      <c r="AGH124" s="172"/>
      <c r="AGI124" s="172"/>
      <c r="AGJ124" s="172"/>
      <c r="AGK124" s="172"/>
      <c r="AGL124" s="172"/>
      <c r="AGM124" s="172"/>
      <c r="AGN124" s="172"/>
      <c r="AGO124" s="172"/>
      <c r="AGP124" s="172"/>
      <c r="AGQ124" s="172"/>
      <c r="AGR124" s="172"/>
      <c r="AGS124" s="172"/>
      <c r="AGT124" s="172"/>
      <c r="AGU124" s="172"/>
      <c r="AGV124" s="172"/>
      <c r="AGW124" s="172"/>
      <c r="AGX124" s="172"/>
      <c r="AGY124" s="172"/>
      <c r="AGZ124" s="172"/>
      <c r="AHA124" s="172"/>
      <c r="AHB124" s="172"/>
      <c r="AHC124" s="172"/>
      <c r="AHD124" s="172"/>
      <c r="AHE124" s="172"/>
      <c r="AHF124" s="172"/>
      <c r="AHG124" s="172"/>
      <c r="AHH124" s="172"/>
      <c r="AHI124" s="172"/>
      <c r="AHJ124" s="172"/>
      <c r="AHK124" s="172"/>
      <c r="AHL124" s="172"/>
      <c r="AHM124" s="172"/>
      <c r="AHN124" s="172"/>
      <c r="AHO124" s="172"/>
      <c r="AHP124" s="172"/>
      <c r="AHQ124" s="172"/>
      <c r="AHR124" s="172"/>
      <c r="AHS124" s="172"/>
      <c r="AHT124" s="172"/>
      <c r="AHU124" s="172"/>
      <c r="AHV124" s="172"/>
      <c r="AHW124" s="172"/>
      <c r="AHX124" s="172"/>
      <c r="AHY124" s="172"/>
      <c r="AHZ124" s="172"/>
      <c r="AIA124" s="172"/>
      <c r="AIB124" s="172"/>
      <c r="AIC124" s="172"/>
      <c r="AID124" s="172"/>
      <c r="AIE124" s="172"/>
      <c r="AIF124" s="172"/>
      <c r="AIG124" s="172"/>
      <c r="AIH124" s="172"/>
      <c r="AII124" s="172"/>
      <c r="AIJ124" s="172"/>
      <c r="AIK124" s="172"/>
      <c r="AIL124" s="172"/>
      <c r="AIM124" s="172"/>
      <c r="AIN124" s="172"/>
      <c r="AIO124" s="172"/>
      <c r="AIP124" s="172"/>
      <c r="AIQ124" s="172"/>
      <c r="AIR124" s="172"/>
      <c r="AIS124" s="172"/>
      <c r="AIT124" s="172"/>
      <c r="AIU124" s="172"/>
      <c r="AIV124" s="172"/>
      <c r="AIW124" s="172"/>
      <c r="AIX124" s="172"/>
      <c r="AIY124" s="172"/>
      <c r="AIZ124" s="172"/>
      <c r="AJA124" s="172"/>
      <c r="AJB124" s="172"/>
      <c r="AJC124" s="172"/>
      <c r="AJD124" s="172"/>
      <c r="AJE124" s="172"/>
      <c r="AJF124" s="172"/>
      <c r="AJG124" s="172"/>
      <c r="AJH124" s="172"/>
      <c r="AJI124" s="172"/>
      <c r="AJJ124" s="172"/>
      <c r="AJK124" s="172"/>
      <c r="AJL124" s="172"/>
      <c r="AJM124" s="172"/>
      <c r="AJN124" s="172"/>
      <c r="AJO124" s="172"/>
      <c r="AJP124" s="172"/>
      <c r="AJQ124" s="172"/>
      <c r="AJR124" s="172"/>
      <c r="AJS124" s="172"/>
      <c r="AJT124" s="172"/>
      <c r="AJU124" s="172"/>
      <c r="AJV124" s="172"/>
      <c r="AJW124" s="172"/>
      <c r="AJX124" s="172"/>
      <c r="AJY124" s="172"/>
      <c r="AJZ124" s="172"/>
      <c r="AKA124" s="172"/>
      <c r="AKB124" s="172"/>
      <c r="AKC124" s="172"/>
      <c r="AKD124" s="172"/>
      <c r="AKE124" s="172"/>
      <c r="AKF124" s="172"/>
      <c r="AKG124" s="172"/>
      <c r="AKH124" s="172"/>
      <c r="AKI124" s="172"/>
      <c r="AKJ124" s="172"/>
      <c r="AKK124" s="172"/>
      <c r="AKL124" s="172"/>
      <c r="AKM124" s="172"/>
      <c r="AKN124" s="172"/>
      <c r="AKO124" s="172"/>
      <c r="AKP124" s="172"/>
      <c r="AKQ124" s="172"/>
      <c r="AKR124" s="172"/>
      <c r="AKS124" s="172"/>
      <c r="AKT124" s="172"/>
      <c r="AKU124" s="172"/>
      <c r="AKV124" s="172"/>
      <c r="AKW124" s="172"/>
      <c r="AKX124" s="172"/>
      <c r="AKY124" s="172"/>
      <c r="AKZ124" s="172"/>
      <c r="ALA124" s="172"/>
      <c r="ALB124" s="172"/>
      <c r="ALC124" s="172"/>
      <c r="ALD124" s="172"/>
      <c r="ALE124" s="172"/>
      <c r="ALF124" s="172"/>
      <c r="ALG124" s="172"/>
      <c r="ALH124" s="172"/>
      <c r="ALI124" s="172"/>
      <c r="ALJ124" s="172"/>
      <c r="ALK124" s="172"/>
      <c r="ALL124" s="172"/>
      <c r="ALM124" s="172"/>
      <c r="ALN124" s="172"/>
      <c r="ALO124" s="172"/>
      <c r="ALP124" s="172"/>
      <c r="ALQ124" s="172"/>
      <c r="ALR124" s="172"/>
      <c r="ALS124" s="172"/>
      <c r="ALT124" s="172"/>
      <c r="ALU124" s="172"/>
      <c r="ALV124" s="172"/>
      <c r="ALW124" s="172"/>
      <c r="ALX124" s="172"/>
      <c r="ALY124" s="172"/>
      <c r="ALZ124" s="172"/>
      <c r="AMA124" s="172"/>
      <c r="AMB124" s="172"/>
      <c r="AMC124" s="172"/>
      <c r="AMD124" s="172"/>
      <c r="AME124" s="172"/>
      <c r="AMF124" s="172"/>
      <c r="AMG124" s="172"/>
      <c r="AMH124" s="172"/>
      <c r="AMI124" s="172"/>
      <c r="AMJ124" s="172"/>
      <c r="AMK124" s="172"/>
      <c r="AML124" s="172"/>
    </row>
    <row r="125" spans="1:1026" s="282" customFormat="1">
      <c r="A125" s="408" t="s">
        <v>509</v>
      </c>
      <c r="B125" s="408" t="s">
        <v>510</v>
      </c>
      <c r="C125" s="154">
        <f t="shared" si="169"/>
        <v>17</v>
      </c>
      <c r="D125" s="167">
        <f t="shared" si="170"/>
        <v>68</v>
      </c>
      <c r="E125" s="166" t="str">
        <f t="shared" si="171"/>
        <v>9C</v>
      </c>
      <c r="F125" s="367" t="str">
        <f t="shared" si="172"/>
        <v>1B</v>
      </c>
      <c r="G125" s="367" t="str">
        <f t="shared" si="173"/>
        <v>00</v>
      </c>
      <c r="H125" s="367" t="str">
        <f t="shared" si="174"/>
        <v>57</v>
      </c>
      <c r="I125" s="367" t="str">
        <f t="shared" si="175"/>
        <v>00</v>
      </c>
      <c r="J125" s="367" t="str">
        <f t="shared" si="176"/>
        <v>04</v>
      </c>
      <c r="K125" s="367" t="str">
        <f t="shared" si="177"/>
        <v>06</v>
      </c>
      <c r="L125" s="367" t="str">
        <f t="shared" si="178"/>
        <v>18</v>
      </c>
      <c r="M125" s="367" t="str">
        <f t="shared" si="179"/>
        <v>4</v>
      </c>
      <c r="N125" s="367" t="str">
        <f t="shared" si="180"/>
        <v/>
      </c>
      <c r="O125" s="156" t="str">
        <f t="shared" si="181"/>
        <v/>
      </c>
      <c r="P125" s="157" t="str">
        <f t="shared" si="214"/>
        <v>1</v>
      </c>
      <c r="Q125" s="158" t="str">
        <f t="shared" si="214"/>
        <v>0</v>
      </c>
      <c r="R125" s="158" t="str">
        <f t="shared" si="214"/>
        <v>0</v>
      </c>
      <c r="S125" s="159" t="str">
        <f t="shared" si="214"/>
        <v>1</v>
      </c>
      <c r="T125" s="158" t="str">
        <f t="shared" si="214"/>
        <v>1</v>
      </c>
      <c r="U125" s="158" t="str">
        <f t="shared" si="214"/>
        <v>1</v>
      </c>
      <c r="V125" s="158" t="str">
        <f t="shared" si="214"/>
        <v>0</v>
      </c>
      <c r="W125" s="159" t="str">
        <f t="shared" si="214"/>
        <v>0</v>
      </c>
      <c r="X125" s="158" t="str">
        <f t="shared" si="215"/>
        <v>0</v>
      </c>
      <c r="Y125" s="158" t="str">
        <f t="shared" si="215"/>
        <v>0</v>
      </c>
      <c r="Z125" s="158" t="str">
        <f t="shared" si="215"/>
        <v>0</v>
      </c>
      <c r="AA125" s="159" t="str">
        <f t="shared" si="215"/>
        <v>1</v>
      </c>
      <c r="AB125" s="161" t="str">
        <f t="shared" si="215"/>
        <v>1</v>
      </c>
      <c r="AC125" s="161" t="str">
        <f t="shared" si="215"/>
        <v>0</v>
      </c>
      <c r="AD125" s="158" t="str">
        <f t="shared" si="215"/>
        <v>1</v>
      </c>
      <c r="AE125" s="159" t="str">
        <f t="shared" si="215"/>
        <v>1</v>
      </c>
      <c r="AF125" s="367" t="str">
        <f t="shared" si="216"/>
        <v>0</v>
      </c>
      <c r="AG125" s="162" t="str">
        <f t="shared" si="216"/>
        <v>0</v>
      </c>
      <c r="AH125" s="163" t="str">
        <f t="shared" si="216"/>
        <v>0</v>
      </c>
      <c r="AI125" s="165" t="str">
        <f t="shared" si="216"/>
        <v>0</v>
      </c>
      <c r="AJ125" s="164" t="str">
        <f t="shared" si="216"/>
        <v>0</v>
      </c>
      <c r="AK125" s="164" t="str">
        <f t="shared" si="216"/>
        <v>0</v>
      </c>
      <c r="AL125" s="289" t="str">
        <f t="shared" si="216"/>
        <v>0</v>
      </c>
      <c r="AM125" s="165" t="str">
        <f t="shared" si="216"/>
        <v>0</v>
      </c>
      <c r="AN125" s="230" t="str">
        <f t="shared" si="217"/>
        <v>0</v>
      </c>
      <c r="AO125" s="230" t="str">
        <f t="shared" si="217"/>
        <v>1</v>
      </c>
      <c r="AP125" s="230" t="str">
        <f t="shared" si="217"/>
        <v>0</v>
      </c>
      <c r="AQ125" s="231" t="str">
        <f t="shared" si="217"/>
        <v>1</v>
      </c>
      <c r="AR125" s="230" t="str">
        <f t="shared" si="217"/>
        <v>0</v>
      </c>
      <c r="AS125" s="230" t="str">
        <f t="shared" si="217"/>
        <v>1</v>
      </c>
      <c r="AT125" s="230" t="str">
        <f t="shared" si="217"/>
        <v>1</v>
      </c>
      <c r="AU125" s="231" t="str">
        <f t="shared" si="217"/>
        <v>1</v>
      </c>
      <c r="AV125" s="230" t="str">
        <f t="shared" si="218"/>
        <v>0</v>
      </c>
      <c r="AW125" s="232" t="str">
        <f t="shared" si="218"/>
        <v>0</v>
      </c>
      <c r="AX125" s="232" t="str">
        <f t="shared" si="218"/>
        <v>0</v>
      </c>
      <c r="AY125" s="233" t="str">
        <f t="shared" si="218"/>
        <v>0</v>
      </c>
      <c r="AZ125" s="232" t="str">
        <f t="shared" si="218"/>
        <v>0</v>
      </c>
      <c r="BA125" s="232" t="str">
        <f t="shared" si="218"/>
        <v>0</v>
      </c>
      <c r="BB125" s="232" t="str">
        <f t="shared" si="218"/>
        <v>0</v>
      </c>
      <c r="BC125" s="233" t="str">
        <f t="shared" si="218"/>
        <v>0</v>
      </c>
      <c r="BD125" s="168" t="str">
        <f t="shared" si="219"/>
        <v>0</v>
      </c>
      <c r="BE125" s="168" t="str">
        <f t="shared" si="219"/>
        <v>0</v>
      </c>
      <c r="BF125" s="168" t="str">
        <f t="shared" si="219"/>
        <v>0</v>
      </c>
      <c r="BG125" s="169" t="str">
        <f t="shared" si="219"/>
        <v>0</v>
      </c>
      <c r="BH125" s="168" t="str">
        <f t="shared" si="219"/>
        <v>0</v>
      </c>
      <c r="BI125" s="168" t="str">
        <f t="shared" si="219"/>
        <v>1</v>
      </c>
      <c r="BJ125" s="168" t="str">
        <f t="shared" si="219"/>
        <v>0</v>
      </c>
      <c r="BK125" s="169" t="str">
        <f t="shared" si="219"/>
        <v>0</v>
      </c>
      <c r="BL125" s="168" t="str">
        <f t="shared" si="220"/>
        <v>0</v>
      </c>
      <c r="BM125" s="168" t="str">
        <f t="shared" si="220"/>
        <v>0</v>
      </c>
      <c r="BN125" s="168" t="str">
        <f t="shared" si="220"/>
        <v>0</v>
      </c>
      <c r="BO125" s="169" t="str">
        <f t="shared" si="220"/>
        <v>0</v>
      </c>
      <c r="BP125" s="168" t="str">
        <f t="shared" si="220"/>
        <v>0</v>
      </c>
      <c r="BQ125" s="168" t="str">
        <f t="shared" si="220"/>
        <v>1</v>
      </c>
      <c r="BR125" s="168" t="str">
        <f t="shared" si="220"/>
        <v>1</v>
      </c>
      <c r="BS125" s="169" t="str">
        <f t="shared" si="220"/>
        <v>0</v>
      </c>
      <c r="BT125" s="302" t="str">
        <f t="shared" si="221"/>
        <v>0</v>
      </c>
      <c r="BU125" s="302" t="str">
        <f t="shared" si="221"/>
        <v>0</v>
      </c>
      <c r="BV125" s="302" t="str">
        <f t="shared" si="221"/>
        <v>0</v>
      </c>
      <c r="BW125" s="303" t="str">
        <f t="shared" si="221"/>
        <v>1</v>
      </c>
      <c r="BX125" s="302" t="str">
        <f t="shared" si="221"/>
        <v>1</v>
      </c>
      <c r="BY125" s="302" t="str">
        <f t="shared" si="221"/>
        <v>0</v>
      </c>
      <c r="BZ125" s="302" t="str">
        <f t="shared" si="221"/>
        <v>0</v>
      </c>
      <c r="CA125" s="303" t="str">
        <f t="shared" si="221"/>
        <v>0</v>
      </c>
      <c r="CB125" s="164" t="str">
        <f t="shared" si="222"/>
        <v>0</v>
      </c>
      <c r="CC125" s="289" t="str">
        <f t="shared" si="222"/>
        <v>1</v>
      </c>
      <c r="CD125" s="340" t="str">
        <f t="shared" si="222"/>
        <v>0</v>
      </c>
      <c r="CE125" s="341" t="str">
        <f t="shared" si="222"/>
        <v>0</v>
      </c>
      <c r="CF125" s="340" t="str">
        <f t="shared" si="222"/>
        <v>0</v>
      </c>
      <c r="CG125" s="340" t="str">
        <f t="shared" si="222"/>
        <v>0</v>
      </c>
      <c r="CH125" s="340" t="str">
        <f t="shared" si="222"/>
        <v>0</v>
      </c>
      <c r="CI125" s="341" t="str">
        <f t="shared" si="222"/>
        <v>0</v>
      </c>
      <c r="CJ125" s="367"/>
      <c r="CK125" s="367"/>
      <c r="CL125" s="32" t="str">
        <f t="shared" si="146"/>
        <v>9C1B</v>
      </c>
      <c r="CM125" s="285">
        <f t="shared" si="182"/>
        <v>87</v>
      </c>
      <c r="CN125" s="285">
        <f t="shared" si="183"/>
        <v>97</v>
      </c>
      <c r="CO125" s="142">
        <f t="shared" si="184"/>
        <v>64</v>
      </c>
      <c r="CP125" s="142">
        <f t="shared" si="185"/>
        <v>17.777777777777779</v>
      </c>
      <c r="CQ125" s="154">
        <f t="shared" si="148"/>
        <v>0</v>
      </c>
      <c r="CR125" s="367"/>
      <c r="CS125" s="170">
        <f t="shared" si="186"/>
        <v>9</v>
      </c>
      <c r="CT125" s="23">
        <f t="shared" si="187"/>
        <v>12</v>
      </c>
      <c r="CU125" s="171">
        <f t="shared" si="188"/>
        <v>1</v>
      </c>
      <c r="CV125" s="23">
        <f t="shared" si="189"/>
        <v>11</v>
      </c>
      <c r="CW125" s="172">
        <f t="shared" si="190"/>
        <v>0</v>
      </c>
      <c r="CX125" s="24">
        <f t="shared" si="191"/>
        <v>0</v>
      </c>
      <c r="CY125" s="267">
        <f t="shared" si="192"/>
        <v>5</v>
      </c>
      <c r="CZ125" s="268">
        <f t="shared" si="193"/>
        <v>7</v>
      </c>
      <c r="DA125" s="267">
        <f t="shared" si="194"/>
        <v>0</v>
      </c>
      <c r="DB125" s="268">
        <f t="shared" si="195"/>
        <v>0</v>
      </c>
      <c r="DC125" s="173">
        <f t="shared" si="196"/>
        <v>0</v>
      </c>
      <c r="DD125" s="26">
        <f t="shared" si="197"/>
        <v>4</v>
      </c>
      <c r="DE125" s="173">
        <f t="shared" si="198"/>
        <v>0</v>
      </c>
      <c r="DF125" s="26">
        <f t="shared" si="199"/>
        <v>6</v>
      </c>
      <c r="DG125" s="326">
        <f t="shared" si="200"/>
        <v>1</v>
      </c>
      <c r="DH125" s="327">
        <f t="shared" si="201"/>
        <v>8</v>
      </c>
      <c r="DI125" s="172">
        <f t="shared" si="202"/>
        <v>4</v>
      </c>
      <c r="DJ125" s="24">
        <f t="shared" si="203"/>
        <v>0</v>
      </c>
      <c r="DK125" s="172"/>
      <c r="DL125" s="19">
        <f t="shared" si="204"/>
        <v>156</v>
      </c>
      <c r="DM125" s="19">
        <f t="shared" si="205"/>
        <v>27</v>
      </c>
      <c r="DN125" s="174">
        <f t="shared" si="206"/>
        <v>0</v>
      </c>
      <c r="DO125" s="278">
        <f t="shared" si="207"/>
        <v>87</v>
      </c>
      <c r="DP125" s="278">
        <f t="shared" si="208"/>
        <v>0</v>
      </c>
      <c r="DQ125" s="20">
        <f t="shared" si="209"/>
        <v>4</v>
      </c>
      <c r="DR125" s="20">
        <f t="shared" si="210"/>
        <v>6</v>
      </c>
      <c r="DS125" s="337">
        <f t="shared" si="211"/>
        <v>24</v>
      </c>
      <c r="DT125" s="174">
        <f t="shared" si="212"/>
        <v>64</v>
      </c>
      <c r="DU125" s="172">
        <f t="shared" si="213"/>
        <v>24</v>
      </c>
      <c r="DV125" s="172"/>
      <c r="DW125" s="172"/>
      <c r="DX125" s="172"/>
      <c r="DY125" s="172"/>
      <c r="DZ125" s="172"/>
      <c r="EA125" s="172"/>
      <c r="EB125" s="172"/>
      <c r="EC125" s="172"/>
      <c r="ED125" s="172"/>
      <c r="EE125" s="172"/>
      <c r="EF125" s="172"/>
      <c r="EG125" s="172"/>
      <c r="EH125" s="172"/>
      <c r="EI125" s="172"/>
      <c r="EJ125" s="172"/>
      <c r="EK125" s="172"/>
      <c r="EL125" s="172"/>
      <c r="EM125" s="172"/>
      <c r="EN125" s="172"/>
      <c r="EO125" s="172"/>
      <c r="EP125" s="172"/>
      <c r="EQ125" s="172"/>
      <c r="ER125" s="172"/>
      <c r="ES125" s="172"/>
      <c r="ET125" s="172"/>
      <c r="EU125" s="172"/>
      <c r="EV125" s="172"/>
      <c r="EW125" s="172"/>
      <c r="EX125" s="172"/>
      <c r="EY125" s="172"/>
      <c r="EZ125" s="172"/>
      <c r="FA125" s="172"/>
      <c r="FB125" s="172"/>
      <c r="FC125" s="172"/>
      <c r="FD125" s="172"/>
      <c r="FE125" s="172"/>
      <c r="FF125" s="172"/>
      <c r="FG125" s="172"/>
      <c r="FH125" s="172"/>
      <c r="FI125" s="172"/>
      <c r="FJ125" s="172"/>
      <c r="FK125" s="172"/>
      <c r="FL125" s="172"/>
      <c r="FM125" s="172"/>
      <c r="FN125" s="172"/>
      <c r="FO125" s="172"/>
      <c r="FP125" s="172"/>
      <c r="FQ125" s="172"/>
      <c r="FR125" s="172"/>
      <c r="FS125" s="172"/>
      <c r="FT125" s="172"/>
      <c r="FU125" s="172"/>
      <c r="FV125" s="172"/>
      <c r="FW125" s="172"/>
      <c r="FX125" s="172"/>
      <c r="FY125" s="172"/>
      <c r="FZ125" s="172"/>
      <c r="GA125" s="172"/>
      <c r="GB125" s="172"/>
      <c r="GC125" s="172"/>
      <c r="GD125" s="172"/>
      <c r="GE125" s="172"/>
      <c r="GF125" s="172"/>
      <c r="GG125" s="172"/>
      <c r="GH125" s="172"/>
      <c r="GI125" s="172"/>
      <c r="GJ125" s="172"/>
      <c r="GK125" s="172"/>
      <c r="GL125" s="172"/>
      <c r="GM125" s="172"/>
      <c r="GN125" s="172"/>
      <c r="GO125" s="172"/>
      <c r="GP125" s="172"/>
      <c r="GQ125" s="172"/>
      <c r="GR125" s="172"/>
      <c r="GS125" s="172"/>
      <c r="GT125" s="172"/>
      <c r="GU125" s="172"/>
      <c r="GV125" s="172"/>
      <c r="GW125" s="172"/>
      <c r="GX125" s="172"/>
      <c r="GY125" s="172"/>
      <c r="GZ125" s="172"/>
      <c r="HA125" s="172"/>
      <c r="HB125" s="172"/>
      <c r="HC125" s="172"/>
      <c r="HD125" s="172"/>
      <c r="HE125" s="172"/>
      <c r="HF125" s="172"/>
      <c r="HG125" s="172"/>
      <c r="HH125" s="172"/>
      <c r="HI125" s="172"/>
      <c r="HJ125" s="172"/>
      <c r="HK125" s="172"/>
      <c r="HL125" s="172"/>
      <c r="HM125" s="172"/>
      <c r="HN125" s="172"/>
      <c r="HO125" s="172"/>
      <c r="HP125" s="172"/>
      <c r="HQ125" s="172"/>
      <c r="HR125" s="172"/>
      <c r="HS125" s="172"/>
      <c r="HT125" s="172"/>
      <c r="HU125" s="172"/>
      <c r="HV125" s="172"/>
      <c r="HW125" s="172"/>
      <c r="HX125" s="172"/>
      <c r="HY125" s="172"/>
      <c r="HZ125" s="172"/>
      <c r="IA125" s="172"/>
      <c r="IB125" s="172"/>
      <c r="IC125" s="172"/>
      <c r="ID125" s="172"/>
      <c r="IE125" s="172"/>
      <c r="IF125" s="172"/>
      <c r="IG125" s="172"/>
      <c r="IH125" s="172"/>
      <c r="II125" s="172"/>
      <c r="IJ125" s="172"/>
      <c r="IK125" s="172"/>
      <c r="IL125" s="172"/>
      <c r="IM125" s="172"/>
      <c r="IN125" s="172"/>
      <c r="IO125" s="172"/>
      <c r="IP125" s="172"/>
      <c r="IQ125" s="172"/>
      <c r="IR125" s="172"/>
      <c r="IS125" s="172"/>
      <c r="IT125" s="172"/>
      <c r="IU125" s="172"/>
      <c r="IV125" s="172"/>
      <c r="IW125" s="172"/>
      <c r="IX125" s="172"/>
      <c r="IY125" s="172"/>
      <c r="IZ125" s="172"/>
      <c r="JA125" s="172"/>
      <c r="JB125" s="172"/>
      <c r="JC125" s="172"/>
      <c r="JD125" s="172"/>
      <c r="JE125" s="172"/>
      <c r="JF125" s="172"/>
      <c r="JG125" s="172"/>
      <c r="JH125" s="172"/>
      <c r="JI125" s="172"/>
      <c r="JJ125" s="172"/>
      <c r="JK125" s="172"/>
      <c r="JL125" s="172"/>
      <c r="JM125" s="172"/>
      <c r="JN125" s="172"/>
      <c r="JO125" s="172"/>
      <c r="JP125" s="172"/>
      <c r="JQ125" s="172"/>
      <c r="JR125" s="172"/>
      <c r="JS125" s="172"/>
      <c r="JT125" s="172"/>
      <c r="JU125" s="172"/>
      <c r="JV125" s="172"/>
      <c r="JW125" s="172"/>
      <c r="JX125" s="172"/>
      <c r="JY125" s="172"/>
      <c r="JZ125" s="172"/>
      <c r="KA125" s="172"/>
      <c r="KB125" s="172"/>
      <c r="KC125" s="172"/>
      <c r="KD125" s="172"/>
      <c r="KE125" s="172"/>
      <c r="KF125" s="172"/>
      <c r="KG125" s="172"/>
      <c r="KH125" s="172"/>
      <c r="KI125" s="172"/>
      <c r="KJ125" s="172"/>
      <c r="KK125" s="172"/>
      <c r="KL125" s="172"/>
      <c r="KM125" s="172"/>
      <c r="KN125" s="172"/>
      <c r="KO125" s="172"/>
      <c r="KP125" s="172"/>
      <c r="KQ125" s="172"/>
      <c r="KR125" s="172"/>
      <c r="KS125" s="172"/>
      <c r="KT125" s="172"/>
      <c r="KU125" s="172"/>
      <c r="KV125" s="172"/>
      <c r="KW125" s="172"/>
      <c r="KX125" s="172"/>
      <c r="KY125" s="172"/>
      <c r="KZ125" s="172"/>
      <c r="LA125" s="172"/>
      <c r="LB125" s="172"/>
      <c r="LC125" s="172"/>
      <c r="LD125" s="172"/>
      <c r="LE125" s="172"/>
      <c r="LF125" s="172"/>
      <c r="LG125" s="172"/>
      <c r="LH125" s="172"/>
      <c r="LI125" s="172"/>
      <c r="LJ125" s="172"/>
      <c r="LK125" s="172"/>
      <c r="LL125" s="172"/>
      <c r="LM125" s="172"/>
      <c r="LN125" s="172"/>
      <c r="LO125" s="172"/>
      <c r="LP125" s="172"/>
      <c r="LQ125" s="172"/>
      <c r="LR125" s="172"/>
      <c r="LS125" s="172"/>
      <c r="LT125" s="172"/>
      <c r="LU125" s="172"/>
      <c r="LV125" s="172"/>
      <c r="LW125" s="172"/>
      <c r="LX125" s="172"/>
      <c r="LY125" s="172"/>
      <c r="LZ125" s="172"/>
      <c r="MA125" s="172"/>
      <c r="MB125" s="172"/>
      <c r="MC125" s="172"/>
      <c r="MD125" s="172"/>
      <c r="ME125" s="172"/>
      <c r="MF125" s="172"/>
      <c r="MG125" s="172"/>
      <c r="MH125" s="172"/>
      <c r="MI125" s="172"/>
      <c r="MJ125" s="172"/>
      <c r="MK125" s="172"/>
      <c r="ML125" s="172"/>
      <c r="MM125" s="172"/>
      <c r="MN125" s="172"/>
      <c r="MO125" s="172"/>
      <c r="MP125" s="172"/>
      <c r="MQ125" s="172"/>
      <c r="MR125" s="172"/>
      <c r="MS125" s="172"/>
      <c r="MT125" s="172"/>
      <c r="MU125" s="172"/>
      <c r="MV125" s="172"/>
      <c r="MW125" s="172"/>
      <c r="MX125" s="172"/>
      <c r="MY125" s="172"/>
      <c r="MZ125" s="172"/>
      <c r="NA125" s="172"/>
      <c r="NB125" s="172"/>
      <c r="NC125" s="172"/>
      <c r="ND125" s="172"/>
      <c r="NE125" s="172"/>
      <c r="NF125" s="172"/>
      <c r="NG125" s="172"/>
      <c r="NH125" s="172"/>
      <c r="NI125" s="172"/>
      <c r="NJ125" s="172"/>
      <c r="NK125" s="172"/>
      <c r="NL125" s="172"/>
      <c r="NM125" s="172"/>
      <c r="NN125" s="172"/>
      <c r="NO125" s="172"/>
      <c r="NP125" s="172"/>
      <c r="NQ125" s="172"/>
      <c r="NR125" s="172"/>
      <c r="NS125" s="172"/>
      <c r="NT125" s="172"/>
      <c r="NU125" s="172"/>
      <c r="NV125" s="172"/>
      <c r="NW125" s="172"/>
      <c r="NX125" s="172"/>
      <c r="NY125" s="172"/>
      <c r="NZ125" s="172"/>
      <c r="OA125" s="172"/>
      <c r="OB125" s="172"/>
      <c r="OC125" s="172"/>
      <c r="OD125" s="172"/>
      <c r="OE125" s="172"/>
      <c r="OF125" s="172"/>
      <c r="OG125" s="172"/>
      <c r="OH125" s="172"/>
      <c r="OI125" s="172"/>
      <c r="OJ125" s="172"/>
      <c r="OK125" s="172"/>
      <c r="OL125" s="172"/>
      <c r="OM125" s="172"/>
      <c r="ON125" s="172"/>
      <c r="OO125" s="172"/>
      <c r="OP125" s="172"/>
      <c r="OQ125" s="172"/>
      <c r="OR125" s="172"/>
      <c r="OS125" s="172"/>
      <c r="OT125" s="172"/>
      <c r="OU125" s="172"/>
      <c r="OV125" s="172"/>
      <c r="OW125" s="172"/>
      <c r="OX125" s="172"/>
      <c r="OY125" s="172"/>
      <c r="OZ125" s="172"/>
      <c r="PA125" s="172"/>
      <c r="PB125" s="172"/>
      <c r="PC125" s="172"/>
      <c r="PD125" s="172"/>
      <c r="PE125" s="172"/>
      <c r="PF125" s="172"/>
      <c r="PG125" s="172"/>
      <c r="PH125" s="172"/>
      <c r="PI125" s="172"/>
      <c r="PJ125" s="172"/>
      <c r="PK125" s="172"/>
      <c r="PL125" s="172"/>
      <c r="PM125" s="172"/>
      <c r="PN125" s="172"/>
      <c r="PO125" s="172"/>
      <c r="PP125" s="172"/>
      <c r="PQ125" s="172"/>
      <c r="PR125" s="172"/>
      <c r="PS125" s="172"/>
      <c r="PT125" s="172"/>
      <c r="PU125" s="172"/>
      <c r="PV125" s="172"/>
      <c r="PW125" s="172"/>
      <c r="PX125" s="172"/>
      <c r="PY125" s="172"/>
      <c r="PZ125" s="172"/>
      <c r="QA125" s="172"/>
      <c r="QB125" s="172"/>
      <c r="QC125" s="172"/>
      <c r="QD125" s="172"/>
      <c r="QE125" s="172"/>
      <c r="QF125" s="172"/>
      <c r="QG125" s="172"/>
      <c r="QH125" s="172"/>
      <c r="QI125" s="172"/>
      <c r="QJ125" s="172"/>
      <c r="QK125" s="172"/>
      <c r="QL125" s="172"/>
      <c r="QM125" s="172"/>
      <c r="QN125" s="172"/>
      <c r="QO125" s="172"/>
      <c r="QP125" s="172"/>
      <c r="QQ125" s="172"/>
      <c r="QR125" s="172"/>
      <c r="QS125" s="172"/>
      <c r="QT125" s="172"/>
      <c r="QU125" s="172"/>
      <c r="QV125" s="172"/>
      <c r="QW125" s="172"/>
      <c r="QX125" s="172"/>
      <c r="QY125" s="172"/>
      <c r="QZ125" s="172"/>
      <c r="RA125" s="172"/>
      <c r="RB125" s="172"/>
      <c r="RC125" s="172"/>
      <c r="RD125" s="172"/>
      <c r="RE125" s="172"/>
      <c r="RF125" s="172"/>
      <c r="RG125" s="172"/>
      <c r="RH125" s="172"/>
      <c r="RI125" s="172"/>
      <c r="RJ125" s="172"/>
      <c r="RK125" s="172"/>
      <c r="RL125" s="172"/>
      <c r="RM125" s="172"/>
      <c r="RN125" s="172"/>
      <c r="RO125" s="172"/>
      <c r="RP125" s="172"/>
      <c r="RQ125" s="172"/>
      <c r="RR125" s="172"/>
      <c r="RS125" s="172"/>
      <c r="RT125" s="172"/>
      <c r="RU125" s="172"/>
      <c r="RV125" s="172"/>
      <c r="RW125" s="172"/>
      <c r="RX125" s="172"/>
      <c r="RY125" s="172"/>
      <c r="RZ125" s="172"/>
      <c r="SA125" s="172"/>
      <c r="SB125" s="172"/>
      <c r="SC125" s="172"/>
      <c r="SD125" s="172"/>
      <c r="SE125" s="172"/>
      <c r="SF125" s="172"/>
      <c r="SG125" s="172"/>
      <c r="SH125" s="172"/>
      <c r="SI125" s="172"/>
      <c r="SJ125" s="172"/>
      <c r="SK125" s="172"/>
      <c r="SL125" s="172"/>
      <c r="SM125" s="172"/>
      <c r="SN125" s="172"/>
      <c r="SO125" s="172"/>
      <c r="SP125" s="172"/>
      <c r="SQ125" s="172"/>
      <c r="SR125" s="172"/>
      <c r="SS125" s="172"/>
      <c r="ST125" s="172"/>
      <c r="SU125" s="172"/>
      <c r="SV125" s="172"/>
      <c r="SW125" s="172"/>
      <c r="SX125" s="172"/>
      <c r="SY125" s="172"/>
      <c r="SZ125" s="172"/>
      <c r="TA125" s="172"/>
      <c r="TB125" s="172"/>
      <c r="TC125" s="172"/>
      <c r="TD125" s="172"/>
      <c r="TE125" s="172"/>
      <c r="TF125" s="172"/>
      <c r="TG125" s="172"/>
      <c r="TH125" s="172"/>
      <c r="TI125" s="172"/>
      <c r="TJ125" s="172"/>
      <c r="TK125" s="172"/>
      <c r="TL125" s="172"/>
      <c r="TM125" s="172"/>
      <c r="TN125" s="172"/>
      <c r="TO125" s="172"/>
      <c r="TP125" s="172"/>
      <c r="TQ125" s="172"/>
      <c r="TR125" s="172"/>
      <c r="TS125" s="172"/>
      <c r="TT125" s="172"/>
      <c r="TU125" s="172"/>
      <c r="TV125" s="172"/>
      <c r="TW125" s="172"/>
      <c r="TX125" s="172"/>
      <c r="TY125" s="172"/>
      <c r="TZ125" s="172"/>
      <c r="UA125" s="172"/>
      <c r="UB125" s="172"/>
      <c r="UC125" s="172"/>
      <c r="UD125" s="172"/>
      <c r="UE125" s="172"/>
      <c r="UF125" s="172"/>
      <c r="UG125" s="172"/>
      <c r="UH125" s="172"/>
      <c r="UI125" s="172"/>
      <c r="UJ125" s="172"/>
      <c r="UK125" s="172"/>
      <c r="UL125" s="172"/>
      <c r="UM125" s="172"/>
      <c r="UN125" s="172"/>
      <c r="UO125" s="172"/>
      <c r="UP125" s="172"/>
      <c r="UQ125" s="172"/>
      <c r="UR125" s="172"/>
      <c r="US125" s="172"/>
      <c r="UT125" s="172"/>
      <c r="UU125" s="172"/>
      <c r="UV125" s="172"/>
      <c r="UW125" s="172"/>
      <c r="UX125" s="172"/>
      <c r="UY125" s="172"/>
      <c r="UZ125" s="172"/>
      <c r="VA125" s="172"/>
      <c r="VB125" s="172"/>
      <c r="VC125" s="172"/>
      <c r="VD125" s="172"/>
      <c r="VE125" s="172"/>
      <c r="VF125" s="172"/>
      <c r="VG125" s="172"/>
      <c r="VH125" s="172"/>
      <c r="VI125" s="172"/>
      <c r="VJ125" s="172"/>
      <c r="VK125" s="172"/>
      <c r="VL125" s="172"/>
      <c r="VM125" s="172"/>
      <c r="VN125" s="172"/>
      <c r="VO125" s="172"/>
      <c r="VP125" s="172"/>
      <c r="VQ125" s="172"/>
      <c r="VR125" s="172"/>
      <c r="VS125" s="172"/>
      <c r="VT125" s="172"/>
      <c r="VU125" s="172"/>
      <c r="VV125" s="172"/>
      <c r="VW125" s="172"/>
      <c r="VX125" s="172"/>
      <c r="VY125" s="172"/>
      <c r="VZ125" s="172"/>
      <c r="WA125" s="172"/>
      <c r="WB125" s="172"/>
      <c r="WC125" s="172"/>
      <c r="WD125" s="172"/>
      <c r="WE125" s="172"/>
      <c r="WF125" s="172"/>
      <c r="WG125" s="172"/>
      <c r="WH125" s="172"/>
      <c r="WI125" s="172"/>
      <c r="WJ125" s="172"/>
      <c r="WK125" s="172"/>
      <c r="WL125" s="172"/>
      <c r="WM125" s="172"/>
      <c r="WN125" s="172"/>
      <c r="WO125" s="172"/>
      <c r="WP125" s="172"/>
      <c r="WQ125" s="172"/>
      <c r="WR125" s="172"/>
      <c r="WS125" s="172"/>
      <c r="WT125" s="172"/>
      <c r="WU125" s="172"/>
      <c r="WV125" s="172"/>
      <c r="WW125" s="172"/>
      <c r="WX125" s="172"/>
      <c r="WY125" s="172"/>
      <c r="WZ125" s="172"/>
      <c r="XA125" s="172"/>
      <c r="XB125" s="172"/>
      <c r="XC125" s="172"/>
      <c r="XD125" s="172"/>
      <c r="XE125" s="172"/>
      <c r="XF125" s="172"/>
      <c r="XG125" s="172"/>
      <c r="XH125" s="172"/>
      <c r="XI125" s="172"/>
      <c r="XJ125" s="172"/>
      <c r="XK125" s="172"/>
      <c r="XL125" s="172"/>
      <c r="XM125" s="172"/>
      <c r="XN125" s="172"/>
      <c r="XO125" s="172"/>
      <c r="XP125" s="172"/>
      <c r="XQ125" s="172"/>
      <c r="XR125" s="172"/>
      <c r="XS125" s="172"/>
      <c r="XT125" s="172"/>
      <c r="XU125" s="172"/>
      <c r="XV125" s="172"/>
      <c r="XW125" s="172"/>
      <c r="XX125" s="172"/>
      <c r="XY125" s="172"/>
      <c r="XZ125" s="172"/>
      <c r="YA125" s="172"/>
      <c r="YB125" s="172"/>
      <c r="YC125" s="172"/>
      <c r="YD125" s="172"/>
      <c r="YE125" s="172"/>
      <c r="YF125" s="172"/>
      <c r="YG125" s="172"/>
      <c r="YH125" s="172"/>
      <c r="YI125" s="172"/>
      <c r="YJ125" s="172"/>
      <c r="YK125" s="172"/>
      <c r="YL125" s="172"/>
      <c r="YM125" s="172"/>
      <c r="YN125" s="172"/>
      <c r="YO125" s="172"/>
      <c r="YP125" s="172"/>
      <c r="YQ125" s="172"/>
      <c r="YR125" s="172"/>
      <c r="YS125" s="172"/>
      <c r="YT125" s="172"/>
      <c r="YU125" s="172"/>
      <c r="YV125" s="172"/>
      <c r="YW125" s="172"/>
      <c r="YX125" s="172"/>
      <c r="YY125" s="172"/>
      <c r="YZ125" s="172"/>
      <c r="ZA125" s="172"/>
      <c r="ZB125" s="172"/>
      <c r="ZC125" s="172"/>
      <c r="ZD125" s="172"/>
      <c r="ZE125" s="172"/>
      <c r="ZF125" s="172"/>
      <c r="ZG125" s="172"/>
      <c r="ZH125" s="172"/>
      <c r="ZI125" s="172"/>
      <c r="ZJ125" s="172"/>
      <c r="ZK125" s="172"/>
      <c r="ZL125" s="172"/>
      <c r="ZM125" s="172"/>
      <c r="ZN125" s="172"/>
      <c r="ZO125" s="172"/>
      <c r="ZP125" s="172"/>
      <c r="ZQ125" s="172"/>
      <c r="ZR125" s="172"/>
      <c r="ZS125" s="172"/>
      <c r="ZT125" s="172"/>
      <c r="ZU125" s="172"/>
      <c r="ZV125" s="172"/>
      <c r="ZW125" s="172"/>
      <c r="ZX125" s="172"/>
      <c r="ZY125" s="172"/>
      <c r="ZZ125" s="172"/>
      <c r="AAA125" s="172"/>
      <c r="AAB125" s="172"/>
      <c r="AAC125" s="172"/>
      <c r="AAD125" s="172"/>
      <c r="AAE125" s="172"/>
      <c r="AAF125" s="172"/>
      <c r="AAG125" s="172"/>
      <c r="AAH125" s="172"/>
      <c r="AAI125" s="172"/>
      <c r="AAJ125" s="172"/>
      <c r="AAK125" s="172"/>
      <c r="AAL125" s="172"/>
      <c r="AAM125" s="172"/>
      <c r="AAN125" s="172"/>
      <c r="AAO125" s="172"/>
      <c r="AAP125" s="172"/>
      <c r="AAQ125" s="172"/>
      <c r="AAR125" s="172"/>
      <c r="AAS125" s="172"/>
      <c r="AAT125" s="172"/>
      <c r="AAU125" s="172"/>
      <c r="AAV125" s="172"/>
      <c r="AAW125" s="172"/>
      <c r="AAX125" s="172"/>
      <c r="AAY125" s="172"/>
      <c r="AAZ125" s="172"/>
      <c r="ABA125" s="172"/>
      <c r="ABB125" s="172"/>
      <c r="ABC125" s="172"/>
      <c r="ABD125" s="172"/>
      <c r="ABE125" s="172"/>
      <c r="ABF125" s="172"/>
      <c r="ABG125" s="172"/>
      <c r="ABH125" s="172"/>
      <c r="ABI125" s="172"/>
      <c r="ABJ125" s="172"/>
      <c r="ABK125" s="172"/>
      <c r="ABL125" s="172"/>
      <c r="ABM125" s="172"/>
      <c r="ABN125" s="172"/>
      <c r="ABO125" s="172"/>
      <c r="ABP125" s="172"/>
      <c r="ABQ125" s="172"/>
      <c r="ABR125" s="172"/>
      <c r="ABS125" s="172"/>
      <c r="ABT125" s="172"/>
      <c r="ABU125" s="172"/>
      <c r="ABV125" s="172"/>
      <c r="ABW125" s="172"/>
      <c r="ABX125" s="172"/>
      <c r="ABY125" s="172"/>
      <c r="ABZ125" s="172"/>
      <c r="ACA125" s="172"/>
      <c r="ACB125" s="172"/>
      <c r="ACC125" s="172"/>
      <c r="ACD125" s="172"/>
      <c r="ACE125" s="172"/>
      <c r="ACF125" s="172"/>
      <c r="ACG125" s="172"/>
      <c r="ACH125" s="172"/>
      <c r="ACI125" s="172"/>
      <c r="ACJ125" s="172"/>
      <c r="ACK125" s="172"/>
      <c r="ACL125" s="172"/>
      <c r="ACM125" s="172"/>
      <c r="ACN125" s="172"/>
      <c r="ACO125" s="172"/>
      <c r="ACP125" s="172"/>
      <c r="ACQ125" s="172"/>
      <c r="ACR125" s="172"/>
      <c r="ACS125" s="172"/>
      <c r="ACT125" s="172"/>
      <c r="ACU125" s="172"/>
      <c r="ACV125" s="172"/>
      <c r="ACW125" s="172"/>
      <c r="ACX125" s="172"/>
      <c r="ACY125" s="172"/>
      <c r="ACZ125" s="172"/>
      <c r="ADA125" s="172"/>
      <c r="ADB125" s="172"/>
      <c r="ADC125" s="172"/>
      <c r="ADD125" s="172"/>
      <c r="ADE125" s="172"/>
      <c r="ADF125" s="172"/>
      <c r="ADG125" s="172"/>
      <c r="ADH125" s="172"/>
      <c r="ADI125" s="172"/>
      <c r="ADJ125" s="172"/>
      <c r="ADK125" s="172"/>
      <c r="ADL125" s="172"/>
      <c r="ADM125" s="172"/>
      <c r="ADN125" s="172"/>
      <c r="ADO125" s="172"/>
      <c r="ADP125" s="172"/>
      <c r="ADQ125" s="172"/>
      <c r="ADR125" s="172"/>
      <c r="ADS125" s="172"/>
      <c r="ADT125" s="172"/>
      <c r="ADU125" s="172"/>
      <c r="ADV125" s="172"/>
      <c r="ADW125" s="172"/>
      <c r="ADX125" s="172"/>
      <c r="ADY125" s="172"/>
      <c r="ADZ125" s="172"/>
      <c r="AEA125" s="172"/>
      <c r="AEB125" s="172"/>
      <c r="AEC125" s="172"/>
      <c r="AED125" s="172"/>
      <c r="AEE125" s="172"/>
      <c r="AEF125" s="172"/>
      <c r="AEG125" s="172"/>
      <c r="AEH125" s="172"/>
      <c r="AEI125" s="172"/>
      <c r="AEJ125" s="172"/>
      <c r="AEK125" s="172"/>
      <c r="AEL125" s="172"/>
      <c r="AEM125" s="172"/>
      <c r="AEN125" s="172"/>
      <c r="AEO125" s="172"/>
      <c r="AEP125" s="172"/>
      <c r="AEQ125" s="172"/>
      <c r="AER125" s="172"/>
      <c r="AES125" s="172"/>
      <c r="AET125" s="172"/>
      <c r="AEU125" s="172"/>
      <c r="AEV125" s="172"/>
      <c r="AEW125" s="172"/>
      <c r="AEX125" s="172"/>
      <c r="AEY125" s="172"/>
      <c r="AEZ125" s="172"/>
      <c r="AFA125" s="172"/>
      <c r="AFB125" s="172"/>
      <c r="AFC125" s="172"/>
      <c r="AFD125" s="172"/>
      <c r="AFE125" s="172"/>
      <c r="AFF125" s="172"/>
      <c r="AFG125" s="172"/>
      <c r="AFH125" s="172"/>
      <c r="AFI125" s="172"/>
      <c r="AFJ125" s="172"/>
      <c r="AFK125" s="172"/>
      <c r="AFL125" s="172"/>
      <c r="AFM125" s="172"/>
      <c r="AFN125" s="172"/>
      <c r="AFO125" s="172"/>
      <c r="AFP125" s="172"/>
      <c r="AFQ125" s="172"/>
      <c r="AFR125" s="172"/>
      <c r="AFS125" s="172"/>
      <c r="AFT125" s="172"/>
      <c r="AFU125" s="172"/>
      <c r="AFV125" s="172"/>
      <c r="AFW125" s="172"/>
      <c r="AFX125" s="172"/>
      <c r="AFY125" s="172"/>
      <c r="AFZ125" s="172"/>
      <c r="AGA125" s="172"/>
      <c r="AGB125" s="172"/>
      <c r="AGC125" s="172"/>
      <c r="AGD125" s="172"/>
      <c r="AGE125" s="172"/>
      <c r="AGF125" s="172"/>
      <c r="AGG125" s="172"/>
      <c r="AGH125" s="172"/>
      <c r="AGI125" s="172"/>
      <c r="AGJ125" s="172"/>
      <c r="AGK125" s="172"/>
      <c r="AGL125" s="172"/>
      <c r="AGM125" s="172"/>
      <c r="AGN125" s="172"/>
      <c r="AGO125" s="172"/>
      <c r="AGP125" s="172"/>
      <c r="AGQ125" s="172"/>
      <c r="AGR125" s="172"/>
      <c r="AGS125" s="172"/>
      <c r="AGT125" s="172"/>
      <c r="AGU125" s="172"/>
      <c r="AGV125" s="172"/>
      <c r="AGW125" s="172"/>
      <c r="AGX125" s="172"/>
      <c r="AGY125" s="172"/>
      <c r="AGZ125" s="172"/>
      <c r="AHA125" s="172"/>
      <c r="AHB125" s="172"/>
      <c r="AHC125" s="172"/>
      <c r="AHD125" s="172"/>
      <c r="AHE125" s="172"/>
      <c r="AHF125" s="172"/>
      <c r="AHG125" s="172"/>
      <c r="AHH125" s="172"/>
      <c r="AHI125" s="172"/>
      <c r="AHJ125" s="172"/>
      <c r="AHK125" s="172"/>
      <c r="AHL125" s="172"/>
      <c r="AHM125" s="172"/>
      <c r="AHN125" s="172"/>
      <c r="AHO125" s="172"/>
      <c r="AHP125" s="172"/>
      <c r="AHQ125" s="172"/>
      <c r="AHR125" s="172"/>
      <c r="AHS125" s="172"/>
      <c r="AHT125" s="172"/>
      <c r="AHU125" s="172"/>
      <c r="AHV125" s="172"/>
      <c r="AHW125" s="172"/>
      <c r="AHX125" s="172"/>
      <c r="AHY125" s="172"/>
      <c r="AHZ125" s="172"/>
      <c r="AIA125" s="172"/>
      <c r="AIB125" s="172"/>
      <c r="AIC125" s="172"/>
      <c r="AID125" s="172"/>
      <c r="AIE125" s="172"/>
      <c r="AIF125" s="172"/>
      <c r="AIG125" s="172"/>
      <c r="AIH125" s="172"/>
      <c r="AII125" s="172"/>
      <c r="AIJ125" s="172"/>
      <c r="AIK125" s="172"/>
      <c r="AIL125" s="172"/>
      <c r="AIM125" s="172"/>
      <c r="AIN125" s="172"/>
      <c r="AIO125" s="172"/>
      <c r="AIP125" s="172"/>
      <c r="AIQ125" s="172"/>
      <c r="AIR125" s="172"/>
      <c r="AIS125" s="172"/>
      <c r="AIT125" s="172"/>
      <c r="AIU125" s="172"/>
      <c r="AIV125" s="172"/>
      <c r="AIW125" s="172"/>
      <c r="AIX125" s="172"/>
      <c r="AIY125" s="172"/>
      <c r="AIZ125" s="172"/>
      <c r="AJA125" s="172"/>
      <c r="AJB125" s="172"/>
      <c r="AJC125" s="172"/>
      <c r="AJD125" s="172"/>
      <c r="AJE125" s="172"/>
      <c r="AJF125" s="172"/>
      <c r="AJG125" s="172"/>
      <c r="AJH125" s="172"/>
      <c r="AJI125" s="172"/>
      <c r="AJJ125" s="172"/>
      <c r="AJK125" s="172"/>
      <c r="AJL125" s="172"/>
      <c r="AJM125" s="172"/>
      <c r="AJN125" s="172"/>
      <c r="AJO125" s="172"/>
      <c r="AJP125" s="172"/>
      <c r="AJQ125" s="172"/>
      <c r="AJR125" s="172"/>
      <c r="AJS125" s="172"/>
      <c r="AJT125" s="172"/>
      <c r="AJU125" s="172"/>
      <c r="AJV125" s="172"/>
      <c r="AJW125" s="172"/>
      <c r="AJX125" s="172"/>
      <c r="AJY125" s="172"/>
      <c r="AJZ125" s="172"/>
      <c r="AKA125" s="172"/>
      <c r="AKB125" s="172"/>
      <c r="AKC125" s="172"/>
      <c r="AKD125" s="172"/>
      <c r="AKE125" s="172"/>
      <c r="AKF125" s="172"/>
      <c r="AKG125" s="172"/>
      <c r="AKH125" s="172"/>
      <c r="AKI125" s="172"/>
      <c r="AKJ125" s="172"/>
      <c r="AKK125" s="172"/>
      <c r="AKL125" s="172"/>
      <c r="AKM125" s="172"/>
      <c r="AKN125" s="172"/>
      <c r="AKO125" s="172"/>
      <c r="AKP125" s="172"/>
      <c r="AKQ125" s="172"/>
      <c r="AKR125" s="172"/>
      <c r="AKS125" s="172"/>
      <c r="AKT125" s="172"/>
      <c r="AKU125" s="172"/>
      <c r="AKV125" s="172"/>
      <c r="AKW125" s="172"/>
      <c r="AKX125" s="172"/>
      <c r="AKY125" s="172"/>
      <c r="AKZ125" s="172"/>
      <c r="ALA125" s="172"/>
      <c r="ALB125" s="172"/>
      <c r="ALC125" s="172"/>
      <c r="ALD125" s="172"/>
      <c r="ALE125" s="172"/>
      <c r="ALF125" s="172"/>
      <c r="ALG125" s="172"/>
      <c r="ALH125" s="172"/>
      <c r="ALI125" s="172"/>
      <c r="ALJ125" s="172"/>
      <c r="ALK125" s="172"/>
      <c r="ALL125" s="172"/>
      <c r="ALM125" s="172"/>
      <c r="ALN125" s="172"/>
      <c r="ALO125" s="172"/>
      <c r="ALP125" s="172"/>
      <c r="ALQ125" s="172"/>
      <c r="ALR125" s="172"/>
      <c r="ALS125" s="172"/>
      <c r="ALT125" s="172"/>
      <c r="ALU125" s="172"/>
      <c r="ALV125" s="172"/>
      <c r="ALW125" s="172"/>
      <c r="ALX125" s="172"/>
      <c r="ALY125" s="172"/>
      <c r="ALZ125" s="172"/>
      <c r="AMA125" s="172"/>
      <c r="AMB125" s="172"/>
      <c r="AMC125" s="172"/>
      <c r="AMD125" s="172"/>
      <c r="AME125" s="172"/>
      <c r="AMF125" s="172"/>
      <c r="AMG125" s="172"/>
      <c r="AMH125" s="172"/>
      <c r="AMI125" s="172"/>
      <c r="AMJ125" s="172"/>
      <c r="AMK125" s="172"/>
      <c r="AML125" s="172"/>
    </row>
    <row r="126" spans="1:1026" s="282" customFormat="1">
      <c r="A126" s="408" t="s">
        <v>511</v>
      </c>
      <c r="B126" s="408" t="s">
        <v>512</v>
      </c>
      <c r="C126" s="154">
        <f t="shared" si="169"/>
        <v>17</v>
      </c>
      <c r="D126" s="167">
        <f t="shared" si="170"/>
        <v>68</v>
      </c>
      <c r="E126" s="166" t="str">
        <f t="shared" si="171"/>
        <v>9C</v>
      </c>
      <c r="F126" s="367" t="str">
        <f t="shared" si="172"/>
        <v>1B</v>
      </c>
      <c r="G126" s="367" t="str">
        <f t="shared" si="173"/>
        <v>02</v>
      </c>
      <c r="H126" s="367" t="str">
        <f t="shared" si="174"/>
        <v>57</v>
      </c>
      <c r="I126" s="367" t="str">
        <f t="shared" si="175"/>
        <v>00</v>
      </c>
      <c r="J126" s="367" t="str">
        <f t="shared" si="176"/>
        <v>05</v>
      </c>
      <c r="K126" s="367" t="str">
        <f t="shared" si="177"/>
        <v>06</v>
      </c>
      <c r="L126" s="367" t="str">
        <f t="shared" si="178"/>
        <v>1B</v>
      </c>
      <c r="M126" s="367" t="str">
        <f t="shared" si="179"/>
        <v>4</v>
      </c>
      <c r="N126" s="367" t="str">
        <f t="shared" si="180"/>
        <v/>
      </c>
      <c r="O126" s="156" t="str">
        <f t="shared" si="181"/>
        <v/>
      </c>
      <c r="P126" s="157" t="str">
        <f t="shared" si="214"/>
        <v>1</v>
      </c>
      <c r="Q126" s="158" t="str">
        <f t="shared" si="214"/>
        <v>0</v>
      </c>
      <c r="R126" s="158" t="str">
        <f t="shared" si="214"/>
        <v>0</v>
      </c>
      <c r="S126" s="159" t="str">
        <f t="shared" si="214"/>
        <v>1</v>
      </c>
      <c r="T126" s="158" t="str">
        <f t="shared" si="214"/>
        <v>1</v>
      </c>
      <c r="U126" s="158" t="str">
        <f t="shared" si="214"/>
        <v>1</v>
      </c>
      <c r="V126" s="158" t="str">
        <f t="shared" si="214"/>
        <v>0</v>
      </c>
      <c r="W126" s="159" t="str">
        <f t="shared" si="214"/>
        <v>0</v>
      </c>
      <c r="X126" s="158" t="str">
        <f t="shared" si="215"/>
        <v>0</v>
      </c>
      <c r="Y126" s="158" t="str">
        <f t="shared" si="215"/>
        <v>0</v>
      </c>
      <c r="Z126" s="158" t="str">
        <f t="shared" si="215"/>
        <v>0</v>
      </c>
      <c r="AA126" s="159" t="str">
        <f t="shared" si="215"/>
        <v>1</v>
      </c>
      <c r="AB126" s="161" t="str">
        <f t="shared" si="215"/>
        <v>1</v>
      </c>
      <c r="AC126" s="161" t="str">
        <f t="shared" si="215"/>
        <v>0</v>
      </c>
      <c r="AD126" s="158" t="str">
        <f t="shared" si="215"/>
        <v>1</v>
      </c>
      <c r="AE126" s="159" t="str">
        <f t="shared" si="215"/>
        <v>1</v>
      </c>
      <c r="AF126" s="367" t="str">
        <f t="shared" si="216"/>
        <v>0</v>
      </c>
      <c r="AG126" s="162" t="str">
        <f t="shared" si="216"/>
        <v>0</v>
      </c>
      <c r="AH126" s="163" t="str">
        <f t="shared" si="216"/>
        <v>0</v>
      </c>
      <c r="AI126" s="165" t="str">
        <f t="shared" si="216"/>
        <v>0</v>
      </c>
      <c r="AJ126" s="164" t="str">
        <f t="shared" si="216"/>
        <v>0</v>
      </c>
      <c r="AK126" s="164" t="str">
        <f t="shared" si="216"/>
        <v>0</v>
      </c>
      <c r="AL126" s="289" t="str">
        <f t="shared" si="216"/>
        <v>1</v>
      </c>
      <c r="AM126" s="165" t="str">
        <f t="shared" si="216"/>
        <v>0</v>
      </c>
      <c r="AN126" s="230" t="str">
        <f t="shared" si="217"/>
        <v>0</v>
      </c>
      <c r="AO126" s="230" t="str">
        <f t="shared" si="217"/>
        <v>1</v>
      </c>
      <c r="AP126" s="230" t="str">
        <f t="shared" si="217"/>
        <v>0</v>
      </c>
      <c r="AQ126" s="231" t="str">
        <f t="shared" si="217"/>
        <v>1</v>
      </c>
      <c r="AR126" s="230" t="str">
        <f t="shared" si="217"/>
        <v>0</v>
      </c>
      <c r="AS126" s="230" t="str">
        <f t="shared" si="217"/>
        <v>1</v>
      </c>
      <c r="AT126" s="230" t="str">
        <f t="shared" si="217"/>
        <v>1</v>
      </c>
      <c r="AU126" s="231" t="str">
        <f t="shared" si="217"/>
        <v>1</v>
      </c>
      <c r="AV126" s="230" t="str">
        <f t="shared" si="218"/>
        <v>0</v>
      </c>
      <c r="AW126" s="232" t="str">
        <f t="shared" si="218"/>
        <v>0</v>
      </c>
      <c r="AX126" s="232" t="str">
        <f t="shared" si="218"/>
        <v>0</v>
      </c>
      <c r="AY126" s="233" t="str">
        <f t="shared" si="218"/>
        <v>0</v>
      </c>
      <c r="AZ126" s="232" t="str">
        <f t="shared" si="218"/>
        <v>0</v>
      </c>
      <c r="BA126" s="232" t="str">
        <f t="shared" si="218"/>
        <v>0</v>
      </c>
      <c r="BB126" s="232" t="str">
        <f t="shared" si="218"/>
        <v>0</v>
      </c>
      <c r="BC126" s="233" t="str">
        <f t="shared" si="218"/>
        <v>0</v>
      </c>
      <c r="BD126" s="168" t="str">
        <f t="shared" si="219"/>
        <v>0</v>
      </c>
      <c r="BE126" s="168" t="str">
        <f t="shared" si="219"/>
        <v>0</v>
      </c>
      <c r="BF126" s="168" t="str">
        <f t="shared" si="219"/>
        <v>0</v>
      </c>
      <c r="BG126" s="169" t="str">
        <f t="shared" si="219"/>
        <v>0</v>
      </c>
      <c r="BH126" s="168" t="str">
        <f t="shared" si="219"/>
        <v>0</v>
      </c>
      <c r="BI126" s="168" t="str">
        <f t="shared" si="219"/>
        <v>1</v>
      </c>
      <c r="BJ126" s="168" t="str">
        <f t="shared" si="219"/>
        <v>0</v>
      </c>
      <c r="BK126" s="169" t="str">
        <f t="shared" si="219"/>
        <v>1</v>
      </c>
      <c r="BL126" s="168" t="str">
        <f t="shared" si="220"/>
        <v>0</v>
      </c>
      <c r="BM126" s="168" t="str">
        <f t="shared" si="220"/>
        <v>0</v>
      </c>
      <c r="BN126" s="168" t="str">
        <f t="shared" si="220"/>
        <v>0</v>
      </c>
      <c r="BO126" s="169" t="str">
        <f t="shared" si="220"/>
        <v>0</v>
      </c>
      <c r="BP126" s="168" t="str">
        <f t="shared" si="220"/>
        <v>0</v>
      </c>
      <c r="BQ126" s="168" t="str">
        <f t="shared" si="220"/>
        <v>1</v>
      </c>
      <c r="BR126" s="168" t="str">
        <f t="shared" si="220"/>
        <v>1</v>
      </c>
      <c r="BS126" s="169" t="str">
        <f t="shared" si="220"/>
        <v>0</v>
      </c>
      <c r="BT126" s="302" t="str">
        <f t="shared" si="221"/>
        <v>0</v>
      </c>
      <c r="BU126" s="302" t="str">
        <f t="shared" si="221"/>
        <v>0</v>
      </c>
      <c r="BV126" s="302" t="str">
        <f t="shared" si="221"/>
        <v>0</v>
      </c>
      <c r="BW126" s="303" t="str">
        <f t="shared" si="221"/>
        <v>1</v>
      </c>
      <c r="BX126" s="302" t="str">
        <f t="shared" si="221"/>
        <v>1</v>
      </c>
      <c r="BY126" s="302" t="str">
        <f t="shared" si="221"/>
        <v>0</v>
      </c>
      <c r="BZ126" s="302" t="str">
        <f t="shared" si="221"/>
        <v>1</v>
      </c>
      <c r="CA126" s="303" t="str">
        <f t="shared" si="221"/>
        <v>1</v>
      </c>
      <c r="CB126" s="164" t="str">
        <f t="shared" si="222"/>
        <v>0</v>
      </c>
      <c r="CC126" s="289" t="str">
        <f t="shared" si="222"/>
        <v>1</v>
      </c>
      <c r="CD126" s="340" t="str">
        <f t="shared" si="222"/>
        <v>0</v>
      </c>
      <c r="CE126" s="341" t="str">
        <f t="shared" si="222"/>
        <v>0</v>
      </c>
      <c r="CF126" s="340" t="str">
        <f t="shared" si="222"/>
        <v>0</v>
      </c>
      <c r="CG126" s="340" t="str">
        <f t="shared" si="222"/>
        <v>0</v>
      </c>
      <c r="CH126" s="340" t="str">
        <f t="shared" si="222"/>
        <v>0</v>
      </c>
      <c r="CI126" s="341" t="str">
        <f t="shared" si="222"/>
        <v>0</v>
      </c>
      <c r="CJ126" s="367"/>
      <c r="CK126" s="367"/>
      <c r="CL126" s="32" t="str">
        <f t="shared" si="146"/>
        <v>9C1B</v>
      </c>
      <c r="CM126" s="285">
        <f t="shared" si="182"/>
        <v>87</v>
      </c>
      <c r="CN126" s="285">
        <f t="shared" si="183"/>
        <v>97</v>
      </c>
      <c r="CO126" s="142">
        <f t="shared" si="184"/>
        <v>64.099999999999994</v>
      </c>
      <c r="CP126" s="142">
        <f t="shared" si="185"/>
        <v>17.833333333333329</v>
      </c>
      <c r="CQ126" s="154">
        <f t="shared" si="148"/>
        <v>1</v>
      </c>
      <c r="CR126" s="367"/>
      <c r="CS126" s="170">
        <f t="shared" si="186"/>
        <v>9</v>
      </c>
      <c r="CT126" s="23">
        <f t="shared" si="187"/>
        <v>12</v>
      </c>
      <c r="CU126" s="171">
        <f t="shared" si="188"/>
        <v>1</v>
      </c>
      <c r="CV126" s="23">
        <f t="shared" si="189"/>
        <v>11</v>
      </c>
      <c r="CW126" s="172">
        <f t="shared" si="190"/>
        <v>0</v>
      </c>
      <c r="CX126" s="24">
        <f t="shared" si="191"/>
        <v>2</v>
      </c>
      <c r="CY126" s="267">
        <f t="shared" si="192"/>
        <v>5</v>
      </c>
      <c r="CZ126" s="268">
        <f t="shared" si="193"/>
        <v>7</v>
      </c>
      <c r="DA126" s="267">
        <f t="shared" si="194"/>
        <v>0</v>
      </c>
      <c r="DB126" s="268">
        <f t="shared" si="195"/>
        <v>0</v>
      </c>
      <c r="DC126" s="173">
        <f t="shared" si="196"/>
        <v>0</v>
      </c>
      <c r="DD126" s="26">
        <f t="shared" si="197"/>
        <v>5</v>
      </c>
      <c r="DE126" s="173">
        <f t="shared" si="198"/>
        <v>0</v>
      </c>
      <c r="DF126" s="26">
        <f t="shared" si="199"/>
        <v>6</v>
      </c>
      <c r="DG126" s="326">
        <f t="shared" si="200"/>
        <v>1</v>
      </c>
      <c r="DH126" s="327">
        <f t="shared" si="201"/>
        <v>11</v>
      </c>
      <c r="DI126" s="172">
        <f t="shared" si="202"/>
        <v>4</v>
      </c>
      <c r="DJ126" s="24">
        <f t="shared" si="203"/>
        <v>0</v>
      </c>
      <c r="DK126" s="172"/>
      <c r="DL126" s="19">
        <f t="shared" si="204"/>
        <v>156</v>
      </c>
      <c r="DM126" s="19">
        <f t="shared" si="205"/>
        <v>27</v>
      </c>
      <c r="DN126" s="174">
        <f t="shared" si="206"/>
        <v>2</v>
      </c>
      <c r="DO126" s="278">
        <f t="shared" si="207"/>
        <v>87</v>
      </c>
      <c r="DP126" s="278">
        <f t="shared" si="208"/>
        <v>0</v>
      </c>
      <c r="DQ126" s="20">
        <f t="shared" si="209"/>
        <v>5</v>
      </c>
      <c r="DR126" s="20">
        <f t="shared" si="210"/>
        <v>6</v>
      </c>
      <c r="DS126" s="337">
        <f t="shared" si="211"/>
        <v>27</v>
      </c>
      <c r="DT126" s="174">
        <f t="shared" si="212"/>
        <v>64</v>
      </c>
      <c r="DU126" s="172">
        <f t="shared" si="213"/>
        <v>27</v>
      </c>
      <c r="DV126" s="172"/>
      <c r="DW126" s="172"/>
      <c r="DX126" s="172"/>
      <c r="DY126" s="172"/>
      <c r="DZ126" s="172"/>
      <c r="EA126" s="172"/>
      <c r="EB126" s="172"/>
      <c r="EC126" s="172"/>
      <c r="ED126" s="172"/>
      <c r="EE126" s="172"/>
      <c r="EF126" s="172"/>
      <c r="EG126" s="172"/>
      <c r="EH126" s="172"/>
      <c r="EI126" s="172"/>
      <c r="EJ126" s="172"/>
      <c r="EK126" s="172"/>
      <c r="EL126" s="172"/>
      <c r="EM126" s="172"/>
      <c r="EN126" s="172"/>
      <c r="EO126" s="172"/>
      <c r="EP126" s="172"/>
      <c r="EQ126" s="172"/>
      <c r="ER126" s="172"/>
      <c r="ES126" s="172"/>
      <c r="ET126" s="172"/>
      <c r="EU126" s="172"/>
      <c r="EV126" s="172"/>
      <c r="EW126" s="172"/>
      <c r="EX126" s="172"/>
      <c r="EY126" s="172"/>
      <c r="EZ126" s="172"/>
      <c r="FA126" s="172"/>
      <c r="FB126" s="172"/>
      <c r="FC126" s="172"/>
      <c r="FD126" s="172"/>
      <c r="FE126" s="172"/>
      <c r="FF126" s="172"/>
      <c r="FG126" s="172"/>
      <c r="FH126" s="172"/>
      <c r="FI126" s="172"/>
      <c r="FJ126" s="172"/>
      <c r="FK126" s="172"/>
      <c r="FL126" s="172"/>
      <c r="FM126" s="172"/>
      <c r="FN126" s="172"/>
      <c r="FO126" s="172"/>
      <c r="FP126" s="172"/>
      <c r="FQ126" s="172"/>
      <c r="FR126" s="172"/>
      <c r="FS126" s="172"/>
      <c r="FT126" s="172"/>
      <c r="FU126" s="172"/>
      <c r="FV126" s="172"/>
      <c r="FW126" s="172"/>
      <c r="FX126" s="172"/>
      <c r="FY126" s="172"/>
      <c r="FZ126" s="172"/>
      <c r="GA126" s="172"/>
      <c r="GB126" s="172"/>
      <c r="GC126" s="172"/>
      <c r="GD126" s="172"/>
      <c r="GE126" s="172"/>
      <c r="GF126" s="172"/>
      <c r="GG126" s="172"/>
      <c r="GH126" s="172"/>
      <c r="GI126" s="172"/>
      <c r="GJ126" s="172"/>
      <c r="GK126" s="172"/>
      <c r="GL126" s="172"/>
      <c r="GM126" s="172"/>
      <c r="GN126" s="172"/>
      <c r="GO126" s="172"/>
      <c r="GP126" s="172"/>
      <c r="GQ126" s="172"/>
      <c r="GR126" s="172"/>
      <c r="GS126" s="172"/>
      <c r="GT126" s="172"/>
      <c r="GU126" s="172"/>
      <c r="GV126" s="172"/>
      <c r="GW126" s="172"/>
      <c r="GX126" s="172"/>
      <c r="GY126" s="172"/>
      <c r="GZ126" s="172"/>
      <c r="HA126" s="172"/>
      <c r="HB126" s="172"/>
      <c r="HC126" s="172"/>
      <c r="HD126" s="172"/>
      <c r="HE126" s="172"/>
      <c r="HF126" s="172"/>
      <c r="HG126" s="172"/>
      <c r="HH126" s="172"/>
      <c r="HI126" s="172"/>
      <c r="HJ126" s="172"/>
      <c r="HK126" s="172"/>
      <c r="HL126" s="172"/>
      <c r="HM126" s="172"/>
      <c r="HN126" s="172"/>
      <c r="HO126" s="172"/>
      <c r="HP126" s="172"/>
      <c r="HQ126" s="172"/>
      <c r="HR126" s="172"/>
      <c r="HS126" s="172"/>
      <c r="HT126" s="172"/>
      <c r="HU126" s="172"/>
      <c r="HV126" s="172"/>
      <c r="HW126" s="172"/>
      <c r="HX126" s="172"/>
      <c r="HY126" s="172"/>
      <c r="HZ126" s="172"/>
      <c r="IA126" s="172"/>
      <c r="IB126" s="172"/>
      <c r="IC126" s="172"/>
      <c r="ID126" s="172"/>
      <c r="IE126" s="172"/>
      <c r="IF126" s="172"/>
      <c r="IG126" s="172"/>
      <c r="IH126" s="172"/>
      <c r="II126" s="172"/>
      <c r="IJ126" s="172"/>
      <c r="IK126" s="172"/>
      <c r="IL126" s="172"/>
      <c r="IM126" s="172"/>
      <c r="IN126" s="172"/>
      <c r="IO126" s="172"/>
      <c r="IP126" s="172"/>
      <c r="IQ126" s="172"/>
      <c r="IR126" s="172"/>
      <c r="IS126" s="172"/>
      <c r="IT126" s="172"/>
      <c r="IU126" s="172"/>
      <c r="IV126" s="172"/>
      <c r="IW126" s="172"/>
      <c r="IX126" s="172"/>
      <c r="IY126" s="172"/>
      <c r="IZ126" s="172"/>
      <c r="JA126" s="172"/>
      <c r="JB126" s="172"/>
      <c r="JC126" s="172"/>
      <c r="JD126" s="172"/>
      <c r="JE126" s="172"/>
      <c r="JF126" s="172"/>
      <c r="JG126" s="172"/>
      <c r="JH126" s="172"/>
      <c r="JI126" s="172"/>
      <c r="JJ126" s="172"/>
      <c r="JK126" s="172"/>
      <c r="JL126" s="172"/>
      <c r="JM126" s="172"/>
      <c r="JN126" s="172"/>
      <c r="JO126" s="172"/>
      <c r="JP126" s="172"/>
      <c r="JQ126" s="172"/>
      <c r="JR126" s="172"/>
      <c r="JS126" s="172"/>
      <c r="JT126" s="172"/>
      <c r="JU126" s="172"/>
      <c r="JV126" s="172"/>
      <c r="JW126" s="172"/>
      <c r="JX126" s="172"/>
      <c r="JY126" s="172"/>
      <c r="JZ126" s="172"/>
      <c r="KA126" s="172"/>
      <c r="KB126" s="172"/>
      <c r="KC126" s="172"/>
      <c r="KD126" s="172"/>
      <c r="KE126" s="172"/>
      <c r="KF126" s="172"/>
      <c r="KG126" s="172"/>
      <c r="KH126" s="172"/>
      <c r="KI126" s="172"/>
      <c r="KJ126" s="172"/>
      <c r="KK126" s="172"/>
      <c r="KL126" s="172"/>
      <c r="KM126" s="172"/>
      <c r="KN126" s="172"/>
      <c r="KO126" s="172"/>
      <c r="KP126" s="172"/>
      <c r="KQ126" s="172"/>
      <c r="KR126" s="172"/>
      <c r="KS126" s="172"/>
      <c r="KT126" s="172"/>
      <c r="KU126" s="172"/>
      <c r="KV126" s="172"/>
      <c r="KW126" s="172"/>
      <c r="KX126" s="172"/>
      <c r="KY126" s="172"/>
      <c r="KZ126" s="172"/>
      <c r="LA126" s="172"/>
      <c r="LB126" s="172"/>
      <c r="LC126" s="172"/>
      <c r="LD126" s="172"/>
      <c r="LE126" s="172"/>
      <c r="LF126" s="172"/>
      <c r="LG126" s="172"/>
      <c r="LH126" s="172"/>
      <c r="LI126" s="172"/>
      <c r="LJ126" s="172"/>
      <c r="LK126" s="172"/>
      <c r="LL126" s="172"/>
      <c r="LM126" s="172"/>
      <c r="LN126" s="172"/>
      <c r="LO126" s="172"/>
      <c r="LP126" s="172"/>
      <c r="LQ126" s="172"/>
      <c r="LR126" s="172"/>
      <c r="LS126" s="172"/>
      <c r="LT126" s="172"/>
      <c r="LU126" s="172"/>
      <c r="LV126" s="172"/>
      <c r="LW126" s="172"/>
      <c r="LX126" s="172"/>
      <c r="LY126" s="172"/>
      <c r="LZ126" s="172"/>
      <c r="MA126" s="172"/>
      <c r="MB126" s="172"/>
      <c r="MC126" s="172"/>
      <c r="MD126" s="172"/>
      <c r="ME126" s="172"/>
      <c r="MF126" s="172"/>
      <c r="MG126" s="172"/>
      <c r="MH126" s="172"/>
      <c r="MI126" s="172"/>
      <c r="MJ126" s="172"/>
      <c r="MK126" s="172"/>
      <c r="ML126" s="172"/>
      <c r="MM126" s="172"/>
      <c r="MN126" s="172"/>
      <c r="MO126" s="172"/>
      <c r="MP126" s="172"/>
      <c r="MQ126" s="172"/>
      <c r="MR126" s="172"/>
      <c r="MS126" s="172"/>
      <c r="MT126" s="172"/>
      <c r="MU126" s="172"/>
      <c r="MV126" s="172"/>
      <c r="MW126" s="172"/>
      <c r="MX126" s="172"/>
      <c r="MY126" s="172"/>
      <c r="MZ126" s="172"/>
      <c r="NA126" s="172"/>
      <c r="NB126" s="172"/>
      <c r="NC126" s="172"/>
      <c r="ND126" s="172"/>
      <c r="NE126" s="172"/>
      <c r="NF126" s="172"/>
      <c r="NG126" s="172"/>
      <c r="NH126" s="172"/>
      <c r="NI126" s="172"/>
      <c r="NJ126" s="172"/>
      <c r="NK126" s="172"/>
      <c r="NL126" s="172"/>
      <c r="NM126" s="172"/>
      <c r="NN126" s="172"/>
      <c r="NO126" s="172"/>
      <c r="NP126" s="172"/>
      <c r="NQ126" s="172"/>
      <c r="NR126" s="172"/>
      <c r="NS126" s="172"/>
      <c r="NT126" s="172"/>
      <c r="NU126" s="172"/>
      <c r="NV126" s="172"/>
      <c r="NW126" s="172"/>
      <c r="NX126" s="172"/>
      <c r="NY126" s="172"/>
      <c r="NZ126" s="172"/>
      <c r="OA126" s="172"/>
      <c r="OB126" s="172"/>
      <c r="OC126" s="172"/>
      <c r="OD126" s="172"/>
      <c r="OE126" s="172"/>
      <c r="OF126" s="172"/>
      <c r="OG126" s="172"/>
      <c r="OH126" s="172"/>
      <c r="OI126" s="172"/>
      <c r="OJ126" s="172"/>
      <c r="OK126" s="172"/>
      <c r="OL126" s="172"/>
      <c r="OM126" s="172"/>
      <c r="ON126" s="172"/>
      <c r="OO126" s="172"/>
      <c r="OP126" s="172"/>
      <c r="OQ126" s="172"/>
      <c r="OR126" s="172"/>
      <c r="OS126" s="172"/>
      <c r="OT126" s="172"/>
      <c r="OU126" s="172"/>
      <c r="OV126" s="172"/>
      <c r="OW126" s="172"/>
      <c r="OX126" s="172"/>
      <c r="OY126" s="172"/>
      <c r="OZ126" s="172"/>
      <c r="PA126" s="172"/>
      <c r="PB126" s="172"/>
      <c r="PC126" s="172"/>
      <c r="PD126" s="172"/>
      <c r="PE126" s="172"/>
      <c r="PF126" s="172"/>
      <c r="PG126" s="172"/>
      <c r="PH126" s="172"/>
      <c r="PI126" s="172"/>
      <c r="PJ126" s="172"/>
      <c r="PK126" s="172"/>
      <c r="PL126" s="172"/>
      <c r="PM126" s="172"/>
      <c r="PN126" s="172"/>
      <c r="PO126" s="172"/>
      <c r="PP126" s="172"/>
      <c r="PQ126" s="172"/>
      <c r="PR126" s="172"/>
      <c r="PS126" s="172"/>
      <c r="PT126" s="172"/>
      <c r="PU126" s="172"/>
      <c r="PV126" s="172"/>
      <c r="PW126" s="172"/>
      <c r="PX126" s="172"/>
      <c r="PY126" s="172"/>
      <c r="PZ126" s="172"/>
      <c r="QA126" s="172"/>
      <c r="QB126" s="172"/>
      <c r="QC126" s="172"/>
      <c r="QD126" s="172"/>
      <c r="QE126" s="172"/>
      <c r="QF126" s="172"/>
      <c r="QG126" s="172"/>
      <c r="QH126" s="172"/>
      <c r="QI126" s="172"/>
      <c r="QJ126" s="172"/>
      <c r="QK126" s="172"/>
      <c r="QL126" s="172"/>
      <c r="QM126" s="172"/>
      <c r="QN126" s="172"/>
      <c r="QO126" s="172"/>
      <c r="QP126" s="172"/>
      <c r="QQ126" s="172"/>
      <c r="QR126" s="172"/>
      <c r="QS126" s="172"/>
      <c r="QT126" s="172"/>
      <c r="QU126" s="172"/>
      <c r="QV126" s="172"/>
      <c r="QW126" s="172"/>
      <c r="QX126" s="172"/>
      <c r="QY126" s="172"/>
      <c r="QZ126" s="172"/>
      <c r="RA126" s="172"/>
      <c r="RB126" s="172"/>
      <c r="RC126" s="172"/>
      <c r="RD126" s="172"/>
      <c r="RE126" s="172"/>
      <c r="RF126" s="172"/>
      <c r="RG126" s="172"/>
      <c r="RH126" s="172"/>
      <c r="RI126" s="172"/>
      <c r="RJ126" s="172"/>
      <c r="RK126" s="172"/>
      <c r="RL126" s="172"/>
      <c r="RM126" s="172"/>
      <c r="RN126" s="172"/>
      <c r="RO126" s="172"/>
      <c r="RP126" s="172"/>
      <c r="RQ126" s="172"/>
      <c r="RR126" s="172"/>
      <c r="RS126" s="172"/>
      <c r="RT126" s="172"/>
      <c r="RU126" s="172"/>
      <c r="RV126" s="172"/>
      <c r="RW126" s="172"/>
      <c r="RX126" s="172"/>
      <c r="RY126" s="172"/>
      <c r="RZ126" s="172"/>
      <c r="SA126" s="172"/>
      <c r="SB126" s="172"/>
      <c r="SC126" s="172"/>
      <c r="SD126" s="172"/>
      <c r="SE126" s="172"/>
      <c r="SF126" s="172"/>
      <c r="SG126" s="172"/>
      <c r="SH126" s="172"/>
      <c r="SI126" s="172"/>
      <c r="SJ126" s="172"/>
      <c r="SK126" s="172"/>
      <c r="SL126" s="172"/>
      <c r="SM126" s="172"/>
      <c r="SN126" s="172"/>
      <c r="SO126" s="172"/>
      <c r="SP126" s="172"/>
      <c r="SQ126" s="172"/>
      <c r="SR126" s="172"/>
      <c r="SS126" s="172"/>
      <c r="ST126" s="172"/>
      <c r="SU126" s="172"/>
      <c r="SV126" s="172"/>
      <c r="SW126" s="172"/>
      <c r="SX126" s="172"/>
      <c r="SY126" s="172"/>
      <c r="SZ126" s="172"/>
      <c r="TA126" s="172"/>
      <c r="TB126" s="172"/>
      <c r="TC126" s="172"/>
      <c r="TD126" s="172"/>
      <c r="TE126" s="172"/>
      <c r="TF126" s="172"/>
      <c r="TG126" s="172"/>
      <c r="TH126" s="172"/>
      <c r="TI126" s="172"/>
      <c r="TJ126" s="172"/>
      <c r="TK126" s="172"/>
      <c r="TL126" s="172"/>
      <c r="TM126" s="172"/>
      <c r="TN126" s="172"/>
      <c r="TO126" s="172"/>
      <c r="TP126" s="172"/>
      <c r="TQ126" s="172"/>
      <c r="TR126" s="172"/>
      <c r="TS126" s="172"/>
      <c r="TT126" s="172"/>
      <c r="TU126" s="172"/>
      <c r="TV126" s="172"/>
      <c r="TW126" s="172"/>
      <c r="TX126" s="172"/>
      <c r="TY126" s="172"/>
      <c r="TZ126" s="172"/>
      <c r="UA126" s="172"/>
      <c r="UB126" s="172"/>
      <c r="UC126" s="172"/>
      <c r="UD126" s="172"/>
      <c r="UE126" s="172"/>
      <c r="UF126" s="172"/>
      <c r="UG126" s="172"/>
      <c r="UH126" s="172"/>
      <c r="UI126" s="172"/>
      <c r="UJ126" s="172"/>
      <c r="UK126" s="172"/>
      <c r="UL126" s="172"/>
      <c r="UM126" s="172"/>
      <c r="UN126" s="172"/>
      <c r="UO126" s="172"/>
      <c r="UP126" s="172"/>
      <c r="UQ126" s="172"/>
      <c r="UR126" s="172"/>
      <c r="US126" s="172"/>
      <c r="UT126" s="172"/>
      <c r="UU126" s="172"/>
      <c r="UV126" s="172"/>
      <c r="UW126" s="172"/>
      <c r="UX126" s="172"/>
      <c r="UY126" s="172"/>
      <c r="UZ126" s="172"/>
      <c r="VA126" s="172"/>
      <c r="VB126" s="172"/>
      <c r="VC126" s="172"/>
      <c r="VD126" s="172"/>
      <c r="VE126" s="172"/>
      <c r="VF126" s="172"/>
      <c r="VG126" s="172"/>
      <c r="VH126" s="172"/>
      <c r="VI126" s="172"/>
      <c r="VJ126" s="172"/>
      <c r="VK126" s="172"/>
      <c r="VL126" s="172"/>
      <c r="VM126" s="172"/>
      <c r="VN126" s="172"/>
      <c r="VO126" s="172"/>
      <c r="VP126" s="172"/>
      <c r="VQ126" s="172"/>
      <c r="VR126" s="172"/>
      <c r="VS126" s="172"/>
      <c r="VT126" s="172"/>
      <c r="VU126" s="172"/>
      <c r="VV126" s="172"/>
      <c r="VW126" s="172"/>
      <c r="VX126" s="172"/>
      <c r="VY126" s="172"/>
      <c r="VZ126" s="172"/>
      <c r="WA126" s="172"/>
      <c r="WB126" s="172"/>
      <c r="WC126" s="172"/>
      <c r="WD126" s="172"/>
      <c r="WE126" s="172"/>
      <c r="WF126" s="172"/>
      <c r="WG126" s="172"/>
      <c r="WH126" s="172"/>
      <c r="WI126" s="172"/>
      <c r="WJ126" s="172"/>
      <c r="WK126" s="172"/>
      <c r="WL126" s="172"/>
      <c r="WM126" s="172"/>
      <c r="WN126" s="172"/>
      <c r="WO126" s="172"/>
      <c r="WP126" s="172"/>
      <c r="WQ126" s="172"/>
      <c r="WR126" s="172"/>
      <c r="WS126" s="172"/>
      <c r="WT126" s="172"/>
      <c r="WU126" s="172"/>
      <c r="WV126" s="172"/>
      <c r="WW126" s="172"/>
      <c r="WX126" s="172"/>
      <c r="WY126" s="172"/>
      <c r="WZ126" s="172"/>
      <c r="XA126" s="172"/>
      <c r="XB126" s="172"/>
      <c r="XC126" s="172"/>
      <c r="XD126" s="172"/>
      <c r="XE126" s="172"/>
      <c r="XF126" s="172"/>
      <c r="XG126" s="172"/>
      <c r="XH126" s="172"/>
      <c r="XI126" s="172"/>
      <c r="XJ126" s="172"/>
      <c r="XK126" s="172"/>
      <c r="XL126" s="172"/>
      <c r="XM126" s="172"/>
      <c r="XN126" s="172"/>
      <c r="XO126" s="172"/>
      <c r="XP126" s="172"/>
      <c r="XQ126" s="172"/>
      <c r="XR126" s="172"/>
      <c r="XS126" s="172"/>
      <c r="XT126" s="172"/>
      <c r="XU126" s="172"/>
      <c r="XV126" s="172"/>
      <c r="XW126" s="172"/>
      <c r="XX126" s="172"/>
      <c r="XY126" s="172"/>
      <c r="XZ126" s="172"/>
      <c r="YA126" s="172"/>
      <c r="YB126" s="172"/>
      <c r="YC126" s="172"/>
      <c r="YD126" s="172"/>
      <c r="YE126" s="172"/>
      <c r="YF126" s="172"/>
      <c r="YG126" s="172"/>
      <c r="YH126" s="172"/>
      <c r="YI126" s="172"/>
      <c r="YJ126" s="172"/>
      <c r="YK126" s="172"/>
      <c r="YL126" s="172"/>
      <c r="YM126" s="172"/>
      <c r="YN126" s="172"/>
      <c r="YO126" s="172"/>
      <c r="YP126" s="172"/>
      <c r="YQ126" s="172"/>
      <c r="YR126" s="172"/>
      <c r="YS126" s="172"/>
      <c r="YT126" s="172"/>
      <c r="YU126" s="172"/>
      <c r="YV126" s="172"/>
      <c r="YW126" s="172"/>
      <c r="YX126" s="172"/>
      <c r="YY126" s="172"/>
      <c r="YZ126" s="172"/>
      <c r="ZA126" s="172"/>
      <c r="ZB126" s="172"/>
      <c r="ZC126" s="172"/>
      <c r="ZD126" s="172"/>
      <c r="ZE126" s="172"/>
      <c r="ZF126" s="172"/>
      <c r="ZG126" s="172"/>
      <c r="ZH126" s="172"/>
      <c r="ZI126" s="172"/>
      <c r="ZJ126" s="172"/>
      <c r="ZK126" s="172"/>
      <c r="ZL126" s="172"/>
      <c r="ZM126" s="172"/>
      <c r="ZN126" s="172"/>
      <c r="ZO126" s="172"/>
      <c r="ZP126" s="172"/>
      <c r="ZQ126" s="172"/>
      <c r="ZR126" s="172"/>
      <c r="ZS126" s="172"/>
      <c r="ZT126" s="172"/>
      <c r="ZU126" s="172"/>
      <c r="ZV126" s="172"/>
      <c r="ZW126" s="172"/>
      <c r="ZX126" s="172"/>
      <c r="ZY126" s="172"/>
      <c r="ZZ126" s="172"/>
      <c r="AAA126" s="172"/>
      <c r="AAB126" s="172"/>
      <c r="AAC126" s="172"/>
      <c r="AAD126" s="172"/>
      <c r="AAE126" s="172"/>
      <c r="AAF126" s="172"/>
      <c r="AAG126" s="172"/>
      <c r="AAH126" s="172"/>
      <c r="AAI126" s="172"/>
      <c r="AAJ126" s="172"/>
      <c r="AAK126" s="172"/>
      <c r="AAL126" s="172"/>
      <c r="AAM126" s="172"/>
      <c r="AAN126" s="172"/>
      <c r="AAO126" s="172"/>
      <c r="AAP126" s="172"/>
      <c r="AAQ126" s="172"/>
      <c r="AAR126" s="172"/>
      <c r="AAS126" s="172"/>
      <c r="AAT126" s="172"/>
      <c r="AAU126" s="172"/>
      <c r="AAV126" s="172"/>
      <c r="AAW126" s="172"/>
      <c r="AAX126" s="172"/>
      <c r="AAY126" s="172"/>
      <c r="AAZ126" s="172"/>
      <c r="ABA126" s="172"/>
      <c r="ABB126" s="172"/>
      <c r="ABC126" s="172"/>
      <c r="ABD126" s="172"/>
      <c r="ABE126" s="172"/>
      <c r="ABF126" s="172"/>
      <c r="ABG126" s="172"/>
      <c r="ABH126" s="172"/>
      <c r="ABI126" s="172"/>
      <c r="ABJ126" s="172"/>
      <c r="ABK126" s="172"/>
      <c r="ABL126" s="172"/>
      <c r="ABM126" s="172"/>
      <c r="ABN126" s="172"/>
      <c r="ABO126" s="172"/>
      <c r="ABP126" s="172"/>
      <c r="ABQ126" s="172"/>
      <c r="ABR126" s="172"/>
      <c r="ABS126" s="172"/>
      <c r="ABT126" s="172"/>
      <c r="ABU126" s="172"/>
      <c r="ABV126" s="172"/>
      <c r="ABW126" s="172"/>
      <c r="ABX126" s="172"/>
      <c r="ABY126" s="172"/>
      <c r="ABZ126" s="172"/>
      <c r="ACA126" s="172"/>
      <c r="ACB126" s="172"/>
      <c r="ACC126" s="172"/>
      <c r="ACD126" s="172"/>
      <c r="ACE126" s="172"/>
      <c r="ACF126" s="172"/>
      <c r="ACG126" s="172"/>
      <c r="ACH126" s="172"/>
      <c r="ACI126" s="172"/>
      <c r="ACJ126" s="172"/>
      <c r="ACK126" s="172"/>
      <c r="ACL126" s="172"/>
      <c r="ACM126" s="172"/>
      <c r="ACN126" s="172"/>
      <c r="ACO126" s="172"/>
      <c r="ACP126" s="172"/>
      <c r="ACQ126" s="172"/>
      <c r="ACR126" s="172"/>
      <c r="ACS126" s="172"/>
      <c r="ACT126" s="172"/>
      <c r="ACU126" s="172"/>
      <c r="ACV126" s="172"/>
      <c r="ACW126" s="172"/>
      <c r="ACX126" s="172"/>
      <c r="ACY126" s="172"/>
      <c r="ACZ126" s="172"/>
      <c r="ADA126" s="172"/>
      <c r="ADB126" s="172"/>
      <c r="ADC126" s="172"/>
      <c r="ADD126" s="172"/>
      <c r="ADE126" s="172"/>
      <c r="ADF126" s="172"/>
      <c r="ADG126" s="172"/>
      <c r="ADH126" s="172"/>
      <c r="ADI126" s="172"/>
      <c r="ADJ126" s="172"/>
      <c r="ADK126" s="172"/>
      <c r="ADL126" s="172"/>
      <c r="ADM126" s="172"/>
      <c r="ADN126" s="172"/>
      <c r="ADO126" s="172"/>
      <c r="ADP126" s="172"/>
      <c r="ADQ126" s="172"/>
      <c r="ADR126" s="172"/>
      <c r="ADS126" s="172"/>
      <c r="ADT126" s="172"/>
      <c r="ADU126" s="172"/>
      <c r="ADV126" s="172"/>
      <c r="ADW126" s="172"/>
      <c r="ADX126" s="172"/>
      <c r="ADY126" s="172"/>
      <c r="ADZ126" s="172"/>
      <c r="AEA126" s="172"/>
      <c r="AEB126" s="172"/>
      <c r="AEC126" s="172"/>
      <c r="AED126" s="172"/>
      <c r="AEE126" s="172"/>
      <c r="AEF126" s="172"/>
      <c r="AEG126" s="172"/>
      <c r="AEH126" s="172"/>
      <c r="AEI126" s="172"/>
      <c r="AEJ126" s="172"/>
      <c r="AEK126" s="172"/>
      <c r="AEL126" s="172"/>
      <c r="AEM126" s="172"/>
      <c r="AEN126" s="172"/>
      <c r="AEO126" s="172"/>
      <c r="AEP126" s="172"/>
      <c r="AEQ126" s="172"/>
      <c r="AER126" s="172"/>
      <c r="AES126" s="172"/>
      <c r="AET126" s="172"/>
      <c r="AEU126" s="172"/>
      <c r="AEV126" s="172"/>
      <c r="AEW126" s="172"/>
      <c r="AEX126" s="172"/>
      <c r="AEY126" s="172"/>
      <c r="AEZ126" s="172"/>
      <c r="AFA126" s="172"/>
      <c r="AFB126" s="172"/>
      <c r="AFC126" s="172"/>
      <c r="AFD126" s="172"/>
      <c r="AFE126" s="172"/>
      <c r="AFF126" s="172"/>
      <c r="AFG126" s="172"/>
      <c r="AFH126" s="172"/>
      <c r="AFI126" s="172"/>
      <c r="AFJ126" s="172"/>
      <c r="AFK126" s="172"/>
      <c r="AFL126" s="172"/>
      <c r="AFM126" s="172"/>
      <c r="AFN126" s="172"/>
      <c r="AFO126" s="172"/>
      <c r="AFP126" s="172"/>
      <c r="AFQ126" s="172"/>
      <c r="AFR126" s="172"/>
      <c r="AFS126" s="172"/>
      <c r="AFT126" s="172"/>
      <c r="AFU126" s="172"/>
      <c r="AFV126" s="172"/>
      <c r="AFW126" s="172"/>
      <c r="AFX126" s="172"/>
      <c r="AFY126" s="172"/>
      <c r="AFZ126" s="172"/>
      <c r="AGA126" s="172"/>
      <c r="AGB126" s="172"/>
      <c r="AGC126" s="172"/>
      <c r="AGD126" s="172"/>
      <c r="AGE126" s="172"/>
      <c r="AGF126" s="172"/>
      <c r="AGG126" s="172"/>
      <c r="AGH126" s="172"/>
      <c r="AGI126" s="172"/>
      <c r="AGJ126" s="172"/>
      <c r="AGK126" s="172"/>
      <c r="AGL126" s="172"/>
      <c r="AGM126" s="172"/>
      <c r="AGN126" s="172"/>
      <c r="AGO126" s="172"/>
      <c r="AGP126" s="172"/>
      <c r="AGQ126" s="172"/>
      <c r="AGR126" s="172"/>
      <c r="AGS126" s="172"/>
      <c r="AGT126" s="172"/>
      <c r="AGU126" s="172"/>
      <c r="AGV126" s="172"/>
      <c r="AGW126" s="172"/>
      <c r="AGX126" s="172"/>
      <c r="AGY126" s="172"/>
      <c r="AGZ126" s="172"/>
      <c r="AHA126" s="172"/>
      <c r="AHB126" s="172"/>
      <c r="AHC126" s="172"/>
      <c r="AHD126" s="172"/>
      <c r="AHE126" s="172"/>
      <c r="AHF126" s="172"/>
      <c r="AHG126" s="172"/>
      <c r="AHH126" s="172"/>
      <c r="AHI126" s="172"/>
      <c r="AHJ126" s="172"/>
      <c r="AHK126" s="172"/>
      <c r="AHL126" s="172"/>
      <c r="AHM126" s="172"/>
      <c r="AHN126" s="172"/>
      <c r="AHO126" s="172"/>
      <c r="AHP126" s="172"/>
      <c r="AHQ126" s="172"/>
      <c r="AHR126" s="172"/>
      <c r="AHS126" s="172"/>
      <c r="AHT126" s="172"/>
      <c r="AHU126" s="172"/>
      <c r="AHV126" s="172"/>
      <c r="AHW126" s="172"/>
      <c r="AHX126" s="172"/>
      <c r="AHY126" s="172"/>
      <c r="AHZ126" s="172"/>
      <c r="AIA126" s="172"/>
      <c r="AIB126" s="172"/>
      <c r="AIC126" s="172"/>
      <c r="AID126" s="172"/>
      <c r="AIE126" s="172"/>
      <c r="AIF126" s="172"/>
      <c r="AIG126" s="172"/>
      <c r="AIH126" s="172"/>
      <c r="AII126" s="172"/>
      <c r="AIJ126" s="172"/>
      <c r="AIK126" s="172"/>
      <c r="AIL126" s="172"/>
      <c r="AIM126" s="172"/>
      <c r="AIN126" s="172"/>
      <c r="AIO126" s="172"/>
      <c r="AIP126" s="172"/>
      <c r="AIQ126" s="172"/>
      <c r="AIR126" s="172"/>
      <c r="AIS126" s="172"/>
      <c r="AIT126" s="172"/>
      <c r="AIU126" s="172"/>
      <c r="AIV126" s="172"/>
      <c r="AIW126" s="172"/>
      <c r="AIX126" s="172"/>
      <c r="AIY126" s="172"/>
      <c r="AIZ126" s="172"/>
      <c r="AJA126" s="172"/>
      <c r="AJB126" s="172"/>
      <c r="AJC126" s="172"/>
      <c r="AJD126" s="172"/>
      <c r="AJE126" s="172"/>
      <c r="AJF126" s="172"/>
      <c r="AJG126" s="172"/>
      <c r="AJH126" s="172"/>
      <c r="AJI126" s="172"/>
      <c r="AJJ126" s="172"/>
      <c r="AJK126" s="172"/>
      <c r="AJL126" s="172"/>
      <c r="AJM126" s="172"/>
      <c r="AJN126" s="172"/>
      <c r="AJO126" s="172"/>
      <c r="AJP126" s="172"/>
      <c r="AJQ126" s="172"/>
      <c r="AJR126" s="172"/>
      <c r="AJS126" s="172"/>
      <c r="AJT126" s="172"/>
      <c r="AJU126" s="172"/>
      <c r="AJV126" s="172"/>
      <c r="AJW126" s="172"/>
      <c r="AJX126" s="172"/>
      <c r="AJY126" s="172"/>
      <c r="AJZ126" s="172"/>
      <c r="AKA126" s="172"/>
      <c r="AKB126" s="172"/>
      <c r="AKC126" s="172"/>
      <c r="AKD126" s="172"/>
      <c r="AKE126" s="172"/>
      <c r="AKF126" s="172"/>
      <c r="AKG126" s="172"/>
      <c r="AKH126" s="172"/>
      <c r="AKI126" s="172"/>
      <c r="AKJ126" s="172"/>
      <c r="AKK126" s="172"/>
      <c r="AKL126" s="172"/>
      <c r="AKM126" s="172"/>
      <c r="AKN126" s="172"/>
      <c r="AKO126" s="172"/>
      <c r="AKP126" s="172"/>
      <c r="AKQ126" s="172"/>
      <c r="AKR126" s="172"/>
      <c r="AKS126" s="172"/>
      <c r="AKT126" s="172"/>
      <c r="AKU126" s="172"/>
      <c r="AKV126" s="172"/>
      <c r="AKW126" s="172"/>
      <c r="AKX126" s="172"/>
      <c r="AKY126" s="172"/>
      <c r="AKZ126" s="172"/>
      <c r="ALA126" s="172"/>
      <c r="ALB126" s="172"/>
      <c r="ALC126" s="172"/>
      <c r="ALD126" s="172"/>
      <c r="ALE126" s="172"/>
      <c r="ALF126" s="172"/>
      <c r="ALG126" s="172"/>
      <c r="ALH126" s="172"/>
      <c r="ALI126" s="172"/>
      <c r="ALJ126" s="172"/>
      <c r="ALK126" s="172"/>
      <c r="ALL126" s="172"/>
      <c r="ALM126" s="172"/>
      <c r="ALN126" s="172"/>
      <c r="ALO126" s="172"/>
      <c r="ALP126" s="172"/>
      <c r="ALQ126" s="172"/>
      <c r="ALR126" s="172"/>
      <c r="ALS126" s="172"/>
      <c r="ALT126" s="172"/>
      <c r="ALU126" s="172"/>
      <c r="ALV126" s="172"/>
      <c r="ALW126" s="172"/>
      <c r="ALX126" s="172"/>
      <c r="ALY126" s="172"/>
      <c r="ALZ126" s="172"/>
      <c r="AMA126" s="172"/>
      <c r="AMB126" s="172"/>
      <c r="AMC126" s="172"/>
      <c r="AMD126" s="172"/>
      <c r="AME126" s="172"/>
      <c r="AMF126" s="172"/>
      <c r="AMG126" s="172"/>
      <c r="AMH126" s="172"/>
      <c r="AMI126" s="172"/>
      <c r="AMJ126" s="172"/>
      <c r="AMK126" s="172"/>
      <c r="AML126" s="172"/>
    </row>
    <row r="127" spans="1:1026" s="282" customFormat="1">
      <c r="A127" s="408" t="s">
        <v>513</v>
      </c>
      <c r="B127" s="408" t="s">
        <v>514</v>
      </c>
      <c r="C127" s="154">
        <f t="shared" si="169"/>
        <v>17</v>
      </c>
      <c r="D127" s="167">
        <f t="shared" si="170"/>
        <v>68</v>
      </c>
      <c r="E127" s="166" t="str">
        <f t="shared" si="171"/>
        <v>9C</v>
      </c>
      <c r="F127" s="367" t="str">
        <f t="shared" si="172"/>
        <v>1B</v>
      </c>
      <c r="G127" s="367" t="str">
        <f t="shared" si="173"/>
        <v>04</v>
      </c>
      <c r="H127" s="367" t="str">
        <f t="shared" si="174"/>
        <v>57</v>
      </c>
      <c r="I127" s="367" t="str">
        <f t="shared" si="175"/>
        <v>00</v>
      </c>
      <c r="J127" s="367" t="str">
        <f t="shared" si="176"/>
        <v>06</v>
      </c>
      <c r="K127" s="367" t="str">
        <f t="shared" si="177"/>
        <v>06</v>
      </c>
      <c r="L127" s="367" t="str">
        <f t="shared" si="178"/>
        <v>1E</v>
      </c>
      <c r="M127" s="367" t="str">
        <f t="shared" si="179"/>
        <v>4</v>
      </c>
      <c r="N127" s="367" t="str">
        <f t="shared" si="180"/>
        <v/>
      </c>
      <c r="O127" s="156" t="str">
        <f t="shared" si="181"/>
        <v/>
      </c>
      <c r="P127" s="157" t="str">
        <f t="shared" si="214"/>
        <v>1</v>
      </c>
      <c r="Q127" s="158" t="str">
        <f t="shared" si="214"/>
        <v>0</v>
      </c>
      <c r="R127" s="158" t="str">
        <f t="shared" si="214"/>
        <v>0</v>
      </c>
      <c r="S127" s="159" t="str">
        <f t="shared" si="214"/>
        <v>1</v>
      </c>
      <c r="T127" s="158" t="str">
        <f t="shared" si="214"/>
        <v>1</v>
      </c>
      <c r="U127" s="158" t="str">
        <f t="shared" si="214"/>
        <v>1</v>
      </c>
      <c r="V127" s="158" t="str">
        <f t="shared" si="214"/>
        <v>0</v>
      </c>
      <c r="W127" s="159" t="str">
        <f t="shared" si="214"/>
        <v>0</v>
      </c>
      <c r="X127" s="158" t="str">
        <f t="shared" si="215"/>
        <v>0</v>
      </c>
      <c r="Y127" s="158" t="str">
        <f t="shared" si="215"/>
        <v>0</v>
      </c>
      <c r="Z127" s="158" t="str">
        <f t="shared" si="215"/>
        <v>0</v>
      </c>
      <c r="AA127" s="159" t="str">
        <f t="shared" si="215"/>
        <v>1</v>
      </c>
      <c r="AB127" s="161" t="str">
        <f t="shared" si="215"/>
        <v>1</v>
      </c>
      <c r="AC127" s="161" t="str">
        <f t="shared" si="215"/>
        <v>0</v>
      </c>
      <c r="AD127" s="158" t="str">
        <f t="shared" si="215"/>
        <v>1</v>
      </c>
      <c r="AE127" s="159" t="str">
        <f t="shared" si="215"/>
        <v>1</v>
      </c>
      <c r="AF127" s="367" t="str">
        <f t="shared" si="216"/>
        <v>0</v>
      </c>
      <c r="AG127" s="162" t="str">
        <f t="shared" si="216"/>
        <v>0</v>
      </c>
      <c r="AH127" s="163" t="str">
        <f t="shared" si="216"/>
        <v>0</v>
      </c>
      <c r="AI127" s="165" t="str">
        <f t="shared" si="216"/>
        <v>0</v>
      </c>
      <c r="AJ127" s="164" t="str">
        <f t="shared" si="216"/>
        <v>0</v>
      </c>
      <c r="AK127" s="164" t="str">
        <f t="shared" si="216"/>
        <v>1</v>
      </c>
      <c r="AL127" s="289" t="str">
        <f t="shared" si="216"/>
        <v>0</v>
      </c>
      <c r="AM127" s="165" t="str">
        <f t="shared" si="216"/>
        <v>0</v>
      </c>
      <c r="AN127" s="230" t="str">
        <f t="shared" si="217"/>
        <v>0</v>
      </c>
      <c r="AO127" s="230" t="str">
        <f t="shared" si="217"/>
        <v>1</v>
      </c>
      <c r="AP127" s="230" t="str">
        <f t="shared" si="217"/>
        <v>0</v>
      </c>
      <c r="AQ127" s="231" t="str">
        <f t="shared" si="217"/>
        <v>1</v>
      </c>
      <c r="AR127" s="230" t="str">
        <f t="shared" si="217"/>
        <v>0</v>
      </c>
      <c r="AS127" s="230" t="str">
        <f t="shared" si="217"/>
        <v>1</v>
      </c>
      <c r="AT127" s="230" t="str">
        <f t="shared" si="217"/>
        <v>1</v>
      </c>
      <c r="AU127" s="231" t="str">
        <f t="shared" si="217"/>
        <v>1</v>
      </c>
      <c r="AV127" s="230" t="str">
        <f t="shared" si="218"/>
        <v>0</v>
      </c>
      <c r="AW127" s="232" t="str">
        <f t="shared" si="218"/>
        <v>0</v>
      </c>
      <c r="AX127" s="232" t="str">
        <f t="shared" si="218"/>
        <v>0</v>
      </c>
      <c r="AY127" s="233" t="str">
        <f t="shared" si="218"/>
        <v>0</v>
      </c>
      <c r="AZ127" s="232" t="str">
        <f t="shared" si="218"/>
        <v>0</v>
      </c>
      <c r="BA127" s="232" t="str">
        <f t="shared" si="218"/>
        <v>0</v>
      </c>
      <c r="BB127" s="232" t="str">
        <f t="shared" si="218"/>
        <v>0</v>
      </c>
      <c r="BC127" s="233" t="str">
        <f t="shared" si="218"/>
        <v>0</v>
      </c>
      <c r="BD127" s="168" t="str">
        <f t="shared" si="219"/>
        <v>0</v>
      </c>
      <c r="BE127" s="168" t="str">
        <f t="shared" si="219"/>
        <v>0</v>
      </c>
      <c r="BF127" s="168" t="str">
        <f t="shared" si="219"/>
        <v>0</v>
      </c>
      <c r="BG127" s="169" t="str">
        <f t="shared" si="219"/>
        <v>0</v>
      </c>
      <c r="BH127" s="168" t="str">
        <f t="shared" si="219"/>
        <v>0</v>
      </c>
      <c r="BI127" s="168" t="str">
        <f t="shared" si="219"/>
        <v>1</v>
      </c>
      <c r="BJ127" s="168" t="str">
        <f t="shared" si="219"/>
        <v>1</v>
      </c>
      <c r="BK127" s="169" t="str">
        <f t="shared" si="219"/>
        <v>0</v>
      </c>
      <c r="BL127" s="168" t="str">
        <f t="shared" si="220"/>
        <v>0</v>
      </c>
      <c r="BM127" s="168" t="str">
        <f t="shared" si="220"/>
        <v>0</v>
      </c>
      <c r="BN127" s="168" t="str">
        <f t="shared" si="220"/>
        <v>0</v>
      </c>
      <c r="BO127" s="169" t="str">
        <f t="shared" si="220"/>
        <v>0</v>
      </c>
      <c r="BP127" s="168" t="str">
        <f t="shared" si="220"/>
        <v>0</v>
      </c>
      <c r="BQ127" s="168" t="str">
        <f t="shared" si="220"/>
        <v>1</v>
      </c>
      <c r="BR127" s="168" t="str">
        <f t="shared" si="220"/>
        <v>1</v>
      </c>
      <c r="BS127" s="169" t="str">
        <f t="shared" si="220"/>
        <v>0</v>
      </c>
      <c r="BT127" s="302" t="str">
        <f t="shared" si="221"/>
        <v>0</v>
      </c>
      <c r="BU127" s="302" t="str">
        <f t="shared" si="221"/>
        <v>0</v>
      </c>
      <c r="BV127" s="302" t="str">
        <f t="shared" si="221"/>
        <v>0</v>
      </c>
      <c r="BW127" s="303" t="str">
        <f t="shared" si="221"/>
        <v>1</v>
      </c>
      <c r="BX127" s="302" t="str">
        <f t="shared" si="221"/>
        <v>1</v>
      </c>
      <c r="BY127" s="302" t="str">
        <f t="shared" si="221"/>
        <v>1</v>
      </c>
      <c r="BZ127" s="302" t="str">
        <f t="shared" si="221"/>
        <v>1</v>
      </c>
      <c r="CA127" s="303" t="str">
        <f t="shared" si="221"/>
        <v>0</v>
      </c>
      <c r="CB127" s="164" t="str">
        <f t="shared" si="222"/>
        <v>0</v>
      </c>
      <c r="CC127" s="289" t="str">
        <f t="shared" si="222"/>
        <v>1</v>
      </c>
      <c r="CD127" s="340" t="str">
        <f t="shared" si="222"/>
        <v>0</v>
      </c>
      <c r="CE127" s="341" t="str">
        <f t="shared" si="222"/>
        <v>0</v>
      </c>
      <c r="CF127" s="340" t="str">
        <f t="shared" si="222"/>
        <v>0</v>
      </c>
      <c r="CG127" s="340" t="str">
        <f t="shared" si="222"/>
        <v>0</v>
      </c>
      <c r="CH127" s="340" t="str">
        <f t="shared" si="222"/>
        <v>0</v>
      </c>
      <c r="CI127" s="341" t="str">
        <f t="shared" si="222"/>
        <v>0</v>
      </c>
      <c r="CJ127" s="367"/>
      <c r="CK127" s="367"/>
      <c r="CL127" s="32" t="str">
        <f t="shared" si="146"/>
        <v>9C1B</v>
      </c>
      <c r="CM127" s="285">
        <f t="shared" si="182"/>
        <v>87</v>
      </c>
      <c r="CN127" s="285">
        <f t="shared" si="183"/>
        <v>97</v>
      </c>
      <c r="CO127" s="142">
        <f t="shared" si="184"/>
        <v>64.2</v>
      </c>
      <c r="CP127" s="142">
        <f t="shared" si="185"/>
        <v>17.888888888888889</v>
      </c>
      <c r="CQ127" s="154">
        <f t="shared" si="148"/>
        <v>2</v>
      </c>
      <c r="CR127" s="367"/>
      <c r="CS127" s="170">
        <f t="shared" si="186"/>
        <v>9</v>
      </c>
      <c r="CT127" s="23">
        <f t="shared" si="187"/>
        <v>12</v>
      </c>
      <c r="CU127" s="171">
        <f t="shared" si="188"/>
        <v>1</v>
      </c>
      <c r="CV127" s="23">
        <f t="shared" si="189"/>
        <v>11</v>
      </c>
      <c r="CW127" s="172">
        <f t="shared" si="190"/>
        <v>0</v>
      </c>
      <c r="CX127" s="24">
        <f t="shared" si="191"/>
        <v>4</v>
      </c>
      <c r="CY127" s="267">
        <f t="shared" si="192"/>
        <v>5</v>
      </c>
      <c r="CZ127" s="268">
        <f t="shared" si="193"/>
        <v>7</v>
      </c>
      <c r="DA127" s="267">
        <f t="shared" si="194"/>
        <v>0</v>
      </c>
      <c r="DB127" s="268">
        <f t="shared" si="195"/>
        <v>0</v>
      </c>
      <c r="DC127" s="173">
        <f t="shared" si="196"/>
        <v>0</v>
      </c>
      <c r="DD127" s="26">
        <f t="shared" si="197"/>
        <v>6</v>
      </c>
      <c r="DE127" s="173">
        <f t="shared" si="198"/>
        <v>0</v>
      </c>
      <c r="DF127" s="26">
        <f t="shared" si="199"/>
        <v>6</v>
      </c>
      <c r="DG127" s="326">
        <f t="shared" si="200"/>
        <v>1</v>
      </c>
      <c r="DH127" s="327">
        <f t="shared" si="201"/>
        <v>14</v>
      </c>
      <c r="DI127" s="172">
        <f t="shared" si="202"/>
        <v>4</v>
      </c>
      <c r="DJ127" s="24">
        <f t="shared" si="203"/>
        <v>0</v>
      </c>
      <c r="DK127" s="172"/>
      <c r="DL127" s="19">
        <f t="shared" si="204"/>
        <v>156</v>
      </c>
      <c r="DM127" s="19">
        <f t="shared" si="205"/>
        <v>27</v>
      </c>
      <c r="DN127" s="174">
        <f t="shared" si="206"/>
        <v>4</v>
      </c>
      <c r="DO127" s="278">
        <f t="shared" si="207"/>
        <v>87</v>
      </c>
      <c r="DP127" s="278">
        <f t="shared" si="208"/>
        <v>0</v>
      </c>
      <c r="DQ127" s="20">
        <f t="shared" si="209"/>
        <v>6</v>
      </c>
      <c r="DR127" s="20">
        <f t="shared" si="210"/>
        <v>6</v>
      </c>
      <c r="DS127" s="337">
        <f t="shared" si="211"/>
        <v>30</v>
      </c>
      <c r="DT127" s="174">
        <f t="shared" si="212"/>
        <v>64</v>
      </c>
      <c r="DU127" s="172">
        <f t="shared" si="213"/>
        <v>30</v>
      </c>
      <c r="DV127" s="172"/>
      <c r="DW127" s="172"/>
      <c r="DX127" s="172"/>
      <c r="DY127" s="172"/>
      <c r="DZ127" s="172"/>
      <c r="EA127" s="172"/>
      <c r="EB127" s="172"/>
      <c r="EC127" s="172"/>
      <c r="ED127" s="172"/>
      <c r="EE127" s="172"/>
      <c r="EF127" s="172"/>
      <c r="EG127" s="172"/>
      <c r="EH127" s="172"/>
      <c r="EI127" s="172"/>
      <c r="EJ127" s="172"/>
      <c r="EK127" s="172"/>
      <c r="EL127" s="172"/>
      <c r="EM127" s="172"/>
      <c r="EN127" s="172"/>
      <c r="EO127" s="172"/>
      <c r="EP127" s="172"/>
      <c r="EQ127" s="172"/>
      <c r="ER127" s="172"/>
      <c r="ES127" s="172"/>
      <c r="ET127" s="172"/>
      <c r="EU127" s="172"/>
      <c r="EV127" s="172"/>
      <c r="EW127" s="172"/>
      <c r="EX127" s="172"/>
      <c r="EY127" s="172"/>
      <c r="EZ127" s="172"/>
      <c r="FA127" s="172"/>
      <c r="FB127" s="172"/>
      <c r="FC127" s="172"/>
      <c r="FD127" s="172"/>
      <c r="FE127" s="172"/>
      <c r="FF127" s="172"/>
      <c r="FG127" s="172"/>
      <c r="FH127" s="172"/>
      <c r="FI127" s="172"/>
      <c r="FJ127" s="172"/>
      <c r="FK127" s="172"/>
      <c r="FL127" s="172"/>
      <c r="FM127" s="172"/>
      <c r="FN127" s="172"/>
      <c r="FO127" s="172"/>
      <c r="FP127" s="172"/>
      <c r="FQ127" s="172"/>
      <c r="FR127" s="172"/>
      <c r="FS127" s="172"/>
      <c r="FT127" s="172"/>
      <c r="FU127" s="172"/>
      <c r="FV127" s="172"/>
      <c r="FW127" s="172"/>
      <c r="FX127" s="172"/>
      <c r="FY127" s="172"/>
      <c r="FZ127" s="172"/>
      <c r="GA127" s="172"/>
      <c r="GB127" s="172"/>
      <c r="GC127" s="172"/>
      <c r="GD127" s="172"/>
      <c r="GE127" s="172"/>
      <c r="GF127" s="172"/>
      <c r="GG127" s="172"/>
      <c r="GH127" s="172"/>
      <c r="GI127" s="172"/>
      <c r="GJ127" s="172"/>
      <c r="GK127" s="172"/>
      <c r="GL127" s="172"/>
      <c r="GM127" s="172"/>
      <c r="GN127" s="172"/>
      <c r="GO127" s="172"/>
      <c r="GP127" s="172"/>
      <c r="GQ127" s="172"/>
      <c r="GR127" s="172"/>
      <c r="GS127" s="172"/>
      <c r="GT127" s="172"/>
      <c r="GU127" s="172"/>
      <c r="GV127" s="172"/>
      <c r="GW127" s="172"/>
      <c r="GX127" s="172"/>
      <c r="GY127" s="172"/>
      <c r="GZ127" s="172"/>
      <c r="HA127" s="172"/>
      <c r="HB127" s="172"/>
      <c r="HC127" s="172"/>
      <c r="HD127" s="172"/>
      <c r="HE127" s="172"/>
      <c r="HF127" s="172"/>
      <c r="HG127" s="172"/>
      <c r="HH127" s="172"/>
      <c r="HI127" s="172"/>
      <c r="HJ127" s="172"/>
      <c r="HK127" s="172"/>
      <c r="HL127" s="172"/>
      <c r="HM127" s="172"/>
      <c r="HN127" s="172"/>
      <c r="HO127" s="172"/>
      <c r="HP127" s="172"/>
      <c r="HQ127" s="172"/>
      <c r="HR127" s="172"/>
      <c r="HS127" s="172"/>
      <c r="HT127" s="172"/>
      <c r="HU127" s="172"/>
      <c r="HV127" s="172"/>
      <c r="HW127" s="172"/>
      <c r="HX127" s="172"/>
      <c r="HY127" s="172"/>
      <c r="HZ127" s="172"/>
      <c r="IA127" s="172"/>
      <c r="IB127" s="172"/>
      <c r="IC127" s="172"/>
      <c r="ID127" s="172"/>
      <c r="IE127" s="172"/>
      <c r="IF127" s="172"/>
      <c r="IG127" s="172"/>
      <c r="IH127" s="172"/>
      <c r="II127" s="172"/>
      <c r="IJ127" s="172"/>
      <c r="IK127" s="172"/>
      <c r="IL127" s="172"/>
      <c r="IM127" s="172"/>
      <c r="IN127" s="172"/>
      <c r="IO127" s="172"/>
      <c r="IP127" s="172"/>
      <c r="IQ127" s="172"/>
      <c r="IR127" s="172"/>
      <c r="IS127" s="172"/>
      <c r="IT127" s="172"/>
      <c r="IU127" s="172"/>
      <c r="IV127" s="172"/>
      <c r="IW127" s="172"/>
      <c r="IX127" s="172"/>
      <c r="IY127" s="172"/>
      <c r="IZ127" s="172"/>
      <c r="JA127" s="172"/>
      <c r="JB127" s="172"/>
      <c r="JC127" s="172"/>
      <c r="JD127" s="172"/>
      <c r="JE127" s="172"/>
      <c r="JF127" s="172"/>
      <c r="JG127" s="172"/>
      <c r="JH127" s="172"/>
      <c r="JI127" s="172"/>
      <c r="JJ127" s="172"/>
      <c r="JK127" s="172"/>
      <c r="JL127" s="172"/>
      <c r="JM127" s="172"/>
      <c r="JN127" s="172"/>
      <c r="JO127" s="172"/>
      <c r="JP127" s="172"/>
      <c r="JQ127" s="172"/>
      <c r="JR127" s="172"/>
      <c r="JS127" s="172"/>
      <c r="JT127" s="172"/>
      <c r="JU127" s="172"/>
      <c r="JV127" s="172"/>
      <c r="JW127" s="172"/>
      <c r="JX127" s="172"/>
      <c r="JY127" s="172"/>
      <c r="JZ127" s="172"/>
      <c r="KA127" s="172"/>
      <c r="KB127" s="172"/>
      <c r="KC127" s="172"/>
      <c r="KD127" s="172"/>
      <c r="KE127" s="172"/>
      <c r="KF127" s="172"/>
      <c r="KG127" s="172"/>
      <c r="KH127" s="172"/>
      <c r="KI127" s="172"/>
      <c r="KJ127" s="172"/>
      <c r="KK127" s="172"/>
      <c r="KL127" s="172"/>
      <c r="KM127" s="172"/>
      <c r="KN127" s="172"/>
      <c r="KO127" s="172"/>
      <c r="KP127" s="172"/>
      <c r="KQ127" s="172"/>
      <c r="KR127" s="172"/>
      <c r="KS127" s="172"/>
      <c r="KT127" s="172"/>
      <c r="KU127" s="172"/>
      <c r="KV127" s="172"/>
      <c r="KW127" s="172"/>
      <c r="KX127" s="172"/>
      <c r="KY127" s="172"/>
      <c r="KZ127" s="172"/>
      <c r="LA127" s="172"/>
      <c r="LB127" s="172"/>
      <c r="LC127" s="172"/>
      <c r="LD127" s="172"/>
      <c r="LE127" s="172"/>
      <c r="LF127" s="172"/>
      <c r="LG127" s="172"/>
      <c r="LH127" s="172"/>
      <c r="LI127" s="172"/>
      <c r="LJ127" s="172"/>
      <c r="LK127" s="172"/>
      <c r="LL127" s="172"/>
      <c r="LM127" s="172"/>
      <c r="LN127" s="172"/>
      <c r="LO127" s="172"/>
      <c r="LP127" s="172"/>
      <c r="LQ127" s="172"/>
      <c r="LR127" s="172"/>
      <c r="LS127" s="172"/>
      <c r="LT127" s="172"/>
      <c r="LU127" s="172"/>
      <c r="LV127" s="172"/>
      <c r="LW127" s="172"/>
      <c r="LX127" s="172"/>
      <c r="LY127" s="172"/>
      <c r="LZ127" s="172"/>
      <c r="MA127" s="172"/>
      <c r="MB127" s="172"/>
      <c r="MC127" s="172"/>
      <c r="MD127" s="172"/>
      <c r="ME127" s="172"/>
      <c r="MF127" s="172"/>
      <c r="MG127" s="172"/>
      <c r="MH127" s="172"/>
      <c r="MI127" s="172"/>
      <c r="MJ127" s="172"/>
      <c r="MK127" s="172"/>
      <c r="ML127" s="172"/>
      <c r="MM127" s="172"/>
      <c r="MN127" s="172"/>
      <c r="MO127" s="172"/>
      <c r="MP127" s="172"/>
      <c r="MQ127" s="172"/>
      <c r="MR127" s="172"/>
      <c r="MS127" s="172"/>
      <c r="MT127" s="172"/>
      <c r="MU127" s="172"/>
      <c r="MV127" s="172"/>
      <c r="MW127" s="172"/>
      <c r="MX127" s="172"/>
      <c r="MY127" s="172"/>
      <c r="MZ127" s="172"/>
      <c r="NA127" s="172"/>
      <c r="NB127" s="172"/>
      <c r="NC127" s="172"/>
      <c r="ND127" s="172"/>
      <c r="NE127" s="172"/>
      <c r="NF127" s="172"/>
      <c r="NG127" s="172"/>
      <c r="NH127" s="172"/>
      <c r="NI127" s="172"/>
      <c r="NJ127" s="172"/>
      <c r="NK127" s="172"/>
      <c r="NL127" s="172"/>
      <c r="NM127" s="172"/>
      <c r="NN127" s="172"/>
      <c r="NO127" s="172"/>
      <c r="NP127" s="172"/>
      <c r="NQ127" s="172"/>
      <c r="NR127" s="172"/>
      <c r="NS127" s="172"/>
      <c r="NT127" s="172"/>
      <c r="NU127" s="172"/>
      <c r="NV127" s="172"/>
      <c r="NW127" s="172"/>
      <c r="NX127" s="172"/>
      <c r="NY127" s="172"/>
      <c r="NZ127" s="172"/>
      <c r="OA127" s="172"/>
      <c r="OB127" s="172"/>
      <c r="OC127" s="172"/>
      <c r="OD127" s="172"/>
      <c r="OE127" s="172"/>
      <c r="OF127" s="172"/>
      <c r="OG127" s="172"/>
      <c r="OH127" s="172"/>
      <c r="OI127" s="172"/>
      <c r="OJ127" s="172"/>
      <c r="OK127" s="172"/>
      <c r="OL127" s="172"/>
      <c r="OM127" s="172"/>
      <c r="ON127" s="172"/>
      <c r="OO127" s="172"/>
      <c r="OP127" s="172"/>
      <c r="OQ127" s="172"/>
      <c r="OR127" s="172"/>
      <c r="OS127" s="172"/>
      <c r="OT127" s="172"/>
      <c r="OU127" s="172"/>
      <c r="OV127" s="172"/>
      <c r="OW127" s="172"/>
      <c r="OX127" s="172"/>
      <c r="OY127" s="172"/>
      <c r="OZ127" s="172"/>
      <c r="PA127" s="172"/>
      <c r="PB127" s="172"/>
      <c r="PC127" s="172"/>
      <c r="PD127" s="172"/>
      <c r="PE127" s="172"/>
      <c r="PF127" s="172"/>
      <c r="PG127" s="172"/>
      <c r="PH127" s="172"/>
      <c r="PI127" s="172"/>
      <c r="PJ127" s="172"/>
      <c r="PK127" s="172"/>
      <c r="PL127" s="172"/>
      <c r="PM127" s="172"/>
      <c r="PN127" s="172"/>
      <c r="PO127" s="172"/>
      <c r="PP127" s="172"/>
      <c r="PQ127" s="172"/>
      <c r="PR127" s="172"/>
      <c r="PS127" s="172"/>
      <c r="PT127" s="172"/>
      <c r="PU127" s="172"/>
      <c r="PV127" s="172"/>
      <c r="PW127" s="172"/>
      <c r="PX127" s="172"/>
      <c r="PY127" s="172"/>
      <c r="PZ127" s="172"/>
      <c r="QA127" s="172"/>
      <c r="QB127" s="172"/>
      <c r="QC127" s="172"/>
      <c r="QD127" s="172"/>
      <c r="QE127" s="172"/>
      <c r="QF127" s="172"/>
      <c r="QG127" s="172"/>
      <c r="QH127" s="172"/>
      <c r="QI127" s="172"/>
      <c r="QJ127" s="172"/>
      <c r="QK127" s="172"/>
      <c r="QL127" s="172"/>
      <c r="QM127" s="172"/>
      <c r="QN127" s="172"/>
      <c r="QO127" s="172"/>
      <c r="QP127" s="172"/>
      <c r="QQ127" s="172"/>
      <c r="QR127" s="172"/>
      <c r="QS127" s="172"/>
      <c r="QT127" s="172"/>
      <c r="QU127" s="172"/>
      <c r="QV127" s="172"/>
      <c r="QW127" s="172"/>
      <c r="QX127" s="172"/>
      <c r="QY127" s="172"/>
      <c r="QZ127" s="172"/>
      <c r="RA127" s="172"/>
      <c r="RB127" s="172"/>
      <c r="RC127" s="172"/>
      <c r="RD127" s="172"/>
      <c r="RE127" s="172"/>
      <c r="RF127" s="172"/>
      <c r="RG127" s="172"/>
      <c r="RH127" s="172"/>
      <c r="RI127" s="172"/>
      <c r="RJ127" s="172"/>
      <c r="RK127" s="172"/>
      <c r="RL127" s="172"/>
      <c r="RM127" s="172"/>
      <c r="RN127" s="172"/>
      <c r="RO127" s="172"/>
      <c r="RP127" s="172"/>
      <c r="RQ127" s="172"/>
      <c r="RR127" s="172"/>
      <c r="RS127" s="172"/>
      <c r="RT127" s="172"/>
      <c r="RU127" s="172"/>
      <c r="RV127" s="172"/>
      <c r="RW127" s="172"/>
      <c r="RX127" s="172"/>
      <c r="RY127" s="172"/>
      <c r="RZ127" s="172"/>
      <c r="SA127" s="172"/>
      <c r="SB127" s="172"/>
      <c r="SC127" s="172"/>
      <c r="SD127" s="172"/>
      <c r="SE127" s="172"/>
      <c r="SF127" s="172"/>
      <c r="SG127" s="172"/>
      <c r="SH127" s="172"/>
      <c r="SI127" s="172"/>
      <c r="SJ127" s="172"/>
      <c r="SK127" s="172"/>
      <c r="SL127" s="172"/>
      <c r="SM127" s="172"/>
      <c r="SN127" s="172"/>
      <c r="SO127" s="172"/>
      <c r="SP127" s="172"/>
      <c r="SQ127" s="172"/>
      <c r="SR127" s="172"/>
      <c r="SS127" s="172"/>
      <c r="ST127" s="172"/>
      <c r="SU127" s="172"/>
      <c r="SV127" s="172"/>
      <c r="SW127" s="172"/>
      <c r="SX127" s="172"/>
      <c r="SY127" s="172"/>
      <c r="SZ127" s="172"/>
      <c r="TA127" s="172"/>
      <c r="TB127" s="172"/>
      <c r="TC127" s="172"/>
      <c r="TD127" s="172"/>
      <c r="TE127" s="172"/>
      <c r="TF127" s="172"/>
      <c r="TG127" s="172"/>
      <c r="TH127" s="172"/>
      <c r="TI127" s="172"/>
      <c r="TJ127" s="172"/>
      <c r="TK127" s="172"/>
      <c r="TL127" s="172"/>
      <c r="TM127" s="172"/>
      <c r="TN127" s="172"/>
      <c r="TO127" s="172"/>
      <c r="TP127" s="172"/>
      <c r="TQ127" s="172"/>
      <c r="TR127" s="172"/>
      <c r="TS127" s="172"/>
      <c r="TT127" s="172"/>
      <c r="TU127" s="172"/>
      <c r="TV127" s="172"/>
      <c r="TW127" s="172"/>
      <c r="TX127" s="172"/>
      <c r="TY127" s="172"/>
      <c r="TZ127" s="172"/>
      <c r="UA127" s="172"/>
      <c r="UB127" s="172"/>
      <c r="UC127" s="172"/>
      <c r="UD127" s="172"/>
      <c r="UE127" s="172"/>
      <c r="UF127" s="172"/>
      <c r="UG127" s="172"/>
      <c r="UH127" s="172"/>
      <c r="UI127" s="172"/>
      <c r="UJ127" s="172"/>
      <c r="UK127" s="172"/>
      <c r="UL127" s="172"/>
      <c r="UM127" s="172"/>
      <c r="UN127" s="172"/>
      <c r="UO127" s="172"/>
      <c r="UP127" s="172"/>
      <c r="UQ127" s="172"/>
      <c r="UR127" s="172"/>
      <c r="US127" s="172"/>
      <c r="UT127" s="172"/>
      <c r="UU127" s="172"/>
      <c r="UV127" s="172"/>
      <c r="UW127" s="172"/>
      <c r="UX127" s="172"/>
      <c r="UY127" s="172"/>
      <c r="UZ127" s="172"/>
      <c r="VA127" s="172"/>
      <c r="VB127" s="172"/>
      <c r="VC127" s="172"/>
      <c r="VD127" s="172"/>
      <c r="VE127" s="172"/>
      <c r="VF127" s="172"/>
      <c r="VG127" s="172"/>
      <c r="VH127" s="172"/>
      <c r="VI127" s="172"/>
      <c r="VJ127" s="172"/>
      <c r="VK127" s="172"/>
      <c r="VL127" s="172"/>
      <c r="VM127" s="172"/>
      <c r="VN127" s="172"/>
      <c r="VO127" s="172"/>
      <c r="VP127" s="172"/>
      <c r="VQ127" s="172"/>
      <c r="VR127" s="172"/>
      <c r="VS127" s="172"/>
      <c r="VT127" s="172"/>
      <c r="VU127" s="172"/>
      <c r="VV127" s="172"/>
      <c r="VW127" s="172"/>
      <c r="VX127" s="172"/>
      <c r="VY127" s="172"/>
      <c r="VZ127" s="172"/>
      <c r="WA127" s="172"/>
      <c r="WB127" s="172"/>
      <c r="WC127" s="172"/>
      <c r="WD127" s="172"/>
      <c r="WE127" s="172"/>
      <c r="WF127" s="172"/>
      <c r="WG127" s="172"/>
      <c r="WH127" s="172"/>
      <c r="WI127" s="172"/>
      <c r="WJ127" s="172"/>
      <c r="WK127" s="172"/>
      <c r="WL127" s="172"/>
      <c r="WM127" s="172"/>
      <c r="WN127" s="172"/>
      <c r="WO127" s="172"/>
      <c r="WP127" s="172"/>
      <c r="WQ127" s="172"/>
      <c r="WR127" s="172"/>
      <c r="WS127" s="172"/>
      <c r="WT127" s="172"/>
      <c r="WU127" s="172"/>
      <c r="WV127" s="172"/>
      <c r="WW127" s="172"/>
      <c r="WX127" s="172"/>
      <c r="WY127" s="172"/>
      <c r="WZ127" s="172"/>
      <c r="XA127" s="172"/>
      <c r="XB127" s="172"/>
      <c r="XC127" s="172"/>
      <c r="XD127" s="172"/>
      <c r="XE127" s="172"/>
      <c r="XF127" s="172"/>
      <c r="XG127" s="172"/>
      <c r="XH127" s="172"/>
      <c r="XI127" s="172"/>
      <c r="XJ127" s="172"/>
      <c r="XK127" s="172"/>
      <c r="XL127" s="172"/>
      <c r="XM127" s="172"/>
      <c r="XN127" s="172"/>
      <c r="XO127" s="172"/>
      <c r="XP127" s="172"/>
      <c r="XQ127" s="172"/>
      <c r="XR127" s="172"/>
      <c r="XS127" s="172"/>
      <c r="XT127" s="172"/>
      <c r="XU127" s="172"/>
      <c r="XV127" s="172"/>
      <c r="XW127" s="172"/>
      <c r="XX127" s="172"/>
      <c r="XY127" s="172"/>
      <c r="XZ127" s="172"/>
      <c r="YA127" s="172"/>
      <c r="YB127" s="172"/>
      <c r="YC127" s="172"/>
      <c r="YD127" s="172"/>
      <c r="YE127" s="172"/>
      <c r="YF127" s="172"/>
      <c r="YG127" s="172"/>
      <c r="YH127" s="172"/>
      <c r="YI127" s="172"/>
      <c r="YJ127" s="172"/>
      <c r="YK127" s="172"/>
      <c r="YL127" s="172"/>
      <c r="YM127" s="172"/>
      <c r="YN127" s="172"/>
      <c r="YO127" s="172"/>
      <c r="YP127" s="172"/>
      <c r="YQ127" s="172"/>
      <c r="YR127" s="172"/>
      <c r="YS127" s="172"/>
      <c r="YT127" s="172"/>
      <c r="YU127" s="172"/>
      <c r="YV127" s="172"/>
      <c r="YW127" s="172"/>
      <c r="YX127" s="172"/>
      <c r="YY127" s="172"/>
      <c r="YZ127" s="172"/>
      <c r="ZA127" s="172"/>
      <c r="ZB127" s="172"/>
      <c r="ZC127" s="172"/>
      <c r="ZD127" s="172"/>
      <c r="ZE127" s="172"/>
      <c r="ZF127" s="172"/>
      <c r="ZG127" s="172"/>
      <c r="ZH127" s="172"/>
      <c r="ZI127" s="172"/>
      <c r="ZJ127" s="172"/>
      <c r="ZK127" s="172"/>
      <c r="ZL127" s="172"/>
      <c r="ZM127" s="172"/>
      <c r="ZN127" s="172"/>
      <c r="ZO127" s="172"/>
      <c r="ZP127" s="172"/>
      <c r="ZQ127" s="172"/>
      <c r="ZR127" s="172"/>
      <c r="ZS127" s="172"/>
      <c r="ZT127" s="172"/>
      <c r="ZU127" s="172"/>
      <c r="ZV127" s="172"/>
      <c r="ZW127" s="172"/>
      <c r="ZX127" s="172"/>
      <c r="ZY127" s="172"/>
      <c r="ZZ127" s="172"/>
      <c r="AAA127" s="172"/>
      <c r="AAB127" s="172"/>
      <c r="AAC127" s="172"/>
      <c r="AAD127" s="172"/>
      <c r="AAE127" s="172"/>
      <c r="AAF127" s="172"/>
      <c r="AAG127" s="172"/>
      <c r="AAH127" s="172"/>
      <c r="AAI127" s="172"/>
      <c r="AAJ127" s="172"/>
      <c r="AAK127" s="172"/>
      <c r="AAL127" s="172"/>
      <c r="AAM127" s="172"/>
      <c r="AAN127" s="172"/>
      <c r="AAO127" s="172"/>
      <c r="AAP127" s="172"/>
      <c r="AAQ127" s="172"/>
      <c r="AAR127" s="172"/>
      <c r="AAS127" s="172"/>
      <c r="AAT127" s="172"/>
      <c r="AAU127" s="172"/>
      <c r="AAV127" s="172"/>
      <c r="AAW127" s="172"/>
      <c r="AAX127" s="172"/>
      <c r="AAY127" s="172"/>
      <c r="AAZ127" s="172"/>
      <c r="ABA127" s="172"/>
      <c r="ABB127" s="172"/>
      <c r="ABC127" s="172"/>
      <c r="ABD127" s="172"/>
      <c r="ABE127" s="172"/>
      <c r="ABF127" s="172"/>
      <c r="ABG127" s="172"/>
      <c r="ABH127" s="172"/>
      <c r="ABI127" s="172"/>
      <c r="ABJ127" s="172"/>
      <c r="ABK127" s="172"/>
      <c r="ABL127" s="172"/>
      <c r="ABM127" s="172"/>
      <c r="ABN127" s="172"/>
      <c r="ABO127" s="172"/>
      <c r="ABP127" s="172"/>
      <c r="ABQ127" s="172"/>
      <c r="ABR127" s="172"/>
      <c r="ABS127" s="172"/>
      <c r="ABT127" s="172"/>
      <c r="ABU127" s="172"/>
      <c r="ABV127" s="172"/>
      <c r="ABW127" s="172"/>
      <c r="ABX127" s="172"/>
      <c r="ABY127" s="172"/>
      <c r="ABZ127" s="172"/>
      <c r="ACA127" s="172"/>
      <c r="ACB127" s="172"/>
      <c r="ACC127" s="172"/>
      <c r="ACD127" s="172"/>
      <c r="ACE127" s="172"/>
      <c r="ACF127" s="172"/>
      <c r="ACG127" s="172"/>
      <c r="ACH127" s="172"/>
      <c r="ACI127" s="172"/>
      <c r="ACJ127" s="172"/>
      <c r="ACK127" s="172"/>
      <c r="ACL127" s="172"/>
      <c r="ACM127" s="172"/>
      <c r="ACN127" s="172"/>
      <c r="ACO127" s="172"/>
      <c r="ACP127" s="172"/>
      <c r="ACQ127" s="172"/>
      <c r="ACR127" s="172"/>
      <c r="ACS127" s="172"/>
      <c r="ACT127" s="172"/>
      <c r="ACU127" s="172"/>
      <c r="ACV127" s="172"/>
      <c r="ACW127" s="172"/>
      <c r="ACX127" s="172"/>
      <c r="ACY127" s="172"/>
      <c r="ACZ127" s="172"/>
      <c r="ADA127" s="172"/>
      <c r="ADB127" s="172"/>
      <c r="ADC127" s="172"/>
      <c r="ADD127" s="172"/>
      <c r="ADE127" s="172"/>
      <c r="ADF127" s="172"/>
      <c r="ADG127" s="172"/>
      <c r="ADH127" s="172"/>
      <c r="ADI127" s="172"/>
      <c r="ADJ127" s="172"/>
      <c r="ADK127" s="172"/>
      <c r="ADL127" s="172"/>
      <c r="ADM127" s="172"/>
      <c r="ADN127" s="172"/>
      <c r="ADO127" s="172"/>
      <c r="ADP127" s="172"/>
      <c r="ADQ127" s="172"/>
      <c r="ADR127" s="172"/>
      <c r="ADS127" s="172"/>
      <c r="ADT127" s="172"/>
      <c r="ADU127" s="172"/>
      <c r="ADV127" s="172"/>
      <c r="ADW127" s="172"/>
      <c r="ADX127" s="172"/>
      <c r="ADY127" s="172"/>
      <c r="ADZ127" s="172"/>
      <c r="AEA127" s="172"/>
      <c r="AEB127" s="172"/>
      <c r="AEC127" s="172"/>
      <c r="AED127" s="172"/>
      <c r="AEE127" s="172"/>
      <c r="AEF127" s="172"/>
      <c r="AEG127" s="172"/>
      <c r="AEH127" s="172"/>
      <c r="AEI127" s="172"/>
      <c r="AEJ127" s="172"/>
      <c r="AEK127" s="172"/>
      <c r="AEL127" s="172"/>
      <c r="AEM127" s="172"/>
      <c r="AEN127" s="172"/>
      <c r="AEO127" s="172"/>
      <c r="AEP127" s="172"/>
      <c r="AEQ127" s="172"/>
      <c r="AER127" s="172"/>
      <c r="AES127" s="172"/>
      <c r="AET127" s="172"/>
      <c r="AEU127" s="172"/>
      <c r="AEV127" s="172"/>
      <c r="AEW127" s="172"/>
      <c r="AEX127" s="172"/>
      <c r="AEY127" s="172"/>
      <c r="AEZ127" s="172"/>
      <c r="AFA127" s="172"/>
      <c r="AFB127" s="172"/>
      <c r="AFC127" s="172"/>
      <c r="AFD127" s="172"/>
      <c r="AFE127" s="172"/>
      <c r="AFF127" s="172"/>
      <c r="AFG127" s="172"/>
      <c r="AFH127" s="172"/>
      <c r="AFI127" s="172"/>
      <c r="AFJ127" s="172"/>
      <c r="AFK127" s="172"/>
      <c r="AFL127" s="172"/>
      <c r="AFM127" s="172"/>
      <c r="AFN127" s="172"/>
      <c r="AFO127" s="172"/>
      <c r="AFP127" s="172"/>
      <c r="AFQ127" s="172"/>
      <c r="AFR127" s="172"/>
      <c r="AFS127" s="172"/>
      <c r="AFT127" s="172"/>
      <c r="AFU127" s="172"/>
      <c r="AFV127" s="172"/>
      <c r="AFW127" s="172"/>
      <c r="AFX127" s="172"/>
      <c r="AFY127" s="172"/>
      <c r="AFZ127" s="172"/>
      <c r="AGA127" s="172"/>
      <c r="AGB127" s="172"/>
      <c r="AGC127" s="172"/>
      <c r="AGD127" s="172"/>
      <c r="AGE127" s="172"/>
      <c r="AGF127" s="172"/>
      <c r="AGG127" s="172"/>
      <c r="AGH127" s="172"/>
      <c r="AGI127" s="172"/>
      <c r="AGJ127" s="172"/>
      <c r="AGK127" s="172"/>
      <c r="AGL127" s="172"/>
      <c r="AGM127" s="172"/>
      <c r="AGN127" s="172"/>
      <c r="AGO127" s="172"/>
      <c r="AGP127" s="172"/>
      <c r="AGQ127" s="172"/>
      <c r="AGR127" s="172"/>
      <c r="AGS127" s="172"/>
      <c r="AGT127" s="172"/>
      <c r="AGU127" s="172"/>
      <c r="AGV127" s="172"/>
      <c r="AGW127" s="172"/>
      <c r="AGX127" s="172"/>
      <c r="AGY127" s="172"/>
      <c r="AGZ127" s="172"/>
      <c r="AHA127" s="172"/>
      <c r="AHB127" s="172"/>
      <c r="AHC127" s="172"/>
      <c r="AHD127" s="172"/>
      <c r="AHE127" s="172"/>
      <c r="AHF127" s="172"/>
      <c r="AHG127" s="172"/>
      <c r="AHH127" s="172"/>
      <c r="AHI127" s="172"/>
      <c r="AHJ127" s="172"/>
      <c r="AHK127" s="172"/>
      <c r="AHL127" s="172"/>
      <c r="AHM127" s="172"/>
      <c r="AHN127" s="172"/>
      <c r="AHO127" s="172"/>
      <c r="AHP127" s="172"/>
      <c r="AHQ127" s="172"/>
      <c r="AHR127" s="172"/>
      <c r="AHS127" s="172"/>
      <c r="AHT127" s="172"/>
      <c r="AHU127" s="172"/>
      <c r="AHV127" s="172"/>
      <c r="AHW127" s="172"/>
      <c r="AHX127" s="172"/>
      <c r="AHY127" s="172"/>
      <c r="AHZ127" s="172"/>
      <c r="AIA127" s="172"/>
      <c r="AIB127" s="172"/>
      <c r="AIC127" s="172"/>
      <c r="AID127" s="172"/>
      <c r="AIE127" s="172"/>
      <c r="AIF127" s="172"/>
      <c r="AIG127" s="172"/>
      <c r="AIH127" s="172"/>
      <c r="AII127" s="172"/>
      <c r="AIJ127" s="172"/>
      <c r="AIK127" s="172"/>
      <c r="AIL127" s="172"/>
      <c r="AIM127" s="172"/>
      <c r="AIN127" s="172"/>
      <c r="AIO127" s="172"/>
      <c r="AIP127" s="172"/>
      <c r="AIQ127" s="172"/>
      <c r="AIR127" s="172"/>
      <c r="AIS127" s="172"/>
      <c r="AIT127" s="172"/>
      <c r="AIU127" s="172"/>
      <c r="AIV127" s="172"/>
      <c r="AIW127" s="172"/>
      <c r="AIX127" s="172"/>
      <c r="AIY127" s="172"/>
      <c r="AIZ127" s="172"/>
      <c r="AJA127" s="172"/>
      <c r="AJB127" s="172"/>
      <c r="AJC127" s="172"/>
      <c r="AJD127" s="172"/>
      <c r="AJE127" s="172"/>
      <c r="AJF127" s="172"/>
      <c r="AJG127" s="172"/>
      <c r="AJH127" s="172"/>
      <c r="AJI127" s="172"/>
      <c r="AJJ127" s="172"/>
      <c r="AJK127" s="172"/>
      <c r="AJL127" s="172"/>
      <c r="AJM127" s="172"/>
      <c r="AJN127" s="172"/>
      <c r="AJO127" s="172"/>
      <c r="AJP127" s="172"/>
      <c r="AJQ127" s="172"/>
      <c r="AJR127" s="172"/>
      <c r="AJS127" s="172"/>
      <c r="AJT127" s="172"/>
      <c r="AJU127" s="172"/>
      <c r="AJV127" s="172"/>
      <c r="AJW127" s="172"/>
      <c r="AJX127" s="172"/>
      <c r="AJY127" s="172"/>
      <c r="AJZ127" s="172"/>
      <c r="AKA127" s="172"/>
      <c r="AKB127" s="172"/>
      <c r="AKC127" s="172"/>
      <c r="AKD127" s="172"/>
      <c r="AKE127" s="172"/>
      <c r="AKF127" s="172"/>
      <c r="AKG127" s="172"/>
      <c r="AKH127" s="172"/>
      <c r="AKI127" s="172"/>
      <c r="AKJ127" s="172"/>
      <c r="AKK127" s="172"/>
      <c r="AKL127" s="172"/>
      <c r="AKM127" s="172"/>
      <c r="AKN127" s="172"/>
      <c r="AKO127" s="172"/>
      <c r="AKP127" s="172"/>
      <c r="AKQ127" s="172"/>
      <c r="AKR127" s="172"/>
      <c r="AKS127" s="172"/>
      <c r="AKT127" s="172"/>
      <c r="AKU127" s="172"/>
      <c r="AKV127" s="172"/>
      <c r="AKW127" s="172"/>
      <c r="AKX127" s="172"/>
      <c r="AKY127" s="172"/>
      <c r="AKZ127" s="172"/>
      <c r="ALA127" s="172"/>
      <c r="ALB127" s="172"/>
      <c r="ALC127" s="172"/>
      <c r="ALD127" s="172"/>
      <c r="ALE127" s="172"/>
      <c r="ALF127" s="172"/>
      <c r="ALG127" s="172"/>
      <c r="ALH127" s="172"/>
      <c r="ALI127" s="172"/>
      <c r="ALJ127" s="172"/>
      <c r="ALK127" s="172"/>
      <c r="ALL127" s="172"/>
      <c r="ALM127" s="172"/>
      <c r="ALN127" s="172"/>
      <c r="ALO127" s="172"/>
      <c r="ALP127" s="172"/>
      <c r="ALQ127" s="172"/>
      <c r="ALR127" s="172"/>
      <c r="ALS127" s="172"/>
      <c r="ALT127" s="172"/>
      <c r="ALU127" s="172"/>
      <c r="ALV127" s="172"/>
      <c r="ALW127" s="172"/>
      <c r="ALX127" s="172"/>
      <c r="ALY127" s="172"/>
      <c r="ALZ127" s="172"/>
      <c r="AMA127" s="172"/>
      <c r="AMB127" s="172"/>
      <c r="AMC127" s="172"/>
      <c r="AMD127" s="172"/>
      <c r="AME127" s="172"/>
      <c r="AMF127" s="172"/>
      <c r="AMG127" s="172"/>
      <c r="AMH127" s="172"/>
      <c r="AMI127" s="172"/>
      <c r="AMJ127" s="172"/>
      <c r="AMK127" s="172"/>
      <c r="AML127" s="172"/>
    </row>
    <row r="128" spans="1:1026" s="282" customFormat="1">
      <c r="A128" s="408" t="s">
        <v>515</v>
      </c>
      <c r="B128" s="408" t="s">
        <v>516</v>
      </c>
      <c r="C128" s="154">
        <f t="shared" si="169"/>
        <v>17</v>
      </c>
      <c r="D128" s="167">
        <f t="shared" si="170"/>
        <v>68</v>
      </c>
      <c r="E128" s="166" t="str">
        <f t="shared" si="171"/>
        <v>9C</v>
      </c>
      <c r="F128" s="367" t="str">
        <f t="shared" si="172"/>
        <v>1B</v>
      </c>
      <c r="G128" s="367" t="str">
        <f t="shared" si="173"/>
        <v>06</v>
      </c>
      <c r="H128" s="367" t="str">
        <f t="shared" si="174"/>
        <v>57</v>
      </c>
      <c r="I128" s="367" t="str">
        <f t="shared" si="175"/>
        <v>00</v>
      </c>
      <c r="J128" s="367" t="str">
        <f t="shared" si="176"/>
        <v>06</v>
      </c>
      <c r="K128" s="367" t="str">
        <f t="shared" si="177"/>
        <v>06</v>
      </c>
      <c r="L128" s="367" t="str">
        <f t="shared" si="178"/>
        <v>20</v>
      </c>
      <c r="M128" s="367" t="str">
        <f t="shared" si="179"/>
        <v>4</v>
      </c>
      <c r="N128" s="367" t="str">
        <f t="shared" si="180"/>
        <v/>
      </c>
      <c r="O128" s="156" t="str">
        <f t="shared" si="181"/>
        <v/>
      </c>
      <c r="P128" s="157" t="str">
        <f t="shared" si="214"/>
        <v>1</v>
      </c>
      <c r="Q128" s="158" t="str">
        <f t="shared" si="214"/>
        <v>0</v>
      </c>
      <c r="R128" s="158" t="str">
        <f t="shared" si="214"/>
        <v>0</v>
      </c>
      <c r="S128" s="159" t="str">
        <f t="shared" si="214"/>
        <v>1</v>
      </c>
      <c r="T128" s="158" t="str">
        <f t="shared" si="214"/>
        <v>1</v>
      </c>
      <c r="U128" s="158" t="str">
        <f t="shared" si="214"/>
        <v>1</v>
      </c>
      <c r="V128" s="158" t="str">
        <f t="shared" si="214"/>
        <v>0</v>
      </c>
      <c r="W128" s="159" t="str">
        <f t="shared" si="214"/>
        <v>0</v>
      </c>
      <c r="X128" s="158" t="str">
        <f t="shared" si="215"/>
        <v>0</v>
      </c>
      <c r="Y128" s="158" t="str">
        <f t="shared" si="215"/>
        <v>0</v>
      </c>
      <c r="Z128" s="158" t="str">
        <f t="shared" si="215"/>
        <v>0</v>
      </c>
      <c r="AA128" s="159" t="str">
        <f t="shared" si="215"/>
        <v>1</v>
      </c>
      <c r="AB128" s="161" t="str">
        <f t="shared" si="215"/>
        <v>1</v>
      </c>
      <c r="AC128" s="161" t="str">
        <f t="shared" si="215"/>
        <v>0</v>
      </c>
      <c r="AD128" s="158" t="str">
        <f t="shared" si="215"/>
        <v>1</v>
      </c>
      <c r="AE128" s="159" t="str">
        <f t="shared" si="215"/>
        <v>1</v>
      </c>
      <c r="AF128" s="367" t="str">
        <f t="shared" si="216"/>
        <v>0</v>
      </c>
      <c r="AG128" s="162" t="str">
        <f t="shared" si="216"/>
        <v>0</v>
      </c>
      <c r="AH128" s="163" t="str">
        <f t="shared" si="216"/>
        <v>0</v>
      </c>
      <c r="AI128" s="165" t="str">
        <f t="shared" si="216"/>
        <v>0</v>
      </c>
      <c r="AJ128" s="164" t="str">
        <f t="shared" si="216"/>
        <v>0</v>
      </c>
      <c r="AK128" s="164" t="str">
        <f t="shared" si="216"/>
        <v>1</v>
      </c>
      <c r="AL128" s="289" t="str">
        <f t="shared" si="216"/>
        <v>1</v>
      </c>
      <c r="AM128" s="165" t="str">
        <f t="shared" si="216"/>
        <v>0</v>
      </c>
      <c r="AN128" s="230" t="str">
        <f t="shared" si="217"/>
        <v>0</v>
      </c>
      <c r="AO128" s="230" t="str">
        <f t="shared" si="217"/>
        <v>1</v>
      </c>
      <c r="AP128" s="230" t="str">
        <f t="shared" si="217"/>
        <v>0</v>
      </c>
      <c r="AQ128" s="231" t="str">
        <f t="shared" si="217"/>
        <v>1</v>
      </c>
      <c r="AR128" s="230" t="str">
        <f t="shared" si="217"/>
        <v>0</v>
      </c>
      <c r="AS128" s="230" t="str">
        <f t="shared" si="217"/>
        <v>1</v>
      </c>
      <c r="AT128" s="230" t="str">
        <f t="shared" si="217"/>
        <v>1</v>
      </c>
      <c r="AU128" s="231" t="str">
        <f t="shared" si="217"/>
        <v>1</v>
      </c>
      <c r="AV128" s="230" t="str">
        <f t="shared" si="218"/>
        <v>0</v>
      </c>
      <c r="AW128" s="232" t="str">
        <f t="shared" si="218"/>
        <v>0</v>
      </c>
      <c r="AX128" s="232" t="str">
        <f t="shared" si="218"/>
        <v>0</v>
      </c>
      <c r="AY128" s="233" t="str">
        <f t="shared" si="218"/>
        <v>0</v>
      </c>
      <c r="AZ128" s="232" t="str">
        <f t="shared" si="218"/>
        <v>0</v>
      </c>
      <c r="BA128" s="232" t="str">
        <f t="shared" si="218"/>
        <v>0</v>
      </c>
      <c r="BB128" s="232" t="str">
        <f t="shared" si="218"/>
        <v>0</v>
      </c>
      <c r="BC128" s="233" t="str">
        <f t="shared" si="218"/>
        <v>0</v>
      </c>
      <c r="BD128" s="168" t="str">
        <f t="shared" si="219"/>
        <v>0</v>
      </c>
      <c r="BE128" s="168" t="str">
        <f t="shared" si="219"/>
        <v>0</v>
      </c>
      <c r="BF128" s="168" t="str">
        <f t="shared" si="219"/>
        <v>0</v>
      </c>
      <c r="BG128" s="169" t="str">
        <f t="shared" si="219"/>
        <v>0</v>
      </c>
      <c r="BH128" s="168" t="str">
        <f t="shared" si="219"/>
        <v>0</v>
      </c>
      <c r="BI128" s="168" t="str">
        <f t="shared" si="219"/>
        <v>1</v>
      </c>
      <c r="BJ128" s="168" t="str">
        <f t="shared" si="219"/>
        <v>1</v>
      </c>
      <c r="BK128" s="169" t="str">
        <f t="shared" si="219"/>
        <v>0</v>
      </c>
      <c r="BL128" s="168" t="str">
        <f t="shared" si="220"/>
        <v>0</v>
      </c>
      <c r="BM128" s="168" t="str">
        <f t="shared" si="220"/>
        <v>0</v>
      </c>
      <c r="BN128" s="168" t="str">
        <f t="shared" si="220"/>
        <v>0</v>
      </c>
      <c r="BO128" s="169" t="str">
        <f t="shared" si="220"/>
        <v>0</v>
      </c>
      <c r="BP128" s="168" t="str">
        <f t="shared" si="220"/>
        <v>0</v>
      </c>
      <c r="BQ128" s="168" t="str">
        <f t="shared" si="220"/>
        <v>1</v>
      </c>
      <c r="BR128" s="168" t="str">
        <f t="shared" si="220"/>
        <v>1</v>
      </c>
      <c r="BS128" s="169" t="str">
        <f t="shared" si="220"/>
        <v>0</v>
      </c>
      <c r="BT128" s="302" t="str">
        <f t="shared" si="221"/>
        <v>0</v>
      </c>
      <c r="BU128" s="302" t="str">
        <f t="shared" si="221"/>
        <v>0</v>
      </c>
      <c r="BV128" s="302" t="str">
        <f t="shared" si="221"/>
        <v>1</v>
      </c>
      <c r="BW128" s="303" t="str">
        <f t="shared" si="221"/>
        <v>0</v>
      </c>
      <c r="BX128" s="302" t="str">
        <f t="shared" si="221"/>
        <v>0</v>
      </c>
      <c r="BY128" s="302" t="str">
        <f t="shared" si="221"/>
        <v>0</v>
      </c>
      <c r="BZ128" s="302" t="str">
        <f t="shared" si="221"/>
        <v>0</v>
      </c>
      <c r="CA128" s="303" t="str">
        <f t="shared" si="221"/>
        <v>0</v>
      </c>
      <c r="CB128" s="164" t="str">
        <f t="shared" si="222"/>
        <v>0</v>
      </c>
      <c r="CC128" s="289" t="str">
        <f t="shared" si="222"/>
        <v>1</v>
      </c>
      <c r="CD128" s="340" t="str">
        <f t="shared" si="222"/>
        <v>0</v>
      </c>
      <c r="CE128" s="341" t="str">
        <f t="shared" si="222"/>
        <v>0</v>
      </c>
      <c r="CF128" s="340" t="str">
        <f t="shared" si="222"/>
        <v>0</v>
      </c>
      <c r="CG128" s="340" t="str">
        <f t="shared" si="222"/>
        <v>0</v>
      </c>
      <c r="CH128" s="340" t="str">
        <f t="shared" si="222"/>
        <v>0</v>
      </c>
      <c r="CI128" s="341" t="str">
        <f t="shared" si="222"/>
        <v>0</v>
      </c>
      <c r="CJ128" s="367"/>
      <c r="CK128" s="367"/>
      <c r="CL128" s="32" t="str">
        <f t="shared" si="146"/>
        <v>9C1B</v>
      </c>
      <c r="CM128" s="285">
        <f t="shared" si="182"/>
        <v>87</v>
      </c>
      <c r="CN128" s="285">
        <f t="shared" si="183"/>
        <v>97</v>
      </c>
      <c r="CO128" s="142">
        <f t="shared" si="184"/>
        <v>64.2</v>
      </c>
      <c r="CP128" s="142">
        <f t="shared" si="185"/>
        <v>17.888888888888889</v>
      </c>
      <c r="CQ128" s="154">
        <f t="shared" si="148"/>
        <v>3</v>
      </c>
      <c r="CR128" s="367"/>
      <c r="CS128" s="170">
        <f t="shared" si="186"/>
        <v>9</v>
      </c>
      <c r="CT128" s="23">
        <f t="shared" si="187"/>
        <v>12</v>
      </c>
      <c r="CU128" s="171">
        <f t="shared" si="188"/>
        <v>1</v>
      </c>
      <c r="CV128" s="23">
        <f t="shared" si="189"/>
        <v>11</v>
      </c>
      <c r="CW128" s="172">
        <f t="shared" si="190"/>
        <v>0</v>
      </c>
      <c r="CX128" s="24">
        <f t="shared" si="191"/>
        <v>6</v>
      </c>
      <c r="CY128" s="267">
        <f t="shared" si="192"/>
        <v>5</v>
      </c>
      <c r="CZ128" s="268">
        <f t="shared" si="193"/>
        <v>7</v>
      </c>
      <c r="DA128" s="267">
        <f t="shared" si="194"/>
        <v>0</v>
      </c>
      <c r="DB128" s="268">
        <f t="shared" si="195"/>
        <v>0</v>
      </c>
      <c r="DC128" s="173">
        <f t="shared" si="196"/>
        <v>0</v>
      </c>
      <c r="DD128" s="26">
        <f t="shared" si="197"/>
        <v>6</v>
      </c>
      <c r="DE128" s="173">
        <f t="shared" si="198"/>
        <v>0</v>
      </c>
      <c r="DF128" s="26">
        <f t="shared" si="199"/>
        <v>6</v>
      </c>
      <c r="DG128" s="326">
        <f t="shared" si="200"/>
        <v>2</v>
      </c>
      <c r="DH128" s="327">
        <f t="shared" si="201"/>
        <v>0</v>
      </c>
      <c r="DI128" s="172">
        <f t="shared" si="202"/>
        <v>4</v>
      </c>
      <c r="DJ128" s="24">
        <f t="shared" si="203"/>
        <v>0</v>
      </c>
      <c r="DK128" s="172"/>
      <c r="DL128" s="19">
        <f t="shared" si="204"/>
        <v>156</v>
      </c>
      <c r="DM128" s="19">
        <f t="shared" si="205"/>
        <v>27</v>
      </c>
      <c r="DN128" s="174">
        <f t="shared" si="206"/>
        <v>6</v>
      </c>
      <c r="DO128" s="278">
        <f t="shared" si="207"/>
        <v>87</v>
      </c>
      <c r="DP128" s="278">
        <f t="shared" si="208"/>
        <v>0</v>
      </c>
      <c r="DQ128" s="20">
        <f t="shared" si="209"/>
        <v>6</v>
      </c>
      <c r="DR128" s="20">
        <f t="shared" si="210"/>
        <v>6</v>
      </c>
      <c r="DS128" s="337">
        <f t="shared" si="211"/>
        <v>32</v>
      </c>
      <c r="DT128" s="174">
        <f t="shared" si="212"/>
        <v>64</v>
      </c>
      <c r="DU128" s="172">
        <f t="shared" si="213"/>
        <v>32</v>
      </c>
      <c r="DV128" s="172"/>
      <c r="DW128" s="172"/>
      <c r="DX128" s="172"/>
      <c r="DY128" s="172"/>
      <c r="DZ128" s="172"/>
      <c r="EA128" s="172"/>
      <c r="EB128" s="172"/>
      <c r="EC128" s="172"/>
      <c r="ED128" s="172"/>
      <c r="EE128" s="172"/>
      <c r="EF128" s="172"/>
      <c r="EG128" s="172"/>
      <c r="EH128" s="172"/>
      <c r="EI128" s="172"/>
      <c r="EJ128" s="172"/>
      <c r="EK128" s="172"/>
      <c r="EL128" s="172"/>
      <c r="EM128" s="172"/>
      <c r="EN128" s="172"/>
      <c r="EO128" s="172"/>
      <c r="EP128" s="172"/>
      <c r="EQ128" s="172"/>
      <c r="ER128" s="172"/>
      <c r="ES128" s="172"/>
      <c r="ET128" s="172"/>
      <c r="EU128" s="172"/>
      <c r="EV128" s="172"/>
      <c r="EW128" s="172"/>
      <c r="EX128" s="172"/>
      <c r="EY128" s="172"/>
      <c r="EZ128" s="172"/>
      <c r="FA128" s="172"/>
      <c r="FB128" s="172"/>
      <c r="FC128" s="172"/>
      <c r="FD128" s="172"/>
      <c r="FE128" s="172"/>
      <c r="FF128" s="172"/>
      <c r="FG128" s="172"/>
      <c r="FH128" s="172"/>
      <c r="FI128" s="172"/>
      <c r="FJ128" s="172"/>
      <c r="FK128" s="172"/>
      <c r="FL128" s="172"/>
      <c r="FM128" s="172"/>
      <c r="FN128" s="172"/>
      <c r="FO128" s="172"/>
      <c r="FP128" s="172"/>
      <c r="FQ128" s="172"/>
      <c r="FR128" s="172"/>
      <c r="FS128" s="172"/>
      <c r="FT128" s="172"/>
      <c r="FU128" s="172"/>
      <c r="FV128" s="172"/>
      <c r="FW128" s="172"/>
      <c r="FX128" s="172"/>
      <c r="FY128" s="172"/>
      <c r="FZ128" s="172"/>
      <c r="GA128" s="172"/>
      <c r="GB128" s="172"/>
      <c r="GC128" s="172"/>
      <c r="GD128" s="172"/>
      <c r="GE128" s="172"/>
      <c r="GF128" s="172"/>
      <c r="GG128" s="172"/>
      <c r="GH128" s="172"/>
      <c r="GI128" s="172"/>
      <c r="GJ128" s="172"/>
      <c r="GK128" s="172"/>
      <c r="GL128" s="172"/>
      <c r="GM128" s="172"/>
      <c r="GN128" s="172"/>
      <c r="GO128" s="172"/>
      <c r="GP128" s="172"/>
      <c r="GQ128" s="172"/>
      <c r="GR128" s="172"/>
      <c r="GS128" s="172"/>
      <c r="GT128" s="172"/>
      <c r="GU128" s="172"/>
      <c r="GV128" s="172"/>
      <c r="GW128" s="172"/>
      <c r="GX128" s="172"/>
      <c r="GY128" s="172"/>
      <c r="GZ128" s="172"/>
      <c r="HA128" s="172"/>
      <c r="HB128" s="172"/>
      <c r="HC128" s="172"/>
      <c r="HD128" s="172"/>
      <c r="HE128" s="172"/>
      <c r="HF128" s="172"/>
      <c r="HG128" s="172"/>
      <c r="HH128" s="172"/>
      <c r="HI128" s="172"/>
      <c r="HJ128" s="172"/>
      <c r="HK128" s="172"/>
      <c r="HL128" s="172"/>
      <c r="HM128" s="172"/>
      <c r="HN128" s="172"/>
      <c r="HO128" s="172"/>
      <c r="HP128" s="172"/>
      <c r="HQ128" s="172"/>
      <c r="HR128" s="172"/>
      <c r="HS128" s="172"/>
      <c r="HT128" s="172"/>
      <c r="HU128" s="172"/>
      <c r="HV128" s="172"/>
      <c r="HW128" s="172"/>
      <c r="HX128" s="172"/>
      <c r="HY128" s="172"/>
      <c r="HZ128" s="172"/>
      <c r="IA128" s="172"/>
      <c r="IB128" s="172"/>
      <c r="IC128" s="172"/>
      <c r="ID128" s="172"/>
      <c r="IE128" s="172"/>
      <c r="IF128" s="172"/>
      <c r="IG128" s="172"/>
      <c r="IH128" s="172"/>
      <c r="II128" s="172"/>
      <c r="IJ128" s="172"/>
      <c r="IK128" s="172"/>
      <c r="IL128" s="172"/>
      <c r="IM128" s="172"/>
      <c r="IN128" s="172"/>
      <c r="IO128" s="172"/>
      <c r="IP128" s="172"/>
      <c r="IQ128" s="172"/>
      <c r="IR128" s="172"/>
      <c r="IS128" s="172"/>
      <c r="IT128" s="172"/>
      <c r="IU128" s="172"/>
      <c r="IV128" s="172"/>
      <c r="IW128" s="172"/>
      <c r="IX128" s="172"/>
      <c r="IY128" s="172"/>
      <c r="IZ128" s="172"/>
      <c r="JA128" s="172"/>
      <c r="JB128" s="172"/>
      <c r="JC128" s="172"/>
      <c r="JD128" s="172"/>
      <c r="JE128" s="172"/>
      <c r="JF128" s="172"/>
      <c r="JG128" s="172"/>
      <c r="JH128" s="172"/>
      <c r="JI128" s="172"/>
      <c r="JJ128" s="172"/>
      <c r="JK128" s="172"/>
      <c r="JL128" s="172"/>
      <c r="JM128" s="172"/>
      <c r="JN128" s="172"/>
      <c r="JO128" s="172"/>
      <c r="JP128" s="172"/>
      <c r="JQ128" s="172"/>
      <c r="JR128" s="172"/>
      <c r="JS128" s="172"/>
      <c r="JT128" s="172"/>
      <c r="JU128" s="172"/>
      <c r="JV128" s="172"/>
      <c r="JW128" s="172"/>
      <c r="JX128" s="172"/>
      <c r="JY128" s="172"/>
      <c r="JZ128" s="172"/>
      <c r="KA128" s="172"/>
      <c r="KB128" s="172"/>
      <c r="KC128" s="172"/>
      <c r="KD128" s="172"/>
      <c r="KE128" s="172"/>
      <c r="KF128" s="172"/>
      <c r="KG128" s="172"/>
      <c r="KH128" s="172"/>
      <c r="KI128" s="172"/>
      <c r="KJ128" s="172"/>
      <c r="KK128" s="172"/>
      <c r="KL128" s="172"/>
      <c r="KM128" s="172"/>
      <c r="KN128" s="172"/>
      <c r="KO128" s="172"/>
      <c r="KP128" s="172"/>
      <c r="KQ128" s="172"/>
      <c r="KR128" s="172"/>
      <c r="KS128" s="172"/>
      <c r="KT128" s="172"/>
      <c r="KU128" s="172"/>
      <c r="KV128" s="172"/>
      <c r="KW128" s="172"/>
      <c r="KX128" s="172"/>
      <c r="KY128" s="172"/>
      <c r="KZ128" s="172"/>
      <c r="LA128" s="172"/>
      <c r="LB128" s="172"/>
      <c r="LC128" s="172"/>
      <c r="LD128" s="172"/>
      <c r="LE128" s="172"/>
      <c r="LF128" s="172"/>
      <c r="LG128" s="172"/>
      <c r="LH128" s="172"/>
      <c r="LI128" s="172"/>
      <c r="LJ128" s="172"/>
      <c r="LK128" s="172"/>
      <c r="LL128" s="172"/>
      <c r="LM128" s="172"/>
      <c r="LN128" s="172"/>
      <c r="LO128" s="172"/>
      <c r="LP128" s="172"/>
      <c r="LQ128" s="172"/>
      <c r="LR128" s="172"/>
      <c r="LS128" s="172"/>
      <c r="LT128" s="172"/>
      <c r="LU128" s="172"/>
      <c r="LV128" s="172"/>
      <c r="LW128" s="172"/>
      <c r="LX128" s="172"/>
      <c r="LY128" s="172"/>
      <c r="LZ128" s="172"/>
      <c r="MA128" s="172"/>
      <c r="MB128" s="172"/>
      <c r="MC128" s="172"/>
      <c r="MD128" s="172"/>
      <c r="ME128" s="172"/>
      <c r="MF128" s="172"/>
      <c r="MG128" s="172"/>
      <c r="MH128" s="172"/>
      <c r="MI128" s="172"/>
      <c r="MJ128" s="172"/>
      <c r="MK128" s="172"/>
      <c r="ML128" s="172"/>
      <c r="MM128" s="172"/>
      <c r="MN128" s="172"/>
      <c r="MO128" s="172"/>
      <c r="MP128" s="172"/>
      <c r="MQ128" s="172"/>
      <c r="MR128" s="172"/>
      <c r="MS128" s="172"/>
      <c r="MT128" s="172"/>
      <c r="MU128" s="172"/>
      <c r="MV128" s="172"/>
      <c r="MW128" s="172"/>
      <c r="MX128" s="172"/>
      <c r="MY128" s="172"/>
      <c r="MZ128" s="172"/>
      <c r="NA128" s="172"/>
      <c r="NB128" s="172"/>
      <c r="NC128" s="172"/>
      <c r="ND128" s="172"/>
      <c r="NE128" s="172"/>
      <c r="NF128" s="172"/>
      <c r="NG128" s="172"/>
      <c r="NH128" s="172"/>
      <c r="NI128" s="172"/>
      <c r="NJ128" s="172"/>
      <c r="NK128" s="172"/>
      <c r="NL128" s="172"/>
      <c r="NM128" s="172"/>
      <c r="NN128" s="172"/>
      <c r="NO128" s="172"/>
      <c r="NP128" s="172"/>
      <c r="NQ128" s="172"/>
      <c r="NR128" s="172"/>
      <c r="NS128" s="172"/>
      <c r="NT128" s="172"/>
      <c r="NU128" s="172"/>
      <c r="NV128" s="172"/>
      <c r="NW128" s="172"/>
      <c r="NX128" s="172"/>
      <c r="NY128" s="172"/>
      <c r="NZ128" s="172"/>
      <c r="OA128" s="172"/>
      <c r="OB128" s="172"/>
      <c r="OC128" s="172"/>
      <c r="OD128" s="172"/>
      <c r="OE128" s="172"/>
      <c r="OF128" s="172"/>
      <c r="OG128" s="172"/>
      <c r="OH128" s="172"/>
      <c r="OI128" s="172"/>
      <c r="OJ128" s="172"/>
      <c r="OK128" s="172"/>
      <c r="OL128" s="172"/>
      <c r="OM128" s="172"/>
      <c r="ON128" s="172"/>
      <c r="OO128" s="172"/>
      <c r="OP128" s="172"/>
      <c r="OQ128" s="172"/>
      <c r="OR128" s="172"/>
      <c r="OS128" s="172"/>
      <c r="OT128" s="172"/>
      <c r="OU128" s="172"/>
      <c r="OV128" s="172"/>
      <c r="OW128" s="172"/>
      <c r="OX128" s="172"/>
      <c r="OY128" s="172"/>
      <c r="OZ128" s="172"/>
      <c r="PA128" s="172"/>
      <c r="PB128" s="172"/>
      <c r="PC128" s="172"/>
      <c r="PD128" s="172"/>
      <c r="PE128" s="172"/>
      <c r="PF128" s="172"/>
      <c r="PG128" s="172"/>
      <c r="PH128" s="172"/>
      <c r="PI128" s="172"/>
      <c r="PJ128" s="172"/>
      <c r="PK128" s="172"/>
      <c r="PL128" s="172"/>
      <c r="PM128" s="172"/>
      <c r="PN128" s="172"/>
      <c r="PO128" s="172"/>
      <c r="PP128" s="172"/>
      <c r="PQ128" s="172"/>
      <c r="PR128" s="172"/>
      <c r="PS128" s="172"/>
      <c r="PT128" s="172"/>
      <c r="PU128" s="172"/>
      <c r="PV128" s="172"/>
      <c r="PW128" s="172"/>
      <c r="PX128" s="172"/>
      <c r="PY128" s="172"/>
      <c r="PZ128" s="172"/>
      <c r="QA128" s="172"/>
      <c r="QB128" s="172"/>
      <c r="QC128" s="172"/>
      <c r="QD128" s="172"/>
      <c r="QE128" s="172"/>
      <c r="QF128" s="172"/>
      <c r="QG128" s="172"/>
      <c r="QH128" s="172"/>
      <c r="QI128" s="172"/>
      <c r="QJ128" s="172"/>
      <c r="QK128" s="172"/>
      <c r="QL128" s="172"/>
      <c r="QM128" s="172"/>
      <c r="QN128" s="172"/>
      <c r="QO128" s="172"/>
      <c r="QP128" s="172"/>
      <c r="QQ128" s="172"/>
      <c r="QR128" s="172"/>
      <c r="QS128" s="172"/>
      <c r="QT128" s="172"/>
      <c r="QU128" s="172"/>
      <c r="QV128" s="172"/>
      <c r="QW128" s="172"/>
      <c r="QX128" s="172"/>
      <c r="QY128" s="172"/>
      <c r="QZ128" s="172"/>
      <c r="RA128" s="172"/>
      <c r="RB128" s="172"/>
      <c r="RC128" s="172"/>
      <c r="RD128" s="172"/>
      <c r="RE128" s="172"/>
      <c r="RF128" s="172"/>
      <c r="RG128" s="172"/>
      <c r="RH128" s="172"/>
      <c r="RI128" s="172"/>
      <c r="RJ128" s="172"/>
      <c r="RK128" s="172"/>
      <c r="RL128" s="172"/>
      <c r="RM128" s="172"/>
      <c r="RN128" s="172"/>
      <c r="RO128" s="172"/>
      <c r="RP128" s="172"/>
      <c r="RQ128" s="172"/>
      <c r="RR128" s="172"/>
      <c r="RS128" s="172"/>
      <c r="RT128" s="172"/>
      <c r="RU128" s="172"/>
      <c r="RV128" s="172"/>
      <c r="RW128" s="172"/>
      <c r="RX128" s="172"/>
      <c r="RY128" s="172"/>
      <c r="RZ128" s="172"/>
      <c r="SA128" s="172"/>
      <c r="SB128" s="172"/>
      <c r="SC128" s="172"/>
      <c r="SD128" s="172"/>
      <c r="SE128" s="172"/>
      <c r="SF128" s="172"/>
      <c r="SG128" s="172"/>
      <c r="SH128" s="172"/>
      <c r="SI128" s="172"/>
      <c r="SJ128" s="172"/>
      <c r="SK128" s="172"/>
      <c r="SL128" s="172"/>
      <c r="SM128" s="172"/>
      <c r="SN128" s="172"/>
      <c r="SO128" s="172"/>
      <c r="SP128" s="172"/>
      <c r="SQ128" s="172"/>
      <c r="SR128" s="172"/>
      <c r="SS128" s="172"/>
      <c r="ST128" s="172"/>
      <c r="SU128" s="172"/>
      <c r="SV128" s="172"/>
      <c r="SW128" s="172"/>
      <c r="SX128" s="172"/>
      <c r="SY128" s="172"/>
      <c r="SZ128" s="172"/>
      <c r="TA128" s="172"/>
      <c r="TB128" s="172"/>
      <c r="TC128" s="172"/>
      <c r="TD128" s="172"/>
      <c r="TE128" s="172"/>
      <c r="TF128" s="172"/>
      <c r="TG128" s="172"/>
      <c r="TH128" s="172"/>
      <c r="TI128" s="172"/>
      <c r="TJ128" s="172"/>
      <c r="TK128" s="172"/>
      <c r="TL128" s="172"/>
      <c r="TM128" s="172"/>
      <c r="TN128" s="172"/>
      <c r="TO128" s="172"/>
      <c r="TP128" s="172"/>
      <c r="TQ128" s="172"/>
      <c r="TR128" s="172"/>
      <c r="TS128" s="172"/>
      <c r="TT128" s="172"/>
      <c r="TU128" s="172"/>
      <c r="TV128" s="172"/>
      <c r="TW128" s="172"/>
      <c r="TX128" s="172"/>
      <c r="TY128" s="172"/>
      <c r="TZ128" s="172"/>
      <c r="UA128" s="172"/>
      <c r="UB128" s="172"/>
      <c r="UC128" s="172"/>
      <c r="UD128" s="172"/>
      <c r="UE128" s="172"/>
      <c r="UF128" s="172"/>
      <c r="UG128" s="172"/>
      <c r="UH128" s="172"/>
      <c r="UI128" s="172"/>
      <c r="UJ128" s="172"/>
      <c r="UK128" s="172"/>
      <c r="UL128" s="172"/>
      <c r="UM128" s="172"/>
      <c r="UN128" s="172"/>
      <c r="UO128" s="172"/>
      <c r="UP128" s="172"/>
      <c r="UQ128" s="172"/>
      <c r="UR128" s="172"/>
      <c r="US128" s="172"/>
      <c r="UT128" s="172"/>
      <c r="UU128" s="172"/>
      <c r="UV128" s="172"/>
      <c r="UW128" s="172"/>
      <c r="UX128" s="172"/>
      <c r="UY128" s="172"/>
      <c r="UZ128" s="172"/>
      <c r="VA128" s="172"/>
      <c r="VB128" s="172"/>
      <c r="VC128" s="172"/>
      <c r="VD128" s="172"/>
      <c r="VE128" s="172"/>
      <c r="VF128" s="172"/>
      <c r="VG128" s="172"/>
      <c r="VH128" s="172"/>
      <c r="VI128" s="172"/>
      <c r="VJ128" s="172"/>
      <c r="VK128" s="172"/>
      <c r="VL128" s="172"/>
      <c r="VM128" s="172"/>
      <c r="VN128" s="172"/>
      <c r="VO128" s="172"/>
      <c r="VP128" s="172"/>
      <c r="VQ128" s="172"/>
      <c r="VR128" s="172"/>
      <c r="VS128" s="172"/>
      <c r="VT128" s="172"/>
      <c r="VU128" s="172"/>
      <c r="VV128" s="172"/>
      <c r="VW128" s="172"/>
      <c r="VX128" s="172"/>
      <c r="VY128" s="172"/>
      <c r="VZ128" s="172"/>
      <c r="WA128" s="172"/>
      <c r="WB128" s="172"/>
      <c r="WC128" s="172"/>
      <c r="WD128" s="172"/>
      <c r="WE128" s="172"/>
      <c r="WF128" s="172"/>
      <c r="WG128" s="172"/>
      <c r="WH128" s="172"/>
      <c r="WI128" s="172"/>
      <c r="WJ128" s="172"/>
      <c r="WK128" s="172"/>
      <c r="WL128" s="172"/>
      <c r="WM128" s="172"/>
      <c r="WN128" s="172"/>
      <c r="WO128" s="172"/>
      <c r="WP128" s="172"/>
      <c r="WQ128" s="172"/>
      <c r="WR128" s="172"/>
      <c r="WS128" s="172"/>
      <c r="WT128" s="172"/>
      <c r="WU128" s="172"/>
      <c r="WV128" s="172"/>
      <c r="WW128" s="172"/>
      <c r="WX128" s="172"/>
      <c r="WY128" s="172"/>
      <c r="WZ128" s="172"/>
      <c r="XA128" s="172"/>
      <c r="XB128" s="172"/>
      <c r="XC128" s="172"/>
      <c r="XD128" s="172"/>
      <c r="XE128" s="172"/>
      <c r="XF128" s="172"/>
      <c r="XG128" s="172"/>
      <c r="XH128" s="172"/>
      <c r="XI128" s="172"/>
      <c r="XJ128" s="172"/>
      <c r="XK128" s="172"/>
      <c r="XL128" s="172"/>
      <c r="XM128" s="172"/>
      <c r="XN128" s="172"/>
      <c r="XO128" s="172"/>
      <c r="XP128" s="172"/>
      <c r="XQ128" s="172"/>
      <c r="XR128" s="172"/>
      <c r="XS128" s="172"/>
      <c r="XT128" s="172"/>
      <c r="XU128" s="172"/>
      <c r="XV128" s="172"/>
      <c r="XW128" s="172"/>
      <c r="XX128" s="172"/>
      <c r="XY128" s="172"/>
      <c r="XZ128" s="172"/>
      <c r="YA128" s="172"/>
      <c r="YB128" s="172"/>
      <c r="YC128" s="172"/>
      <c r="YD128" s="172"/>
      <c r="YE128" s="172"/>
      <c r="YF128" s="172"/>
      <c r="YG128" s="172"/>
      <c r="YH128" s="172"/>
      <c r="YI128" s="172"/>
      <c r="YJ128" s="172"/>
      <c r="YK128" s="172"/>
      <c r="YL128" s="172"/>
      <c r="YM128" s="172"/>
      <c r="YN128" s="172"/>
      <c r="YO128" s="172"/>
      <c r="YP128" s="172"/>
      <c r="YQ128" s="172"/>
      <c r="YR128" s="172"/>
      <c r="YS128" s="172"/>
      <c r="YT128" s="172"/>
      <c r="YU128" s="172"/>
      <c r="YV128" s="172"/>
      <c r="YW128" s="172"/>
      <c r="YX128" s="172"/>
      <c r="YY128" s="172"/>
      <c r="YZ128" s="172"/>
      <c r="ZA128" s="172"/>
      <c r="ZB128" s="172"/>
      <c r="ZC128" s="172"/>
      <c r="ZD128" s="172"/>
      <c r="ZE128" s="172"/>
      <c r="ZF128" s="172"/>
      <c r="ZG128" s="172"/>
      <c r="ZH128" s="172"/>
      <c r="ZI128" s="172"/>
      <c r="ZJ128" s="172"/>
      <c r="ZK128" s="172"/>
      <c r="ZL128" s="172"/>
      <c r="ZM128" s="172"/>
      <c r="ZN128" s="172"/>
      <c r="ZO128" s="172"/>
      <c r="ZP128" s="172"/>
      <c r="ZQ128" s="172"/>
      <c r="ZR128" s="172"/>
      <c r="ZS128" s="172"/>
      <c r="ZT128" s="172"/>
      <c r="ZU128" s="172"/>
      <c r="ZV128" s="172"/>
      <c r="ZW128" s="172"/>
      <c r="ZX128" s="172"/>
      <c r="ZY128" s="172"/>
      <c r="ZZ128" s="172"/>
      <c r="AAA128" s="172"/>
      <c r="AAB128" s="172"/>
      <c r="AAC128" s="172"/>
      <c r="AAD128" s="172"/>
      <c r="AAE128" s="172"/>
      <c r="AAF128" s="172"/>
      <c r="AAG128" s="172"/>
      <c r="AAH128" s="172"/>
      <c r="AAI128" s="172"/>
      <c r="AAJ128" s="172"/>
      <c r="AAK128" s="172"/>
      <c r="AAL128" s="172"/>
      <c r="AAM128" s="172"/>
      <c r="AAN128" s="172"/>
      <c r="AAO128" s="172"/>
      <c r="AAP128" s="172"/>
      <c r="AAQ128" s="172"/>
      <c r="AAR128" s="172"/>
      <c r="AAS128" s="172"/>
      <c r="AAT128" s="172"/>
      <c r="AAU128" s="172"/>
      <c r="AAV128" s="172"/>
      <c r="AAW128" s="172"/>
      <c r="AAX128" s="172"/>
      <c r="AAY128" s="172"/>
      <c r="AAZ128" s="172"/>
      <c r="ABA128" s="172"/>
      <c r="ABB128" s="172"/>
      <c r="ABC128" s="172"/>
      <c r="ABD128" s="172"/>
      <c r="ABE128" s="172"/>
      <c r="ABF128" s="172"/>
      <c r="ABG128" s="172"/>
      <c r="ABH128" s="172"/>
      <c r="ABI128" s="172"/>
      <c r="ABJ128" s="172"/>
      <c r="ABK128" s="172"/>
      <c r="ABL128" s="172"/>
      <c r="ABM128" s="172"/>
      <c r="ABN128" s="172"/>
      <c r="ABO128" s="172"/>
      <c r="ABP128" s="172"/>
      <c r="ABQ128" s="172"/>
      <c r="ABR128" s="172"/>
      <c r="ABS128" s="172"/>
      <c r="ABT128" s="172"/>
      <c r="ABU128" s="172"/>
      <c r="ABV128" s="172"/>
      <c r="ABW128" s="172"/>
      <c r="ABX128" s="172"/>
      <c r="ABY128" s="172"/>
      <c r="ABZ128" s="172"/>
      <c r="ACA128" s="172"/>
      <c r="ACB128" s="172"/>
      <c r="ACC128" s="172"/>
      <c r="ACD128" s="172"/>
      <c r="ACE128" s="172"/>
      <c r="ACF128" s="172"/>
      <c r="ACG128" s="172"/>
      <c r="ACH128" s="172"/>
      <c r="ACI128" s="172"/>
      <c r="ACJ128" s="172"/>
      <c r="ACK128" s="172"/>
      <c r="ACL128" s="172"/>
      <c r="ACM128" s="172"/>
      <c r="ACN128" s="172"/>
      <c r="ACO128" s="172"/>
      <c r="ACP128" s="172"/>
      <c r="ACQ128" s="172"/>
      <c r="ACR128" s="172"/>
      <c r="ACS128" s="172"/>
      <c r="ACT128" s="172"/>
      <c r="ACU128" s="172"/>
      <c r="ACV128" s="172"/>
      <c r="ACW128" s="172"/>
      <c r="ACX128" s="172"/>
      <c r="ACY128" s="172"/>
      <c r="ACZ128" s="172"/>
      <c r="ADA128" s="172"/>
      <c r="ADB128" s="172"/>
      <c r="ADC128" s="172"/>
      <c r="ADD128" s="172"/>
      <c r="ADE128" s="172"/>
      <c r="ADF128" s="172"/>
      <c r="ADG128" s="172"/>
      <c r="ADH128" s="172"/>
      <c r="ADI128" s="172"/>
      <c r="ADJ128" s="172"/>
      <c r="ADK128" s="172"/>
      <c r="ADL128" s="172"/>
      <c r="ADM128" s="172"/>
      <c r="ADN128" s="172"/>
      <c r="ADO128" s="172"/>
      <c r="ADP128" s="172"/>
      <c r="ADQ128" s="172"/>
      <c r="ADR128" s="172"/>
      <c r="ADS128" s="172"/>
      <c r="ADT128" s="172"/>
      <c r="ADU128" s="172"/>
      <c r="ADV128" s="172"/>
      <c r="ADW128" s="172"/>
      <c r="ADX128" s="172"/>
      <c r="ADY128" s="172"/>
      <c r="ADZ128" s="172"/>
      <c r="AEA128" s="172"/>
      <c r="AEB128" s="172"/>
      <c r="AEC128" s="172"/>
      <c r="AED128" s="172"/>
      <c r="AEE128" s="172"/>
      <c r="AEF128" s="172"/>
      <c r="AEG128" s="172"/>
      <c r="AEH128" s="172"/>
      <c r="AEI128" s="172"/>
      <c r="AEJ128" s="172"/>
      <c r="AEK128" s="172"/>
      <c r="AEL128" s="172"/>
      <c r="AEM128" s="172"/>
      <c r="AEN128" s="172"/>
      <c r="AEO128" s="172"/>
      <c r="AEP128" s="172"/>
      <c r="AEQ128" s="172"/>
      <c r="AER128" s="172"/>
      <c r="AES128" s="172"/>
      <c r="AET128" s="172"/>
      <c r="AEU128" s="172"/>
      <c r="AEV128" s="172"/>
      <c r="AEW128" s="172"/>
      <c r="AEX128" s="172"/>
      <c r="AEY128" s="172"/>
      <c r="AEZ128" s="172"/>
      <c r="AFA128" s="172"/>
      <c r="AFB128" s="172"/>
      <c r="AFC128" s="172"/>
      <c r="AFD128" s="172"/>
      <c r="AFE128" s="172"/>
      <c r="AFF128" s="172"/>
      <c r="AFG128" s="172"/>
      <c r="AFH128" s="172"/>
      <c r="AFI128" s="172"/>
      <c r="AFJ128" s="172"/>
      <c r="AFK128" s="172"/>
      <c r="AFL128" s="172"/>
      <c r="AFM128" s="172"/>
      <c r="AFN128" s="172"/>
      <c r="AFO128" s="172"/>
      <c r="AFP128" s="172"/>
      <c r="AFQ128" s="172"/>
      <c r="AFR128" s="172"/>
      <c r="AFS128" s="172"/>
      <c r="AFT128" s="172"/>
      <c r="AFU128" s="172"/>
      <c r="AFV128" s="172"/>
      <c r="AFW128" s="172"/>
      <c r="AFX128" s="172"/>
      <c r="AFY128" s="172"/>
      <c r="AFZ128" s="172"/>
      <c r="AGA128" s="172"/>
      <c r="AGB128" s="172"/>
      <c r="AGC128" s="172"/>
      <c r="AGD128" s="172"/>
      <c r="AGE128" s="172"/>
      <c r="AGF128" s="172"/>
      <c r="AGG128" s="172"/>
      <c r="AGH128" s="172"/>
      <c r="AGI128" s="172"/>
      <c r="AGJ128" s="172"/>
      <c r="AGK128" s="172"/>
      <c r="AGL128" s="172"/>
      <c r="AGM128" s="172"/>
      <c r="AGN128" s="172"/>
      <c r="AGO128" s="172"/>
      <c r="AGP128" s="172"/>
      <c r="AGQ128" s="172"/>
      <c r="AGR128" s="172"/>
      <c r="AGS128" s="172"/>
      <c r="AGT128" s="172"/>
      <c r="AGU128" s="172"/>
      <c r="AGV128" s="172"/>
      <c r="AGW128" s="172"/>
      <c r="AGX128" s="172"/>
      <c r="AGY128" s="172"/>
      <c r="AGZ128" s="172"/>
      <c r="AHA128" s="172"/>
      <c r="AHB128" s="172"/>
      <c r="AHC128" s="172"/>
      <c r="AHD128" s="172"/>
      <c r="AHE128" s="172"/>
      <c r="AHF128" s="172"/>
      <c r="AHG128" s="172"/>
      <c r="AHH128" s="172"/>
      <c r="AHI128" s="172"/>
      <c r="AHJ128" s="172"/>
      <c r="AHK128" s="172"/>
      <c r="AHL128" s="172"/>
      <c r="AHM128" s="172"/>
      <c r="AHN128" s="172"/>
      <c r="AHO128" s="172"/>
      <c r="AHP128" s="172"/>
      <c r="AHQ128" s="172"/>
      <c r="AHR128" s="172"/>
      <c r="AHS128" s="172"/>
      <c r="AHT128" s="172"/>
      <c r="AHU128" s="172"/>
      <c r="AHV128" s="172"/>
      <c r="AHW128" s="172"/>
      <c r="AHX128" s="172"/>
      <c r="AHY128" s="172"/>
      <c r="AHZ128" s="172"/>
      <c r="AIA128" s="172"/>
      <c r="AIB128" s="172"/>
      <c r="AIC128" s="172"/>
      <c r="AID128" s="172"/>
      <c r="AIE128" s="172"/>
      <c r="AIF128" s="172"/>
      <c r="AIG128" s="172"/>
      <c r="AIH128" s="172"/>
      <c r="AII128" s="172"/>
      <c r="AIJ128" s="172"/>
      <c r="AIK128" s="172"/>
      <c r="AIL128" s="172"/>
      <c r="AIM128" s="172"/>
      <c r="AIN128" s="172"/>
      <c r="AIO128" s="172"/>
      <c r="AIP128" s="172"/>
      <c r="AIQ128" s="172"/>
      <c r="AIR128" s="172"/>
      <c r="AIS128" s="172"/>
      <c r="AIT128" s="172"/>
      <c r="AIU128" s="172"/>
      <c r="AIV128" s="172"/>
      <c r="AIW128" s="172"/>
      <c r="AIX128" s="172"/>
      <c r="AIY128" s="172"/>
      <c r="AIZ128" s="172"/>
      <c r="AJA128" s="172"/>
      <c r="AJB128" s="172"/>
      <c r="AJC128" s="172"/>
      <c r="AJD128" s="172"/>
      <c r="AJE128" s="172"/>
      <c r="AJF128" s="172"/>
      <c r="AJG128" s="172"/>
      <c r="AJH128" s="172"/>
      <c r="AJI128" s="172"/>
      <c r="AJJ128" s="172"/>
      <c r="AJK128" s="172"/>
      <c r="AJL128" s="172"/>
      <c r="AJM128" s="172"/>
      <c r="AJN128" s="172"/>
      <c r="AJO128" s="172"/>
      <c r="AJP128" s="172"/>
      <c r="AJQ128" s="172"/>
      <c r="AJR128" s="172"/>
      <c r="AJS128" s="172"/>
      <c r="AJT128" s="172"/>
      <c r="AJU128" s="172"/>
      <c r="AJV128" s="172"/>
      <c r="AJW128" s="172"/>
      <c r="AJX128" s="172"/>
      <c r="AJY128" s="172"/>
      <c r="AJZ128" s="172"/>
      <c r="AKA128" s="172"/>
      <c r="AKB128" s="172"/>
      <c r="AKC128" s="172"/>
      <c r="AKD128" s="172"/>
      <c r="AKE128" s="172"/>
      <c r="AKF128" s="172"/>
      <c r="AKG128" s="172"/>
      <c r="AKH128" s="172"/>
      <c r="AKI128" s="172"/>
      <c r="AKJ128" s="172"/>
      <c r="AKK128" s="172"/>
      <c r="AKL128" s="172"/>
      <c r="AKM128" s="172"/>
      <c r="AKN128" s="172"/>
      <c r="AKO128" s="172"/>
      <c r="AKP128" s="172"/>
      <c r="AKQ128" s="172"/>
      <c r="AKR128" s="172"/>
      <c r="AKS128" s="172"/>
      <c r="AKT128" s="172"/>
      <c r="AKU128" s="172"/>
      <c r="AKV128" s="172"/>
      <c r="AKW128" s="172"/>
      <c r="AKX128" s="172"/>
      <c r="AKY128" s="172"/>
      <c r="AKZ128" s="172"/>
      <c r="ALA128" s="172"/>
      <c r="ALB128" s="172"/>
      <c r="ALC128" s="172"/>
      <c r="ALD128" s="172"/>
      <c r="ALE128" s="172"/>
      <c r="ALF128" s="172"/>
      <c r="ALG128" s="172"/>
      <c r="ALH128" s="172"/>
      <c r="ALI128" s="172"/>
      <c r="ALJ128" s="172"/>
      <c r="ALK128" s="172"/>
      <c r="ALL128" s="172"/>
      <c r="ALM128" s="172"/>
      <c r="ALN128" s="172"/>
      <c r="ALO128" s="172"/>
      <c r="ALP128" s="172"/>
      <c r="ALQ128" s="172"/>
      <c r="ALR128" s="172"/>
      <c r="ALS128" s="172"/>
      <c r="ALT128" s="172"/>
      <c r="ALU128" s="172"/>
      <c r="ALV128" s="172"/>
      <c r="ALW128" s="172"/>
      <c r="ALX128" s="172"/>
      <c r="ALY128" s="172"/>
      <c r="ALZ128" s="172"/>
      <c r="AMA128" s="172"/>
      <c r="AMB128" s="172"/>
      <c r="AMC128" s="172"/>
      <c r="AMD128" s="172"/>
      <c r="AME128" s="172"/>
      <c r="AMF128" s="172"/>
      <c r="AMG128" s="172"/>
      <c r="AMH128" s="172"/>
      <c r="AMI128" s="172"/>
      <c r="AMJ128" s="172"/>
      <c r="AMK128" s="172"/>
      <c r="AML128" s="172"/>
    </row>
    <row r="129" spans="1:1026" s="282" customFormat="1">
      <c r="A129" s="408" t="s">
        <v>517</v>
      </c>
      <c r="B129" s="408" t="s">
        <v>518</v>
      </c>
      <c r="C129" s="154">
        <f t="shared" si="169"/>
        <v>17</v>
      </c>
      <c r="D129" s="167">
        <f t="shared" si="170"/>
        <v>68</v>
      </c>
      <c r="E129" s="166" t="str">
        <f t="shared" si="171"/>
        <v>9C</v>
      </c>
      <c r="F129" s="367" t="str">
        <f t="shared" si="172"/>
        <v>1B</v>
      </c>
      <c r="G129" s="367" t="str">
        <f t="shared" si="173"/>
        <v>08</v>
      </c>
      <c r="H129" s="367" t="str">
        <f t="shared" si="174"/>
        <v>57</v>
      </c>
      <c r="I129" s="367" t="str">
        <f t="shared" si="175"/>
        <v>00</v>
      </c>
      <c r="J129" s="367" t="str">
        <f t="shared" si="176"/>
        <v>07</v>
      </c>
      <c r="K129" s="367" t="str">
        <f t="shared" si="177"/>
        <v>06</v>
      </c>
      <c r="L129" s="367" t="str">
        <f t="shared" si="178"/>
        <v>23</v>
      </c>
      <c r="M129" s="367" t="str">
        <f t="shared" si="179"/>
        <v>4</v>
      </c>
      <c r="N129" s="367" t="str">
        <f t="shared" si="180"/>
        <v/>
      </c>
      <c r="O129" s="156" t="str">
        <f t="shared" si="181"/>
        <v/>
      </c>
      <c r="P129" s="157" t="str">
        <f t="shared" si="214"/>
        <v>1</v>
      </c>
      <c r="Q129" s="158" t="str">
        <f t="shared" si="214"/>
        <v>0</v>
      </c>
      <c r="R129" s="158" t="str">
        <f t="shared" si="214"/>
        <v>0</v>
      </c>
      <c r="S129" s="159" t="str">
        <f t="shared" si="214"/>
        <v>1</v>
      </c>
      <c r="T129" s="158" t="str">
        <f t="shared" si="214"/>
        <v>1</v>
      </c>
      <c r="U129" s="158" t="str">
        <f t="shared" si="214"/>
        <v>1</v>
      </c>
      <c r="V129" s="158" t="str">
        <f t="shared" si="214"/>
        <v>0</v>
      </c>
      <c r="W129" s="159" t="str">
        <f t="shared" si="214"/>
        <v>0</v>
      </c>
      <c r="X129" s="158" t="str">
        <f t="shared" si="215"/>
        <v>0</v>
      </c>
      <c r="Y129" s="158" t="str">
        <f t="shared" si="215"/>
        <v>0</v>
      </c>
      <c r="Z129" s="158" t="str">
        <f t="shared" si="215"/>
        <v>0</v>
      </c>
      <c r="AA129" s="159" t="str">
        <f t="shared" si="215"/>
        <v>1</v>
      </c>
      <c r="AB129" s="161" t="str">
        <f t="shared" si="215"/>
        <v>1</v>
      </c>
      <c r="AC129" s="161" t="str">
        <f t="shared" si="215"/>
        <v>0</v>
      </c>
      <c r="AD129" s="158" t="str">
        <f t="shared" si="215"/>
        <v>1</v>
      </c>
      <c r="AE129" s="159" t="str">
        <f t="shared" si="215"/>
        <v>1</v>
      </c>
      <c r="AF129" s="367" t="str">
        <f t="shared" si="216"/>
        <v>0</v>
      </c>
      <c r="AG129" s="162" t="str">
        <f t="shared" si="216"/>
        <v>0</v>
      </c>
      <c r="AH129" s="163" t="str">
        <f t="shared" si="216"/>
        <v>0</v>
      </c>
      <c r="AI129" s="165" t="str">
        <f t="shared" si="216"/>
        <v>0</v>
      </c>
      <c r="AJ129" s="164" t="str">
        <f t="shared" si="216"/>
        <v>1</v>
      </c>
      <c r="AK129" s="164" t="str">
        <f t="shared" si="216"/>
        <v>0</v>
      </c>
      <c r="AL129" s="289" t="str">
        <f t="shared" si="216"/>
        <v>0</v>
      </c>
      <c r="AM129" s="165" t="str">
        <f t="shared" si="216"/>
        <v>0</v>
      </c>
      <c r="AN129" s="230" t="str">
        <f t="shared" si="217"/>
        <v>0</v>
      </c>
      <c r="AO129" s="230" t="str">
        <f t="shared" si="217"/>
        <v>1</v>
      </c>
      <c r="AP129" s="230" t="str">
        <f t="shared" si="217"/>
        <v>0</v>
      </c>
      <c r="AQ129" s="231" t="str">
        <f t="shared" si="217"/>
        <v>1</v>
      </c>
      <c r="AR129" s="230" t="str">
        <f t="shared" si="217"/>
        <v>0</v>
      </c>
      <c r="AS129" s="230" t="str">
        <f t="shared" si="217"/>
        <v>1</v>
      </c>
      <c r="AT129" s="230" t="str">
        <f t="shared" si="217"/>
        <v>1</v>
      </c>
      <c r="AU129" s="231" t="str">
        <f t="shared" si="217"/>
        <v>1</v>
      </c>
      <c r="AV129" s="230" t="str">
        <f t="shared" si="218"/>
        <v>0</v>
      </c>
      <c r="AW129" s="232" t="str">
        <f t="shared" si="218"/>
        <v>0</v>
      </c>
      <c r="AX129" s="232" t="str">
        <f t="shared" si="218"/>
        <v>0</v>
      </c>
      <c r="AY129" s="233" t="str">
        <f t="shared" si="218"/>
        <v>0</v>
      </c>
      <c r="AZ129" s="232" t="str">
        <f t="shared" si="218"/>
        <v>0</v>
      </c>
      <c r="BA129" s="232" t="str">
        <f t="shared" si="218"/>
        <v>0</v>
      </c>
      <c r="BB129" s="232" t="str">
        <f t="shared" si="218"/>
        <v>0</v>
      </c>
      <c r="BC129" s="233" t="str">
        <f t="shared" si="218"/>
        <v>0</v>
      </c>
      <c r="BD129" s="168" t="str">
        <f t="shared" si="219"/>
        <v>0</v>
      </c>
      <c r="BE129" s="168" t="str">
        <f t="shared" si="219"/>
        <v>0</v>
      </c>
      <c r="BF129" s="168" t="str">
        <f t="shared" si="219"/>
        <v>0</v>
      </c>
      <c r="BG129" s="169" t="str">
        <f t="shared" si="219"/>
        <v>0</v>
      </c>
      <c r="BH129" s="168" t="str">
        <f t="shared" si="219"/>
        <v>0</v>
      </c>
      <c r="BI129" s="168" t="str">
        <f t="shared" si="219"/>
        <v>1</v>
      </c>
      <c r="BJ129" s="168" t="str">
        <f t="shared" si="219"/>
        <v>1</v>
      </c>
      <c r="BK129" s="169" t="str">
        <f t="shared" si="219"/>
        <v>1</v>
      </c>
      <c r="BL129" s="168" t="str">
        <f t="shared" si="220"/>
        <v>0</v>
      </c>
      <c r="BM129" s="168" t="str">
        <f t="shared" si="220"/>
        <v>0</v>
      </c>
      <c r="BN129" s="168" t="str">
        <f t="shared" si="220"/>
        <v>0</v>
      </c>
      <c r="BO129" s="169" t="str">
        <f t="shared" si="220"/>
        <v>0</v>
      </c>
      <c r="BP129" s="168" t="str">
        <f t="shared" si="220"/>
        <v>0</v>
      </c>
      <c r="BQ129" s="168" t="str">
        <f t="shared" si="220"/>
        <v>1</v>
      </c>
      <c r="BR129" s="168" t="str">
        <f t="shared" si="220"/>
        <v>1</v>
      </c>
      <c r="BS129" s="169" t="str">
        <f t="shared" si="220"/>
        <v>0</v>
      </c>
      <c r="BT129" s="302" t="str">
        <f t="shared" si="221"/>
        <v>0</v>
      </c>
      <c r="BU129" s="302" t="str">
        <f t="shared" si="221"/>
        <v>0</v>
      </c>
      <c r="BV129" s="302" t="str">
        <f t="shared" si="221"/>
        <v>1</v>
      </c>
      <c r="BW129" s="303" t="str">
        <f t="shared" si="221"/>
        <v>0</v>
      </c>
      <c r="BX129" s="302" t="str">
        <f t="shared" si="221"/>
        <v>0</v>
      </c>
      <c r="BY129" s="302" t="str">
        <f t="shared" si="221"/>
        <v>0</v>
      </c>
      <c r="BZ129" s="302" t="str">
        <f t="shared" si="221"/>
        <v>1</v>
      </c>
      <c r="CA129" s="303" t="str">
        <f t="shared" si="221"/>
        <v>1</v>
      </c>
      <c r="CB129" s="164" t="str">
        <f t="shared" si="222"/>
        <v>0</v>
      </c>
      <c r="CC129" s="289" t="str">
        <f t="shared" si="222"/>
        <v>1</v>
      </c>
      <c r="CD129" s="340" t="str">
        <f t="shared" si="222"/>
        <v>0</v>
      </c>
      <c r="CE129" s="341" t="str">
        <f t="shared" si="222"/>
        <v>0</v>
      </c>
      <c r="CF129" s="340" t="str">
        <f t="shared" si="222"/>
        <v>0</v>
      </c>
      <c r="CG129" s="340" t="str">
        <f t="shared" si="222"/>
        <v>0</v>
      </c>
      <c r="CH129" s="340" t="str">
        <f t="shared" si="222"/>
        <v>0</v>
      </c>
      <c r="CI129" s="341" t="str">
        <f t="shared" si="222"/>
        <v>0</v>
      </c>
      <c r="CJ129" s="367"/>
      <c r="CK129" s="367"/>
      <c r="CL129" s="32" t="str">
        <f t="shared" si="146"/>
        <v>9C1B</v>
      </c>
      <c r="CM129" s="285">
        <f t="shared" si="182"/>
        <v>87</v>
      </c>
      <c r="CN129" s="285">
        <f t="shared" si="183"/>
        <v>97</v>
      </c>
      <c r="CO129" s="142">
        <f t="shared" si="184"/>
        <v>64.3</v>
      </c>
      <c r="CP129" s="142">
        <f t="shared" si="185"/>
        <v>17.944444444444443</v>
      </c>
      <c r="CQ129" s="154">
        <f t="shared" si="148"/>
        <v>4</v>
      </c>
      <c r="CR129" s="367"/>
      <c r="CS129" s="170">
        <f t="shared" si="186"/>
        <v>9</v>
      </c>
      <c r="CT129" s="23">
        <f t="shared" si="187"/>
        <v>12</v>
      </c>
      <c r="CU129" s="171">
        <f t="shared" si="188"/>
        <v>1</v>
      </c>
      <c r="CV129" s="23">
        <f t="shared" si="189"/>
        <v>11</v>
      </c>
      <c r="CW129" s="172">
        <f t="shared" si="190"/>
        <v>0</v>
      </c>
      <c r="CX129" s="24">
        <f t="shared" si="191"/>
        <v>8</v>
      </c>
      <c r="CY129" s="267">
        <f t="shared" si="192"/>
        <v>5</v>
      </c>
      <c r="CZ129" s="268">
        <f t="shared" si="193"/>
        <v>7</v>
      </c>
      <c r="DA129" s="267">
        <f t="shared" si="194"/>
        <v>0</v>
      </c>
      <c r="DB129" s="268">
        <f t="shared" si="195"/>
        <v>0</v>
      </c>
      <c r="DC129" s="173">
        <f t="shared" si="196"/>
        <v>0</v>
      </c>
      <c r="DD129" s="26">
        <f t="shared" si="197"/>
        <v>7</v>
      </c>
      <c r="DE129" s="173">
        <f t="shared" si="198"/>
        <v>0</v>
      </c>
      <c r="DF129" s="26">
        <f t="shared" si="199"/>
        <v>6</v>
      </c>
      <c r="DG129" s="326">
        <f t="shared" si="200"/>
        <v>2</v>
      </c>
      <c r="DH129" s="327">
        <f t="shared" si="201"/>
        <v>3</v>
      </c>
      <c r="DI129" s="172">
        <f t="shared" si="202"/>
        <v>4</v>
      </c>
      <c r="DJ129" s="24">
        <f t="shared" si="203"/>
        <v>0</v>
      </c>
      <c r="DK129" s="172"/>
      <c r="DL129" s="19">
        <f t="shared" si="204"/>
        <v>156</v>
      </c>
      <c r="DM129" s="19">
        <f t="shared" si="205"/>
        <v>27</v>
      </c>
      <c r="DN129" s="174">
        <f t="shared" si="206"/>
        <v>8</v>
      </c>
      <c r="DO129" s="278">
        <f t="shared" si="207"/>
        <v>87</v>
      </c>
      <c r="DP129" s="278">
        <f t="shared" si="208"/>
        <v>0</v>
      </c>
      <c r="DQ129" s="20">
        <f t="shared" si="209"/>
        <v>7</v>
      </c>
      <c r="DR129" s="20">
        <f t="shared" si="210"/>
        <v>6</v>
      </c>
      <c r="DS129" s="337">
        <f t="shared" si="211"/>
        <v>35</v>
      </c>
      <c r="DT129" s="174">
        <f t="shared" si="212"/>
        <v>64</v>
      </c>
      <c r="DU129" s="172">
        <f t="shared" si="213"/>
        <v>35</v>
      </c>
      <c r="DV129" s="172"/>
      <c r="DW129" s="172"/>
      <c r="DX129" s="172"/>
      <c r="DY129" s="172"/>
      <c r="DZ129" s="172"/>
      <c r="EA129" s="172"/>
      <c r="EB129" s="172"/>
      <c r="EC129" s="172"/>
      <c r="ED129" s="172"/>
      <c r="EE129" s="172"/>
      <c r="EF129" s="172"/>
      <c r="EG129" s="172"/>
      <c r="EH129" s="172"/>
      <c r="EI129" s="172"/>
      <c r="EJ129" s="172"/>
      <c r="EK129" s="172"/>
      <c r="EL129" s="172"/>
      <c r="EM129" s="172"/>
      <c r="EN129" s="172"/>
      <c r="EO129" s="172"/>
      <c r="EP129" s="172"/>
      <c r="EQ129" s="172"/>
      <c r="ER129" s="172"/>
      <c r="ES129" s="172"/>
      <c r="ET129" s="172"/>
      <c r="EU129" s="172"/>
      <c r="EV129" s="172"/>
      <c r="EW129" s="172"/>
      <c r="EX129" s="172"/>
      <c r="EY129" s="172"/>
      <c r="EZ129" s="172"/>
      <c r="FA129" s="172"/>
      <c r="FB129" s="172"/>
      <c r="FC129" s="172"/>
      <c r="FD129" s="172"/>
      <c r="FE129" s="172"/>
      <c r="FF129" s="172"/>
      <c r="FG129" s="172"/>
      <c r="FH129" s="172"/>
      <c r="FI129" s="172"/>
      <c r="FJ129" s="172"/>
      <c r="FK129" s="172"/>
      <c r="FL129" s="172"/>
      <c r="FM129" s="172"/>
      <c r="FN129" s="172"/>
      <c r="FO129" s="172"/>
      <c r="FP129" s="172"/>
      <c r="FQ129" s="172"/>
      <c r="FR129" s="172"/>
      <c r="FS129" s="172"/>
      <c r="FT129" s="172"/>
      <c r="FU129" s="172"/>
      <c r="FV129" s="172"/>
      <c r="FW129" s="172"/>
      <c r="FX129" s="172"/>
      <c r="FY129" s="172"/>
      <c r="FZ129" s="172"/>
      <c r="GA129" s="172"/>
      <c r="GB129" s="172"/>
      <c r="GC129" s="172"/>
      <c r="GD129" s="172"/>
      <c r="GE129" s="172"/>
      <c r="GF129" s="172"/>
      <c r="GG129" s="172"/>
      <c r="GH129" s="172"/>
      <c r="GI129" s="172"/>
      <c r="GJ129" s="172"/>
      <c r="GK129" s="172"/>
      <c r="GL129" s="172"/>
      <c r="GM129" s="172"/>
      <c r="GN129" s="172"/>
      <c r="GO129" s="172"/>
      <c r="GP129" s="172"/>
      <c r="GQ129" s="172"/>
      <c r="GR129" s="172"/>
      <c r="GS129" s="172"/>
      <c r="GT129" s="172"/>
      <c r="GU129" s="172"/>
      <c r="GV129" s="172"/>
      <c r="GW129" s="172"/>
      <c r="GX129" s="172"/>
      <c r="GY129" s="172"/>
      <c r="GZ129" s="172"/>
      <c r="HA129" s="172"/>
      <c r="HB129" s="172"/>
      <c r="HC129" s="172"/>
      <c r="HD129" s="172"/>
      <c r="HE129" s="172"/>
      <c r="HF129" s="172"/>
      <c r="HG129" s="172"/>
      <c r="HH129" s="172"/>
      <c r="HI129" s="172"/>
      <c r="HJ129" s="172"/>
      <c r="HK129" s="172"/>
      <c r="HL129" s="172"/>
      <c r="HM129" s="172"/>
      <c r="HN129" s="172"/>
      <c r="HO129" s="172"/>
      <c r="HP129" s="172"/>
      <c r="HQ129" s="172"/>
      <c r="HR129" s="172"/>
      <c r="HS129" s="172"/>
      <c r="HT129" s="172"/>
      <c r="HU129" s="172"/>
      <c r="HV129" s="172"/>
      <c r="HW129" s="172"/>
      <c r="HX129" s="172"/>
      <c r="HY129" s="172"/>
      <c r="HZ129" s="172"/>
      <c r="IA129" s="172"/>
      <c r="IB129" s="172"/>
      <c r="IC129" s="172"/>
      <c r="ID129" s="172"/>
      <c r="IE129" s="172"/>
      <c r="IF129" s="172"/>
      <c r="IG129" s="172"/>
      <c r="IH129" s="172"/>
      <c r="II129" s="172"/>
      <c r="IJ129" s="172"/>
      <c r="IK129" s="172"/>
      <c r="IL129" s="172"/>
      <c r="IM129" s="172"/>
      <c r="IN129" s="172"/>
      <c r="IO129" s="172"/>
      <c r="IP129" s="172"/>
      <c r="IQ129" s="172"/>
      <c r="IR129" s="172"/>
      <c r="IS129" s="172"/>
      <c r="IT129" s="172"/>
      <c r="IU129" s="172"/>
      <c r="IV129" s="172"/>
      <c r="IW129" s="172"/>
      <c r="IX129" s="172"/>
      <c r="IY129" s="172"/>
      <c r="IZ129" s="172"/>
      <c r="JA129" s="172"/>
      <c r="JB129" s="172"/>
      <c r="JC129" s="172"/>
      <c r="JD129" s="172"/>
      <c r="JE129" s="172"/>
      <c r="JF129" s="172"/>
      <c r="JG129" s="172"/>
      <c r="JH129" s="172"/>
      <c r="JI129" s="172"/>
      <c r="JJ129" s="172"/>
      <c r="JK129" s="172"/>
      <c r="JL129" s="172"/>
      <c r="JM129" s="172"/>
      <c r="JN129" s="172"/>
      <c r="JO129" s="172"/>
      <c r="JP129" s="172"/>
      <c r="JQ129" s="172"/>
      <c r="JR129" s="172"/>
      <c r="JS129" s="172"/>
      <c r="JT129" s="172"/>
      <c r="JU129" s="172"/>
      <c r="JV129" s="172"/>
      <c r="JW129" s="172"/>
      <c r="JX129" s="172"/>
      <c r="JY129" s="172"/>
      <c r="JZ129" s="172"/>
      <c r="KA129" s="172"/>
      <c r="KB129" s="172"/>
      <c r="KC129" s="172"/>
      <c r="KD129" s="172"/>
      <c r="KE129" s="172"/>
      <c r="KF129" s="172"/>
      <c r="KG129" s="172"/>
      <c r="KH129" s="172"/>
      <c r="KI129" s="172"/>
      <c r="KJ129" s="172"/>
      <c r="KK129" s="172"/>
      <c r="KL129" s="172"/>
      <c r="KM129" s="172"/>
      <c r="KN129" s="172"/>
      <c r="KO129" s="172"/>
      <c r="KP129" s="172"/>
      <c r="KQ129" s="172"/>
      <c r="KR129" s="172"/>
      <c r="KS129" s="172"/>
      <c r="KT129" s="172"/>
      <c r="KU129" s="172"/>
      <c r="KV129" s="172"/>
      <c r="KW129" s="172"/>
      <c r="KX129" s="172"/>
      <c r="KY129" s="172"/>
      <c r="KZ129" s="172"/>
      <c r="LA129" s="172"/>
      <c r="LB129" s="172"/>
      <c r="LC129" s="172"/>
      <c r="LD129" s="172"/>
      <c r="LE129" s="172"/>
      <c r="LF129" s="172"/>
      <c r="LG129" s="172"/>
      <c r="LH129" s="172"/>
      <c r="LI129" s="172"/>
      <c r="LJ129" s="172"/>
      <c r="LK129" s="172"/>
      <c r="LL129" s="172"/>
      <c r="LM129" s="172"/>
      <c r="LN129" s="172"/>
      <c r="LO129" s="172"/>
      <c r="LP129" s="172"/>
      <c r="LQ129" s="172"/>
      <c r="LR129" s="172"/>
      <c r="LS129" s="172"/>
      <c r="LT129" s="172"/>
      <c r="LU129" s="172"/>
      <c r="LV129" s="172"/>
      <c r="LW129" s="172"/>
      <c r="LX129" s="172"/>
      <c r="LY129" s="172"/>
      <c r="LZ129" s="172"/>
      <c r="MA129" s="172"/>
      <c r="MB129" s="172"/>
      <c r="MC129" s="172"/>
      <c r="MD129" s="172"/>
      <c r="ME129" s="172"/>
      <c r="MF129" s="172"/>
      <c r="MG129" s="172"/>
      <c r="MH129" s="172"/>
      <c r="MI129" s="172"/>
      <c r="MJ129" s="172"/>
      <c r="MK129" s="172"/>
      <c r="ML129" s="172"/>
      <c r="MM129" s="172"/>
      <c r="MN129" s="172"/>
      <c r="MO129" s="172"/>
      <c r="MP129" s="172"/>
      <c r="MQ129" s="172"/>
      <c r="MR129" s="172"/>
      <c r="MS129" s="172"/>
      <c r="MT129" s="172"/>
      <c r="MU129" s="172"/>
      <c r="MV129" s="172"/>
      <c r="MW129" s="172"/>
      <c r="MX129" s="172"/>
      <c r="MY129" s="172"/>
      <c r="MZ129" s="172"/>
      <c r="NA129" s="172"/>
      <c r="NB129" s="172"/>
      <c r="NC129" s="172"/>
      <c r="ND129" s="172"/>
      <c r="NE129" s="172"/>
      <c r="NF129" s="172"/>
      <c r="NG129" s="172"/>
      <c r="NH129" s="172"/>
      <c r="NI129" s="172"/>
      <c r="NJ129" s="172"/>
      <c r="NK129" s="172"/>
      <c r="NL129" s="172"/>
      <c r="NM129" s="172"/>
      <c r="NN129" s="172"/>
      <c r="NO129" s="172"/>
      <c r="NP129" s="172"/>
      <c r="NQ129" s="172"/>
      <c r="NR129" s="172"/>
      <c r="NS129" s="172"/>
      <c r="NT129" s="172"/>
      <c r="NU129" s="172"/>
      <c r="NV129" s="172"/>
      <c r="NW129" s="172"/>
      <c r="NX129" s="172"/>
      <c r="NY129" s="172"/>
      <c r="NZ129" s="172"/>
      <c r="OA129" s="172"/>
      <c r="OB129" s="172"/>
      <c r="OC129" s="172"/>
      <c r="OD129" s="172"/>
      <c r="OE129" s="172"/>
      <c r="OF129" s="172"/>
      <c r="OG129" s="172"/>
      <c r="OH129" s="172"/>
      <c r="OI129" s="172"/>
      <c r="OJ129" s="172"/>
      <c r="OK129" s="172"/>
      <c r="OL129" s="172"/>
      <c r="OM129" s="172"/>
      <c r="ON129" s="172"/>
      <c r="OO129" s="172"/>
      <c r="OP129" s="172"/>
      <c r="OQ129" s="172"/>
      <c r="OR129" s="172"/>
      <c r="OS129" s="172"/>
      <c r="OT129" s="172"/>
      <c r="OU129" s="172"/>
      <c r="OV129" s="172"/>
      <c r="OW129" s="172"/>
      <c r="OX129" s="172"/>
      <c r="OY129" s="172"/>
      <c r="OZ129" s="172"/>
      <c r="PA129" s="172"/>
      <c r="PB129" s="172"/>
      <c r="PC129" s="172"/>
      <c r="PD129" s="172"/>
      <c r="PE129" s="172"/>
      <c r="PF129" s="172"/>
      <c r="PG129" s="172"/>
      <c r="PH129" s="172"/>
      <c r="PI129" s="172"/>
      <c r="PJ129" s="172"/>
      <c r="PK129" s="172"/>
      <c r="PL129" s="172"/>
      <c r="PM129" s="172"/>
      <c r="PN129" s="172"/>
      <c r="PO129" s="172"/>
      <c r="PP129" s="172"/>
      <c r="PQ129" s="172"/>
      <c r="PR129" s="172"/>
      <c r="PS129" s="172"/>
      <c r="PT129" s="172"/>
      <c r="PU129" s="172"/>
      <c r="PV129" s="172"/>
      <c r="PW129" s="172"/>
      <c r="PX129" s="172"/>
      <c r="PY129" s="172"/>
      <c r="PZ129" s="172"/>
      <c r="QA129" s="172"/>
      <c r="QB129" s="172"/>
      <c r="QC129" s="172"/>
      <c r="QD129" s="172"/>
      <c r="QE129" s="172"/>
      <c r="QF129" s="172"/>
      <c r="QG129" s="172"/>
      <c r="QH129" s="172"/>
      <c r="QI129" s="172"/>
      <c r="QJ129" s="172"/>
      <c r="QK129" s="172"/>
      <c r="QL129" s="172"/>
      <c r="QM129" s="172"/>
      <c r="QN129" s="172"/>
      <c r="QO129" s="172"/>
      <c r="QP129" s="172"/>
      <c r="QQ129" s="172"/>
      <c r="QR129" s="172"/>
      <c r="QS129" s="172"/>
      <c r="QT129" s="172"/>
      <c r="QU129" s="172"/>
      <c r="QV129" s="172"/>
      <c r="QW129" s="172"/>
      <c r="QX129" s="172"/>
      <c r="QY129" s="172"/>
      <c r="QZ129" s="172"/>
      <c r="RA129" s="172"/>
      <c r="RB129" s="172"/>
      <c r="RC129" s="172"/>
      <c r="RD129" s="172"/>
      <c r="RE129" s="172"/>
      <c r="RF129" s="172"/>
      <c r="RG129" s="172"/>
      <c r="RH129" s="172"/>
      <c r="RI129" s="172"/>
      <c r="RJ129" s="172"/>
      <c r="RK129" s="172"/>
      <c r="RL129" s="172"/>
      <c r="RM129" s="172"/>
      <c r="RN129" s="172"/>
      <c r="RO129" s="172"/>
      <c r="RP129" s="172"/>
      <c r="RQ129" s="172"/>
      <c r="RR129" s="172"/>
      <c r="RS129" s="172"/>
      <c r="RT129" s="172"/>
      <c r="RU129" s="172"/>
      <c r="RV129" s="172"/>
      <c r="RW129" s="172"/>
      <c r="RX129" s="172"/>
      <c r="RY129" s="172"/>
      <c r="RZ129" s="172"/>
      <c r="SA129" s="172"/>
      <c r="SB129" s="172"/>
      <c r="SC129" s="172"/>
      <c r="SD129" s="172"/>
      <c r="SE129" s="172"/>
      <c r="SF129" s="172"/>
      <c r="SG129" s="172"/>
      <c r="SH129" s="172"/>
      <c r="SI129" s="172"/>
      <c r="SJ129" s="172"/>
      <c r="SK129" s="172"/>
      <c r="SL129" s="172"/>
      <c r="SM129" s="172"/>
      <c r="SN129" s="172"/>
      <c r="SO129" s="172"/>
      <c r="SP129" s="172"/>
      <c r="SQ129" s="172"/>
      <c r="SR129" s="172"/>
      <c r="SS129" s="172"/>
      <c r="ST129" s="172"/>
      <c r="SU129" s="172"/>
      <c r="SV129" s="172"/>
      <c r="SW129" s="172"/>
      <c r="SX129" s="172"/>
      <c r="SY129" s="172"/>
      <c r="SZ129" s="172"/>
      <c r="TA129" s="172"/>
      <c r="TB129" s="172"/>
      <c r="TC129" s="172"/>
      <c r="TD129" s="172"/>
      <c r="TE129" s="172"/>
      <c r="TF129" s="172"/>
      <c r="TG129" s="172"/>
      <c r="TH129" s="172"/>
      <c r="TI129" s="172"/>
      <c r="TJ129" s="172"/>
      <c r="TK129" s="172"/>
      <c r="TL129" s="172"/>
      <c r="TM129" s="172"/>
      <c r="TN129" s="172"/>
      <c r="TO129" s="172"/>
      <c r="TP129" s="172"/>
      <c r="TQ129" s="172"/>
      <c r="TR129" s="172"/>
      <c r="TS129" s="172"/>
      <c r="TT129" s="172"/>
      <c r="TU129" s="172"/>
      <c r="TV129" s="172"/>
      <c r="TW129" s="172"/>
      <c r="TX129" s="172"/>
      <c r="TY129" s="172"/>
      <c r="TZ129" s="172"/>
      <c r="UA129" s="172"/>
      <c r="UB129" s="172"/>
      <c r="UC129" s="172"/>
      <c r="UD129" s="172"/>
      <c r="UE129" s="172"/>
      <c r="UF129" s="172"/>
      <c r="UG129" s="172"/>
      <c r="UH129" s="172"/>
      <c r="UI129" s="172"/>
      <c r="UJ129" s="172"/>
      <c r="UK129" s="172"/>
      <c r="UL129" s="172"/>
      <c r="UM129" s="172"/>
      <c r="UN129" s="172"/>
      <c r="UO129" s="172"/>
      <c r="UP129" s="172"/>
      <c r="UQ129" s="172"/>
      <c r="UR129" s="172"/>
      <c r="US129" s="172"/>
      <c r="UT129" s="172"/>
      <c r="UU129" s="172"/>
      <c r="UV129" s="172"/>
      <c r="UW129" s="172"/>
      <c r="UX129" s="172"/>
      <c r="UY129" s="172"/>
      <c r="UZ129" s="172"/>
      <c r="VA129" s="172"/>
      <c r="VB129" s="172"/>
      <c r="VC129" s="172"/>
      <c r="VD129" s="172"/>
      <c r="VE129" s="172"/>
      <c r="VF129" s="172"/>
      <c r="VG129" s="172"/>
      <c r="VH129" s="172"/>
      <c r="VI129" s="172"/>
      <c r="VJ129" s="172"/>
      <c r="VK129" s="172"/>
      <c r="VL129" s="172"/>
      <c r="VM129" s="172"/>
      <c r="VN129" s="172"/>
      <c r="VO129" s="172"/>
      <c r="VP129" s="172"/>
      <c r="VQ129" s="172"/>
      <c r="VR129" s="172"/>
      <c r="VS129" s="172"/>
      <c r="VT129" s="172"/>
      <c r="VU129" s="172"/>
      <c r="VV129" s="172"/>
      <c r="VW129" s="172"/>
      <c r="VX129" s="172"/>
      <c r="VY129" s="172"/>
      <c r="VZ129" s="172"/>
      <c r="WA129" s="172"/>
      <c r="WB129" s="172"/>
      <c r="WC129" s="172"/>
      <c r="WD129" s="172"/>
      <c r="WE129" s="172"/>
      <c r="WF129" s="172"/>
      <c r="WG129" s="172"/>
      <c r="WH129" s="172"/>
      <c r="WI129" s="172"/>
      <c r="WJ129" s="172"/>
      <c r="WK129" s="172"/>
      <c r="WL129" s="172"/>
      <c r="WM129" s="172"/>
      <c r="WN129" s="172"/>
      <c r="WO129" s="172"/>
      <c r="WP129" s="172"/>
      <c r="WQ129" s="172"/>
      <c r="WR129" s="172"/>
      <c r="WS129" s="172"/>
      <c r="WT129" s="172"/>
      <c r="WU129" s="172"/>
      <c r="WV129" s="172"/>
      <c r="WW129" s="172"/>
      <c r="WX129" s="172"/>
      <c r="WY129" s="172"/>
      <c r="WZ129" s="172"/>
      <c r="XA129" s="172"/>
      <c r="XB129" s="172"/>
      <c r="XC129" s="172"/>
      <c r="XD129" s="172"/>
      <c r="XE129" s="172"/>
      <c r="XF129" s="172"/>
      <c r="XG129" s="172"/>
      <c r="XH129" s="172"/>
      <c r="XI129" s="172"/>
      <c r="XJ129" s="172"/>
      <c r="XK129" s="172"/>
      <c r="XL129" s="172"/>
      <c r="XM129" s="172"/>
      <c r="XN129" s="172"/>
      <c r="XO129" s="172"/>
      <c r="XP129" s="172"/>
      <c r="XQ129" s="172"/>
      <c r="XR129" s="172"/>
      <c r="XS129" s="172"/>
      <c r="XT129" s="172"/>
      <c r="XU129" s="172"/>
      <c r="XV129" s="172"/>
      <c r="XW129" s="172"/>
      <c r="XX129" s="172"/>
      <c r="XY129" s="172"/>
      <c r="XZ129" s="172"/>
      <c r="YA129" s="172"/>
      <c r="YB129" s="172"/>
      <c r="YC129" s="172"/>
      <c r="YD129" s="172"/>
      <c r="YE129" s="172"/>
      <c r="YF129" s="172"/>
      <c r="YG129" s="172"/>
      <c r="YH129" s="172"/>
      <c r="YI129" s="172"/>
      <c r="YJ129" s="172"/>
      <c r="YK129" s="172"/>
      <c r="YL129" s="172"/>
      <c r="YM129" s="172"/>
      <c r="YN129" s="172"/>
      <c r="YO129" s="172"/>
      <c r="YP129" s="172"/>
      <c r="YQ129" s="172"/>
      <c r="YR129" s="172"/>
      <c r="YS129" s="172"/>
      <c r="YT129" s="172"/>
      <c r="YU129" s="172"/>
      <c r="YV129" s="172"/>
      <c r="YW129" s="172"/>
      <c r="YX129" s="172"/>
      <c r="YY129" s="172"/>
      <c r="YZ129" s="172"/>
      <c r="ZA129" s="172"/>
      <c r="ZB129" s="172"/>
      <c r="ZC129" s="172"/>
      <c r="ZD129" s="172"/>
      <c r="ZE129" s="172"/>
      <c r="ZF129" s="172"/>
      <c r="ZG129" s="172"/>
      <c r="ZH129" s="172"/>
      <c r="ZI129" s="172"/>
      <c r="ZJ129" s="172"/>
      <c r="ZK129" s="172"/>
      <c r="ZL129" s="172"/>
      <c r="ZM129" s="172"/>
      <c r="ZN129" s="172"/>
      <c r="ZO129" s="172"/>
      <c r="ZP129" s="172"/>
      <c r="ZQ129" s="172"/>
      <c r="ZR129" s="172"/>
      <c r="ZS129" s="172"/>
      <c r="ZT129" s="172"/>
      <c r="ZU129" s="172"/>
      <c r="ZV129" s="172"/>
      <c r="ZW129" s="172"/>
      <c r="ZX129" s="172"/>
      <c r="ZY129" s="172"/>
      <c r="ZZ129" s="172"/>
      <c r="AAA129" s="172"/>
      <c r="AAB129" s="172"/>
      <c r="AAC129" s="172"/>
      <c r="AAD129" s="172"/>
      <c r="AAE129" s="172"/>
      <c r="AAF129" s="172"/>
      <c r="AAG129" s="172"/>
      <c r="AAH129" s="172"/>
      <c r="AAI129" s="172"/>
      <c r="AAJ129" s="172"/>
      <c r="AAK129" s="172"/>
      <c r="AAL129" s="172"/>
      <c r="AAM129" s="172"/>
      <c r="AAN129" s="172"/>
      <c r="AAO129" s="172"/>
      <c r="AAP129" s="172"/>
      <c r="AAQ129" s="172"/>
      <c r="AAR129" s="172"/>
      <c r="AAS129" s="172"/>
      <c r="AAT129" s="172"/>
      <c r="AAU129" s="172"/>
      <c r="AAV129" s="172"/>
      <c r="AAW129" s="172"/>
      <c r="AAX129" s="172"/>
      <c r="AAY129" s="172"/>
      <c r="AAZ129" s="172"/>
      <c r="ABA129" s="172"/>
      <c r="ABB129" s="172"/>
      <c r="ABC129" s="172"/>
      <c r="ABD129" s="172"/>
      <c r="ABE129" s="172"/>
      <c r="ABF129" s="172"/>
      <c r="ABG129" s="172"/>
      <c r="ABH129" s="172"/>
      <c r="ABI129" s="172"/>
      <c r="ABJ129" s="172"/>
      <c r="ABK129" s="172"/>
      <c r="ABL129" s="172"/>
      <c r="ABM129" s="172"/>
      <c r="ABN129" s="172"/>
      <c r="ABO129" s="172"/>
      <c r="ABP129" s="172"/>
      <c r="ABQ129" s="172"/>
      <c r="ABR129" s="172"/>
      <c r="ABS129" s="172"/>
      <c r="ABT129" s="172"/>
      <c r="ABU129" s="172"/>
      <c r="ABV129" s="172"/>
      <c r="ABW129" s="172"/>
      <c r="ABX129" s="172"/>
      <c r="ABY129" s="172"/>
      <c r="ABZ129" s="172"/>
      <c r="ACA129" s="172"/>
      <c r="ACB129" s="172"/>
      <c r="ACC129" s="172"/>
      <c r="ACD129" s="172"/>
      <c r="ACE129" s="172"/>
      <c r="ACF129" s="172"/>
      <c r="ACG129" s="172"/>
      <c r="ACH129" s="172"/>
      <c r="ACI129" s="172"/>
      <c r="ACJ129" s="172"/>
      <c r="ACK129" s="172"/>
      <c r="ACL129" s="172"/>
      <c r="ACM129" s="172"/>
      <c r="ACN129" s="172"/>
      <c r="ACO129" s="172"/>
      <c r="ACP129" s="172"/>
      <c r="ACQ129" s="172"/>
      <c r="ACR129" s="172"/>
      <c r="ACS129" s="172"/>
      <c r="ACT129" s="172"/>
      <c r="ACU129" s="172"/>
      <c r="ACV129" s="172"/>
      <c r="ACW129" s="172"/>
      <c r="ACX129" s="172"/>
      <c r="ACY129" s="172"/>
      <c r="ACZ129" s="172"/>
      <c r="ADA129" s="172"/>
      <c r="ADB129" s="172"/>
      <c r="ADC129" s="172"/>
      <c r="ADD129" s="172"/>
      <c r="ADE129" s="172"/>
      <c r="ADF129" s="172"/>
      <c r="ADG129" s="172"/>
      <c r="ADH129" s="172"/>
      <c r="ADI129" s="172"/>
      <c r="ADJ129" s="172"/>
      <c r="ADK129" s="172"/>
      <c r="ADL129" s="172"/>
      <c r="ADM129" s="172"/>
      <c r="ADN129" s="172"/>
      <c r="ADO129" s="172"/>
      <c r="ADP129" s="172"/>
      <c r="ADQ129" s="172"/>
      <c r="ADR129" s="172"/>
      <c r="ADS129" s="172"/>
      <c r="ADT129" s="172"/>
      <c r="ADU129" s="172"/>
      <c r="ADV129" s="172"/>
      <c r="ADW129" s="172"/>
      <c r="ADX129" s="172"/>
      <c r="ADY129" s="172"/>
      <c r="ADZ129" s="172"/>
      <c r="AEA129" s="172"/>
      <c r="AEB129" s="172"/>
      <c r="AEC129" s="172"/>
      <c r="AED129" s="172"/>
      <c r="AEE129" s="172"/>
      <c r="AEF129" s="172"/>
      <c r="AEG129" s="172"/>
      <c r="AEH129" s="172"/>
      <c r="AEI129" s="172"/>
      <c r="AEJ129" s="172"/>
      <c r="AEK129" s="172"/>
      <c r="AEL129" s="172"/>
      <c r="AEM129" s="172"/>
      <c r="AEN129" s="172"/>
      <c r="AEO129" s="172"/>
      <c r="AEP129" s="172"/>
      <c r="AEQ129" s="172"/>
      <c r="AER129" s="172"/>
      <c r="AES129" s="172"/>
      <c r="AET129" s="172"/>
      <c r="AEU129" s="172"/>
      <c r="AEV129" s="172"/>
      <c r="AEW129" s="172"/>
      <c r="AEX129" s="172"/>
      <c r="AEY129" s="172"/>
      <c r="AEZ129" s="172"/>
      <c r="AFA129" s="172"/>
      <c r="AFB129" s="172"/>
      <c r="AFC129" s="172"/>
      <c r="AFD129" s="172"/>
      <c r="AFE129" s="172"/>
      <c r="AFF129" s="172"/>
      <c r="AFG129" s="172"/>
      <c r="AFH129" s="172"/>
      <c r="AFI129" s="172"/>
      <c r="AFJ129" s="172"/>
      <c r="AFK129" s="172"/>
      <c r="AFL129" s="172"/>
      <c r="AFM129" s="172"/>
      <c r="AFN129" s="172"/>
      <c r="AFO129" s="172"/>
      <c r="AFP129" s="172"/>
      <c r="AFQ129" s="172"/>
      <c r="AFR129" s="172"/>
      <c r="AFS129" s="172"/>
      <c r="AFT129" s="172"/>
      <c r="AFU129" s="172"/>
      <c r="AFV129" s="172"/>
      <c r="AFW129" s="172"/>
      <c r="AFX129" s="172"/>
      <c r="AFY129" s="172"/>
      <c r="AFZ129" s="172"/>
      <c r="AGA129" s="172"/>
      <c r="AGB129" s="172"/>
      <c r="AGC129" s="172"/>
      <c r="AGD129" s="172"/>
      <c r="AGE129" s="172"/>
      <c r="AGF129" s="172"/>
      <c r="AGG129" s="172"/>
      <c r="AGH129" s="172"/>
      <c r="AGI129" s="172"/>
      <c r="AGJ129" s="172"/>
      <c r="AGK129" s="172"/>
      <c r="AGL129" s="172"/>
      <c r="AGM129" s="172"/>
      <c r="AGN129" s="172"/>
      <c r="AGO129" s="172"/>
      <c r="AGP129" s="172"/>
      <c r="AGQ129" s="172"/>
      <c r="AGR129" s="172"/>
      <c r="AGS129" s="172"/>
      <c r="AGT129" s="172"/>
      <c r="AGU129" s="172"/>
      <c r="AGV129" s="172"/>
      <c r="AGW129" s="172"/>
      <c r="AGX129" s="172"/>
      <c r="AGY129" s="172"/>
      <c r="AGZ129" s="172"/>
      <c r="AHA129" s="172"/>
      <c r="AHB129" s="172"/>
      <c r="AHC129" s="172"/>
      <c r="AHD129" s="172"/>
      <c r="AHE129" s="172"/>
      <c r="AHF129" s="172"/>
      <c r="AHG129" s="172"/>
      <c r="AHH129" s="172"/>
      <c r="AHI129" s="172"/>
      <c r="AHJ129" s="172"/>
      <c r="AHK129" s="172"/>
      <c r="AHL129" s="172"/>
      <c r="AHM129" s="172"/>
      <c r="AHN129" s="172"/>
      <c r="AHO129" s="172"/>
      <c r="AHP129" s="172"/>
      <c r="AHQ129" s="172"/>
      <c r="AHR129" s="172"/>
      <c r="AHS129" s="172"/>
      <c r="AHT129" s="172"/>
      <c r="AHU129" s="172"/>
      <c r="AHV129" s="172"/>
      <c r="AHW129" s="172"/>
      <c r="AHX129" s="172"/>
      <c r="AHY129" s="172"/>
      <c r="AHZ129" s="172"/>
      <c r="AIA129" s="172"/>
      <c r="AIB129" s="172"/>
      <c r="AIC129" s="172"/>
      <c r="AID129" s="172"/>
      <c r="AIE129" s="172"/>
      <c r="AIF129" s="172"/>
      <c r="AIG129" s="172"/>
      <c r="AIH129" s="172"/>
      <c r="AII129" s="172"/>
      <c r="AIJ129" s="172"/>
      <c r="AIK129" s="172"/>
      <c r="AIL129" s="172"/>
      <c r="AIM129" s="172"/>
      <c r="AIN129" s="172"/>
      <c r="AIO129" s="172"/>
      <c r="AIP129" s="172"/>
      <c r="AIQ129" s="172"/>
      <c r="AIR129" s="172"/>
      <c r="AIS129" s="172"/>
      <c r="AIT129" s="172"/>
      <c r="AIU129" s="172"/>
      <c r="AIV129" s="172"/>
      <c r="AIW129" s="172"/>
      <c r="AIX129" s="172"/>
      <c r="AIY129" s="172"/>
      <c r="AIZ129" s="172"/>
      <c r="AJA129" s="172"/>
      <c r="AJB129" s="172"/>
      <c r="AJC129" s="172"/>
      <c r="AJD129" s="172"/>
      <c r="AJE129" s="172"/>
      <c r="AJF129" s="172"/>
      <c r="AJG129" s="172"/>
      <c r="AJH129" s="172"/>
      <c r="AJI129" s="172"/>
      <c r="AJJ129" s="172"/>
      <c r="AJK129" s="172"/>
      <c r="AJL129" s="172"/>
      <c r="AJM129" s="172"/>
      <c r="AJN129" s="172"/>
      <c r="AJO129" s="172"/>
      <c r="AJP129" s="172"/>
      <c r="AJQ129" s="172"/>
      <c r="AJR129" s="172"/>
      <c r="AJS129" s="172"/>
      <c r="AJT129" s="172"/>
      <c r="AJU129" s="172"/>
      <c r="AJV129" s="172"/>
      <c r="AJW129" s="172"/>
      <c r="AJX129" s="172"/>
      <c r="AJY129" s="172"/>
      <c r="AJZ129" s="172"/>
      <c r="AKA129" s="172"/>
      <c r="AKB129" s="172"/>
      <c r="AKC129" s="172"/>
      <c r="AKD129" s="172"/>
      <c r="AKE129" s="172"/>
      <c r="AKF129" s="172"/>
      <c r="AKG129" s="172"/>
      <c r="AKH129" s="172"/>
      <c r="AKI129" s="172"/>
      <c r="AKJ129" s="172"/>
      <c r="AKK129" s="172"/>
      <c r="AKL129" s="172"/>
      <c r="AKM129" s="172"/>
      <c r="AKN129" s="172"/>
      <c r="AKO129" s="172"/>
      <c r="AKP129" s="172"/>
      <c r="AKQ129" s="172"/>
      <c r="AKR129" s="172"/>
      <c r="AKS129" s="172"/>
      <c r="AKT129" s="172"/>
      <c r="AKU129" s="172"/>
      <c r="AKV129" s="172"/>
      <c r="AKW129" s="172"/>
      <c r="AKX129" s="172"/>
      <c r="AKY129" s="172"/>
      <c r="AKZ129" s="172"/>
      <c r="ALA129" s="172"/>
      <c r="ALB129" s="172"/>
      <c r="ALC129" s="172"/>
      <c r="ALD129" s="172"/>
      <c r="ALE129" s="172"/>
      <c r="ALF129" s="172"/>
      <c r="ALG129" s="172"/>
      <c r="ALH129" s="172"/>
      <c r="ALI129" s="172"/>
      <c r="ALJ129" s="172"/>
      <c r="ALK129" s="172"/>
      <c r="ALL129" s="172"/>
      <c r="ALM129" s="172"/>
      <c r="ALN129" s="172"/>
      <c r="ALO129" s="172"/>
      <c r="ALP129" s="172"/>
      <c r="ALQ129" s="172"/>
      <c r="ALR129" s="172"/>
      <c r="ALS129" s="172"/>
      <c r="ALT129" s="172"/>
      <c r="ALU129" s="172"/>
      <c r="ALV129" s="172"/>
      <c r="ALW129" s="172"/>
      <c r="ALX129" s="172"/>
      <c r="ALY129" s="172"/>
      <c r="ALZ129" s="172"/>
      <c r="AMA129" s="172"/>
      <c r="AMB129" s="172"/>
      <c r="AMC129" s="172"/>
      <c r="AMD129" s="172"/>
      <c r="AME129" s="172"/>
      <c r="AMF129" s="172"/>
      <c r="AMG129" s="172"/>
      <c r="AMH129" s="172"/>
      <c r="AMI129" s="172"/>
      <c r="AMJ129" s="172"/>
      <c r="AMK129" s="172"/>
      <c r="AML129" s="172"/>
    </row>
    <row r="130" spans="1:1026" s="282" customFormat="1">
      <c r="A130" s="408" t="s">
        <v>519</v>
      </c>
      <c r="B130" s="408" t="s">
        <v>520</v>
      </c>
      <c r="C130" s="154">
        <f t="shared" si="169"/>
        <v>17</v>
      </c>
      <c r="D130" s="167">
        <f t="shared" si="170"/>
        <v>68</v>
      </c>
      <c r="E130" s="166" t="str">
        <f t="shared" si="171"/>
        <v>9C</v>
      </c>
      <c r="F130" s="367" t="str">
        <f t="shared" si="172"/>
        <v>1B</v>
      </c>
      <c r="G130" s="367" t="str">
        <f t="shared" si="173"/>
        <v>0A</v>
      </c>
      <c r="H130" s="367" t="str">
        <f t="shared" si="174"/>
        <v>57</v>
      </c>
      <c r="I130" s="367" t="str">
        <f t="shared" si="175"/>
        <v>00</v>
      </c>
      <c r="J130" s="367" t="str">
        <f t="shared" si="176"/>
        <v>07</v>
      </c>
      <c r="K130" s="367" t="str">
        <f t="shared" si="177"/>
        <v>06</v>
      </c>
      <c r="L130" s="367" t="str">
        <f t="shared" si="178"/>
        <v>25</v>
      </c>
      <c r="M130" s="367" t="str">
        <f t="shared" si="179"/>
        <v>4</v>
      </c>
      <c r="N130" s="367" t="str">
        <f t="shared" si="180"/>
        <v/>
      </c>
      <c r="O130" s="156" t="str">
        <f t="shared" si="181"/>
        <v/>
      </c>
      <c r="P130" s="157" t="str">
        <f t="shared" si="214"/>
        <v>1</v>
      </c>
      <c r="Q130" s="158" t="str">
        <f t="shared" si="214"/>
        <v>0</v>
      </c>
      <c r="R130" s="158" t="str">
        <f t="shared" si="214"/>
        <v>0</v>
      </c>
      <c r="S130" s="159" t="str">
        <f t="shared" si="214"/>
        <v>1</v>
      </c>
      <c r="T130" s="158" t="str">
        <f t="shared" si="214"/>
        <v>1</v>
      </c>
      <c r="U130" s="158" t="str">
        <f t="shared" si="214"/>
        <v>1</v>
      </c>
      <c r="V130" s="158" t="str">
        <f t="shared" si="214"/>
        <v>0</v>
      </c>
      <c r="W130" s="159" t="str">
        <f t="shared" si="214"/>
        <v>0</v>
      </c>
      <c r="X130" s="158" t="str">
        <f t="shared" si="215"/>
        <v>0</v>
      </c>
      <c r="Y130" s="158" t="str">
        <f t="shared" si="215"/>
        <v>0</v>
      </c>
      <c r="Z130" s="158" t="str">
        <f t="shared" si="215"/>
        <v>0</v>
      </c>
      <c r="AA130" s="159" t="str">
        <f t="shared" si="215"/>
        <v>1</v>
      </c>
      <c r="AB130" s="161" t="str">
        <f t="shared" si="215"/>
        <v>1</v>
      </c>
      <c r="AC130" s="161" t="str">
        <f t="shared" si="215"/>
        <v>0</v>
      </c>
      <c r="AD130" s="158" t="str">
        <f t="shared" si="215"/>
        <v>1</v>
      </c>
      <c r="AE130" s="159" t="str">
        <f t="shared" si="215"/>
        <v>1</v>
      </c>
      <c r="AF130" s="367" t="str">
        <f t="shared" si="216"/>
        <v>0</v>
      </c>
      <c r="AG130" s="162" t="str">
        <f t="shared" si="216"/>
        <v>0</v>
      </c>
      <c r="AH130" s="163" t="str">
        <f t="shared" si="216"/>
        <v>0</v>
      </c>
      <c r="AI130" s="165" t="str">
        <f t="shared" si="216"/>
        <v>0</v>
      </c>
      <c r="AJ130" s="164" t="str">
        <f t="shared" si="216"/>
        <v>1</v>
      </c>
      <c r="AK130" s="164" t="str">
        <f t="shared" si="216"/>
        <v>0</v>
      </c>
      <c r="AL130" s="289" t="str">
        <f t="shared" si="216"/>
        <v>1</v>
      </c>
      <c r="AM130" s="165" t="str">
        <f t="shared" si="216"/>
        <v>0</v>
      </c>
      <c r="AN130" s="230" t="str">
        <f t="shared" si="217"/>
        <v>0</v>
      </c>
      <c r="AO130" s="230" t="str">
        <f t="shared" si="217"/>
        <v>1</v>
      </c>
      <c r="AP130" s="230" t="str">
        <f t="shared" si="217"/>
        <v>0</v>
      </c>
      <c r="AQ130" s="231" t="str">
        <f t="shared" si="217"/>
        <v>1</v>
      </c>
      <c r="AR130" s="230" t="str">
        <f t="shared" si="217"/>
        <v>0</v>
      </c>
      <c r="AS130" s="230" t="str">
        <f t="shared" si="217"/>
        <v>1</v>
      </c>
      <c r="AT130" s="230" t="str">
        <f t="shared" si="217"/>
        <v>1</v>
      </c>
      <c r="AU130" s="231" t="str">
        <f t="shared" si="217"/>
        <v>1</v>
      </c>
      <c r="AV130" s="230" t="str">
        <f t="shared" si="218"/>
        <v>0</v>
      </c>
      <c r="AW130" s="232" t="str">
        <f t="shared" si="218"/>
        <v>0</v>
      </c>
      <c r="AX130" s="232" t="str">
        <f t="shared" si="218"/>
        <v>0</v>
      </c>
      <c r="AY130" s="233" t="str">
        <f t="shared" si="218"/>
        <v>0</v>
      </c>
      <c r="AZ130" s="232" t="str">
        <f t="shared" si="218"/>
        <v>0</v>
      </c>
      <c r="BA130" s="232" t="str">
        <f t="shared" si="218"/>
        <v>0</v>
      </c>
      <c r="BB130" s="232" t="str">
        <f t="shared" si="218"/>
        <v>0</v>
      </c>
      <c r="BC130" s="233" t="str">
        <f t="shared" si="218"/>
        <v>0</v>
      </c>
      <c r="BD130" s="168" t="str">
        <f t="shared" si="219"/>
        <v>0</v>
      </c>
      <c r="BE130" s="168" t="str">
        <f t="shared" si="219"/>
        <v>0</v>
      </c>
      <c r="BF130" s="168" t="str">
        <f t="shared" si="219"/>
        <v>0</v>
      </c>
      <c r="BG130" s="169" t="str">
        <f t="shared" si="219"/>
        <v>0</v>
      </c>
      <c r="BH130" s="168" t="str">
        <f t="shared" si="219"/>
        <v>0</v>
      </c>
      <c r="BI130" s="168" t="str">
        <f t="shared" si="219"/>
        <v>1</v>
      </c>
      <c r="BJ130" s="168" t="str">
        <f t="shared" si="219"/>
        <v>1</v>
      </c>
      <c r="BK130" s="169" t="str">
        <f t="shared" si="219"/>
        <v>1</v>
      </c>
      <c r="BL130" s="168" t="str">
        <f t="shared" si="220"/>
        <v>0</v>
      </c>
      <c r="BM130" s="168" t="str">
        <f t="shared" si="220"/>
        <v>0</v>
      </c>
      <c r="BN130" s="168" t="str">
        <f t="shared" si="220"/>
        <v>0</v>
      </c>
      <c r="BO130" s="169" t="str">
        <f t="shared" si="220"/>
        <v>0</v>
      </c>
      <c r="BP130" s="168" t="str">
        <f t="shared" si="220"/>
        <v>0</v>
      </c>
      <c r="BQ130" s="168" t="str">
        <f t="shared" si="220"/>
        <v>1</v>
      </c>
      <c r="BR130" s="168" t="str">
        <f t="shared" si="220"/>
        <v>1</v>
      </c>
      <c r="BS130" s="169" t="str">
        <f t="shared" si="220"/>
        <v>0</v>
      </c>
      <c r="BT130" s="302" t="str">
        <f t="shared" si="221"/>
        <v>0</v>
      </c>
      <c r="BU130" s="302" t="str">
        <f t="shared" si="221"/>
        <v>0</v>
      </c>
      <c r="BV130" s="302" t="str">
        <f t="shared" si="221"/>
        <v>1</v>
      </c>
      <c r="BW130" s="303" t="str">
        <f t="shared" si="221"/>
        <v>0</v>
      </c>
      <c r="BX130" s="302" t="str">
        <f t="shared" si="221"/>
        <v>0</v>
      </c>
      <c r="BY130" s="302" t="str">
        <f t="shared" si="221"/>
        <v>1</v>
      </c>
      <c r="BZ130" s="302" t="str">
        <f t="shared" si="221"/>
        <v>0</v>
      </c>
      <c r="CA130" s="303" t="str">
        <f t="shared" si="221"/>
        <v>1</v>
      </c>
      <c r="CB130" s="164" t="str">
        <f t="shared" si="222"/>
        <v>0</v>
      </c>
      <c r="CC130" s="289" t="str">
        <f t="shared" si="222"/>
        <v>1</v>
      </c>
      <c r="CD130" s="340" t="str">
        <f t="shared" si="222"/>
        <v>0</v>
      </c>
      <c r="CE130" s="341" t="str">
        <f t="shared" si="222"/>
        <v>0</v>
      </c>
      <c r="CF130" s="340" t="str">
        <f t="shared" si="222"/>
        <v>0</v>
      </c>
      <c r="CG130" s="340" t="str">
        <f t="shared" si="222"/>
        <v>0</v>
      </c>
      <c r="CH130" s="340" t="str">
        <f t="shared" si="222"/>
        <v>0</v>
      </c>
      <c r="CI130" s="341" t="str">
        <f t="shared" si="222"/>
        <v>0</v>
      </c>
      <c r="CJ130" s="367"/>
      <c r="CK130" s="367"/>
      <c r="CL130" s="32" t="str">
        <f t="shared" si="146"/>
        <v>9C1B</v>
      </c>
      <c r="CM130" s="285">
        <f t="shared" si="182"/>
        <v>87</v>
      </c>
      <c r="CN130" s="285">
        <f t="shared" si="183"/>
        <v>97</v>
      </c>
      <c r="CO130" s="142">
        <f t="shared" si="184"/>
        <v>64.3</v>
      </c>
      <c r="CP130" s="142">
        <f t="shared" si="185"/>
        <v>17.944444444444443</v>
      </c>
      <c r="CQ130" s="154">
        <f t="shared" si="148"/>
        <v>5</v>
      </c>
      <c r="CR130" s="367"/>
      <c r="CS130" s="170">
        <f t="shared" si="186"/>
        <v>9</v>
      </c>
      <c r="CT130" s="23">
        <f t="shared" si="187"/>
        <v>12</v>
      </c>
      <c r="CU130" s="171">
        <f t="shared" si="188"/>
        <v>1</v>
      </c>
      <c r="CV130" s="23">
        <f t="shared" si="189"/>
        <v>11</v>
      </c>
      <c r="CW130" s="172">
        <f t="shared" si="190"/>
        <v>0</v>
      </c>
      <c r="CX130" s="24">
        <f t="shared" si="191"/>
        <v>10</v>
      </c>
      <c r="CY130" s="267">
        <f t="shared" si="192"/>
        <v>5</v>
      </c>
      <c r="CZ130" s="268">
        <f t="shared" si="193"/>
        <v>7</v>
      </c>
      <c r="DA130" s="267">
        <f t="shared" si="194"/>
        <v>0</v>
      </c>
      <c r="DB130" s="268">
        <f t="shared" si="195"/>
        <v>0</v>
      </c>
      <c r="DC130" s="173">
        <f t="shared" si="196"/>
        <v>0</v>
      </c>
      <c r="DD130" s="26">
        <f t="shared" si="197"/>
        <v>7</v>
      </c>
      <c r="DE130" s="173">
        <f t="shared" si="198"/>
        <v>0</v>
      </c>
      <c r="DF130" s="26">
        <f t="shared" si="199"/>
        <v>6</v>
      </c>
      <c r="DG130" s="326">
        <f t="shared" si="200"/>
        <v>2</v>
      </c>
      <c r="DH130" s="327">
        <f t="shared" si="201"/>
        <v>5</v>
      </c>
      <c r="DI130" s="172">
        <f t="shared" si="202"/>
        <v>4</v>
      </c>
      <c r="DJ130" s="24">
        <f t="shared" si="203"/>
        <v>0</v>
      </c>
      <c r="DK130" s="172"/>
      <c r="DL130" s="19">
        <f t="shared" si="204"/>
        <v>156</v>
      </c>
      <c r="DM130" s="19">
        <f t="shared" si="205"/>
        <v>27</v>
      </c>
      <c r="DN130" s="174">
        <f t="shared" si="206"/>
        <v>10</v>
      </c>
      <c r="DO130" s="278">
        <f t="shared" si="207"/>
        <v>87</v>
      </c>
      <c r="DP130" s="278">
        <f t="shared" si="208"/>
        <v>0</v>
      </c>
      <c r="DQ130" s="20">
        <f t="shared" si="209"/>
        <v>7</v>
      </c>
      <c r="DR130" s="20">
        <f t="shared" si="210"/>
        <v>6</v>
      </c>
      <c r="DS130" s="337">
        <f t="shared" si="211"/>
        <v>37</v>
      </c>
      <c r="DT130" s="174">
        <f t="shared" si="212"/>
        <v>64</v>
      </c>
      <c r="DU130" s="172">
        <f t="shared" si="213"/>
        <v>37</v>
      </c>
      <c r="DV130" s="172"/>
      <c r="DW130" s="172"/>
      <c r="DX130" s="172"/>
      <c r="DY130" s="172"/>
      <c r="DZ130" s="172"/>
      <c r="EA130" s="172"/>
      <c r="EB130" s="172"/>
      <c r="EC130" s="172"/>
      <c r="ED130" s="172"/>
      <c r="EE130" s="172"/>
      <c r="EF130" s="172"/>
      <c r="EG130" s="172"/>
      <c r="EH130" s="172"/>
      <c r="EI130" s="172"/>
      <c r="EJ130" s="172"/>
      <c r="EK130" s="172"/>
      <c r="EL130" s="172"/>
      <c r="EM130" s="172"/>
      <c r="EN130" s="172"/>
      <c r="EO130" s="172"/>
      <c r="EP130" s="172"/>
      <c r="EQ130" s="172"/>
      <c r="ER130" s="172"/>
      <c r="ES130" s="172"/>
      <c r="ET130" s="172"/>
      <c r="EU130" s="172"/>
      <c r="EV130" s="172"/>
      <c r="EW130" s="172"/>
      <c r="EX130" s="172"/>
      <c r="EY130" s="172"/>
      <c r="EZ130" s="172"/>
      <c r="FA130" s="172"/>
      <c r="FB130" s="172"/>
      <c r="FC130" s="172"/>
      <c r="FD130" s="172"/>
      <c r="FE130" s="172"/>
      <c r="FF130" s="172"/>
      <c r="FG130" s="172"/>
      <c r="FH130" s="172"/>
      <c r="FI130" s="172"/>
      <c r="FJ130" s="172"/>
      <c r="FK130" s="172"/>
      <c r="FL130" s="172"/>
      <c r="FM130" s="172"/>
      <c r="FN130" s="172"/>
      <c r="FO130" s="172"/>
      <c r="FP130" s="172"/>
      <c r="FQ130" s="172"/>
      <c r="FR130" s="172"/>
      <c r="FS130" s="172"/>
      <c r="FT130" s="172"/>
      <c r="FU130" s="172"/>
      <c r="FV130" s="172"/>
      <c r="FW130" s="172"/>
      <c r="FX130" s="172"/>
      <c r="FY130" s="172"/>
      <c r="FZ130" s="172"/>
      <c r="GA130" s="172"/>
      <c r="GB130" s="172"/>
      <c r="GC130" s="172"/>
      <c r="GD130" s="172"/>
      <c r="GE130" s="172"/>
      <c r="GF130" s="172"/>
      <c r="GG130" s="172"/>
      <c r="GH130" s="172"/>
      <c r="GI130" s="172"/>
      <c r="GJ130" s="172"/>
      <c r="GK130" s="172"/>
      <c r="GL130" s="172"/>
      <c r="GM130" s="172"/>
      <c r="GN130" s="172"/>
      <c r="GO130" s="172"/>
      <c r="GP130" s="172"/>
      <c r="GQ130" s="172"/>
      <c r="GR130" s="172"/>
      <c r="GS130" s="172"/>
      <c r="GT130" s="172"/>
      <c r="GU130" s="172"/>
      <c r="GV130" s="172"/>
      <c r="GW130" s="172"/>
      <c r="GX130" s="172"/>
      <c r="GY130" s="172"/>
      <c r="GZ130" s="172"/>
      <c r="HA130" s="172"/>
      <c r="HB130" s="172"/>
      <c r="HC130" s="172"/>
      <c r="HD130" s="172"/>
      <c r="HE130" s="172"/>
      <c r="HF130" s="172"/>
      <c r="HG130" s="172"/>
      <c r="HH130" s="172"/>
      <c r="HI130" s="172"/>
      <c r="HJ130" s="172"/>
      <c r="HK130" s="172"/>
      <c r="HL130" s="172"/>
      <c r="HM130" s="172"/>
      <c r="HN130" s="172"/>
      <c r="HO130" s="172"/>
      <c r="HP130" s="172"/>
      <c r="HQ130" s="172"/>
      <c r="HR130" s="172"/>
      <c r="HS130" s="172"/>
      <c r="HT130" s="172"/>
      <c r="HU130" s="172"/>
      <c r="HV130" s="172"/>
      <c r="HW130" s="172"/>
      <c r="HX130" s="172"/>
      <c r="HY130" s="172"/>
      <c r="HZ130" s="172"/>
      <c r="IA130" s="172"/>
      <c r="IB130" s="172"/>
      <c r="IC130" s="172"/>
      <c r="ID130" s="172"/>
      <c r="IE130" s="172"/>
      <c r="IF130" s="172"/>
      <c r="IG130" s="172"/>
      <c r="IH130" s="172"/>
      <c r="II130" s="172"/>
      <c r="IJ130" s="172"/>
      <c r="IK130" s="172"/>
      <c r="IL130" s="172"/>
      <c r="IM130" s="172"/>
      <c r="IN130" s="172"/>
      <c r="IO130" s="172"/>
      <c r="IP130" s="172"/>
      <c r="IQ130" s="172"/>
      <c r="IR130" s="172"/>
      <c r="IS130" s="172"/>
      <c r="IT130" s="172"/>
      <c r="IU130" s="172"/>
      <c r="IV130" s="172"/>
      <c r="IW130" s="172"/>
      <c r="IX130" s="172"/>
      <c r="IY130" s="172"/>
      <c r="IZ130" s="172"/>
      <c r="JA130" s="172"/>
      <c r="JB130" s="172"/>
      <c r="JC130" s="172"/>
      <c r="JD130" s="172"/>
      <c r="JE130" s="172"/>
      <c r="JF130" s="172"/>
      <c r="JG130" s="172"/>
      <c r="JH130" s="172"/>
      <c r="JI130" s="172"/>
      <c r="JJ130" s="172"/>
      <c r="JK130" s="172"/>
      <c r="JL130" s="172"/>
      <c r="JM130" s="172"/>
      <c r="JN130" s="172"/>
      <c r="JO130" s="172"/>
      <c r="JP130" s="172"/>
      <c r="JQ130" s="172"/>
      <c r="JR130" s="172"/>
      <c r="JS130" s="172"/>
      <c r="JT130" s="172"/>
      <c r="JU130" s="172"/>
      <c r="JV130" s="172"/>
      <c r="JW130" s="172"/>
      <c r="JX130" s="172"/>
      <c r="JY130" s="172"/>
      <c r="JZ130" s="172"/>
      <c r="KA130" s="172"/>
      <c r="KB130" s="172"/>
      <c r="KC130" s="172"/>
      <c r="KD130" s="172"/>
      <c r="KE130" s="172"/>
      <c r="KF130" s="172"/>
      <c r="KG130" s="172"/>
      <c r="KH130" s="172"/>
      <c r="KI130" s="172"/>
      <c r="KJ130" s="172"/>
      <c r="KK130" s="172"/>
      <c r="KL130" s="172"/>
      <c r="KM130" s="172"/>
      <c r="KN130" s="172"/>
      <c r="KO130" s="172"/>
      <c r="KP130" s="172"/>
      <c r="KQ130" s="172"/>
      <c r="KR130" s="172"/>
      <c r="KS130" s="172"/>
      <c r="KT130" s="172"/>
      <c r="KU130" s="172"/>
      <c r="KV130" s="172"/>
      <c r="KW130" s="172"/>
      <c r="KX130" s="172"/>
      <c r="KY130" s="172"/>
      <c r="KZ130" s="172"/>
      <c r="LA130" s="172"/>
      <c r="LB130" s="172"/>
      <c r="LC130" s="172"/>
      <c r="LD130" s="172"/>
      <c r="LE130" s="172"/>
      <c r="LF130" s="172"/>
      <c r="LG130" s="172"/>
      <c r="LH130" s="172"/>
      <c r="LI130" s="172"/>
      <c r="LJ130" s="172"/>
      <c r="LK130" s="172"/>
      <c r="LL130" s="172"/>
      <c r="LM130" s="172"/>
      <c r="LN130" s="172"/>
      <c r="LO130" s="172"/>
      <c r="LP130" s="172"/>
      <c r="LQ130" s="172"/>
      <c r="LR130" s="172"/>
      <c r="LS130" s="172"/>
      <c r="LT130" s="172"/>
      <c r="LU130" s="172"/>
      <c r="LV130" s="172"/>
      <c r="LW130" s="172"/>
      <c r="LX130" s="172"/>
      <c r="LY130" s="172"/>
      <c r="LZ130" s="172"/>
      <c r="MA130" s="172"/>
      <c r="MB130" s="172"/>
      <c r="MC130" s="172"/>
      <c r="MD130" s="172"/>
      <c r="ME130" s="172"/>
      <c r="MF130" s="172"/>
      <c r="MG130" s="172"/>
      <c r="MH130" s="172"/>
      <c r="MI130" s="172"/>
      <c r="MJ130" s="172"/>
      <c r="MK130" s="172"/>
      <c r="ML130" s="172"/>
      <c r="MM130" s="172"/>
      <c r="MN130" s="172"/>
      <c r="MO130" s="172"/>
      <c r="MP130" s="172"/>
      <c r="MQ130" s="172"/>
      <c r="MR130" s="172"/>
      <c r="MS130" s="172"/>
      <c r="MT130" s="172"/>
      <c r="MU130" s="172"/>
      <c r="MV130" s="172"/>
      <c r="MW130" s="172"/>
      <c r="MX130" s="172"/>
      <c r="MY130" s="172"/>
      <c r="MZ130" s="172"/>
      <c r="NA130" s="172"/>
      <c r="NB130" s="172"/>
      <c r="NC130" s="172"/>
      <c r="ND130" s="172"/>
      <c r="NE130" s="172"/>
      <c r="NF130" s="172"/>
      <c r="NG130" s="172"/>
      <c r="NH130" s="172"/>
      <c r="NI130" s="172"/>
      <c r="NJ130" s="172"/>
      <c r="NK130" s="172"/>
      <c r="NL130" s="172"/>
      <c r="NM130" s="172"/>
      <c r="NN130" s="172"/>
      <c r="NO130" s="172"/>
      <c r="NP130" s="172"/>
      <c r="NQ130" s="172"/>
      <c r="NR130" s="172"/>
      <c r="NS130" s="172"/>
      <c r="NT130" s="172"/>
      <c r="NU130" s="172"/>
      <c r="NV130" s="172"/>
      <c r="NW130" s="172"/>
      <c r="NX130" s="172"/>
      <c r="NY130" s="172"/>
      <c r="NZ130" s="172"/>
      <c r="OA130" s="172"/>
      <c r="OB130" s="172"/>
      <c r="OC130" s="172"/>
      <c r="OD130" s="172"/>
      <c r="OE130" s="172"/>
      <c r="OF130" s="172"/>
      <c r="OG130" s="172"/>
      <c r="OH130" s="172"/>
      <c r="OI130" s="172"/>
      <c r="OJ130" s="172"/>
      <c r="OK130" s="172"/>
      <c r="OL130" s="172"/>
      <c r="OM130" s="172"/>
      <c r="ON130" s="172"/>
      <c r="OO130" s="172"/>
      <c r="OP130" s="172"/>
      <c r="OQ130" s="172"/>
      <c r="OR130" s="172"/>
      <c r="OS130" s="172"/>
      <c r="OT130" s="172"/>
      <c r="OU130" s="172"/>
      <c r="OV130" s="172"/>
      <c r="OW130" s="172"/>
      <c r="OX130" s="172"/>
      <c r="OY130" s="172"/>
      <c r="OZ130" s="172"/>
      <c r="PA130" s="172"/>
      <c r="PB130" s="172"/>
      <c r="PC130" s="172"/>
      <c r="PD130" s="172"/>
      <c r="PE130" s="172"/>
      <c r="PF130" s="172"/>
      <c r="PG130" s="172"/>
      <c r="PH130" s="172"/>
      <c r="PI130" s="172"/>
      <c r="PJ130" s="172"/>
      <c r="PK130" s="172"/>
      <c r="PL130" s="172"/>
      <c r="PM130" s="172"/>
      <c r="PN130" s="172"/>
      <c r="PO130" s="172"/>
      <c r="PP130" s="172"/>
      <c r="PQ130" s="172"/>
      <c r="PR130" s="172"/>
      <c r="PS130" s="172"/>
      <c r="PT130" s="172"/>
      <c r="PU130" s="172"/>
      <c r="PV130" s="172"/>
      <c r="PW130" s="172"/>
      <c r="PX130" s="172"/>
      <c r="PY130" s="172"/>
      <c r="PZ130" s="172"/>
      <c r="QA130" s="172"/>
      <c r="QB130" s="172"/>
      <c r="QC130" s="172"/>
      <c r="QD130" s="172"/>
      <c r="QE130" s="172"/>
      <c r="QF130" s="172"/>
      <c r="QG130" s="172"/>
      <c r="QH130" s="172"/>
      <c r="QI130" s="172"/>
      <c r="QJ130" s="172"/>
      <c r="QK130" s="172"/>
      <c r="QL130" s="172"/>
      <c r="QM130" s="172"/>
      <c r="QN130" s="172"/>
      <c r="QO130" s="172"/>
      <c r="QP130" s="172"/>
      <c r="QQ130" s="172"/>
      <c r="QR130" s="172"/>
      <c r="QS130" s="172"/>
      <c r="QT130" s="172"/>
      <c r="QU130" s="172"/>
      <c r="QV130" s="172"/>
      <c r="QW130" s="172"/>
      <c r="QX130" s="172"/>
      <c r="QY130" s="172"/>
      <c r="QZ130" s="172"/>
      <c r="RA130" s="172"/>
      <c r="RB130" s="172"/>
      <c r="RC130" s="172"/>
      <c r="RD130" s="172"/>
      <c r="RE130" s="172"/>
      <c r="RF130" s="172"/>
      <c r="RG130" s="172"/>
      <c r="RH130" s="172"/>
      <c r="RI130" s="172"/>
      <c r="RJ130" s="172"/>
      <c r="RK130" s="172"/>
      <c r="RL130" s="172"/>
      <c r="RM130" s="172"/>
      <c r="RN130" s="172"/>
      <c r="RO130" s="172"/>
      <c r="RP130" s="172"/>
      <c r="RQ130" s="172"/>
      <c r="RR130" s="172"/>
      <c r="RS130" s="172"/>
      <c r="RT130" s="172"/>
      <c r="RU130" s="172"/>
      <c r="RV130" s="172"/>
      <c r="RW130" s="172"/>
      <c r="RX130" s="172"/>
      <c r="RY130" s="172"/>
      <c r="RZ130" s="172"/>
      <c r="SA130" s="172"/>
      <c r="SB130" s="172"/>
      <c r="SC130" s="172"/>
      <c r="SD130" s="172"/>
      <c r="SE130" s="172"/>
      <c r="SF130" s="172"/>
      <c r="SG130" s="172"/>
      <c r="SH130" s="172"/>
      <c r="SI130" s="172"/>
      <c r="SJ130" s="172"/>
      <c r="SK130" s="172"/>
      <c r="SL130" s="172"/>
      <c r="SM130" s="172"/>
      <c r="SN130" s="172"/>
      <c r="SO130" s="172"/>
      <c r="SP130" s="172"/>
      <c r="SQ130" s="172"/>
      <c r="SR130" s="172"/>
      <c r="SS130" s="172"/>
      <c r="ST130" s="172"/>
      <c r="SU130" s="172"/>
      <c r="SV130" s="172"/>
      <c r="SW130" s="172"/>
      <c r="SX130" s="172"/>
      <c r="SY130" s="172"/>
      <c r="SZ130" s="172"/>
      <c r="TA130" s="172"/>
      <c r="TB130" s="172"/>
      <c r="TC130" s="172"/>
      <c r="TD130" s="172"/>
      <c r="TE130" s="172"/>
      <c r="TF130" s="172"/>
      <c r="TG130" s="172"/>
      <c r="TH130" s="172"/>
      <c r="TI130" s="172"/>
      <c r="TJ130" s="172"/>
      <c r="TK130" s="172"/>
      <c r="TL130" s="172"/>
      <c r="TM130" s="172"/>
      <c r="TN130" s="172"/>
      <c r="TO130" s="172"/>
      <c r="TP130" s="172"/>
      <c r="TQ130" s="172"/>
      <c r="TR130" s="172"/>
      <c r="TS130" s="172"/>
      <c r="TT130" s="172"/>
      <c r="TU130" s="172"/>
      <c r="TV130" s="172"/>
      <c r="TW130" s="172"/>
      <c r="TX130" s="172"/>
      <c r="TY130" s="172"/>
      <c r="TZ130" s="172"/>
      <c r="UA130" s="172"/>
      <c r="UB130" s="172"/>
      <c r="UC130" s="172"/>
      <c r="UD130" s="172"/>
      <c r="UE130" s="172"/>
      <c r="UF130" s="172"/>
      <c r="UG130" s="172"/>
      <c r="UH130" s="172"/>
      <c r="UI130" s="172"/>
      <c r="UJ130" s="172"/>
      <c r="UK130" s="172"/>
      <c r="UL130" s="172"/>
      <c r="UM130" s="172"/>
      <c r="UN130" s="172"/>
      <c r="UO130" s="172"/>
      <c r="UP130" s="172"/>
      <c r="UQ130" s="172"/>
      <c r="UR130" s="172"/>
      <c r="US130" s="172"/>
      <c r="UT130" s="172"/>
      <c r="UU130" s="172"/>
      <c r="UV130" s="172"/>
      <c r="UW130" s="172"/>
      <c r="UX130" s="172"/>
      <c r="UY130" s="172"/>
      <c r="UZ130" s="172"/>
      <c r="VA130" s="172"/>
      <c r="VB130" s="172"/>
      <c r="VC130" s="172"/>
      <c r="VD130" s="172"/>
      <c r="VE130" s="172"/>
      <c r="VF130" s="172"/>
      <c r="VG130" s="172"/>
      <c r="VH130" s="172"/>
      <c r="VI130" s="172"/>
      <c r="VJ130" s="172"/>
      <c r="VK130" s="172"/>
      <c r="VL130" s="172"/>
      <c r="VM130" s="172"/>
      <c r="VN130" s="172"/>
      <c r="VO130" s="172"/>
      <c r="VP130" s="172"/>
      <c r="VQ130" s="172"/>
      <c r="VR130" s="172"/>
      <c r="VS130" s="172"/>
      <c r="VT130" s="172"/>
      <c r="VU130" s="172"/>
      <c r="VV130" s="172"/>
      <c r="VW130" s="172"/>
      <c r="VX130" s="172"/>
      <c r="VY130" s="172"/>
      <c r="VZ130" s="172"/>
      <c r="WA130" s="172"/>
      <c r="WB130" s="172"/>
      <c r="WC130" s="172"/>
      <c r="WD130" s="172"/>
      <c r="WE130" s="172"/>
      <c r="WF130" s="172"/>
      <c r="WG130" s="172"/>
      <c r="WH130" s="172"/>
      <c r="WI130" s="172"/>
      <c r="WJ130" s="172"/>
      <c r="WK130" s="172"/>
      <c r="WL130" s="172"/>
      <c r="WM130" s="172"/>
      <c r="WN130" s="172"/>
      <c r="WO130" s="172"/>
      <c r="WP130" s="172"/>
      <c r="WQ130" s="172"/>
      <c r="WR130" s="172"/>
      <c r="WS130" s="172"/>
      <c r="WT130" s="172"/>
      <c r="WU130" s="172"/>
      <c r="WV130" s="172"/>
      <c r="WW130" s="172"/>
      <c r="WX130" s="172"/>
      <c r="WY130" s="172"/>
      <c r="WZ130" s="172"/>
      <c r="XA130" s="172"/>
      <c r="XB130" s="172"/>
      <c r="XC130" s="172"/>
      <c r="XD130" s="172"/>
      <c r="XE130" s="172"/>
      <c r="XF130" s="172"/>
      <c r="XG130" s="172"/>
      <c r="XH130" s="172"/>
      <c r="XI130" s="172"/>
      <c r="XJ130" s="172"/>
      <c r="XK130" s="172"/>
      <c r="XL130" s="172"/>
      <c r="XM130" s="172"/>
      <c r="XN130" s="172"/>
      <c r="XO130" s="172"/>
      <c r="XP130" s="172"/>
      <c r="XQ130" s="172"/>
      <c r="XR130" s="172"/>
      <c r="XS130" s="172"/>
      <c r="XT130" s="172"/>
      <c r="XU130" s="172"/>
      <c r="XV130" s="172"/>
      <c r="XW130" s="172"/>
      <c r="XX130" s="172"/>
      <c r="XY130" s="172"/>
      <c r="XZ130" s="172"/>
      <c r="YA130" s="172"/>
      <c r="YB130" s="172"/>
      <c r="YC130" s="172"/>
      <c r="YD130" s="172"/>
      <c r="YE130" s="172"/>
      <c r="YF130" s="172"/>
      <c r="YG130" s="172"/>
      <c r="YH130" s="172"/>
      <c r="YI130" s="172"/>
      <c r="YJ130" s="172"/>
      <c r="YK130" s="172"/>
      <c r="YL130" s="172"/>
      <c r="YM130" s="172"/>
      <c r="YN130" s="172"/>
      <c r="YO130" s="172"/>
      <c r="YP130" s="172"/>
      <c r="YQ130" s="172"/>
      <c r="YR130" s="172"/>
      <c r="YS130" s="172"/>
      <c r="YT130" s="172"/>
      <c r="YU130" s="172"/>
      <c r="YV130" s="172"/>
      <c r="YW130" s="172"/>
      <c r="YX130" s="172"/>
      <c r="YY130" s="172"/>
      <c r="YZ130" s="172"/>
      <c r="ZA130" s="172"/>
      <c r="ZB130" s="172"/>
      <c r="ZC130" s="172"/>
      <c r="ZD130" s="172"/>
      <c r="ZE130" s="172"/>
      <c r="ZF130" s="172"/>
      <c r="ZG130" s="172"/>
      <c r="ZH130" s="172"/>
      <c r="ZI130" s="172"/>
      <c r="ZJ130" s="172"/>
      <c r="ZK130" s="172"/>
      <c r="ZL130" s="172"/>
      <c r="ZM130" s="172"/>
      <c r="ZN130" s="172"/>
      <c r="ZO130" s="172"/>
      <c r="ZP130" s="172"/>
      <c r="ZQ130" s="172"/>
      <c r="ZR130" s="172"/>
      <c r="ZS130" s="172"/>
      <c r="ZT130" s="172"/>
      <c r="ZU130" s="172"/>
      <c r="ZV130" s="172"/>
      <c r="ZW130" s="172"/>
      <c r="ZX130" s="172"/>
      <c r="ZY130" s="172"/>
      <c r="ZZ130" s="172"/>
      <c r="AAA130" s="172"/>
      <c r="AAB130" s="172"/>
      <c r="AAC130" s="172"/>
      <c r="AAD130" s="172"/>
      <c r="AAE130" s="172"/>
      <c r="AAF130" s="172"/>
      <c r="AAG130" s="172"/>
      <c r="AAH130" s="172"/>
      <c r="AAI130" s="172"/>
      <c r="AAJ130" s="172"/>
      <c r="AAK130" s="172"/>
      <c r="AAL130" s="172"/>
      <c r="AAM130" s="172"/>
      <c r="AAN130" s="172"/>
      <c r="AAO130" s="172"/>
      <c r="AAP130" s="172"/>
      <c r="AAQ130" s="172"/>
      <c r="AAR130" s="172"/>
      <c r="AAS130" s="172"/>
      <c r="AAT130" s="172"/>
      <c r="AAU130" s="172"/>
      <c r="AAV130" s="172"/>
      <c r="AAW130" s="172"/>
      <c r="AAX130" s="172"/>
      <c r="AAY130" s="172"/>
      <c r="AAZ130" s="172"/>
      <c r="ABA130" s="172"/>
      <c r="ABB130" s="172"/>
      <c r="ABC130" s="172"/>
      <c r="ABD130" s="172"/>
      <c r="ABE130" s="172"/>
      <c r="ABF130" s="172"/>
      <c r="ABG130" s="172"/>
      <c r="ABH130" s="172"/>
      <c r="ABI130" s="172"/>
      <c r="ABJ130" s="172"/>
      <c r="ABK130" s="172"/>
      <c r="ABL130" s="172"/>
      <c r="ABM130" s="172"/>
      <c r="ABN130" s="172"/>
      <c r="ABO130" s="172"/>
      <c r="ABP130" s="172"/>
      <c r="ABQ130" s="172"/>
      <c r="ABR130" s="172"/>
      <c r="ABS130" s="172"/>
      <c r="ABT130" s="172"/>
      <c r="ABU130" s="172"/>
      <c r="ABV130" s="172"/>
      <c r="ABW130" s="172"/>
      <c r="ABX130" s="172"/>
      <c r="ABY130" s="172"/>
      <c r="ABZ130" s="172"/>
      <c r="ACA130" s="172"/>
      <c r="ACB130" s="172"/>
      <c r="ACC130" s="172"/>
      <c r="ACD130" s="172"/>
      <c r="ACE130" s="172"/>
      <c r="ACF130" s="172"/>
      <c r="ACG130" s="172"/>
      <c r="ACH130" s="172"/>
      <c r="ACI130" s="172"/>
      <c r="ACJ130" s="172"/>
      <c r="ACK130" s="172"/>
      <c r="ACL130" s="172"/>
      <c r="ACM130" s="172"/>
      <c r="ACN130" s="172"/>
      <c r="ACO130" s="172"/>
      <c r="ACP130" s="172"/>
      <c r="ACQ130" s="172"/>
      <c r="ACR130" s="172"/>
      <c r="ACS130" s="172"/>
      <c r="ACT130" s="172"/>
      <c r="ACU130" s="172"/>
      <c r="ACV130" s="172"/>
      <c r="ACW130" s="172"/>
      <c r="ACX130" s="172"/>
      <c r="ACY130" s="172"/>
      <c r="ACZ130" s="172"/>
      <c r="ADA130" s="172"/>
      <c r="ADB130" s="172"/>
      <c r="ADC130" s="172"/>
      <c r="ADD130" s="172"/>
      <c r="ADE130" s="172"/>
      <c r="ADF130" s="172"/>
      <c r="ADG130" s="172"/>
      <c r="ADH130" s="172"/>
      <c r="ADI130" s="172"/>
      <c r="ADJ130" s="172"/>
      <c r="ADK130" s="172"/>
      <c r="ADL130" s="172"/>
      <c r="ADM130" s="172"/>
      <c r="ADN130" s="172"/>
      <c r="ADO130" s="172"/>
      <c r="ADP130" s="172"/>
      <c r="ADQ130" s="172"/>
      <c r="ADR130" s="172"/>
      <c r="ADS130" s="172"/>
      <c r="ADT130" s="172"/>
      <c r="ADU130" s="172"/>
      <c r="ADV130" s="172"/>
      <c r="ADW130" s="172"/>
      <c r="ADX130" s="172"/>
      <c r="ADY130" s="172"/>
      <c r="ADZ130" s="172"/>
      <c r="AEA130" s="172"/>
      <c r="AEB130" s="172"/>
      <c r="AEC130" s="172"/>
      <c r="AED130" s="172"/>
      <c r="AEE130" s="172"/>
      <c r="AEF130" s="172"/>
      <c r="AEG130" s="172"/>
      <c r="AEH130" s="172"/>
      <c r="AEI130" s="172"/>
      <c r="AEJ130" s="172"/>
      <c r="AEK130" s="172"/>
      <c r="AEL130" s="172"/>
      <c r="AEM130" s="172"/>
      <c r="AEN130" s="172"/>
      <c r="AEO130" s="172"/>
      <c r="AEP130" s="172"/>
      <c r="AEQ130" s="172"/>
      <c r="AER130" s="172"/>
      <c r="AES130" s="172"/>
      <c r="AET130" s="172"/>
      <c r="AEU130" s="172"/>
      <c r="AEV130" s="172"/>
      <c r="AEW130" s="172"/>
      <c r="AEX130" s="172"/>
      <c r="AEY130" s="172"/>
      <c r="AEZ130" s="172"/>
      <c r="AFA130" s="172"/>
      <c r="AFB130" s="172"/>
      <c r="AFC130" s="172"/>
      <c r="AFD130" s="172"/>
      <c r="AFE130" s="172"/>
      <c r="AFF130" s="172"/>
      <c r="AFG130" s="172"/>
      <c r="AFH130" s="172"/>
      <c r="AFI130" s="172"/>
      <c r="AFJ130" s="172"/>
      <c r="AFK130" s="172"/>
      <c r="AFL130" s="172"/>
      <c r="AFM130" s="172"/>
      <c r="AFN130" s="172"/>
      <c r="AFO130" s="172"/>
      <c r="AFP130" s="172"/>
      <c r="AFQ130" s="172"/>
      <c r="AFR130" s="172"/>
      <c r="AFS130" s="172"/>
      <c r="AFT130" s="172"/>
      <c r="AFU130" s="172"/>
      <c r="AFV130" s="172"/>
      <c r="AFW130" s="172"/>
      <c r="AFX130" s="172"/>
      <c r="AFY130" s="172"/>
      <c r="AFZ130" s="172"/>
      <c r="AGA130" s="172"/>
      <c r="AGB130" s="172"/>
      <c r="AGC130" s="172"/>
      <c r="AGD130" s="172"/>
      <c r="AGE130" s="172"/>
      <c r="AGF130" s="172"/>
      <c r="AGG130" s="172"/>
      <c r="AGH130" s="172"/>
      <c r="AGI130" s="172"/>
      <c r="AGJ130" s="172"/>
      <c r="AGK130" s="172"/>
      <c r="AGL130" s="172"/>
      <c r="AGM130" s="172"/>
      <c r="AGN130" s="172"/>
      <c r="AGO130" s="172"/>
      <c r="AGP130" s="172"/>
      <c r="AGQ130" s="172"/>
      <c r="AGR130" s="172"/>
      <c r="AGS130" s="172"/>
      <c r="AGT130" s="172"/>
      <c r="AGU130" s="172"/>
      <c r="AGV130" s="172"/>
      <c r="AGW130" s="172"/>
      <c r="AGX130" s="172"/>
      <c r="AGY130" s="172"/>
      <c r="AGZ130" s="172"/>
      <c r="AHA130" s="172"/>
      <c r="AHB130" s="172"/>
      <c r="AHC130" s="172"/>
      <c r="AHD130" s="172"/>
      <c r="AHE130" s="172"/>
      <c r="AHF130" s="172"/>
      <c r="AHG130" s="172"/>
      <c r="AHH130" s="172"/>
      <c r="AHI130" s="172"/>
      <c r="AHJ130" s="172"/>
      <c r="AHK130" s="172"/>
      <c r="AHL130" s="172"/>
      <c r="AHM130" s="172"/>
      <c r="AHN130" s="172"/>
      <c r="AHO130" s="172"/>
      <c r="AHP130" s="172"/>
      <c r="AHQ130" s="172"/>
      <c r="AHR130" s="172"/>
      <c r="AHS130" s="172"/>
      <c r="AHT130" s="172"/>
      <c r="AHU130" s="172"/>
      <c r="AHV130" s="172"/>
      <c r="AHW130" s="172"/>
      <c r="AHX130" s="172"/>
      <c r="AHY130" s="172"/>
      <c r="AHZ130" s="172"/>
      <c r="AIA130" s="172"/>
      <c r="AIB130" s="172"/>
      <c r="AIC130" s="172"/>
      <c r="AID130" s="172"/>
      <c r="AIE130" s="172"/>
      <c r="AIF130" s="172"/>
      <c r="AIG130" s="172"/>
      <c r="AIH130" s="172"/>
      <c r="AII130" s="172"/>
      <c r="AIJ130" s="172"/>
      <c r="AIK130" s="172"/>
      <c r="AIL130" s="172"/>
      <c r="AIM130" s="172"/>
      <c r="AIN130" s="172"/>
      <c r="AIO130" s="172"/>
      <c r="AIP130" s="172"/>
      <c r="AIQ130" s="172"/>
      <c r="AIR130" s="172"/>
      <c r="AIS130" s="172"/>
      <c r="AIT130" s="172"/>
      <c r="AIU130" s="172"/>
      <c r="AIV130" s="172"/>
      <c r="AIW130" s="172"/>
      <c r="AIX130" s="172"/>
      <c r="AIY130" s="172"/>
      <c r="AIZ130" s="172"/>
      <c r="AJA130" s="172"/>
      <c r="AJB130" s="172"/>
      <c r="AJC130" s="172"/>
      <c r="AJD130" s="172"/>
      <c r="AJE130" s="172"/>
      <c r="AJF130" s="172"/>
      <c r="AJG130" s="172"/>
      <c r="AJH130" s="172"/>
      <c r="AJI130" s="172"/>
      <c r="AJJ130" s="172"/>
      <c r="AJK130" s="172"/>
      <c r="AJL130" s="172"/>
      <c r="AJM130" s="172"/>
      <c r="AJN130" s="172"/>
      <c r="AJO130" s="172"/>
      <c r="AJP130" s="172"/>
      <c r="AJQ130" s="172"/>
      <c r="AJR130" s="172"/>
      <c r="AJS130" s="172"/>
      <c r="AJT130" s="172"/>
      <c r="AJU130" s="172"/>
      <c r="AJV130" s="172"/>
      <c r="AJW130" s="172"/>
      <c r="AJX130" s="172"/>
      <c r="AJY130" s="172"/>
      <c r="AJZ130" s="172"/>
      <c r="AKA130" s="172"/>
      <c r="AKB130" s="172"/>
      <c r="AKC130" s="172"/>
      <c r="AKD130" s="172"/>
      <c r="AKE130" s="172"/>
      <c r="AKF130" s="172"/>
      <c r="AKG130" s="172"/>
      <c r="AKH130" s="172"/>
      <c r="AKI130" s="172"/>
      <c r="AKJ130" s="172"/>
      <c r="AKK130" s="172"/>
      <c r="AKL130" s="172"/>
      <c r="AKM130" s="172"/>
      <c r="AKN130" s="172"/>
      <c r="AKO130" s="172"/>
      <c r="AKP130" s="172"/>
      <c r="AKQ130" s="172"/>
      <c r="AKR130" s="172"/>
      <c r="AKS130" s="172"/>
      <c r="AKT130" s="172"/>
      <c r="AKU130" s="172"/>
      <c r="AKV130" s="172"/>
      <c r="AKW130" s="172"/>
      <c r="AKX130" s="172"/>
      <c r="AKY130" s="172"/>
      <c r="AKZ130" s="172"/>
      <c r="ALA130" s="172"/>
      <c r="ALB130" s="172"/>
      <c r="ALC130" s="172"/>
      <c r="ALD130" s="172"/>
      <c r="ALE130" s="172"/>
      <c r="ALF130" s="172"/>
      <c r="ALG130" s="172"/>
      <c r="ALH130" s="172"/>
      <c r="ALI130" s="172"/>
      <c r="ALJ130" s="172"/>
      <c r="ALK130" s="172"/>
      <c r="ALL130" s="172"/>
      <c r="ALM130" s="172"/>
      <c r="ALN130" s="172"/>
      <c r="ALO130" s="172"/>
      <c r="ALP130" s="172"/>
      <c r="ALQ130" s="172"/>
      <c r="ALR130" s="172"/>
      <c r="ALS130" s="172"/>
      <c r="ALT130" s="172"/>
      <c r="ALU130" s="172"/>
      <c r="ALV130" s="172"/>
      <c r="ALW130" s="172"/>
      <c r="ALX130" s="172"/>
      <c r="ALY130" s="172"/>
      <c r="ALZ130" s="172"/>
      <c r="AMA130" s="172"/>
      <c r="AMB130" s="172"/>
      <c r="AMC130" s="172"/>
      <c r="AMD130" s="172"/>
      <c r="AME130" s="172"/>
      <c r="AMF130" s="172"/>
      <c r="AMG130" s="172"/>
      <c r="AMH130" s="172"/>
      <c r="AMI130" s="172"/>
      <c r="AMJ130" s="172"/>
      <c r="AMK130" s="172"/>
      <c r="AML130" s="172"/>
    </row>
    <row r="131" spans="1:1026" s="282" customFormat="1">
      <c r="A131" s="408" t="s">
        <v>521</v>
      </c>
      <c r="B131" s="408" t="s">
        <v>522</v>
      </c>
      <c r="C131" s="154">
        <f t="shared" si="169"/>
        <v>17</v>
      </c>
      <c r="D131" s="167">
        <f t="shared" si="170"/>
        <v>68</v>
      </c>
      <c r="E131" s="166" t="str">
        <f t="shared" si="171"/>
        <v>9C</v>
      </c>
      <c r="F131" s="367" t="str">
        <f t="shared" si="172"/>
        <v>1B</v>
      </c>
      <c r="G131" s="367" t="str">
        <f t="shared" si="173"/>
        <v>00</v>
      </c>
      <c r="H131" s="367" t="str">
        <f t="shared" si="174"/>
        <v>57</v>
      </c>
      <c r="I131" s="367" t="str">
        <f t="shared" si="175"/>
        <v>00</v>
      </c>
      <c r="J131" s="367" t="str">
        <f t="shared" si="176"/>
        <v>07</v>
      </c>
      <c r="K131" s="367" t="str">
        <f t="shared" si="177"/>
        <v>06</v>
      </c>
      <c r="L131" s="367" t="str">
        <f t="shared" si="178"/>
        <v>1B</v>
      </c>
      <c r="M131" s="367" t="str">
        <f t="shared" si="179"/>
        <v>4</v>
      </c>
      <c r="N131" s="367" t="str">
        <f t="shared" si="180"/>
        <v/>
      </c>
      <c r="O131" s="156" t="str">
        <f t="shared" si="181"/>
        <v/>
      </c>
      <c r="P131" s="157" t="str">
        <f t="shared" si="214"/>
        <v>1</v>
      </c>
      <c r="Q131" s="158" t="str">
        <f t="shared" si="214"/>
        <v>0</v>
      </c>
      <c r="R131" s="158" t="str">
        <f t="shared" si="214"/>
        <v>0</v>
      </c>
      <c r="S131" s="159" t="str">
        <f t="shared" si="214"/>
        <v>1</v>
      </c>
      <c r="T131" s="158" t="str">
        <f t="shared" si="214"/>
        <v>1</v>
      </c>
      <c r="U131" s="158" t="str">
        <f t="shared" si="214"/>
        <v>1</v>
      </c>
      <c r="V131" s="158" t="str">
        <f t="shared" si="214"/>
        <v>0</v>
      </c>
      <c r="W131" s="159" t="str">
        <f t="shared" si="214"/>
        <v>0</v>
      </c>
      <c r="X131" s="158" t="str">
        <f t="shared" si="215"/>
        <v>0</v>
      </c>
      <c r="Y131" s="158" t="str">
        <f t="shared" si="215"/>
        <v>0</v>
      </c>
      <c r="Z131" s="158" t="str">
        <f t="shared" si="215"/>
        <v>0</v>
      </c>
      <c r="AA131" s="159" t="str">
        <f t="shared" si="215"/>
        <v>1</v>
      </c>
      <c r="AB131" s="161" t="str">
        <f t="shared" si="215"/>
        <v>1</v>
      </c>
      <c r="AC131" s="161" t="str">
        <f t="shared" si="215"/>
        <v>0</v>
      </c>
      <c r="AD131" s="158" t="str">
        <f t="shared" si="215"/>
        <v>1</v>
      </c>
      <c r="AE131" s="159" t="str">
        <f t="shared" si="215"/>
        <v>1</v>
      </c>
      <c r="AF131" s="367" t="str">
        <f t="shared" si="216"/>
        <v>0</v>
      </c>
      <c r="AG131" s="162" t="str">
        <f t="shared" si="216"/>
        <v>0</v>
      </c>
      <c r="AH131" s="163" t="str">
        <f t="shared" si="216"/>
        <v>0</v>
      </c>
      <c r="AI131" s="165" t="str">
        <f t="shared" si="216"/>
        <v>0</v>
      </c>
      <c r="AJ131" s="164" t="str">
        <f t="shared" si="216"/>
        <v>0</v>
      </c>
      <c r="AK131" s="164" t="str">
        <f t="shared" si="216"/>
        <v>0</v>
      </c>
      <c r="AL131" s="289" t="str">
        <f t="shared" si="216"/>
        <v>0</v>
      </c>
      <c r="AM131" s="165" t="str">
        <f t="shared" si="216"/>
        <v>0</v>
      </c>
      <c r="AN131" s="230" t="str">
        <f t="shared" si="217"/>
        <v>0</v>
      </c>
      <c r="AO131" s="230" t="str">
        <f t="shared" si="217"/>
        <v>1</v>
      </c>
      <c r="AP131" s="230" t="str">
        <f t="shared" si="217"/>
        <v>0</v>
      </c>
      <c r="AQ131" s="231" t="str">
        <f t="shared" si="217"/>
        <v>1</v>
      </c>
      <c r="AR131" s="230" t="str">
        <f t="shared" si="217"/>
        <v>0</v>
      </c>
      <c r="AS131" s="230" t="str">
        <f t="shared" si="217"/>
        <v>1</v>
      </c>
      <c r="AT131" s="230" t="str">
        <f t="shared" si="217"/>
        <v>1</v>
      </c>
      <c r="AU131" s="231" t="str">
        <f t="shared" si="217"/>
        <v>1</v>
      </c>
      <c r="AV131" s="230" t="str">
        <f t="shared" si="218"/>
        <v>0</v>
      </c>
      <c r="AW131" s="232" t="str">
        <f t="shared" si="218"/>
        <v>0</v>
      </c>
      <c r="AX131" s="232" t="str">
        <f t="shared" si="218"/>
        <v>0</v>
      </c>
      <c r="AY131" s="233" t="str">
        <f t="shared" si="218"/>
        <v>0</v>
      </c>
      <c r="AZ131" s="232" t="str">
        <f t="shared" si="218"/>
        <v>0</v>
      </c>
      <c r="BA131" s="232" t="str">
        <f t="shared" si="218"/>
        <v>0</v>
      </c>
      <c r="BB131" s="232" t="str">
        <f t="shared" si="218"/>
        <v>0</v>
      </c>
      <c r="BC131" s="233" t="str">
        <f t="shared" si="218"/>
        <v>0</v>
      </c>
      <c r="BD131" s="168" t="str">
        <f t="shared" si="219"/>
        <v>0</v>
      </c>
      <c r="BE131" s="168" t="str">
        <f t="shared" si="219"/>
        <v>0</v>
      </c>
      <c r="BF131" s="168" t="str">
        <f t="shared" si="219"/>
        <v>0</v>
      </c>
      <c r="BG131" s="169" t="str">
        <f t="shared" si="219"/>
        <v>0</v>
      </c>
      <c r="BH131" s="168" t="str">
        <f t="shared" si="219"/>
        <v>0</v>
      </c>
      <c r="BI131" s="168" t="str">
        <f t="shared" si="219"/>
        <v>1</v>
      </c>
      <c r="BJ131" s="168" t="str">
        <f t="shared" si="219"/>
        <v>1</v>
      </c>
      <c r="BK131" s="169" t="str">
        <f t="shared" si="219"/>
        <v>1</v>
      </c>
      <c r="BL131" s="168" t="str">
        <f t="shared" si="220"/>
        <v>0</v>
      </c>
      <c r="BM131" s="168" t="str">
        <f t="shared" si="220"/>
        <v>0</v>
      </c>
      <c r="BN131" s="168" t="str">
        <f t="shared" si="220"/>
        <v>0</v>
      </c>
      <c r="BO131" s="169" t="str">
        <f t="shared" si="220"/>
        <v>0</v>
      </c>
      <c r="BP131" s="168" t="str">
        <f t="shared" si="220"/>
        <v>0</v>
      </c>
      <c r="BQ131" s="168" t="str">
        <f t="shared" si="220"/>
        <v>1</v>
      </c>
      <c r="BR131" s="168" t="str">
        <f t="shared" si="220"/>
        <v>1</v>
      </c>
      <c r="BS131" s="169" t="str">
        <f t="shared" si="220"/>
        <v>0</v>
      </c>
      <c r="BT131" s="302" t="str">
        <f t="shared" si="221"/>
        <v>0</v>
      </c>
      <c r="BU131" s="302" t="str">
        <f t="shared" si="221"/>
        <v>0</v>
      </c>
      <c r="BV131" s="302" t="str">
        <f t="shared" si="221"/>
        <v>0</v>
      </c>
      <c r="BW131" s="303" t="str">
        <f t="shared" si="221"/>
        <v>1</v>
      </c>
      <c r="BX131" s="302" t="str">
        <f t="shared" si="221"/>
        <v>1</v>
      </c>
      <c r="BY131" s="302" t="str">
        <f t="shared" si="221"/>
        <v>0</v>
      </c>
      <c r="BZ131" s="302" t="str">
        <f t="shared" si="221"/>
        <v>1</v>
      </c>
      <c r="CA131" s="303" t="str">
        <f t="shared" si="221"/>
        <v>1</v>
      </c>
      <c r="CB131" s="164" t="str">
        <f t="shared" si="222"/>
        <v>0</v>
      </c>
      <c r="CC131" s="289" t="str">
        <f t="shared" si="222"/>
        <v>1</v>
      </c>
      <c r="CD131" s="340" t="str">
        <f t="shared" si="222"/>
        <v>0</v>
      </c>
      <c r="CE131" s="341" t="str">
        <f t="shared" si="222"/>
        <v>0</v>
      </c>
      <c r="CF131" s="340" t="str">
        <f t="shared" si="222"/>
        <v>0</v>
      </c>
      <c r="CG131" s="340" t="str">
        <f t="shared" si="222"/>
        <v>0</v>
      </c>
      <c r="CH131" s="340" t="str">
        <f t="shared" si="222"/>
        <v>0</v>
      </c>
      <c r="CI131" s="341" t="str">
        <f t="shared" si="222"/>
        <v>0</v>
      </c>
      <c r="CJ131" s="367"/>
      <c r="CK131" s="367"/>
      <c r="CL131" s="32" t="str">
        <f t="shared" si="146"/>
        <v>9C1B</v>
      </c>
      <c r="CM131" s="285">
        <f t="shared" si="182"/>
        <v>87</v>
      </c>
      <c r="CN131" s="285">
        <f t="shared" si="183"/>
        <v>97</v>
      </c>
      <c r="CO131" s="142">
        <f t="shared" si="184"/>
        <v>64.3</v>
      </c>
      <c r="CP131" s="142">
        <f t="shared" si="185"/>
        <v>17.944444444444443</v>
      </c>
      <c r="CQ131" s="154">
        <f t="shared" si="148"/>
        <v>0</v>
      </c>
      <c r="CR131" s="367"/>
      <c r="CS131" s="170">
        <f t="shared" si="186"/>
        <v>9</v>
      </c>
      <c r="CT131" s="23">
        <f t="shared" si="187"/>
        <v>12</v>
      </c>
      <c r="CU131" s="171">
        <f t="shared" si="188"/>
        <v>1</v>
      </c>
      <c r="CV131" s="23">
        <f t="shared" si="189"/>
        <v>11</v>
      </c>
      <c r="CW131" s="172">
        <f t="shared" si="190"/>
        <v>0</v>
      </c>
      <c r="CX131" s="24">
        <f t="shared" si="191"/>
        <v>0</v>
      </c>
      <c r="CY131" s="267">
        <f t="shared" si="192"/>
        <v>5</v>
      </c>
      <c r="CZ131" s="268">
        <f t="shared" si="193"/>
        <v>7</v>
      </c>
      <c r="DA131" s="267">
        <f t="shared" si="194"/>
        <v>0</v>
      </c>
      <c r="DB131" s="268">
        <f t="shared" si="195"/>
        <v>0</v>
      </c>
      <c r="DC131" s="173">
        <f t="shared" si="196"/>
        <v>0</v>
      </c>
      <c r="DD131" s="26">
        <f t="shared" si="197"/>
        <v>7</v>
      </c>
      <c r="DE131" s="173">
        <f t="shared" si="198"/>
        <v>0</v>
      </c>
      <c r="DF131" s="26">
        <f t="shared" si="199"/>
        <v>6</v>
      </c>
      <c r="DG131" s="326">
        <f t="shared" si="200"/>
        <v>1</v>
      </c>
      <c r="DH131" s="327">
        <f t="shared" si="201"/>
        <v>11</v>
      </c>
      <c r="DI131" s="172">
        <f t="shared" si="202"/>
        <v>4</v>
      </c>
      <c r="DJ131" s="24">
        <f t="shared" si="203"/>
        <v>0</v>
      </c>
      <c r="DK131" s="172"/>
      <c r="DL131" s="19">
        <f t="shared" si="204"/>
        <v>156</v>
      </c>
      <c r="DM131" s="19">
        <f t="shared" si="205"/>
        <v>27</v>
      </c>
      <c r="DN131" s="174">
        <f t="shared" si="206"/>
        <v>0</v>
      </c>
      <c r="DO131" s="278">
        <f t="shared" si="207"/>
        <v>87</v>
      </c>
      <c r="DP131" s="278">
        <f t="shared" si="208"/>
        <v>0</v>
      </c>
      <c r="DQ131" s="20">
        <f t="shared" si="209"/>
        <v>7</v>
      </c>
      <c r="DR131" s="20">
        <f t="shared" si="210"/>
        <v>6</v>
      </c>
      <c r="DS131" s="337">
        <f t="shared" si="211"/>
        <v>27</v>
      </c>
      <c r="DT131" s="174">
        <f t="shared" si="212"/>
        <v>64</v>
      </c>
      <c r="DU131" s="172">
        <f t="shared" si="213"/>
        <v>27</v>
      </c>
      <c r="DV131" s="172"/>
      <c r="DW131" s="172"/>
      <c r="DX131" s="172"/>
      <c r="DY131" s="172"/>
      <c r="DZ131" s="172"/>
      <c r="EA131" s="172"/>
      <c r="EB131" s="172"/>
      <c r="EC131" s="172"/>
      <c r="ED131" s="172"/>
      <c r="EE131" s="172"/>
      <c r="EF131" s="172"/>
      <c r="EG131" s="172"/>
      <c r="EH131" s="172"/>
      <c r="EI131" s="172"/>
      <c r="EJ131" s="172"/>
      <c r="EK131" s="172"/>
      <c r="EL131" s="172"/>
      <c r="EM131" s="172"/>
      <c r="EN131" s="172"/>
      <c r="EO131" s="172"/>
      <c r="EP131" s="172"/>
      <c r="EQ131" s="172"/>
      <c r="ER131" s="172"/>
      <c r="ES131" s="172"/>
      <c r="ET131" s="172"/>
      <c r="EU131" s="172"/>
      <c r="EV131" s="172"/>
      <c r="EW131" s="172"/>
      <c r="EX131" s="172"/>
      <c r="EY131" s="172"/>
      <c r="EZ131" s="172"/>
      <c r="FA131" s="172"/>
      <c r="FB131" s="172"/>
      <c r="FC131" s="172"/>
      <c r="FD131" s="172"/>
      <c r="FE131" s="172"/>
      <c r="FF131" s="172"/>
      <c r="FG131" s="172"/>
      <c r="FH131" s="172"/>
      <c r="FI131" s="172"/>
      <c r="FJ131" s="172"/>
      <c r="FK131" s="172"/>
      <c r="FL131" s="172"/>
      <c r="FM131" s="172"/>
      <c r="FN131" s="172"/>
      <c r="FO131" s="172"/>
      <c r="FP131" s="172"/>
      <c r="FQ131" s="172"/>
      <c r="FR131" s="172"/>
      <c r="FS131" s="172"/>
      <c r="FT131" s="172"/>
      <c r="FU131" s="172"/>
      <c r="FV131" s="172"/>
      <c r="FW131" s="172"/>
      <c r="FX131" s="172"/>
      <c r="FY131" s="172"/>
      <c r="FZ131" s="172"/>
      <c r="GA131" s="172"/>
      <c r="GB131" s="172"/>
      <c r="GC131" s="172"/>
      <c r="GD131" s="172"/>
      <c r="GE131" s="172"/>
      <c r="GF131" s="172"/>
      <c r="GG131" s="172"/>
      <c r="GH131" s="172"/>
      <c r="GI131" s="172"/>
      <c r="GJ131" s="172"/>
      <c r="GK131" s="172"/>
      <c r="GL131" s="172"/>
      <c r="GM131" s="172"/>
      <c r="GN131" s="172"/>
      <c r="GO131" s="172"/>
      <c r="GP131" s="172"/>
      <c r="GQ131" s="172"/>
      <c r="GR131" s="172"/>
      <c r="GS131" s="172"/>
      <c r="GT131" s="172"/>
      <c r="GU131" s="172"/>
      <c r="GV131" s="172"/>
      <c r="GW131" s="172"/>
      <c r="GX131" s="172"/>
      <c r="GY131" s="172"/>
      <c r="GZ131" s="172"/>
      <c r="HA131" s="172"/>
      <c r="HB131" s="172"/>
      <c r="HC131" s="172"/>
      <c r="HD131" s="172"/>
      <c r="HE131" s="172"/>
      <c r="HF131" s="172"/>
      <c r="HG131" s="172"/>
      <c r="HH131" s="172"/>
      <c r="HI131" s="172"/>
      <c r="HJ131" s="172"/>
      <c r="HK131" s="172"/>
      <c r="HL131" s="172"/>
      <c r="HM131" s="172"/>
      <c r="HN131" s="172"/>
      <c r="HO131" s="172"/>
      <c r="HP131" s="172"/>
      <c r="HQ131" s="172"/>
      <c r="HR131" s="172"/>
      <c r="HS131" s="172"/>
      <c r="HT131" s="172"/>
      <c r="HU131" s="172"/>
      <c r="HV131" s="172"/>
      <c r="HW131" s="172"/>
      <c r="HX131" s="172"/>
      <c r="HY131" s="172"/>
      <c r="HZ131" s="172"/>
      <c r="IA131" s="172"/>
      <c r="IB131" s="172"/>
      <c r="IC131" s="172"/>
      <c r="ID131" s="172"/>
      <c r="IE131" s="172"/>
      <c r="IF131" s="172"/>
      <c r="IG131" s="172"/>
      <c r="IH131" s="172"/>
      <c r="II131" s="172"/>
      <c r="IJ131" s="172"/>
      <c r="IK131" s="172"/>
      <c r="IL131" s="172"/>
      <c r="IM131" s="172"/>
      <c r="IN131" s="172"/>
      <c r="IO131" s="172"/>
      <c r="IP131" s="172"/>
      <c r="IQ131" s="172"/>
      <c r="IR131" s="172"/>
      <c r="IS131" s="172"/>
      <c r="IT131" s="172"/>
      <c r="IU131" s="172"/>
      <c r="IV131" s="172"/>
      <c r="IW131" s="172"/>
      <c r="IX131" s="172"/>
      <c r="IY131" s="172"/>
      <c r="IZ131" s="172"/>
      <c r="JA131" s="172"/>
      <c r="JB131" s="172"/>
      <c r="JC131" s="172"/>
      <c r="JD131" s="172"/>
      <c r="JE131" s="172"/>
      <c r="JF131" s="172"/>
      <c r="JG131" s="172"/>
      <c r="JH131" s="172"/>
      <c r="JI131" s="172"/>
      <c r="JJ131" s="172"/>
      <c r="JK131" s="172"/>
      <c r="JL131" s="172"/>
      <c r="JM131" s="172"/>
      <c r="JN131" s="172"/>
      <c r="JO131" s="172"/>
      <c r="JP131" s="172"/>
      <c r="JQ131" s="172"/>
      <c r="JR131" s="172"/>
      <c r="JS131" s="172"/>
      <c r="JT131" s="172"/>
      <c r="JU131" s="172"/>
      <c r="JV131" s="172"/>
      <c r="JW131" s="172"/>
      <c r="JX131" s="172"/>
      <c r="JY131" s="172"/>
      <c r="JZ131" s="172"/>
      <c r="KA131" s="172"/>
      <c r="KB131" s="172"/>
      <c r="KC131" s="172"/>
      <c r="KD131" s="172"/>
      <c r="KE131" s="172"/>
      <c r="KF131" s="172"/>
      <c r="KG131" s="172"/>
      <c r="KH131" s="172"/>
      <c r="KI131" s="172"/>
      <c r="KJ131" s="172"/>
      <c r="KK131" s="172"/>
      <c r="KL131" s="172"/>
      <c r="KM131" s="172"/>
      <c r="KN131" s="172"/>
      <c r="KO131" s="172"/>
      <c r="KP131" s="172"/>
      <c r="KQ131" s="172"/>
      <c r="KR131" s="172"/>
      <c r="KS131" s="172"/>
      <c r="KT131" s="172"/>
      <c r="KU131" s="172"/>
      <c r="KV131" s="172"/>
      <c r="KW131" s="172"/>
      <c r="KX131" s="172"/>
      <c r="KY131" s="172"/>
      <c r="KZ131" s="172"/>
      <c r="LA131" s="172"/>
      <c r="LB131" s="172"/>
      <c r="LC131" s="172"/>
      <c r="LD131" s="172"/>
      <c r="LE131" s="172"/>
      <c r="LF131" s="172"/>
      <c r="LG131" s="172"/>
      <c r="LH131" s="172"/>
      <c r="LI131" s="172"/>
      <c r="LJ131" s="172"/>
      <c r="LK131" s="172"/>
      <c r="LL131" s="172"/>
      <c r="LM131" s="172"/>
      <c r="LN131" s="172"/>
      <c r="LO131" s="172"/>
      <c r="LP131" s="172"/>
      <c r="LQ131" s="172"/>
      <c r="LR131" s="172"/>
      <c r="LS131" s="172"/>
      <c r="LT131" s="172"/>
      <c r="LU131" s="172"/>
      <c r="LV131" s="172"/>
      <c r="LW131" s="172"/>
      <c r="LX131" s="172"/>
      <c r="LY131" s="172"/>
      <c r="LZ131" s="172"/>
      <c r="MA131" s="172"/>
      <c r="MB131" s="172"/>
      <c r="MC131" s="172"/>
      <c r="MD131" s="172"/>
      <c r="ME131" s="172"/>
      <c r="MF131" s="172"/>
      <c r="MG131" s="172"/>
      <c r="MH131" s="172"/>
      <c r="MI131" s="172"/>
      <c r="MJ131" s="172"/>
      <c r="MK131" s="172"/>
      <c r="ML131" s="172"/>
      <c r="MM131" s="172"/>
      <c r="MN131" s="172"/>
      <c r="MO131" s="172"/>
      <c r="MP131" s="172"/>
      <c r="MQ131" s="172"/>
      <c r="MR131" s="172"/>
      <c r="MS131" s="172"/>
      <c r="MT131" s="172"/>
      <c r="MU131" s="172"/>
      <c r="MV131" s="172"/>
      <c r="MW131" s="172"/>
      <c r="MX131" s="172"/>
      <c r="MY131" s="172"/>
      <c r="MZ131" s="172"/>
      <c r="NA131" s="172"/>
      <c r="NB131" s="172"/>
      <c r="NC131" s="172"/>
      <c r="ND131" s="172"/>
      <c r="NE131" s="172"/>
      <c r="NF131" s="172"/>
      <c r="NG131" s="172"/>
      <c r="NH131" s="172"/>
      <c r="NI131" s="172"/>
      <c r="NJ131" s="172"/>
      <c r="NK131" s="172"/>
      <c r="NL131" s="172"/>
      <c r="NM131" s="172"/>
      <c r="NN131" s="172"/>
      <c r="NO131" s="172"/>
      <c r="NP131" s="172"/>
      <c r="NQ131" s="172"/>
      <c r="NR131" s="172"/>
      <c r="NS131" s="172"/>
      <c r="NT131" s="172"/>
      <c r="NU131" s="172"/>
      <c r="NV131" s="172"/>
      <c r="NW131" s="172"/>
      <c r="NX131" s="172"/>
      <c r="NY131" s="172"/>
      <c r="NZ131" s="172"/>
      <c r="OA131" s="172"/>
      <c r="OB131" s="172"/>
      <c r="OC131" s="172"/>
      <c r="OD131" s="172"/>
      <c r="OE131" s="172"/>
      <c r="OF131" s="172"/>
      <c r="OG131" s="172"/>
      <c r="OH131" s="172"/>
      <c r="OI131" s="172"/>
      <c r="OJ131" s="172"/>
      <c r="OK131" s="172"/>
      <c r="OL131" s="172"/>
      <c r="OM131" s="172"/>
      <c r="ON131" s="172"/>
      <c r="OO131" s="172"/>
      <c r="OP131" s="172"/>
      <c r="OQ131" s="172"/>
      <c r="OR131" s="172"/>
      <c r="OS131" s="172"/>
      <c r="OT131" s="172"/>
      <c r="OU131" s="172"/>
      <c r="OV131" s="172"/>
      <c r="OW131" s="172"/>
      <c r="OX131" s="172"/>
      <c r="OY131" s="172"/>
      <c r="OZ131" s="172"/>
      <c r="PA131" s="172"/>
      <c r="PB131" s="172"/>
      <c r="PC131" s="172"/>
      <c r="PD131" s="172"/>
      <c r="PE131" s="172"/>
      <c r="PF131" s="172"/>
      <c r="PG131" s="172"/>
      <c r="PH131" s="172"/>
      <c r="PI131" s="172"/>
      <c r="PJ131" s="172"/>
      <c r="PK131" s="172"/>
      <c r="PL131" s="172"/>
      <c r="PM131" s="172"/>
      <c r="PN131" s="172"/>
      <c r="PO131" s="172"/>
      <c r="PP131" s="172"/>
      <c r="PQ131" s="172"/>
      <c r="PR131" s="172"/>
      <c r="PS131" s="172"/>
      <c r="PT131" s="172"/>
      <c r="PU131" s="172"/>
      <c r="PV131" s="172"/>
      <c r="PW131" s="172"/>
      <c r="PX131" s="172"/>
      <c r="PY131" s="172"/>
      <c r="PZ131" s="172"/>
      <c r="QA131" s="172"/>
      <c r="QB131" s="172"/>
      <c r="QC131" s="172"/>
      <c r="QD131" s="172"/>
      <c r="QE131" s="172"/>
      <c r="QF131" s="172"/>
      <c r="QG131" s="172"/>
      <c r="QH131" s="172"/>
      <c r="QI131" s="172"/>
      <c r="QJ131" s="172"/>
      <c r="QK131" s="172"/>
      <c r="QL131" s="172"/>
      <c r="QM131" s="172"/>
      <c r="QN131" s="172"/>
      <c r="QO131" s="172"/>
      <c r="QP131" s="172"/>
      <c r="QQ131" s="172"/>
      <c r="QR131" s="172"/>
      <c r="QS131" s="172"/>
      <c r="QT131" s="172"/>
      <c r="QU131" s="172"/>
      <c r="QV131" s="172"/>
      <c r="QW131" s="172"/>
      <c r="QX131" s="172"/>
      <c r="QY131" s="172"/>
      <c r="QZ131" s="172"/>
      <c r="RA131" s="172"/>
      <c r="RB131" s="172"/>
      <c r="RC131" s="172"/>
      <c r="RD131" s="172"/>
      <c r="RE131" s="172"/>
      <c r="RF131" s="172"/>
      <c r="RG131" s="172"/>
      <c r="RH131" s="172"/>
      <c r="RI131" s="172"/>
      <c r="RJ131" s="172"/>
      <c r="RK131" s="172"/>
      <c r="RL131" s="172"/>
      <c r="RM131" s="172"/>
      <c r="RN131" s="172"/>
      <c r="RO131" s="172"/>
      <c r="RP131" s="172"/>
      <c r="RQ131" s="172"/>
      <c r="RR131" s="172"/>
      <c r="RS131" s="172"/>
      <c r="RT131" s="172"/>
      <c r="RU131" s="172"/>
      <c r="RV131" s="172"/>
      <c r="RW131" s="172"/>
      <c r="RX131" s="172"/>
      <c r="RY131" s="172"/>
      <c r="RZ131" s="172"/>
      <c r="SA131" s="172"/>
      <c r="SB131" s="172"/>
      <c r="SC131" s="172"/>
      <c r="SD131" s="172"/>
      <c r="SE131" s="172"/>
      <c r="SF131" s="172"/>
      <c r="SG131" s="172"/>
      <c r="SH131" s="172"/>
      <c r="SI131" s="172"/>
      <c r="SJ131" s="172"/>
      <c r="SK131" s="172"/>
      <c r="SL131" s="172"/>
      <c r="SM131" s="172"/>
      <c r="SN131" s="172"/>
      <c r="SO131" s="172"/>
      <c r="SP131" s="172"/>
      <c r="SQ131" s="172"/>
      <c r="SR131" s="172"/>
      <c r="SS131" s="172"/>
      <c r="ST131" s="172"/>
      <c r="SU131" s="172"/>
      <c r="SV131" s="172"/>
      <c r="SW131" s="172"/>
      <c r="SX131" s="172"/>
      <c r="SY131" s="172"/>
      <c r="SZ131" s="172"/>
      <c r="TA131" s="172"/>
      <c r="TB131" s="172"/>
      <c r="TC131" s="172"/>
      <c r="TD131" s="172"/>
      <c r="TE131" s="172"/>
      <c r="TF131" s="172"/>
      <c r="TG131" s="172"/>
      <c r="TH131" s="172"/>
      <c r="TI131" s="172"/>
      <c r="TJ131" s="172"/>
      <c r="TK131" s="172"/>
      <c r="TL131" s="172"/>
      <c r="TM131" s="172"/>
      <c r="TN131" s="172"/>
      <c r="TO131" s="172"/>
      <c r="TP131" s="172"/>
      <c r="TQ131" s="172"/>
      <c r="TR131" s="172"/>
      <c r="TS131" s="172"/>
      <c r="TT131" s="172"/>
      <c r="TU131" s="172"/>
      <c r="TV131" s="172"/>
      <c r="TW131" s="172"/>
      <c r="TX131" s="172"/>
      <c r="TY131" s="172"/>
      <c r="TZ131" s="172"/>
      <c r="UA131" s="172"/>
      <c r="UB131" s="172"/>
      <c r="UC131" s="172"/>
      <c r="UD131" s="172"/>
      <c r="UE131" s="172"/>
      <c r="UF131" s="172"/>
      <c r="UG131" s="172"/>
      <c r="UH131" s="172"/>
      <c r="UI131" s="172"/>
      <c r="UJ131" s="172"/>
      <c r="UK131" s="172"/>
      <c r="UL131" s="172"/>
      <c r="UM131" s="172"/>
      <c r="UN131" s="172"/>
      <c r="UO131" s="172"/>
      <c r="UP131" s="172"/>
      <c r="UQ131" s="172"/>
      <c r="UR131" s="172"/>
      <c r="US131" s="172"/>
      <c r="UT131" s="172"/>
      <c r="UU131" s="172"/>
      <c r="UV131" s="172"/>
      <c r="UW131" s="172"/>
      <c r="UX131" s="172"/>
      <c r="UY131" s="172"/>
      <c r="UZ131" s="172"/>
      <c r="VA131" s="172"/>
      <c r="VB131" s="172"/>
      <c r="VC131" s="172"/>
      <c r="VD131" s="172"/>
      <c r="VE131" s="172"/>
      <c r="VF131" s="172"/>
      <c r="VG131" s="172"/>
      <c r="VH131" s="172"/>
      <c r="VI131" s="172"/>
      <c r="VJ131" s="172"/>
      <c r="VK131" s="172"/>
      <c r="VL131" s="172"/>
      <c r="VM131" s="172"/>
      <c r="VN131" s="172"/>
      <c r="VO131" s="172"/>
      <c r="VP131" s="172"/>
      <c r="VQ131" s="172"/>
      <c r="VR131" s="172"/>
      <c r="VS131" s="172"/>
      <c r="VT131" s="172"/>
      <c r="VU131" s="172"/>
      <c r="VV131" s="172"/>
      <c r="VW131" s="172"/>
      <c r="VX131" s="172"/>
      <c r="VY131" s="172"/>
      <c r="VZ131" s="172"/>
      <c r="WA131" s="172"/>
      <c r="WB131" s="172"/>
      <c r="WC131" s="172"/>
      <c r="WD131" s="172"/>
      <c r="WE131" s="172"/>
      <c r="WF131" s="172"/>
      <c r="WG131" s="172"/>
      <c r="WH131" s="172"/>
      <c r="WI131" s="172"/>
      <c r="WJ131" s="172"/>
      <c r="WK131" s="172"/>
      <c r="WL131" s="172"/>
      <c r="WM131" s="172"/>
      <c r="WN131" s="172"/>
      <c r="WO131" s="172"/>
      <c r="WP131" s="172"/>
      <c r="WQ131" s="172"/>
      <c r="WR131" s="172"/>
      <c r="WS131" s="172"/>
      <c r="WT131" s="172"/>
      <c r="WU131" s="172"/>
      <c r="WV131" s="172"/>
      <c r="WW131" s="172"/>
      <c r="WX131" s="172"/>
      <c r="WY131" s="172"/>
      <c r="WZ131" s="172"/>
      <c r="XA131" s="172"/>
      <c r="XB131" s="172"/>
      <c r="XC131" s="172"/>
      <c r="XD131" s="172"/>
      <c r="XE131" s="172"/>
      <c r="XF131" s="172"/>
      <c r="XG131" s="172"/>
      <c r="XH131" s="172"/>
      <c r="XI131" s="172"/>
      <c r="XJ131" s="172"/>
      <c r="XK131" s="172"/>
      <c r="XL131" s="172"/>
      <c r="XM131" s="172"/>
      <c r="XN131" s="172"/>
      <c r="XO131" s="172"/>
      <c r="XP131" s="172"/>
      <c r="XQ131" s="172"/>
      <c r="XR131" s="172"/>
      <c r="XS131" s="172"/>
      <c r="XT131" s="172"/>
      <c r="XU131" s="172"/>
      <c r="XV131" s="172"/>
      <c r="XW131" s="172"/>
      <c r="XX131" s="172"/>
      <c r="XY131" s="172"/>
      <c r="XZ131" s="172"/>
      <c r="YA131" s="172"/>
      <c r="YB131" s="172"/>
      <c r="YC131" s="172"/>
      <c r="YD131" s="172"/>
      <c r="YE131" s="172"/>
      <c r="YF131" s="172"/>
      <c r="YG131" s="172"/>
      <c r="YH131" s="172"/>
      <c r="YI131" s="172"/>
      <c r="YJ131" s="172"/>
      <c r="YK131" s="172"/>
      <c r="YL131" s="172"/>
      <c r="YM131" s="172"/>
      <c r="YN131" s="172"/>
      <c r="YO131" s="172"/>
      <c r="YP131" s="172"/>
      <c r="YQ131" s="172"/>
      <c r="YR131" s="172"/>
      <c r="YS131" s="172"/>
      <c r="YT131" s="172"/>
      <c r="YU131" s="172"/>
      <c r="YV131" s="172"/>
      <c r="YW131" s="172"/>
      <c r="YX131" s="172"/>
      <c r="YY131" s="172"/>
      <c r="YZ131" s="172"/>
      <c r="ZA131" s="172"/>
      <c r="ZB131" s="172"/>
      <c r="ZC131" s="172"/>
      <c r="ZD131" s="172"/>
      <c r="ZE131" s="172"/>
      <c r="ZF131" s="172"/>
      <c r="ZG131" s="172"/>
      <c r="ZH131" s="172"/>
      <c r="ZI131" s="172"/>
      <c r="ZJ131" s="172"/>
      <c r="ZK131" s="172"/>
      <c r="ZL131" s="172"/>
      <c r="ZM131" s="172"/>
      <c r="ZN131" s="172"/>
      <c r="ZO131" s="172"/>
      <c r="ZP131" s="172"/>
      <c r="ZQ131" s="172"/>
      <c r="ZR131" s="172"/>
      <c r="ZS131" s="172"/>
      <c r="ZT131" s="172"/>
      <c r="ZU131" s="172"/>
      <c r="ZV131" s="172"/>
      <c r="ZW131" s="172"/>
      <c r="ZX131" s="172"/>
      <c r="ZY131" s="172"/>
      <c r="ZZ131" s="172"/>
      <c r="AAA131" s="172"/>
      <c r="AAB131" s="172"/>
      <c r="AAC131" s="172"/>
      <c r="AAD131" s="172"/>
      <c r="AAE131" s="172"/>
      <c r="AAF131" s="172"/>
      <c r="AAG131" s="172"/>
      <c r="AAH131" s="172"/>
      <c r="AAI131" s="172"/>
      <c r="AAJ131" s="172"/>
      <c r="AAK131" s="172"/>
      <c r="AAL131" s="172"/>
      <c r="AAM131" s="172"/>
      <c r="AAN131" s="172"/>
      <c r="AAO131" s="172"/>
      <c r="AAP131" s="172"/>
      <c r="AAQ131" s="172"/>
      <c r="AAR131" s="172"/>
      <c r="AAS131" s="172"/>
      <c r="AAT131" s="172"/>
      <c r="AAU131" s="172"/>
      <c r="AAV131" s="172"/>
      <c r="AAW131" s="172"/>
      <c r="AAX131" s="172"/>
      <c r="AAY131" s="172"/>
      <c r="AAZ131" s="172"/>
      <c r="ABA131" s="172"/>
      <c r="ABB131" s="172"/>
      <c r="ABC131" s="172"/>
      <c r="ABD131" s="172"/>
      <c r="ABE131" s="172"/>
      <c r="ABF131" s="172"/>
      <c r="ABG131" s="172"/>
      <c r="ABH131" s="172"/>
      <c r="ABI131" s="172"/>
      <c r="ABJ131" s="172"/>
      <c r="ABK131" s="172"/>
      <c r="ABL131" s="172"/>
      <c r="ABM131" s="172"/>
      <c r="ABN131" s="172"/>
      <c r="ABO131" s="172"/>
      <c r="ABP131" s="172"/>
      <c r="ABQ131" s="172"/>
      <c r="ABR131" s="172"/>
      <c r="ABS131" s="172"/>
      <c r="ABT131" s="172"/>
      <c r="ABU131" s="172"/>
      <c r="ABV131" s="172"/>
      <c r="ABW131" s="172"/>
      <c r="ABX131" s="172"/>
      <c r="ABY131" s="172"/>
      <c r="ABZ131" s="172"/>
      <c r="ACA131" s="172"/>
      <c r="ACB131" s="172"/>
      <c r="ACC131" s="172"/>
      <c r="ACD131" s="172"/>
      <c r="ACE131" s="172"/>
      <c r="ACF131" s="172"/>
      <c r="ACG131" s="172"/>
      <c r="ACH131" s="172"/>
      <c r="ACI131" s="172"/>
      <c r="ACJ131" s="172"/>
      <c r="ACK131" s="172"/>
      <c r="ACL131" s="172"/>
      <c r="ACM131" s="172"/>
      <c r="ACN131" s="172"/>
      <c r="ACO131" s="172"/>
      <c r="ACP131" s="172"/>
      <c r="ACQ131" s="172"/>
      <c r="ACR131" s="172"/>
      <c r="ACS131" s="172"/>
      <c r="ACT131" s="172"/>
      <c r="ACU131" s="172"/>
      <c r="ACV131" s="172"/>
      <c r="ACW131" s="172"/>
      <c r="ACX131" s="172"/>
      <c r="ACY131" s="172"/>
      <c r="ACZ131" s="172"/>
      <c r="ADA131" s="172"/>
      <c r="ADB131" s="172"/>
      <c r="ADC131" s="172"/>
      <c r="ADD131" s="172"/>
      <c r="ADE131" s="172"/>
      <c r="ADF131" s="172"/>
      <c r="ADG131" s="172"/>
      <c r="ADH131" s="172"/>
      <c r="ADI131" s="172"/>
      <c r="ADJ131" s="172"/>
      <c r="ADK131" s="172"/>
      <c r="ADL131" s="172"/>
      <c r="ADM131" s="172"/>
      <c r="ADN131" s="172"/>
      <c r="ADO131" s="172"/>
      <c r="ADP131" s="172"/>
      <c r="ADQ131" s="172"/>
      <c r="ADR131" s="172"/>
      <c r="ADS131" s="172"/>
      <c r="ADT131" s="172"/>
      <c r="ADU131" s="172"/>
      <c r="ADV131" s="172"/>
      <c r="ADW131" s="172"/>
      <c r="ADX131" s="172"/>
      <c r="ADY131" s="172"/>
      <c r="ADZ131" s="172"/>
      <c r="AEA131" s="172"/>
      <c r="AEB131" s="172"/>
      <c r="AEC131" s="172"/>
      <c r="AED131" s="172"/>
      <c r="AEE131" s="172"/>
      <c r="AEF131" s="172"/>
      <c r="AEG131" s="172"/>
      <c r="AEH131" s="172"/>
      <c r="AEI131" s="172"/>
      <c r="AEJ131" s="172"/>
      <c r="AEK131" s="172"/>
      <c r="AEL131" s="172"/>
      <c r="AEM131" s="172"/>
      <c r="AEN131" s="172"/>
      <c r="AEO131" s="172"/>
      <c r="AEP131" s="172"/>
      <c r="AEQ131" s="172"/>
      <c r="AER131" s="172"/>
      <c r="AES131" s="172"/>
      <c r="AET131" s="172"/>
      <c r="AEU131" s="172"/>
      <c r="AEV131" s="172"/>
      <c r="AEW131" s="172"/>
      <c r="AEX131" s="172"/>
      <c r="AEY131" s="172"/>
      <c r="AEZ131" s="172"/>
      <c r="AFA131" s="172"/>
      <c r="AFB131" s="172"/>
      <c r="AFC131" s="172"/>
      <c r="AFD131" s="172"/>
      <c r="AFE131" s="172"/>
      <c r="AFF131" s="172"/>
      <c r="AFG131" s="172"/>
      <c r="AFH131" s="172"/>
      <c r="AFI131" s="172"/>
      <c r="AFJ131" s="172"/>
      <c r="AFK131" s="172"/>
      <c r="AFL131" s="172"/>
      <c r="AFM131" s="172"/>
      <c r="AFN131" s="172"/>
      <c r="AFO131" s="172"/>
      <c r="AFP131" s="172"/>
      <c r="AFQ131" s="172"/>
      <c r="AFR131" s="172"/>
      <c r="AFS131" s="172"/>
      <c r="AFT131" s="172"/>
      <c r="AFU131" s="172"/>
      <c r="AFV131" s="172"/>
      <c r="AFW131" s="172"/>
      <c r="AFX131" s="172"/>
      <c r="AFY131" s="172"/>
      <c r="AFZ131" s="172"/>
      <c r="AGA131" s="172"/>
      <c r="AGB131" s="172"/>
      <c r="AGC131" s="172"/>
      <c r="AGD131" s="172"/>
      <c r="AGE131" s="172"/>
      <c r="AGF131" s="172"/>
      <c r="AGG131" s="172"/>
      <c r="AGH131" s="172"/>
      <c r="AGI131" s="172"/>
      <c r="AGJ131" s="172"/>
      <c r="AGK131" s="172"/>
      <c r="AGL131" s="172"/>
      <c r="AGM131" s="172"/>
      <c r="AGN131" s="172"/>
      <c r="AGO131" s="172"/>
      <c r="AGP131" s="172"/>
      <c r="AGQ131" s="172"/>
      <c r="AGR131" s="172"/>
      <c r="AGS131" s="172"/>
      <c r="AGT131" s="172"/>
      <c r="AGU131" s="172"/>
      <c r="AGV131" s="172"/>
      <c r="AGW131" s="172"/>
      <c r="AGX131" s="172"/>
      <c r="AGY131" s="172"/>
      <c r="AGZ131" s="172"/>
      <c r="AHA131" s="172"/>
      <c r="AHB131" s="172"/>
      <c r="AHC131" s="172"/>
      <c r="AHD131" s="172"/>
      <c r="AHE131" s="172"/>
      <c r="AHF131" s="172"/>
      <c r="AHG131" s="172"/>
      <c r="AHH131" s="172"/>
      <c r="AHI131" s="172"/>
      <c r="AHJ131" s="172"/>
      <c r="AHK131" s="172"/>
      <c r="AHL131" s="172"/>
      <c r="AHM131" s="172"/>
      <c r="AHN131" s="172"/>
      <c r="AHO131" s="172"/>
      <c r="AHP131" s="172"/>
      <c r="AHQ131" s="172"/>
      <c r="AHR131" s="172"/>
      <c r="AHS131" s="172"/>
      <c r="AHT131" s="172"/>
      <c r="AHU131" s="172"/>
      <c r="AHV131" s="172"/>
      <c r="AHW131" s="172"/>
      <c r="AHX131" s="172"/>
      <c r="AHY131" s="172"/>
      <c r="AHZ131" s="172"/>
      <c r="AIA131" s="172"/>
      <c r="AIB131" s="172"/>
      <c r="AIC131" s="172"/>
      <c r="AID131" s="172"/>
      <c r="AIE131" s="172"/>
      <c r="AIF131" s="172"/>
      <c r="AIG131" s="172"/>
      <c r="AIH131" s="172"/>
      <c r="AII131" s="172"/>
      <c r="AIJ131" s="172"/>
      <c r="AIK131" s="172"/>
      <c r="AIL131" s="172"/>
      <c r="AIM131" s="172"/>
      <c r="AIN131" s="172"/>
      <c r="AIO131" s="172"/>
      <c r="AIP131" s="172"/>
      <c r="AIQ131" s="172"/>
      <c r="AIR131" s="172"/>
      <c r="AIS131" s="172"/>
      <c r="AIT131" s="172"/>
      <c r="AIU131" s="172"/>
      <c r="AIV131" s="172"/>
      <c r="AIW131" s="172"/>
      <c r="AIX131" s="172"/>
      <c r="AIY131" s="172"/>
      <c r="AIZ131" s="172"/>
      <c r="AJA131" s="172"/>
      <c r="AJB131" s="172"/>
      <c r="AJC131" s="172"/>
      <c r="AJD131" s="172"/>
      <c r="AJE131" s="172"/>
      <c r="AJF131" s="172"/>
      <c r="AJG131" s="172"/>
      <c r="AJH131" s="172"/>
      <c r="AJI131" s="172"/>
      <c r="AJJ131" s="172"/>
      <c r="AJK131" s="172"/>
      <c r="AJL131" s="172"/>
      <c r="AJM131" s="172"/>
      <c r="AJN131" s="172"/>
      <c r="AJO131" s="172"/>
      <c r="AJP131" s="172"/>
      <c r="AJQ131" s="172"/>
      <c r="AJR131" s="172"/>
      <c r="AJS131" s="172"/>
      <c r="AJT131" s="172"/>
      <c r="AJU131" s="172"/>
      <c r="AJV131" s="172"/>
      <c r="AJW131" s="172"/>
      <c r="AJX131" s="172"/>
      <c r="AJY131" s="172"/>
      <c r="AJZ131" s="172"/>
      <c r="AKA131" s="172"/>
      <c r="AKB131" s="172"/>
      <c r="AKC131" s="172"/>
      <c r="AKD131" s="172"/>
      <c r="AKE131" s="172"/>
      <c r="AKF131" s="172"/>
      <c r="AKG131" s="172"/>
      <c r="AKH131" s="172"/>
      <c r="AKI131" s="172"/>
      <c r="AKJ131" s="172"/>
      <c r="AKK131" s="172"/>
      <c r="AKL131" s="172"/>
      <c r="AKM131" s="172"/>
      <c r="AKN131" s="172"/>
      <c r="AKO131" s="172"/>
      <c r="AKP131" s="172"/>
      <c r="AKQ131" s="172"/>
      <c r="AKR131" s="172"/>
      <c r="AKS131" s="172"/>
      <c r="AKT131" s="172"/>
      <c r="AKU131" s="172"/>
      <c r="AKV131" s="172"/>
      <c r="AKW131" s="172"/>
      <c r="AKX131" s="172"/>
      <c r="AKY131" s="172"/>
      <c r="AKZ131" s="172"/>
      <c r="ALA131" s="172"/>
      <c r="ALB131" s="172"/>
      <c r="ALC131" s="172"/>
      <c r="ALD131" s="172"/>
      <c r="ALE131" s="172"/>
      <c r="ALF131" s="172"/>
      <c r="ALG131" s="172"/>
      <c r="ALH131" s="172"/>
      <c r="ALI131" s="172"/>
      <c r="ALJ131" s="172"/>
      <c r="ALK131" s="172"/>
      <c r="ALL131" s="172"/>
      <c r="ALM131" s="172"/>
      <c r="ALN131" s="172"/>
      <c r="ALO131" s="172"/>
      <c r="ALP131" s="172"/>
      <c r="ALQ131" s="172"/>
      <c r="ALR131" s="172"/>
      <c r="ALS131" s="172"/>
      <c r="ALT131" s="172"/>
      <c r="ALU131" s="172"/>
      <c r="ALV131" s="172"/>
      <c r="ALW131" s="172"/>
      <c r="ALX131" s="172"/>
      <c r="ALY131" s="172"/>
      <c r="ALZ131" s="172"/>
      <c r="AMA131" s="172"/>
      <c r="AMB131" s="172"/>
      <c r="AMC131" s="172"/>
      <c r="AMD131" s="172"/>
      <c r="AME131" s="172"/>
      <c r="AMF131" s="172"/>
      <c r="AMG131" s="172"/>
      <c r="AMH131" s="172"/>
      <c r="AMI131" s="172"/>
      <c r="AMJ131" s="172"/>
      <c r="AMK131" s="172"/>
      <c r="AML131" s="172"/>
    </row>
    <row r="132" spans="1:1026" s="282" customFormat="1">
      <c r="A132" s="408" t="s">
        <v>523</v>
      </c>
      <c r="B132" s="408" t="s">
        <v>524</v>
      </c>
      <c r="C132" s="154">
        <f t="shared" si="169"/>
        <v>17</v>
      </c>
      <c r="D132" s="167">
        <f t="shared" si="170"/>
        <v>68</v>
      </c>
      <c r="E132" s="166" t="str">
        <f t="shared" si="171"/>
        <v>9C</v>
      </c>
      <c r="F132" s="367" t="str">
        <f t="shared" si="172"/>
        <v>1B</v>
      </c>
      <c r="G132" s="367" t="str">
        <f t="shared" si="173"/>
        <v>04</v>
      </c>
      <c r="H132" s="367" t="str">
        <f t="shared" si="174"/>
        <v>57</v>
      </c>
      <c r="I132" s="367" t="str">
        <f t="shared" si="175"/>
        <v>00</v>
      </c>
      <c r="J132" s="367" t="str">
        <f t="shared" si="176"/>
        <v>08</v>
      </c>
      <c r="K132" s="367" t="str">
        <f t="shared" si="177"/>
        <v>06</v>
      </c>
      <c r="L132" s="367" t="str">
        <f t="shared" si="178"/>
        <v>20</v>
      </c>
      <c r="M132" s="367" t="str">
        <f t="shared" si="179"/>
        <v>4</v>
      </c>
      <c r="N132" s="367" t="str">
        <f t="shared" si="180"/>
        <v/>
      </c>
      <c r="O132" s="156" t="str">
        <f t="shared" si="181"/>
        <v/>
      </c>
      <c r="P132" s="157" t="str">
        <f t="shared" si="214"/>
        <v>1</v>
      </c>
      <c r="Q132" s="158" t="str">
        <f t="shared" si="214"/>
        <v>0</v>
      </c>
      <c r="R132" s="158" t="str">
        <f t="shared" si="214"/>
        <v>0</v>
      </c>
      <c r="S132" s="159" t="str">
        <f t="shared" si="214"/>
        <v>1</v>
      </c>
      <c r="T132" s="158" t="str">
        <f t="shared" si="214"/>
        <v>1</v>
      </c>
      <c r="U132" s="158" t="str">
        <f t="shared" si="214"/>
        <v>1</v>
      </c>
      <c r="V132" s="158" t="str">
        <f t="shared" si="214"/>
        <v>0</v>
      </c>
      <c r="W132" s="159" t="str">
        <f t="shared" si="214"/>
        <v>0</v>
      </c>
      <c r="X132" s="158" t="str">
        <f t="shared" si="215"/>
        <v>0</v>
      </c>
      <c r="Y132" s="158" t="str">
        <f t="shared" si="215"/>
        <v>0</v>
      </c>
      <c r="Z132" s="158" t="str">
        <f t="shared" si="215"/>
        <v>0</v>
      </c>
      <c r="AA132" s="159" t="str">
        <f t="shared" si="215"/>
        <v>1</v>
      </c>
      <c r="AB132" s="161" t="str">
        <f t="shared" si="215"/>
        <v>1</v>
      </c>
      <c r="AC132" s="161" t="str">
        <f t="shared" si="215"/>
        <v>0</v>
      </c>
      <c r="AD132" s="158" t="str">
        <f t="shared" si="215"/>
        <v>1</v>
      </c>
      <c r="AE132" s="159" t="str">
        <f t="shared" si="215"/>
        <v>1</v>
      </c>
      <c r="AF132" s="367" t="str">
        <f t="shared" si="216"/>
        <v>0</v>
      </c>
      <c r="AG132" s="162" t="str">
        <f t="shared" si="216"/>
        <v>0</v>
      </c>
      <c r="AH132" s="163" t="str">
        <f t="shared" si="216"/>
        <v>0</v>
      </c>
      <c r="AI132" s="165" t="str">
        <f t="shared" si="216"/>
        <v>0</v>
      </c>
      <c r="AJ132" s="164" t="str">
        <f t="shared" si="216"/>
        <v>0</v>
      </c>
      <c r="AK132" s="164" t="str">
        <f t="shared" si="216"/>
        <v>1</v>
      </c>
      <c r="AL132" s="289" t="str">
        <f t="shared" si="216"/>
        <v>0</v>
      </c>
      <c r="AM132" s="165" t="str">
        <f t="shared" si="216"/>
        <v>0</v>
      </c>
      <c r="AN132" s="230" t="str">
        <f t="shared" si="217"/>
        <v>0</v>
      </c>
      <c r="AO132" s="230" t="str">
        <f t="shared" si="217"/>
        <v>1</v>
      </c>
      <c r="AP132" s="230" t="str">
        <f t="shared" si="217"/>
        <v>0</v>
      </c>
      <c r="AQ132" s="231" t="str">
        <f t="shared" si="217"/>
        <v>1</v>
      </c>
      <c r="AR132" s="230" t="str">
        <f t="shared" si="217"/>
        <v>0</v>
      </c>
      <c r="AS132" s="230" t="str">
        <f t="shared" si="217"/>
        <v>1</v>
      </c>
      <c r="AT132" s="230" t="str">
        <f t="shared" si="217"/>
        <v>1</v>
      </c>
      <c r="AU132" s="231" t="str">
        <f t="shared" si="217"/>
        <v>1</v>
      </c>
      <c r="AV132" s="230" t="str">
        <f t="shared" si="218"/>
        <v>0</v>
      </c>
      <c r="AW132" s="232" t="str">
        <f t="shared" si="218"/>
        <v>0</v>
      </c>
      <c r="AX132" s="232" t="str">
        <f t="shared" si="218"/>
        <v>0</v>
      </c>
      <c r="AY132" s="233" t="str">
        <f t="shared" si="218"/>
        <v>0</v>
      </c>
      <c r="AZ132" s="232" t="str">
        <f t="shared" si="218"/>
        <v>0</v>
      </c>
      <c r="BA132" s="232" t="str">
        <f t="shared" si="218"/>
        <v>0</v>
      </c>
      <c r="BB132" s="232" t="str">
        <f t="shared" si="218"/>
        <v>0</v>
      </c>
      <c r="BC132" s="233" t="str">
        <f t="shared" si="218"/>
        <v>0</v>
      </c>
      <c r="BD132" s="168" t="str">
        <f t="shared" si="219"/>
        <v>0</v>
      </c>
      <c r="BE132" s="168" t="str">
        <f t="shared" si="219"/>
        <v>0</v>
      </c>
      <c r="BF132" s="168" t="str">
        <f t="shared" si="219"/>
        <v>0</v>
      </c>
      <c r="BG132" s="169" t="str">
        <f t="shared" si="219"/>
        <v>0</v>
      </c>
      <c r="BH132" s="168" t="str">
        <f t="shared" si="219"/>
        <v>1</v>
      </c>
      <c r="BI132" s="168" t="str">
        <f t="shared" si="219"/>
        <v>0</v>
      </c>
      <c r="BJ132" s="168" t="str">
        <f t="shared" si="219"/>
        <v>0</v>
      </c>
      <c r="BK132" s="169" t="str">
        <f t="shared" si="219"/>
        <v>0</v>
      </c>
      <c r="BL132" s="168" t="str">
        <f t="shared" si="220"/>
        <v>0</v>
      </c>
      <c r="BM132" s="168" t="str">
        <f t="shared" si="220"/>
        <v>0</v>
      </c>
      <c r="BN132" s="168" t="str">
        <f t="shared" si="220"/>
        <v>0</v>
      </c>
      <c r="BO132" s="169" t="str">
        <f t="shared" si="220"/>
        <v>0</v>
      </c>
      <c r="BP132" s="168" t="str">
        <f t="shared" si="220"/>
        <v>0</v>
      </c>
      <c r="BQ132" s="168" t="str">
        <f t="shared" si="220"/>
        <v>1</v>
      </c>
      <c r="BR132" s="168" t="str">
        <f t="shared" si="220"/>
        <v>1</v>
      </c>
      <c r="BS132" s="169" t="str">
        <f t="shared" si="220"/>
        <v>0</v>
      </c>
      <c r="BT132" s="302" t="str">
        <f t="shared" si="221"/>
        <v>0</v>
      </c>
      <c r="BU132" s="302" t="str">
        <f t="shared" si="221"/>
        <v>0</v>
      </c>
      <c r="BV132" s="302" t="str">
        <f t="shared" si="221"/>
        <v>1</v>
      </c>
      <c r="BW132" s="303" t="str">
        <f t="shared" si="221"/>
        <v>0</v>
      </c>
      <c r="BX132" s="302" t="str">
        <f t="shared" si="221"/>
        <v>0</v>
      </c>
      <c r="BY132" s="302" t="str">
        <f t="shared" si="221"/>
        <v>0</v>
      </c>
      <c r="BZ132" s="302" t="str">
        <f t="shared" si="221"/>
        <v>0</v>
      </c>
      <c r="CA132" s="303" t="str">
        <f t="shared" si="221"/>
        <v>0</v>
      </c>
      <c r="CB132" s="164" t="str">
        <f t="shared" si="222"/>
        <v>0</v>
      </c>
      <c r="CC132" s="289" t="str">
        <f t="shared" si="222"/>
        <v>1</v>
      </c>
      <c r="CD132" s="340" t="str">
        <f t="shared" si="222"/>
        <v>0</v>
      </c>
      <c r="CE132" s="341" t="str">
        <f t="shared" si="222"/>
        <v>0</v>
      </c>
      <c r="CF132" s="340" t="str">
        <f t="shared" si="222"/>
        <v>0</v>
      </c>
      <c r="CG132" s="340" t="str">
        <f t="shared" si="222"/>
        <v>0</v>
      </c>
      <c r="CH132" s="340" t="str">
        <f t="shared" si="222"/>
        <v>0</v>
      </c>
      <c r="CI132" s="341" t="str">
        <f t="shared" si="222"/>
        <v>0</v>
      </c>
      <c r="CJ132" s="367"/>
      <c r="CK132" s="367"/>
      <c r="CL132" s="32" t="str">
        <f t="shared" si="146"/>
        <v>9C1B</v>
      </c>
      <c r="CM132" s="285">
        <f t="shared" si="182"/>
        <v>87</v>
      </c>
      <c r="CN132" s="285">
        <f t="shared" si="183"/>
        <v>97</v>
      </c>
      <c r="CO132" s="142">
        <f t="shared" si="184"/>
        <v>64.400000000000006</v>
      </c>
      <c r="CP132" s="142">
        <f t="shared" si="185"/>
        <v>18.000000000000004</v>
      </c>
      <c r="CQ132" s="154">
        <f t="shared" si="148"/>
        <v>2</v>
      </c>
      <c r="CR132" s="367"/>
      <c r="CS132" s="170">
        <f t="shared" si="186"/>
        <v>9</v>
      </c>
      <c r="CT132" s="23">
        <f t="shared" si="187"/>
        <v>12</v>
      </c>
      <c r="CU132" s="171">
        <f t="shared" si="188"/>
        <v>1</v>
      </c>
      <c r="CV132" s="23">
        <f t="shared" si="189"/>
        <v>11</v>
      </c>
      <c r="CW132" s="172">
        <f t="shared" si="190"/>
        <v>0</v>
      </c>
      <c r="CX132" s="24">
        <f t="shared" si="191"/>
        <v>4</v>
      </c>
      <c r="CY132" s="267">
        <f t="shared" si="192"/>
        <v>5</v>
      </c>
      <c r="CZ132" s="268">
        <f t="shared" si="193"/>
        <v>7</v>
      </c>
      <c r="DA132" s="267">
        <f t="shared" si="194"/>
        <v>0</v>
      </c>
      <c r="DB132" s="268">
        <f t="shared" si="195"/>
        <v>0</v>
      </c>
      <c r="DC132" s="173">
        <f t="shared" si="196"/>
        <v>0</v>
      </c>
      <c r="DD132" s="26">
        <f t="shared" si="197"/>
        <v>8</v>
      </c>
      <c r="DE132" s="173">
        <f t="shared" si="198"/>
        <v>0</v>
      </c>
      <c r="DF132" s="26">
        <f t="shared" si="199"/>
        <v>6</v>
      </c>
      <c r="DG132" s="326">
        <f t="shared" si="200"/>
        <v>2</v>
      </c>
      <c r="DH132" s="327">
        <f t="shared" si="201"/>
        <v>0</v>
      </c>
      <c r="DI132" s="172">
        <f t="shared" si="202"/>
        <v>4</v>
      </c>
      <c r="DJ132" s="24">
        <f t="shared" si="203"/>
        <v>0</v>
      </c>
      <c r="DK132" s="172"/>
      <c r="DL132" s="19">
        <f t="shared" si="204"/>
        <v>156</v>
      </c>
      <c r="DM132" s="19">
        <f t="shared" si="205"/>
        <v>27</v>
      </c>
      <c r="DN132" s="174">
        <f t="shared" si="206"/>
        <v>4</v>
      </c>
      <c r="DO132" s="278">
        <f t="shared" si="207"/>
        <v>87</v>
      </c>
      <c r="DP132" s="278">
        <f t="shared" si="208"/>
        <v>0</v>
      </c>
      <c r="DQ132" s="20">
        <f t="shared" si="209"/>
        <v>8</v>
      </c>
      <c r="DR132" s="20">
        <f t="shared" si="210"/>
        <v>6</v>
      </c>
      <c r="DS132" s="337">
        <f t="shared" si="211"/>
        <v>32</v>
      </c>
      <c r="DT132" s="174">
        <f t="shared" si="212"/>
        <v>64</v>
      </c>
      <c r="DU132" s="172">
        <f t="shared" si="213"/>
        <v>32</v>
      </c>
      <c r="DV132" s="172"/>
      <c r="DW132" s="172"/>
      <c r="DX132" s="172"/>
      <c r="DY132" s="172"/>
      <c r="DZ132" s="172"/>
      <c r="EA132" s="172"/>
      <c r="EB132" s="172"/>
      <c r="EC132" s="172"/>
      <c r="ED132" s="172"/>
      <c r="EE132" s="172"/>
      <c r="EF132" s="172"/>
      <c r="EG132" s="172"/>
      <c r="EH132" s="172"/>
      <c r="EI132" s="172"/>
      <c r="EJ132" s="172"/>
      <c r="EK132" s="172"/>
      <c r="EL132" s="172"/>
      <c r="EM132" s="172"/>
      <c r="EN132" s="172"/>
      <c r="EO132" s="172"/>
      <c r="EP132" s="172"/>
      <c r="EQ132" s="172"/>
      <c r="ER132" s="172"/>
      <c r="ES132" s="172"/>
      <c r="ET132" s="172"/>
      <c r="EU132" s="172"/>
      <c r="EV132" s="172"/>
      <c r="EW132" s="172"/>
      <c r="EX132" s="172"/>
      <c r="EY132" s="172"/>
      <c r="EZ132" s="172"/>
      <c r="FA132" s="172"/>
      <c r="FB132" s="172"/>
      <c r="FC132" s="172"/>
      <c r="FD132" s="172"/>
      <c r="FE132" s="172"/>
      <c r="FF132" s="172"/>
      <c r="FG132" s="172"/>
      <c r="FH132" s="172"/>
      <c r="FI132" s="172"/>
      <c r="FJ132" s="172"/>
      <c r="FK132" s="172"/>
      <c r="FL132" s="172"/>
      <c r="FM132" s="172"/>
      <c r="FN132" s="172"/>
      <c r="FO132" s="172"/>
      <c r="FP132" s="172"/>
      <c r="FQ132" s="172"/>
      <c r="FR132" s="172"/>
      <c r="FS132" s="172"/>
      <c r="FT132" s="172"/>
      <c r="FU132" s="172"/>
      <c r="FV132" s="172"/>
      <c r="FW132" s="172"/>
      <c r="FX132" s="172"/>
      <c r="FY132" s="172"/>
      <c r="FZ132" s="172"/>
      <c r="GA132" s="172"/>
      <c r="GB132" s="172"/>
      <c r="GC132" s="172"/>
      <c r="GD132" s="172"/>
      <c r="GE132" s="172"/>
      <c r="GF132" s="172"/>
      <c r="GG132" s="172"/>
      <c r="GH132" s="172"/>
      <c r="GI132" s="172"/>
      <c r="GJ132" s="172"/>
      <c r="GK132" s="172"/>
      <c r="GL132" s="172"/>
      <c r="GM132" s="172"/>
      <c r="GN132" s="172"/>
      <c r="GO132" s="172"/>
      <c r="GP132" s="172"/>
      <c r="GQ132" s="172"/>
      <c r="GR132" s="172"/>
      <c r="GS132" s="172"/>
      <c r="GT132" s="172"/>
      <c r="GU132" s="172"/>
      <c r="GV132" s="172"/>
      <c r="GW132" s="172"/>
      <c r="GX132" s="172"/>
      <c r="GY132" s="172"/>
      <c r="GZ132" s="172"/>
      <c r="HA132" s="172"/>
      <c r="HB132" s="172"/>
      <c r="HC132" s="172"/>
      <c r="HD132" s="172"/>
      <c r="HE132" s="172"/>
      <c r="HF132" s="172"/>
      <c r="HG132" s="172"/>
      <c r="HH132" s="172"/>
      <c r="HI132" s="172"/>
      <c r="HJ132" s="172"/>
      <c r="HK132" s="172"/>
      <c r="HL132" s="172"/>
      <c r="HM132" s="172"/>
      <c r="HN132" s="172"/>
      <c r="HO132" s="172"/>
      <c r="HP132" s="172"/>
      <c r="HQ132" s="172"/>
      <c r="HR132" s="172"/>
      <c r="HS132" s="172"/>
      <c r="HT132" s="172"/>
      <c r="HU132" s="172"/>
      <c r="HV132" s="172"/>
      <c r="HW132" s="172"/>
      <c r="HX132" s="172"/>
      <c r="HY132" s="172"/>
      <c r="HZ132" s="172"/>
      <c r="IA132" s="172"/>
      <c r="IB132" s="172"/>
      <c r="IC132" s="172"/>
      <c r="ID132" s="172"/>
      <c r="IE132" s="172"/>
      <c r="IF132" s="172"/>
      <c r="IG132" s="172"/>
      <c r="IH132" s="172"/>
      <c r="II132" s="172"/>
      <c r="IJ132" s="172"/>
      <c r="IK132" s="172"/>
      <c r="IL132" s="172"/>
      <c r="IM132" s="172"/>
      <c r="IN132" s="172"/>
      <c r="IO132" s="172"/>
      <c r="IP132" s="172"/>
      <c r="IQ132" s="172"/>
      <c r="IR132" s="172"/>
      <c r="IS132" s="172"/>
      <c r="IT132" s="172"/>
      <c r="IU132" s="172"/>
      <c r="IV132" s="172"/>
      <c r="IW132" s="172"/>
      <c r="IX132" s="172"/>
      <c r="IY132" s="172"/>
      <c r="IZ132" s="172"/>
      <c r="JA132" s="172"/>
      <c r="JB132" s="172"/>
      <c r="JC132" s="172"/>
      <c r="JD132" s="172"/>
      <c r="JE132" s="172"/>
      <c r="JF132" s="172"/>
      <c r="JG132" s="172"/>
      <c r="JH132" s="172"/>
      <c r="JI132" s="172"/>
      <c r="JJ132" s="172"/>
      <c r="JK132" s="172"/>
      <c r="JL132" s="172"/>
      <c r="JM132" s="172"/>
      <c r="JN132" s="172"/>
      <c r="JO132" s="172"/>
      <c r="JP132" s="172"/>
      <c r="JQ132" s="172"/>
      <c r="JR132" s="172"/>
      <c r="JS132" s="172"/>
      <c r="JT132" s="172"/>
      <c r="JU132" s="172"/>
      <c r="JV132" s="172"/>
      <c r="JW132" s="172"/>
      <c r="JX132" s="172"/>
      <c r="JY132" s="172"/>
      <c r="JZ132" s="172"/>
      <c r="KA132" s="172"/>
      <c r="KB132" s="172"/>
      <c r="KC132" s="172"/>
      <c r="KD132" s="172"/>
      <c r="KE132" s="172"/>
      <c r="KF132" s="172"/>
      <c r="KG132" s="172"/>
      <c r="KH132" s="172"/>
      <c r="KI132" s="172"/>
      <c r="KJ132" s="172"/>
      <c r="KK132" s="172"/>
      <c r="KL132" s="172"/>
      <c r="KM132" s="172"/>
      <c r="KN132" s="172"/>
      <c r="KO132" s="172"/>
      <c r="KP132" s="172"/>
      <c r="KQ132" s="172"/>
      <c r="KR132" s="172"/>
      <c r="KS132" s="172"/>
      <c r="KT132" s="172"/>
      <c r="KU132" s="172"/>
      <c r="KV132" s="172"/>
      <c r="KW132" s="172"/>
      <c r="KX132" s="172"/>
      <c r="KY132" s="172"/>
      <c r="KZ132" s="172"/>
      <c r="LA132" s="172"/>
      <c r="LB132" s="172"/>
      <c r="LC132" s="172"/>
      <c r="LD132" s="172"/>
      <c r="LE132" s="172"/>
      <c r="LF132" s="172"/>
      <c r="LG132" s="172"/>
      <c r="LH132" s="172"/>
      <c r="LI132" s="172"/>
      <c r="LJ132" s="172"/>
      <c r="LK132" s="172"/>
      <c r="LL132" s="172"/>
      <c r="LM132" s="172"/>
      <c r="LN132" s="172"/>
      <c r="LO132" s="172"/>
      <c r="LP132" s="172"/>
      <c r="LQ132" s="172"/>
      <c r="LR132" s="172"/>
      <c r="LS132" s="172"/>
      <c r="LT132" s="172"/>
      <c r="LU132" s="172"/>
      <c r="LV132" s="172"/>
      <c r="LW132" s="172"/>
      <c r="LX132" s="172"/>
      <c r="LY132" s="172"/>
      <c r="LZ132" s="172"/>
      <c r="MA132" s="172"/>
      <c r="MB132" s="172"/>
      <c r="MC132" s="172"/>
      <c r="MD132" s="172"/>
      <c r="ME132" s="172"/>
      <c r="MF132" s="172"/>
      <c r="MG132" s="172"/>
      <c r="MH132" s="172"/>
      <c r="MI132" s="172"/>
      <c r="MJ132" s="172"/>
      <c r="MK132" s="172"/>
      <c r="ML132" s="172"/>
      <c r="MM132" s="172"/>
      <c r="MN132" s="172"/>
      <c r="MO132" s="172"/>
      <c r="MP132" s="172"/>
      <c r="MQ132" s="172"/>
      <c r="MR132" s="172"/>
      <c r="MS132" s="172"/>
      <c r="MT132" s="172"/>
      <c r="MU132" s="172"/>
      <c r="MV132" s="172"/>
      <c r="MW132" s="172"/>
      <c r="MX132" s="172"/>
      <c r="MY132" s="172"/>
      <c r="MZ132" s="172"/>
      <c r="NA132" s="172"/>
      <c r="NB132" s="172"/>
      <c r="NC132" s="172"/>
      <c r="ND132" s="172"/>
      <c r="NE132" s="172"/>
      <c r="NF132" s="172"/>
      <c r="NG132" s="172"/>
      <c r="NH132" s="172"/>
      <c r="NI132" s="172"/>
      <c r="NJ132" s="172"/>
      <c r="NK132" s="172"/>
      <c r="NL132" s="172"/>
      <c r="NM132" s="172"/>
      <c r="NN132" s="172"/>
      <c r="NO132" s="172"/>
      <c r="NP132" s="172"/>
      <c r="NQ132" s="172"/>
      <c r="NR132" s="172"/>
      <c r="NS132" s="172"/>
      <c r="NT132" s="172"/>
      <c r="NU132" s="172"/>
      <c r="NV132" s="172"/>
      <c r="NW132" s="172"/>
      <c r="NX132" s="172"/>
      <c r="NY132" s="172"/>
      <c r="NZ132" s="172"/>
      <c r="OA132" s="172"/>
      <c r="OB132" s="172"/>
      <c r="OC132" s="172"/>
      <c r="OD132" s="172"/>
      <c r="OE132" s="172"/>
      <c r="OF132" s="172"/>
      <c r="OG132" s="172"/>
      <c r="OH132" s="172"/>
      <c r="OI132" s="172"/>
      <c r="OJ132" s="172"/>
      <c r="OK132" s="172"/>
      <c r="OL132" s="172"/>
      <c r="OM132" s="172"/>
      <c r="ON132" s="172"/>
      <c r="OO132" s="172"/>
      <c r="OP132" s="172"/>
      <c r="OQ132" s="172"/>
      <c r="OR132" s="172"/>
      <c r="OS132" s="172"/>
      <c r="OT132" s="172"/>
      <c r="OU132" s="172"/>
      <c r="OV132" s="172"/>
      <c r="OW132" s="172"/>
      <c r="OX132" s="172"/>
      <c r="OY132" s="172"/>
      <c r="OZ132" s="172"/>
      <c r="PA132" s="172"/>
      <c r="PB132" s="172"/>
      <c r="PC132" s="172"/>
      <c r="PD132" s="172"/>
      <c r="PE132" s="172"/>
      <c r="PF132" s="172"/>
      <c r="PG132" s="172"/>
      <c r="PH132" s="172"/>
      <c r="PI132" s="172"/>
      <c r="PJ132" s="172"/>
      <c r="PK132" s="172"/>
      <c r="PL132" s="172"/>
      <c r="PM132" s="172"/>
      <c r="PN132" s="172"/>
      <c r="PO132" s="172"/>
      <c r="PP132" s="172"/>
      <c r="PQ132" s="172"/>
      <c r="PR132" s="172"/>
      <c r="PS132" s="172"/>
      <c r="PT132" s="172"/>
      <c r="PU132" s="172"/>
      <c r="PV132" s="172"/>
      <c r="PW132" s="172"/>
      <c r="PX132" s="172"/>
      <c r="PY132" s="172"/>
      <c r="PZ132" s="172"/>
      <c r="QA132" s="172"/>
      <c r="QB132" s="172"/>
      <c r="QC132" s="172"/>
      <c r="QD132" s="172"/>
      <c r="QE132" s="172"/>
      <c r="QF132" s="172"/>
      <c r="QG132" s="172"/>
      <c r="QH132" s="172"/>
      <c r="QI132" s="172"/>
      <c r="QJ132" s="172"/>
      <c r="QK132" s="172"/>
      <c r="QL132" s="172"/>
      <c r="QM132" s="172"/>
      <c r="QN132" s="172"/>
      <c r="QO132" s="172"/>
      <c r="QP132" s="172"/>
      <c r="QQ132" s="172"/>
      <c r="QR132" s="172"/>
      <c r="QS132" s="172"/>
      <c r="QT132" s="172"/>
      <c r="QU132" s="172"/>
      <c r="QV132" s="172"/>
      <c r="QW132" s="172"/>
      <c r="QX132" s="172"/>
      <c r="QY132" s="172"/>
      <c r="QZ132" s="172"/>
      <c r="RA132" s="172"/>
      <c r="RB132" s="172"/>
      <c r="RC132" s="172"/>
      <c r="RD132" s="172"/>
      <c r="RE132" s="172"/>
      <c r="RF132" s="172"/>
      <c r="RG132" s="172"/>
      <c r="RH132" s="172"/>
      <c r="RI132" s="172"/>
      <c r="RJ132" s="172"/>
      <c r="RK132" s="172"/>
      <c r="RL132" s="172"/>
      <c r="RM132" s="172"/>
      <c r="RN132" s="172"/>
      <c r="RO132" s="172"/>
      <c r="RP132" s="172"/>
      <c r="RQ132" s="172"/>
      <c r="RR132" s="172"/>
      <c r="RS132" s="172"/>
      <c r="RT132" s="172"/>
      <c r="RU132" s="172"/>
      <c r="RV132" s="172"/>
      <c r="RW132" s="172"/>
      <c r="RX132" s="172"/>
      <c r="RY132" s="172"/>
      <c r="RZ132" s="172"/>
      <c r="SA132" s="172"/>
      <c r="SB132" s="172"/>
      <c r="SC132" s="172"/>
      <c r="SD132" s="172"/>
      <c r="SE132" s="172"/>
      <c r="SF132" s="172"/>
      <c r="SG132" s="172"/>
      <c r="SH132" s="172"/>
      <c r="SI132" s="172"/>
      <c r="SJ132" s="172"/>
      <c r="SK132" s="172"/>
      <c r="SL132" s="172"/>
      <c r="SM132" s="172"/>
      <c r="SN132" s="172"/>
      <c r="SO132" s="172"/>
      <c r="SP132" s="172"/>
      <c r="SQ132" s="172"/>
      <c r="SR132" s="172"/>
      <c r="SS132" s="172"/>
      <c r="ST132" s="172"/>
      <c r="SU132" s="172"/>
      <c r="SV132" s="172"/>
      <c r="SW132" s="172"/>
      <c r="SX132" s="172"/>
      <c r="SY132" s="172"/>
      <c r="SZ132" s="172"/>
      <c r="TA132" s="172"/>
      <c r="TB132" s="172"/>
      <c r="TC132" s="172"/>
      <c r="TD132" s="172"/>
      <c r="TE132" s="172"/>
      <c r="TF132" s="172"/>
      <c r="TG132" s="172"/>
      <c r="TH132" s="172"/>
      <c r="TI132" s="172"/>
      <c r="TJ132" s="172"/>
      <c r="TK132" s="172"/>
      <c r="TL132" s="172"/>
      <c r="TM132" s="172"/>
      <c r="TN132" s="172"/>
      <c r="TO132" s="172"/>
      <c r="TP132" s="172"/>
      <c r="TQ132" s="172"/>
      <c r="TR132" s="172"/>
      <c r="TS132" s="172"/>
      <c r="TT132" s="172"/>
      <c r="TU132" s="172"/>
      <c r="TV132" s="172"/>
      <c r="TW132" s="172"/>
      <c r="TX132" s="172"/>
      <c r="TY132" s="172"/>
      <c r="TZ132" s="172"/>
      <c r="UA132" s="172"/>
      <c r="UB132" s="172"/>
      <c r="UC132" s="172"/>
      <c r="UD132" s="172"/>
      <c r="UE132" s="172"/>
      <c r="UF132" s="172"/>
      <c r="UG132" s="172"/>
      <c r="UH132" s="172"/>
      <c r="UI132" s="172"/>
      <c r="UJ132" s="172"/>
      <c r="UK132" s="172"/>
      <c r="UL132" s="172"/>
      <c r="UM132" s="172"/>
      <c r="UN132" s="172"/>
      <c r="UO132" s="172"/>
      <c r="UP132" s="172"/>
      <c r="UQ132" s="172"/>
      <c r="UR132" s="172"/>
      <c r="US132" s="172"/>
      <c r="UT132" s="172"/>
      <c r="UU132" s="172"/>
      <c r="UV132" s="172"/>
      <c r="UW132" s="172"/>
      <c r="UX132" s="172"/>
      <c r="UY132" s="172"/>
      <c r="UZ132" s="172"/>
      <c r="VA132" s="172"/>
      <c r="VB132" s="172"/>
      <c r="VC132" s="172"/>
      <c r="VD132" s="172"/>
      <c r="VE132" s="172"/>
      <c r="VF132" s="172"/>
      <c r="VG132" s="172"/>
      <c r="VH132" s="172"/>
      <c r="VI132" s="172"/>
      <c r="VJ132" s="172"/>
      <c r="VK132" s="172"/>
      <c r="VL132" s="172"/>
      <c r="VM132" s="172"/>
      <c r="VN132" s="172"/>
      <c r="VO132" s="172"/>
      <c r="VP132" s="172"/>
      <c r="VQ132" s="172"/>
      <c r="VR132" s="172"/>
      <c r="VS132" s="172"/>
      <c r="VT132" s="172"/>
      <c r="VU132" s="172"/>
      <c r="VV132" s="172"/>
      <c r="VW132" s="172"/>
      <c r="VX132" s="172"/>
      <c r="VY132" s="172"/>
      <c r="VZ132" s="172"/>
      <c r="WA132" s="172"/>
      <c r="WB132" s="172"/>
      <c r="WC132" s="172"/>
      <c r="WD132" s="172"/>
      <c r="WE132" s="172"/>
      <c r="WF132" s="172"/>
      <c r="WG132" s="172"/>
      <c r="WH132" s="172"/>
      <c r="WI132" s="172"/>
      <c r="WJ132" s="172"/>
      <c r="WK132" s="172"/>
      <c r="WL132" s="172"/>
      <c r="WM132" s="172"/>
      <c r="WN132" s="172"/>
      <c r="WO132" s="172"/>
      <c r="WP132" s="172"/>
      <c r="WQ132" s="172"/>
      <c r="WR132" s="172"/>
      <c r="WS132" s="172"/>
      <c r="WT132" s="172"/>
      <c r="WU132" s="172"/>
      <c r="WV132" s="172"/>
      <c r="WW132" s="172"/>
      <c r="WX132" s="172"/>
      <c r="WY132" s="172"/>
      <c r="WZ132" s="172"/>
      <c r="XA132" s="172"/>
      <c r="XB132" s="172"/>
      <c r="XC132" s="172"/>
      <c r="XD132" s="172"/>
      <c r="XE132" s="172"/>
      <c r="XF132" s="172"/>
      <c r="XG132" s="172"/>
      <c r="XH132" s="172"/>
      <c r="XI132" s="172"/>
      <c r="XJ132" s="172"/>
      <c r="XK132" s="172"/>
      <c r="XL132" s="172"/>
      <c r="XM132" s="172"/>
      <c r="XN132" s="172"/>
      <c r="XO132" s="172"/>
      <c r="XP132" s="172"/>
      <c r="XQ132" s="172"/>
      <c r="XR132" s="172"/>
      <c r="XS132" s="172"/>
      <c r="XT132" s="172"/>
      <c r="XU132" s="172"/>
      <c r="XV132" s="172"/>
      <c r="XW132" s="172"/>
      <c r="XX132" s="172"/>
      <c r="XY132" s="172"/>
      <c r="XZ132" s="172"/>
      <c r="YA132" s="172"/>
      <c r="YB132" s="172"/>
      <c r="YC132" s="172"/>
      <c r="YD132" s="172"/>
      <c r="YE132" s="172"/>
      <c r="YF132" s="172"/>
      <c r="YG132" s="172"/>
      <c r="YH132" s="172"/>
      <c r="YI132" s="172"/>
      <c r="YJ132" s="172"/>
      <c r="YK132" s="172"/>
      <c r="YL132" s="172"/>
      <c r="YM132" s="172"/>
      <c r="YN132" s="172"/>
      <c r="YO132" s="172"/>
      <c r="YP132" s="172"/>
      <c r="YQ132" s="172"/>
      <c r="YR132" s="172"/>
      <c r="YS132" s="172"/>
      <c r="YT132" s="172"/>
      <c r="YU132" s="172"/>
      <c r="YV132" s="172"/>
      <c r="YW132" s="172"/>
      <c r="YX132" s="172"/>
      <c r="YY132" s="172"/>
      <c r="YZ132" s="172"/>
      <c r="ZA132" s="172"/>
      <c r="ZB132" s="172"/>
      <c r="ZC132" s="172"/>
      <c r="ZD132" s="172"/>
      <c r="ZE132" s="172"/>
      <c r="ZF132" s="172"/>
      <c r="ZG132" s="172"/>
      <c r="ZH132" s="172"/>
      <c r="ZI132" s="172"/>
      <c r="ZJ132" s="172"/>
      <c r="ZK132" s="172"/>
      <c r="ZL132" s="172"/>
      <c r="ZM132" s="172"/>
      <c r="ZN132" s="172"/>
      <c r="ZO132" s="172"/>
      <c r="ZP132" s="172"/>
      <c r="ZQ132" s="172"/>
      <c r="ZR132" s="172"/>
      <c r="ZS132" s="172"/>
      <c r="ZT132" s="172"/>
      <c r="ZU132" s="172"/>
      <c r="ZV132" s="172"/>
      <c r="ZW132" s="172"/>
      <c r="ZX132" s="172"/>
      <c r="ZY132" s="172"/>
      <c r="ZZ132" s="172"/>
      <c r="AAA132" s="172"/>
      <c r="AAB132" s="172"/>
      <c r="AAC132" s="172"/>
      <c r="AAD132" s="172"/>
      <c r="AAE132" s="172"/>
      <c r="AAF132" s="172"/>
      <c r="AAG132" s="172"/>
      <c r="AAH132" s="172"/>
      <c r="AAI132" s="172"/>
      <c r="AAJ132" s="172"/>
      <c r="AAK132" s="172"/>
      <c r="AAL132" s="172"/>
      <c r="AAM132" s="172"/>
      <c r="AAN132" s="172"/>
      <c r="AAO132" s="172"/>
      <c r="AAP132" s="172"/>
      <c r="AAQ132" s="172"/>
      <c r="AAR132" s="172"/>
      <c r="AAS132" s="172"/>
      <c r="AAT132" s="172"/>
      <c r="AAU132" s="172"/>
      <c r="AAV132" s="172"/>
      <c r="AAW132" s="172"/>
      <c r="AAX132" s="172"/>
      <c r="AAY132" s="172"/>
      <c r="AAZ132" s="172"/>
      <c r="ABA132" s="172"/>
      <c r="ABB132" s="172"/>
      <c r="ABC132" s="172"/>
      <c r="ABD132" s="172"/>
      <c r="ABE132" s="172"/>
      <c r="ABF132" s="172"/>
      <c r="ABG132" s="172"/>
      <c r="ABH132" s="172"/>
      <c r="ABI132" s="172"/>
      <c r="ABJ132" s="172"/>
      <c r="ABK132" s="172"/>
      <c r="ABL132" s="172"/>
      <c r="ABM132" s="172"/>
      <c r="ABN132" s="172"/>
      <c r="ABO132" s="172"/>
      <c r="ABP132" s="172"/>
      <c r="ABQ132" s="172"/>
      <c r="ABR132" s="172"/>
      <c r="ABS132" s="172"/>
      <c r="ABT132" s="172"/>
      <c r="ABU132" s="172"/>
      <c r="ABV132" s="172"/>
      <c r="ABW132" s="172"/>
      <c r="ABX132" s="172"/>
      <c r="ABY132" s="172"/>
      <c r="ABZ132" s="172"/>
      <c r="ACA132" s="172"/>
      <c r="ACB132" s="172"/>
      <c r="ACC132" s="172"/>
      <c r="ACD132" s="172"/>
      <c r="ACE132" s="172"/>
      <c r="ACF132" s="172"/>
      <c r="ACG132" s="172"/>
      <c r="ACH132" s="172"/>
      <c r="ACI132" s="172"/>
      <c r="ACJ132" s="172"/>
      <c r="ACK132" s="172"/>
      <c r="ACL132" s="172"/>
      <c r="ACM132" s="172"/>
      <c r="ACN132" s="172"/>
      <c r="ACO132" s="172"/>
      <c r="ACP132" s="172"/>
      <c r="ACQ132" s="172"/>
      <c r="ACR132" s="172"/>
      <c r="ACS132" s="172"/>
      <c r="ACT132" s="172"/>
      <c r="ACU132" s="172"/>
      <c r="ACV132" s="172"/>
      <c r="ACW132" s="172"/>
      <c r="ACX132" s="172"/>
      <c r="ACY132" s="172"/>
      <c r="ACZ132" s="172"/>
      <c r="ADA132" s="172"/>
      <c r="ADB132" s="172"/>
      <c r="ADC132" s="172"/>
      <c r="ADD132" s="172"/>
      <c r="ADE132" s="172"/>
      <c r="ADF132" s="172"/>
      <c r="ADG132" s="172"/>
      <c r="ADH132" s="172"/>
      <c r="ADI132" s="172"/>
      <c r="ADJ132" s="172"/>
      <c r="ADK132" s="172"/>
      <c r="ADL132" s="172"/>
      <c r="ADM132" s="172"/>
      <c r="ADN132" s="172"/>
      <c r="ADO132" s="172"/>
      <c r="ADP132" s="172"/>
      <c r="ADQ132" s="172"/>
      <c r="ADR132" s="172"/>
      <c r="ADS132" s="172"/>
      <c r="ADT132" s="172"/>
      <c r="ADU132" s="172"/>
      <c r="ADV132" s="172"/>
      <c r="ADW132" s="172"/>
      <c r="ADX132" s="172"/>
      <c r="ADY132" s="172"/>
      <c r="ADZ132" s="172"/>
      <c r="AEA132" s="172"/>
      <c r="AEB132" s="172"/>
      <c r="AEC132" s="172"/>
      <c r="AED132" s="172"/>
      <c r="AEE132" s="172"/>
      <c r="AEF132" s="172"/>
      <c r="AEG132" s="172"/>
      <c r="AEH132" s="172"/>
      <c r="AEI132" s="172"/>
      <c r="AEJ132" s="172"/>
      <c r="AEK132" s="172"/>
      <c r="AEL132" s="172"/>
      <c r="AEM132" s="172"/>
      <c r="AEN132" s="172"/>
      <c r="AEO132" s="172"/>
      <c r="AEP132" s="172"/>
      <c r="AEQ132" s="172"/>
      <c r="AER132" s="172"/>
      <c r="AES132" s="172"/>
      <c r="AET132" s="172"/>
      <c r="AEU132" s="172"/>
      <c r="AEV132" s="172"/>
      <c r="AEW132" s="172"/>
      <c r="AEX132" s="172"/>
      <c r="AEY132" s="172"/>
      <c r="AEZ132" s="172"/>
      <c r="AFA132" s="172"/>
      <c r="AFB132" s="172"/>
      <c r="AFC132" s="172"/>
      <c r="AFD132" s="172"/>
      <c r="AFE132" s="172"/>
      <c r="AFF132" s="172"/>
      <c r="AFG132" s="172"/>
      <c r="AFH132" s="172"/>
      <c r="AFI132" s="172"/>
      <c r="AFJ132" s="172"/>
      <c r="AFK132" s="172"/>
      <c r="AFL132" s="172"/>
      <c r="AFM132" s="172"/>
      <c r="AFN132" s="172"/>
      <c r="AFO132" s="172"/>
      <c r="AFP132" s="172"/>
      <c r="AFQ132" s="172"/>
      <c r="AFR132" s="172"/>
      <c r="AFS132" s="172"/>
      <c r="AFT132" s="172"/>
      <c r="AFU132" s="172"/>
      <c r="AFV132" s="172"/>
      <c r="AFW132" s="172"/>
      <c r="AFX132" s="172"/>
      <c r="AFY132" s="172"/>
      <c r="AFZ132" s="172"/>
      <c r="AGA132" s="172"/>
      <c r="AGB132" s="172"/>
      <c r="AGC132" s="172"/>
      <c r="AGD132" s="172"/>
      <c r="AGE132" s="172"/>
      <c r="AGF132" s="172"/>
      <c r="AGG132" s="172"/>
      <c r="AGH132" s="172"/>
      <c r="AGI132" s="172"/>
      <c r="AGJ132" s="172"/>
      <c r="AGK132" s="172"/>
      <c r="AGL132" s="172"/>
      <c r="AGM132" s="172"/>
      <c r="AGN132" s="172"/>
      <c r="AGO132" s="172"/>
      <c r="AGP132" s="172"/>
      <c r="AGQ132" s="172"/>
      <c r="AGR132" s="172"/>
      <c r="AGS132" s="172"/>
      <c r="AGT132" s="172"/>
      <c r="AGU132" s="172"/>
      <c r="AGV132" s="172"/>
      <c r="AGW132" s="172"/>
      <c r="AGX132" s="172"/>
      <c r="AGY132" s="172"/>
      <c r="AGZ132" s="172"/>
      <c r="AHA132" s="172"/>
      <c r="AHB132" s="172"/>
      <c r="AHC132" s="172"/>
      <c r="AHD132" s="172"/>
      <c r="AHE132" s="172"/>
      <c r="AHF132" s="172"/>
      <c r="AHG132" s="172"/>
      <c r="AHH132" s="172"/>
      <c r="AHI132" s="172"/>
      <c r="AHJ132" s="172"/>
      <c r="AHK132" s="172"/>
      <c r="AHL132" s="172"/>
      <c r="AHM132" s="172"/>
      <c r="AHN132" s="172"/>
      <c r="AHO132" s="172"/>
      <c r="AHP132" s="172"/>
      <c r="AHQ132" s="172"/>
      <c r="AHR132" s="172"/>
      <c r="AHS132" s="172"/>
      <c r="AHT132" s="172"/>
      <c r="AHU132" s="172"/>
      <c r="AHV132" s="172"/>
      <c r="AHW132" s="172"/>
      <c r="AHX132" s="172"/>
      <c r="AHY132" s="172"/>
      <c r="AHZ132" s="172"/>
      <c r="AIA132" s="172"/>
      <c r="AIB132" s="172"/>
      <c r="AIC132" s="172"/>
      <c r="AID132" s="172"/>
      <c r="AIE132" s="172"/>
      <c r="AIF132" s="172"/>
      <c r="AIG132" s="172"/>
      <c r="AIH132" s="172"/>
      <c r="AII132" s="172"/>
      <c r="AIJ132" s="172"/>
      <c r="AIK132" s="172"/>
      <c r="AIL132" s="172"/>
      <c r="AIM132" s="172"/>
      <c r="AIN132" s="172"/>
      <c r="AIO132" s="172"/>
      <c r="AIP132" s="172"/>
      <c r="AIQ132" s="172"/>
      <c r="AIR132" s="172"/>
      <c r="AIS132" s="172"/>
      <c r="AIT132" s="172"/>
      <c r="AIU132" s="172"/>
      <c r="AIV132" s="172"/>
      <c r="AIW132" s="172"/>
      <c r="AIX132" s="172"/>
      <c r="AIY132" s="172"/>
      <c r="AIZ132" s="172"/>
      <c r="AJA132" s="172"/>
      <c r="AJB132" s="172"/>
      <c r="AJC132" s="172"/>
      <c r="AJD132" s="172"/>
      <c r="AJE132" s="172"/>
      <c r="AJF132" s="172"/>
      <c r="AJG132" s="172"/>
      <c r="AJH132" s="172"/>
      <c r="AJI132" s="172"/>
      <c r="AJJ132" s="172"/>
      <c r="AJK132" s="172"/>
      <c r="AJL132" s="172"/>
      <c r="AJM132" s="172"/>
      <c r="AJN132" s="172"/>
      <c r="AJO132" s="172"/>
      <c r="AJP132" s="172"/>
      <c r="AJQ132" s="172"/>
      <c r="AJR132" s="172"/>
      <c r="AJS132" s="172"/>
      <c r="AJT132" s="172"/>
      <c r="AJU132" s="172"/>
      <c r="AJV132" s="172"/>
      <c r="AJW132" s="172"/>
      <c r="AJX132" s="172"/>
      <c r="AJY132" s="172"/>
      <c r="AJZ132" s="172"/>
      <c r="AKA132" s="172"/>
      <c r="AKB132" s="172"/>
      <c r="AKC132" s="172"/>
      <c r="AKD132" s="172"/>
      <c r="AKE132" s="172"/>
      <c r="AKF132" s="172"/>
      <c r="AKG132" s="172"/>
      <c r="AKH132" s="172"/>
      <c r="AKI132" s="172"/>
      <c r="AKJ132" s="172"/>
      <c r="AKK132" s="172"/>
      <c r="AKL132" s="172"/>
      <c r="AKM132" s="172"/>
      <c r="AKN132" s="172"/>
      <c r="AKO132" s="172"/>
      <c r="AKP132" s="172"/>
      <c r="AKQ132" s="172"/>
      <c r="AKR132" s="172"/>
      <c r="AKS132" s="172"/>
      <c r="AKT132" s="172"/>
      <c r="AKU132" s="172"/>
      <c r="AKV132" s="172"/>
      <c r="AKW132" s="172"/>
      <c r="AKX132" s="172"/>
      <c r="AKY132" s="172"/>
      <c r="AKZ132" s="172"/>
      <c r="ALA132" s="172"/>
      <c r="ALB132" s="172"/>
      <c r="ALC132" s="172"/>
      <c r="ALD132" s="172"/>
      <c r="ALE132" s="172"/>
      <c r="ALF132" s="172"/>
      <c r="ALG132" s="172"/>
      <c r="ALH132" s="172"/>
      <c r="ALI132" s="172"/>
      <c r="ALJ132" s="172"/>
      <c r="ALK132" s="172"/>
      <c r="ALL132" s="172"/>
      <c r="ALM132" s="172"/>
      <c r="ALN132" s="172"/>
      <c r="ALO132" s="172"/>
      <c r="ALP132" s="172"/>
      <c r="ALQ132" s="172"/>
      <c r="ALR132" s="172"/>
      <c r="ALS132" s="172"/>
      <c r="ALT132" s="172"/>
      <c r="ALU132" s="172"/>
      <c r="ALV132" s="172"/>
      <c r="ALW132" s="172"/>
      <c r="ALX132" s="172"/>
      <c r="ALY132" s="172"/>
      <c r="ALZ132" s="172"/>
      <c r="AMA132" s="172"/>
      <c r="AMB132" s="172"/>
      <c r="AMC132" s="172"/>
      <c r="AMD132" s="172"/>
      <c r="AME132" s="172"/>
      <c r="AMF132" s="172"/>
      <c r="AMG132" s="172"/>
      <c r="AMH132" s="172"/>
      <c r="AMI132" s="172"/>
      <c r="AMJ132" s="172"/>
      <c r="AMK132" s="172"/>
      <c r="AML132" s="172"/>
    </row>
    <row r="133" spans="1:1026" s="282" customFormat="1">
      <c r="A133" s="408" t="s">
        <v>525</v>
      </c>
      <c r="B133" s="408" t="s">
        <v>526</v>
      </c>
      <c r="C133" s="154">
        <f t="shared" si="169"/>
        <v>17</v>
      </c>
      <c r="D133" s="167">
        <f t="shared" si="170"/>
        <v>68</v>
      </c>
      <c r="E133" s="166" t="str">
        <f t="shared" si="171"/>
        <v>9C</v>
      </c>
      <c r="F133" s="367" t="str">
        <f t="shared" si="172"/>
        <v>1B</v>
      </c>
      <c r="G133" s="367" t="str">
        <f t="shared" si="173"/>
        <v>0C</v>
      </c>
      <c r="H133" s="367" t="str">
        <f t="shared" si="174"/>
        <v>57</v>
      </c>
      <c r="I133" s="367" t="str">
        <f t="shared" si="175"/>
        <v>00</v>
      </c>
      <c r="J133" s="367" t="str">
        <f t="shared" si="176"/>
        <v>0D</v>
      </c>
      <c r="K133" s="367" t="str">
        <f t="shared" si="177"/>
        <v>06</v>
      </c>
      <c r="L133" s="367" t="str">
        <f t="shared" si="178"/>
        <v>2D</v>
      </c>
      <c r="M133" s="367" t="str">
        <f t="shared" si="179"/>
        <v>4</v>
      </c>
      <c r="N133" s="367" t="str">
        <f t="shared" si="180"/>
        <v/>
      </c>
      <c r="O133" s="156" t="str">
        <f t="shared" si="181"/>
        <v/>
      </c>
      <c r="P133" s="157" t="str">
        <f t="shared" si="214"/>
        <v>1</v>
      </c>
      <c r="Q133" s="158" t="str">
        <f t="shared" si="214"/>
        <v>0</v>
      </c>
      <c r="R133" s="158" t="str">
        <f t="shared" si="214"/>
        <v>0</v>
      </c>
      <c r="S133" s="159" t="str">
        <f t="shared" si="214"/>
        <v>1</v>
      </c>
      <c r="T133" s="158" t="str">
        <f t="shared" si="214"/>
        <v>1</v>
      </c>
      <c r="U133" s="158" t="str">
        <f t="shared" si="214"/>
        <v>1</v>
      </c>
      <c r="V133" s="158" t="str">
        <f t="shared" si="214"/>
        <v>0</v>
      </c>
      <c r="W133" s="159" t="str">
        <f t="shared" si="214"/>
        <v>0</v>
      </c>
      <c r="X133" s="158" t="str">
        <f t="shared" si="215"/>
        <v>0</v>
      </c>
      <c r="Y133" s="158" t="str">
        <f t="shared" si="215"/>
        <v>0</v>
      </c>
      <c r="Z133" s="158" t="str">
        <f t="shared" si="215"/>
        <v>0</v>
      </c>
      <c r="AA133" s="159" t="str">
        <f t="shared" si="215"/>
        <v>1</v>
      </c>
      <c r="AB133" s="161" t="str">
        <f t="shared" si="215"/>
        <v>1</v>
      </c>
      <c r="AC133" s="161" t="str">
        <f t="shared" si="215"/>
        <v>0</v>
      </c>
      <c r="AD133" s="158" t="str">
        <f t="shared" si="215"/>
        <v>1</v>
      </c>
      <c r="AE133" s="159" t="str">
        <f t="shared" si="215"/>
        <v>1</v>
      </c>
      <c r="AF133" s="367" t="str">
        <f t="shared" si="216"/>
        <v>0</v>
      </c>
      <c r="AG133" s="162" t="str">
        <f t="shared" si="216"/>
        <v>0</v>
      </c>
      <c r="AH133" s="163" t="str">
        <f t="shared" si="216"/>
        <v>0</v>
      </c>
      <c r="AI133" s="165" t="str">
        <f t="shared" si="216"/>
        <v>0</v>
      </c>
      <c r="AJ133" s="164" t="str">
        <f t="shared" si="216"/>
        <v>1</v>
      </c>
      <c r="AK133" s="164" t="str">
        <f t="shared" si="216"/>
        <v>1</v>
      </c>
      <c r="AL133" s="289" t="str">
        <f t="shared" si="216"/>
        <v>0</v>
      </c>
      <c r="AM133" s="165" t="str">
        <f t="shared" si="216"/>
        <v>0</v>
      </c>
      <c r="AN133" s="230" t="str">
        <f t="shared" si="217"/>
        <v>0</v>
      </c>
      <c r="AO133" s="230" t="str">
        <f t="shared" si="217"/>
        <v>1</v>
      </c>
      <c r="AP133" s="230" t="str">
        <f t="shared" si="217"/>
        <v>0</v>
      </c>
      <c r="AQ133" s="231" t="str">
        <f t="shared" si="217"/>
        <v>1</v>
      </c>
      <c r="AR133" s="230" t="str">
        <f t="shared" si="217"/>
        <v>0</v>
      </c>
      <c r="AS133" s="230" t="str">
        <f t="shared" si="217"/>
        <v>1</v>
      </c>
      <c r="AT133" s="230" t="str">
        <f t="shared" si="217"/>
        <v>1</v>
      </c>
      <c r="AU133" s="231" t="str">
        <f t="shared" si="217"/>
        <v>1</v>
      </c>
      <c r="AV133" s="230" t="str">
        <f t="shared" si="218"/>
        <v>0</v>
      </c>
      <c r="AW133" s="232" t="str">
        <f t="shared" si="218"/>
        <v>0</v>
      </c>
      <c r="AX133" s="232" t="str">
        <f t="shared" si="218"/>
        <v>0</v>
      </c>
      <c r="AY133" s="233" t="str">
        <f t="shared" si="218"/>
        <v>0</v>
      </c>
      <c r="AZ133" s="232" t="str">
        <f t="shared" si="218"/>
        <v>0</v>
      </c>
      <c r="BA133" s="232" t="str">
        <f t="shared" si="218"/>
        <v>0</v>
      </c>
      <c r="BB133" s="232" t="str">
        <f t="shared" si="218"/>
        <v>0</v>
      </c>
      <c r="BC133" s="233" t="str">
        <f t="shared" si="218"/>
        <v>0</v>
      </c>
      <c r="BD133" s="168" t="str">
        <f t="shared" si="219"/>
        <v>0</v>
      </c>
      <c r="BE133" s="168" t="str">
        <f t="shared" si="219"/>
        <v>0</v>
      </c>
      <c r="BF133" s="168" t="str">
        <f t="shared" si="219"/>
        <v>0</v>
      </c>
      <c r="BG133" s="169" t="str">
        <f t="shared" si="219"/>
        <v>0</v>
      </c>
      <c r="BH133" s="168" t="str">
        <f t="shared" si="219"/>
        <v>1</v>
      </c>
      <c r="BI133" s="168" t="str">
        <f t="shared" si="219"/>
        <v>1</v>
      </c>
      <c r="BJ133" s="168" t="str">
        <f t="shared" si="219"/>
        <v>0</v>
      </c>
      <c r="BK133" s="169" t="str">
        <f t="shared" si="219"/>
        <v>1</v>
      </c>
      <c r="BL133" s="168" t="str">
        <f t="shared" si="220"/>
        <v>0</v>
      </c>
      <c r="BM133" s="168" t="str">
        <f t="shared" si="220"/>
        <v>0</v>
      </c>
      <c r="BN133" s="168" t="str">
        <f t="shared" si="220"/>
        <v>0</v>
      </c>
      <c r="BO133" s="169" t="str">
        <f t="shared" si="220"/>
        <v>0</v>
      </c>
      <c r="BP133" s="168" t="str">
        <f t="shared" si="220"/>
        <v>0</v>
      </c>
      <c r="BQ133" s="168" t="str">
        <f t="shared" si="220"/>
        <v>1</v>
      </c>
      <c r="BR133" s="168" t="str">
        <f t="shared" si="220"/>
        <v>1</v>
      </c>
      <c r="BS133" s="169" t="str">
        <f t="shared" si="220"/>
        <v>0</v>
      </c>
      <c r="BT133" s="302" t="str">
        <f t="shared" si="221"/>
        <v>0</v>
      </c>
      <c r="BU133" s="302" t="str">
        <f t="shared" si="221"/>
        <v>0</v>
      </c>
      <c r="BV133" s="302" t="str">
        <f t="shared" si="221"/>
        <v>1</v>
      </c>
      <c r="BW133" s="303" t="str">
        <f t="shared" si="221"/>
        <v>0</v>
      </c>
      <c r="BX133" s="302" t="str">
        <f t="shared" si="221"/>
        <v>1</v>
      </c>
      <c r="BY133" s="302" t="str">
        <f t="shared" si="221"/>
        <v>1</v>
      </c>
      <c r="BZ133" s="302" t="str">
        <f t="shared" si="221"/>
        <v>0</v>
      </c>
      <c r="CA133" s="303" t="str">
        <f t="shared" si="221"/>
        <v>1</v>
      </c>
      <c r="CB133" s="164" t="str">
        <f t="shared" si="222"/>
        <v>0</v>
      </c>
      <c r="CC133" s="289" t="str">
        <f t="shared" si="222"/>
        <v>1</v>
      </c>
      <c r="CD133" s="340" t="str">
        <f t="shared" si="222"/>
        <v>0</v>
      </c>
      <c r="CE133" s="341" t="str">
        <f t="shared" si="222"/>
        <v>0</v>
      </c>
      <c r="CF133" s="340" t="str">
        <f t="shared" si="222"/>
        <v>0</v>
      </c>
      <c r="CG133" s="340" t="str">
        <f t="shared" si="222"/>
        <v>0</v>
      </c>
      <c r="CH133" s="340" t="str">
        <f t="shared" si="222"/>
        <v>0</v>
      </c>
      <c r="CI133" s="341" t="str">
        <f t="shared" si="222"/>
        <v>0</v>
      </c>
      <c r="CJ133" s="367"/>
      <c r="CK133" s="367"/>
      <c r="CL133" s="32" t="str">
        <f t="shared" si="146"/>
        <v>9C1B</v>
      </c>
      <c r="CM133" s="285">
        <f t="shared" si="182"/>
        <v>87</v>
      </c>
      <c r="CN133" s="285">
        <f t="shared" si="183"/>
        <v>97</v>
      </c>
      <c r="CO133" s="142">
        <f t="shared" si="184"/>
        <v>64.900000000000006</v>
      </c>
      <c r="CP133" s="142">
        <f t="shared" si="185"/>
        <v>18.277777777777782</v>
      </c>
      <c r="CQ133" s="154">
        <f t="shared" si="148"/>
        <v>6</v>
      </c>
      <c r="CR133" s="367"/>
      <c r="CS133" s="170">
        <f t="shared" si="186"/>
        <v>9</v>
      </c>
      <c r="CT133" s="23">
        <f t="shared" si="187"/>
        <v>12</v>
      </c>
      <c r="CU133" s="171">
        <f t="shared" si="188"/>
        <v>1</v>
      </c>
      <c r="CV133" s="23">
        <f t="shared" si="189"/>
        <v>11</v>
      </c>
      <c r="CW133" s="172">
        <f t="shared" si="190"/>
        <v>0</v>
      </c>
      <c r="CX133" s="24">
        <f t="shared" si="191"/>
        <v>12</v>
      </c>
      <c r="CY133" s="267">
        <f t="shared" si="192"/>
        <v>5</v>
      </c>
      <c r="CZ133" s="268">
        <f t="shared" si="193"/>
        <v>7</v>
      </c>
      <c r="DA133" s="267">
        <f t="shared" si="194"/>
        <v>0</v>
      </c>
      <c r="DB133" s="268">
        <f t="shared" si="195"/>
        <v>0</v>
      </c>
      <c r="DC133" s="173">
        <f t="shared" si="196"/>
        <v>0</v>
      </c>
      <c r="DD133" s="26">
        <f t="shared" si="197"/>
        <v>13</v>
      </c>
      <c r="DE133" s="173">
        <f t="shared" si="198"/>
        <v>0</v>
      </c>
      <c r="DF133" s="26">
        <f t="shared" si="199"/>
        <v>6</v>
      </c>
      <c r="DG133" s="326">
        <f t="shared" si="200"/>
        <v>2</v>
      </c>
      <c r="DH133" s="327">
        <f t="shared" si="201"/>
        <v>13</v>
      </c>
      <c r="DI133" s="172">
        <f t="shared" si="202"/>
        <v>4</v>
      </c>
      <c r="DJ133" s="24">
        <f t="shared" si="203"/>
        <v>0</v>
      </c>
      <c r="DK133" s="172"/>
      <c r="DL133" s="19">
        <f t="shared" si="204"/>
        <v>156</v>
      </c>
      <c r="DM133" s="19">
        <f t="shared" si="205"/>
        <v>27</v>
      </c>
      <c r="DN133" s="174">
        <f t="shared" si="206"/>
        <v>12</v>
      </c>
      <c r="DO133" s="278">
        <f t="shared" si="207"/>
        <v>87</v>
      </c>
      <c r="DP133" s="278">
        <f t="shared" si="208"/>
        <v>0</v>
      </c>
      <c r="DQ133" s="20">
        <f t="shared" si="209"/>
        <v>13</v>
      </c>
      <c r="DR133" s="20">
        <f t="shared" si="210"/>
        <v>6</v>
      </c>
      <c r="DS133" s="337">
        <f t="shared" si="211"/>
        <v>45</v>
      </c>
      <c r="DT133" s="174">
        <f t="shared" si="212"/>
        <v>64</v>
      </c>
      <c r="DU133" s="172">
        <f t="shared" si="213"/>
        <v>45</v>
      </c>
      <c r="DV133" s="172"/>
      <c r="DW133" s="172"/>
      <c r="DX133" s="172"/>
      <c r="DY133" s="172"/>
      <c r="DZ133" s="172"/>
      <c r="EA133" s="172"/>
      <c r="EB133" s="172"/>
      <c r="EC133" s="172"/>
      <c r="ED133" s="172"/>
      <c r="EE133" s="172"/>
      <c r="EF133" s="172"/>
      <c r="EG133" s="172"/>
      <c r="EH133" s="172"/>
      <c r="EI133" s="172"/>
      <c r="EJ133" s="172"/>
      <c r="EK133" s="172"/>
      <c r="EL133" s="172"/>
      <c r="EM133" s="172"/>
      <c r="EN133" s="172"/>
      <c r="EO133" s="172"/>
      <c r="EP133" s="172"/>
      <c r="EQ133" s="172"/>
      <c r="ER133" s="172"/>
      <c r="ES133" s="172"/>
      <c r="ET133" s="172"/>
      <c r="EU133" s="172"/>
      <c r="EV133" s="172"/>
      <c r="EW133" s="172"/>
      <c r="EX133" s="172"/>
      <c r="EY133" s="172"/>
      <c r="EZ133" s="172"/>
      <c r="FA133" s="172"/>
      <c r="FB133" s="172"/>
      <c r="FC133" s="172"/>
      <c r="FD133" s="172"/>
      <c r="FE133" s="172"/>
      <c r="FF133" s="172"/>
      <c r="FG133" s="172"/>
      <c r="FH133" s="172"/>
      <c r="FI133" s="172"/>
      <c r="FJ133" s="172"/>
      <c r="FK133" s="172"/>
      <c r="FL133" s="172"/>
      <c r="FM133" s="172"/>
      <c r="FN133" s="172"/>
      <c r="FO133" s="172"/>
      <c r="FP133" s="172"/>
      <c r="FQ133" s="172"/>
      <c r="FR133" s="172"/>
      <c r="FS133" s="172"/>
      <c r="FT133" s="172"/>
      <c r="FU133" s="172"/>
      <c r="FV133" s="172"/>
      <c r="FW133" s="172"/>
      <c r="FX133" s="172"/>
      <c r="FY133" s="172"/>
      <c r="FZ133" s="172"/>
      <c r="GA133" s="172"/>
      <c r="GB133" s="172"/>
      <c r="GC133" s="172"/>
      <c r="GD133" s="172"/>
      <c r="GE133" s="172"/>
      <c r="GF133" s="172"/>
      <c r="GG133" s="172"/>
      <c r="GH133" s="172"/>
      <c r="GI133" s="172"/>
      <c r="GJ133" s="172"/>
      <c r="GK133" s="172"/>
      <c r="GL133" s="172"/>
      <c r="GM133" s="172"/>
      <c r="GN133" s="172"/>
      <c r="GO133" s="172"/>
      <c r="GP133" s="172"/>
      <c r="GQ133" s="172"/>
      <c r="GR133" s="172"/>
      <c r="GS133" s="172"/>
      <c r="GT133" s="172"/>
      <c r="GU133" s="172"/>
      <c r="GV133" s="172"/>
      <c r="GW133" s="172"/>
      <c r="GX133" s="172"/>
      <c r="GY133" s="172"/>
      <c r="GZ133" s="172"/>
      <c r="HA133" s="172"/>
      <c r="HB133" s="172"/>
      <c r="HC133" s="172"/>
      <c r="HD133" s="172"/>
      <c r="HE133" s="172"/>
      <c r="HF133" s="172"/>
      <c r="HG133" s="172"/>
      <c r="HH133" s="172"/>
      <c r="HI133" s="172"/>
      <c r="HJ133" s="172"/>
      <c r="HK133" s="172"/>
      <c r="HL133" s="172"/>
      <c r="HM133" s="172"/>
      <c r="HN133" s="172"/>
      <c r="HO133" s="172"/>
      <c r="HP133" s="172"/>
      <c r="HQ133" s="172"/>
      <c r="HR133" s="172"/>
      <c r="HS133" s="172"/>
      <c r="HT133" s="172"/>
      <c r="HU133" s="172"/>
      <c r="HV133" s="172"/>
      <c r="HW133" s="172"/>
      <c r="HX133" s="172"/>
      <c r="HY133" s="172"/>
      <c r="HZ133" s="172"/>
      <c r="IA133" s="172"/>
      <c r="IB133" s="172"/>
      <c r="IC133" s="172"/>
      <c r="ID133" s="172"/>
      <c r="IE133" s="172"/>
      <c r="IF133" s="172"/>
      <c r="IG133" s="172"/>
      <c r="IH133" s="172"/>
      <c r="II133" s="172"/>
      <c r="IJ133" s="172"/>
      <c r="IK133" s="172"/>
      <c r="IL133" s="172"/>
      <c r="IM133" s="172"/>
      <c r="IN133" s="172"/>
      <c r="IO133" s="172"/>
      <c r="IP133" s="172"/>
      <c r="IQ133" s="172"/>
      <c r="IR133" s="172"/>
      <c r="IS133" s="172"/>
      <c r="IT133" s="172"/>
      <c r="IU133" s="172"/>
      <c r="IV133" s="172"/>
      <c r="IW133" s="172"/>
      <c r="IX133" s="172"/>
      <c r="IY133" s="172"/>
      <c r="IZ133" s="172"/>
      <c r="JA133" s="172"/>
      <c r="JB133" s="172"/>
      <c r="JC133" s="172"/>
      <c r="JD133" s="172"/>
      <c r="JE133" s="172"/>
      <c r="JF133" s="172"/>
      <c r="JG133" s="172"/>
      <c r="JH133" s="172"/>
      <c r="JI133" s="172"/>
      <c r="JJ133" s="172"/>
      <c r="JK133" s="172"/>
      <c r="JL133" s="172"/>
      <c r="JM133" s="172"/>
      <c r="JN133" s="172"/>
      <c r="JO133" s="172"/>
      <c r="JP133" s="172"/>
      <c r="JQ133" s="172"/>
      <c r="JR133" s="172"/>
      <c r="JS133" s="172"/>
      <c r="JT133" s="172"/>
      <c r="JU133" s="172"/>
      <c r="JV133" s="172"/>
      <c r="JW133" s="172"/>
      <c r="JX133" s="172"/>
      <c r="JY133" s="172"/>
      <c r="JZ133" s="172"/>
      <c r="KA133" s="172"/>
      <c r="KB133" s="172"/>
      <c r="KC133" s="172"/>
      <c r="KD133" s="172"/>
      <c r="KE133" s="172"/>
      <c r="KF133" s="172"/>
      <c r="KG133" s="172"/>
      <c r="KH133" s="172"/>
      <c r="KI133" s="172"/>
      <c r="KJ133" s="172"/>
      <c r="KK133" s="172"/>
      <c r="KL133" s="172"/>
      <c r="KM133" s="172"/>
      <c r="KN133" s="172"/>
      <c r="KO133" s="172"/>
      <c r="KP133" s="172"/>
      <c r="KQ133" s="172"/>
      <c r="KR133" s="172"/>
      <c r="KS133" s="172"/>
      <c r="KT133" s="172"/>
      <c r="KU133" s="172"/>
      <c r="KV133" s="172"/>
      <c r="KW133" s="172"/>
      <c r="KX133" s="172"/>
      <c r="KY133" s="172"/>
      <c r="KZ133" s="172"/>
      <c r="LA133" s="172"/>
      <c r="LB133" s="172"/>
      <c r="LC133" s="172"/>
      <c r="LD133" s="172"/>
      <c r="LE133" s="172"/>
      <c r="LF133" s="172"/>
      <c r="LG133" s="172"/>
      <c r="LH133" s="172"/>
      <c r="LI133" s="172"/>
      <c r="LJ133" s="172"/>
      <c r="LK133" s="172"/>
      <c r="LL133" s="172"/>
      <c r="LM133" s="172"/>
      <c r="LN133" s="172"/>
      <c r="LO133" s="172"/>
      <c r="LP133" s="172"/>
      <c r="LQ133" s="172"/>
      <c r="LR133" s="172"/>
      <c r="LS133" s="172"/>
      <c r="LT133" s="172"/>
      <c r="LU133" s="172"/>
      <c r="LV133" s="172"/>
      <c r="LW133" s="172"/>
      <c r="LX133" s="172"/>
      <c r="LY133" s="172"/>
      <c r="LZ133" s="172"/>
      <c r="MA133" s="172"/>
      <c r="MB133" s="172"/>
      <c r="MC133" s="172"/>
      <c r="MD133" s="172"/>
      <c r="ME133" s="172"/>
      <c r="MF133" s="172"/>
      <c r="MG133" s="172"/>
      <c r="MH133" s="172"/>
      <c r="MI133" s="172"/>
      <c r="MJ133" s="172"/>
      <c r="MK133" s="172"/>
      <c r="ML133" s="172"/>
      <c r="MM133" s="172"/>
      <c r="MN133" s="172"/>
      <c r="MO133" s="172"/>
      <c r="MP133" s="172"/>
      <c r="MQ133" s="172"/>
      <c r="MR133" s="172"/>
      <c r="MS133" s="172"/>
      <c r="MT133" s="172"/>
      <c r="MU133" s="172"/>
      <c r="MV133" s="172"/>
      <c r="MW133" s="172"/>
      <c r="MX133" s="172"/>
      <c r="MY133" s="172"/>
      <c r="MZ133" s="172"/>
      <c r="NA133" s="172"/>
      <c r="NB133" s="172"/>
      <c r="NC133" s="172"/>
      <c r="ND133" s="172"/>
      <c r="NE133" s="172"/>
      <c r="NF133" s="172"/>
      <c r="NG133" s="172"/>
      <c r="NH133" s="172"/>
      <c r="NI133" s="172"/>
      <c r="NJ133" s="172"/>
      <c r="NK133" s="172"/>
      <c r="NL133" s="172"/>
      <c r="NM133" s="172"/>
      <c r="NN133" s="172"/>
      <c r="NO133" s="172"/>
      <c r="NP133" s="172"/>
      <c r="NQ133" s="172"/>
      <c r="NR133" s="172"/>
      <c r="NS133" s="172"/>
      <c r="NT133" s="172"/>
      <c r="NU133" s="172"/>
      <c r="NV133" s="172"/>
      <c r="NW133" s="172"/>
      <c r="NX133" s="172"/>
      <c r="NY133" s="172"/>
      <c r="NZ133" s="172"/>
      <c r="OA133" s="172"/>
      <c r="OB133" s="172"/>
      <c r="OC133" s="172"/>
      <c r="OD133" s="172"/>
      <c r="OE133" s="172"/>
      <c r="OF133" s="172"/>
      <c r="OG133" s="172"/>
      <c r="OH133" s="172"/>
      <c r="OI133" s="172"/>
      <c r="OJ133" s="172"/>
      <c r="OK133" s="172"/>
      <c r="OL133" s="172"/>
      <c r="OM133" s="172"/>
      <c r="ON133" s="172"/>
      <c r="OO133" s="172"/>
      <c r="OP133" s="172"/>
      <c r="OQ133" s="172"/>
      <c r="OR133" s="172"/>
      <c r="OS133" s="172"/>
      <c r="OT133" s="172"/>
      <c r="OU133" s="172"/>
      <c r="OV133" s="172"/>
      <c r="OW133" s="172"/>
      <c r="OX133" s="172"/>
      <c r="OY133" s="172"/>
      <c r="OZ133" s="172"/>
      <c r="PA133" s="172"/>
      <c r="PB133" s="172"/>
      <c r="PC133" s="172"/>
      <c r="PD133" s="172"/>
      <c r="PE133" s="172"/>
      <c r="PF133" s="172"/>
      <c r="PG133" s="172"/>
      <c r="PH133" s="172"/>
      <c r="PI133" s="172"/>
      <c r="PJ133" s="172"/>
      <c r="PK133" s="172"/>
      <c r="PL133" s="172"/>
      <c r="PM133" s="172"/>
      <c r="PN133" s="172"/>
      <c r="PO133" s="172"/>
      <c r="PP133" s="172"/>
      <c r="PQ133" s="172"/>
      <c r="PR133" s="172"/>
      <c r="PS133" s="172"/>
      <c r="PT133" s="172"/>
      <c r="PU133" s="172"/>
      <c r="PV133" s="172"/>
      <c r="PW133" s="172"/>
      <c r="PX133" s="172"/>
      <c r="PY133" s="172"/>
      <c r="PZ133" s="172"/>
      <c r="QA133" s="172"/>
      <c r="QB133" s="172"/>
      <c r="QC133" s="172"/>
      <c r="QD133" s="172"/>
      <c r="QE133" s="172"/>
      <c r="QF133" s="172"/>
      <c r="QG133" s="172"/>
      <c r="QH133" s="172"/>
      <c r="QI133" s="172"/>
      <c r="QJ133" s="172"/>
      <c r="QK133" s="172"/>
      <c r="QL133" s="172"/>
      <c r="QM133" s="172"/>
      <c r="QN133" s="172"/>
      <c r="QO133" s="172"/>
      <c r="QP133" s="172"/>
      <c r="QQ133" s="172"/>
      <c r="QR133" s="172"/>
      <c r="QS133" s="172"/>
      <c r="QT133" s="172"/>
      <c r="QU133" s="172"/>
      <c r="QV133" s="172"/>
      <c r="QW133" s="172"/>
      <c r="QX133" s="172"/>
      <c r="QY133" s="172"/>
      <c r="QZ133" s="172"/>
      <c r="RA133" s="172"/>
      <c r="RB133" s="172"/>
      <c r="RC133" s="172"/>
      <c r="RD133" s="172"/>
      <c r="RE133" s="172"/>
      <c r="RF133" s="172"/>
      <c r="RG133" s="172"/>
      <c r="RH133" s="172"/>
      <c r="RI133" s="172"/>
      <c r="RJ133" s="172"/>
      <c r="RK133" s="172"/>
      <c r="RL133" s="172"/>
      <c r="RM133" s="172"/>
      <c r="RN133" s="172"/>
      <c r="RO133" s="172"/>
      <c r="RP133" s="172"/>
      <c r="RQ133" s="172"/>
      <c r="RR133" s="172"/>
      <c r="RS133" s="172"/>
      <c r="RT133" s="172"/>
      <c r="RU133" s="172"/>
      <c r="RV133" s="172"/>
      <c r="RW133" s="172"/>
      <c r="RX133" s="172"/>
      <c r="RY133" s="172"/>
      <c r="RZ133" s="172"/>
      <c r="SA133" s="172"/>
      <c r="SB133" s="172"/>
      <c r="SC133" s="172"/>
      <c r="SD133" s="172"/>
      <c r="SE133" s="172"/>
      <c r="SF133" s="172"/>
      <c r="SG133" s="172"/>
      <c r="SH133" s="172"/>
      <c r="SI133" s="172"/>
      <c r="SJ133" s="172"/>
      <c r="SK133" s="172"/>
      <c r="SL133" s="172"/>
      <c r="SM133" s="172"/>
      <c r="SN133" s="172"/>
      <c r="SO133" s="172"/>
      <c r="SP133" s="172"/>
      <c r="SQ133" s="172"/>
      <c r="SR133" s="172"/>
      <c r="SS133" s="172"/>
      <c r="ST133" s="172"/>
      <c r="SU133" s="172"/>
      <c r="SV133" s="172"/>
      <c r="SW133" s="172"/>
      <c r="SX133" s="172"/>
      <c r="SY133" s="172"/>
      <c r="SZ133" s="172"/>
      <c r="TA133" s="172"/>
      <c r="TB133" s="172"/>
      <c r="TC133" s="172"/>
      <c r="TD133" s="172"/>
      <c r="TE133" s="172"/>
      <c r="TF133" s="172"/>
      <c r="TG133" s="172"/>
      <c r="TH133" s="172"/>
      <c r="TI133" s="172"/>
      <c r="TJ133" s="172"/>
      <c r="TK133" s="172"/>
      <c r="TL133" s="172"/>
      <c r="TM133" s="172"/>
      <c r="TN133" s="172"/>
      <c r="TO133" s="172"/>
      <c r="TP133" s="172"/>
      <c r="TQ133" s="172"/>
      <c r="TR133" s="172"/>
      <c r="TS133" s="172"/>
      <c r="TT133" s="172"/>
      <c r="TU133" s="172"/>
      <c r="TV133" s="172"/>
      <c r="TW133" s="172"/>
      <c r="TX133" s="172"/>
      <c r="TY133" s="172"/>
      <c r="TZ133" s="172"/>
      <c r="UA133" s="172"/>
      <c r="UB133" s="172"/>
      <c r="UC133" s="172"/>
      <c r="UD133" s="172"/>
      <c r="UE133" s="172"/>
      <c r="UF133" s="172"/>
      <c r="UG133" s="172"/>
      <c r="UH133" s="172"/>
      <c r="UI133" s="172"/>
      <c r="UJ133" s="172"/>
      <c r="UK133" s="172"/>
      <c r="UL133" s="172"/>
      <c r="UM133" s="172"/>
      <c r="UN133" s="172"/>
      <c r="UO133" s="172"/>
      <c r="UP133" s="172"/>
      <c r="UQ133" s="172"/>
      <c r="UR133" s="172"/>
      <c r="US133" s="172"/>
      <c r="UT133" s="172"/>
      <c r="UU133" s="172"/>
      <c r="UV133" s="172"/>
      <c r="UW133" s="172"/>
      <c r="UX133" s="172"/>
      <c r="UY133" s="172"/>
      <c r="UZ133" s="172"/>
      <c r="VA133" s="172"/>
      <c r="VB133" s="172"/>
      <c r="VC133" s="172"/>
      <c r="VD133" s="172"/>
      <c r="VE133" s="172"/>
      <c r="VF133" s="172"/>
      <c r="VG133" s="172"/>
      <c r="VH133" s="172"/>
      <c r="VI133" s="172"/>
      <c r="VJ133" s="172"/>
      <c r="VK133" s="172"/>
      <c r="VL133" s="172"/>
      <c r="VM133" s="172"/>
      <c r="VN133" s="172"/>
      <c r="VO133" s="172"/>
      <c r="VP133" s="172"/>
      <c r="VQ133" s="172"/>
      <c r="VR133" s="172"/>
      <c r="VS133" s="172"/>
      <c r="VT133" s="172"/>
      <c r="VU133" s="172"/>
      <c r="VV133" s="172"/>
      <c r="VW133" s="172"/>
      <c r="VX133" s="172"/>
      <c r="VY133" s="172"/>
      <c r="VZ133" s="172"/>
      <c r="WA133" s="172"/>
      <c r="WB133" s="172"/>
      <c r="WC133" s="172"/>
      <c r="WD133" s="172"/>
      <c r="WE133" s="172"/>
      <c r="WF133" s="172"/>
      <c r="WG133" s="172"/>
      <c r="WH133" s="172"/>
      <c r="WI133" s="172"/>
      <c r="WJ133" s="172"/>
      <c r="WK133" s="172"/>
      <c r="WL133" s="172"/>
      <c r="WM133" s="172"/>
      <c r="WN133" s="172"/>
      <c r="WO133" s="172"/>
      <c r="WP133" s="172"/>
      <c r="WQ133" s="172"/>
      <c r="WR133" s="172"/>
      <c r="WS133" s="172"/>
      <c r="WT133" s="172"/>
      <c r="WU133" s="172"/>
      <c r="WV133" s="172"/>
      <c r="WW133" s="172"/>
      <c r="WX133" s="172"/>
      <c r="WY133" s="172"/>
      <c r="WZ133" s="172"/>
      <c r="XA133" s="172"/>
      <c r="XB133" s="172"/>
      <c r="XC133" s="172"/>
      <c r="XD133" s="172"/>
      <c r="XE133" s="172"/>
      <c r="XF133" s="172"/>
      <c r="XG133" s="172"/>
      <c r="XH133" s="172"/>
      <c r="XI133" s="172"/>
      <c r="XJ133" s="172"/>
      <c r="XK133" s="172"/>
      <c r="XL133" s="172"/>
      <c r="XM133" s="172"/>
      <c r="XN133" s="172"/>
      <c r="XO133" s="172"/>
      <c r="XP133" s="172"/>
      <c r="XQ133" s="172"/>
      <c r="XR133" s="172"/>
      <c r="XS133" s="172"/>
      <c r="XT133" s="172"/>
      <c r="XU133" s="172"/>
      <c r="XV133" s="172"/>
      <c r="XW133" s="172"/>
      <c r="XX133" s="172"/>
      <c r="XY133" s="172"/>
      <c r="XZ133" s="172"/>
      <c r="YA133" s="172"/>
      <c r="YB133" s="172"/>
      <c r="YC133" s="172"/>
      <c r="YD133" s="172"/>
      <c r="YE133" s="172"/>
      <c r="YF133" s="172"/>
      <c r="YG133" s="172"/>
      <c r="YH133" s="172"/>
      <c r="YI133" s="172"/>
      <c r="YJ133" s="172"/>
      <c r="YK133" s="172"/>
      <c r="YL133" s="172"/>
      <c r="YM133" s="172"/>
      <c r="YN133" s="172"/>
      <c r="YO133" s="172"/>
      <c r="YP133" s="172"/>
      <c r="YQ133" s="172"/>
      <c r="YR133" s="172"/>
      <c r="YS133" s="172"/>
      <c r="YT133" s="172"/>
      <c r="YU133" s="172"/>
      <c r="YV133" s="172"/>
      <c r="YW133" s="172"/>
      <c r="YX133" s="172"/>
      <c r="YY133" s="172"/>
      <c r="YZ133" s="172"/>
      <c r="ZA133" s="172"/>
      <c r="ZB133" s="172"/>
      <c r="ZC133" s="172"/>
      <c r="ZD133" s="172"/>
      <c r="ZE133" s="172"/>
      <c r="ZF133" s="172"/>
      <c r="ZG133" s="172"/>
      <c r="ZH133" s="172"/>
      <c r="ZI133" s="172"/>
      <c r="ZJ133" s="172"/>
      <c r="ZK133" s="172"/>
      <c r="ZL133" s="172"/>
      <c r="ZM133" s="172"/>
      <c r="ZN133" s="172"/>
      <c r="ZO133" s="172"/>
      <c r="ZP133" s="172"/>
      <c r="ZQ133" s="172"/>
      <c r="ZR133" s="172"/>
      <c r="ZS133" s="172"/>
      <c r="ZT133" s="172"/>
      <c r="ZU133" s="172"/>
      <c r="ZV133" s="172"/>
      <c r="ZW133" s="172"/>
      <c r="ZX133" s="172"/>
      <c r="ZY133" s="172"/>
      <c r="ZZ133" s="172"/>
      <c r="AAA133" s="172"/>
      <c r="AAB133" s="172"/>
      <c r="AAC133" s="172"/>
      <c r="AAD133" s="172"/>
      <c r="AAE133" s="172"/>
      <c r="AAF133" s="172"/>
      <c r="AAG133" s="172"/>
      <c r="AAH133" s="172"/>
      <c r="AAI133" s="172"/>
      <c r="AAJ133" s="172"/>
      <c r="AAK133" s="172"/>
      <c r="AAL133" s="172"/>
      <c r="AAM133" s="172"/>
      <c r="AAN133" s="172"/>
      <c r="AAO133" s="172"/>
      <c r="AAP133" s="172"/>
      <c r="AAQ133" s="172"/>
      <c r="AAR133" s="172"/>
      <c r="AAS133" s="172"/>
      <c r="AAT133" s="172"/>
      <c r="AAU133" s="172"/>
      <c r="AAV133" s="172"/>
      <c r="AAW133" s="172"/>
      <c r="AAX133" s="172"/>
      <c r="AAY133" s="172"/>
      <c r="AAZ133" s="172"/>
      <c r="ABA133" s="172"/>
      <c r="ABB133" s="172"/>
      <c r="ABC133" s="172"/>
      <c r="ABD133" s="172"/>
      <c r="ABE133" s="172"/>
      <c r="ABF133" s="172"/>
      <c r="ABG133" s="172"/>
      <c r="ABH133" s="172"/>
      <c r="ABI133" s="172"/>
      <c r="ABJ133" s="172"/>
      <c r="ABK133" s="172"/>
      <c r="ABL133" s="172"/>
      <c r="ABM133" s="172"/>
      <c r="ABN133" s="172"/>
      <c r="ABO133" s="172"/>
      <c r="ABP133" s="172"/>
      <c r="ABQ133" s="172"/>
      <c r="ABR133" s="172"/>
      <c r="ABS133" s="172"/>
      <c r="ABT133" s="172"/>
      <c r="ABU133" s="172"/>
      <c r="ABV133" s="172"/>
      <c r="ABW133" s="172"/>
      <c r="ABX133" s="172"/>
      <c r="ABY133" s="172"/>
      <c r="ABZ133" s="172"/>
      <c r="ACA133" s="172"/>
      <c r="ACB133" s="172"/>
      <c r="ACC133" s="172"/>
      <c r="ACD133" s="172"/>
      <c r="ACE133" s="172"/>
      <c r="ACF133" s="172"/>
      <c r="ACG133" s="172"/>
      <c r="ACH133" s="172"/>
      <c r="ACI133" s="172"/>
      <c r="ACJ133" s="172"/>
      <c r="ACK133" s="172"/>
      <c r="ACL133" s="172"/>
      <c r="ACM133" s="172"/>
      <c r="ACN133" s="172"/>
      <c r="ACO133" s="172"/>
      <c r="ACP133" s="172"/>
      <c r="ACQ133" s="172"/>
      <c r="ACR133" s="172"/>
      <c r="ACS133" s="172"/>
      <c r="ACT133" s="172"/>
      <c r="ACU133" s="172"/>
      <c r="ACV133" s="172"/>
      <c r="ACW133" s="172"/>
      <c r="ACX133" s="172"/>
      <c r="ACY133" s="172"/>
      <c r="ACZ133" s="172"/>
      <c r="ADA133" s="172"/>
      <c r="ADB133" s="172"/>
      <c r="ADC133" s="172"/>
      <c r="ADD133" s="172"/>
      <c r="ADE133" s="172"/>
      <c r="ADF133" s="172"/>
      <c r="ADG133" s="172"/>
      <c r="ADH133" s="172"/>
      <c r="ADI133" s="172"/>
      <c r="ADJ133" s="172"/>
      <c r="ADK133" s="172"/>
      <c r="ADL133" s="172"/>
      <c r="ADM133" s="172"/>
      <c r="ADN133" s="172"/>
      <c r="ADO133" s="172"/>
      <c r="ADP133" s="172"/>
      <c r="ADQ133" s="172"/>
      <c r="ADR133" s="172"/>
      <c r="ADS133" s="172"/>
      <c r="ADT133" s="172"/>
      <c r="ADU133" s="172"/>
      <c r="ADV133" s="172"/>
      <c r="ADW133" s="172"/>
      <c r="ADX133" s="172"/>
      <c r="ADY133" s="172"/>
      <c r="ADZ133" s="172"/>
      <c r="AEA133" s="172"/>
      <c r="AEB133" s="172"/>
      <c r="AEC133" s="172"/>
      <c r="AED133" s="172"/>
      <c r="AEE133" s="172"/>
      <c r="AEF133" s="172"/>
      <c r="AEG133" s="172"/>
      <c r="AEH133" s="172"/>
      <c r="AEI133" s="172"/>
      <c r="AEJ133" s="172"/>
      <c r="AEK133" s="172"/>
      <c r="AEL133" s="172"/>
      <c r="AEM133" s="172"/>
      <c r="AEN133" s="172"/>
      <c r="AEO133" s="172"/>
      <c r="AEP133" s="172"/>
      <c r="AEQ133" s="172"/>
      <c r="AER133" s="172"/>
      <c r="AES133" s="172"/>
      <c r="AET133" s="172"/>
      <c r="AEU133" s="172"/>
      <c r="AEV133" s="172"/>
      <c r="AEW133" s="172"/>
      <c r="AEX133" s="172"/>
      <c r="AEY133" s="172"/>
      <c r="AEZ133" s="172"/>
      <c r="AFA133" s="172"/>
      <c r="AFB133" s="172"/>
      <c r="AFC133" s="172"/>
      <c r="AFD133" s="172"/>
      <c r="AFE133" s="172"/>
      <c r="AFF133" s="172"/>
      <c r="AFG133" s="172"/>
      <c r="AFH133" s="172"/>
      <c r="AFI133" s="172"/>
      <c r="AFJ133" s="172"/>
      <c r="AFK133" s="172"/>
      <c r="AFL133" s="172"/>
      <c r="AFM133" s="172"/>
      <c r="AFN133" s="172"/>
      <c r="AFO133" s="172"/>
      <c r="AFP133" s="172"/>
      <c r="AFQ133" s="172"/>
      <c r="AFR133" s="172"/>
      <c r="AFS133" s="172"/>
      <c r="AFT133" s="172"/>
      <c r="AFU133" s="172"/>
      <c r="AFV133" s="172"/>
      <c r="AFW133" s="172"/>
      <c r="AFX133" s="172"/>
      <c r="AFY133" s="172"/>
      <c r="AFZ133" s="172"/>
      <c r="AGA133" s="172"/>
      <c r="AGB133" s="172"/>
      <c r="AGC133" s="172"/>
      <c r="AGD133" s="172"/>
      <c r="AGE133" s="172"/>
      <c r="AGF133" s="172"/>
      <c r="AGG133" s="172"/>
      <c r="AGH133" s="172"/>
      <c r="AGI133" s="172"/>
      <c r="AGJ133" s="172"/>
      <c r="AGK133" s="172"/>
      <c r="AGL133" s="172"/>
      <c r="AGM133" s="172"/>
      <c r="AGN133" s="172"/>
      <c r="AGO133" s="172"/>
      <c r="AGP133" s="172"/>
      <c r="AGQ133" s="172"/>
      <c r="AGR133" s="172"/>
      <c r="AGS133" s="172"/>
      <c r="AGT133" s="172"/>
      <c r="AGU133" s="172"/>
      <c r="AGV133" s="172"/>
      <c r="AGW133" s="172"/>
      <c r="AGX133" s="172"/>
      <c r="AGY133" s="172"/>
      <c r="AGZ133" s="172"/>
      <c r="AHA133" s="172"/>
      <c r="AHB133" s="172"/>
      <c r="AHC133" s="172"/>
      <c r="AHD133" s="172"/>
      <c r="AHE133" s="172"/>
      <c r="AHF133" s="172"/>
      <c r="AHG133" s="172"/>
      <c r="AHH133" s="172"/>
      <c r="AHI133" s="172"/>
      <c r="AHJ133" s="172"/>
      <c r="AHK133" s="172"/>
      <c r="AHL133" s="172"/>
      <c r="AHM133" s="172"/>
      <c r="AHN133" s="172"/>
      <c r="AHO133" s="172"/>
      <c r="AHP133" s="172"/>
      <c r="AHQ133" s="172"/>
      <c r="AHR133" s="172"/>
      <c r="AHS133" s="172"/>
      <c r="AHT133" s="172"/>
      <c r="AHU133" s="172"/>
      <c r="AHV133" s="172"/>
      <c r="AHW133" s="172"/>
      <c r="AHX133" s="172"/>
      <c r="AHY133" s="172"/>
      <c r="AHZ133" s="172"/>
      <c r="AIA133" s="172"/>
      <c r="AIB133" s="172"/>
      <c r="AIC133" s="172"/>
      <c r="AID133" s="172"/>
      <c r="AIE133" s="172"/>
      <c r="AIF133" s="172"/>
      <c r="AIG133" s="172"/>
      <c r="AIH133" s="172"/>
      <c r="AII133" s="172"/>
      <c r="AIJ133" s="172"/>
      <c r="AIK133" s="172"/>
      <c r="AIL133" s="172"/>
      <c r="AIM133" s="172"/>
      <c r="AIN133" s="172"/>
      <c r="AIO133" s="172"/>
      <c r="AIP133" s="172"/>
      <c r="AIQ133" s="172"/>
      <c r="AIR133" s="172"/>
      <c r="AIS133" s="172"/>
      <c r="AIT133" s="172"/>
      <c r="AIU133" s="172"/>
      <c r="AIV133" s="172"/>
      <c r="AIW133" s="172"/>
      <c r="AIX133" s="172"/>
      <c r="AIY133" s="172"/>
      <c r="AIZ133" s="172"/>
      <c r="AJA133" s="172"/>
      <c r="AJB133" s="172"/>
      <c r="AJC133" s="172"/>
      <c r="AJD133" s="172"/>
      <c r="AJE133" s="172"/>
      <c r="AJF133" s="172"/>
      <c r="AJG133" s="172"/>
      <c r="AJH133" s="172"/>
      <c r="AJI133" s="172"/>
      <c r="AJJ133" s="172"/>
      <c r="AJK133" s="172"/>
      <c r="AJL133" s="172"/>
      <c r="AJM133" s="172"/>
      <c r="AJN133" s="172"/>
      <c r="AJO133" s="172"/>
      <c r="AJP133" s="172"/>
      <c r="AJQ133" s="172"/>
      <c r="AJR133" s="172"/>
      <c r="AJS133" s="172"/>
      <c r="AJT133" s="172"/>
      <c r="AJU133" s="172"/>
      <c r="AJV133" s="172"/>
      <c r="AJW133" s="172"/>
      <c r="AJX133" s="172"/>
      <c r="AJY133" s="172"/>
      <c r="AJZ133" s="172"/>
      <c r="AKA133" s="172"/>
      <c r="AKB133" s="172"/>
      <c r="AKC133" s="172"/>
      <c r="AKD133" s="172"/>
      <c r="AKE133" s="172"/>
      <c r="AKF133" s="172"/>
      <c r="AKG133" s="172"/>
      <c r="AKH133" s="172"/>
      <c r="AKI133" s="172"/>
      <c r="AKJ133" s="172"/>
      <c r="AKK133" s="172"/>
      <c r="AKL133" s="172"/>
      <c r="AKM133" s="172"/>
      <c r="AKN133" s="172"/>
      <c r="AKO133" s="172"/>
      <c r="AKP133" s="172"/>
      <c r="AKQ133" s="172"/>
      <c r="AKR133" s="172"/>
      <c r="AKS133" s="172"/>
      <c r="AKT133" s="172"/>
      <c r="AKU133" s="172"/>
      <c r="AKV133" s="172"/>
      <c r="AKW133" s="172"/>
      <c r="AKX133" s="172"/>
      <c r="AKY133" s="172"/>
      <c r="AKZ133" s="172"/>
      <c r="ALA133" s="172"/>
      <c r="ALB133" s="172"/>
      <c r="ALC133" s="172"/>
      <c r="ALD133" s="172"/>
      <c r="ALE133" s="172"/>
      <c r="ALF133" s="172"/>
      <c r="ALG133" s="172"/>
      <c r="ALH133" s="172"/>
      <c r="ALI133" s="172"/>
      <c r="ALJ133" s="172"/>
      <c r="ALK133" s="172"/>
      <c r="ALL133" s="172"/>
      <c r="ALM133" s="172"/>
      <c r="ALN133" s="172"/>
      <c r="ALO133" s="172"/>
      <c r="ALP133" s="172"/>
      <c r="ALQ133" s="172"/>
      <c r="ALR133" s="172"/>
      <c r="ALS133" s="172"/>
      <c r="ALT133" s="172"/>
      <c r="ALU133" s="172"/>
      <c r="ALV133" s="172"/>
      <c r="ALW133" s="172"/>
      <c r="ALX133" s="172"/>
      <c r="ALY133" s="172"/>
      <c r="ALZ133" s="172"/>
      <c r="AMA133" s="172"/>
      <c r="AMB133" s="172"/>
      <c r="AMC133" s="172"/>
      <c r="AMD133" s="172"/>
      <c r="AME133" s="172"/>
      <c r="AMF133" s="172"/>
      <c r="AMG133" s="172"/>
      <c r="AMH133" s="172"/>
      <c r="AMI133" s="172"/>
      <c r="AMJ133" s="172"/>
      <c r="AMK133" s="172"/>
      <c r="AML133" s="172"/>
    </row>
    <row r="134" spans="1:1026" s="282" customFormat="1">
      <c r="A134" s="408" t="s">
        <v>527</v>
      </c>
      <c r="B134" s="408" t="s">
        <v>528</v>
      </c>
      <c r="C134" s="154">
        <f t="shared" si="169"/>
        <v>17</v>
      </c>
      <c r="D134" s="167">
        <f t="shared" si="170"/>
        <v>68</v>
      </c>
      <c r="E134" s="166" t="str">
        <f t="shared" si="171"/>
        <v>9C</v>
      </c>
      <c r="F134" s="367" t="str">
        <f t="shared" si="172"/>
        <v>1B</v>
      </c>
      <c r="G134" s="367" t="str">
        <f t="shared" si="173"/>
        <v>00</v>
      </c>
      <c r="H134" s="367" t="str">
        <f t="shared" si="174"/>
        <v>57</v>
      </c>
      <c r="I134" s="367" t="str">
        <f t="shared" si="175"/>
        <v>00</v>
      </c>
      <c r="J134" s="367" t="str">
        <f t="shared" si="176"/>
        <v>0F</v>
      </c>
      <c r="K134" s="367" t="str">
        <f t="shared" si="177"/>
        <v>06</v>
      </c>
      <c r="L134" s="367" t="str">
        <f t="shared" si="178"/>
        <v>23</v>
      </c>
      <c r="M134" s="367" t="str">
        <f t="shared" si="179"/>
        <v>4</v>
      </c>
      <c r="N134" s="367" t="str">
        <f t="shared" si="180"/>
        <v/>
      </c>
      <c r="O134" s="156" t="str">
        <f t="shared" si="181"/>
        <v/>
      </c>
      <c r="P134" s="157" t="str">
        <f t="shared" si="214"/>
        <v>1</v>
      </c>
      <c r="Q134" s="158" t="str">
        <f t="shared" si="214"/>
        <v>0</v>
      </c>
      <c r="R134" s="158" t="str">
        <f t="shared" si="214"/>
        <v>0</v>
      </c>
      <c r="S134" s="159" t="str">
        <f t="shared" si="214"/>
        <v>1</v>
      </c>
      <c r="T134" s="158" t="str">
        <f t="shared" si="214"/>
        <v>1</v>
      </c>
      <c r="U134" s="158" t="str">
        <f t="shared" si="214"/>
        <v>1</v>
      </c>
      <c r="V134" s="158" t="str">
        <f t="shared" si="214"/>
        <v>0</v>
      </c>
      <c r="W134" s="159" t="str">
        <f t="shared" si="214"/>
        <v>0</v>
      </c>
      <c r="X134" s="158" t="str">
        <f t="shared" si="215"/>
        <v>0</v>
      </c>
      <c r="Y134" s="158" t="str">
        <f t="shared" si="215"/>
        <v>0</v>
      </c>
      <c r="Z134" s="158" t="str">
        <f t="shared" si="215"/>
        <v>0</v>
      </c>
      <c r="AA134" s="159" t="str">
        <f t="shared" si="215"/>
        <v>1</v>
      </c>
      <c r="AB134" s="161" t="str">
        <f t="shared" si="215"/>
        <v>1</v>
      </c>
      <c r="AC134" s="161" t="str">
        <f t="shared" si="215"/>
        <v>0</v>
      </c>
      <c r="AD134" s="158" t="str">
        <f t="shared" si="215"/>
        <v>1</v>
      </c>
      <c r="AE134" s="159" t="str">
        <f t="shared" si="215"/>
        <v>1</v>
      </c>
      <c r="AF134" s="367" t="str">
        <f t="shared" si="216"/>
        <v>0</v>
      </c>
      <c r="AG134" s="162" t="str">
        <f t="shared" si="216"/>
        <v>0</v>
      </c>
      <c r="AH134" s="163" t="str">
        <f t="shared" si="216"/>
        <v>0</v>
      </c>
      <c r="AI134" s="165" t="str">
        <f t="shared" si="216"/>
        <v>0</v>
      </c>
      <c r="AJ134" s="164" t="str">
        <f t="shared" si="216"/>
        <v>0</v>
      </c>
      <c r="AK134" s="164" t="str">
        <f t="shared" si="216"/>
        <v>0</v>
      </c>
      <c r="AL134" s="289" t="str">
        <f t="shared" si="216"/>
        <v>0</v>
      </c>
      <c r="AM134" s="165" t="str">
        <f t="shared" si="216"/>
        <v>0</v>
      </c>
      <c r="AN134" s="230" t="str">
        <f t="shared" si="217"/>
        <v>0</v>
      </c>
      <c r="AO134" s="230" t="str">
        <f t="shared" si="217"/>
        <v>1</v>
      </c>
      <c r="AP134" s="230" t="str">
        <f t="shared" si="217"/>
        <v>0</v>
      </c>
      <c r="AQ134" s="231" t="str">
        <f t="shared" si="217"/>
        <v>1</v>
      </c>
      <c r="AR134" s="230" t="str">
        <f t="shared" si="217"/>
        <v>0</v>
      </c>
      <c r="AS134" s="230" t="str">
        <f t="shared" si="217"/>
        <v>1</v>
      </c>
      <c r="AT134" s="230" t="str">
        <f t="shared" si="217"/>
        <v>1</v>
      </c>
      <c r="AU134" s="231" t="str">
        <f t="shared" si="217"/>
        <v>1</v>
      </c>
      <c r="AV134" s="230" t="str">
        <f t="shared" si="218"/>
        <v>0</v>
      </c>
      <c r="AW134" s="232" t="str">
        <f t="shared" si="218"/>
        <v>0</v>
      </c>
      <c r="AX134" s="232" t="str">
        <f t="shared" si="218"/>
        <v>0</v>
      </c>
      <c r="AY134" s="233" t="str">
        <f t="shared" si="218"/>
        <v>0</v>
      </c>
      <c r="AZ134" s="232" t="str">
        <f t="shared" si="218"/>
        <v>0</v>
      </c>
      <c r="BA134" s="232" t="str">
        <f t="shared" si="218"/>
        <v>0</v>
      </c>
      <c r="BB134" s="232" t="str">
        <f t="shared" si="218"/>
        <v>0</v>
      </c>
      <c r="BC134" s="233" t="str">
        <f t="shared" si="218"/>
        <v>0</v>
      </c>
      <c r="BD134" s="168" t="str">
        <f t="shared" si="219"/>
        <v>0</v>
      </c>
      <c r="BE134" s="168" t="str">
        <f t="shared" si="219"/>
        <v>0</v>
      </c>
      <c r="BF134" s="168" t="str">
        <f t="shared" si="219"/>
        <v>0</v>
      </c>
      <c r="BG134" s="169" t="str">
        <f t="shared" si="219"/>
        <v>0</v>
      </c>
      <c r="BH134" s="168" t="str">
        <f t="shared" si="219"/>
        <v>1</v>
      </c>
      <c r="BI134" s="168" t="str">
        <f t="shared" si="219"/>
        <v>1</v>
      </c>
      <c r="BJ134" s="168" t="str">
        <f t="shared" si="219"/>
        <v>1</v>
      </c>
      <c r="BK134" s="169" t="str">
        <f t="shared" si="219"/>
        <v>1</v>
      </c>
      <c r="BL134" s="168" t="str">
        <f t="shared" si="220"/>
        <v>0</v>
      </c>
      <c r="BM134" s="168" t="str">
        <f t="shared" si="220"/>
        <v>0</v>
      </c>
      <c r="BN134" s="168" t="str">
        <f t="shared" si="220"/>
        <v>0</v>
      </c>
      <c r="BO134" s="169" t="str">
        <f t="shared" si="220"/>
        <v>0</v>
      </c>
      <c r="BP134" s="168" t="str">
        <f t="shared" si="220"/>
        <v>0</v>
      </c>
      <c r="BQ134" s="168" t="str">
        <f t="shared" si="220"/>
        <v>1</v>
      </c>
      <c r="BR134" s="168" t="str">
        <f t="shared" si="220"/>
        <v>1</v>
      </c>
      <c r="BS134" s="169" t="str">
        <f t="shared" si="220"/>
        <v>0</v>
      </c>
      <c r="BT134" s="302" t="str">
        <f t="shared" si="221"/>
        <v>0</v>
      </c>
      <c r="BU134" s="302" t="str">
        <f t="shared" si="221"/>
        <v>0</v>
      </c>
      <c r="BV134" s="302" t="str">
        <f t="shared" si="221"/>
        <v>1</v>
      </c>
      <c r="BW134" s="303" t="str">
        <f t="shared" si="221"/>
        <v>0</v>
      </c>
      <c r="BX134" s="302" t="str">
        <f t="shared" si="221"/>
        <v>0</v>
      </c>
      <c r="BY134" s="302" t="str">
        <f t="shared" si="221"/>
        <v>0</v>
      </c>
      <c r="BZ134" s="302" t="str">
        <f t="shared" si="221"/>
        <v>1</v>
      </c>
      <c r="CA134" s="303" t="str">
        <f t="shared" si="221"/>
        <v>1</v>
      </c>
      <c r="CB134" s="164" t="str">
        <f t="shared" si="222"/>
        <v>0</v>
      </c>
      <c r="CC134" s="289" t="str">
        <f t="shared" si="222"/>
        <v>1</v>
      </c>
      <c r="CD134" s="340" t="str">
        <f t="shared" si="222"/>
        <v>0</v>
      </c>
      <c r="CE134" s="341" t="str">
        <f t="shared" si="222"/>
        <v>0</v>
      </c>
      <c r="CF134" s="340" t="str">
        <f t="shared" si="222"/>
        <v>0</v>
      </c>
      <c r="CG134" s="340" t="str">
        <f t="shared" si="222"/>
        <v>0</v>
      </c>
      <c r="CH134" s="340" t="str">
        <f t="shared" si="222"/>
        <v>0</v>
      </c>
      <c r="CI134" s="341" t="str">
        <f t="shared" si="222"/>
        <v>0</v>
      </c>
      <c r="CJ134" s="367"/>
      <c r="CK134" s="367"/>
      <c r="CL134" s="32" t="str">
        <f t="shared" si="146"/>
        <v>9C1B</v>
      </c>
      <c r="CM134" s="285">
        <f t="shared" si="182"/>
        <v>87</v>
      </c>
      <c r="CN134" s="285">
        <f t="shared" si="183"/>
        <v>97</v>
      </c>
      <c r="CO134" s="142">
        <f t="shared" si="184"/>
        <v>65.099999999999994</v>
      </c>
      <c r="CP134" s="142">
        <f t="shared" si="185"/>
        <v>18.388888888888886</v>
      </c>
      <c r="CQ134" s="154">
        <f t="shared" si="148"/>
        <v>0</v>
      </c>
      <c r="CR134" s="367"/>
      <c r="CS134" s="170">
        <f t="shared" si="186"/>
        <v>9</v>
      </c>
      <c r="CT134" s="23">
        <f t="shared" si="187"/>
        <v>12</v>
      </c>
      <c r="CU134" s="171">
        <f t="shared" si="188"/>
        <v>1</v>
      </c>
      <c r="CV134" s="23">
        <f t="shared" si="189"/>
        <v>11</v>
      </c>
      <c r="CW134" s="172">
        <f t="shared" si="190"/>
        <v>0</v>
      </c>
      <c r="CX134" s="24">
        <f t="shared" si="191"/>
        <v>0</v>
      </c>
      <c r="CY134" s="267">
        <f t="shared" si="192"/>
        <v>5</v>
      </c>
      <c r="CZ134" s="268">
        <f t="shared" si="193"/>
        <v>7</v>
      </c>
      <c r="DA134" s="267">
        <f t="shared" si="194"/>
        <v>0</v>
      </c>
      <c r="DB134" s="268">
        <f t="shared" si="195"/>
        <v>0</v>
      </c>
      <c r="DC134" s="173">
        <f t="shared" si="196"/>
        <v>0</v>
      </c>
      <c r="DD134" s="26">
        <f t="shared" si="197"/>
        <v>15</v>
      </c>
      <c r="DE134" s="173">
        <f t="shared" si="198"/>
        <v>0</v>
      </c>
      <c r="DF134" s="26">
        <f t="shared" si="199"/>
        <v>6</v>
      </c>
      <c r="DG134" s="326">
        <f t="shared" si="200"/>
        <v>2</v>
      </c>
      <c r="DH134" s="327">
        <f t="shared" si="201"/>
        <v>3</v>
      </c>
      <c r="DI134" s="172">
        <f t="shared" si="202"/>
        <v>4</v>
      </c>
      <c r="DJ134" s="24">
        <f t="shared" si="203"/>
        <v>0</v>
      </c>
      <c r="DK134" s="172"/>
      <c r="DL134" s="19">
        <f t="shared" si="204"/>
        <v>156</v>
      </c>
      <c r="DM134" s="19">
        <f t="shared" si="205"/>
        <v>27</v>
      </c>
      <c r="DN134" s="174">
        <f t="shared" si="206"/>
        <v>0</v>
      </c>
      <c r="DO134" s="278">
        <f t="shared" si="207"/>
        <v>87</v>
      </c>
      <c r="DP134" s="278">
        <f t="shared" si="208"/>
        <v>0</v>
      </c>
      <c r="DQ134" s="20">
        <f t="shared" si="209"/>
        <v>15</v>
      </c>
      <c r="DR134" s="20">
        <f t="shared" si="210"/>
        <v>6</v>
      </c>
      <c r="DS134" s="337">
        <f t="shared" si="211"/>
        <v>35</v>
      </c>
      <c r="DT134" s="174">
        <f t="shared" si="212"/>
        <v>64</v>
      </c>
      <c r="DU134" s="172">
        <f t="shared" si="213"/>
        <v>35</v>
      </c>
      <c r="DV134" s="172"/>
      <c r="DW134" s="172"/>
      <c r="DX134" s="172"/>
      <c r="DY134" s="172"/>
      <c r="DZ134" s="172"/>
      <c r="EA134" s="172"/>
      <c r="EB134" s="172"/>
      <c r="EC134" s="172"/>
      <c r="ED134" s="172"/>
      <c r="EE134" s="172"/>
      <c r="EF134" s="172"/>
      <c r="EG134" s="172"/>
      <c r="EH134" s="172"/>
      <c r="EI134" s="172"/>
      <c r="EJ134" s="172"/>
      <c r="EK134" s="172"/>
      <c r="EL134" s="172"/>
      <c r="EM134" s="172"/>
      <c r="EN134" s="172"/>
      <c r="EO134" s="172"/>
      <c r="EP134" s="172"/>
      <c r="EQ134" s="172"/>
      <c r="ER134" s="172"/>
      <c r="ES134" s="172"/>
      <c r="ET134" s="172"/>
      <c r="EU134" s="172"/>
      <c r="EV134" s="172"/>
      <c r="EW134" s="172"/>
      <c r="EX134" s="172"/>
      <c r="EY134" s="172"/>
      <c r="EZ134" s="172"/>
      <c r="FA134" s="172"/>
      <c r="FB134" s="172"/>
      <c r="FC134" s="172"/>
      <c r="FD134" s="172"/>
      <c r="FE134" s="172"/>
      <c r="FF134" s="172"/>
      <c r="FG134" s="172"/>
      <c r="FH134" s="172"/>
      <c r="FI134" s="172"/>
      <c r="FJ134" s="172"/>
      <c r="FK134" s="172"/>
      <c r="FL134" s="172"/>
      <c r="FM134" s="172"/>
      <c r="FN134" s="172"/>
      <c r="FO134" s="172"/>
      <c r="FP134" s="172"/>
      <c r="FQ134" s="172"/>
      <c r="FR134" s="172"/>
      <c r="FS134" s="172"/>
      <c r="FT134" s="172"/>
      <c r="FU134" s="172"/>
      <c r="FV134" s="172"/>
      <c r="FW134" s="172"/>
      <c r="FX134" s="172"/>
      <c r="FY134" s="172"/>
      <c r="FZ134" s="172"/>
      <c r="GA134" s="172"/>
      <c r="GB134" s="172"/>
      <c r="GC134" s="172"/>
      <c r="GD134" s="172"/>
      <c r="GE134" s="172"/>
      <c r="GF134" s="172"/>
      <c r="GG134" s="172"/>
      <c r="GH134" s="172"/>
      <c r="GI134" s="172"/>
      <c r="GJ134" s="172"/>
      <c r="GK134" s="172"/>
      <c r="GL134" s="172"/>
      <c r="GM134" s="172"/>
      <c r="GN134" s="172"/>
      <c r="GO134" s="172"/>
      <c r="GP134" s="172"/>
      <c r="GQ134" s="172"/>
      <c r="GR134" s="172"/>
      <c r="GS134" s="172"/>
      <c r="GT134" s="172"/>
      <c r="GU134" s="172"/>
      <c r="GV134" s="172"/>
      <c r="GW134" s="172"/>
      <c r="GX134" s="172"/>
      <c r="GY134" s="172"/>
      <c r="GZ134" s="172"/>
      <c r="HA134" s="172"/>
      <c r="HB134" s="172"/>
      <c r="HC134" s="172"/>
      <c r="HD134" s="172"/>
      <c r="HE134" s="172"/>
      <c r="HF134" s="172"/>
      <c r="HG134" s="172"/>
      <c r="HH134" s="172"/>
      <c r="HI134" s="172"/>
      <c r="HJ134" s="172"/>
      <c r="HK134" s="172"/>
      <c r="HL134" s="172"/>
      <c r="HM134" s="172"/>
      <c r="HN134" s="172"/>
      <c r="HO134" s="172"/>
      <c r="HP134" s="172"/>
      <c r="HQ134" s="172"/>
      <c r="HR134" s="172"/>
      <c r="HS134" s="172"/>
      <c r="HT134" s="172"/>
      <c r="HU134" s="172"/>
      <c r="HV134" s="172"/>
      <c r="HW134" s="172"/>
      <c r="HX134" s="172"/>
      <c r="HY134" s="172"/>
      <c r="HZ134" s="172"/>
      <c r="IA134" s="172"/>
      <c r="IB134" s="172"/>
      <c r="IC134" s="172"/>
      <c r="ID134" s="172"/>
      <c r="IE134" s="172"/>
      <c r="IF134" s="172"/>
      <c r="IG134" s="172"/>
      <c r="IH134" s="172"/>
      <c r="II134" s="172"/>
      <c r="IJ134" s="172"/>
      <c r="IK134" s="172"/>
      <c r="IL134" s="172"/>
      <c r="IM134" s="172"/>
      <c r="IN134" s="172"/>
      <c r="IO134" s="172"/>
      <c r="IP134" s="172"/>
      <c r="IQ134" s="172"/>
      <c r="IR134" s="172"/>
      <c r="IS134" s="172"/>
      <c r="IT134" s="172"/>
      <c r="IU134" s="172"/>
      <c r="IV134" s="172"/>
      <c r="IW134" s="172"/>
      <c r="IX134" s="172"/>
      <c r="IY134" s="172"/>
      <c r="IZ134" s="172"/>
      <c r="JA134" s="172"/>
      <c r="JB134" s="172"/>
      <c r="JC134" s="172"/>
      <c r="JD134" s="172"/>
      <c r="JE134" s="172"/>
      <c r="JF134" s="172"/>
      <c r="JG134" s="172"/>
      <c r="JH134" s="172"/>
      <c r="JI134" s="172"/>
      <c r="JJ134" s="172"/>
      <c r="JK134" s="172"/>
      <c r="JL134" s="172"/>
      <c r="JM134" s="172"/>
      <c r="JN134" s="172"/>
      <c r="JO134" s="172"/>
      <c r="JP134" s="172"/>
      <c r="JQ134" s="172"/>
      <c r="JR134" s="172"/>
      <c r="JS134" s="172"/>
      <c r="JT134" s="172"/>
      <c r="JU134" s="172"/>
      <c r="JV134" s="172"/>
      <c r="JW134" s="172"/>
      <c r="JX134" s="172"/>
      <c r="JY134" s="172"/>
      <c r="JZ134" s="172"/>
      <c r="KA134" s="172"/>
      <c r="KB134" s="172"/>
      <c r="KC134" s="172"/>
      <c r="KD134" s="172"/>
      <c r="KE134" s="172"/>
      <c r="KF134" s="172"/>
      <c r="KG134" s="172"/>
      <c r="KH134" s="172"/>
      <c r="KI134" s="172"/>
      <c r="KJ134" s="172"/>
      <c r="KK134" s="172"/>
      <c r="KL134" s="172"/>
      <c r="KM134" s="172"/>
      <c r="KN134" s="172"/>
      <c r="KO134" s="172"/>
      <c r="KP134" s="172"/>
      <c r="KQ134" s="172"/>
      <c r="KR134" s="172"/>
      <c r="KS134" s="172"/>
      <c r="KT134" s="172"/>
      <c r="KU134" s="172"/>
      <c r="KV134" s="172"/>
      <c r="KW134" s="172"/>
      <c r="KX134" s="172"/>
      <c r="KY134" s="172"/>
      <c r="KZ134" s="172"/>
      <c r="LA134" s="172"/>
      <c r="LB134" s="172"/>
      <c r="LC134" s="172"/>
      <c r="LD134" s="172"/>
      <c r="LE134" s="172"/>
      <c r="LF134" s="172"/>
      <c r="LG134" s="172"/>
      <c r="LH134" s="172"/>
      <c r="LI134" s="172"/>
      <c r="LJ134" s="172"/>
      <c r="LK134" s="172"/>
      <c r="LL134" s="172"/>
      <c r="LM134" s="172"/>
      <c r="LN134" s="172"/>
      <c r="LO134" s="172"/>
      <c r="LP134" s="172"/>
      <c r="LQ134" s="172"/>
      <c r="LR134" s="172"/>
      <c r="LS134" s="172"/>
      <c r="LT134" s="172"/>
      <c r="LU134" s="172"/>
      <c r="LV134" s="172"/>
      <c r="LW134" s="172"/>
      <c r="LX134" s="172"/>
      <c r="LY134" s="172"/>
      <c r="LZ134" s="172"/>
      <c r="MA134" s="172"/>
      <c r="MB134" s="172"/>
      <c r="MC134" s="172"/>
      <c r="MD134" s="172"/>
      <c r="ME134" s="172"/>
      <c r="MF134" s="172"/>
      <c r="MG134" s="172"/>
      <c r="MH134" s="172"/>
      <c r="MI134" s="172"/>
      <c r="MJ134" s="172"/>
      <c r="MK134" s="172"/>
      <c r="ML134" s="172"/>
      <c r="MM134" s="172"/>
      <c r="MN134" s="172"/>
      <c r="MO134" s="172"/>
      <c r="MP134" s="172"/>
      <c r="MQ134" s="172"/>
      <c r="MR134" s="172"/>
      <c r="MS134" s="172"/>
      <c r="MT134" s="172"/>
      <c r="MU134" s="172"/>
      <c r="MV134" s="172"/>
      <c r="MW134" s="172"/>
      <c r="MX134" s="172"/>
      <c r="MY134" s="172"/>
      <c r="MZ134" s="172"/>
      <c r="NA134" s="172"/>
      <c r="NB134" s="172"/>
      <c r="NC134" s="172"/>
      <c r="ND134" s="172"/>
      <c r="NE134" s="172"/>
      <c r="NF134" s="172"/>
      <c r="NG134" s="172"/>
      <c r="NH134" s="172"/>
      <c r="NI134" s="172"/>
      <c r="NJ134" s="172"/>
      <c r="NK134" s="172"/>
      <c r="NL134" s="172"/>
      <c r="NM134" s="172"/>
      <c r="NN134" s="172"/>
      <c r="NO134" s="172"/>
      <c r="NP134" s="172"/>
      <c r="NQ134" s="172"/>
      <c r="NR134" s="172"/>
      <c r="NS134" s="172"/>
      <c r="NT134" s="172"/>
      <c r="NU134" s="172"/>
      <c r="NV134" s="172"/>
      <c r="NW134" s="172"/>
      <c r="NX134" s="172"/>
      <c r="NY134" s="172"/>
      <c r="NZ134" s="172"/>
      <c r="OA134" s="172"/>
      <c r="OB134" s="172"/>
      <c r="OC134" s="172"/>
      <c r="OD134" s="172"/>
      <c r="OE134" s="172"/>
      <c r="OF134" s="172"/>
      <c r="OG134" s="172"/>
      <c r="OH134" s="172"/>
      <c r="OI134" s="172"/>
      <c r="OJ134" s="172"/>
      <c r="OK134" s="172"/>
      <c r="OL134" s="172"/>
      <c r="OM134" s="172"/>
      <c r="ON134" s="172"/>
      <c r="OO134" s="172"/>
      <c r="OP134" s="172"/>
      <c r="OQ134" s="172"/>
      <c r="OR134" s="172"/>
      <c r="OS134" s="172"/>
      <c r="OT134" s="172"/>
      <c r="OU134" s="172"/>
      <c r="OV134" s="172"/>
      <c r="OW134" s="172"/>
      <c r="OX134" s="172"/>
      <c r="OY134" s="172"/>
      <c r="OZ134" s="172"/>
      <c r="PA134" s="172"/>
      <c r="PB134" s="172"/>
      <c r="PC134" s="172"/>
      <c r="PD134" s="172"/>
      <c r="PE134" s="172"/>
      <c r="PF134" s="172"/>
      <c r="PG134" s="172"/>
      <c r="PH134" s="172"/>
      <c r="PI134" s="172"/>
      <c r="PJ134" s="172"/>
      <c r="PK134" s="172"/>
      <c r="PL134" s="172"/>
      <c r="PM134" s="172"/>
      <c r="PN134" s="172"/>
      <c r="PO134" s="172"/>
      <c r="PP134" s="172"/>
      <c r="PQ134" s="172"/>
      <c r="PR134" s="172"/>
      <c r="PS134" s="172"/>
      <c r="PT134" s="172"/>
      <c r="PU134" s="172"/>
      <c r="PV134" s="172"/>
      <c r="PW134" s="172"/>
      <c r="PX134" s="172"/>
      <c r="PY134" s="172"/>
      <c r="PZ134" s="172"/>
      <c r="QA134" s="172"/>
      <c r="QB134" s="172"/>
      <c r="QC134" s="172"/>
      <c r="QD134" s="172"/>
      <c r="QE134" s="172"/>
      <c r="QF134" s="172"/>
      <c r="QG134" s="172"/>
      <c r="QH134" s="172"/>
      <c r="QI134" s="172"/>
      <c r="QJ134" s="172"/>
      <c r="QK134" s="172"/>
      <c r="QL134" s="172"/>
      <c r="QM134" s="172"/>
      <c r="QN134" s="172"/>
      <c r="QO134" s="172"/>
      <c r="QP134" s="172"/>
      <c r="QQ134" s="172"/>
      <c r="QR134" s="172"/>
      <c r="QS134" s="172"/>
      <c r="QT134" s="172"/>
      <c r="QU134" s="172"/>
      <c r="QV134" s="172"/>
      <c r="QW134" s="172"/>
      <c r="QX134" s="172"/>
      <c r="QY134" s="172"/>
      <c r="QZ134" s="172"/>
      <c r="RA134" s="172"/>
      <c r="RB134" s="172"/>
      <c r="RC134" s="172"/>
      <c r="RD134" s="172"/>
      <c r="RE134" s="172"/>
      <c r="RF134" s="172"/>
      <c r="RG134" s="172"/>
      <c r="RH134" s="172"/>
      <c r="RI134" s="172"/>
      <c r="RJ134" s="172"/>
      <c r="RK134" s="172"/>
      <c r="RL134" s="172"/>
      <c r="RM134" s="172"/>
      <c r="RN134" s="172"/>
      <c r="RO134" s="172"/>
      <c r="RP134" s="172"/>
      <c r="RQ134" s="172"/>
      <c r="RR134" s="172"/>
      <c r="RS134" s="172"/>
      <c r="RT134" s="172"/>
      <c r="RU134" s="172"/>
      <c r="RV134" s="172"/>
      <c r="RW134" s="172"/>
      <c r="RX134" s="172"/>
      <c r="RY134" s="172"/>
      <c r="RZ134" s="172"/>
      <c r="SA134" s="172"/>
      <c r="SB134" s="172"/>
      <c r="SC134" s="172"/>
      <c r="SD134" s="172"/>
      <c r="SE134" s="172"/>
      <c r="SF134" s="172"/>
      <c r="SG134" s="172"/>
      <c r="SH134" s="172"/>
      <c r="SI134" s="172"/>
      <c r="SJ134" s="172"/>
      <c r="SK134" s="172"/>
      <c r="SL134" s="172"/>
      <c r="SM134" s="172"/>
      <c r="SN134" s="172"/>
      <c r="SO134" s="172"/>
      <c r="SP134" s="172"/>
      <c r="SQ134" s="172"/>
      <c r="SR134" s="172"/>
      <c r="SS134" s="172"/>
      <c r="ST134" s="172"/>
      <c r="SU134" s="172"/>
      <c r="SV134" s="172"/>
      <c r="SW134" s="172"/>
      <c r="SX134" s="172"/>
      <c r="SY134" s="172"/>
      <c r="SZ134" s="172"/>
      <c r="TA134" s="172"/>
      <c r="TB134" s="172"/>
      <c r="TC134" s="172"/>
      <c r="TD134" s="172"/>
      <c r="TE134" s="172"/>
      <c r="TF134" s="172"/>
      <c r="TG134" s="172"/>
      <c r="TH134" s="172"/>
      <c r="TI134" s="172"/>
      <c r="TJ134" s="172"/>
      <c r="TK134" s="172"/>
      <c r="TL134" s="172"/>
      <c r="TM134" s="172"/>
      <c r="TN134" s="172"/>
      <c r="TO134" s="172"/>
      <c r="TP134" s="172"/>
      <c r="TQ134" s="172"/>
      <c r="TR134" s="172"/>
      <c r="TS134" s="172"/>
      <c r="TT134" s="172"/>
      <c r="TU134" s="172"/>
      <c r="TV134" s="172"/>
      <c r="TW134" s="172"/>
      <c r="TX134" s="172"/>
      <c r="TY134" s="172"/>
      <c r="TZ134" s="172"/>
      <c r="UA134" s="172"/>
      <c r="UB134" s="172"/>
      <c r="UC134" s="172"/>
      <c r="UD134" s="172"/>
      <c r="UE134" s="172"/>
      <c r="UF134" s="172"/>
      <c r="UG134" s="172"/>
      <c r="UH134" s="172"/>
      <c r="UI134" s="172"/>
      <c r="UJ134" s="172"/>
      <c r="UK134" s="172"/>
      <c r="UL134" s="172"/>
      <c r="UM134" s="172"/>
      <c r="UN134" s="172"/>
      <c r="UO134" s="172"/>
      <c r="UP134" s="172"/>
      <c r="UQ134" s="172"/>
      <c r="UR134" s="172"/>
      <c r="US134" s="172"/>
      <c r="UT134" s="172"/>
      <c r="UU134" s="172"/>
      <c r="UV134" s="172"/>
      <c r="UW134" s="172"/>
      <c r="UX134" s="172"/>
      <c r="UY134" s="172"/>
      <c r="UZ134" s="172"/>
      <c r="VA134" s="172"/>
      <c r="VB134" s="172"/>
      <c r="VC134" s="172"/>
      <c r="VD134" s="172"/>
      <c r="VE134" s="172"/>
      <c r="VF134" s="172"/>
      <c r="VG134" s="172"/>
      <c r="VH134" s="172"/>
      <c r="VI134" s="172"/>
      <c r="VJ134" s="172"/>
      <c r="VK134" s="172"/>
      <c r="VL134" s="172"/>
      <c r="VM134" s="172"/>
      <c r="VN134" s="172"/>
      <c r="VO134" s="172"/>
      <c r="VP134" s="172"/>
      <c r="VQ134" s="172"/>
      <c r="VR134" s="172"/>
      <c r="VS134" s="172"/>
      <c r="VT134" s="172"/>
      <c r="VU134" s="172"/>
      <c r="VV134" s="172"/>
      <c r="VW134" s="172"/>
      <c r="VX134" s="172"/>
      <c r="VY134" s="172"/>
      <c r="VZ134" s="172"/>
      <c r="WA134" s="172"/>
      <c r="WB134" s="172"/>
      <c r="WC134" s="172"/>
      <c r="WD134" s="172"/>
      <c r="WE134" s="172"/>
      <c r="WF134" s="172"/>
      <c r="WG134" s="172"/>
      <c r="WH134" s="172"/>
      <c r="WI134" s="172"/>
      <c r="WJ134" s="172"/>
      <c r="WK134" s="172"/>
      <c r="WL134" s="172"/>
      <c r="WM134" s="172"/>
      <c r="WN134" s="172"/>
      <c r="WO134" s="172"/>
      <c r="WP134" s="172"/>
      <c r="WQ134" s="172"/>
      <c r="WR134" s="172"/>
      <c r="WS134" s="172"/>
      <c r="WT134" s="172"/>
      <c r="WU134" s="172"/>
      <c r="WV134" s="172"/>
      <c r="WW134" s="172"/>
      <c r="WX134" s="172"/>
      <c r="WY134" s="172"/>
      <c r="WZ134" s="172"/>
      <c r="XA134" s="172"/>
      <c r="XB134" s="172"/>
      <c r="XC134" s="172"/>
      <c r="XD134" s="172"/>
      <c r="XE134" s="172"/>
      <c r="XF134" s="172"/>
      <c r="XG134" s="172"/>
      <c r="XH134" s="172"/>
      <c r="XI134" s="172"/>
      <c r="XJ134" s="172"/>
      <c r="XK134" s="172"/>
      <c r="XL134" s="172"/>
      <c r="XM134" s="172"/>
      <c r="XN134" s="172"/>
      <c r="XO134" s="172"/>
      <c r="XP134" s="172"/>
      <c r="XQ134" s="172"/>
      <c r="XR134" s="172"/>
      <c r="XS134" s="172"/>
      <c r="XT134" s="172"/>
      <c r="XU134" s="172"/>
      <c r="XV134" s="172"/>
      <c r="XW134" s="172"/>
      <c r="XX134" s="172"/>
      <c r="XY134" s="172"/>
      <c r="XZ134" s="172"/>
      <c r="YA134" s="172"/>
      <c r="YB134" s="172"/>
      <c r="YC134" s="172"/>
      <c r="YD134" s="172"/>
      <c r="YE134" s="172"/>
      <c r="YF134" s="172"/>
      <c r="YG134" s="172"/>
      <c r="YH134" s="172"/>
      <c r="YI134" s="172"/>
      <c r="YJ134" s="172"/>
      <c r="YK134" s="172"/>
      <c r="YL134" s="172"/>
      <c r="YM134" s="172"/>
      <c r="YN134" s="172"/>
      <c r="YO134" s="172"/>
      <c r="YP134" s="172"/>
      <c r="YQ134" s="172"/>
      <c r="YR134" s="172"/>
      <c r="YS134" s="172"/>
      <c r="YT134" s="172"/>
      <c r="YU134" s="172"/>
      <c r="YV134" s="172"/>
      <c r="YW134" s="172"/>
      <c r="YX134" s="172"/>
      <c r="YY134" s="172"/>
      <c r="YZ134" s="172"/>
      <c r="ZA134" s="172"/>
      <c r="ZB134" s="172"/>
      <c r="ZC134" s="172"/>
      <c r="ZD134" s="172"/>
      <c r="ZE134" s="172"/>
      <c r="ZF134" s="172"/>
      <c r="ZG134" s="172"/>
      <c r="ZH134" s="172"/>
      <c r="ZI134" s="172"/>
      <c r="ZJ134" s="172"/>
      <c r="ZK134" s="172"/>
      <c r="ZL134" s="172"/>
      <c r="ZM134" s="172"/>
      <c r="ZN134" s="172"/>
      <c r="ZO134" s="172"/>
      <c r="ZP134" s="172"/>
      <c r="ZQ134" s="172"/>
      <c r="ZR134" s="172"/>
      <c r="ZS134" s="172"/>
      <c r="ZT134" s="172"/>
      <c r="ZU134" s="172"/>
      <c r="ZV134" s="172"/>
      <c r="ZW134" s="172"/>
      <c r="ZX134" s="172"/>
      <c r="ZY134" s="172"/>
      <c r="ZZ134" s="172"/>
      <c r="AAA134" s="172"/>
      <c r="AAB134" s="172"/>
      <c r="AAC134" s="172"/>
      <c r="AAD134" s="172"/>
      <c r="AAE134" s="172"/>
      <c r="AAF134" s="172"/>
      <c r="AAG134" s="172"/>
      <c r="AAH134" s="172"/>
      <c r="AAI134" s="172"/>
      <c r="AAJ134" s="172"/>
      <c r="AAK134" s="172"/>
      <c r="AAL134" s="172"/>
      <c r="AAM134" s="172"/>
      <c r="AAN134" s="172"/>
      <c r="AAO134" s="172"/>
      <c r="AAP134" s="172"/>
      <c r="AAQ134" s="172"/>
      <c r="AAR134" s="172"/>
      <c r="AAS134" s="172"/>
      <c r="AAT134" s="172"/>
      <c r="AAU134" s="172"/>
      <c r="AAV134" s="172"/>
      <c r="AAW134" s="172"/>
      <c r="AAX134" s="172"/>
      <c r="AAY134" s="172"/>
      <c r="AAZ134" s="172"/>
      <c r="ABA134" s="172"/>
      <c r="ABB134" s="172"/>
      <c r="ABC134" s="172"/>
      <c r="ABD134" s="172"/>
      <c r="ABE134" s="172"/>
      <c r="ABF134" s="172"/>
      <c r="ABG134" s="172"/>
      <c r="ABH134" s="172"/>
      <c r="ABI134" s="172"/>
      <c r="ABJ134" s="172"/>
      <c r="ABK134" s="172"/>
      <c r="ABL134" s="172"/>
      <c r="ABM134" s="172"/>
      <c r="ABN134" s="172"/>
      <c r="ABO134" s="172"/>
      <c r="ABP134" s="172"/>
      <c r="ABQ134" s="172"/>
      <c r="ABR134" s="172"/>
      <c r="ABS134" s="172"/>
      <c r="ABT134" s="172"/>
      <c r="ABU134" s="172"/>
      <c r="ABV134" s="172"/>
      <c r="ABW134" s="172"/>
      <c r="ABX134" s="172"/>
      <c r="ABY134" s="172"/>
      <c r="ABZ134" s="172"/>
      <c r="ACA134" s="172"/>
      <c r="ACB134" s="172"/>
      <c r="ACC134" s="172"/>
      <c r="ACD134" s="172"/>
      <c r="ACE134" s="172"/>
      <c r="ACF134" s="172"/>
      <c r="ACG134" s="172"/>
      <c r="ACH134" s="172"/>
      <c r="ACI134" s="172"/>
      <c r="ACJ134" s="172"/>
      <c r="ACK134" s="172"/>
      <c r="ACL134" s="172"/>
      <c r="ACM134" s="172"/>
      <c r="ACN134" s="172"/>
      <c r="ACO134" s="172"/>
      <c r="ACP134" s="172"/>
      <c r="ACQ134" s="172"/>
      <c r="ACR134" s="172"/>
      <c r="ACS134" s="172"/>
      <c r="ACT134" s="172"/>
      <c r="ACU134" s="172"/>
      <c r="ACV134" s="172"/>
      <c r="ACW134" s="172"/>
      <c r="ACX134" s="172"/>
      <c r="ACY134" s="172"/>
      <c r="ACZ134" s="172"/>
      <c r="ADA134" s="172"/>
      <c r="ADB134" s="172"/>
      <c r="ADC134" s="172"/>
      <c r="ADD134" s="172"/>
      <c r="ADE134" s="172"/>
      <c r="ADF134" s="172"/>
      <c r="ADG134" s="172"/>
      <c r="ADH134" s="172"/>
      <c r="ADI134" s="172"/>
      <c r="ADJ134" s="172"/>
      <c r="ADK134" s="172"/>
      <c r="ADL134" s="172"/>
      <c r="ADM134" s="172"/>
      <c r="ADN134" s="172"/>
      <c r="ADO134" s="172"/>
      <c r="ADP134" s="172"/>
      <c r="ADQ134" s="172"/>
      <c r="ADR134" s="172"/>
      <c r="ADS134" s="172"/>
      <c r="ADT134" s="172"/>
      <c r="ADU134" s="172"/>
      <c r="ADV134" s="172"/>
      <c r="ADW134" s="172"/>
      <c r="ADX134" s="172"/>
      <c r="ADY134" s="172"/>
      <c r="ADZ134" s="172"/>
      <c r="AEA134" s="172"/>
      <c r="AEB134" s="172"/>
      <c r="AEC134" s="172"/>
      <c r="AED134" s="172"/>
      <c r="AEE134" s="172"/>
      <c r="AEF134" s="172"/>
      <c r="AEG134" s="172"/>
      <c r="AEH134" s="172"/>
      <c r="AEI134" s="172"/>
      <c r="AEJ134" s="172"/>
      <c r="AEK134" s="172"/>
      <c r="AEL134" s="172"/>
      <c r="AEM134" s="172"/>
      <c r="AEN134" s="172"/>
      <c r="AEO134" s="172"/>
      <c r="AEP134" s="172"/>
      <c r="AEQ134" s="172"/>
      <c r="AER134" s="172"/>
      <c r="AES134" s="172"/>
      <c r="AET134" s="172"/>
      <c r="AEU134" s="172"/>
      <c r="AEV134" s="172"/>
      <c r="AEW134" s="172"/>
      <c r="AEX134" s="172"/>
      <c r="AEY134" s="172"/>
      <c r="AEZ134" s="172"/>
      <c r="AFA134" s="172"/>
      <c r="AFB134" s="172"/>
      <c r="AFC134" s="172"/>
      <c r="AFD134" s="172"/>
      <c r="AFE134" s="172"/>
      <c r="AFF134" s="172"/>
      <c r="AFG134" s="172"/>
      <c r="AFH134" s="172"/>
      <c r="AFI134" s="172"/>
      <c r="AFJ134" s="172"/>
      <c r="AFK134" s="172"/>
      <c r="AFL134" s="172"/>
      <c r="AFM134" s="172"/>
      <c r="AFN134" s="172"/>
      <c r="AFO134" s="172"/>
      <c r="AFP134" s="172"/>
      <c r="AFQ134" s="172"/>
      <c r="AFR134" s="172"/>
      <c r="AFS134" s="172"/>
      <c r="AFT134" s="172"/>
      <c r="AFU134" s="172"/>
      <c r="AFV134" s="172"/>
      <c r="AFW134" s="172"/>
      <c r="AFX134" s="172"/>
      <c r="AFY134" s="172"/>
      <c r="AFZ134" s="172"/>
      <c r="AGA134" s="172"/>
      <c r="AGB134" s="172"/>
      <c r="AGC134" s="172"/>
      <c r="AGD134" s="172"/>
      <c r="AGE134" s="172"/>
      <c r="AGF134" s="172"/>
      <c r="AGG134" s="172"/>
      <c r="AGH134" s="172"/>
      <c r="AGI134" s="172"/>
      <c r="AGJ134" s="172"/>
      <c r="AGK134" s="172"/>
      <c r="AGL134" s="172"/>
      <c r="AGM134" s="172"/>
      <c r="AGN134" s="172"/>
      <c r="AGO134" s="172"/>
      <c r="AGP134" s="172"/>
      <c r="AGQ134" s="172"/>
      <c r="AGR134" s="172"/>
      <c r="AGS134" s="172"/>
      <c r="AGT134" s="172"/>
      <c r="AGU134" s="172"/>
      <c r="AGV134" s="172"/>
      <c r="AGW134" s="172"/>
      <c r="AGX134" s="172"/>
      <c r="AGY134" s="172"/>
      <c r="AGZ134" s="172"/>
      <c r="AHA134" s="172"/>
      <c r="AHB134" s="172"/>
      <c r="AHC134" s="172"/>
      <c r="AHD134" s="172"/>
      <c r="AHE134" s="172"/>
      <c r="AHF134" s="172"/>
      <c r="AHG134" s="172"/>
      <c r="AHH134" s="172"/>
      <c r="AHI134" s="172"/>
      <c r="AHJ134" s="172"/>
      <c r="AHK134" s="172"/>
      <c r="AHL134" s="172"/>
      <c r="AHM134" s="172"/>
      <c r="AHN134" s="172"/>
      <c r="AHO134" s="172"/>
      <c r="AHP134" s="172"/>
      <c r="AHQ134" s="172"/>
      <c r="AHR134" s="172"/>
      <c r="AHS134" s="172"/>
      <c r="AHT134" s="172"/>
      <c r="AHU134" s="172"/>
      <c r="AHV134" s="172"/>
      <c r="AHW134" s="172"/>
      <c r="AHX134" s="172"/>
      <c r="AHY134" s="172"/>
      <c r="AHZ134" s="172"/>
      <c r="AIA134" s="172"/>
      <c r="AIB134" s="172"/>
      <c r="AIC134" s="172"/>
      <c r="AID134" s="172"/>
      <c r="AIE134" s="172"/>
      <c r="AIF134" s="172"/>
      <c r="AIG134" s="172"/>
      <c r="AIH134" s="172"/>
      <c r="AII134" s="172"/>
      <c r="AIJ134" s="172"/>
      <c r="AIK134" s="172"/>
      <c r="AIL134" s="172"/>
      <c r="AIM134" s="172"/>
      <c r="AIN134" s="172"/>
      <c r="AIO134" s="172"/>
      <c r="AIP134" s="172"/>
      <c r="AIQ134" s="172"/>
      <c r="AIR134" s="172"/>
      <c r="AIS134" s="172"/>
      <c r="AIT134" s="172"/>
      <c r="AIU134" s="172"/>
      <c r="AIV134" s="172"/>
      <c r="AIW134" s="172"/>
      <c r="AIX134" s="172"/>
      <c r="AIY134" s="172"/>
      <c r="AIZ134" s="172"/>
      <c r="AJA134" s="172"/>
      <c r="AJB134" s="172"/>
      <c r="AJC134" s="172"/>
      <c r="AJD134" s="172"/>
      <c r="AJE134" s="172"/>
      <c r="AJF134" s="172"/>
      <c r="AJG134" s="172"/>
      <c r="AJH134" s="172"/>
      <c r="AJI134" s="172"/>
      <c r="AJJ134" s="172"/>
      <c r="AJK134" s="172"/>
      <c r="AJL134" s="172"/>
      <c r="AJM134" s="172"/>
      <c r="AJN134" s="172"/>
      <c r="AJO134" s="172"/>
      <c r="AJP134" s="172"/>
      <c r="AJQ134" s="172"/>
      <c r="AJR134" s="172"/>
      <c r="AJS134" s="172"/>
      <c r="AJT134" s="172"/>
      <c r="AJU134" s="172"/>
      <c r="AJV134" s="172"/>
      <c r="AJW134" s="172"/>
      <c r="AJX134" s="172"/>
      <c r="AJY134" s="172"/>
      <c r="AJZ134" s="172"/>
      <c r="AKA134" s="172"/>
      <c r="AKB134" s="172"/>
      <c r="AKC134" s="172"/>
      <c r="AKD134" s="172"/>
      <c r="AKE134" s="172"/>
      <c r="AKF134" s="172"/>
      <c r="AKG134" s="172"/>
      <c r="AKH134" s="172"/>
      <c r="AKI134" s="172"/>
      <c r="AKJ134" s="172"/>
      <c r="AKK134" s="172"/>
      <c r="AKL134" s="172"/>
      <c r="AKM134" s="172"/>
      <c r="AKN134" s="172"/>
      <c r="AKO134" s="172"/>
      <c r="AKP134" s="172"/>
      <c r="AKQ134" s="172"/>
      <c r="AKR134" s="172"/>
      <c r="AKS134" s="172"/>
      <c r="AKT134" s="172"/>
      <c r="AKU134" s="172"/>
      <c r="AKV134" s="172"/>
      <c r="AKW134" s="172"/>
      <c r="AKX134" s="172"/>
      <c r="AKY134" s="172"/>
      <c r="AKZ134" s="172"/>
      <c r="ALA134" s="172"/>
      <c r="ALB134" s="172"/>
      <c r="ALC134" s="172"/>
      <c r="ALD134" s="172"/>
      <c r="ALE134" s="172"/>
      <c r="ALF134" s="172"/>
      <c r="ALG134" s="172"/>
      <c r="ALH134" s="172"/>
      <c r="ALI134" s="172"/>
      <c r="ALJ134" s="172"/>
      <c r="ALK134" s="172"/>
      <c r="ALL134" s="172"/>
      <c r="ALM134" s="172"/>
      <c r="ALN134" s="172"/>
      <c r="ALO134" s="172"/>
      <c r="ALP134" s="172"/>
      <c r="ALQ134" s="172"/>
      <c r="ALR134" s="172"/>
      <c r="ALS134" s="172"/>
      <c r="ALT134" s="172"/>
      <c r="ALU134" s="172"/>
      <c r="ALV134" s="172"/>
      <c r="ALW134" s="172"/>
      <c r="ALX134" s="172"/>
      <c r="ALY134" s="172"/>
      <c r="ALZ134" s="172"/>
      <c r="AMA134" s="172"/>
      <c r="AMB134" s="172"/>
      <c r="AMC134" s="172"/>
      <c r="AMD134" s="172"/>
      <c r="AME134" s="172"/>
      <c r="AMF134" s="172"/>
      <c r="AMG134" s="172"/>
      <c r="AMH134" s="172"/>
      <c r="AMI134" s="172"/>
      <c r="AMJ134" s="172"/>
      <c r="AMK134" s="172"/>
      <c r="AML134" s="172"/>
    </row>
    <row r="135" spans="1:1026" s="282" customFormat="1">
      <c r="A135" s="408" t="s">
        <v>529</v>
      </c>
      <c r="B135" s="408" t="s">
        <v>530</v>
      </c>
      <c r="C135" s="154">
        <f t="shared" si="169"/>
        <v>17</v>
      </c>
      <c r="D135" s="167">
        <f t="shared" si="170"/>
        <v>68</v>
      </c>
      <c r="E135" s="166" t="str">
        <f t="shared" si="171"/>
        <v>9C</v>
      </c>
      <c r="F135" s="367" t="str">
        <f t="shared" si="172"/>
        <v>1B</v>
      </c>
      <c r="G135" s="367" t="str">
        <f t="shared" si="173"/>
        <v>06</v>
      </c>
      <c r="H135" s="367" t="str">
        <f t="shared" si="174"/>
        <v>57</v>
      </c>
      <c r="I135" s="367" t="str">
        <f t="shared" si="175"/>
        <v>00</v>
      </c>
      <c r="J135" s="367" t="str">
        <f t="shared" si="176"/>
        <v>11</v>
      </c>
      <c r="K135" s="367" t="str">
        <f t="shared" si="177"/>
        <v>06</v>
      </c>
      <c r="L135" s="367" t="str">
        <f t="shared" si="178"/>
        <v>2B</v>
      </c>
      <c r="M135" s="367" t="str">
        <f t="shared" si="179"/>
        <v>4</v>
      </c>
      <c r="N135" s="367" t="str">
        <f t="shared" si="180"/>
        <v/>
      </c>
      <c r="O135" s="156" t="str">
        <f t="shared" si="181"/>
        <v/>
      </c>
      <c r="P135" s="157" t="str">
        <f t="shared" si="214"/>
        <v>1</v>
      </c>
      <c r="Q135" s="158" t="str">
        <f t="shared" si="214"/>
        <v>0</v>
      </c>
      <c r="R135" s="158" t="str">
        <f t="shared" si="214"/>
        <v>0</v>
      </c>
      <c r="S135" s="159" t="str">
        <f t="shared" si="214"/>
        <v>1</v>
      </c>
      <c r="T135" s="158" t="str">
        <f t="shared" si="214"/>
        <v>1</v>
      </c>
      <c r="U135" s="158" t="str">
        <f t="shared" si="214"/>
        <v>1</v>
      </c>
      <c r="V135" s="158" t="str">
        <f t="shared" si="214"/>
        <v>0</v>
      </c>
      <c r="W135" s="159" t="str">
        <f t="shared" si="214"/>
        <v>0</v>
      </c>
      <c r="X135" s="158" t="str">
        <f t="shared" si="215"/>
        <v>0</v>
      </c>
      <c r="Y135" s="158" t="str">
        <f t="shared" si="215"/>
        <v>0</v>
      </c>
      <c r="Z135" s="158" t="str">
        <f t="shared" si="215"/>
        <v>0</v>
      </c>
      <c r="AA135" s="159" t="str">
        <f t="shared" si="215"/>
        <v>1</v>
      </c>
      <c r="AB135" s="161" t="str">
        <f t="shared" si="215"/>
        <v>1</v>
      </c>
      <c r="AC135" s="161" t="str">
        <f t="shared" si="215"/>
        <v>0</v>
      </c>
      <c r="AD135" s="158" t="str">
        <f t="shared" si="215"/>
        <v>1</v>
      </c>
      <c r="AE135" s="159" t="str">
        <f t="shared" si="215"/>
        <v>1</v>
      </c>
      <c r="AF135" s="367" t="str">
        <f t="shared" si="216"/>
        <v>0</v>
      </c>
      <c r="AG135" s="162" t="str">
        <f t="shared" si="216"/>
        <v>0</v>
      </c>
      <c r="AH135" s="163" t="str">
        <f t="shared" si="216"/>
        <v>0</v>
      </c>
      <c r="AI135" s="165" t="str">
        <f t="shared" si="216"/>
        <v>0</v>
      </c>
      <c r="AJ135" s="164" t="str">
        <f t="shared" si="216"/>
        <v>0</v>
      </c>
      <c r="AK135" s="164" t="str">
        <f t="shared" si="216"/>
        <v>1</v>
      </c>
      <c r="AL135" s="289" t="str">
        <f t="shared" si="216"/>
        <v>1</v>
      </c>
      <c r="AM135" s="165" t="str">
        <f t="shared" si="216"/>
        <v>0</v>
      </c>
      <c r="AN135" s="230" t="str">
        <f t="shared" si="217"/>
        <v>0</v>
      </c>
      <c r="AO135" s="230" t="str">
        <f t="shared" si="217"/>
        <v>1</v>
      </c>
      <c r="AP135" s="230" t="str">
        <f t="shared" si="217"/>
        <v>0</v>
      </c>
      <c r="AQ135" s="231" t="str">
        <f t="shared" si="217"/>
        <v>1</v>
      </c>
      <c r="AR135" s="230" t="str">
        <f t="shared" si="217"/>
        <v>0</v>
      </c>
      <c r="AS135" s="230" t="str">
        <f t="shared" si="217"/>
        <v>1</v>
      </c>
      <c r="AT135" s="230" t="str">
        <f t="shared" si="217"/>
        <v>1</v>
      </c>
      <c r="AU135" s="231" t="str">
        <f t="shared" si="217"/>
        <v>1</v>
      </c>
      <c r="AV135" s="230" t="str">
        <f t="shared" si="218"/>
        <v>0</v>
      </c>
      <c r="AW135" s="232" t="str">
        <f t="shared" si="218"/>
        <v>0</v>
      </c>
      <c r="AX135" s="232" t="str">
        <f t="shared" si="218"/>
        <v>0</v>
      </c>
      <c r="AY135" s="233" t="str">
        <f t="shared" si="218"/>
        <v>0</v>
      </c>
      <c r="AZ135" s="232" t="str">
        <f t="shared" si="218"/>
        <v>0</v>
      </c>
      <c r="BA135" s="232" t="str">
        <f t="shared" si="218"/>
        <v>0</v>
      </c>
      <c r="BB135" s="232" t="str">
        <f t="shared" si="218"/>
        <v>0</v>
      </c>
      <c r="BC135" s="233" t="str">
        <f t="shared" si="218"/>
        <v>0</v>
      </c>
      <c r="BD135" s="168" t="str">
        <f t="shared" si="219"/>
        <v>0</v>
      </c>
      <c r="BE135" s="168" t="str">
        <f t="shared" si="219"/>
        <v>0</v>
      </c>
      <c r="BF135" s="168" t="str">
        <f t="shared" si="219"/>
        <v>0</v>
      </c>
      <c r="BG135" s="169" t="str">
        <f t="shared" si="219"/>
        <v>1</v>
      </c>
      <c r="BH135" s="168" t="str">
        <f t="shared" si="219"/>
        <v>0</v>
      </c>
      <c r="BI135" s="168" t="str">
        <f t="shared" si="219"/>
        <v>0</v>
      </c>
      <c r="BJ135" s="168" t="str">
        <f t="shared" si="219"/>
        <v>0</v>
      </c>
      <c r="BK135" s="169" t="str">
        <f t="shared" si="219"/>
        <v>1</v>
      </c>
      <c r="BL135" s="168" t="str">
        <f t="shared" si="220"/>
        <v>0</v>
      </c>
      <c r="BM135" s="168" t="str">
        <f t="shared" si="220"/>
        <v>0</v>
      </c>
      <c r="BN135" s="168" t="str">
        <f t="shared" si="220"/>
        <v>0</v>
      </c>
      <c r="BO135" s="169" t="str">
        <f t="shared" si="220"/>
        <v>0</v>
      </c>
      <c r="BP135" s="168" t="str">
        <f t="shared" si="220"/>
        <v>0</v>
      </c>
      <c r="BQ135" s="168" t="str">
        <f t="shared" si="220"/>
        <v>1</v>
      </c>
      <c r="BR135" s="168" t="str">
        <f t="shared" si="220"/>
        <v>1</v>
      </c>
      <c r="BS135" s="169" t="str">
        <f t="shared" si="220"/>
        <v>0</v>
      </c>
      <c r="BT135" s="302" t="str">
        <f t="shared" si="221"/>
        <v>0</v>
      </c>
      <c r="BU135" s="302" t="str">
        <f t="shared" si="221"/>
        <v>0</v>
      </c>
      <c r="BV135" s="302" t="str">
        <f t="shared" si="221"/>
        <v>1</v>
      </c>
      <c r="BW135" s="303" t="str">
        <f t="shared" si="221"/>
        <v>0</v>
      </c>
      <c r="BX135" s="302" t="str">
        <f t="shared" si="221"/>
        <v>1</v>
      </c>
      <c r="BY135" s="302" t="str">
        <f t="shared" si="221"/>
        <v>0</v>
      </c>
      <c r="BZ135" s="302" t="str">
        <f t="shared" si="221"/>
        <v>1</v>
      </c>
      <c r="CA135" s="303" t="str">
        <f t="shared" si="221"/>
        <v>1</v>
      </c>
      <c r="CB135" s="164" t="str">
        <f t="shared" si="222"/>
        <v>0</v>
      </c>
      <c r="CC135" s="289" t="str">
        <f t="shared" si="222"/>
        <v>1</v>
      </c>
      <c r="CD135" s="340" t="str">
        <f t="shared" si="222"/>
        <v>0</v>
      </c>
      <c r="CE135" s="341" t="str">
        <f t="shared" si="222"/>
        <v>0</v>
      </c>
      <c r="CF135" s="340" t="str">
        <f t="shared" si="222"/>
        <v>0</v>
      </c>
      <c r="CG135" s="340" t="str">
        <f t="shared" si="222"/>
        <v>0</v>
      </c>
      <c r="CH135" s="340" t="str">
        <f t="shared" si="222"/>
        <v>0</v>
      </c>
      <c r="CI135" s="341" t="str">
        <f t="shared" si="222"/>
        <v>0</v>
      </c>
      <c r="CJ135" s="367"/>
      <c r="CK135" s="367"/>
      <c r="CL135" s="32" t="str">
        <f t="shared" si="146"/>
        <v>9C1B</v>
      </c>
      <c r="CM135" s="285">
        <f t="shared" si="182"/>
        <v>87</v>
      </c>
      <c r="CN135" s="285">
        <f t="shared" si="183"/>
        <v>97</v>
      </c>
      <c r="CO135" s="142">
        <f t="shared" si="184"/>
        <v>65.3</v>
      </c>
      <c r="CP135" s="142">
        <f t="shared" si="185"/>
        <v>18.5</v>
      </c>
      <c r="CQ135" s="154">
        <f t="shared" si="148"/>
        <v>3</v>
      </c>
      <c r="CR135" s="367"/>
      <c r="CS135" s="170">
        <f t="shared" si="186"/>
        <v>9</v>
      </c>
      <c r="CT135" s="23">
        <f t="shared" si="187"/>
        <v>12</v>
      </c>
      <c r="CU135" s="171">
        <f t="shared" si="188"/>
        <v>1</v>
      </c>
      <c r="CV135" s="23">
        <f t="shared" si="189"/>
        <v>11</v>
      </c>
      <c r="CW135" s="172">
        <f t="shared" si="190"/>
        <v>0</v>
      </c>
      <c r="CX135" s="24">
        <f t="shared" si="191"/>
        <v>6</v>
      </c>
      <c r="CY135" s="267">
        <f t="shared" si="192"/>
        <v>5</v>
      </c>
      <c r="CZ135" s="268">
        <f t="shared" si="193"/>
        <v>7</v>
      </c>
      <c r="DA135" s="267">
        <f t="shared" si="194"/>
        <v>0</v>
      </c>
      <c r="DB135" s="268">
        <f t="shared" si="195"/>
        <v>0</v>
      </c>
      <c r="DC135" s="173">
        <f t="shared" si="196"/>
        <v>1</v>
      </c>
      <c r="DD135" s="26">
        <f t="shared" si="197"/>
        <v>1</v>
      </c>
      <c r="DE135" s="173">
        <f t="shared" si="198"/>
        <v>0</v>
      </c>
      <c r="DF135" s="26">
        <f t="shared" si="199"/>
        <v>6</v>
      </c>
      <c r="DG135" s="326">
        <f t="shared" si="200"/>
        <v>2</v>
      </c>
      <c r="DH135" s="327">
        <f t="shared" si="201"/>
        <v>11</v>
      </c>
      <c r="DI135" s="172">
        <f t="shared" si="202"/>
        <v>4</v>
      </c>
      <c r="DJ135" s="24">
        <f t="shared" si="203"/>
        <v>0</v>
      </c>
      <c r="DK135" s="172"/>
      <c r="DL135" s="19">
        <f t="shared" si="204"/>
        <v>156</v>
      </c>
      <c r="DM135" s="19">
        <f t="shared" si="205"/>
        <v>27</v>
      </c>
      <c r="DN135" s="174">
        <f t="shared" si="206"/>
        <v>6</v>
      </c>
      <c r="DO135" s="278">
        <f t="shared" si="207"/>
        <v>87</v>
      </c>
      <c r="DP135" s="278">
        <f t="shared" si="208"/>
        <v>0</v>
      </c>
      <c r="DQ135" s="20">
        <f t="shared" si="209"/>
        <v>17</v>
      </c>
      <c r="DR135" s="20">
        <f t="shared" si="210"/>
        <v>6</v>
      </c>
      <c r="DS135" s="337">
        <f t="shared" si="211"/>
        <v>43</v>
      </c>
      <c r="DT135" s="174">
        <f t="shared" si="212"/>
        <v>64</v>
      </c>
      <c r="DU135" s="172">
        <f t="shared" si="213"/>
        <v>43</v>
      </c>
      <c r="DV135" s="172"/>
      <c r="DW135" s="172"/>
      <c r="DX135" s="172"/>
      <c r="DY135" s="172"/>
      <c r="DZ135" s="172"/>
      <c r="EA135" s="172"/>
      <c r="EB135" s="172"/>
      <c r="EC135" s="172"/>
      <c r="ED135" s="172"/>
      <c r="EE135" s="172"/>
      <c r="EF135" s="172"/>
      <c r="EG135" s="172"/>
      <c r="EH135" s="172"/>
      <c r="EI135" s="172"/>
      <c r="EJ135" s="172"/>
      <c r="EK135" s="172"/>
      <c r="EL135" s="172"/>
      <c r="EM135" s="172"/>
      <c r="EN135" s="172"/>
      <c r="EO135" s="172"/>
      <c r="EP135" s="172"/>
      <c r="EQ135" s="172"/>
      <c r="ER135" s="172"/>
      <c r="ES135" s="172"/>
      <c r="ET135" s="172"/>
      <c r="EU135" s="172"/>
      <c r="EV135" s="172"/>
      <c r="EW135" s="172"/>
      <c r="EX135" s="172"/>
      <c r="EY135" s="172"/>
      <c r="EZ135" s="172"/>
      <c r="FA135" s="172"/>
      <c r="FB135" s="172"/>
      <c r="FC135" s="172"/>
      <c r="FD135" s="172"/>
      <c r="FE135" s="172"/>
      <c r="FF135" s="172"/>
      <c r="FG135" s="172"/>
      <c r="FH135" s="172"/>
      <c r="FI135" s="172"/>
      <c r="FJ135" s="172"/>
      <c r="FK135" s="172"/>
      <c r="FL135" s="172"/>
      <c r="FM135" s="172"/>
      <c r="FN135" s="172"/>
      <c r="FO135" s="172"/>
      <c r="FP135" s="172"/>
      <c r="FQ135" s="172"/>
      <c r="FR135" s="172"/>
      <c r="FS135" s="172"/>
      <c r="FT135" s="172"/>
      <c r="FU135" s="172"/>
      <c r="FV135" s="172"/>
      <c r="FW135" s="172"/>
      <c r="FX135" s="172"/>
      <c r="FY135" s="172"/>
      <c r="FZ135" s="172"/>
      <c r="GA135" s="172"/>
      <c r="GB135" s="172"/>
      <c r="GC135" s="172"/>
      <c r="GD135" s="172"/>
      <c r="GE135" s="172"/>
      <c r="GF135" s="172"/>
      <c r="GG135" s="172"/>
      <c r="GH135" s="172"/>
      <c r="GI135" s="172"/>
      <c r="GJ135" s="172"/>
      <c r="GK135" s="172"/>
      <c r="GL135" s="172"/>
      <c r="GM135" s="172"/>
      <c r="GN135" s="172"/>
      <c r="GO135" s="172"/>
      <c r="GP135" s="172"/>
      <c r="GQ135" s="172"/>
      <c r="GR135" s="172"/>
      <c r="GS135" s="172"/>
      <c r="GT135" s="172"/>
      <c r="GU135" s="172"/>
      <c r="GV135" s="172"/>
      <c r="GW135" s="172"/>
      <c r="GX135" s="172"/>
      <c r="GY135" s="172"/>
      <c r="GZ135" s="172"/>
      <c r="HA135" s="172"/>
      <c r="HB135" s="172"/>
      <c r="HC135" s="172"/>
      <c r="HD135" s="172"/>
      <c r="HE135" s="172"/>
      <c r="HF135" s="172"/>
      <c r="HG135" s="172"/>
      <c r="HH135" s="172"/>
      <c r="HI135" s="172"/>
      <c r="HJ135" s="172"/>
      <c r="HK135" s="172"/>
      <c r="HL135" s="172"/>
      <c r="HM135" s="172"/>
      <c r="HN135" s="172"/>
      <c r="HO135" s="172"/>
      <c r="HP135" s="172"/>
      <c r="HQ135" s="172"/>
      <c r="HR135" s="172"/>
      <c r="HS135" s="172"/>
      <c r="HT135" s="172"/>
      <c r="HU135" s="172"/>
      <c r="HV135" s="172"/>
      <c r="HW135" s="172"/>
      <c r="HX135" s="172"/>
      <c r="HY135" s="172"/>
      <c r="HZ135" s="172"/>
      <c r="IA135" s="172"/>
      <c r="IB135" s="172"/>
      <c r="IC135" s="172"/>
      <c r="ID135" s="172"/>
      <c r="IE135" s="172"/>
      <c r="IF135" s="172"/>
      <c r="IG135" s="172"/>
      <c r="IH135" s="172"/>
      <c r="II135" s="172"/>
      <c r="IJ135" s="172"/>
      <c r="IK135" s="172"/>
      <c r="IL135" s="172"/>
      <c r="IM135" s="172"/>
      <c r="IN135" s="172"/>
      <c r="IO135" s="172"/>
      <c r="IP135" s="172"/>
      <c r="IQ135" s="172"/>
      <c r="IR135" s="172"/>
      <c r="IS135" s="172"/>
      <c r="IT135" s="172"/>
      <c r="IU135" s="172"/>
      <c r="IV135" s="172"/>
      <c r="IW135" s="172"/>
      <c r="IX135" s="172"/>
      <c r="IY135" s="172"/>
      <c r="IZ135" s="172"/>
      <c r="JA135" s="172"/>
      <c r="JB135" s="172"/>
      <c r="JC135" s="172"/>
      <c r="JD135" s="172"/>
      <c r="JE135" s="172"/>
      <c r="JF135" s="172"/>
      <c r="JG135" s="172"/>
      <c r="JH135" s="172"/>
      <c r="JI135" s="172"/>
      <c r="JJ135" s="172"/>
      <c r="JK135" s="172"/>
      <c r="JL135" s="172"/>
      <c r="JM135" s="172"/>
      <c r="JN135" s="172"/>
      <c r="JO135" s="172"/>
      <c r="JP135" s="172"/>
      <c r="JQ135" s="172"/>
      <c r="JR135" s="172"/>
      <c r="JS135" s="172"/>
      <c r="JT135" s="172"/>
      <c r="JU135" s="172"/>
      <c r="JV135" s="172"/>
      <c r="JW135" s="172"/>
      <c r="JX135" s="172"/>
      <c r="JY135" s="172"/>
      <c r="JZ135" s="172"/>
      <c r="KA135" s="172"/>
      <c r="KB135" s="172"/>
      <c r="KC135" s="172"/>
      <c r="KD135" s="172"/>
      <c r="KE135" s="172"/>
      <c r="KF135" s="172"/>
      <c r="KG135" s="172"/>
      <c r="KH135" s="172"/>
      <c r="KI135" s="172"/>
      <c r="KJ135" s="172"/>
      <c r="KK135" s="172"/>
      <c r="KL135" s="172"/>
      <c r="KM135" s="172"/>
      <c r="KN135" s="172"/>
      <c r="KO135" s="172"/>
      <c r="KP135" s="172"/>
      <c r="KQ135" s="172"/>
      <c r="KR135" s="172"/>
      <c r="KS135" s="172"/>
      <c r="KT135" s="172"/>
      <c r="KU135" s="172"/>
      <c r="KV135" s="172"/>
      <c r="KW135" s="172"/>
      <c r="KX135" s="172"/>
      <c r="KY135" s="172"/>
      <c r="KZ135" s="172"/>
      <c r="LA135" s="172"/>
      <c r="LB135" s="172"/>
      <c r="LC135" s="172"/>
      <c r="LD135" s="172"/>
      <c r="LE135" s="172"/>
      <c r="LF135" s="172"/>
      <c r="LG135" s="172"/>
      <c r="LH135" s="172"/>
      <c r="LI135" s="172"/>
      <c r="LJ135" s="172"/>
      <c r="LK135" s="172"/>
      <c r="LL135" s="172"/>
      <c r="LM135" s="172"/>
      <c r="LN135" s="172"/>
      <c r="LO135" s="172"/>
      <c r="LP135" s="172"/>
      <c r="LQ135" s="172"/>
      <c r="LR135" s="172"/>
      <c r="LS135" s="172"/>
      <c r="LT135" s="172"/>
      <c r="LU135" s="172"/>
      <c r="LV135" s="172"/>
      <c r="LW135" s="172"/>
      <c r="LX135" s="172"/>
      <c r="LY135" s="172"/>
      <c r="LZ135" s="172"/>
      <c r="MA135" s="172"/>
      <c r="MB135" s="172"/>
      <c r="MC135" s="172"/>
      <c r="MD135" s="172"/>
      <c r="ME135" s="172"/>
      <c r="MF135" s="172"/>
      <c r="MG135" s="172"/>
      <c r="MH135" s="172"/>
      <c r="MI135" s="172"/>
      <c r="MJ135" s="172"/>
      <c r="MK135" s="172"/>
      <c r="ML135" s="172"/>
      <c r="MM135" s="172"/>
      <c r="MN135" s="172"/>
      <c r="MO135" s="172"/>
      <c r="MP135" s="172"/>
      <c r="MQ135" s="172"/>
      <c r="MR135" s="172"/>
      <c r="MS135" s="172"/>
      <c r="MT135" s="172"/>
      <c r="MU135" s="172"/>
      <c r="MV135" s="172"/>
      <c r="MW135" s="172"/>
      <c r="MX135" s="172"/>
      <c r="MY135" s="172"/>
      <c r="MZ135" s="172"/>
      <c r="NA135" s="172"/>
      <c r="NB135" s="172"/>
      <c r="NC135" s="172"/>
      <c r="ND135" s="172"/>
      <c r="NE135" s="172"/>
      <c r="NF135" s="172"/>
      <c r="NG135" s="172"/>
      <c r="NH135" s="172"/>
      <c r="NI135" s="172"/>
      <c r="NJ135" s="172"/>
      <c r="NK135" s="172"/>
      <c r="NL135" s="172"/>
      <c r="NM135" s="172"/>
      <c r="NN135" s="172"/>
      <c r="NO135" s="172"/>
      <c r="NP135" s="172"/>
      <c r="NQ135" s="172"/>
      <c r="NR135" s="172"/>
      <c r="NS135" s="172"/>
      <c r="NT135" s="172"/>
      <c r="NU135" s="172"/>
      <c r="NV135" s="172"/>
      <c r="NW135" s="172"/>
      <c r="NX135" s="172"/>
      <c r="NY135" s="172"/>
      <c r="NZ135" s="172"/>
      <c r="OA135" s="172"/>
      <c r="OB135" s="172"/>
      <c r="OC135" s="172"/>
      <c r="OD135" s="172"/>
      <c r="OE135" s="172"/>
      <c r="OF135" s="172"/>
      <c r="OG135" s="172"/>
      <c r="OH135" s="172"/>
      <c r="OI135" s="172"/>
      <c r="OJ135" s="172"/>
      <c r="OK135" s="172"/>
      <c r="OL135" s="172"/>
      <c r="OM135" s="172"/>
      <c r="ON135" s="172"/>
      <c r="OO135" s="172"/>
      <c r="OP135" s="172"/>
      <c r="OQ135" s="172"/>
      <c r="OR135" s="172"/>
      <c r="OS135" s="172"/>
      <c r="OT135" s="172"/>
      <c r="OU135" s="172"/>
      <c r="OV135" s="172"/>
      <c r="OW135" s="172"/>
      <c r="OX135" s="172"/>
      <c r="OY135" s="172"/>
      <c r="OZ135" s="172"/>
      <c r="PA135" s="172"/>
      <c r="PB135" s="172"/>
      <c r="PC135" s="172"/>
      <c r="PD135" s="172"/>
      <c r="PE135" s="172"/>
      <c r="PF135" s="172"/>
      <c r="PG135" s="172"/>
      <c r="PH135" s="172"/>
      <c r="PI135" s="172"/>
      <c r="PJ135" s="172"/>
      <c r="PK135" s="172"/>
      <c r="PL135" s="172"/>
      <c r="PM135" s="172"/>
      <c r="PN135" s="172"/>
      <c r="PO135" s="172"/>
      <c r="PP135" s="172"/>
      <c r="PQ135" s="172"/>
      <c r="PR135" s="172"/>
      <c r="PS135" s="172"/>
      <c r="PT135" s="172"/>
      <c r="PU135" s="172"/>
      <c r="PV135" s="172"/>
      <c r="PW135" s="172"/>
      <c r="PX135" s="172"/>
      <c r="PY135" s="172"/>
      <c r="PZ135" s="172"/>
      <c r="QA135" s="172"/>
      <c r="QB135" s="172"/>
      <c r="QC135" s="172"/>
      <c r="QD135" s="172"/>
      <c r="QE135" s="172"/>
      <c r="QF135" s="172"/>
      <c r="QG135" s="172"/>
      <c r="QH135" s="172"/>
      <c r="QI135" s="172"/>
      <c r="QJ135" s="172"/>
      <c r="QK135" s="172"/>
      <c r="QL135" s="172"/>
      <c r="QM135" s="172"/>
      <c r="QN135" s="172"/>
      <c r="QO135" s="172"/>
      <c r="QP135" s="172"/>
      <c r="QQ135" s="172"/>
      <c r="QR135" s="172"/>
      <c r="QS135" s="172"/>
      <c r="QT135" s="172"/>
      <c r="QU135" s="172"/>
      <c r="QV135" s="172"/>
      <c r="QW135" s="172"/>
      <c r="QX135" s="172"/>
      <c r="QY135" s="172"/>
      <c r="QZ135" s="172"/>
      <c r="RA135" s="172"/>
      <c r="RB135" s="172"/>
      <c r="RC135" s="172"/>
      <c r="RD135" s="172"/>
      <c r="RE135" s="172"/>
      <c r="RF135" s="172"/>
      <c r="RG135" s="172"/>
      <c r="RH135" s="172"/>
      <c r="RI135" s="172"/>
      <c r="RJ135" s="172"/>
      <c r="RK135" s="172"/>
      <c r="RL135" s="172"/>
      <c r="RM135" s="172"/>
      <c r="RN135" s="172"/>
      <c r="RO135" s="172"/>
      <c r="RP135" s="172"/>
      <c r="RQ135" s="172"/>
      <c r="RR135" s="172"/>
      <c r="RS135" s="172"/>
      <c r="RT135" s="172"/>
      <c r="RU135" s="172"/>
      <c r="RV135" s="172"/>
      <c r="RW135" s="172"/>
      <c r="RX135" s="172"/>
      <c r="RY135" s="172"/>
      <c r="RZ135" s="172"/>
      <c r="SA135" s="172"/>
      <c r="SB135" s="172"/>
      <c r="SC135" s="172"/>
      <c r="SD135" s="172"/>
      <c r="SE135" s="172"/>
      <c r="SF135" s="172"/>
      <c r="SG135" s="172"/>
      <c r="SH135" s="172"/>
      <c r="SI135" s="172"/>
      <c r="SJ135" s="172"/>
      <c r="SK135" s="172"/>
      <c r="SL135" s="172"/>
      <c r="SM135" s="172"/>
      <c r="SN135" s="172"/>
      <c r="SO135" s="172"/>
      <c r="SP135" s="172"/>
      <c r="SQ135" s="172"/>
      <c r="SR135" s="172"/>
      <c r="SS135" s="172"/>
      <c r="ST135" s="172"/>
      <c r="SU135" s="172"/>
      <c r="SV135" s="172"/>
      <c r="SW135" s="172"/>
      <c r="SX135" s="172"/>
      <c r="SY135" s="172"/>
      <c r="SZ135" s="172"/>
      <c r="TA135" s="172"/>
      <c r="TB135" s="172"/>
      <c r="TC135" s="172"/>
      <c r="TD135" s="172"/>
      <c r="TE135" s="172"/>
      <c r="TF135" s="172"/>
      <c r="TG135" s="172"/>
      <c r="TH135" s="172"/>
      <c r="TI135" s="172"/>
      <c r="TJ135" s="172"/>
      <c r="TK135" s="172"/>
      <c r="TL135" s="172"/>
      <c r="TM135" s="172"/>
      <c r="TN135" s="172"/>
      <c r="TO135" s="172"/>
      <c r="TP135" s="172"/>
      <c r="TQ135" s="172"/>
      <c r="TR135" s="172"/>
      <c r="TS135" s="172"/>
      <c r="TT135" s="172"/>
      <c r="TU135" s="172"/>
      <c r="TV135" s="172"/>
      <c r="TW135" s="172"/>
      <c r="TX135" s="172"/>
      <c r="TY135" s="172"/>
      <c r="TZ135" s="172"/>
      <c r="UA135" s="172"/>
      <c r="UB135" s="172"/>
      <c r="UC135" s="172"/>
      <c r="UD135" s="172"/>
      <c r="UE135" s="172"/>
      <c r="UF135" s="172"/>
      <c r="UG135" s="172"/>
      <c r="UH135" s="172"/>
      <c r="UI135" s="172"/>
      <c r="UJ135" s="172"/>
      <c r="UK135" s="172"/>
      <c r="UL135" s="172"/>
      <c r="UM135" s="172"/>
      <c r="UN135" s="172"/>
      <c r="UO135" s="172"/>
      <c r="UP135" s="172"/>
      <c r="UQ135" s="172"/>
      <c r="UR135" s="172"/>
      <c r="US135" s="172"/>
      <c r="UT135" s="172"/>
      <c r="UU135" s="172"/>
      <c r="UV135" s="172"/>
      <c r="UW135" s="172"/>
      <c r="UX135" s="172"/>
      <c r="UY135" s="172"/>
      <c r="UZ135" s="172"/>
      <c r="VA135" s="172"/>
      <c r="VB135" s="172"/>
      <c r="VC135" s="172"/>
      <c r="VD135" s="172"/>
      <c r="VE135" s="172"/>
      <c r="VF135" s="172"/>
      <c r="VG135" s="172"/>
      <c r="VH135" s="172"/>
      <c r="VI135" s="172"/>
      <c r="VJ135" s="172"/>
      <c r="VK135" s="172"/>
      <c r="VL135" s="172"/>
      <c r="VM135" s="172"/>
      <c r="VN135" s="172"/>
      <c r="VO135" s="172"/>
      <c r="VP135" s="172"/>
      <c r="VQ135" s="172"/>
      <c r="VR135" s="172"/>
      <c r="VS135" s="172"/>
      <c r="VT135" s="172"/>
      <c r="VU135" s="172"/>
      <c r="VV135" s="172"/>
      <c r="VW135" s="172"/>
      <c r="VX135" s="172"/>
      <c r="VY135" s="172"/>
      <c r="VZ135" s="172"/>
      <c r="WA135" s="172"/>
      <c r="WB135" s="172"/>
      <c r="WC135" s="172"/>
      <c r="WD135" s="172"/>
      <c r="WE135" s="172"/>
      <c r="WF135" s="172"/>
      <c r="WG135" s="172"/>
      <c r="WH135" s="172"/>
      <c r="WI135" s="172"/>
      <c r="WJ135" s="172"/>
      <c r="WK135" s="172"/>
      <c r="WL135" s="172"/>
      <c r="WM135" s="172"/>
      <c r="WN135" s="172"/>
      <c r="WO135" s="172"/>
      <c r="WP135" s="172"/>
      <c r="WQ135" s="172"/>
      <c r="WR135" s="172"/>
      <c r="WS135" s="172"/>
      <c r="WT135" s="172"/>
      <c r="WU135" s="172"/>
      <c r="WV135" s="172"/>
      <c r="WW135" s="172"/>
      <c r="WX135" s="172"/>
      <c r="WY135" s="172"/>
      <c r="WZ135" s="172"/>
      <c r="XA135" s="172"/>
      <c r="XB135" s="172"/>
      <c r="XC135" s="172"/>
      <c r="XD135" s="172"/>
      <c r="XE135" s="172"/>
      <c r="XF135" s="172"/>
      <c r="XG135" s="172"/>
      <c r="XH135" s="172"/>
      <c r="XI135" s="172"/>
      <c r="XJ135" s="172"/>
      <c r="XK135" s="172"/>
      <c r="XL135" s="172"/>
      <c r="XM135" s="172"/>
      <c r="XN135" s="172"/>
      <c r="XO135" s="172"/>
      <c r="XP135" s="172"/>
      <c r="XQ135" s="172"/>
      <c r="XR135" s="172"/>
      <c r="XS135" s="172"/>
      <c r="XT135" s="172"/>
      <c r="XU135" s="172"/>
      <c r="XV135" s="172"/>
      <c r="XW135" s="172"/>
      <c r="XX135" s="172"/>
      <c r="XY135" s="172"/>
      <c r="XZ135" s="172"/>
      <c r="YA135" s="172"/>
      <c r="YB135" s="172"/>
      <c r="YC135" s="172"/>
      <c r="YD135" s="172"/>
      <c r="YE135" s="172"/>
      <c r="YF135" s="172"/>
      <c r="YG135" s="172"/>
      <c r="YH135" s="172"/>
      <c r="YI135" s="172"/>
      <c r="YJ135" s="172"/>
      <c r="YK135" s="172"/>
      <c r="YL135" s="172"/>
      <c r="YM135" s="172"/>
      <c r="YN135" s="172"/>
      <c r="YO135" s="172"/>
      <c r="YP135" s="172"/>
      <c r="YQ135" s="172"/>
      <c r="YR135" s="172"/>
      <c r="YS135" s="172"/>
      <c r="YT135" s="172"/>
      <c r="YU135" s="172"/>
      <c r="YV135" s="172"/>
      <c r="YW135" s="172"/>
      <c r="YX135" s="172"/>
      <c r="YY135" s="172"/>
      <c r="YZ135" s="172"/>
      <c r="ZA135" s="172"/>
      <c r="ZB135" s="172"/>
      <c r="ZC135" s="172"/>
      <c r="ZD135" s="172"/>
      <c r="ZE135" s="172"/>
      <c r="ZF135" s="172"/>
      <c r="ZG135" s="172"/>
      <c r="ZH135" s="172"/>
      <c r="ZI135" s="172"/>
      <c r="ZJ135" s="172"/>
      <c r="ZK135" s="172"/>
      <c r="ZL135" s="172"/>
      <c r="ZM135" s="172"/>
      <c r="ZN135" s="172"/>
      <c r="ZO135" s="172"/>
      <c r="ZP135" s="172"/>
      <c r="ZQ135" s="172"/>
      <c r="ZR135" s="172"/>
      <c r="ZS135" s="172"/>
      <c r="ZT135" s="172"/>
      <c r="ZU135" s="172"/>
      <c r="ZV135" s="172"/>
      <c r="ZW135" s="172"/>
      <c r="ZX135" s="172"/>
      <c r="ZY135" s="172"/>
      <c r="ZZ135" s="172"/>
      <c r="AAA135" s="172"/>
      <c r="AAB135" s="172"/>
      <c r="AAC135" s="172"/>
      <c r="AAD135" s="172"/>
      <c r="AAE135" s="172"/>
      <c r="AAF135" s="172"/>
      <c r="AAG135" s="172"/>
      <c r="AAH135" s="172"/>
      <c r="AAI135" s="172"/>
      <c r="AAJ135" s="172"/>
      <c r="AAK135" s="172"/>
      <c r="AAL135" s="172"/>
      <c r="AAM135" s="172"/>
      <c r="AAN135" s="172"/>
      <c r="AAO135" s="172"/>
      <c r="AAP135" s="172"/>
      <c r="AAQ135" s="172"/>
      <c r="AAR135" s="172"/>
      <c r="AAS135" s="172"/>
      <c r="AAT135" s="172"/>
      <c r="AAU135" s="172"/>
      <c r="AAV135" s="172"/>
      <c r="AAW135" s="172"/>
      <c r="AAX135" s="172"/>
      <c r="AAY135" s="172"/>
      <c r="AAZ135" s="172"/>
      <c r="ABA135" s="172"/>
      <c r="ABB135" s="172"/>
      <c r="ABC135" s="172"/>
      <c r="ABD135" s="172"/>
      <c r="ABE135" s="172"/>
      <c r="ABF135" s="172"/>
      <c r="ABG135" s="172"/>
      <c r="ABH135" s="172"/>
      <c r="ABI135" s="172"/>
      <c r="ABJ135" s="172"/>
      <c r="ABK135" s="172"/>
      <c r="ABL135" s="172"/>
      <c r="ABM135" s="172"/>
      <c r="ABN135" s="172"/>
      <c r="ABO135" s="172"/>
      <c r="ABP135" s="172"/>
      <c r="ABQ135" s="172"/>
      <c r="ABR135" s="172"/>
      <c r="ABS135" s="172"/>
      <c r="ABT135" s="172"/>
      <c r="ABU135" s="172"/>
      <c r="ABV135" s="172"/>
      <c r="ABW135" s="172"/>
      <c r="ABX135" s="172"/>
      <c r="ABY135" s="172"/>
      <c r="ABZ135" s="172"/>
      <c r="ACA135" s="172"/>
      <c r="ACB135" s="172"/>
      <c r="ACC135" s="172"/>
      <c r="ACD135" s="172"/>
      <c r="ACE135" s="172"/>
      <c r="ACF135" s="172"/>
      <c r="ACG135" s="172"/>
      <c r="ACH135" s="172"/>
      <c r="ACI135" s="172"/>
      <c r="ACJ135" s="172"/>
      <c r="ACK135" s="172"/>
      <c r="ACL135" s="172"/>
      <c r="ACM135" s="172"/>
      <c r="ACN135" s="172"/>
      <c r="ACO135" s="172"/>
      <c r="ACP135" s="172"/>
      <c r="ACQ135" s="172"/>
      <c r="ACR135" s="172"/>
      <c r="ACS135" s="172"/>
      <c r="ACT135" s="172"/>
      <c r="ACU135" s="172"/>
      <c r="ACV135" s="172"/>
      <c r="ACW135" s="172"/>
      <c r="ACX135" s="172"/>
      <c r="ACY135" s="172"/>
      <c r="ACZ135" s="172"/>
      <c r="ADA135" s="172"/>
      <c r="ADB135" s="172"/>
      <c r="ADC135" s="172"/>
      <c r="ADD135" s="172"/>
      <c r="ADE135" s="172"/>
      <c r="ADF135" s="172"/>
      <c r="ADG135" s="172"/>
      <c r="ADH135" s="172"/>
      <c r="ADI135" s="172"/>
      <c r="ADJ135" s="172"/>
      <c r="ADK135" s="172"/>
      <c r="ADL135" s="172"/>
      <c r="ADM135" s="172"/>
      <c r="ADN135" s="172"/>
      <c r="ADO135" s="172"/>
      <c r="ADP135" s="172"/>
      <c r="ADQ135" s="172"/>
      <c r="ADR135" s="172"/>
      <c r="ADS135" s="172"/>
      <c r="ADT135" s="172"/>
      <c r="ADU135" s="172"/>
      <c r="ADV135" s="172"/>
      <c r="ADW135" s="172"/>
      <c r="ADX135" s="172"/>
      <c r="ADY135" s="172"/>
      <c r="ADZ135" s="172"/>
      <c r="AEA135" s="172"/>
      <c r="AEB135" s="172"/>
      <c r="AEC135" s="172"/>
      <c r="AED135" s="172"/>
      <c r="AEE135" s="172"/>
      <c r="AEF135" s="172"/>
      <c r="AEG135" s="172"/>
      <c r="AEH135" s="172"/>
      <c r="AEI135" s="172"/>
      <c r="AEJ135" s="172"/>
      <c r="AEK135" s="172"/>
      <c r="AEL135" s="172"/>
      <c r="AEM135" s="172"/>
      <c r="AEN135" s="172"/>
      <c r="AEO135" s="172"/>
      <c r="AEP135" s="172"/>
      <c r="AEQ135" s="172"/>
      <c r="AER135" s="172"/>
      <c r="AES135" s="172"/>
      <c r="AET135" s="172"/>
      <c r="AEU135" s="172"/>
      <c r="AEV135" s="172"/>
      <c r="AEW135" s="172"/>
      <c r="AEX135" s="172"/>
      <c r="AEY135" s="172"/>
      <c r="AEZ135" s="172"/>
      <c r="AFA135" s="172"/>
      <c r="AFB135" s="172"/>
      <c r="AFC135" s="172"/>
      <c r="AFD135" s="172"/>
      <c r="AFE135" s="172"/>
      <c r="AFF135" s="172"/>
      <c r="AFG135" s="172"/>
      <c r="AFH135" s="172"/>
      <c r="AFI135" s="172"/>
      <c r="AFJ135" s="172"/>
      <c r="AFK135" s="172"/>
      <c r="AFL135" s="172"/>
      <c r="AFM135" s="172"/>
      <c r="AFN135" s="172"/>
      <c r="AFO135" s="172"/>
      <c r="AFP135" s="172"/>
      <c r="AFQ135" s="172"/>
      <c r="AFR135" s="172"/>
      <c r="AFS135" s="172"/>
      <c r="AFT135" s="172"/>
      <c r="AFU135" s="172"/>
      <c r="AFV135" s="172"/>
      <c r="AFW135" s="172"/>
      <c r="AFX135" s="172"/>
      <c r="AFY135" s="172"/>
      <c r="AFZ135" s="172"/>
      <c r="AGA135" s="172"/>
      <c r="AGB135" s="172"/>
      <c r="AGC135" s="172"/>
      <c r="AGD135" s="172"/>
      <c r="AGE135" s="172"/>
      <c r="AGF135" s="172"/>
      <c r="AGG135" s="172"/>
      <c r="AGH135" s="172"/>
      <c r="AGI135" s="172"/>
      <c r="AGJ135" s="172"/>
      <c r="AGK135" s="172"/>
      <c r="AGL135" s="172"/>
      <c r="AGM135" s="172"/>
      <c r="AGN135" s="172"/>
      <c r="AGO135" s="172"/>
      <c r="AGP135" s="172"/>
      <c r="AGQ135" s="172"/>
      <c r="AGR135" s="172"/>
      <c r="AGS135" s="172"/>
      <c r="AGT135" s="172"/>
      <c r="AGU135" s="172"/>
      <c r="AGV135" s="172"/>
      <c r="AGW135" s="172"/>
      <c r="AGX135" s="172"/>
      <c r="AGY135" s="172"/>
      <c r="AGZ135" s="172"/>
      <c r="AHA135" s="172"/>
      <c r="AHB135" s="172"/>
      <c r="AHC135" s="172"/>
      <c r="AHD135" s="172"/>
      <c r="AHE135" s="172"/>
      <c r="AHF135" s="172"/>
      <c r="AHG135" s="172"/>
      <c r="AHH135" s="172"/>
      <c r="AHI135" s="172"/>
      <c r="AHJ135" s="172"/>
      <c r="AHK135" s="172"/>
      <c r="AHL135" s="172"/>
      <c r="AHM135" s="172"/>
      <c r="AHN135" s="172"/>
      <c r="AHO135" s="172"/>
      <c r="AHP135" s="172"/>
      <c r="AHQ135" s="172"/>
      <c r="AHR135" s="172"/>
      <c r="AHS135" s="172"/>
      <c r="AHT135" s="172"/>
      <c r="AHU135" s="172"/>
      <c r="AHV135" s="172"/>
      <c r="AHW135" s="172"/>
      <c r="AHX135" s="172"/>
      <c r="AHY135" s="172"/>
      <c r="AHZ135" s="172"/>
      <c r="AIA135" s="172"/>
      <c r="AIB135" s="172"/>
      <c r="AIC135" s="172"/>
      <c r="AID135" s="172"/>
      <c r="AIE135" s="172"/>
      <c r="AIF135" s="172"/>
      <c r="AIG135" s="172"/>
      <c r="AIH135" s="172"/>
      <c r="AII135" s="172"/>
      <c r="AIJ135" s="172"/>
      <c r="AIK135" s="172"/>
      <c r="AIL135" s="172"/>
      <c r="AIM135" s="172"/>
      <c r="AIN135" s="172"/>
      <c r="AIO135" s="172"/>
      <c r="AIP135" s="172"/>
      <c r="AIQ135" s="172"/>
      <c r="AIR135" s="172"/>
      <c r="AIS135" s="172"/>
      <c r="AIT135" s="172"/>
      <c r="AIU135" s="172"/>
      <c r="AIV135" s="172"/>
      <c r="AIW135" s="172"/>
      <c r="AIX135" s="172"/>
      <c r="AIY135" s="172"/>
      <c r="AIZ135" s="172"/>
      <c r="AJA135" s="172"/>
      <c r="AJB135" s="172"/>
      <c r="AJC135" s="172"/>
      <c r="AJD135" s="172"/>
      <c r="AJE135" s="172"/>
      <c r="AJF135" s="172"/>
      <c r="AJG135" s="172"/>
      <c r="AJH135" s="172"/>
      <c r="AJI135" s="172"/>
      <c r="AJJ135" s="172"/>
      <c r="AJK135" s="172"/>
      <c r="AJL135" s="172"/>
      <c r="AJM135" s="172"/>
      <c r="AJN135" s="172"/>
      <c r="AJO135" s="172"/>
      <c r="AJP135" s="172"/>
      <c r="AJQ135" s="172"/>
      <c r="AJR135" s="172"/>
      <c r="AJS135" s="172"/>
      <c r="AJT135" s="172"/>
      <c r="AJU135" s="172"/>
      <c r="AJV135" s="172"/>
      <c r="AJW135" s="172"/>
      <c r="AJX135" s="172"/>
      <c r="AJY135" s="172"/>
      <c r="AJZ135" s="172"/>
      <c r="AKA135" s="172"/>
      <c r="AKB135" s="172"/>
      <c r="AKC135" s="172"/>
      <c r="AKD135" s="172"/>
      <c r="AKE135" s="172"/>
      <c r="AKF135" s="172"/>
      <c r="AKG135" s="172"/>
      <c r="AKH135" s="172"/>
      <c r="AKI135" s="172"/>
      <c r="AKJ135" s="172"/>
      <c r="AKK135" s="172"/>
      <c r="AKL135" s="172"/>
      <c r="AKM135" s="172"/>
      <c r="AKN135" s="172"/>
      <c r="AKO135" s="172"/>
      <c r="AKP135" s="172"/>
      <c r="AKQ135" s="172"/>
      <c r="AKR135" s="172"/>
      <c r="AKS135" s="172"/>
      <c r="AKT135" s="172"/>
      <c r="AKU135" s="172"/>
      <c r="AKV135" s="172"/>
      <c r="AKW135" s="172"/>
      <c r="AKX135" s="172"/>
      <c r="AKY135" s="172"/>
      <c r="AKZ135" s="172"/>
      <c r="ALA135" s="172"/>
      <c r="ALB135" s="172"/>
      <c r="ALC135" s="172"/>
      <c r="ALD135" s="172"/>
      <c r="ALE135" s="172"/>
      <c r="ALF135" s="172"/>
      <c r="ALG135" s="172"/>
      <c r="ALH135" s="172"/>
      <c r="ALI135" s="172"/>
      <c r="ALJ135" s="172"/>
      <c r="ALK135" s="172"/>
      <c r="ALL135" s="172"/>
      <c r="ALM135" s="172"/>
      <c r="ALN135" s="172"/>
      <c r="ALO135" s="172"/>
      <c r="ALP135" s="172"/>
      <c r="ALQ135" s="172"/>
      <c r="ALR135" s="172"/>
      <c r="ALS135" s="172"/>
      <c r="ALT135" s="172"/>
      <c r="ALU135" s="172"/>
      <c r="ALV135" s="172"/>
      <c r="ALW135" s="172"/>
      <c r="ALX135" s="172"/>
      <c r="ALY135" s="172"/>
      <c r="ALZ135" s="172"/>
      <c r="AMA135" s="172"/>
      <c r="AMB135" s="172"/>
      <c r="AMC135" s="172"/>
      <c r="AMD135" s="172"/>
      <c r="AME135" s="172"/>
      <c r="AMF135" s="172"/>
      <c r="AMG135" s="172"/>
      <c r="AMH135" s="172"/>
      <c r="AMI135" s="172"/>
      <c r="AMJ135" s="172"/>
      <c r="AMK135" s="172"/>
      <c r="AML135" s="172"/>
    </row>
    <row r="136" spans="1:1026" s="282" customFormat="1">
      <c r="A136" s="408" t="s">
        <v>531</v>
      </c>
      <c r="B136" s="408" t="s">
        <v>532</v>
      </c>
      <c r="C136" s="154">
        <f t="shared" si="169"/>
        <v>17</v>
      </c>
      <c r="D136" s="167">
        <f t="shared" si="170"/>
        <v>68</v>
      </c>
      <c r="E136" s="166" t="str">
        <f t="shared" si="171"/>
        <v>9C</v>
      </c>
      <c r="F136" s="367" t="str">
        <f t="shared" si="172"/>
        <v>1B</v>
      </c>
      <c r="G136" s="367" t="str">
        <f t="shared" si="173"/>
        <v>0A</v>
      </c>
      <c r="H136" s="367" t="str">
        <f t="shared" si="174"/>
        <v>57</v>
      </c>
      <c r="I136" s="367" t="str">
        <f t="shared" si="175"/>
        <v>00</v>
      </c>
      <c r="J136" s="367" t="str">
        <f t="shared" si="176"/>
        <v>14</v>
      </c>
      <c r="K136" s="367" t="str">
        <f t="shared" si="177"/>
        <v>06</v>
      </c>
      <c r="L136" s="367" t="str">
        <f t="shared" si="178"/>
        <v>32</v>
      </c>
      <c r="M136" s="367" t="str">
        <f t="shared" si="179"/>
        <v>4</v>
      </c>
      <c r="N136" s="367" t="str">
        <f t="shared" si="180"/>
        <v/>
      </c>
      <c r="O136" s="156" t="str">
        <f t="shared" si="181"/>
        <v/>
      </c>
      <c r="P136" s="157" t="str">
        <f t="shared" si="214"/>
        <v>1</v>
      </c>
      <c r="Q136" s="158" t="str">
        <f t="shared" si="214"/>
        <v>0</v>
      </c>
      <c r="R136" s="158" t="str">
        <f t="shared" si="214"/>
        <v>0</v>
      </c>
      <c r="S136" s="159" t="str">
        <f t="shared" si="214"/>
        <v>1</v>
      </c>
      <c r="T136" s="158" t="str">
        <f t="shared" si="214"/>
        <v>1</v>
      </c>
      <c r="U136" s="158" t="str">
        <f t="shared" si="214"/>
        <v>1</v>
      </c>
      <c r="V136" s="158" t="str">
        <f t="shared" si="214"/>
        <v>0</v>
      </c>
      <c r="W136" s="159" t="str">
        <f t="shared" si="214"/>
        <v>0</v>
      </c>
      <c r="X136" s="158" t="str">
        <f t="shared" si="215"/>
        <v>0</v>
      </c>
      <c r="Y136" s="158" t="str">
        <f t="shared" si="215"/>
        <v>0</v>
      </c>
      <c r="Z136" s="158" t="str">
        <f t="shared" si="215"/>
        <v>0</v>
      </c>
      <c r="AA136" s="159" t="str">
        <f t="shared" si="215"/>
        <v>1</v>
      </c>
      <c r="AB136" s="161" t="str">
        <f t="shared" si="215"/>
        <v>1</v>
      </c>
      <c r="AC136" s="161" t="str">
        <f t="shared" si="215"/>
        <v>0</v>
      </c>
      <c r="AD136" s="158" t="str">
        <f t="shared" si="215"/>
        <v>1</v>
      </c>
      <c r="AE136" s="159" t="str">
        <f t="shared" si="215"/>
        <v>1</v>
      </c>
      <c r="AF136" s="367" t="str">
        <f t="shared" si="216"/>
        <v>0</v>
      </c>
      <c r="AG136" s="162" t="str">
        <f t="shared" si="216"/>
        <v>0</v>
      </c>
      <c r="AH136" s="163" t="str">
        <f t="shared" si="216"/>
        <v>0</v>
      </c>
      <c r="AI136" s="165" t="str">
        <f t="shared" si="216"/>
        <v>0</v>
      </c>
      <c r="AJ136" s="164" t="str">
        <f t="shared" si="216"/>
        <v>1</v>
      </c>
      <c r="AK136" s="164" t="str">
        <f t="shared" si="216"/>
        <v>0</v>
      </c>
      <c r="AL136" s="289" t="str">
        <f t="shared" si="216"/>
        <v>1</v>
      </c>
      <c r="AM136" s="165" t="str">
        <f t="shared" si="216"/>
        <v>0</v>
      </c>
      <c r="AN136" s="230" t="str">
        <f t="shared" si="217"/>
        <v>0</v>
      </c>
      <c r="AO136" s="230" t="str">
        <f t="shared" si="217"/>
        <v>1</v>
      </c>
      <c r="AP136" s="230" t="str">
        <f t="shared" si="217"/>
        <v>0</v>
      </c>
      <c r="AQ136" s="231" t="str">
        <f t="shared" si="217"/>
        <v>1</v>
      </c>
      <c r="AR136" s="230" t="str">
        <f t="shared" si="217"/>
        <v>0</v>
      </c>
      <c r="AS136" s="230" t="str">
        <f t="shared" si="217"/>
        <v>1</v>
      </c>
      <c r="AT136" s="230" t="str">
        <f t="shared" si="217"/>
        <v>1</v>
      </c>
      <c r="AU136" s="231" t="str">
        <f t="shared" si="217"/>
        <v>1</v>
      </c>
      <c r="AV136" s="230" t="str">
        <f t="shared" si="218"/>
        <v>0</v>
      </c>
      <c r="AW136" s="232" t="str">
        <f t="shared" si="218"/>
        <v>0</v>
      </c>
      <c r="AX136" s="232" t="str">
        <f t="shared" si="218"/>
        <v>0</v>
      </c>
      <c r="AY136" s="233" t="str">
        <f t="shared" si="218"/>
        <v>0</v>
      </c>
      <c r="AZ136" s="232" t="str">
        <f t="shared" si="218"/>
        <v>0</v>
      </c>
      <c r="BA136" s="232" t="str">
        <f t="shared" si="218"/>
        <v>0</v>
      </c>
      <c r="BB136" s="232" t="str">
        <f t="shared" si="218"/>
        <v>0</v>
      </c>
      <c r="BC136" s="233" t="str">
        <f t="shared" si="218"/>
        <v>0</v>
      </c>
      <c r="BD136" s="168" t="str">
        <f t="shared" si="219"/>
        <v>0</v>
      </c>
      <c r="BE136" s="168" t="str">
        <f t="shared" si="219"/>
        <v>0</v>
      </c>
      <c r="BF136" s="168" t="str">
        <f t="shared" si="219"/>
        <v>0</v>
      </c>
      <c r="BG136" s="169" t="str">
        <f t="shared" si="219"/>
        <v>1</v>
      </c>
      <c r="BH136" s="168" t="str">
        <f t="shared" si="219"/>
        <v>0</v>
      </c>
      <c r="BI136" s="168" t="str">
        <f t="shared" si="219"/>
        <v>1</v>
      </c>
      <c r="BJ136" s="168" t="str">
        <f t="shared" si="219"/>
        <v>0</v>
      </c>
      <c r="BK136" s="169" t="str">
        <f t="shared" si="219"/>
        <v>0</v>
      </c>
      <c r="BL136" s="168" t="str">
        <f t="shared" si="220"/>
        <v>0</v>
      </c>
      <c r="BM136" s="168" t="str">
        <f t="shared" si="220"/>
        <v>0</v>
      </c>
      <c r="BN136" s="168" t="str">
        <f t="shared" si="220"/>
        <v>0</v>
      </c>
      <c r="BO136" s="169" t="str">
        <f t="shared" si="220"/>
        <v>0</v>
      </c>
      <c r="BP136" s="168" t="str">
        <f t="shared" si="220"/>
        <v>0</v>
      </c>
      <c r="BQ136" s="168" t="str">
        <f t="shared" si="220"/>
        <v>1</v>
      </c>
      <c r="BR136" s="168" t="str">
        <f t="shared" si="220"/>
        <v>1</v>
      </c>
      <c r="BS136" s="169" t="str">
        <f t="shared" si="220"/>
        <v>0</v>
      </c>
      <c r="BT136" s="302" t="str">
        <f t="shared" si="221"/>
        <v>0</v>
      </c>
      <c r="BU136" s="302" t="str">
        <f t="shared" si="221"/>
        <v>0</v>
      </c>
      <c r="BV136" s="302" t="str">
        <f t="shared" si="221"/>
        <v>1</v>
      </c>
      <c r="BW136" s="303" t="str">
        <f t="shared" si="221"/>
        <v>1</v>
      </c>
      <c r="BX136" s="302" t="str">
        <f t="shared" si="221"/>
        <v>0</v>
      </c>
      <c r="BY136" s="302" t="str">
        <f t="shared" si="221"/>
        <v>0</v>
      </c>
      <c r="BZ136" s="302" t="str">
        <f t="shared" si="221"/>
        <v>1</v>
      </c>
      <c r="CA136" s="303" t="str">
        <f t="shared" si="221"/>
        <v>0</v>
      </c>
      <c r="CB136" s="164" t="str">
        <f t="shared" si="222"/>
        <v>0</v>
      </c>
      <c r="CC136" s="289" t="str">
        <f t="shared" si="222"/>
        <v>1</v>
      </c>
      <c r="CD136" s="340" t="str">
        <f t="shared" si="222"/>
        <v>0</v>
      </c>
      <c r="CE136" s="341" t="str">
        <f t="shared" si="222"/>
        <v>0</v>
      </c>
      <c r="CF136" s="340" t="str">
        <f t="shared" si="222"/>
        <v>0</v>
      </c>
      <c r="CG136" s="340" t="str">
        <f t="shared" si="222"/>
        <v>0</v>
      </c>
      <c r="CH136" s="340" t="str">
        <f t="shared" si="222"/>
        <v>0</v>
      </c>
      <c r="CI136" s="341" t="str">
        <f t="shared" si="222"/>
        <v>0</v>
      </c>
      <c r="CJ136" s="367"/>
      <c r="CK136" s="367"/>
      <c r="CL136" s="32" t="str">
        <f t="shared" si="146"/>
        <v>9C1B</v>
      </c>
      <c r="CM136" s="285">
        <f t="shared" si="182"/>
        <v>87</v>
      </c>
      <c r="CN136" s="285">
        <f t="shared" si="183"/>
        <v>97</v>
      </c>
      <c r="CO136" s="142">
        <f t="shared" si="184"/>
        <v>65.599999999999994</v>
      </c>
      <c r="CP136" s="142">
        <f t="shared" si="185"/>
        <v>18.666666666666664</v>
      </c>
      <c r="CQ136" s="154">
        <f t="shared" si="148"/>
        <v>5</v>
      </c>
      <c r="CR136" s="367"/>
      <c r="CS136" s="170">
        <f t="shared" si="186"/>
        <v>9</v>
      </c>
      <c r="CT136" s="23">
        <f t="shared" si="187"/>
        <v>12</v>
      </c>
      <c r="CU136" s="171">
        <f t="shared" si="188"/>
        <v>1</v>
      </c>
      <c r="CV136" s="23">
        <f t="shared" si="189"/>
        <v>11</v>
      </c>
      <c r="CW136" s="172">
        <f t="shared" si="190"/>
        <v>0</v>
      </c>
      <c r="CX136" s="24">
        <f t="shared" si="191"/>
        <v>10</v>
      </c>
      <c r="CY136" s="267">
        <f t="shared" si="192"/>
        <v>5</v>
      </c>
      <c r="CZ136" s="268">
        <f t="shared" si="193"/>
        <v>7</v>
      </c>
      <c r="DA136" s="267">
        <f t="shared" si="194"/>
        <v>0</v>
      </c>
      <c r="DB136" s="268">
        <f t="shared" si="195"/>
        <v>0</v>
      </c>
      <c r="DC136" s="173">
        <f t="shared" si="196"/>
        <v>1</v>
      </c>
      <c r="DD136" s="26">
        <f t="shared" si="197"/>
        <v>4</v>
      </c>
      <c r="DE136" s="173">
        <f t="shared" si="198"/>
        <v>0</v>
      </c>
      <c r="DF136" s="26">
        <f t="shared" si="199"/>
        <v>6</v>
      </c>
      <c r="DG136" s="326">
        <f t="shared" si="200"/>
        <v>3</v>
      </c>
      <c r="DH136" s="327">
        <f t="shared" si="201"/>
        <v>2</v>
      </c>
      <c r="DI136" s="172">
        <f t="shared" si="202"/>
        <v>4</v>
      </c>
      <c r="DJ136" s="24">
        <f t="shared" si="203"/>
        <v>0</v>
      </c>
      <c r="DK136" s="172"/>
      <c r="DL136" s="19">
        <f t="shared" si="204"/>
        <v>156</v>
      </c>
      <c r="DM136" s="19">
        <f t="shared" si="205"/>
        <v>27</v>
      </c>
      <c r="DN136" s="174">
        <f t="shared" si="206"/>
        <v>10</v>
      </c>
      <c r="DO136" s="278">
        <f t="shared" si="207"/>
        <v>87</v>
      </c>
      <c r="DP136" s="278">
        <f t="shared" si="208"/>
        <v>0</v>
      </c>
      <c r="DQ136" s="20">
        <f t="shared" si="209"/>
        <v>20</v>
      </c>
      <c r="DR136" s="20">
        <f t="shared" si="210"/>
        <v>6</v>
      </c>
      <c r="DS136" s="337">
        <f t="shared" si="211"/>
        <v>50</v>
      </c>
      <c r="DT136" s="174">
        <f t="shared" si="212"/>
        <v>64</v>
      </c>
      <c r="DU136" s="172">
        <f t="shared" si="213"/>
        <v>50</v>
      </c>
      <c r="DV136" s="172"/>
      <c r="DW136" s="172"/>
      <c r="DX136" s="172"/>
      <c r="DY136" s="172"/>
      <c r="DZ136" s="172"/>
      <c r="EA136" s="172"/>
      <c r="EB136" s="172"/>
      <c r="EC136" s="172"/>
      <c r="ED136" s="172"/>
      <c r="EE136" s="172"/>
      <c r="EF136" s="172"/>
      <c r="EG136" s="172"/>
      <c r="EH136" s="172"/>
      <c r="EI136" s="172"/>
      <c r="EJ136" s="172"/>
      <c r="EK136" s="172"/>
      <c r="EL136" s="172"/>
      <c r="EM136" s="172"/>
      <c r="EN136" s="172"/>
      <c r="EO136" s="172"/>
      <c r="EP136" s="172"/>
      <c r="EQ136" s="172"/>
      <c r="ER136" s="172"/>
      <c r="ES136" s="172"/>
      <c r="ET136" s="172"/>
      <c r="EU136" s="172"/>
      <c r="EV136" s="172"/>
      <c r="EW136" s="172"/>
      <c r="EX136" s="172"/>
      <c r="EY136" s="172"/>
      <c r="EZ136" s="172"/>
      <c r="FA136" s="172"/>
      <c r="FB136" s="172"/>
      <c r="FC136" s="172"/>
      <c r="FD136" s="172"/>
      <c r="FE136" s="172"/>
      <c r="FF136" s="172"/>
      <c r="FG136" s="172"/>
      <c r="FH136" s="172"/>
      <c r="FI136" s="172"/>
      <c r="FJ136" s="172"/>
      <c r="FK136" s="172"/>
      <c r="FL136" s="172"/>
      <c r="FM136" s="172"/>
      <c r="FN136" s="172"/>
      <c r="FO136" s="172"/>
      <c r="FP136" s="172"/>
      <c r="FQ136" s="172"/>
      <c r="FR136" s="172"/>
      <c r="FS136" s="172"/>
      <c r="FT136" s="172"/>
      <c r="FU136" s="172"/>
      <c r="FV136" s="172"/>
      <c r="FW136" s="172"/>
      <c r="FX136" s="172"/>
      <c r="FY136" s="172"/>
      <c r="FZ136" s="172"/>
      <c r="GA136" s="172"/>
      <c r="GB136" s="172"/>
      <c r="GC136" s="172"/>
      <c r="GD136" s="172"/>
      <c r="GE136" s="172"/>
      <c r="GF136" s="172"/>
      <c r="GG136" s="172"/>
      <c r="GH136" s="172"/>
      <c r="GI136" s="172"/>
      <c r="GJ136" s="172"/>
      <c r="GK136" s="172"/>
      <c r="GL136" s="172"/>
      <c r="GM136" s="172"/>
      <c r="GN136" s="172"/>
      <c r="GO136" s="172"/>
      <c r="GP136" s="172"/>
      <c r="GQ136" s="172"/>
      <c r="GR136" s="172"/>
      <c r="GS136" s="172"/>
      <c r="GT136" s="172"/>
      <c r="GU136" s="172"/>
      <c r="GV136" s="172"/>
      <c r="GW136" s="172"/>
      <c r="GX136" s="172"/>
      <c r="GY136" s="172"/>
      <c r="GZ136" s="172"/>
      <c r="HA136" s="172"/>
      <c r="HB136" s="172"/>
      <c r="HC136" s="172"/>
      <c r="HD136" s="172"/>
      <c r="HE136" s="172"/>
      <c r="HF136" s="172"/>
      <c r="HG136" s="172"/>
      <c r="HH136" s="172"/>
      <c r="HI136" s="172"/>
      <c r="HJ136" s="172"/>
      <c r="HK136" s="172"/>
      <c r="HL136" s="172"/>
      <c r="HM136" s="172"/>
      <c r="HN136" s="172"/>
      <c r="HO136" s="172"/>
      <c r="HP136" s="172"/>
      <c r="HQ136" s="172"/>
      <c r="HR136" s="172"/>
      <c r="HS136" s="172"/>
      <c r="HT136" s="172"/>
      <c r="HU136" s="172"/>
      <c r="HV136" s="172"/>
      <c r="HW136" s="172"/>
      <c r="HX136" s="172"/>
      <c r="HY136" s="172"/>
      <c r="HZ136" s="172"/>
      <c r="IA136" s="172"/>
      <c r="IB136" s="172"/>
      <c r="IC136" s="172"/>
      <c r="ID136" s="172"/>
      <c r="IE136" s="172"/>
      <c r="IF136" s="172"/>
      <c r="IG136" s="172"/>
      <c r="IH136" s="172"/>
      <c r="II136" s="172"/>
      <c r="IJ136" s="172"/>
      <c r="IK136" s="172"/>
      <c r="IL136" s="172"/>
      <c r="IM136" s="172"/>
      <c r="IN136" s="172"/>
      <c r="IO136" s="172"/>
      <c r="IP136" s="172"/>
      <c r="IQ136" s="172"/>
      <c r="IR136" s="172"/>
      <c r="IS136" s="172"/>
      <c r="IT136" s="172"/>
      <c r="IU136" s="172"/>
      <c r="IV136" s="172"/>
      <c r="IW136" s="172"/>
      <c r="IX136" s="172"/>
      <c r="IY136" s="172"/>
      <c r="IZ136" s="172"/>
      <c r="JA136" s="172"/>
      <c r="JB136" s="172"/>
      <c r="JC136" s="172"/>
      <c r="JD136" s="172"/>
      <c r="JE136" s="172"/>
      <c r="JF136" s="172"/>
      <c r="JG136" s="172"/>
      <c r="JH136" s="172"/>
      <c r="JI136" s="172"/>
      <c r="JJ136" s="172"/>
      <c r="JK136" s="172"/>
      <c r="JL136" s="172"/>
      <c r="JM136" s="172"/>
      <c r="JN136" s="172"/>
      <c r="JO136" s="172"/>
      <c r="JP136" s="172"/>
      <c r="JQ136" s="172"/>
      <c r="JR136" s="172"/>
      <c r="JS136" s="172"/>
      <c r="JT136" s="172"/>
      <c r="JU136" s="172"/>
      <c r="JV136" s="172"/>
      <c r="JW136" s="172"/>
      <c r="JX136" s="172"/>
      <c r="JY136" s="172"/>
      <c r="JZ136" s="172"/>
      <c r="KA136" s="172"/>
      <c r="KB136" s="172"/>
      <c r="KC136" s="172"/>
      <c r="KD136" s="172"/>
      <c r="KE136" s="172"/>
      <c r="KF136" s="172"/>
      <c r="KG136" s="172"/>
      <c r="KH136" s="172"/>
      <c r="KI136" s="172"/>
      <c r="KJ136" s="172"/>
      <c r="KK136" s="172"/>
      <c r="KL136" s="172"/>
      <c r="KM136" s="172"/>
      <c r="KN136" s="172"/>
      <c r="KO136" s="172"/>
      <c r="KP136" s="172"/>
      <c r="KQ136" s="172"/>
      <c r="KR136" s="172"/>
      <c r="KS136" s="172"/>
      <c r="KT136" s="172"/>
      <c r="KU136" s="172"/>
      <c r="KV136" s="172"/>
      <c r="KW136" s="172"/>
      <c r="KX136" s="172"/>
      <c r="KY136" s="172"/>
      <c r="KZ136" s="172"/>
      <c r="LA136" s="172"/>
      <c r="LB136" s="172"/>
      <c r="LC136" s="172"/>
      <c r="LD136" s="172"/>
      <c r="LE136" s="172"/>
      <c r="LF136" s="172"/>
      <c r="LG136" s="172"/>
      <c r="LH136" s="172"/>
      <c r="LI136" s="172"/>
      <c r="LJ136" s="172"/>
      <c r="LK136" s="172"/>
      <c r="LL136" s="172"/>
      <c r="LM136" s="172"/>
      <c r="LN136" s="172"/>
      <c r="LO136" s="172"/>
      <c r="LP136" s="172"/>
      <c r="LQ136" s="172"/>
      <c r="LR136" s="172"/>
      <c r="LS136" s="172"/>
      <c r="LT136" s="172"/>
      <c r="LU136" s="172"/>
      <c r="LV136" s="172"/>
      <c r="LW136" s="172"/>
      <c r="LX136" s="172"/>
      <c r="LY136" s="172"/>
      <c r="LZ136" s="172"/>
      <c r="MA136" s="172"/>
      <c r="MB136" s="172"/>
      <c r="MC136" s="172"/>
      <c r="MD136" s="172"/>
      <c r="ME136" s="172"/>
      <c r="MF136" s="172"/>
      <c r="MG136" s="172"/>
      <c r="MH136" s="172"/>
      <c r="MI136" s="172"/>
      <c r="MJ136" s="172"/>
      <c r="MK136" s="172"/>
      <c r="ML136" s="172"/>
      <c r="MM136" s="172"/>
      <c r="MN136" s="172"/>
      <c r="MO136" s="172"/>
      <c r="MP136" s="172"/>
      <c r="MQ136" s="172"/>
      <c r="MR136" s="172"/>
      <c r="MS136" s="172"/>
      <c r="MT136" s="172"/>
      <c r="MU136" s="172"/>
      <c r="MV136" s="172"/>
      <c r="MW136" s="172"/>
      <c r="MX136" s="172"/>
      <c r="MY136" s="172"/>
      <c r="MZ136" s="172"/>
      <c r="NA136" s="172"/>
      <c r="NB136" s="172"/>
      <c r="NC136" s="172"/>
      <c r="ND136" s="172"/>
      <c r="NE136" s="172"/>
      <c r="NF136" s="172"/>
      <c r="NG136" s="172"/>
      <c r="NH136" s="172"/>
      <c r="NI136" s="172"/>
      <c r="NJ136" s="172"/>
      <c r="NK136" s="172"/>
      <c r="NL136" s="172"/>
      <c r="NM136" s="172"/>
      <c r="NN136" s="172"/>
      <c r="NO136" s="172"/>
      <c r="NP136" s="172"/>
      <c r="NQ136" s="172"/>
      <c r="NR136" s="172"/>
      <c r="NS136" s="172"/>
      <c r="NT136" s="172"/>
      <c r="NU136" s="172"/>
      <c r="NV136" s="172"/>
      <c r="NW136" s="172"/>
      <c r="NX136" s="172"/>
      <c r="NY136" s="172"/>
      <c r="NZ136" s="172"/>
      <c r="OA136" s="172"/>
      <c r="OB136" s="172"/>
      <c r="OC136" s="172"/>
      <c r="OD136" s="172"/>
      <c r="OE136" s="172"/>
      <c r="OF136" s="172"/>
      <c r="OG136" s="172"/>
      <c r="OH136" s="172"/>
      <c r="OI136" s="172"/>
      <c r="OJ136" s="172"/>
      <c r="OK136" s="172"/>
      <c r="OL136" s="172"/>
      <c r="OM136" s="172"/>
      <c r="ON136" s="172"/>
      <c r="OO136" s="172"/>
      <c r="OP136" s="172"/>
      <c r="OQ136" s="172"/>
      <c r="OR136" s="172"/>
      <c r="OS136" s="172"/>
      <c r="OT136" s="172"/>
      <c r="OU136" s="172"/>
      <c r="OV136" s="172"/>
      <c r="OW136" s="172"/>
      <c r="OX136" s="172"/>
      <c r="OY136" s="172"/>
      <c r="OZ136" s="172"/>
      <c r="PA136" s="172"/>
      <c r="PB136" s="172"/>
      <c r="PC136" s="172"/>
      <c r="PD136" s="172"/>
      <c r="PE136" s="172"/>
      <c r="PF136" s="172"/>
      <c r="PG136" s="172"/>
      <c r="PH136" s="172"/>
      <c r="PI136" s="172"/>
      <c r="PJ136" s="172"/>
      <c r="PK136" s="172"/>
      <c r="PL136" s="172"/>
      <c r="PM136" s="172"/>
      <c r="PN136" s="172"/>
      <c r="PO136" s="172"/>
      <c r="PP136" s="172"/>
      <c r="PQ136" s="172"/>
      <c r="PR136" s="172"/>
      <c r="PS136" s="172"/>
      <c r="PT136" s="172"/>
      <c r="PU136" s="172"/>
      <c r="PV136" s="172"/>
      <c r="PW136" s="172"/>
      <c r="PX136" s="172"/>
      <c r="PY136" s="172"/>
      <c r="PZ136" s="172"/>
      <c r="QA136" s="172"/>
      <c r="QB136" s="172"/>
      <c r="QC136" s="172"/>
      <c r="QD136" s="172"/>
      <c r="QE136" s="172"/>
      <c r="QF136" s="172"/>
      <c r="QG136" s="172"/>
      <c r="QH136" s="172"/>
      <c r="QI136" s="172"/>
      <c r="QJ136" s="172"/>
      <c r="QK136" s="172"/>
      <c r="QL136" s="172"/>
      <c r="QM136" s="172"/>
      <c r="QN136" s="172"/>
      <c r="QO136" s="172"/>
      <c r="QP136" s="172"/>
      <c r="QQ136" s="172"/>
      <c r="QR136" s="172"/>
      <c r="QS136" s="172"/>
      <c r="QT136" s="172"/>
      <c r="QU136" s="172"/>
      <c r="QV136" s="172"/>
      <c r="QW136" s="172"/>
      <c r="QX136" s="172"/>
      <c r="QY136" s="172"/>
      <c r="QZ136" s="172"/>
      <c r="RA136" s="172"/>
      <c r="RB136" s="172"/>
      <c r="RC136" s="172"/>
      <c r="RD136" s="172"/>
      <c r="RE136" s="172"/>
      <c r="RF136" s="172"/>
      <c r="RG136" s="172"/>
      <c r="RH136" s="172"/>
      <c r="RI136" s="172"/>
      <c r="RJ136" s="172"/>
      <c r="RK136" s="172"/>
      <c r="RL136" s="172"/>
      <c r="RM136" s="172"/>
      <c r="RN136" s="172"/>
      <c r="RO136" s="172"/>
      <c r="RP136" s="172"/>
      <c r="RQ136" s="172"/>
      <c r="RR136" s="172"/>
      <c r="RS136" s="172"/>
      <c r="RT136" s="172"/>
      <c r="RU136" s="172"/>
      <c r="RV136" s="172"/>
      <c r="RW136" s="172"/>
      <c r="RX136" s="172"/>
      <c r="RY136" s="172"/>
      <c r="RZ136" s="172"/>
      <c r="SA136" s="172"/>
      <c r="SB136" s="172"/>
      <c r="SC136" s="172"/>
      <c r="SD136" s="172"/>
      <c r="SE136" s="172"/>
      <c r="SF136" s="172"/>
      <c r="SG136" s="172"/>
      <c r="SH136" s="172"/>
      <c r="SI136" s="172"/>
      <c r="SJ136" s="172"/>
      <c r="SK136" s="172"/>
      <c r="SL136" s="172"/>
      <c r="SM136" s="172"/>
      <c r="SN136" s="172"/>
      <c r="SO136" s="172"/>
      <c r="SP136" s="172"/>
      <c r="SQ136" s="172"/>
      <c r="SR136" s="172"/>
      <c r="SS136" s="172"/>
      <c r="ST136" s="172"/>
      <c r="SU136" s="172"/>
      <c r="SV136" s="172"/>
      <c r="SW136" s="172"/>
      <c r="SX136" s="172"/>
      <c r="SY136" s="172"/>
      <c r="SZ136" s="172"/>
      <c r="TA136" s="172"/>
      <c r="TB136" s="172"/>
      <c r="TC136" s="172"/>
      <c r="TD136" s="172"/>
      <c r="TE136" s="172"/>
      <c r="TF136" s="172"/>
      <c r="TG136" s="172"/>
      <c r="TH136" s="172"/>
      <c r="TI136" s="172"/>
      <c r="TJ136" s="172"/>
      <c r="TK136" s="172"/>
      <c r="TL136" s="172"/>
      <c r="TM136" s="172"/>
      <c r="TN136" s="172"/>
      <c r="TO136" s="172"/>
      <c r="TP136" s="172"/>
      <c r="TQ136" s="172"/>
      <c r="TR136" s="172"/>
      <c r="TS136" s="172"/>
      <c r="TT136" s="172"/>
      <c r="TU136" s="172"/>
      <c r="TV136" s="172"/>
      <c r="TW136" s="172"/>
      <c r="TX136" s="172"/>
      <c r="TY136" s="172"/>
      <c r="TZ136" s="172"/>
      <c r="UA136" s="172"/>
      <c r="UB136" s="172"/>
      <c r="UC136" s="172"/>
      <c r="UD136" s="172"/>
      <c r="UE136" s="172"/>
      <c r="UF136" s="172"/>
      <c r="UG136" s="172"/>
      <c r="UH136" s="172"/>
      <c r="UI136" s="172"/>
      <c r="UJ136" s="172"/>
      <c r="UK136" s="172"/>
      <c r="UL136" s="172"/>
      <c r="UM136" s="172"/>
      <c r="UN136" s="172"/>
      <c r="UO136" s="172"/>
      <c r="UP136" s="172"/>
      <c r="UQ136" s="172"/>
      <c r="UR136" s="172"/>
      <c r="US136" s="172"/>
      <c r="UT136" s="172"/>
      <c r="UU136" s="172"/>
      <c r="UV136" s="172"/>
      <c r="UW136" s="172"/>
      <c r="UX136" s="172"/>
      <c r="UY136" s="172"/>
      <c r="UZ136" s="172"/>
      <c r="VA136" s="172"/>
      <c r="VB136" s="172"/>
      <c r="VC136" s="172"/>
      <c r="VD136" s="172"/>
      <c r="VE136" s="172"/>
      <c r="VF136" s="172"/>
      <c r="VG136" s="172"/>
      <c r="VH136" s="172"/>
      <c r="VI136" s="172"/>
      <c r="VJ136" s="172"/>
      <c r="VK136" s="172"/>
      <c r="VL136" s="172"/>
      <c r="VM136" s="172"/>
      <c r="VN136" s="172"/>
      <c r="VO136" s="172"/>
      <c r="VP136" s="172"/>
      <c r="VQ136" s="172"/>
      <c r="VR136" s="172"/>
      <c r="VS136" s="172"/>
      <c r="VT136" s="172"/>
      <c r="VU136" s="172"/>
      <c r="VV136" s="172"/>
      <c r="VW136" s="172"/>
      <c r="VX136" s="172"/>
      <c r="VY136" s="172"/>
      <c r="VZ136" s="172"/>
      <c r="WA136" s="172"/>
      <c r="WB136" s="172"/>
      <c r="WC136" s="172"/>
      <c r="WD136" s="172"/>
      <c r="WE136" s="172"/>
      <c r="WF136" s="172"/>
      <c r="WG136" s="172"/>
      <c r="WH136" s="172"/>
      <c r="WI136" s="172"/>
      <c r="WJ136" s="172"/>
      <c r="WK136" s="172"/>
      <c r="WL136" s="172"/>
      <c r="WM136" s="172"/>
      <c r="WN136" s="172"/>
      <c r="WO136" s="172"/>
      <c r="WP136" s="172"/>
      <c r="WQ136" s="172"/>
      <c r="WR136" s="172"/>
      <c r="WS136" s="172"/>
      <c r="WT136" s="172"/>
      <c r="WU136" s="172"/>
      <c r="WV136" s="172"/>
      <c r="WW136" s="172"/>
      <c r="WX136" s="172"/>
      <c r="WY136" s="172"/>
      <c r="WZ136" s="172"/>
      <c r="XA136" s="172"/>
      <c r="XB136" s="172"/>
      <c r="XC136" s="172"/>
      <c r="XD136" s="172"/>
      <c r="XE136" s="172"/>
      <c r="XF136" s="172"/>
      <c r="XG136" s="172"/>
      <c r="XH136" s="172"/>
      <c r="XI136" s="172"/>
      <c r="XJ136" s="172"/>
      <c r="XK136" s="172"/>
      <c r="XL136" s="172"/>
      <c r="XM136" s="172"/>
      <c r="XN136" s="172"/>
      <c r="XO136" s="172"/>
      <c r="XP136" s="172"/>
      <c r="XQ136" s="172"/>
      <c r="XR136" s="172"/>
      <c r="XS136" s="172"/>
      <c r="XT136" s="172"/>
      <c r="XU136" s="172"/>
      <c r="XV136" s="172"/>
      <c r="XW136" s="172"/>
      <c r="XX136" s="172"/>
      <c r="XY136" s="172"/>
      <c r="XZ136" s="172"/>
      <c r="YA136" s="172"/>
      <c r="YB136" s="172"/>
      <c r="YC136" s="172"/>
      <c r="YD136" s="172"/>
      <c r="YE136" s="172"/>
      <c r="YF136" s="172"/>
      <c r="YG136" s="172"/>
      <c r="YH136" s="172"/>
      <c r="YI136" s="172"/>
      <c r="YJ136" s="172"/>
      <c r="YK136" s="172"/>
      <c r="YL136" s="172"/>
      <c r="YM136" s="172"/>
      <c r="YN136" s="172"/>
      <c r="YO136" s="172"/>
      <c r="YP136" s="172"/>
      <c r="YQ136" s="172"/>
      <c r="YR136" s="172"/>
      <c r="YS136" s="172"/>
      <c r="YT136" s="172"/>
      <c r="YU136" s="172"/>
      <c r="YV136" s="172"/>
      <c r="YW136" s="172"/>
      <c r="YX136" s="172"/>
      <c r="YY136" s="172"/>
      <c r="YZ136" s="172"/>
      <c r="ZA136" s="172"/>
      <c r="ZB136" s="172"/>
      <c r="ZC136" s="172"/>
      <c r="ZD136" s="172"/>
      <c r="ZE136" s="172"/>
      <c r="ZF136" s="172"/>
      <c r="ZG136" s="172"/>
      <c r="ZH136" s="172"/>
      <c r="ZI136" s="172"/>
      <c r="ZJ136" s="172"/>
      <c r="ZK136" s="172"/>
      <c r="ZL136" s="172"/>
      <c r="ZM136" s="172"/>
      <c r="ZN136" s="172"/>
      <c r="ZO136" s="172"/>
      <c r="ZP136" s="172"/>
      <c r="ZQ136" s="172"/>
      <c r="ZR136" s="172"/>
      <c r="ZS136" s="172"/>
      <c r="ZT136" s="172"/>
      <c r="ZU136" s="172"/>
      <c r="ZV136" s="172"/>
      <c r="ZW136" s="172"/>
      <c r="ZX136" s="172"/>
      <c r="ZY136" s="172"/>
      <c r="ZZ136" s="172"/>
      <c r="AAA136" s="172"/>
      <c r="AAB136" s="172"/>
      <c r="AAC136" s="172"/>
      <c r="AAD136" s="172"/>
      <c r="AAE136" s="172"/>
      <c r="AAF136" s="172"/>
      <c r="AAG136" s="172"/>
      <c r="AAH136" s="172"/>
      <c r="AAI136" s="172"/>
      <c r="AAJ136" s="172"/>
      <c r="AAK136" s="172"/>
      <c r="AAL136" s="172"/>
      <c r="AAM136" s="172"/>
      <c r="AAN136" s="172"/>
      <c r="AAO136" s="172"/>
      <c r="AAP136" s="172"/>
      <c r="AAQ136" s="172"/>
      <c r="AAR136" s="172"/>
      <c r="AAS136" s="172"/>
      <c r="AAT136" s="172"/>
      <c r="AAU136" s="172"/>
      <c r="AAV136" s="172"/>
      <c r="AAW136" s="172"/>
      <c r="AAX136" s="172"/>
      <c r="AAY136" s="172"/>
      <c r="AAZ136" s="172"/>
      <c r="ABA136" s="172"/>
      <c r="ABB136" s="172"/>
      <c r="ABC136" s="172"/>
      <c r="ABD136" s="172"/>
      <c r="ABE136" s="172"/>
      <c r="ABF136" s="172"/>
      <c r="ABG136" s="172"/>
      <c r="ABH136" s="172"/>
      <c r="ABI136" s="172"/>
      <c r="ABJ136" s="172"/>
      <c r="ABK136" s="172"/>
      <c r="ABL136" s="172"/>
      <c r="ABM136" s="172"/>
      <c r="ABN136" s="172"/>
      <c r="ABO136" s="172"/>
      <c r="ABP136" s="172"/>
      <c r="ABQ136" s="172"/>
      <c r="ABR136" s="172"/>
      <c r="ABS136" s="172"/>
      <c r="ABT136" s="172"/>
      <c r="ABU136" s="172"/>
      <c r="ABV136" s="172"/>
      <c r="ABW136" s="172"/>
      <c r="ABX136" s="172"/>
      <c r="ABY136" s="172"/>
      <c r="ABZ136" s="172"/>
      <c r="ACA136" s="172"/>
      <c r="ACB136" s="172"/>
      <c r="ACC136" s="172"/>
      <c r="ACD136" s="172"/>
      <c r="ACE136" s="172"/>
      <c r="ACF136" s="172"/>
      <c r="ACG136" s="172"/>
      <c r="ACH136" s="172"/>
      <c r="ACI136" s="172"/>
      <c r="ACJ136" s="172"/>
      <c r="ACK136" s="172"/>
      <c r="ACL136" s="172"/>
      <c r="ACM136" s="172"/>
      <c r="ACN136" s="172"/>
      <c r="ACO136" s="172"/>
      <c r="ACP136" s="172"/>
      <c r="ACQ136" s="172"/>
      <c r="ACR136" s="172"/>
      <c r="ACS136" s="172"/>
      <c r="ACT136" s="172"/>
      <c r="ACU136" s="172"/>
      <c r="ACV136" s="172"/>
      <c r="ACW136" s="172"/>
      <c r="ACX136" s="172"/>
      <c r="ACY136" s="172"/>
      <c r="ACZ136" s="172"/>
      <c r="ADA136" s="172"/>
      <c r="ADB136" s="172"/>
      <c r="ADC136" s="172"/>
      <c r="ADD136" s="172"/>
      <c r="ADE136" s="172"/>
      <c r="ADF136" s="172"/>
      <c r="ADG136" s="172"/>
      <c r="ADH136" s="172"/>
      <c r="ADI136" s="172"/>
      <c r="ADJ136" s="172"/>
      <c r="ADK136" s="172"/>
      <c r="ADL136" s="172"/>
      <c r="ADM136" s="172"/>
      <c r="ADN136" s="172"/>
      <c r="ADO136" s="172"/>
      <c r="ADP136" s="172"/>
      <c r="ADQ136" s="172"/>
      <c r="ADR136" s="172"/>
      <c r="ADS136" s="172"/>
      <c r="ADT136" s="172"/>
      <c r="ADU136" s="172"/>
      <c r="ADV136" s="172"/>
      <c r="ADW136" s="172"/>
      <c r="ADX136" s="172"/>
      <c r="ADY136" s="172"/>
      <c r="ADZ136" s="172"/>
      <c r="AEA136" s="172"/>
      <c r="AEB136" s="172"/>
      <c r="AEC136" s="172"/>
      <c r="AED136" s="172"/>
      <c r="AEE136" s="172"/>
      <c r="AEF136" s="172"/>
      <c r="AEG136" s="172"/>
      <c r="AEH136" s="172"/>
      <c r="AEI136" s="172"/>
      <c r="AEJ136" s="172"/>
      <c r="AEK136" s="172"/>
      <c r="AEL136" s="172"/>
      <c r="AEM136" s="172"/>
      <c r="AEN136" s="172"/>
      <c r="AEO136" s="172"/>
      <c r="AEP136" s="172"/>
      <c r="AEQ136" s="172"/>
      <c r="AER136" s="172"/>
      <c r="AES136" s="172"/>
      <c r="AET136" s="172"/>
      <c r="AEU136" s="172"/>
      <c r="AEV136" s="172"/>
      <c r="AEW136" s="172"/>
      <c r="AEX136" s="172"/>
      <c r="AEY136" s="172"/>
      <c r="AEZ136" s="172"/>
      <c r="AFA136" s="172"/>
      <c r="AFB136" s="172"/>
      <c r="AFC136" s="172"/>
      <c r="AFD136" s="172"/>
      <c r="AFE136" s="172"/>
      <c r="AFF136" s="172"/>
      <c r="AFG136" s="172"/>
      <c r="AFH136" s="172"/>
      <c r="AFI136" s="172"/>
      <c r="AFJ136" s="172"/>
      <c r="AFK136" s="172"/>
      <c r="AFL136" s="172"/>
      <c r="AFM136" s="172"/>
      <c r="AFN136" s="172"/>
      <c r="AFO136" s="172"/>
      <c r="AFP136" s="172"/>
      <c r="AFQ136" s="172"/>
      <c r="AFR136" s="172"/>
      <c r="AFS136" s="172"/>
      <c r="AFT136" s="172"/>
      <c r="AFU136" s="172"/>
      <c r="AFV136" s="172"/>
      <c r="AFW136" s="172"/>
      <c r="AFX136" s="172"/>
      <c r="AFY136" s="172"/>
      <c r="AFZ136" s="172"/>
      <c r="AGA136" s="172"/>
      <c r="AGB136" s="172"/>
      <c r="AGC136" s="172"/>
      <c r="AGD136" s="172"/>
      <c r="AGE136" s="172"/>
      <c r="AGF136" s="172"/>
      <c r="AGG136" s="172"/>
      <c r="AGH136" s="172"/>
      <c r="AGI136" s="172"/>
      <c r="AGJ136" s="172"/>
      <c r="AGK136" s="172"/>
      <c r="AGL136" s="172"/>
      <c r="AGM136" s="172"/>
      <c r="AGN136" s="172"/>
      <c r="AGO136" s="172"/>
      <c r="AGP136" s="172"/>
      <c r="AGQ136" s="172"/>
      <c r="AGR136" s="172"/>
      <c r="AGS136" s="172"/>
      <c r="AGT136" s="172"/>
      <c r="AGU136" s="172"/>
      <c r="AGV136" s="172"/>
      <c r="AGW136" s="172"/>
      <c r="AGX136" s="172"/>
      <c r="AGY136" s="172"/>
      <c r="AGZ136" s="172"/>
      <c r="AHA136" s="172"/>
      <c r="AHB136" s="172"/>
      <c r="AHC136" s="172"/>
      <c r="AHD136" s="172"/>
      <c r="AHE136" s="172"/>
      <c r="AHF136" s="172"/>
      <c r="AHG136" s="172"/>
      <c r="AHH136" s="172"/>
      <c r="AHI136" s="172"/>
      <c r="AHJ136" s="172"/>
      <c r="AHK136" s="172"/>
      <c r="AHL136" s="172"/>
      <c r="AHM136" s="172"/>
      <c r="AHN136" s="172"/>
      <c r="AHO136" s="172"/>
      <c r="AHP136" s="172"/>
      <c r="AHQ136" s="172"/>
      <c r="AHR136" s="172"/>
      <c r="AHS136" s="172"/>
      <c r="AHT136" s="172"/>
      <c r="AHU136" s="172"/>
      <c r="AHV136" s="172"/>
      <c r="AHW136" s="172"/>
      <c r="AHX136" s="172"/>
      <c r="AHY136" s="172"/>
      <c r="AHZ136" s="172"/>
      <c r="AIA136" s="172"/>
      <c r="AIB136" s="172"/>
      <c r="AIC136" s="172"/>
      <c r="AID136" s="172"/>
      <c r="AIE136" s="172"/>
      <c r="AIF136" s="172"/>
      <c r="AIG136" s="172"/>
      <c r="AIH136" s="172"/>
      <c r="AII136" s="172"/>
      <c r="AIJ136" s="172"/>
      <c r="AIK136" s="172"/>
      <c r="AIL136" s="172"/>
      <c r="AIM136" s="172"/>
      <c r="AIN136" s="172"/>
      <c r="AIO136" s="172"/>
      <c r="AIP136" s="172"/>
      <c r="AIQ136" s="172"/>
      <c r="AIR136" s="172"/>
      <c r="AIS136" s="172"/>
      <c r="AIT136" s="172"/>
      <c r="AIU136" s="172"/>
      <c r="AIV136" s="172"/>
      <c r="AIW136" s="172"/>
      <c r="AIX136" s="172"/>
      <c r="AIY136" s="172"/>
      <c r="AIZ136" s="172"/>
      <c r="AJA136" s="172"/>
      <c r="AJB136" s="172"/>
      <c r="AJC136" s="172"/>
      <c r="AJD136" s="172"/>
      <c r="AJE136" s="172"/>
      <c r="AJF136" s="172"/>
      <c r="AJG136" s="172"/>
      <c r="AJH136" s="172"/>
      <c r="AJI136" s="172"/>
      <c r="AJJ136" s="172"/>
      <c r="AJK136" s="172"/>
      <c r="AJL136" s="172"/>
      <c r="AJM136" s="172"/>
      <c r="AJN136" s="172"/>
      <c r="AJO136" s="172"/>
      <c r="AJP136" s="172"/>
      <c r="AJQ136" s="172"/>
      <c r="AJR136" s="172"/>
      <c r="AJS136" s="172"/>
      <c r="AJT136" s="172"/>
      <c r="AJU136" s="172"/>
      <c r="AJV136" s="172"/>
      <c r="AJW136" s="172"/>
      <c r="AJX136" s="172"/>
      <c r="AJY136" s="172"/>
      <c r="AJZ136" s="172"/>
      <c r="AKA136" s="172"/>
      <c r="AKB136" s="172"/>
      <c r="AKC136" s="172"/>
      <c r="AKD136" s="172"/>
      <c r="AKE136" s="172"/>
      <c r="AKF136" s="172"/>
      <c r="AKG136" s="172"/>
      <c r="AKH136" s="172"/>
      <c r="AKI136" s="172"/>
      <c r="AKJ136" s="172"/>
      <c r="AKK136" s="172"/>
      <c r="AKL136" s="172"/>
      <c r="AKM136" s="172"/>
      <c r="AKN136" s="172"/>
      <c r="AKO136" s="172"/>
      <c r="AKP136" s="172"/>
      <c r="AKQ136" s="172"/>
      <c r="AKR136" s="172"/>
      <c r="AKS136" s="172"/>
      <c r="AKT136" s="172"/>
      <c r="AKU136" s="172"/>
      <c r="AKV136" s="172"/>
      <c r="AKW136" s="172"/>
      <c r="AKX136" s="172"/>
      <c r="AKY136" s="172"/>
      <c r="AKZ136" s="172"/>
      <c r="ALA136" s="172"/>
      <c r="ALB136" s="172"/>
      <c r="ALC136" s="172"/>
      <c r="ALD136" s="172"/>
      <c r="ALE136" s="172"/>
      <c r="ALF136" s="172"/>
      <c r="ALG136" s="172"/>
      <c r="ALH136" s="172"/>
      <c r="ALI136" s="172"/>
      <c r="ALJ136" s="172"/>
      <c r="ALK136" s="172"/>
      <c r="ALL136" s="172"/>
      <c r="ALM136" s="172"/>
      <c r="ALN136" s="172"/>
      <c r="ALO136" s="172"/>
      <c r="ALP136" s="172"/>
      <c r="ALQ136" s="172"/>
      <c r="ALR136" s="172"/>
      <c r="ALS136" s="172"/>
      <c r="ALT136" s="172"/>
      <c r="ALU136" s="172"/>
      <c r="ALV136" s="172"/>
      <c r="ALW136" s="172"/>
      <c r="ALX136" s="172"/>
      <c r="ALY136" s="172"/>
      <c r="ALZ136" s="172"/>
      <c r="AMA136" s="172"/>
      <c r="AMB136" s="172"/>
      <c r="AMC136" s="172"/>
      <c r="AMD136" s="172"/>
      <c r="AME136" s="172"/>
      <c r="AMF136" s="172"/>
      <c r="AMG136" s="172"/>
      <c r="AMH136" s="172"/>
      <c r="AMI136" s="172"/>
      <c r="AMJ136" s="172"/>
      <c r="AMK136" s="172"/>
      <c r="AML136" s="172"/>
    </row>
    <row r="137" spans="1:1026" s="282" customFormat="1">
      <c r="A137" s="408" t="s">
        <v>533</v>
      </c>
      <c r="B137" s="408" t="s">
        <v>534</v>
      </c>
      <c r="C137" s="154">
        <f t="shared" si="169"/>
        <v>17</v>
      </c>
      <c r="D137" s="167">
        <f t="shared" si="170"/>
        <v>68</v>
      </c>
      <c r="E137" s="166" t="str">
        <f t="shared" si="171"/>
        <v>9C</v>
      </c>
      <c r="F137" s="367" t="str">
        <f t="shared" si="172"/>
        <v>1B</v>
      </c>
      <c r="G137" s="367" t="str">
        <f t="shared" si="173"/>
        <v>04</v>
      </c>
      <c r="H137" s="367" t="str">
        <f t="shared" si="174"/>
        <v>57</v>
      </c>
      <c r="I137" s="367" t="str">
        <f t="shared" si="175"/>
        <v>00</v>
      </c>
      <c r="J137" s="367" t="str">
        <f t="shared" si="176"/>
        <v>1C</v>
      </c>
      <c r="K137" s="367" t="str">
        <f t="shared" si="177"/>
        <v>06</v>
      </c>
      <c r="L137" s="367" t="str">
        <f t="shared" si="178"/>
        <v>34</v>
      </c>
      <c r="M137" s="367" t="str">
        <f t="shared" si="179"/>
        <v>4</v>
      </c>
      <c r="N137" s="367" t="str">
        <f t="shared" si="180"/>
        <v/>
      </c>
      <c r="O137" s="156" t="str">
        <f t="shared" si="181"/>
        <v/>
      </c>
      <c r="P137" s="157" t="str">
        <f t="shared" si="214"/>
        <v>1</v>
      </c>
      <c r="Q137" s="158" t="str">
        <f t="shared" si="214"/>
        <v>0</v>
      </c>
      <c r="R137" s="158" t="str">
        <f t="shared" si="214"/>
        <v>0</v>
      </c>
      <c r="S137" s="159" t="str">
        <f t="shared" si="214"/>
        <v>1</v>
      </c>
      <c r="T137" s="158" t="str">
        <f t="shared" si="214"/>
        <v>1</v>
      </c>
      <c r="U137" s="158" t="str">
        <f t="shared" si="214"/>
        <v>1</v>
      </c>
      <c r="V137" s="158" t="str">
        <f t="shared" si="214"/>
        <v>0</v>
      </c>
      <c r="W137" s="159" t="str">
        <f t="shared" si="214"/>
        <v>0</v>
      </c>
      <c r="X137" s="158" t="str">
        <f t="shared" si="215"/>
        <v>0</v>
      </c>
      <c r="Y137" s="158" t="str">
        <f t="shared" si="215"/>
        <v>0</v>
      </c>
      <c r="Z137" s="158" t="str">
        <f t="shared" si="215"/>
        <v>0</v>
      </c>
      <c r="AA137" s="159" t="str">
        <f t="shared" si="215"/>
        <v>1</v>
      </c>
      <c r="AB137" s="161" t="str">
        <f t="shared" si="215"/>
        <v>1</v>
      </c>
      <c r="AC137" s="161" t="str">
        <f t="shared" si="215"/>
        <v>0</v>
      </c>
      <c r="AD137" s="158" t="str">
        <f t="shared" si="215"/>
        <v>1</v>
      </c>
      <c r="AE137" s="159" t="str">
        <f t="shared" si="215"/>
        <v>1</v>
      </c>
      <c r="AF137" s="367" t="str">
        <f t="shared" si="216"/>
        <v>0</v>
      </c>
      <c r="AG137" s="162" t="str">
        <f t="shared" si="216"/>
        <v>0</v>
      </c>
      <c r="AH137" s="163" t="str">
        <f t="shared" si="216"/>
        <v>0</v>
      </c>
      <c r="AI137" s="165" t="str">
        <f t="shared" si="216"/>
        <v>0</v>
      </c>
      <c r="AJ137" s="164" t="str">
        <f t="shared" si="216"/>
        <v>0</v>
      </c>
      <c r="AK137" s="164" t="str">
        <f t="shared" si="216"/>
        <v>1</v>
      </c>
      <c r="AL137" s="289" t="str">
        <f t="shared" si="216"/>
        <v>0</v>
      </c>
      <c r="AM137" s="165" t="str">
        <f t="shared" si="216"/>
        <v>0</v>
      </c>
      <c r="AN137" s="230" t="str">
        <f t="shared" si="217"/>
        <v>0</v>
      </c>
      <c r="AO137" s="230" t="str">
        <f t="shared" si="217"/>
        <v>1</v>
      </c>
      <c r="AP137" s="230" t="str">
        <f t="shared" si="217"/>
        <v>0</v>
      </c>
      <c r="AQ137" s="231" t="str">
        <f t="shared" si="217"/>
        <v>1</v>
      </c>
      <c r="AR137" s="230" t="str">
        <f t="shared" si="217"/>
        <v>0</v>
      </c>
      <c r="AS137" s="230" t="str">
        <f t="shared" si="217"/>
        <v>1</v>
      </c>
      <c r="AT137" s="230" t="str">
        <f t="shared" si="217"/>
        <v>1</v>
      </c>
      <c r="AU137" s="231" t="str">
        <f t="shared" si="217"/>
        <v>1</v>
      </c>
      <c r="AV137" s="230" t="str">
        <f t="shared" si="218"/>
        <v>0</v>
      </c>
      <c r="AW137" s="232" t="str">
        <f t="shared" si="218"/>
        <v>0</v>
      </c>
      <c r="AX137" s="232" t="str">
        <f t="shared" si="218"/>
        <v>0</v>
      </c>
      <c r="AY137" s="233" t="str">
        <f t="shared" si="218"/>
        <v>0</v>
      </c>
      <c r="AZ137" s="232" t="str">
        <f t="shared" si="218"/>
        <v>0</v>
      </c>
      <c r="BA137" s="232" t="str">
        <f t="shared" si="218"/>
        <v>0</v>
      </c>
      <c r="BB137" s="232" t="str">
        <f t="shared" si="218"/>
        <v>0</v>
      </c>
      <c r="BC137" s="233" t="str">
        <f t="shared" si="218"/>
        <v>0</v>
      </c>
      <c r="BD137" s="168" t="str">
        <f t="shared" si="219"/>
        <v>0</v>
      </c>
      <c r="BE137" s="168" t="str">
        <f t="shared" si="219"/>
        <v>0</v>
      </c>
      <c r="BF137" s="168" t="str">
        <f t="shared" si="219"/>
        <v>0</v>
      </c>
      <c r="BG137" s="169" t="str">
        <f t="shared" si="219"/>
        <v>1</v>
      </c>
      <c r="BH137" s="168" t="str">
        <f t="shared" si="219"/>
        <v>1</v>
      </c>
      <c r="BI137" s="168" t="str">
        <f t="shared" si="219"/>
        <v>1</v>
      </c>
      <c r="BJ137" s="168" t="str">
        <f t="shared" si="219"/>
        <v>0</v>
      </c>
      <c r="BK137" s="169" t="str">
        <f t="shared" si="219"/>
        <v>0</v>
      </c>
      <c r="BL137" s="168" t="str">
        <f t="shared" si="220"/>
        <v>0</v>
      </c>
      <c r="BM137" s="168" t="str">
        <f t="shared" si="220"/>
        <v>0</v>
      </c>
      <c r="BN137" s="168" t="str">
        <f t="shared" si="220"/>
        <v>0</v>
      </c>
      <c r="BO137" s="169" t="str">
        <f t="shared" si="220"/>
        <v>0</v>
      </c>
      <c r="BP137" s="168" t="str">
        <f t="shared" si="220"/>
        <v>0</v>
      </c>
      <c r="BQ137" s="168" t="str">
        <f t="shared" si="220"/>
        <v>1</v>
      </c>
      <c r="BR137" s="168" t="str">
        <f t="shared" si="220"/>
        <v>1</v>
      </c>
      <c r="BS137" s="169" t="str">
        <f t="shared" si="220"/>
        <v>0</v>
      </c>
      <c r="BT137" s="302" t="str">
        <f t="shared" si="221"/>
        <v>0</v>
      </c>
      <c r="BU137" s="302" t="str">
        <f t="shared" si="221"/>
        <v>0</v>
      </c>
      <c r="BV137" s="302" t="str">
        <f t="shared" si="221"/>
        <v>1</v>
      </c>
      <c r="BW137" s="303" t="str">
        <f t="shared" si="221"/>
        <v>1</v>
      </c>
      <c r="BX137" s="302" t="str">
        <f t="shared" si="221"/>
        <v>0</v>
      </c>
      <c r="BY137" s="302" t="str">
        <f t="shared" si="221"/>
        <v>1</v>
      </c>
      <c r="BZ137" s="302" t="str">
        <f t="shared" si="221"/>
        <v>0</v>
      </c>
      <c r="CA137" s="303" t="str">
        <f t="shared" si="221"/>
        <v>0</v>
      </c>
      <c r="CB137" s="164" t="str">
        <f t="shared" si="222"/>
        <v>0</v>
      </c>
      <c r="CC137" s="289" t="str">
        <f t="shared" si="222"/>
        <v>1</v>
      </c>
      <c r="CD137" s="340" t="str">
        <f t="shared" si="222"/>
        <v>0</v>
      </c>
      <c r="CE137" s="341" t="str">
        <f t="shared" si="222"/>
        <v>0</v>
      </c>
      <c r="CF137" s="340" t="str">
        <f t="shared" si="222"/>
        <v>0</v>
      </c>
      <c r="CG137" s="340" t="str">
        <f t="shared" si="222"/>
        <v>0</v>
      </c>
      <c r="CH137" s="340" t="str">
        <f t="shared" si="222"/>
        <v>0</v>
      </c>
      <c r="CI137" s="341" t="str">
        <f t="shared" si="222"/>
        <v>0</v>
      </c>
      <c r="CJ137" s="367"/>
      <c r="CK137" s="367"/>
      <c r="CL137" s="32" t="str">
        <f t="shared" si="146"/>
        <v>9C1B</v>
      </c>
      <c r="CM137" s="285">
        <f t="shared" si="182"/>
        <v>87</v>
      </c>
      <c r="CN137" s="285">
        <f t="shared" si="183"/>
        <v>97</v>
      </c>
      <c r="CO137" s="142">
        <f t="shared" si="184"/>
        <v>66.400000000000006</v>
      </c>
      <c r="CP137" s="142">
        <f t="shared" si="185"/>
        <v>19.111111111111114</v>
      </c>
      <c r="CQ137" s="154">
        <f t="shared" si="148"/>
        <v>2</v>
      </c>
      <c r="CR137" s="367"/>
      <c r="CS137" s="170">
        <f t="shared" si="186"/>
        <v>9</v>
      </c>
      <c r="CT137" s="23">
        <f t="shared" si="187"/>
        <v>12</v>
      </c>
      <c r="CU137" s="171">
        <f t="shared" si="188"/>
        <v>1</v>
      </c>
      <c r="CV137" s="23">
        <f t="shared" si="189"/>
        <v>11</v>
      </c>
      <c r="CW137" s="172">
        <f t="shared" si="190"/>
        <v>0</v>
      </c>
      <c r="CX137" s="24">
        <f t="shared" si="191"/>
        <v>4</v>
      </c>
      <c r="CY137" s="267">
        <f t="shared" si="192"/>
        <v>5</v>
      </c>
      <c r="CZ137" s="268">
        <f t="shared" si="193"/>
        <v>7</v>
      </c>
      <c r="DA137" s="267">
        <f t="shared" si="194"/>
        <v>0</v>
      </c>
      <c r="DB137" s="268">
        <f t="shared" si="195"/>
        <v>0</v>
      </c>
      <c r="DC137" s="173">
        <f t="shared" si="196"/>
        <v>1</v>
      </c>
      <c r="DD137" s="26">
        <f t="shared" si="197"/>
        <v>12</v>
      </c>
      <c r="DE137" s="173">
        <f t="shared" si="198"/>
        <v>0</v>
      </c>
      <c r="DF137" s="26">
        <f t="shared" si="199"/>
        <v>6</v>
      </c>
      <c r="DG137" s="326">
        <f t="shared" si="200"/>
        <v>3</v>
      </c>
      <c r="DH137" s="327">
        <f t="shared" si="201"/>
        <v>4</v>
      </c>
      <c r="DI137" s="172">
        <f t="shared" si="202"/>
        <v>4</v>
      </c>
      <c r="DJ137" s="24">
        <f t="shared" si="203"/>
        <v>0</v>
      </c>
      <c r="DK137" s="172"/>
      <c r="DL137" s="19">
        <f t="shared" si="204"/>
        <v>156</v>
      </c>
      <c r="DM137" s="19">
        <f t="shared" si="205"/>
        <v>27</v>
      </c>
      <c r="DN137" s="174">
        <f t="shared" si="206"/>
        <v>4</v>
      </c>
      <c r="DO137" s="278">
        <f t="shared" si="207"/>
        <v>87</v>
      </c>
      <c r="DP137" s="278">
        <f t="shared" si="208"/>
        <v>0</v>
      </c>
      <c r="DQ137" s="20">
        <f t="shared" si="209"/>
        <v>28</v>
      </c>
      <c r="DR137" s="20">
        <f t="shared" si="210"/>
        <v>6</v>
      </c>
      <c r="DS137" s="337">
        <f t="shared" si="211"/>
        <v>52</v>
      </c>
      <c r="DT137" s="174">
        <f t="shared" si="212"/>
        <v>64</v>
      </c>
      <c r="DU137" s="172">
        <f t="shared" si="213"/>
        <v>52</v>
      </c>
      <c r="DV137" s="172"/>
      <c r="DW137" s="172"/>
      <c r="DX137" s="172"/>
      <c r="DY137" s="172"/>
      <c r="DZ137" s="172"/>
      <c r="EA137" s="172"/>
      <c r="EB137" s="172"/>
      <c r="EC137" s="172"/>
      <c r="ED137" s="172"/>
      <c r="EE137" s="172"/>
      <c r="EF137" s="172"/>
      <c r="EG137" s="172"/>
      <c r="EH137" s="172"/>
      <c r="EI137" s="172"/>
      <c r="EJ137" s="172"/>
      <c r="EK137" s="172"/>
      <c r="EL137" s="172"/>
      <c r="EM137" s="172"/>
      <c r="EN137" s="172"/>
      <c r="EO137" s="172"/>
      <c r="EP137" s="172"/>
      <c r="EQ137" s="172"/>
      <c r="ER137" s="172"/>
      <c r="ES137" s="172"/>
      <c r="ET137" s="172"/>
      <c r="EU137" s="172"/>
      <c r="EV137" s="172"/>
      <c r="EW137" s="172"/>
      <c r="EX137" s="172"/>
      <c r="EY137" s="172"/>
      <c r="EZ137" s="172"/>
      <c r="FA137" s="172"/>
      <c r="FB137" s="172"/>
      <c r="FC137" s="172"/>
      <c r="FD137" s="172"/>
      <c r="FE137" s="172"/>
      <c r="FF137" s="172"/>
      <c r="FG137" s="172"/>
      <c r="FH137" s="172"/>
      <c r="FI137" s="172"/>
      <c r="FJ137" s="172"/>
      <c r="FK137" s="172"/>
      <c r="FL137" s="172"/>
      <c r="FM137" s="172"/>
      <c r="FN137" s="172"/>
      <c r="FO137" s="172"/>
      <c r="FP137" s="172"/>
      <c r="FQ137" s="172"/>
      <c r="FR137" s="172"/>
      <c r="FS137" s="172"/>
      <c r="FT137" s="172"/>
      <c r="FU137" s="172"/>
      <c r="FV137" s="172"/>
      <c r="FW137" s="172"/>
      <c r="FX137" s="172"/>
      <c r="FY137" s="172"/>
      <c r="FZ137" s="172"/>
      <c r="GA137" s="172"/>
      <c r="GB137" s="172"/>
      <c r="GC137" s="172"/>
      <c r="GD137" s="172"/>
      <c r="GE137" s="172"/>
      <c r="GF137" s="172"/>
      <c r="GG137" s="172"/>
      <c r="GH137" s="172"/>
      <c r="GI137" s="172"/>
      <c r="GJ137" s="172"/>
      <c r="GK137" s="172"/>
      <c r="GL137" s="172"/>
      <c r="GM137" s="172"/>
      <c r="GN137" s="172"/>
      <c r="GO137" s="172"/>
      <c r="GP137" s="172"/>
      <c r="GQ137" s="172"/>
      <c r="GR137" s="172"/>
      <c r="GS137" s="172"/>
      <c r="GT137" s="172"/>
      <c r="GU137" s="172"/>
      <c r="GV137" s="172"/>
      <c r="GW137" s="172"/>
      <c r="GX137" s="172"/>
      <c r="GY137" s="172"/>
      <c r="GZ137" s="172"/>
      <c r="HA137" s="172"/>
      <c r="HB137" s="172"/>
      <c r="HC137" s="172"/>
      <c r="HD137" s="172"/>
      <c r="HE137" s="172"/>
      <c r="HF137" s="172"/>
      <c r="HG137" s="172"/>
      <c r="HH137" s="172"/>
      <c r="HI137" s="172"/>
      <c r="HJ137" s="172"/>
      <c r="HK137" s="172"/>
      <c r="HL137" s="172"/>
      <c r="HM137" s="172"/>
      <c r="HN137" s="172"/>
      <c r="HO137" s="172"/>
      <c r="HP137" s="172"/>
      <c r="HQ137" s="172"/>
      <c r="HR137" s="172"/>
      <c r="HS137" s="172"/>
      <c r="HT137" s="172"/>
      <c r="HU137" s="172"/>
      <c r="HV137" s="172"/>
      <c r="HW137" s="172"/>
      <c r="HX137" s="172"/>
      <c r="HY137" s="172"/>
      <c r="HZ137" s="172"/>
      <c r="IA137" s="172"/>
      <c r="IB137" s="172"/>
      <c r="IC137" s="172"/>
      <c r="ID137" s="172"/>
      <c r="IE137" s="172"/>
      <c r="IF137" s="172"/>
      <c r="IG137" s="172"/>
      <c r="IH137" s="172"/>
      <c r="II137" s="172"/>
      <c r="IJ137" s="172"/>
      <c r="IK137" s="172"/>
      <c r="IL137" s="172"/>
      <c r="IM137" s="172"/>
      <c r="IN137" s="172"/>
      <c r="IO137" s="172"/>
      <c r="IP137" s="172"/>
      <c r="IQ137" s="172"/>
      <c r="IR137" s="172"/>
      <c r="IS137" s="172"/>
      <c r="IT137" s="172"/>
      <c r="IU137" s="172"/>
      <c r="IV137" s="172"/>
      <c r="IW137" s="172"/>
      <c r="IX137" s="172"/>
      <c r="IY137" s="172"/>
      <c r="IZ137" s="172"/>
      <c r="JA137" s="172"/>
      <c r="JB137" s="172"/>
      <c r="JC137" s="172"/>
      <c r="JD137" s="172"/>
      <c r="JE137" s="172"/>
      <c r="JF137" s="172"/>
      <c r="JG137" s="172"/>
      <c r="JH137" s="172"/>
      <c r="JI137" s="172"/>
      <c r="JJ137" s="172"/>
      <c r="JK137" s="172"/>
      <c r="JL137" s="172"/>
      <c r="JM137" s="172"/>
      <c r="JN137" s="172"/>
      <c r="JO137" s="172"/>
      <c r="JP137" s="172"/>
      <c r="JQ137" s="172"/>
      <c r="JR137" s="172"/>
      <c r="JS137" s="172"/>
      <c r="JT137" s="172"/>
      <c r="JU137" s="172"/>
      <c r="JV137" s="172"/>
      <c r="JW137" s="172"/>
      <c r="JX137" s="172"/>
      <c r="JY137" s="172"/>
      <c r="JZ137" s="172"/>
      <c r="KA137" s="172"/>
      <c r="KB137" s="172"/>
      <c r="KC137" s="172"/>
      <c r="KD137" s="172"/>
      <c r="KE137" s="172"/>
      <c r="KF137" s="172"/>
      <c r="KG137" s="172"/>
      <c r="KH137" s="172"/>
      <c r="KI137" s="172"/>
      <c r="KJ137" s="172"/>
      <c r="KK137" s="172"/>
      <c r="KL137" s="172"/>
      <c r="KM137" s="172"/>
      <c r="KN137" s="172"/>
      <c r="KO137" s="172"/>
      <c r="KP137" s="172"/>
      <c r="KQ137" s="172"/>
      <c r="KR137" s="172"/>
      <c r="KS137" s="172"/>
      <c r="KT137" s="172"/>
      <c r="KU137" s="172"/>
      <c r="KV137" s="172"/>
      <c r="KW137" s="172"/>
      <c r="KX137" s="172"/>
      <c r="KY137" s="172"/>
      <c r="KZ137" s="172"/>
      <c r="LA137" s="172"/>
      <c r="LB137" s="172"/>
      <c r="LC137" s="172"/>
      <c r="LD137" s="172"/>
      <c r="LE137" s="172"/>
      <c r="LF137" s="172"/>
      <c r="LG137" s="172"/>
      <c r="LH137" s="172"/>
      <c r="LI137" s="172"/>
      <c r="LJ137" s="172"/>
      <c r="LK137" s="172"/>
      <c r="LL137" s="172"/>
      <c r="LM137" s="172"/>
      <c r="LN137" s="172"/>
      <c r="LO137" s="172"/>
      <c r="LP137" s="172"/>
      <c r="LQ137" s="172"/>
      <c r="LR137" s="172"/>
      <c r="LS137" s="172"/>
      <c r="LT137" s="172"/>
      <c r="LU137" s="172"/>
      <c r="LV137" s="172"/>
      <c r="LW137" s="172"/>
      <c r="LX137" s="172"/>
      <c r="LY137" s="172"/>
      <c r="LZ137" s="172"/>
      <c r="MA137" s="172"/>
      <c r="MB137" s="172"/>
      <c r="MC137" s="172"/>
      <c r="MD137" s="172"/>
      <c r="ME137" s="172"/>
      <c r="MF137" s="172"/>
      <c r="MG137" s="172"/>
      <c r="MH137" s="172"/>
      <c r="MI137" s="172"/>
      <c r="MJ137" s="172"/>
      <c r="MK137" s="172"/>
      <c r="ML137" s="172"/>
      <c r="MM137" s="172"/>
      <c r="MN137" s="172"/>
      <c r="MO137" s="172"/>
      <c r="MP137" s="172"/>
      <c r="MQ137" s="172"/>
      <c r="MR137" s="172"/>
      <c r="MS137" s="172"/>
      <c r="MT137" s="172"/>
      <c r="MU137" s="172"/>
      <c r="MV137" s="172"/>
      <c r="MW137" s="172"/>
      <c r="MX137" s="172"/>
      <c r="MY137" s="172"/>
      <c r="MZ137" s="172"/>
      <c r="NA137" s="172"/>
      <c r="NB137" s="172"/>
      <c r="NC137" s="172"/>
      <c r="ND137" s="172"/>
      <c r="NE137" s="172"/>
      <c r="NF137" s="172"/>
      <c r="NG137" s="172"/>
      <c r="NH137" s="172"/>
      <c r="NI137" s="172"/>
      <c r="NJ137" s="172"/>
      <c r="NK137" s="172"/>
      <c r="NL137" s="172"/>
      <c r="NM137" s="172"/>
      <c r="NN137" s="172"/>
      <c r="NO137" s="172"/>
      <c r="NP137" s="172"/>
      <c r="NQ137" s="172"/>
      <c r="NR137" s="172"/>
      <c r="NS137" s="172"/>
      <c r="NT137" s="172"/>
      <c r="NU137" s="172"/>
      <c r="NV137" s="172"/>
      <c r="NW137" s="172"/>
      <c r="NX137" s="172"/>
      <c r="NY137" s="172"/>
      <c r="NZ137" s="172"/>
      <c r="OA137" s="172"/>
      <c r="OB137" s="172"/>
      <c r="OC137" s="172"/>
      <c r="OD137" s="172"/>
      <c r="OE137" s="172"/>
      <c r="OF137" s="172"/>
      <c r="OG137" s="172"/>
      <c r="OH137" s="172"/>
      <c r="OI137" s="172"/>
      <c r="OJ137" s="172"/>
      <c r="OK137" s="172"/>
      <c r="OL137" s="172"/>
      <c r="OM137" s="172"/>
      <c r="ON137" s="172"/>
      <c r="OO137" s="172"/>
      <c r="OP137" s="172"/>
      <c r="OQ137" s="172"/>
      <c r="OR137" s="172"/>
      <c r="OS137" s="172"/>
      <c r="OT137" s="172"/>
      <c r="OU137" s="172"/>
      <c r="OV137" s="172"/>
      <c r="OW137" s="172"/>
      <c r="OX137" s="172"/>
      <c r="OY137" s="172"/>
      <c r="OZ137" s="172"/>
      <c r="PA137" s="172"/>
      <c r="PB137" s="172"/>
      <c r="PC137" s="172"/>
      <c r="PD137" s="172"/>
      <c r="PE137" s="172"/>
      <c r="PF137" s="172"/>
      <c r="PG137" s="172"/>
      <c r="PH137" s="172"/>
      <c r="PI137" s="172"/>
      <c r="PJ137" s="172"/>
      <c r="PK137" s="172"/>
      <c r="PL137" s="172"/>
      <c r="PM137" s="172"/>
      <c r="PN137" s="172"/>
      <c r="PO137" s="172"/>
      <c r="PP137" s="172"/>
      <c r="PQ137" s="172"/>
      <c r="PR137" s="172"/>
      <c r="PS137" s="172"/>
      <c r="PT137" s="172"/>
      <c r="PU137" s="172"/>
      <c r="PV137" s="172"/>
      <c r="PW137" s="172"/>
      <c r="PX137" s="172"/>
      <c r="PY137" s="172"/>
      <c r="PZ137" s="172"/>
      <c r="QA137" s="172"/>
      <c r="QB137" s="172"/>
      <c r="QC137" s="172"/>
      <c r="QD137" s="172"/>
      <c r="QE137" s="172"/>
      <c r="QF137" s="172"/>
      <c r="QG137" s="172"/>
      <c r="QH137" s="172"/>
      <c r="QI137" s="172"/>
      <c r="QJ137" s="172"/>
      <c r="QK137" s="172"/>
      <c r="QL137" s="172"/>
      <c r="QM137" s="172"/>
      <c r="QN137" s="172"/>
      <c r="QO137" s="172"/>
      <c r="QP137" s="172"/>
      <c r="QQ137" s="172"/>
      <c r="QR137" s="172"/>
      <c r="QS137" s="172"/>
      <c r="QT137" s="172"/>
      <c r="QU137" s="172"/>
      <c r="QV137" s="172"/>
      <c r="QW137" s="172"/>
      <c r="QX137" s="172"/>
      <c r="QY137" s="172"/>
      <c r="QZ137" s="172"/>
      <c r="RA137" s="172"/>
      <c r="RB137" s="172"/>
      <c r="RC137" s="172"/>
      <c r="RD137" s="172"/>
      <c r="RE137" s="172"/>
      <c r="RF137" s="172"/>
      <c r="RG137" s="172"/>
      <c r="RH137" s="172"/>
      <c r="RI137" s="172"/>
      <c r="RJ137" s="172"/>
      <c r="RK137" s="172"/>
      <c r="RL137" s="172"/>
      <c r="RM137" s="172"/>
      <c r="RN137" s="172"/>
      <c r="RO137" s="172"/>
      <c r="RP137" s="172"/>
      <c r="RQ137" s="172"/>
      <c r="RR137" s="172"/>
      <c r="RS137" s="172"/>
      <c r="RT137" s="172"/>
      <c r="RU137" s="172"/>
      <c r="RV137" s="172"/>
      <c r="RW137" s="172"/>
      <c r="RX137" s="172"/>
      <c r="RY137" s="172"/>
      <c r="RZ137" s="172"/>
      <c r="SA137" s="172"/>
      <c r="SB137" s="172"/>
      <c r="SC137" s="172"/>
      <c r="SD137" s="172"/>
      <c r="SE137" s="172"/>
      <c r="SF137" s="172"/>
      <c r="SG137" s="172"/>
      <c r="SH137" s="172"/>
      <c r="SI137" s="172"/>
      <c r="SJ137" s="172"/>
      <c r="SK137" s="172"/>
      <c r="SL137" s="172"/>
      <c r="SM137" s="172"/>
      <c r="SN137" s="172"/>
      <c r="SO137" s="172"/>
      <c r="SP137" s="172"/>
      <c r="SQ137" s="172"/>
      <c r="SR137" s="172"/>
      <c r="SS137" s="172"/>
      <c r="ST137" s="172"/>
      <c r="SU137" s="172"/>
      <c r="SV137" s="172"/>
      <c r="SW137" s="172"/>
      <c r="SX137" s="172"/>
      <c r="SY137" s="172"/>
      <c r="SZ137" s="172"/>
      <c r="TA137" s="172"/>
      <c r="TB137" s="172"/>
      <c r="TC137" s="172"/>
      <c r="TD137" s="172"/>
      <c r="TE137" s="172"/>
      <c r="TF137" s="172"/>
      <c r="TG137" s="172"/>
      <c r="TH137" s="172"/>
      <c r="TI137" s="172"/>
      <c r="TJ137" s="172"/>
      <c r="TK137" s="172"/>
      <c r="TL137" s="172"/>
      <c r="TM137" s="172"/>
      <c r="TN137" s="172"/>
      <c r="TO137" s="172"/>
      <c r="TP137" s="172"/>
      <c r="TQ137" s="172"/>
      <c r="TR137" s="172"/>
      <c r="TS137" s="172"/>
      <c r="TT137" s="172"/>
      <c r="TU137" s="172"/>
      <c r="TV137" s="172"/>
      <c r="TW137" s="172"/>
      <c r="TX137" s="172"/>
      <c r="TY137" s="172"/>
      <c r="TZ137" s="172"/>
      <c r="UA137" s="172"/>
      <c r="UB137" s="172"/>
      <c r="UC137" s="172"/>
      <c r="UD137" s="172"/>
      <c r="UE137" s="172"/>
      <c r="UF137" s="172"/>
      <c r="UG137" s="172"/>
      <c r="UH137" s="172"/>
      <c r="UI137" s="172"/>
      <c r="UJ137" s="172"/>
      <c r="UK137" s="172"/>
      <c r="UL137" s="172"/>
      <c r="UM137" s="172"/>
      <c r="UN137" s="172"/>
      <c r="UO137" s="172"/>
      <c r="UP137" s="172"/>
      <c r="UQ137" s="172"/>
      <c r="UR137" s="172"/>
      <c r="US137" s="172"/>
      <c r="UT137" s="172"/>
      <c r="UU137" s="172"/>
      <c r="UV137" s="172"/>
      <c r="UW137" s="172"/>
      <c r="UX137" s="172"/>
      <c r="UY137" s="172"/>
      <c r="UZ137" s="172"/>
      <c r="VA137" s="172"/>
      <c r="VB137" s="172"/>
      <c r="VC137" s="172"/>
      <c r="VD137" s="172"/>
      <c r="VE137" s="172"/>
      <c r="VF137" s="172"/>
      <c r="VG137" s="172"/>
      <c r="VH137" s="172"/>
      <c r="VI137" s="172"/>
      <c r="VJ137" s="172"/>
      <c r="VK137" s="172"/>
      <c r="VL137" s="172"/>
      <c r="VM137" s="172"/>
      <c r="VN137" s="172"/>
      <c r="VO137" s="172"/>
      <c r="VP137" s="172"/>
      <c r="VQ137" s="172"/>
      <c r="VR137" s="172"/>
      <c r="VS137" s="172"/>
      <c r="VT137" s="172"/>
      <c r="VU137" s="172"/>
      <c r="VV137" s="172"/>
      <c r="VW137" s="172"/>
      <c r="VX137" s="172"/>
      <c r="VY137" s="172"/>
      <c r="VZ137" s="172"/>
      <c r="WA137" s="172"/>
      <c r="WB137" s="172"/>
      <c r="WC137" s="172"/>
      <c r="WD137" s="172"/>
      <c r="WE137" s="172"/>
      <c r="WF137" s="172"/>
      <c r="WG137" s="172"/>
      <c r="WH137" s="172"/>
      <c r="WI137" s="172"/>
      <c r="WJ137" s="172"/>
      <c r="WK137" s="172"/>
      <c r="WL137" s="172"/>
      <c r="WM137" s="172"/>
      <c r="WN137" s="172"/>
      <c r="WO137" s="172"/>
      <c r="WP137" s="172"/>
      <c r="WQ137" s="172"/>
      <c r="WR137" s="172"/>
      <c r="WS137" s="172"/>
      <c r="WT137" s="172"/>
      <c r="WU137" s="172"/>
      <c r="WV137" s="172"/>
      <c r="WW137" s="172"/>
      <c r="WX137" s="172"/>
      <c r="WY137" s="172"/>
      <c r="WZ137" s="172"/>
      <c r="XA137" s="172"/>
      <c r="XB137" s="172"/>
      <c r="XC137" s="172"/>
      <c r="XD137" s="172"/>
      <c r="XE137" s="172"/>
      <c r="XF137" s="172"/>
      <c r="XG137" s="172"/>
      <c r="XH137" s="172"/>
      <c r="XI137" s="172"/>
      <c r="XJ137" s="172"/>
      <c r="XK137" s="172"/>
      <c r="XL137" s="172"/>
      <c r="XM137" s="172"/>
      <c r="XN137" s="172"/>
      <c r="XO137" s="172"/>
      <c r="XP137" s="172"/>
      <c r="XQ137" s="172"/>
      <c r="XR137" s="172"/>
      <c r="XS137" s="172"/>
      <c r="XT137" s="172"/>
      <c r="XU137" s="172"/>
      <c r="XV137" s="172"/>
      <c r="XW137" s="172"/>
      <c r="XX137" s="172"/>
      <c r="XY137" s="172"/>
      <c r="XZ137" s="172"/>
      <c r="YA137" s="172"/>
      <c r="YB137" s="172"/>
      <c r="YC137" s="172"/>
      <c r="YD137" s="172"/>
      <c r="YE137" s="172"/>
      <c r="YF137" s="172"/>
      <c r="YG137" s="172"/>
      <c r="YH137" s="172"/>
      <c r="YI137" s="172"/>
      <c r="YJ137" s="172"/>
      <c r="YK137" s="172"/>
      <c r="YL137" s="172"/>
      <c r="YM137" s="172"/>
      <c r="YN137" s="172"/>
      <c r="YO137" s="172"/>
      <c r="YP137" s="172"/>
      <c r="YQ137" s="172"/>
      <c r="YR137" s="172"/>
      <c r="YS137" s="172"/>
      <c r="YT137" s="172"/>
      <c r="YU137" s="172"/>
      <c r="YV137" s="172"/>
      <c r="YW137" s="172"/>
      <c r="YX137" s="172"/>
      <c r="YY137" s="172"/>
      <c r="YZ137" s="172"/>
      <c r="ZA137" s="172"/>
      <c r="ZB137" s="172"/>
      <c r="ZC137" s="172"/>
      <c r="ZD137" s="172"/>
      <c r="ZE137" s="172"/>
      <c r="ZF137" s="172"/>
      <c r="ZG137" s="172"/>
      <c r="ZH137" s="172"/>
      <c r="ZI137" s="172"/>
      <c r="ZJ137" s="172"/>
      <c r="ZK137" s="172"/>
      <c r="ZL137" s="172"/>
      <c r="ZM137" s="172"/>
      <c r="ZN137" s="172"/>
      <c r="ZO137" s="172"/>
      <c r="ZP137" s="172"/>
      <c r="ZQ137" s="172"/>
      <c r="ZR137" s="172"/>
      <c r="ZS137" s="172"/>
      <c r="ZT137" s="172"/>
      <c r="ZU137" s="172"/>
      <c r="ZV137" s="172"/>
      <c r="ZW137" s="172"/>
      <c r="ZX137" s="172"/>
      <c r="ZY137" s="172"/>
      <c r="ZZ137" s="172"/>
      <c r="AAA137" s="172"/>
      <c r="AAB137" s="172"/>
      <c r="AAC137" s="172"/>
      <c r="AAD137" s="172"/>
      <c r="AAE137" s="172"/>
      <c r="AAF137" s="172"/>
      <c r="AAG137" s="172"/>
      <c r="AAH137" s="172"/>
      <c r="AAI137" s="172"/>
      <c r="AAJ137" s="172"/>
      <c r="AAK137" s="172"/>
      <c r="AAL137" s="172"/>
      <c r="AAM137" s="172"/>
      <c r="AAN137" s="172"/>
      <c r="AAO137" s="172"/>
      <c r="AAP137" s="172"/>
      <c r="AAQ137" s="172"/>
      <c r="AAR137" s="172"/>
      <c r="AAS137" s="172"/>
      <c r="AAT137" s="172"/>
      <c r="AAU137" s="172"/>
      <c r="AAV137" s="172"/>
      <c r="AAW137" s="172"/>
      <c r="AAX137" s="172"/>
      <c r="AAY137" s="172"/>
      <c r="AAZ137" s="172"/>
      <c r="ABA137" s="172"/>
      <c r="ABB137" s="172"/>
      <c r="ABC137" s="172"/>
      <c r="ABD137" s="172"/>
      <c r="ABE137" s="172"/>
      <c r="ABF137" s="172"/>
      <c r="ABG137" s="172"/>
      <c r="ABH137" s="172"/>
      <c r="ABI137" s="172"/>
      <c r="ABJ137" s="172"/>
      <c r="ABK137" s="172"/>
      <c r="ABL137" s="172"/>
      <c r="ABM137" s="172"/>
      <c r="ABN137" s="172"/>
      <c r="ABO137" s="172"/>
      <c r="ABP137" s="172"/>
      <c r="ABQ137" s="172"/>
      <c r="ABR137" s="172"/>
      <c r="ABS137" s="172"/>
      <c r="ABT137" s="172"/>
      <c r="ABU137" s="172"/>
      <c r="ABV137" s="172"/>
      <c r="ABW137" s="172"/>
      <c r="ABX137" s="172"/>
      <c r="ABY137" s="172"/>
      <c r="ABZ137" s="172"/>
      <c r="ACA137" s="172"/>
      <c r="ACB137" s="172"/>
      <c r="ACC137" s="172"/>
      <c r="ACD137" s="172"/>
      <c r="ACE137" s="172"/>
      <c r="ACF137" s="172"/>
      <c r="ACG137" s="172"/>
      <c r="ACH137" s="172"/>
      <c r="ACI137" s="172"/>
      <c r="ACJ137" s="172"/>
      <c r="ACK137" s="172"/>
      <c r="ACL137" s="172"/>
      <c r="ACM137" s="172"/>
      <c r="ACN137" s="172"/>
      <c r="ACO137" s="172"/>
      <c r="ACP137" s="172"/>
      <c r="ACQ137" s="172"/>
      <c r="ACR137" s="172"/>
      <c r="ACS137" s="172"/>
      <c r="ACT137" s="172"/>
      <c r="ACU137" s="172"/>
      <c r="ACV137" s="172"/>
      <c r="ACW137" s="172"/>
      <c r="ACX137" s="172"/>
      <c r="ACY137" s="172"/>
      <c r="ACZ137" s="172"/>
      <c r="ADA137" s="172"/>
      <c r="ADB137" s="172"/>
      <c r="ADC137" s="172"/>
      <c r="ADD137" s="172"/>
      <c r="ADE137" s="172"/>
      <c r="ADF137" s="172"/>
      <c r="ADG137" s="172"/>
      <c r="ADH137" s="172"/>
      <c r="ADI137" s="172"/>
      <c r="ADJ137" s="172"/>
      <c r="ADK137" s="172"/>
      <c r="ADL137" s="172"/>
      <c r="ADM137" s="172"/>
      <c r="ADN137" s="172"/>
      <c r="ADO137" s="172"/>
      <c r="ADP137" s="172"/>
      <c r="ADQ137" s="172"/>
      <c r="ADR137" s="172"/>
      <c r="ADS137" s="172"/>
      <c r="ADT137" s="172"/>
      <c r="ADU137" s="172"/>
      <c r="ADV137" s="172"/>
      <c r="ADW137" s="172"/>
      <c r="ADX137" s="172"/>
      <c r="ADY137" s="172"/>
      <c r="ADZ137" s="172"/>
      <c r="AEA137" s="172"/>
      <c r="AEB137" s="172"/>
      <c r="AEC137" s="172"/>
      <c r="AED137" s="172"/>
      <c r="AEE137" s="172"/>
      <c r="AEF137" s="172"/>
      <c r="AEG137" s="172"/>
      <c r="AEH137" s="172"/>
      <c r="AEI137" s="172"/>
      <c r="AEJ137" s="172"/>
      <c r="AEK137" s="172"/>
      <c r="AEL137" s="172"/>
      <c r="AEM137" s="172"/>
      <c r="AEN137" s="172"/>
      <c r="AEO137" s="172"/>
      <c r="AEP137" s="172"/>
      <c r="AEQ137" s="172"/>
      <c r="AER137" s="172"/>
      <c r="AES137" s="172"/>
      <c r="AET137" s="172"/>
      <c r="AEU137" s="172"/>
      <c r="AEV137" s="172"/>
      <c r="AEW137" s="172"/>
      <c r="AEX137" s="172"/>
      <c r="AEY137" s="172"/>
      <c r="AEZ137" s="172"/>
      <c r="AFA137" s="172"/>
      <c r="AFB137" s="172"/>
      <c r="AFC137" s="172"/>
      <c r="AFD137" s="172"/>
      <c r="AFE137" s="172"/>
      <c r="AFF137" s="172"/>
      <c r="AFG137" s="172"/>
      <c r="AFH137" s="172"/>
      <c r="AFI137" s="172"/>
      <c r="AFJ137" s="172"/>
      <c r="AFK137" s="172"/>
      <c r="AFL137" s="172"/>
      <c r="AFM137" s="172"/>
      <c r="AFN137" s="172"/>
      <c r="AFO137" s="172"/>
      <c r="AFP137" s="172"/>
      <c r="AFQ137" s="172"/>
      <c r="AFR137" s="172"/>
      <c r="AFS137" s="172"/>
      <c r="AFT137" s="172"/>
      <c r="AFU137" s="172"/>
      <c r="AFV137" s="172"/>
      <c r="AFW137" s="172"/>
      <c r="AFX137" s="172"/>
      <c r="AFY137" s="172"/>
      <c r="AFZ137" s="172"/>
      <c r="AGA137" s="172"/>
      <c r="AGB137" s="172"/>
      <c r="AGC137" s="172"/>
      <c r="AGD137" s="172"/>
      <c r="AGE137" s="172"/>
      <c r="AGF137" s="172"/>
      <c r="AGG137" s="172"/>
      <c r="AGH137" s="172"/>
      <c r="AGI137" s="172"/>
      <c r="AGJ137" s="172"/>
      <c r="AGK137" s="172"/>
      <c r="AGL137" s="172"/>
      <c r="AGM137" s="172"/>
      <c r="AGN137" s="172"/>
      <c r="AGO137" s="172"/>
      <c r="AGP137" s="172"/>
      <c r="AGQ137" s="172"/>
      <c r="AGR137" s="172"/>
      <c r="AGS137" s="172"/>
      <c r="AGT137" s="172"/>
      <c r="AGU137" s="172"/>
      <c r="AGV137" s="172"/>
      <c r="AGW137" s="172"/>
      <c r="AGX137" s="172"/>
      <c r="AGY137" s="172"/>
      <c r="AGZ137" s="172"/>
      <c r="AHA137" s="172"/>
      <c r="AHB137" s="172"/>
      <c r="AHC137" s="172"/>
      <c r="AHD137" s="172"/>
      <c r="AHE137" s="172"/>
      <c r="AHF137" s="172"/>
      <c r="AHG137" s="172"/>
      <c r="AHH137" s="172"/>
      <c r="AHI137" s="172"/>
      <c r="AHJ137" s="172"/>
      <c r="AHK137" s="172"/>
      <c r="AHL137" s="172"/>
      <c r="AHM137" s="172"/>
      <c r="AHN137" s="172"/>
      <c r="AHO137" s="172"/>
      <c r="AHP137" s="172"/>
      <c r="AHQ137" s="172"/>
      <c r="AHR137" s="172"/>
      <c r="AHS137" s="172"/>
      <c r="AHT137" s="172"/>
      <c r="AHU137" s="172"/>
      <c r="AHV137" s="172"/>
      <c r="AHW137" s="172"/>
      <c r="AHX137" s="172"/>
      <c r="AHY137" s="172"/>
      <c r="AHZ137" s="172"/>
      <c r="AIA137" s="172"/>
      <c r="AIB137" s="172"/>
      <c r="AIC137" s="172"/>
      <c r="AID137" s="172"/>
      <c r="AIE137" s="172"/>
      <c r="AIF137" s="172"/>
      <c r="AIG137" s="172"/>
      <c r="AIH137" s="172"/>
      <c r="AII137" s="172"/>
      <c r="AIJ137" s="172"/>
      <c r="AIK137" s="172"/>
      <c r="AIL137" s="172"/>
      <c r="AIM137" s="172"/>
      <c r="AIN137" s="172"/>
      <c r="AIO137" s="172"/>
      <c r="AIP137" s="172"/>
      <c r="AIQ137" s="172"/>
      <c r="AIR137" s="172"/>
      <c r="AIS137" s="172"/>
      <c r="AIT137" s="172"/>
      <c r="AIU137" s="172"/>
      <c r="AIV137" s="172"/>
      <c r="AIW137" s="172"/>
      <c r="AIX137" s="172"/>
      <c r="AIY137" s="172"/>
      <c r="AIZ137" s="172"/>
      <c r="AJA137" s="172"/>
      <c r="AJB137" s="172"/>
      <c r="AJC137" s="172"/>
      <c r="AJD137" s="172"/>
      <c r="AJE137" s="172"/>
      <c r="AJF137" s="172"/>
      <c r="AJG137" s="172"/>
      <c r="AJH137" s="172"/>
      <c r="AJI137" s="172"/>
      <c r="AJJ137" s="172"/>
      <c r="AJK137" s="172"/>
      <c r="AJL137" s="172"/>
      <c r="AJM137" s="172"/>
      <c r="AJN137" s="172"/>
      <c r="AJO137" s="172"/>
      <c r="AJP137" s="172"/>
      <c r="AJQ137" s="172"/>
      <c r="AJR137" s="172"/>
      <c r="AJS137" s="172"/>
      <c r="AJT137" s="172"/>
      <c r="AJU137" s="172"/>
      <c r="AJV137" s="172"/>
      <c r="AJW137" s="172"/>
      <c r="AJX137" s="172"/>
      <c r="AJY137" s="172"/>
      <c r="AJZ137" s="172"/>
      <c r="AKA137" s="172"/>
      <c r="AKB137" s="172"/>
      <c r="AKC137" s="172"/>
      <c r="AKD137" s="172"/>
      <c r="AKE137" s="172"/>
      <c r="AKF137" s="172"/>
      <c r="AKG137" s="172"/>
      <c r="AKH137" s="172"/>
      <c r="AKI137" s="172"/>
      <c r="AKJ137" s="172"/>
      <c r="AKK137" s="172"/>
      <c r="AKL137" s="172"/>
      <c r="AKM137" s="172"/>
      <c r="AKN137" s="172"/>
      <c r="AKO137" s="172"/>
      <c r="AKP137" s="172"/>
      <c r="AKQ137" s="172"/>
      <c r="AKR137" s="172"/>
      <c r="AKS137" s="172"/>
      <c r="AKT137" s="172"/>
      <c r="AKU137" s="172"/>
      <c r="AKV137" s="172"/>
      <c r="AKW137" s="172"/>
      <c r="AKX137" s="172"/>
      <c r="AKY137" s="172"/>
      <c r="AKZ137" s="172"/>
      <c r="ALA137" s="172"/>
      <c r="ALB137" s="172"/>
      <c r="ALC137" s="172"/>
      <c r="ALD137" s="172"/>
      <c r="ALE137" s="172"/>
      <c r="ALF137" s="172"/>
      <c r="ALG137" s="172"/>
      <c r="ALH137" s="172"/>
      <c r="ALI137" s="172"/>
      <c r="ALJ137" s="172"/>
      <c r="ALK137" s="172"/>
      <c r="ALL137" s="172"/>
      <c r="ALM137" s="172"/>
      <c r="ALN137" s="172"/>
      <c r="ALO137" s="172"/>
      <c r="ALP137" s="172"/>
      <c r="ALQ137" s="172"/>
      <c r="ALR137" s="172"/>
      <c r="ALS137" s="172"/>
      <c r="ALT137" s="172"/>
      <c r="ALU137" s="172"/>
      <c r="ALV137" s="172"/>
      <c r="ALW137" s="172"/>
      <c r="ALX137" s="172"/>
      <c r="ALY137" s="172"/>
      <c r="ALZ137" s="172"/>
      <c r="AMA137" s="172"/>
      <c r="AMB137" s="172"/>
      <c r="AMC137" s="172"/>
      <c r="AMD137" s="172"/>
      <c r="AME137" s="172"/>
      <c r="AMF137" s="172"/>
      <c r="AMG137" s="172"/>
      <c r="AMH137" s="172"/>
      <c r="AMI137" s="172"/>
      <c r="AMJ137" s="172"/>
      <c r="AMK137" s="172"/>
      <c r="AML137" s="172"/>
    </row>
    <row r="138" spans="1:1026" s="282" customFormat="1">
      <c r="A138" s="408" t="s">
        <v>535</v>
      </c>
      <c r="B138" s="408" t="s">
        <v>536</v>
      </c>
      <c r="C138" s="154">
        <f t="shared" si="169"/>
        <v>17</v>
      </c>
      <c r="D138" s="167">
        <f t="shared" si="170"/>
        <v>68</v>
      </c>
      <c r="E138" s="166" t="str">
        <f t="shared" si="171"/>
        <v>9C</v>
      </c>
      <c r="F138" s="367" t="str">
        <f t="shared" si="172"/>
        <v>1B</v>
      </c>
      <c r="G138" s="367" t="str">
        <f t="shared" si="173"/>
        <v>0A</v>
      </c>
      <c r="H138" s="367" t="str">
        <f t="shared" si="174"/>
        <v>57</v>
      </c>
      <c r="I138" s="367" t="str">
        <f t="shared" si="175"/>
        <v>00</v>
      </c>
      <c r="J138" s="367" t="str">
        <f t="shared" si="176"/>
        <v>1F</v>
      </c>
      <c r="K138" s="367" t="str">
        <f t="shared" si="177"/>
        <v>06</v>
      </c>
      <c r="L138" s="367" t="str">
        <f t="shared" si="178"/>
        <v>3D</v>
      </c>
      <c r="M138" s="367" t="str">
        <f t="shared" si="179"/>
        <v>4</v>
      </c>
      <c r="N138" s="367" t="str">
        <f t="shared" si="180"/>
        <v/>
      </c>
      <c r="O138" s="156" t="str">
        <f t="shared" si="181"/>
        <v/>
      </c>
      <c r="P138" s="157" t="str">
        <f t="shared" si="214"/>
        <v>1</v>
      </c>
      <c r="Q138" s="158" t="str">
        <f t="shared" si="214"/>
        <v>0</v>
      </c>
      <c r="R138" s="158" t="str">
        <f t="shared" si="214"/>
        <v>0</v>
      </c>
      <c r="S138" s="159" t="str">
        <f t="shared" si="214"/>
        <v>1</v>
      </c>
      <c r="T138" s="158" t="str">
        <f t="shared" si="214"/>
        <v>1</v>
      </c>
      <c r="U138" s="158" t="str">
        <f t="shared" si="214"/>
        <v>1</v>
      </c>
      <c r="V138" s="158" t="str">
        <f t="shared" si="214"/>
        <v>0</v>
      </c>
      <c r="W138" s="159" t="str">
        <f t="shared" si="214"/>
        <v>0</v>
      </c>
      <c r="X138" s="158" t="str">
        <f t="shared" si="215"/>
        <v>0</v>
      </c>
      <c r="Y138" s="158" t="str">
        <f t="shared" si="215"/>
        <v>0</v>
      </c>
      <c r="Z138" s="158" t="str">
        <f t="shared" si="215"/>
        <v>0</v>
      </c>
      <c r="AA138" s="159" t="str">
        <f t="shared" si="215"/>
        <v>1</v>
      </c>
      <c r="AB138" s="161" t="str">
        <f t="shared" si="215"/>
        <v>1</v>
      </c>
      <c r="AC138" s="161" t="str">
        <f t="shared" si="215"/>
        <v>0</v>
      </c>
      <c r="AD138" s="158" t="str">
        <f t="shared" si="215"/>
        <v>1</v>
      </c>
      <c r="AE138" s="159" t="str">
        <f t="shared" si="215"/>
        <v>1</v>
      </c>
      <c r="AF138" s="367" t="str">
        <f t="shared" si="216"/>
        <v>0</v>
      </c>
      <c r="AG138" s="162" t="str">
        <f t="shared" si="216"/>
        <v>0</v>
      </c>
      <c r="AH138" s="163" t="str">
        <f t="shared" si="216"/>
        <v>0</v>
      </c>
      <c r="AI138" s="165" t="str">
        <f t="shared" si="216"/>
        <v>0</v>
      </c>
      <c r="AJ138" s="164" t="str">
        <f t="shared" si="216"/>
        <v>1</v>
      </c>
      <c r="AK138" s="164" t="str">
        <f t="shared" si="216"/>
        <v>0</v>
      </c>
      <c r="AL138" s="289" t="str">
        <f t="shared" si="216"/>
        <v>1</v>
      </c>
      <c r="AM138" s="165" t="str">
        <f t="shared" si="216"/>
        <v>0</v>
      </c>
      <c r="AN138" s="230" t="str">
        <f t="shared" si="217"/>
        <v>0</v>
      </c>
      <c r="AO138" s="230" t="str">
        <f t="shared" si="217"/>
        <v>1</v>
      </c>
      <c r="AP138" s="230" t="str">
        <f t="shared" si="217"/>
        <v>0</v>
      </c>
      <c r="AQ138" s="231" t="str">
        <f t="shared" si="217"/>
        <v>1</v>
      </c>
      <c r="AR138" s="230" t="str">
        <f t="shared" si="217"/>
        <v>0</v>
      </c>
      <c r="AS138" s="230" t="str">
        <f t="shared" si="217"/>
        <v>1</v>
      </c>
      <c r="AT138" s="230" t="str">
        <f t="shared" si="217"/>
        <v>1</v>
      </c>
      <c r="AU138" s="231" t="str">
        <f t="shared" si="217"/>
        <v>1</v>
      </c>
      <c r="AV138" s="230" t="str">
        <f t="shared" si="218"/>
        <v>0</v>
      </c>
      <c r="AW138" s="232" t="str">
        <f t="shared" si="218"/>
        <v>0</v>
      </c>
      <c r="AX138" s="232" t="str">
        <f t="shared" si="218"/>
        <v>0</v>
      </c>
      <c r="AY138" s="233" t="str">
        <f t="shared" si="218"/>
        <v>0</v>
      </c>
      <c r="AZ138" s="232" t="str">
        <f t="shared" si="218"/>
        <v>0</v>
      </c>
      <c r="BA138" s="232" t="str">
        <f t="shared" si="218"/>
        <v>0</v>
      </c>
      <c r="BB138" s="232" t="str">
        <f t="shared" si="218"/>
        <v>0</v>
      </c>
      <c r="BC138" s="233" t="str">
        <f t="shared" si="218"/>
        <v>0</v>
      </c>
      <c r="BD138" s="168" t="str">
        <f t="shared" si="219"/>
        <v>0</v>
      </c>
      <c r="BE138" s="168" t="str">
        <f t="shared" si="219"/>
        <v>0</v>
      </c>
      <c r="BF138" s="168" t="str">
        <f t="shared" si="219"/>
        <v>0</v>
      </c>
      <c r="BG138" s="169" t="str">
        <f t="shared" si="219"/>
        <v>1</v>
      </c>
      <c r="BH138" s="168" t="str">
        <f t="shared" si="219"/>
        <v>1</v>
      </c>
      <c r="BI138" s="168" t="str">
        <f t="shared" si="219"/>
        <v>1</v>
      </c>
      <c r="BJ138" s="168" t="str">
        <f t="shared" si="219"/>
        <v>1</v>
      </c>
      <c r="BK138" s="169" t="str">
        <f t="shared" si="219"/>
        <v>1</v>
      </c>
      <c r="BL138" s="168" t="str">
        <f t="shared" si="220"/>
        <v>0</v>
      </c>
      <c r="BM138" s="168" t="str">
        <f t="shared" si="220"/>
        <v>0</v>
      </c>
      <c r="BN138" s="168" t="str">
        <f t="shared" si="220"/>
        <v>0</v>
      </c>
      <c r="BO138" s="169" t="str">
        <f t="shared" si="220"/>
        <v>0</v>
      </c>
      <c r="BP138" s="168" t="str">
        <f t="shared" si="220"/>
        <v>0</v>
      </c>
      <c r="BQ138" s="168" t="str">
        <f t="shared" si="220"/>
        <v>1</v>
      </c>
      <c r="BR138" s="168" t="str">
        <f t="shared" si="220"/>
        <v>1</v>
      </c>
      <c r="BS138" s="169" t="str">
        <f t="shared" si="220"/>
        <v>0</v>
      </c>
      <c r="BT138" s="302" t="str">
        <f t="shared" si="221"/>
        <v>0</v>
      </c>
      <c r="BU138" s="302" t="str">
        <f t="shared" si="221"/>
        <v>0</v>
      </c>
      <c r="BV138" s="302" t="str">
        <f t="shared" si="221"/>
        <v>1</v>
      </c>
      <c r="BW138" s="303" t="str">
        <f t="shared" si="221"/>
        <v>1</v>
      </c>
      <c r="BX138" s="302" t="str">
        <f t="shared" si="221"/>
        <v>1</v>
      </c>
      <c r="BY138" s="302" t="str">
        <f t="shared" si="221"/>
        <v>1</v>
      </c>
      <c r="BZ138" s="302" t="str">
        <f t="shared" si="221"/>
        <v>0</v>
      </c>
      <c r="CA138" s="303" t="str">
        <f t="shared" si="221"/>
        <v>1</v>
      </c>
      <c r="CB138" s="164" t="str">
        <f t="shared" si="222"/>
        <v>0</v>
      </c>
      <c r="CC138" s="289" t="str">
        <f t="shared" si="222"/>
        <v>1</v>
      </c>
      <c r="CD138" s="340" t="str">
        <f t="shared" si="222"/>
        <v>0</v>
      </c>
      <c r="CE138" s="341" t="str">
        <f t="shared" si="222"/>
        <v>0</v>
      </c>
      <c r="CF138" s="340" t="str">
        <f t="shared" si="222"/>
        <v>0</v>
      </c>
      <c r="CG138" s="340" t="str">
        <f t="shared" si="222"/>
        <v>0</v>
      </c>
      <c r="CH138" s="340" t="str">
        <f t="shared" si="222"/>
        <v>0</v>
      </c>
      <c r="CI138" s="341" t="str">
        <f t="shared" si="222"/>
        <v>0</v>
      </c>
      <c r="CJ138" s="367"/>
      <c r="CK138" s="367"/>
      <c r="CL138" s="32" t="str">
        <f t="shared" si="146"/>
        <v>9C1B</v>
      </c>
      <c r="CM138" s="285">
        <f t="shared" si="182"/>
        <v>87</v>
      </c>
      <c r="CN138" s="285">
        <f t="shared" si="183"/>
        <v>97</v>
      </c>
      <c r="CO138" s="142">
        <f t="shared" si="184"/>
        <v>66.7</v>
      </c>
      <c r="CP138" s="142">
        <f t="shared" si="185"/>
        <v>19.277777777777779</v>
      </c>
      <c r="CQ138" s="154">
        <f t="shared" si="148"/>
        <v>5</v>
      </c>
      <c r="CR138" s="367"/>
      <c r="CS138" s="170">
        <f t="shared" si="186"/>
        <v>9</v>
      </c>
      <c r="CT138" s="23">
        <f t="shared" si="187"/>
        <v>12</v>
      </c>
      <c r="CU138" s="171">
        <f t="shared" si="188"/>
        <v>1</v>
      </c>
      <c r="CV138" s="23">
        <f t="shared" si="189"/>
        <v>11</v>
      </c>
      <c r="CW138" s="172">
        <f t="shared" si="190"/>
        <v>0</v>
      </c>
      <c r="CX138" s="24">
        <f t="shared" si="191"/>
        <v>10</v>
      </c>
      <c r="CY138" s="267">
        <f t="shared" si="192"/>
        <v>5</v>
      </c>
      <c r="CZ138" s="268">
        <f t="shared" si="193"/>
        <v>7</v>
      </c>
      <c r="DA138" s="267">
        <f t="shared" si="194"/>
        <v>0</v>
      </c>
      <c r="DB138" s="268">
        <f t="shared" si="195"/>
        <v>0</v>
      </c>
      <c r="DC138" s="173">
        <f t="shared" si="196"/>
        <v>1</v>
      </c>
      <c r="DD138" s="26">
        <f t="shared" si="197"/>
        <v>15</v>
      </c>
      <c r="DE138" s="173">
        <f t="shared" si="198"/>
        <v>0</v>
      </c>
      <c r="DF138" s="26">
        <f t="shared" si="199"/>
        <v>6</v>
      </c>
      <c r="DG138" s="326">
        <f t="shared" si="200"/>
        <v>3</v>
      </c>
      <c r="DH138" s="327">
        <f t="shared" si="201"/>
        <v>13</v>
      </c>
      <c r="DI138" s="172">
        <f t="shared" si="202"/>
        <v>4</v>
      </c>
      <c r="DJ138" s="24">
        <f t="shared" si="203"/>
        <v>0</v>
      </c>
      <c r="DK138" s="172"/>
      <c r="DL138" s="19">
        <f t="shared" si="204"/>
        <v>156</v>
      </c>
      <c r="DM138" s="19">
        <f t="shared" si="205"/>
        <v>27</v>
      </c>
      <c r="DN138" s="174">
        <f t="shared" si="206"/>
        <v>10</v>
      </c>
      <c r="DO138" s="278">
        <f t="shared" si="207"/>
        <v>87</v>
      </c>
      <c r="DP138" s="278">
        <f t="shared" si="208"/>
        <v>0</v>
      </c>
      <c r="DQ138" s="20">
        <f t="shared" si="209"/>
        <v>31</v>
      </c>
      <c r="DR138" s="20">
        <f t="shared" si="210"/>
        <v>6</v>
      </c>
      <c r="DS138" s="337">
        <f t="shared" si="211"/>
        <v>61</v>
      </c>
      <c r="DT138" s="174">
        <f t="shared" si="212"/>
        <v>64</v>
      </c>
      <c r="DU138" s="172">
        <f t="shared" si="213"/>
        <v>61</v>
      </c>
      <c r="DV138" s="172"/>
      <c r="DW138" s="172"/>
      <c r="DX138" s="172"/>
      <c r="DY138" s="172"/>
      <c r="DZ138" s="172"/>
      <c r="EA138" s="172"/>
      <c r="EB138" s="172"/>
      <c r="EC138" s="172"/>
      <c r="ED138" s="172"/>
      <c r="EE138" s="172"/>
      <c r="EF138" s="172"/>
      <c r="EG138" s="172"/>
      <c r="EH138" s="172"/>
      <c r="EI138" s="172"/>
      <c r="EJ138" s="172"/>
      <c r="EK138" s="172"/>
      <c r="EL138" s="172"/>
      <c r="EM138" s="172"/>
      <c r="EN138" s="172"/>
      <c r="EO138" s="172"/>
      <c r="EP138" s="172"/>
      <c r="EQ138" s="172"/>
      <c r="ER138" s="172"/>
      <c r="ES138" s="172"/>
      <c r="ET138" s="172"/>
      <c r="EU138" s="172"/>
      <c r="EV138" s="172"/>
      <c r="EW138" s="172"/>
      <c r="EX138" s="172"/>
      <c r="EY138" s="172"/>
      <c r="EZ138" s="172"/>
      <c r="FA138" s="172"/>
      <c r="FB138" s="172"/>
      <c r="FC138" s="172"/>
      <c r="FD138" s="172"/>
      <c r="FE138" s="172"/>
      <c r="FF138" s="172"/>
      <c r="FG138" s="172"/>
      <c r="FH138" s="172"/>
      <c r="FI138" s="172"/>
      <c r="FJ138" s="172"/>
      <c r="FK138" s="172"/>
      <c r="FL138" s="172"/>
      <c r="FM138" s="172"/>
      <c r="FN138" s="172"/>
      <c r="FO138" s="172"/>
      <c r="FP138" s="172"/>
      <c r="FQ138" s="172"/>
      <c r="FR138" s="172"/>
      <c r="FS138" s="172"/>
      <c r="FT138" s="172"/>
      <c r="FU138" s="172"/>
      <c r="FV138" s="172"/>
      <c r="FW138" s="172"/>
      <c r="FX138" s="172"/>
      <c r="FY138" s="172"/>
      <c r="FZ138" s="172"/>
      <c r="GA138" s="172"/>
      <c r="GB138" s="172"/>
      <c r="GC138" s="172"/>
      <c r="GD138" s="172"/>
      <c r="GE138" s="172"/>
      <c r="GF138" s="172"/>
      <c r="GG138" s="172"/>
      <c r="GH138" s="172"/>
      <c r="GI138" s="172"/>
      <c r="GJ138" s="172"/>
      <c r="GK138" s="172"/>
      <c r="GL138" s="172"/>
      <c r="GM138" s="172"/>
      <c r="GN138" s="172"/>
      <c r="GO138" s="172"/>
      <c r="GP138" s="172"/>
      <c r="GQ138" s="172"/>
      <c r="GR138" s="172"/>
      <c r="GS138" s="172"/>
      <c r="GT138" s="172"/>
      <c r="GU138" s="172"/>
      <c r="GV138" s="172"/>
      <c r="GW138" s="172"/>
      <c r="GX138" s="172"/>
      <c r="GY138" s="172"/>
      <c r="GZ138" s="172"/>
      <c r="HA138" s="172"/>
      <c r="HB138" s="172"/>
      <c r="HC138" s="172"/>
      <c r="HD138" s="172"/>
      <c r="HE138" s="172"/>
      <c r="HF138" s="172"/>
      <c r="HG138" s="172"/>
      <c r="HH138" s="172"/>
      <c r="HI138" s="172"/>
      <c r="HJ138" s="172"/>
      <c r="HK138" s="172"/>
      <c r="HL138" s="172"/>
      <c r="HM138" s="172"/>
      <c r="HN138" s="172"/>
      <c r="HO138" s="172"/>
      <c r="HP138" s="172"/>
      <c r="HQ138" s="172"/>
      <c r="HR138" s="172"/>
      <c r="HS138" s="172"/>
      <c r="HT138" s="172"/>
      <c r="HU138" s="172"/>
      <c r="HV138" s="172"/>
      <c r="HW138" s="172"/>
      <c r="HX138" s="172"/>
      <c r="HY138" s="172"/>
      <c r="HZ138" s="172"/>
      <c r="IA138" s="172"/>
      <c r="IB138" s="172"/>
      <c r="IC138" s="172"/>
      <c r="ID138" s="172"/>
      <c r="IE138" s="172"/>
      <c r="IF138" s="172"/>
      <c r="IG138" s="172"/>
      <c r="IH138" s="172"/>
      <c r="II138" s="172"/>
      <c r="IJ138" s="172"/>
      <c r="IK138" s="172"/>
      <c r="IL138" s="172"/>
      <c r="IM138" s="172"/>
      <c r="IN138" s="172"/>
      <c r="IO138" s="172"/>
      <c r="IP138" s="172"/>
      <c r="IQ138" s="172"/>
      <c r="IR138" s="172"/>
      <c r="IS138" s="172"/>
      <c r="IT138" s="172"/>
      <c r="IU138" s="172"/>
      <c r="IV138" s="172"/>
      <c r="IW138" s="172"/>
      <c r="IX138" s="172"/>
      <c r="IY138" s="172"/>
      <c r="IZ138" s="172"/>
      <c r="JA138" s="172"/>
      <c r="JB138" s="172"/>
      <c r="JC138" s="172"/>
      <c r="JD138" s="172"/>
      <c r="JE138" s="172"/>
      <c r="JF138" s="172"/>
      <c r="JG138" s="172"/>
      <c r="JH138" s="172"/>
      <c r="JI138" s="172"/>
      <c r="JJ138" s="172"/>
      <c r="JK138" s="172"/>
      <c r="JL138" s="172"/>
      <c r="JM138" s="172"/>
      <c r="JN138" s="172"/>
      <c r="JO138" s="172"/>
      <c r="JP138" s="172"/>
      <c r="JQ138" s="172"/>
      <c r="JR138" s="172"/>
      <c r="JS138" s="172"/>
      <c r="JT138" s="172"/>
      <c r="JU138" s="172"/>
      <c r="JV138" s="172"/>
      <c r="JW138" s="172"/>
      <c r="JX138" s="172"/>
      <c r="JY138" s="172"/>
      <c r="JZ138" s="172"/>
      <c r="KA138" s="172"/>
      <c r="KB138" s="172"/>
      <c r="KC138" s="172"/>
      <c r="KD138" s="172"/>
      <c r="KE138" s="172"/>
      <c r="KF138" s="172"/>
      <c r="KG138" s="172"/>
      <c r="KH138" s="172"/>
      <c r="KI138" s="172"/>
      <c r="KJ138" s="172"/>
      <c r="KK138" s="172"/>
      <c r="KL138" s="172"/>
      <c r="KM138" s="172"/>
      <c r="KN138" s="172"/>
      <c r="KO138" s="172"/>
      <c r="KP138" s="172"/>
      <c r="KQ138" s="172"/>
      <c r="KR138" s="172"/>
      <c r="KS138" s="172"/>
      <c r="KT138" s="172"/>
      <c r="KU138" s="172"/>
      <c r="KV138" s="172"/>
      <c r="KW138" s="172"/>
      <c r="KX138" s="172"/>
      <c r="KY138" s="172"/>
      <c r="KZ138" s="172"/>
      <c r="LA138" s="172"/>
      <c r="LB138" s="172"/>
      <c r="LC138" s="172"/>
      <c r="LD138" s="172"/>
      <c r="LE138" s="172"/>
      <c r="LF138" s="172"/>
      <c r="LG138" s="172"/>
      <c r="LH138" s="172"/>
      <c r="LI138" s="172"/>
      <c r="LJ138" s="172"/>
      <c r="LK138" s="172"/>
      <c r="LL138" s="172"/>
      <c r="LM138" s="172"/>
      <c r="LN138" s="172"/>
      <c r="LO138" s="172"/>
      <c r="LP138" s="172"/>
      <c r="LQ138" s="172"/>
      <c r="LR138" s="172"/>
      <c r="LS138" s="172"/>
      <c r="LT138" s="172"/>
      <c r="LU138" s="172"/>
      <c r="LV138" s="172"/>
      <c r="LW138" s="172"/>
      <c r="LX138" s="172"/>
      <c r="LY138" s="172"/>
      <c r="LZ138" s="172"/>
      <c r="MA138" s="172"/>
      <c r="MB138" s="172"/>
      <c r="MC138" s="172"/>
      <c r="MD138" s="172"/>
      <c r="ME138" s="172"/>
      <c r="MF138" s="172"/>
      <c r="MG138" s="172"/>
      <c r="MH138" s="172"/>
      <c r="MI138" s="172"/>
      <c r="MJ138" s="172"/>
      <c r="MK138" s="172"/>
      <c r="ML138" s="172"/>
      <c r="MM138" s="172"/>
      <c r="MN138" s="172"/>
      <c r="MO138" s="172"/>
      <c r="MP138" s="172"/>
      <c r="MQ138" s="172"/>
      <c r="MR138" s="172"/>
      <c r="MS138" s="172"/>
      <c r="MT138" s="172"/>
      <c r="MU138" s="172"/>
      <c r="MV138" s="172"/>
      <c r="MW138" s="172"/>
      <c r="MX138" s="172"/>
      <c r="MY138" s="172"/>
      <c r="MZ138" s="172"/>
      <c r="NA138" s="172"/>
      <c r="NB138" s="172"/>
      <c r="NC138" s="172"/>
      <c r="ND138" s="172"/>
      <c r="NE138" s="172"/>
      <c r="NF138" s="172"/>
      <c r="NG138" s="172"/>
      <c r="NH138" s="172"/>
      <c r="NI138" s="172"/>
      <c r="NJ138" s="172"/>
      <c r="NK138" s="172"/>
      <c r="NL138" s="172"/>
      <c r="NM138" s="172"/>
      <c r="NN138" s="172"/>
      <c r="NO138" s="172"/>
      <c r="NP138" s="172"/>
      <c r="NQ138" s="172"/>
      <c r="NR138" s="172"/>
      <c r="NS138" s="172"/>
      <c r="NT138" s="172"/>
      <c r="NU138" s="172"/>
      <c r="NV138" s="172"/>
      <c r="NW138" s="172"/>
      <c r="NX138" s="172"/>
      <c r="NY138" s="172"/>
      <c r="NZ138" s="172"/>
      <c r="OA138" s="172"/>
      <c r="OB138" s="172"/>
      <c r="OC138" s="172"/>
      <c r="OD138" s="172"/>
      <c r="OE138" s="172"/>
      <c r="OF138" s="172"/>
      <c r="OG138" s="172"/>
      <c r="OH138" s="172"/>
      <c r="OI138" s="172"/>
      <c r="OJ138" s="172"/>
      <c r="OK138" s="172"/>
      <c r="OL138" s="172"/>
      <c r="OM138" s="172"/>
      <c r="ON138" s="172"/>
      <c r="OO138" s="172"/>
      <c r="OP138" s="172"/>
      <c r="OQ138" s="172"/>
      <c r="OR138" s="172"/>
      <c r="OS138" s="172"/>
      <c r="OT138" s="172"/>
      <c r="OU138" s="172"/>
      <c r="OV138" s="172"/>
      <c r="OW138" s="172"/>
      <c r="OX138" s="172"/>
      <c r="OY138" s="172"/>
      <c r="OZ138" s="172"/>
      <c r="PA138" s="172"/>
      <c r="PB138" s="172"/>
      <c r="PC138" s="172"/>
      <c r="PD138" s="172"/>
      <c r="PE138" s="172"/>
      <c r="PF138" s="172"/>
      <c r="PG138" s="172"/>
      <c r="PH138" s="172"/>
      <c r="PI138" s="172"/>
      <c r="PJ138" s="172"/>
      <c r="PK138" s="172"/>
      <c r="PL138" s="172"/>
      <c r="PM138" s="172"/>
      <c r="PN138" s="172"/>
      <c r="PO138" s="172"/>
      <c r="PP138" s="172"/>
      <c r="PQ138" s="172"/>
      <c r="PR138" s="172"/>
      <c r="PS138" s="172"/>
      <c r="PT138" s="172"/>
      <c r="PU138" s="172"/>
      <c r="PV138" s="172"/>
      <c r="PW138" s="172"/>
      <c r="PX138" s="172"/>
      <c r="PY138" s="172"/>
      <c r="PZ138" s="172"/>
      <c r="QA138" s="172"/>
      <c r="QB138" s="172"/>
      <c r="QC138" s="172"/>
      <c r="QD138" s="172"/>
      <c r="QE138" s="172"/>
      <c r="QF138" s="172"/>
      <c r="QG138" s="172"/>
      <c r="QH138" s="172"/>
      <c r="QI138" s="172"/>
      <c r="QJ138" s="172"/>
      <c r="QK138" s="172"/>
      <c r="QL138" s="172"/>
      <c r="QM138" s="172"/>
      <c r="QN138" s="172"/>
      <c r="QO138" s="172"/>
      <c r="QP138" s="172"/>
      <c r="QQ138" s="172"/>
      <c r="QR138" s="172"/>
      <c r="QS138" s="172"/>
      <c r="QT138" s="172"/>
      <c r="QU138" s="172"/>
      <c r="QV138" s="172"/>
      <c r="QW138" s="172"/>
      <c r="QX138" s="172"/>
      <c r="QY138" s="172"/>
      <c r="QZ138" s="172"/>
      <c r="RA138" s="172"/>
      <c r="RB138" s="172"/>
      <c r="RC138" s="172"/>
      <c r="RD138" s="172"/>
      <c r="RE138" s="172"/>
      <c r="RF138" s="172"/>
      <c r="RG138" s="172"/>
      <c r="RH138" s="172"/>
      <c r="RI138" s="172"/>
      <c r="RJ138" s="172"/>
      <c r="RK138" s="172"/>
      <c r="RL138" s="172"/>
      <c r="RM138" s="172"/>
      <c r="RN138" s="172"/>
      <c r="RO138" s="172"/>
      <c r="RP138" s="172"/>
      <c r="RQ138" s="172"/>
      <c r="RR138" s="172"/>
      <c r="RS138" s="172"/>
      <c r="RT138" s="172"/>
      <c r="RU138" s="172"/>
      <c r="RV138" s="172"/>
      <c r="RW138" s="172"/>
      <c r="RX138" s="172"/>
      <c r="RY138" s="172"/>
      <c r="RZ138" s="172"/>
      <c r="SA138" s="172"/>
      <c r="SB138" s="172"/>
      <c r="SC138" s="172"/>
      <c r="SD138" s="172"/>
      <c r="SE138" s="172"/>
      <c r="SF138" s="172"/>
      <c r="SG138" s="172"/>
      <c r="SH138" s="172"/>
      <c r="SI138" s="172"/>
      <c r="SJ138" s="172"/>
      <c r="SK138" s="172"/>
      <c r="SL138" s="172"/>
      <c r="SM138" s="172"/>
      <c r="SN138" s="172"/>
      <c r="SO138" s="172"/>
      <c r="SP138" s="172"/>
      <c r="SQ138" s="172"/>
      <c r="SR138" s="172"/>
      <c r="SS138" s="172"/>
      <c r="ST138" s="172"/>
      <c r="SU138" s="172"/>
      <c r="SV138" s="172"/>
      <c r="SW138" s="172"/>
      <c r="SX138" s="172"/>
      <c r="SY138" s="172"/>
      <c r="SZ138" s="172"/>
      <c r="TA138" s="172"/>
      <c r="TB138" s="172"/>
      <c r="TC138" s="172"/>
      <c r="TD138" s="172"/>
      <c r="TE138" s="172"/>
      <c r="TF138" s="172"/>
      <c r="TG138" s="172"/>
      <c r="TH138" s="172"/>
      <c r="TI138" s="172"/>
      <c r="TJ138" s="172"/>
      <c r="TK138" s="172"/>
      <c r="TL138" s="172"/>
      <c r="TM138" s="172"/>
      <c r="TN138" s="172"/>
      <c r="TO138" s="172"/>
      <c r="TP138" s="172"/>
      <c r="TQ138" s="172"/>
      <c r="TR138" s="172"/>
      <c r="TS138" s="172"/>
      <c r="TT138" s="172"/>
      <c r="TU138" s="172"/>
      <c r="TV138" s="172"/>
      <c r="TW138" s="172"/>
      <c r="TX138" s="172"/>
      <c r="TY138" s="172"/>
      <c r="TZ138" s="172"/>
      <c r="UA138" s="172"/>
      <c r="UB138" s="172"/>
      <c r="UC138" s="172"/>
      <c r="UD138" s="172"/>
      <c r="UE138" s="172"/>
      <c r="UF138" s="172"/>
      <c r="UG138" s="172"/>
      <c r="UH138" s="172"/>
      <c r="UI138" s="172"/>
      <c r="UJ138" s="172"/>
      <c r="UK138" s="172"/>
      <c r="UL138" s="172"/>
      <c r="UM138" s="172"/>
      <c r="UN138" s="172"/>
      <c r="UO138" s="172"/>
      <c r="UP138" s="172"/>
      <c r="UQ138" s="172"/>
      <c r="UR138" s="172"/>
      <c r="US138" s="172"/>
      <c r="UT138" s="172"/>
      <c r="UU138" s="172"/>
      <c r="UV138" s="172"/>
      <c r="UW138" s="172"/>
      <c r="UX138" s="172"/>
      <c r="UY138" s="172"/>
      <c r="UZ138" s="172"/>
      <c r="VA138" s="172"/>
      <c r="VB138" s="172"/>
      <c r="VC138" s="172"/>
      <c r="VD138" s="172"/>
      <c r="VE138" s="172"/>
      <c r="VF138" s="172"/>
      <c r="VG138" s="172"/>
      <c r="VH138" s="172"/>
      <c r="VI138" s="172"/>
      <c r="VJ138" s="172"/>
      <c r="VK138" s="172"/>
      <c r="VL138" s="172"/>
      <c r="VM138" s="172"/>
      <c r="VN138" s="172"/>
      <c r="VO138" s="172"/>
      <c r="VP138" s="172"/>
      <c r="VQ138" s="172"/>
      <c r="VR138" s="172"/>
      <c r="VS138" s="172"/>
      <c r="VT138" s="172"/>
      <c r="VU138" s="172"/>
      <c r="VV138" s="172"/>
      <c r="VW138" s="172"/>
      <c r="VX138" s="172"/>
      <c r="VY138" s="172"/>
      <c r="VZ138" s="172"/>
      <c r="WA138" s="172"/>
      <c r="WB138" s="172"/>
      <c r="WC138" s="172"/>
      <c r="WD138" s="172"/>
      <c r="WE138" s="172"/>
      <c r="WF138" s="172"/>
      <c r="WG138" s="172"/>
      <c r="WH138" s="172"/>
      <c r="WI138" s="172"/>
      <c r="WJ138" s="172"/>
      <c r="WK138" s="172"/>
      <c r="WL138" s="172"/>
      <c r="WM138" s="172"/>
      <c r="WN138" s="172"/>
      <c r="WO138" s="172"/>
      <c r="WP138" s="172"/>
      <c r="WQ138" s="172"/>
      <c r="WR138" s="172"/>
      <c r="WS138" s="172"/>
      <c r="WT138" s="172"/>
      <c r="WU138" s="172"/>
      <c r="WV138" s="172"/>
      <c r="WW138" s="172"/>
      <c r="WX138" s="172"/>
      <c r="WY138" s="172"/>
      <c r="WZ138" s="172"/>
      <c r="XA138" s="172"/>
      <c r="XB138" s="172"/>
      <c r="XC138" s="172"/>
      <c r="XD138" s="172"/>
      <c r="XE138" s="172"/>
      <c r="XF138" s="172"/>
      <c r="XG138" s="172"/>
      <c r="XH138" s="172"/>
      <c r="XI138" s="172"/>
      <c r="XJ138" s="172"/>
      <c r="XK138" s="172"/>
      <c r="XL138" s="172"/>
      <c r="XM138" s="172"/>
      <c r="XN138" s="172"/>
      <c r="XO138" s="172"/>
      <c r="XP138" s="172"/>
      <c r="XQ138" s="172"/>
      <c r="XR138" s="172"/>
      <c r="XS138" s="172"/>
      <c r="XT138" s="172"/>
      <c r="XU138" s="172"/>
      <c r="XV138" s="172"/>
      <c r="XW138" s="172"/>
      <c r="XX138" s="172"/>
      <c r="XY138" s="172"/>
      <c r="XZ138" s="172"/>
      <c r="YA138" s="172"/>
      <c r="YB138" s="172"/>
      <c r="YC138" s="172"/>
      <c r="YD138" s="172"/>
      <c r="YE138" s="172"/>
      <c r="YF138" s="172"/>
      <c r="YG138" s="172"/>
      <c r="YH138" s="172"/>
      <c r="YI138" s="172"/>
      <c r="YJ138" s="172"/>
      <c r="YK138" s="172"/>
      <c r="YL138" s="172"/>
      <c r="YM138" s="172"/>
      <c r="YN138" s="172"/>
      <c r="YO138" s="172"/>
      <c r="YP138" s="172"/>
      <c r="YQ138" s="172"/>
      <c r="YR138" s="172"/>
      <c r="YS138" s="172"/>
      <c r="YT138" s="172"/>
      <c r="YU138" s="172"/>
      <c r="YV138" s="172"/>
      <c r="YW138" s="172"/>
      <c r="YX138" s="172"/>
      <c r="YY138" s="172"/>
      <c r="YZ138" s="172"/>
      <c r="ZA138" s="172"/>
      <c r="ZB138" s="172"/>
      <c r="ZC138" s="172"/>
      <c r="ZD138" s="172"/>
      <c r="ZE138" s="172"/>
      <c r="ZF138" s="172"/>
      <c r="ZG138" s="172"/>
      <c r="ZH138" s="172"/>
      <c r="ZI138" s="172"/>
      <c r="ZJ138" s="172"/>
      <c r="ZK138" s="172"/>
      <c r="ZL138" s="172"/>
      <c r="ZM138" s="172"/>
      <c r="ZN138" s="172"/>
      <c r="ZO138" s="172"/>
      <c r="ZP138" s="172"/>
      <c r="ZQ138" s="172"/>
      <c r="ZR138" s="172"/>
      <c r="ZS138" s="172"/>
      <c r="ZT138" s="172"/>
      <c r="ZU138" s="172"/>
      <c r="ZV138" s="172"/>
      <c r="ZW138" s="172"/>
      <c r="ZX138" s="172"/>
      <c r="ZY138" s="172"/>
      <c r="ZZ138" s="172"/>
      <c r="AAA138" s="172"/>
      <c r="AAB138" s="172"/>
      <c r="AAC138" s="172"/>
      <c r="AAD138" s="172"/>
      <c r="AAE138" s="172"/>
      <c r="AAF138" s="172"/>
      <c r="AAG138" s="172"/>
      <c r="AAH138" s="172"/>
      <c r="AAI138" s="172"/>
      <c r="AAJ138" s="172"/>
      <c r="AAK138" s="172"/>
      <c r="AAL138" s="172"/>
      <c r="AAM138" s="172"/>
      <c r="AAN138" s="172"/>
      <c r="AAO138" s="172"/>
      <c r="AAP138" s="172"/>
      <c r="AAQ138" s="172"/>
      <c r="AAR138" s="172"/>
      <c r="AAS138" s="172"/>
      <c r="AAT138" s="172"/>
      <c r="AAU138" s="172"/>
      <c r="AAV138" s="172"/>
      <c r="AAW138" s="172"/>
      <c r="AAX138" s="172"/>
      <c r="AAY138" s="172"/>
      <c r="AAZ138" s="172"/>
      <c r="ABA138" s="172"/>
      <c r="ABB138" s="172"/>
      <c r="ABC138" s="172"/>
      <c r="ABD138" s="172"/>
      <c r="ABE138" s="172"/>
      <c r="ABF138" s="172"/>
      <c r="ABG138" s="172"/>
      <c r="ABH138" s="172"/>
      <c r="ABI138" s="172"/>
      <c r="ABJ138" s="172"/>
      <c r="ABK138" s="172"/>
      <c r="ABL138" s="172"/>
      <c r="ABM138" s="172"/>
      <c r="ABN138" s="172"/>
      <c r="ABO138" s="172"/>
      <c r="ABP138" s="172"/>
      <c r="ABQ138" s="172"/>
      <c r="ABR138" s="172"/>
      <c r="ABS138" s="172"/>
      <c r="ABT138" s="172"/>
      <c r="ABU138" s="172"/>
      <c r="ABV138" s="172"/>
      <c r="ABW138" s="172"/>
      <c r="ABX138" s="172"/>
      <c r="ABY138" s="172"/>
      <c r="ABZ138" s="172"/>
      <c r="ACA138" s="172"/>
      <c r="ACB138" s="172"/>
      <c r="ACC138" s="172"/>
      <c r="ACD138" s="172"/>
      <c r="ACE138" s="172"/>
      <c r="ACF138" s="172"/>
      <c r="ACG138" s="172"/>
      <c r="ACH138" s="172"/>
      <c r="ACI138" s="172"/>
      <c r="ACJ138" s="172"/>
      <c r="ACK138" s="172"/>
      <c r="ACL138" s="172"/>
      <c r="ACM138" s="172"/>
      <c r="ACN138" s="172"/>
      <c r="ACO138" s="172"/>
      <c r="ACP138" s="172"/>
      <c r="ACQ138" s="172"/>
      <c r="ACR138" s="172"/>
      <c r="ACS138" s="172"/>
      <c r="ACT138" s="172"/>
      <c r="ACU138" s="172"/>
      <c r="ACV138" s="172"/>
      <c r="ACW138" s="172"/>
      <c r="ACX138" s="172"/>
      <c r="ACY138" s="172"/>
      <c r="ACZ138" s="172"/>
      <c r="ADA138" s="172"/>
      <c r="ADB138" s="172"/>
      <c r="ADC138" s="172"/>
      <c r="ADD138" s="172"/>
      <c r="ADE138" s="172"/>
      <c r="ADF138" s="172"/>
      <c r="ADG138" s="172"/>
      <c r="ADH138" s="172"/>
      <c r="ADI138" s="172"/>
      <c r="ADJ138" s="172"/>
      <c r="ADK138" s="172"/>
      <c r="ADL138" s="172"/>
      <c r="ADM138" s="172"/>
      <c r="ADN138" s="172"/>
      <c r="ADO138" s="172"/>
      <c r="ADP138" s="172"/>
      <c r="ADQ138" s="172"/>
      <c r="ADR138" s="172"/>
      <c r="ADS138" s="172"/>
      <c r="ADT138" s="172"/>
      <c r="ADU138" s="172"/>
      <c r="ADV138" s="172"/>
      <c r="ADW138" s="172"/>
      <c r="ADX138" s="172"/>
      <c r="ADY138" s="172"/>
      <c r="ADZ138" s="172"/>
      <c r="AEA138" s="172"/>
      <c r="AEB138" s="172"/>
      <c r="AEC138" s="172"/>
      <c r="AED138" s="172"/>
      <c r="AEE138" s="172"/>
      <c r="AEF138" s="172"/>
      <c r="AEG138" s="172"/>
      <c r="AEH138" s="172"/>
      <c r="AEI138" s="172"/>
      <c r="AEJ138" s="172"/>
      <c r="AEK138" s="172"/>
      <c r="AEL138" s="172"/>
      <c r="AEM138" s="172"/>
      <c r="AEN138" s="172"/>
      <c r="AEO138" s="172"/>
      <c r="AEP138" s="172"/>
      <c r="AEQ138" s="172"/>
      <c r="AER138" s="172"/>
      <c r="AES138" s="172"/>
      <c r="AET138" s="172"/>
      <c r="AEU138" s="172"/>
      <c r="AEV138" s="172"/>
      <c r="AEW138" s="172"/>
      <c r="AEX138" s="172"/>
      <c r="AEY138" s="172"/>
      <c r="AEZ138" s="172"/>
      <c r="AFA138" s="172"/>
      <c r="AFB138" s="172"/>
      <c r="AFC138" s="172"/>
      <c r="AFD138" s="172"/>
      <c r="AFE138" s="172"/>
      <c r="AFF138" s="172"/>
      <c r="AFG138" s="172"/>
      <c r="AFH138" s="172"/>
      <c r="AFI138" s="172"/>
      <c r="AFJ138" s="172"/>
      <c r="AFK138" s="172"/>
      <c r="AFL138" s="172"/>
      <c r="AFM138" s="172"/>
      <c r="AFN138" s="172"/>
      <c r="AFO138" s="172"/>
      <c r="AFP138" s="172"/>
      <c r="AFQ138" s="172"/>
      <c r="AFR138" s="172"/>
      <c r="AFS138" s="172"/>
      <c r="AFT138" s="172"/>
      <c r="AFU138" s="172"/>
      <c r="AFV138" s="172"/>
      <c r="AFW138" s="172"/>
      <c r="AFX138" s="172"/>
      <c r="AFY138" s="172"/>
      <c r="AFZ138" s="172"/>
      <c r="AGA138" s="172"/>
      <c r="AGB138" s="172"/>
      <c r="AGC138" s="172"/>
      <c r="AGD138" s="172"/>
      <c r="AGE138" s="172"/>
      <c r="AGF138" s="172"/>
      <c r="AGG138" s="172"/>
      <c r="AGH138" s="172"/>
      <c r="AGI138" s="172"/>
      <c r="AGJ138" s="172"/>
      <c r="AGK138" s="172"/>
      <c r="AGL138" s="172"/>
      <c r="AGM138" s="172"/>
      <c r="AGN138" s="172"/>
      <c r="AGO138" s="172"/>
      <c r="AGP138" s="172"/>
      <c r="AGQ138" s="172"/>
      <c r="AGR138" s="172"/>
      <c r="AGS138" s="172"/>
      <c r="AGT138" s="172"/>
      <c r="AGU138" s="172"/>
      <c r="AGV138" s="172"/>
      <c r="AGW138" s="172"/>
      <c r="AGX138" s="172"/>
      <c r="AGY138" s="172"/>
      <c r="AGZ138" s="172"/>
      <c r="AHA138" s="172"/>
      <c r="AHB138" s="172"/>
      <c r="AHC138" s="172"/>
      <c r="AHD138" s="172"/>
      <c r="AHE138" s="172"/>
      <c r="AHF138" s="172"/>
      <c r="AHG138" s="172"/>
      <c r="AHH138" s="172"/>
      <c r="AHI138" s="172"/>
      <c r="AHJ138" s="172"/>
      <c r="AHK138" s="172"/>
      <c r="AHL138" s="172"/>
      <c r="AHM138" s="172"/>
      <c r="AHN138" s="172"/>
      <c r="AHO138" s="172"/>
      <c r="AHP138" s="172"/>
      <c r="AHQ138" s="172"/>
      <c r="AHR138" s="172"/>
      <c r="AHS138" s="172"/>
      <c r="AHT138" s="172"/>
      <c r="AHU138" s="172"/>
      <c r="AHV138" s="172"/>
      <c r="AHW138" s="172"/>
      <c r="AHX138" s="172"/>
      <c r="AHY138" s="172"/>
      <c r="AHZ138" s="172"/>
      <c r="AIA138" s="172"/>
      <c r="AIB138" s="172"/>
      <c r="AIC138" s="172"/>
      <c r="AID138" s="172"/>
      <c r="AIE138" s="172"/>
      <c r="AIF138" s="172"/>
      <c r="AIG138" s="172"/>
      <c r="AIH138" s="172"/>
      <c r="AII138" s="172"/>
      <c r="AIJ138" s="172"/>
      <c r="AIK138" s="172"/>
      <c r="AIL138" s="172"/>
      <c r="AIM138" s="172"/>
      <c r="AIN138" s="172"/>
      <c r="AIO138" s="172"/>
      <c r="AIP138" s="172"/>
      <c r="AIQ138" s="172"/>
      <c r="AIR138" s="172"/>
      <c r="AIS138" s="172"/>
      <c r="AIT138" s="172"/>
      <c r="AIU138" s="172"/>
      <c r="AIV138" s="172"/>
      <c r="AIW138" s="172"/>
      <c r="AIX138" s="172"/>
      <c r="AIY138" s="172"/>
      <c r="AIZ138" s="172"/>
      <c r="AJA138" s="172"/>
      <c r="AJB138" s="172"/>
      <c r="AJC138" s="172"/>
      <c r="AJD138" s="172"/>
      <c r="AJE138" s="172"/>
      <c r="AJF138" s="172"/>
      <c r="AJG138" s="172"/>
      <c r="AJH138" s="172"/>
      <c r="AJI138" s="172"/>
      <c r="AJJ138" s="172"/>
      <c r="AJK138" s="172"/>
      <c r="AJL138" s="172"/>
      <c r="AJM138" s="172"/>
      <c r="AJN138" s="172"/>
      <c r="AJO138" s="172"/>
      <c r="AJP138" s="172"/>
      <c r="AJQ138" s="172"/>
      <c r="AJR138" s="172"/>
      <c r="AJS138" s="172"/>
      <c r="AJT138" s="172"/>
      <c r="AJU138" s="172"/>
      <c r="AJV138" s="172"/>
      <c r="AJW138" s="172"/>
      <c r="AJX138" s="172"/>
      <c r="AJY138" s="172"/>
      <c r="AJZ138" s="172"/>
      <c r="AKA138" s="172"/>
      <c r="AKB138" s="172"/>
      <c r="AKC138" s="172"/>
      <c r="AKD138" s="172"/>
      <c r="AKE138" s="172"/>
      <c r="AKF138" s="172"/>
      <c r="AKG138" s="172"/>
      <c r="AKH138" s="172"/>
      <c r="AKI138" s="172"/>
      <c r="AKJ138" s="172"/>
      <c r="AKK138" s="172"/>
      <c r="AKL138" s="172"/>
      <c r="AKM138" s="172"/>
      <c r="AKN138" s="172"/>
      <c r="AKO138" s="172"/>
      <c r="AKP138" s="172"/>
      <c r="AKQ138" s="172"/>
      <c r="AKR138" s="172"/>
      <c r="AKS138" s="172"/>
      <c r="AKT138" s="172"/>
      <c r="AKU138" s="172"/>
      <c r="AKV138" s="172"/>
      <c r="AKW138" s="172"/>
      <c r="AKX138" s="172"/>
      <c r="AKY138" s="172"/>
      <c r="AKZ138" s="172"/>
      <c r="ALA138" s="172"/>
      <c r="ALB138" s="172"/>
      <c r="ALC138" s="172"/>
      <c r="ALD138" s="172"/>
      <c r="ALE138" s="172"/>
      <c r="ALF138" s="172"/>
      <c r="ALG138" s="172"/>
      <c r="ALH138" s="172"/>
      <c r="ALI138" s="172"/>
      <c r="ALJ138" s="172"/>
      <c r="ALK138" s="172"/>
      <c r="ALL138" s="172"/>
      <c r="ALM138" s="172"/>
      <c r="ALN138" s="172"/>
      <c r="ALO138" s="172"/>
      <c r="ALP138" s="172"/>
      <c r="ALQ138" s="172"/>
      <c r="ALR138" s="172"/>
      <c r="ALS138" s="172"/>
      <c r="ALT138" s="172"/>
      <c r="ALU138" s="172"/>
      <c r="ALV138" s="172"/>
      <c r="ALW138" s="172"/>
      <c r="ALX138" s="172"/>
      <c r="ALY138" s="172"/>
      <c r="ALZ138" s="172"/>
      <c r="AMA138" s="172"/>
      <c r="AMB138" s="172"/>
      <c r="AMC138" s="172"/>
      <c r="AMD138" s="172"/>
      <c r="AME138" s="172"/>
      <c r="AMF138" s="172"/>
      <c r="AMG138" s="172"/>
      <c r="AMH138" s="172"/>
      <c r="AMI138" s="172"/>
      <c r="AMJ138" s="172"/>
      <c r="AMK138" s="172"/>
      <c r="AML138" s="172"/>
    </row>
    <row r="139" spans="1:1026" s="282" customFormat="1">
      <c r="A139" s="408" t="s">
        <v>537</v>
      </c>
      <c r="B139" s="408" t="s">
        <v>538</v>
      </c>
      <c r="C139" s="154">
        <f t="shared" si="169"/>
        <v>17</v>
      </c>
      <c r="D139" s="167">
        <f t="shared" si="170"/>
        <v>68</v>
      </c>
      <c r="E139" s="166" t="str">
        <f t="shared" si="171"/>
        <v>9C</v>
      </c>
      <c r="F139" s="367" t="str">
        <f t="shared" si="172"/>
        <v>1B</v>
      </c>
      <c r="G139" s="367" t="str">
        <f t="shared" si="173"/>
        <v>0C</v>
      </c>
      <c r="H139" s="367" t="str">
        <f t="shared" si="174"/>
        <v>57</v>
      </c>
      <c r="I139" s="367" t="str">
        <f t="shared" si="175"/>
        <v>00</v>
      </c>
      <c r="J139" s="367" t="str">
        <f t="shared" si="176"/>
        <v>20</v>
      </c>
      <c r="K139" s="367" t="str">
        <f t="shared" si="177"/>
        <v>06</v>
      </c>
      <c r="L139" s="367" t="str">
        <f t="shared" si="178"/>
        <v>40</v>
      </c>
      <c r="M139" s="367" t="str">
        <f t="shared" si="179"/>
        <v>4</v>
      </c>
      <c r="N139" s="367" t="str">
        <f t="shared" si="180"/>
        <v/>
      </c>
      <c r="O139" s="156" t="str">
        <f t="shared" si="181"/>
        <v/>
      </c>
      <c r="P139" s="157" t="str">
        <f t="shared" si="214"/>
        <v>1</v>
      </c>
      <c r="Q139" s="158" t="str">
        <f t="shared" si="214"/>
        <v>0</v>
      </c>
      <c r="R139" s="158" t="str">
        <f t="shared" si="214"/>
        <v>0</v>
      </c>
      <c r="S139" s="159" t="str">
        <f t="shared" si="214"/>
        <v>1</v>
      </c>
      <c r="T139" s="158" t="str">
        <f t="shared" si="214"/>
        <v>1</v>
      </c>
      <c r="U139" s="158" t="str">
        <f t="shared" si="214"/>
        <v>1</v>
      </c>
      <c r="V139" s="158" t="str">
        <f t="shared" si="214"/>
        <v>0</v>
      </c>
      <c r="W139" s="159" t="str">
        <f t="shared" si="214"/>
        <v>0</v>
      </c>
      <c r="X139" s="158" t="str">
        <f t="shared" si="215"/>
        <v>0</v>
      </c>
      <c r="Y139" s="158" t="str">
        <f t="shared" si="215"/>
        <v>0</v>
      </c>
      <c r="Z139" s="158" t="str">
        <f t="shared" si="215"/>
        <v>0</v>
      </c>
      <c r="AA139" s="159" t="str">
        <f t="shared" si="215"/>
        <v>1</v>
      </c>
      <c r="AB139" s="161" t="str">
        <f t="shared" si="215"/>
        <v>1</v>
      </c>
      <c r="AC139" s="161" t="str">
        <f t="shared" si="215"/>
        <v>0</v>
      </c>
      <c r="AD139" s="158" t="str">
        <f t="shared" si="215"/>
        <v>1</v>
      </c>
      <c r="AE139" s="159" t="str">
        <f t="shared" si="215"/>
        <v>1</v>
      </c>
      <c r="AF139" s="367" t="str">
        <f t="shared" si="216"/>
        <v>0</v>
      </c>
      <c r="AG139" s="162" t="str">
        <f t="shared" si="216"/>
        <v>0</v>
      </c>
      <c r="AH139" s="163" t="str">
        <f t="shared" si="216"/>
        <v>0</v>
      </c>
      <c r="AI139" s="165" t="str">
        <f t="shared" si="216"/>
        <v>0</v>
      </c>
      <c r="AJ139" s="164" t="str">
        <f t="shared" si="216"/>
        <v>1</v>
      </c>
      <c r="AK139" s="164" t="str">
        <f t="shared" si="216"/>
        <v>1</v>
      </c>
      <c r="AL139" s="289" t="str">
        <f t="shared" si="216"/>
        <v>0</v>
      </c>
      <c r="AM139" s="165" t="str">
        <f t="shared" si="216"/>
        <v>0</v>
      </c>
      <c r="AN139" s="230" t="str">
        <f t="shared" si="217"/>
        <v>0</v>
      </c>
      <c r="AO139" s="230" t="str">
        <f t="shared" si="217"/>
        <v>1</v>
      </c>
      <c r="AP139" s="230" t="str">
        <f t="shared" si="217"/>
        <v>0</v>
      </c>
      <c r="AQ139" s="231" t="str">
        <f t="shared" si="217"/>
        <v>1</v>
      </c>
      <c r="AR139" s="230" t="str">
        <f t="shared" si="217"/>
        <v>0</v>
      </c>
      <c r="AS139" s="230" t="str">
        <f t="shared" si="217"/>
        <v>1</v>
      </c>
      <c r="AT139" s="230" t="str">
        <f t="shared" si="217"/>
        <v>1</v>
      </c>
      <c r="AU139" s="231" t="str">
        <f t="shared" si="217"/>
        <v>1</v>
      </c>
      <c r="AV139" s="230" t="str">
        <f t="shared" si="218"/>
        <v>0</v>
      </c>
      <c r="AW139" s="232" t="str">
        <f t="shared" si="218"/>
        <v>0</v>
      </c>
      <c r="AX139" s="232" t="str">
        <f t="shared" si="218"/>
        <v>0</v>
      </c>
      <c r="AY139" s="233" t="str">
        <f t="shared" si="218"/>
        <v>0</v>
      </c>
      <c r="AZ139" s="232" t="str">
        <f t="shared" si="218"/>
        <v>0</v>
      </c>
      <c r="BA139" s="232" t="str">
        <f t="shared" si="218"/>
        <v>0</v>
      </c>
      <c r="BB139" s="232" t="str">
        <f t="shared" si="218"/>
        <v>0</v>
      </c>
      <c r="BC139" s="233" t="str">
        <f t="shared" si="218"/>
        <v>0</v>
      </c>
      <c r="BD139" s="168" t="str">
        <f t="shared" si="219"/>
        <v>0</v>
      </c>
      <c r="BE139" s="168" t="str">
        <f t="shared" si="219"/>
        <v>0</v>
      </c>
      <c r="BF139" s="168" t="str">
        <f t="shared" si="219"/>
        <v>1</v>
      </c>
      <c r="BG139" s="169" t="str">
        <f t="shared" si="219"/>
        <v>0</v>
      </c>
      <c r="BH139" s="168" t="str">
        <f t="shared" si="219"/>
        <v>0</v>
      </c>
      <c r="BI139" s="168" t="str">
        <f t="shared" si="219"/>
        <v>0</v>
      </c>
      <c r="BJ139" s="168" t="str">
        <f t="shared" si="219"/>
        <v>0</v>
      </c>
      <c r="BK139" s="169" t="str">
        <f t="shared" si="219"/>
        <v>0</v>
      </c>
      <c r="BL139" s="168" t="str">
        <f t="shared" si="220"/>
        <v>0</v>
      </c>
      <c r="BM139" s="168" t="str">
        <f t="shared" si="220"/>
        <v>0</v>
      </c>
      <c r="BN139" s="168" t="str">
        <f t="shared" si="220"/>
        <v>0</v>
      </c>
      <c r="BO139" s="169" t="str">
        <f t="shared" si="220"/>
        <v>0</v>
      </c>
      <c r="BP139" s="168" t="str">
        <f t="shared" si="220"/>
        <v>0</v>
      </c>
      <c r="BQ139" s="168" t="str">
        <f t="shared" si="220"/>
        <v>1</v>
      </c>
      <c r="BR139" s="168" t="str">
        <f t="shared" si="220"/>
        <v>1</v>
      </c>
      <c r="BS139" s="169" t="str">
        <f t="shared" si="220"/>
        <v>0</v>
      </c>
      <c r="BT139" s="302" t="str">
        <f t="shared" si="221"/>
        <v>0</v>
      </c>
      <c r="BU139" s="302" t="str">
        <f t="shared" si="221"/>
        <v>1</v>
      </c>
      <c r="BV139" s="302" t="str">
        <f t="shared" si="221"/>
        <v>0</v>
      </c>
      <c r="BW139" s="303" t="str">
        <f t="shared" si="221"/>
        <v>0</v>
      </c>
      <c r="BX139" s="302" t="str">
        <f t="shared" si="221"/>
        <v>0</v>
      </c>
      <c r="BY139" s="302" t="str">
        <f t="shared" si="221"/>
        <v>0</v>
      </c>
      <c r="BZ139" s="302" t="str">
        <f t="shared" si="221"/>
        <v>0</v>
      </c>
      <c r="CA139" s="303" t="str">
        <f t="shared" si="221"/>
        <v>0</v>
      </c>
      <c r="CB139" s="164" t="str">
        <f t="shared" si="222"/>
        <v>0</v>
      </c>
      <c r="CC139" s="289" t="str">
        <f t="shared" si="222"/>
        <v>1</v>
      </c>
      <c r="CD139" s="340" t="str">
        <f t="shared" si="222"/>
        <v>0</v>
      </c>
      <c r="CE139" s="341" t="str">
        <f t="shared" si="222"/>
        <v>0</v>
      </c>
      <c r="CF139" s="340" t="str">
        <f t="shared" si="222"/>
        <v>0</v>
      </c>
      <c r="CG139" s="340" t="str">
        <f t="shared" si="222"/>
        <v>0</v>
      </c>
      <c r="CH139" s="340" t="str">
        <f t="shared" si="222"/>
        <v>0</v>
      </c>
      <c r="CI139" s="341" t="str">
        <f t="shared" si="222"/>
        <v>0</v>
      </c>
      <c r="CJ139" s="367"/>
      <c r="CK139" s="367"/>
      <c r="CL139" s="32" t="str">
        <f t="shared" si="146"/>
        <v>9C1B</v>
      </c>
      <c r="CM139" s="285">
        <f t="shared" si="182"/>
        <v>87</v>
      </c>
      <c r="CN139" s="285">
        <f t="shared" si="183"/>
        <v>97</v>
      </c>
      <c r="CO139" s="142">
        <f t="shared" si="184"/>
        <v>66.8</v>
      </c>
      <c r="CP139" s="142">
        <f t="shared" si="185"/>
        <v>19.333333333333332</v>
      </c>
      <c r="CQ139" s="154">
        <f t="shared" si="148"/>
        <v>6</v>
      </c>
      <c r="CR139" s="367"/>
      <c r="CS139" s="170">
        <f t="shared" si="186"/>
        <v>9</v>
      </c>
      <c r="CT139" s="23">
        <f t="shared" si="187"/>
        <v>12</v>
      </c>
      <c r="CU139" s="171">
        <f t="shared" si="188"/>
        <v>1</v>
      </c>
      <c r="CV139" s="23">
        <f t="shared" si="189"/>
        <v>11</v>
      </c>
      <c r="CW139" s="172">
        <f t="shared" si="190"/>
        <v>0</v>
      </c>
      <c r="CX139" s="24">
        <f t="shared" si="191"/>
        <v>12</v>
      </c>
      <c r="CY139" s="267">
        <f t="shared" si="192"/>
        <v>5</v>
      </c>
      <c r="CZ139" s="268">
        <f t="shared" si="193"/>
        <v>7</v>
      </c>
      <c r="DA139" s="267">
        <f t="shared" si="194"/>
        <v>0</v>
      </c>
      <c r="DB139" s="268">
        <f t="shared" si="195"/>
        <v>0</v>
      </c>
      <c r="DC139" s="173">
        <f t="shared" si="196"/>
        <v>2</v>
      </c>
      <c r="DD139" s="26">
        <f t="shared" si="197"/>
        <v>0</v>
      </c>
      <c r="DE139" s="173">
        <f t="shared" si="198"/>
        <v>0</v>
      </c>
      <c r="DF139" s="26">
        <f t="shared" si="199"/>
        <v>6</v>
      </c>
      <c r="DG139" s="326">
        <f t="shared" si="200"/>
        <v>4</v>
      </c>
      <c r="DH139" s="327">
        <f t="shared" si="201"/>
        <v>0</v>
      </c>
      <c r="DI139" s="172">
        <f t="shared" si="202"/>
        <v>4</v>
      </c>
      <c r="DJ139" s="24">
        <f t="shared" si="203"/>
        <v>0</v>
      </c>
      <c r="DK139" s="172"/>
      <c r="DL139" s="19">
        <f t="shared" si="204"/>
        <v>156</v>
      </c>
      <c r="DM139" s="19">
        <f t="shared" si="205"/>
        <v>27</v>
      </c>
      <c r="DN139" s="174">
        <f t="shared" si="206"/>
        <v>12</v>
      </c>
      <c r="DO139" s="278">
        <f t="shared" si="207"/>
        <v>87</v>
      </c>
      <c r="DP139" s="278">
        <f t="shared" si="208"/>
        <v>0</v>
      </c>
      <c r="DQ139" s="20">
        <f t="shared" si="209"/>
        <v>32</v>
      </c>
      <c r="DR139" s="20">
        <f t="shared" si="210"/>
        <v>6</v>
      </c>
      <c r="DS139" s="337">
        <f t="shared" si="211"/>
        <v>64</v>
      </c>
      <c r="DT139" s="174">
        <f t="shared" si="212"/>
        <v>64</v>
      </c>
      <c r="DU139" s="172">
        <f t="shared" si="213"/>
        <v>64</v>
      </c>
      <c r="DV139" s="172"/>
      <c r="DW139" s="172"/>
      <c r="DX139" s="172"/>
      <c r="DY139" s="172"/>
      <c r="DZ139" s="172"/>
      <c r="EA139" s="172"/>
      <c r="EB139" s="172"/>
      <c r="EC139" s="172"/>
      <c r="ED139" s="172"/>
      <c r="EE139" s="172"/>
      <c r="EF139" s="172"/>
      <c r="EG139" s="172"/>
      <c r="EH139" s="172"/>
      <c r="EI139" s="172"/>
      <c r="EJ139" s="172"/>
      <c r="EK139" s="172"/>
      <c r="EL139" s="172"/>
      <c r="EM139" s="172"/>
      <c r="EN139" s="172"/>
      <c r="EO139" s="172"/>
      <c r="EP139" s="172"/>
      <c r="EQ139" s="172"/>
      <c r="ER139" s="172"/>
      <c r="ES139" s="172"/>
      <c r="ET139" s="172"/>
      <c r="EU139" s="172"/>
      <c r="EV139" s="172"/>
      <c r="EW139" s="172"/>
      <c r="EX139" s="172"/>
      <c r="EY139" s="172"/>
      <c r="EZ139" s="172"/>
      <c r="FA139" s="172"/>
      <c r="FB139" s="172"/>
      <c r="FC139" s="172"/>
      <c r="FD139" s="172"/>
      <c r="FE139" s="172"/>
      <c r="FF139" s="172"/>
      <c r="FG139" s="172"/>
      <c r="FH139" s="172"/>
      <c r="FI139" s="172"/>
      <c r="FJ139" s="172"/>
      <c r="FK139" s="172"/>
      <c r="FL139" s="172"/>
      <c r="FM139" s="172"/>
      <c r="FN139" s="172"/>
      <c r="FO139" s="172"/>
      <c r="FP139" s="172"/>
      <c r="FQ139" s="172"/>
      <c r="FR139" s="172"/>
      <c r="FS139" s="172"/>
      <c r="FT139" s="172"/>
      <c r="FU139" s="172"/>
      <c r="FV139" s="172"/>
      <c r="FW139" s="172"/>
      <c r="FX139" s="172"/>
      <c r="FY139" s="172"/>
      <c r="FZ139" s="172"/>
      <c r="GA139" s="172"/>
      <c r="GB139" s="172"/>
      <c r="GC139" s="172"/>
      <c r="GD139" s="172"/>
      <c r="GE139" s="172"/>
      <c r="GF139" s="172"/>
      <c r="GG139" s="172"/>
      <c r="GH139" s="172"/>
      <c r="GI139" s="172"/>
      <c r="GJ139" s="172"/>
      <c r="GK139" s="172"/>
      <c r="GL139" s="172"/>
      <c r="GM139" s="172"/>
      <c r="GN139" s="172"/>
      <c r="GO139" s="172"/>
      <c r="GP139" s="172"/>
      <c r="GQ139" s="172"/>
      <c r="GR139" s="172"/>
      <c r="GS139" s="172"/>
      <c r="GT139" s="172"/>
      <c r="GU139" s="172"/>
      <c r="GV139" s="172"/>
      <c r="GW139" s="172"/>
      <c r="GX139" s="172"/>
      <c r="GY139" s="172"/>
      <c r="GZ139" s="172"/>
      <c r="HA139" s="172"/>
      <c r="HB139" s="172"/>
      <c r="HC139" s="172"/>
      <c r="HD139" s="172"/>
      <c r="HE139" s="172"/>
      <c r="HF139" s="172"/>
      <c r="HG139" s="172"/>
      <c r="HH139" s="172"/>
      <c r="HI139" s="172"/>
      <c r="HJ139" s="172"/>
      <c r="HK139" s="172"/>
      <c r="HL139" s="172"/>
      <c r="HM139" s="172"/>
      <c r="HN139" s="172"/>
      <c r="HO139" s="172"/>
      <c r="HP139" s="172"/>
      <c r="HQ139" s="172"/>
      <c r="HR139" s="172"/>
      <c r="HS139" s="172"/>
      <c r="HT139" s="172"/>
      <c r="HU139" s="172"/>
      <c r="HV139" s="172"/>
      <c r="HW139" s="172"/>
      <c r="HX139" s="172"/>
      <c r="HY139" s="172"/>
      <c r="HZ139" s="172"/>
      <c r="IA139" s="172"/>
      <c r="IB139" s="172"/>
      <c r="IC139" s="172"/>
      <c r="ID139" s="172"/>
      <c r="IE139" s="172"/>
      <c r="IF139" s="172"/>
      <c r="IG139" s="172"/>
      <c r="IH139" s="172"/>
      <c r="II139" s="172"/>
      <c r="IJ139" s="172"/>
      <c r="IK139" s="172"/>
      <c r="IL139" s="172"/>
      <c r="IM139" s="172"/>
      <c r="IN139" s="172"/>
      <c r="IO139" s="172"/>
      <c r="IP139" s="172"/>
      <c r="IQ139" s="172"/>
      <c r="IR139" s="172"/>
      <c r="IS139" s="172"/>
      <c r="IT139" s="172"/>
      <c r="IU139" s="172"/>
      <c r="IV139" s="172"/>
      <c r="IW139" s="172"/>
      <c r="IX139" s="172"/>
      <c r="IY139" s="172"/>
      <c r="IZ139" s="172"/>
      <c r="JA139" s="172"/>
      <c r="JB139" s="172"/>
      <c r="JC139" s="172"/>
      <c r="JD139" s="172"/>
      <c r="JE139" s="172"/>
      <c r="JF139" s="172"/>
      <c r="JG139" s="172"/>
      <c r="JH139" s="172"/>
      <c r="JI139" s="172"/>
      <c r="JJ139" s="172"/>
      <c r="JK139" s="172"/>
      <c r="JL139" s="172"/>
      <c r="JM139" s="172"/>
      <c r="JN139" s="172"/>
      <c r="JO139" s="172"/>
      <c r="JP139" s="172"/>
      <c r="JQ139" s="172"/>
      <c r="JR139" s="172"/>
      <c r="JS139" s="172"/>
      <c r="JT139" s="172"/>
      <c r="JU139" s="172"/>
      <c r="JV139" s="172"/>
      <c r="JW139" s="172"/>
      <c r="JX139" s="172"/>
      <c r="JY139" s="172"/>
      <c r="JZ139" s="172"/>
      <c r="KA139" s="172"/>
      <c r="KB139" s="172"/>
      <c r="KC139" s="172"/>
      <c r="KD139" s="172"/>
      <c r="KE139" s="172"/>
      <c r="KF139" s="172"/>
      <c r="KG139" s="172"/>
      <c r="KH139" s="172"/>
      <c r="KI139" s="172"/>
      <c r="KJ139" s="172"/>
      <c r="KK139" s="172"/>
      <c r="KL139" s="172"/>
      <c r="KM139" s="172"/>
      <c r="KN139" s="172"/>
      <c r="KO139" s="172"/>
      <c r="KP139" s="172"/>
      <c r="KQ139" s="172"/>
      <c r="KR139" s="172"/>
      <c r="KS139" s="172"/>
      <c r="KT139" s="172"/>
      <c r="KU139" s="172"/>
      <c r="KV139" s="172"/>
      <c r="KW139" s="172"/>
      <c r="KX139" s="172"/>
      <c r="KY139" s="172"/>
      <c r="KZ139" s="172"/>
      <c r="LA139" s="172"/>
      <c r="LB139" s="172"/>
      <c r="LC139" s="172"/>
      <c r="LD139" s="172"/>
      <c r="LE139" s="172"/>
      <c r="LF139" s="172"/>
      <c r="LG139" s="172"/>
      <c r="LH139" s="172"/>
      <c r="LI139" s="172"/>
      <c r="LJ139" s="172"/>
      <c r="LK139" s="172"/>
      <c r="LL139" s="172"/>
      <c r="LM139" s="172"/>
      <c r="LN139" s="172"/>
      <c r="LO139" s="172"/>
      <c r="LP139" s="172"/>
      <c r="LQ139" s="172"/>
      <c r="LR139" s="172"/>
      <c r="LS139" s="172"/>
      <c r="LT139" s="172"/>
      <c r="LU139" s="172"/>
      <c r="LV139" s="172"/>
      <c r="LW139" s="172"/>
      <c r="LX139" s="172"/>
      <c r="LY139" s="172"/>
      <c r="LZ139" s="172"/>
      <c r="MA139" s="172"/>
      <c r="MB139" s="172"/>
      <c r="MC139" s="172"/>
      <c r="MD139" s="172"/>
      <c r="ME139" s="172"/>
      <c r="MF139" s="172"/>
      <c r="MG139" s="172"/>
      <c r="MH139" s="172"/>
      <c r="MI139" s="172"/>
      <c r="MJ139" s="172"/>
      <c r="MK139" s="172"/>
      <c r="ML139" s="172"/>
      <c r="MM139" s="172"/>
      <c r="MN139" s="172"/>
      <c r="MO139" s="172"/>
      <c r="MP139" s="172"/>
      <c r="MQ139" s="172"/>
      <c r="MR139" s="172"/>
      <c r="MS139" s="172"/>
      <c r="MT139" s="172"/>
      <c r="MU139" s="172"/>
      <c r="MV139" s="172"/>
      <c r="MW139" s="172"/>
      <c r="MX139" s="172"/>
      <c r="MY139" s="172"/>
      <c r="MZ139" s="172"/>
      <c r="NA139" s="172"/>
      <c r="NB139" s="172"/>
      <c r="NC139" s="172"/>
      <c r="ND139" s="172"/>
      <c r="NE139" s="172"/>
      <c r="NF139" s="172"/>
      <c r="NG139" s="172"/>
      <c r="NH139" s="172"/>
      <c r="NI139" s="172"/>
      <c r="NJ139" s="172"/>
      <c r="NK139" s="172"/>
      <c r="NL139" s="172"/>
      <c r="NM139" s="172"/>
      <c r="NN139" s="172"/>
      <c r="NO139" s="172"/>
      <c r="NP139" s="172"/>
      <c r="NQ139" s="172"/>
      <c r="NR139" s="172"/>
      <c r="NS139" s="172"/>
      <c r="NT139" s="172"/>
      <c r="NU139" s="172"/>
      <c r="NV139" s="172"/>
      <c r="NW139" s="172"/>
      <c r="NX139" s="172"/>
      <c r="NY139" s="172"/>
      <c r="NZ139" s="172"/>
      <c r="OA139" s="172"/>
      <c r="OB139" s="172"/>
      <c r="OC139" s="172"/>
      <c r="OD139" s="172"/>
      <c r="OE139" s="172"/>
      <c r="OF139" s="172"/>
      <c r="OG139" s="172"/>
      <c r="OH139" s="172"/>
      <c r="OI139" s="172"/>
      <c r="OJ139" s="172"/>
      <c r="OK139" s="172"/>
      <c r="OL139" s="172"/>
      <c r="OM139" s="172"/>
      <c r="ON139" s="172"/>
      <c r="OO139" s="172"/>
      <c r="OP139" s="172"/>
      <c r="OQ139" s="172"/>
      <c r="OR139" s="172"/>
      <c r="OS139" s="172"/>
      <c r="OT139" s="172"/>
      <c r="OU139" s="172"/>
      <c r="OV139" s="172"/>
      <c r="OW139" s="172"/>
      <c r="OX139" s="172"/>
      <c r="OY139" s="172"/>
      <c r="OZ139" s="172"/>
      <c r="PA139" s="172"/>
      <c r="PB139" s="172"/>
      <c r="PC139" s="172"/>
      <c r="PD139" s="172"/>
      <c r="PE139" s="172"/>
      <c r="PF139" s="172"/>
      <c r="PG139" s="172"/>
      <c r="PH139" s="172"/>
      <c r="PI139" s="172"/>
      <c r="PJ139" s="172"/>
      <c r="PK139" s="172"/>
      <c r="PL139" s="172"/>
      <c r="PM139" s="172"/>
      <c r="PN139" s="172"/>
      <c r="PO139" s="172"/>
      <c r="PP139" s="172"/>
      <c r="PQ139" s="172"/>
      <c r="PR139" s="172"/>
      <c r="PS139" s="172"/>
      <c r="PT139" s="172"/>
      <c r="PU139" s="172"/>
      <c r="PV139" s="172"/>
      <c r="PW139" s="172"/>
      <c r="PX139" s="172"/>
      <c r="PY139" s="172"/>
      <c r="PZ139" s="172"/>
      <c r="QA139" s="172"/>
      <c r="QB139" s="172"/>
      <c r="QC139" s="172"/>
      <c r="QD139" s="172"/>
      <c r="QE139" s="172"/>
      <c r="QF139" s="172"/>
      <c r="QG139" s="172"/>
      <c r="QH139" s="172"/>
      <c r="QI139" s="172"/>
      <c r="QJ139" s="172"/>
      <c r="QK139" s="172"/>
      <c r="QL139" s="172"/>
      <c r="QM139" s="172"/>
      <c r="QN139" s="172"/>
      <c r="QO139" s="172"/>
      <c r="QP139" s="172"/>
      <c r="QQ139" s="172"/>
      <c r="QR139" s="172"/>
      <c r="QS139" s="172"/>
      <c r="QT139" s="172"/>
      <c r="QU139" s="172"/>
      <c r="QV139" s="172"/>
      <c r="QW139" s="172"/>
      <c r="QX139" s="172"/>
      <c r="QY139" s="172"/>
      <c r="QZ139" s="172"/>
      <c r="RA139" s="172"/>
      <c r="RB139" s="172"/>
      <c r="RC139" s="172"/>
      <c r="RD139" s="172"/>
      <c r="RE139" s="172"/>
      <c r="RF139" s="172"/>
      <c r="RG139" s="172"/>
      <c r="RH139" s="172"/>
      <c r="RI139" s="172"/>
      <c r="RJ139" s="172"/>
      <c r="RK139" s="172"/>
      <c r="RL139" s="172"/>
      <c r="RM139" s="172"/>
      <c r="RN139" s="172"/>
      <c r="RO139" s="172"/>
      <c r="RP139" s="172"/>
      <c r="RQ139" s="172"/>
      <c r="RR139" s="172"/>
      <c r="RS139" s="172"/>
      <c r="RT139" s="172"/>
      <c r="RU139" s="172"/>
      <c r="RV139" s="172"/>
      <c r="RW139" s="172"/>
      <c r="RX139" s="172"/>
      <c r="RY139" s="172"/>
      <c r="RZ139" s="172"/>
      <c r="SA139" s="172"/>
      <c r="SB139" s="172"/>
      <c r="SC139" s="172"/>
      <c r="SD139" s="172"/>
      <c r="SE139" s="172"/>
      <c r="SF139" s="172"/>
      <c r="SG139" s="172"/>
      <c r="SH139" s="172"/>
      <c r="SI139" s="172"/>
      <c r="SJ139" s="172"/>
      <c r="SK139" s="172"/>
      <c r="SL139" s="172"/>
      <c r="SM139" s="172"/>
      <c r="SN139" s="172"/>
      <c r="SO139" s="172"/>
      <c r="SP139" s="172"/>
      <c r="SQ139" s="172"/>
      <c r="SR139" s="172"/>
      <c r="SS139" s="172"/>
      <c r="ST139" s="172"/>
      <c r="SU139" s="172"/>
      <c r="SV139" s="172"/>
      <c r="SW139" s="172"/>
      <c r="SX139" s="172"/>
      <c r="SY139" s="172"/>
      <c r="SZ139" s="172"/>
      <c r="TA139" s="172"/>
      <c r="TB139" s="172"/>
      <c r="TC139" s="172"/>
      <c r="TD139" s="172"/>
      <c r="TE139" s="172"/>
      <c r="TF139" s="172"/>
      <c r="TG139" s="172"/>
      <c r="TH139" s="172"/>
      <c r="TI139" s="172"/>
      <c r="TJ139" s="172"/>
      <c r="TK139" s="172"/>
      <c r="TL139" s="172"/>
      <c r="TM139" s="172"/>
      <c r="TN139" s="172"/>
      <c r="TO139" s="172"/>
      <c r="TP139" s="172"/>
      <c r="TQ139" s="172"/>
      <c r="TR139" s="172"/>
      <c r="TS139" s="172"/>
      <c r="TT139" s="172"/>
      <c r="TU139" s="172"/>
      <c r="TV139" s="172"/>
      <c r="TW139" s="172"/>
      <c r="TX139" s="172"/>
      <c r="TY139" s="172"/>
      <c r="TZ139" s="172"/>
      <c r="UA139" s="172"/>
      <c r="UB139" s="172"/>
      <c r="UC139" s="172"/>
      <c r="UD139" s="172"/>
      <c r="UE139" s="172"/>
      <c r="UF139" s="172"/>
      <c r="UG139" s="172"/>
      <c r="UH139" s="172"/>
      <c r="UI139" s="172"/>
      <c r="UJ139" s="172"/>
      <c r="UK139" s="172"/>
      <c r="UL139" s="172"/>
      <c r="UM139" s="172"/>
      <c r="UN139" s="172"/>
      <c r="UO139" s="172"/>
      <c r="UP139" s="172"/>
      <c r="UQ139" s="172"/>
      <c r="UR139" s="172"/>
      <c r="US139" s="172"/>
      <c r="UT139" s="172"/>
      <c r="UU139" s="172"/>
      <c r="UV139" s="172"/>
      <c r="UW139" s="172"/>
      <c r="UX139" s="172"/>
      <c r="UY139" s="172"/>
      <c r="UZ139" s="172"/>
      <c r="VA139" s="172"/>
      <c r="VB139" s="172"/>
      <c r="VC139" s="172"/>
      <c r="VD139" s="172"/>
      <c r="VE139" s="172"/>
      <c r="VF139" s="172"/>
      <c r="VG139" s="172"/>
      <c r="VH139" s="172"/>
      <c r="VI139" s="172"/>
      <c r="VJ139" s="172"/>
      <c r="VK139" s="172"/>
      <c r="VL139" s="172"/>
      <c r="VM139" s="172"/>
      <c r="VN139" s="172"/>
      <c r="VO139" s="172"/>
      <c r="VP139" s="172"/>
      <c r="VQ139" s="172"/>
      <c r="VR139" s="172"/>
      <c r="VS139" s="172"/>
      <c r="VT139" s="172"/>
      <c r="VU139" s="172"/>
      <c r="VV139" s="172"/>
      <c r="VW139" s="172"/>
      <c r="VX139" s="172"/>
      <c r="VY139" s="172"/>
      <c r="VZ139" s="172"/>
      <c r="WA139" s="172"/>
      <c r="WB139" s="172"/>
      <c r="WC139" s="172"/>
      <c r="WD139" s="172"/>
      <c r="WE139" s="172"/>
      <c r="WF139" s="172"/>
      <c r="WG139" s="172"/>
      <c r="WH139" s="172"/>
      <c r="WI139" s="172"/>
      <c r="WJ139" s="172"/>
      <c r="WK139" s="172"/>
      <c r="WL139" s="172"/>
      <c r="WM139" s="172"/>
      <c r="WN139" s="172"/>
      <c r="WO139" s="172"/>
      <c r="WP139" s="172"/>
      <c r="WQ139" s="172"/>
      <c r="WR139" s="172"/>
      <c r="WS139" s="172"/>
      <c r="WT139" s="172"/>
      <c r="WU139" s="172"/>
      <c r="WV139" s="172"/>
      <c r="WW139" s="172"/>
      <c r="WX139" s="172"/>
      <c r="WY139" s="172"/>
      <c r="WZ139" s="172"/>
      <c r="XA139" s="172"/>
      <c r="XB139" s="172"/>
      <c r="XC139" s="172"/>
      <c r="XD139" s="172"/>
      <c r="XE139" s="172"/>
      <c r="XF139" s="172"/>
      <c r="XG139" s="172"/>
      <c r="XH139" s="172"/>
      <c r="XI139" s="172"/>
      <c r="XJ139" s="172"/>
      <c r="XK139" s="172"/>
      <c r="XL139" s="172"/>
      <c r="XM139" s="172"/>
      <c r="XN139" s="172"/>
      <c r="XO139" s="172"/>
      <c r="XP139" s="172"/>
      <c r="XQ139" s="172"/>
      <c r="XR139" s="172"/>
      <c r="XS139" s="172"/>
      <c r="XT139" s="172"/>
      <c r="XU139" s="172"/>
      <c r="XV139" s="172"/>
      <c r="XW139" s="172"/>
      <c r="XX139" s="172"/>
      <c r="XY139" s="172"/>
      <c r="XZ139" s="172"/>
      <c r="YA139" s="172"/>
      <c r="YB139" s="172"/>
      <c r="YC139" s="172"/>
      <c r="YD139" s="172"/>
      <c r="YE139" s="172"/>
      <c r="YF139" s="172"/>
      <c r="YG139" s="172"/>
      <c r="YH139" s="172"/>
      <c r="YI139" s="172"/>
      <c r="YJ139" s="172"/>
      <c r="YK139" s="172"/>
      <c r="YL139" s="172"/>
      <c r="YM139" s="172"/>
      <c r="YN139" s="172"/>
      <c r="YO139" s="172"/>
      <c r="YP139" s="172"/>
      <c r="YQ139" s="172"/>
      <c r="YR139" s="172"/>
      <c r="YS139" s="172"/>
      <c r="YT139" s="172"/>
      <c r="YU139" s="172"/>
      <c r="YV139" s="172"/>
      <c r="YW139" s="172"/>
      <c r="YX139" s="172"/>
      <c r="YY139" s="172"/>
      <c r="YZ139" s="172"/>
      <c r="ZA139" s="172"/>
      <c r="ZB139" s="172"/>
      <c r="ZC139" s="172"/>
      <c r="ZD139" s="172"/>
      <c r="ZE139" s="172"/>
      <c r="ZF139" s="172"/>
      <c r="ZG139" s="172"/>
      <c r="ZH139" s="172"/>
      <c r="ZI139" s="172"/>
      <c r="ZJ139" s="172"/>
      <c r="ZK139" s="172"/>
      <c r="ZL139" s="172"/>
      <c r="ZM139" s="172"/>
      <c r="ZN139" s="172"/>
      <c r="ZO139" s="172"/>
      <c r="ZP139" s="172"/>
      <c r="ZQ139" s="172"/>
      <c r="ZR139" s="172"/>
      <c r="ZS139" s="172"/>
      <c r="ZT139" s="172"/>
      <c r="ZU139" s="172"/>
      <c r="ZV139" s="172"/>
      <c r="ZW139" s="172"/>
      <c r="ZX139" s="172"/>
      <c r="ZY139" s="172"/>
      <c r="ZZ139" s="172"/>
      <c r="AAA139" s="172"/>
      <c r="AAB139" s="172"/>
      <c r="AAC139" s="172"/>
      <c r="AAD139" s="172"/>
      <c r="AAE139" s="172"/>
      <c r="AAF139" s="172"/>
      <c r="AAG139" s="172"/>
      <c r="AAH139" s="172"/>
      <c r="AAI139" s="172"/>
      <c r="AAJ139" s="172"/>
      <c r="AAK139" s="172"/>
      <c r="AAL139" s="172"/>
      <c r="AAM139" s="172"/>
      <c r="AAN139" s="172"/>
      <c r="AAO139" s="172"/>
      <c r="AAP139" s="172"/>
      <c r="AAQ139" s="172"/>
      <c r="AAR139" s="172"/>
      <c r="AAS139" s="172"/>
      <c r="AAT139" s="172"/>
      <c r="AAU139" s="172"/>
      <c r="AAV139" s="172"/>
      <c r="AAW139" s="172"/>
      <c r="AAX139" s="172"/>
      <c r="AAY139" s="172"/>
      <c r="AAZ139" s="172"/>
      <c r="ABA139" s="172"/>
      <c r="ABB139" s="172"/>
      <c r="ABC139" s="172"/>
      <c r="ABD139" s="172"/>
      <c r="ABE139" s="172"/>
      <c r="ABF139" s="172"/>
      <c r="ABG139" s="172"/>
      <c r="ABH139" s="172"/>
      <c r="ABI139" s="172"/>
      <c r="ABJ139" s="172"/>
      <c r="ABK139" s="172"/>
      <c r="ABL139" s="172"/>
      <c r="ABM139" s="172"/>
      <c r="ABN139" s="172"/>
      <c r="ABO139" s="172"/>
      <c r="ABP139" s="172"/>
      <c r="ABQ139" s="172"/>
      <c r="ABR139" s="172"/>
      <c r="ABS139" s="172"/>
      <c r="ABT139" s="172"/>
      <c r="ABU139" s="172"/>
      <c r="ABV139" s="172"/>
      <c r="ABW139" s="172"/>
      <c r="ABX139" s="172"/>
      <c r="ABY139" s="172"/>
      <c r="ABZ139" s="172"/>
      <c r="ACA139" s="172"/>
      <c r="ACB139" s="172"/>
      <c r="ACC139" s="172"/>
      <c r="ACD139" s="172"/>
      <c r="ACE139" s="172"/>
      <c r="ACF139" s="172"/>
      <c r="ACG139" s="172"/>
      <c r="ACH139" s="172"/>
      <c r="ACI139" s="172"/>
      <c r="ACJ139" s="172"/>
      <c r="ACK139" s="172"/>
      <c r="ACL139" s="172"/>
      <c r="ACM139" s="172"/>
      <c r="ACN139" s="172"/>
      <c r="ACO139" s="172"/>
      <c r="ACP139" s="172"/>
      <c r="ACQ139" s="172"/>
      <c r="ACR139" s="172"/>
      <c r="ACS139" s="172"/>
      <c r="ACT139" s="172"/>
      <c r="ACU139" s="172"/>
      <c r="ACV139" s="172"/>
      <c r="ACW139" s="172"/>
      <c r="ACX139" s="172"/>
      <c r="ACY139" s="172"/>
      <c r="ACZ139" s="172"/>
      <c r="ADA139" s="172"/>
      <c r="ADB139" s="172"/>
      <c r="ADC139" s="172"/>
      <c r="ADD139" s="172"/>
      <c r="ADE139" s="172"/>
      <c r="ADF139" s="172"/>
      <c r="ADG139" s="172"/>
      <c r="ADH139" s="172"/>
      <c r="ADI139" s="172"/>
      <c r="ADJ139" s="172"/>
      <c r="ADK139" s="172"/>
      <c r="ADL139" s="172"/>
      <c r="ADM139" s="172"/>
      <c r="ADN139" s="172"/>
      <c r="ADO139" s="172"/>
      <c r="ADP139" s="172"/>
      <c r="ADQ139" s="172"/>
      <c r="ADR139" s="172"/>
      <c r="ADS139" s="172"/>
      <c r="ADT139" s="172"/>
      <c r="ADU139" s="172"/>
      <c r="ADV139" s="172"/>
      <c r="ADW139" s="172"/>
      <c r="ADX139" s="172"/>
      <c r="ADY139" s="172"/>
      <c r="ADZ139" s="172"/>
      <c r="AEA139" s="172"/>
      <c r="AEB139" s="172"/>
      <c r="AEC139" s="172"/>
      <c r="AED139" s="172"/>
      <c r="AEE139" s="172"/>
      <c r="AEF139" s="172"/>
      <c r="AEG139" s="172"/>
      <c r="AEH139" s="172"/>
      <c r="AEI139" s="172"/>
      <c r="AEJ139" s="172"/>
      <c r="AEK139" s="172"/>
      <c r="AEL139" s="172"/>
      <c r="AEM139" s="172"/>
      <c r="AEN139" s="172"/>
      <c r="AEO139" s="172"/>
      <c r="AEP139" s="172"/>
      <c r="AEQ139" s="172"/>
      <c r="AER139" s="172"/>
      <c r="AES139" s="172"/>
      <c r="AET139" s="172"/>
      <c r="AEU139" s="172"/>
      <c r="AEV139" s="172"/>
      <c r="AEW139" s="172"/>
      <c r="AEX139" s="172"/>
      <c r="AEY139" s="172"/>
      <c r="AEZ139" s="172"/>
      <c r="AFA139" s="172"/>
      <c r="AFB139" s="172"/>
      <c r="AFC139" s="172"/>
      <c r="AFD139" s="172"/>
      <c r="AFE139" s="172"/>
      <c r="AFF139" s="172"/>
      <c r="AFG139" s="172"/>
      <c r="AFH139" s="172"/>
      <c r="AFI139" s="172"/>
      <c r="AFJ139" s="172"/>
      <c r="AFK139" s="172"/>
      <c r="AFL139" s="172"/>
      <c r="AFM139" s="172"/>
      <c r="AFN139" s="172"/>
      <c r="AFO139" s="172"/>
      <c r="AFP139" s="172"/>
      <c r="AFQ139" s="172"/>
      <c r="AFR139" s="172"/>
      <c r="AFS139" s="172"/>
      <c r="AFT139" s="172"/>
      <c r="AFU139" s="172"/>
      <c r="AFV139" s="172"/>
      <c r="AFW139" s="172"/>
      <c r="AFX139" s="172"/>
      <c r="AFY139" s="172"/>
      <c r="AFZ139" s="172"/>
      <c r="AGA139" s="172"/>
      <c r="AGB139" s="172"/>
      <c r="AGC139" s="172"/>
      <c r="AGD139" s="172"/>
      <c r="AGE139" s="172"/>
      <c r="AGF139" s="172"/>
      <c r="AGG139" s="172"/>
      <c r="AGH139" s="172"/>
      <c r="AGI139" s="172"/>
      <c r="AGJ139" s="172"/>
      <c r="AGK139" s="172"/>
      <c r="AGL139" s="172"/>
      <c r="AGM139" s="172"/>
      <c r="AGN139" s="172"/>
      <c r="AGO139" s="172"/>
      <c r="AGP139" s="172"/>
      <c r="AGQ139" s="172"/>
      <c r="AGR139" s="172"/>
      <c r="AGS139" s="172"/>
      <c r="AGT139" s="172"/>
      <c r="AGU139" s="172"/>
      <c r="AGV139" s="172"/>
      <c r="AGW139" s="172"/>
      <c r="AGX139" s="172"/>
      <c r="AGY139" s="172"/>
      <c r="AGZ139" s="172"/>
      <c r="AHA139" s="172"/>
      <c r="AHB139" s="172"/>
      <c r="AHC139" s="172"/>
      <c r="AHD139" s="172"/>
      <c r="AHE139" s="172"/>
      <c r="AHF139" s="172"/>
      <c r="AHG139" s="172"/>
      <c r="AHH139" s="172"/>
      <c r="AHI139" s="172"/>
      <c r="AHJ139" s="172"/>
      <c r="AHK139" s="172"/>
      <c r="AHL139" s="172"/>
      <c r="AHM139" s="172"/>
      <c r="AHN139" s="172"/>
      <c r="AHO139" s="172"/>
      <c r="AHP139" s="172"/>
      <c r="AHQ139" s="172"/>
      <c r="AHR139" s="172"/>
      <c r="AHS139" s="172"/>
      <c r="AHT139" s="172"/>
      <c r="AHU139" s="172"/>
      <c r="AHV139" s="172"/>
      <c r="AHW139" s="172"/>
      <c r="AHX139" s="172"/>
      <c r="AHY139" s="172"/>
      <c r="AHZ139" s="172"/>
      <c r="AIA139" s="172"/>
      <c r="AIB139" s="172"/>
      <c r="AIC139" s="172"/>
      <c r="AID139" s="172"/>
      <c r="AIE139" s="172"/>
      <c r="AIF139" s="172"/>
      <c r="AIG139" s="172"/>
      <c r="AIH139" s="172"/>
      <c r="AII139" s="172"/>
      <c r="AIJ139" s="172"/>
      <c r="AIK139" s="172"/>
      <c r="AIL139" s="172"/>
      <c r="AIM139" s="172"/>
      <c r="AIN139" s="172"/>
      <c r="AIO139" s="172"/>
      <c r="AIP139" s="172"/>
      <c r="AIQ139" s="172"/>
      <c r="AIR139" s="172"/>
      <c r="AIS139" s="172"/>
      <c r="AIT139" s="172"/>
      <c r="AIU139" s="172"/>
      <c r="AIV139" s="172"/>
      <c r="AIW139" s="172"/>
      <c r="AIX139" s="172"/>
      <c r="AIY139" s="172"/>
      <c r="AIZ139" s="172"/>
      <c r="AJA139" s="172"/>
      <c r="AJB139" s="172"/>
      <c r="AJC139" s="172"/>
      <c r="AJD139" s="172"/>
      <c r="AJE139" s="172"/>
      <c r="AJF139" s="172"/>
      <c r="AJG139" s="172"/>
      <c r="AJH139" s="172"/>
      <c r="AJI139" s="172"/>
      <c r="AJJ139" s="172"/>
      <c r="AJK139" s="172"/>
      <c r="AJL139" s="172"/>
      <c r="AJM139" s="172"/>
      <c r="AJN139" s="172"/>
      <c r="AJO139" s="172"/>
      <c r="AJP139" s="172"/>
      <c r="AJQ139" s="172"/>
      <c r="AJR139" s="172"/>
      <c r="AJS139" s="172"/>
      <c r="AJT139" s="172"/>
      <c r="AJU139" s="172"/>
      <c r="AJV139" s="172"/>
      <c r="AJW139" s="172"/>
      <c r="AJX139" s="172"/>
      <c r="AJY139" s="172"/>
      <c r="AJZ139" s="172"/>
      <c r="AKA139" s="172"/>
      <c r="AKB139" s="172"/>
      <c r="AKC139" s="172"/>
      <c r="AKD139" s="172"/>
      <c r="AKE139" s="172"/>
      <c r="AKF139" s="172"/>
      <c r="AKG139" s="172"/>
      <c r="AKH139" s="172"/>
      <c r="AKI139" s="172"/>
      <c r="AKJ139" s="172"/>
      <c r="AKK139" s="172"/>
      <c r="AKL139" s="172"/>
      <c r="AKM139" s="172"/>
      <c r="AKN139" s="172"/>
      <c r="AKO139" s="172"/>
      <c r="AKP139" s="172"/>
      <c r="AKQ139" s="172"/>
      <c r="AKR139" s="172"/>
      <c r="AKS139" s="172"/>
      <c r="AKT139" s="172"/>
      <c r="AKU139" s="172"/>
      <c r="AKV139" s="172"/>
      <c r="AKW139" s="172"/>
      <c r="AKX139" s="172"/>
      <c r="AKY139" s="172"/>
      <c r="AKZ139" s="172"/>
      <c r="ALA139" s="172"/>
      <c r="ALB139" s="172"/>
      <c r="ALC139" s="172"/>
      <c r="ALD139" s="172"/>
      <c r="ALE139" s="172"/>
      <c r="ALF139" s="172"/>
      <c r="ALG139" s="172"/>
      <c r="ALH139" s="172"/>
      <c r="ALI139" s="172"/>
      <c r="ALJ139" s="172"/>
      <c r="ALK139" s="172"/>
      <c r="ALL139" s="172"/>
      <c r="ALM139" s="172"/>
      <c r="ALN139" s="172"/>
      <c r="ALO139" s="172"/>
      <c r="ALP139" s="172"/>
      <c r="ALQ139" s="172"/>
      <c r="ALR139" s="172"/>
      <c r="ALS139" s="172"/>
      <c r="ALT139" s="172"/>
      <c r="ALU139" s="172"/>
      <c r="ALV139" s="172"/>
      <c r="ALW139" s="172"/>
      <c r="ALX139" s="172"/>
      <c r="ALY139" s="172"/>
      <c r="ALZ139" s="172"/>
      <c r="AMA139" s="172"/>
      <c r="AMB139" s="172"/>
      <c r="AMC139" s="172"/>
      <c r="AMD139" s="172"/>
      <c r="AME139" s="172"/>
      <c r="AMF139" s="172"/>
      <c r="AMG139" s="172"/>
      <c r="AMH139" s="172"/>
      <c r="AMI139" s="172"/>
      <c r="AMJ139" s="172"/>
      <c r="AMK139" s="172"/>
      <c r="AML139" s="172"/>
    </row>
    <row r="140" spans="1:1026" s="282" customFormat="1">
      <c r="A140" s="408" t="s">
        <v>539</v>
      </c>
      <c r="B140" s="408" t="s">
        <v>540</v>
      </c>
      <c r="C140" s="154">
        <f t="shared" si="169"/>
        <v>17</v>
      </c>
      <c r="D140" s="167">
        <f t="shared" si="170"/>
        <v>68</v>
      </c>
      <c r="E140" s="166" t="str">
        <f t="shared" si="171"/>
        <v>9C</v>
      </c>
      <c r="F140" s="367" t="str">
        <f t="shared" si="172"/>
        <v>1B</v>
      </c>
      <c r="G140" s="367" t="str">
        <f t="shared" si="173"/>
        <v>0E</v>
      </c>
      <c r="H140" s="367" t="str">
        <f t="shared" si="174"/>
        <v>57</v>
      </c>
      <c r="I140" s="367" t="str">
        <f t="shared" si="175"/>
        <v>00</v>
      </c>
      <c r="J140" s="367" t="str">
        <f t="shared" si="176"/>
        <v>20</v>
      </c>
      <c r="K140" s="367" t="str">
        <f t="shared" si="177"/>
        <v>06</v>
      </c>
      <c r="L140" s="367" t="str">
        <f t="shared" si="178"/>
        <v>42</v>
      </c>
      <c r="M140" s="367" t="str">
        <f t="shared" si="179"/>
        <v>4</v>
      </c>
      <c r="N140" s="367" t="str">
        <f t="shared" si="180"/>
        <v/>
      </c>
      <c r="O140" s="156" t="str">
        <f t="shared" si="181"/>
        <v/>
      </c>
      <c r="P140" s="157" t="str">
        <f t="shared" si="214"/>
        <v>1</v>
      </c>
      <c r="Q140" s="158" t="str">
        <f t="shared" si="214"/>
        <v>0</v>
      </c>
      <c r="R140" s="158" t="str">
        <f t="shared" si="214"/>
        <v>0</v>
      </c>
      <c r="S140" s="159" t="str">
        <f t="shared" si="214"/>
        <v>1</v>
      </c>
      <c r="T140" s="158" t="str">
        <f t="shared" si="214"/>
        <v>1</v>
      </c>
      <c r="U140" s="158" t="str">
        <f t="shared" si="214"/>
        <v>1</v>
      </c>
      <c r="V140" s="158" t="str">
        <f t="shared" si="214"/>
        <v>0</v>
      </c>
      <c r="W140" s="159" t="str">
        <f t="shared" si="214"/>
        <v>0</v>
      </c>
      <c r="X140" s="158" t="str">
        <f t="shared" si="215"/>
        <v>0</v>
      </c>
      <c r="Y140" s="158" t="str">
        <f t="shared" si="215"/>
        <v>0</v>
      </c>
      <c r="Z140" s="158" t="str">
        <f t="shared" si="215"/>
        <v>0</v>
      </c>
      <c r="AA140" s="159" t="str">
        <f t="shared" si="215"/>
        <v>1</v>
      </c>
      <c r="AB140" s="161" t="str">
        <f t="shared" si="215"/>
        <v>1</v>
      </c>
      <c r="AC140" s="161" t="str">
        <f t="shared" si="215"/>
        <v>0</v>
      </c>
      <c r="AD140" s="158" t="str">
        <f t="shared" si="215"/>
        <v>1</v>
      </c>
      <c r="AE140" s="159" t="str">
        <f t="shared" si="215"/>
        <v>1</v>
      </c>
      <c r="AF140" s="367" t="str">
        <f t="shared" si="216"/>
        <v>0</v>
      </c>
      <c r="AG140" s="162" t="str">
        <f t="shared" si="216"/>
        <v>0</v>
      </c>
      <c r="AH140" s="163" t="str">
        <f t="shared" si="216"/>
        <v>0</v>
      </c>
      <c r="AI140" s="165" t="str">
        <f t="shared" si="216"/>
        <v>0</v>
      </c>
      <c r="AJ140" s="164" t="str">
        <f t="shared" si="216"/>
        <v>1</v>
      </c>
      <c r="AK140" s="164" t="str">
        <f t="shared" si="216"/>
        <v>1</v>
      </c>
      <c r="AL140" s="289" t="str">
        <f t="shared" si="216"/>
        <v>1</v>
      </c>
      <c r="AM140" s="165" t="str">
        <f t="shared" si="216"/>
        <v>0</v>
      </c>
      <c r="AN140" s="230" t="str">
        <f t="shared" si="217"/>
        <v>0</v>
      </c>
      <c r="AO140" s="230" t="str">
        <f t="shared" si="217"/>
        <v>1</v>
      </c>
      <c r="AP140" s="230" t="str">
        <f t="shared" si="217"/>
        <v>0</v>
      </c>
      <c r="AQ140" s="231" t="str">
        <f t="shared" si="217"/>
        <v>1</v>
      </c>
      <c r="AR140" s="230" t="str">
        <f t="shared" si="217"/>
        <v>0</v>
      </c>
      <c r="AS140" s="230" t="str">
        <f t="shared" si="217"/>
        <v>1</v>
      </c>
      <c r="AT140" s="230" t="str">
        <f t="shared" si="217"/>
        <v>1</v>
      </c>
      <c r="AU140" s="231" t="str">
        <f t="shared" si="217"/>
        <v>1</v>
      </c>
      <c r="AV140" s="230" t="str">
        <f t="shared" si="218"/>
        <v>0</v>
      </c>
      <c r="AW140" s="232" t="str">
        <f t="shared" si="218"/>
        <v>0</v>
      </c>
      <c r="AX140" s="232" t="str">
        <f t="shared" si="218"/>
        <v>0</v>
      </c>
      <c r="AY140" s="233" t="str">
        <f t="shared" si="218"/>
        <v>0</v>
      </c>
      <c r="AZ140" s="232" t="str">
        <f t="shared" si="218"/>
        <v>0</v>
      </c>
      <c r="BA140" s="232" t="str">
        <f t="shared" si="218"/>
        <v>0</v>
      </c>
      <c r="BB140" s="232" t="str">
        <f t="shared" si="218"/>
        <v>0</v>
      </c>
      <c r="BC140" s="233" t="str">
        <f t="shared" si="218"/>
        <v>0</v>
      </c>
      <c r="BD140" s="168" t="str">
        <f t="shared" si="219"/>
        <v>0</v>
      </c>
      <c r="BE140" s="168" t="str">
        <f t="shared" si="219"/>
        <v>0</v>
      </c>
      <c r="BF140" s="168" t="str">
        <f t="shared" si="219"/>
        <v>1</v>
      </c>
      <c r="BG140" s="169" t="str">
        <f t="shared" si="219"/>
        <v>0</v>
      </c>
      <c r="BH140" s="168" t="str">
        <f t="shared" si="219"/>
        <v>0</v>
      </c>
      <c r="BI140" s="168" t="str">
        <f t="shared" si="219"/>
        <v>0</v>
      </c>
      <c r="BJ140" s="168" t="str">
        <f t="shared" si="219"/>
        <v>0</v>
      </c>
      <c r="BK140" s="169" t="str">
        <f t="shared" si="219"/>
        <v>0</v>
      </c>
      <c r="BL140" s="168" t="str">
        <f t="shared" si="220"/>
        <v>0</v>
      </c>
      <c r="BM140" s="168" t="str">
        <f t="shared" si="220"/>
        <v>0</v>
      </c>
      <c r="BN140" s="168" t="str">
        <f t="shared" si="220"/>
        <v>0</v>
      </c>
      <c r="BO140" s="169" t="str">
        <f t="shared" si="220"/>
        <v>0</v>
      </c>
      <c r="BP140" s="168" t="str">
        <f t="shared" si="220"/>
        <v>0</v>
      </c>
      <c r="BQ140" s="168" t="str">
        <f t="shared" si="220"/>
        <v>1</v>
      </c>
      <c r="BR140" s="168" t="str">
        <f t="shared" si="220"/>
        <v>1</v>
      </c>
      <c r="BS140" s="169" t="str">
        <f t="shared" si="220"/>
        <v>0</v>
      </c>
      <c r="BT140" s="302" t="str">
        <f t="shared" si="221"/>
        <v>0</v>
      </c>
      <c r="BU140" s="302" t="str">
        <f t="shared" si="221"/>
        <v>1</v>
      </c>
      <c r="BV140" s="302" t="str">
        <f t="shared" si="221"/>
        <v>0</v>
      </c>
      <c r="BW140" s="303" t="str">
        <f t="shared" si="221"/>
        <v>0</v>
      </c>
      <c r="BX140" s="302" t="str">
        <f t="shared" si="221"/>
        <v>0</v>
      </c>
      <c r="BY140" s="302" t="str">
        <f t="shared" si="221"/>
        <v>0</v>
      </c>
      <c r="BZ140" s="302" t="str">
        <f t="shared" si="221"/>
        <v>1</v>
      </c>
      <c r="CA140" s="303" t="str">
        <f t="shared" si="221"/>
        <v>0</v>
      </c>
      <c r="CB140" s="164" t="str">
        <f t="shared" si="222"/>
        <v>0</v>
      </c>
      <c r="CC140" s="289" t="str">
        <f t="shared" si="222"/>
        <v>1</v>
      </c>
      <c r="CD140" s="340" t="str">
        <f t="shared" si="222"/>
        <v>0</v>
      </c>
      <c r="CE140" s="341" t="str">
        <f t="shared" si="222"/>
        <v>0</v>
      </c>
      <c r="CF140" s="340" t="str">
        <f t="shared" si="222"/>
        <v>0</v>
      </c>
      <c r="CG140" s="340" t="str">
        <f t="shared" si="222"/>
        <v>0</v>
      </c>
      <c r="CH140" s="340" t="str">
        <f t="shared" si="222"/>
        <v>0</v>
      </c>
      <c r="CI140" s="341" t="str">
        <f t="shared" si="222"/>
        <v>0</v>
      </c>
      <c r="CJ140" s="367"/>
      <c r="CK140" s="367"/>
      <c r="CL140" s="32" t="str">
        <f t="shared" ref="CL140:CL203" si="223">MID(B140,$C$7,4)</f>
        <v>9C1B</v>
      </c>
      <c r="CM140" s="285">
        <f t="shared" si="182"/>
        <v>87</v>
      </c>
      <c r="CN140" s="285">
        <f t="shared" si="183"/>
        <v>97</v>
      </c>
      <c r="CO140" s="142">
        <f t="shared" si="184"/>
        <v>66.8</v>
      </c>
      <c r="CP140" s="142">
        <f t="shared" si="185"/>
        <v>19.333333333333332</v>
      </c>
      <c r="CQ140" s="154">
        <f t="shared" ref="CQ140:CQ203" si="224">CX140/2</f>
        <v>7</v>
      </c>
      <c r="CR140" s="367"/>
      <c r="CS140" s="170">
        <f t="shared" si="186"/>
        <v>9</v>
      </c>
      <c r="CT140" s="23">
        <f t="shared" si="187"/>
        <v>12</v>
      </c>
      <c r="CU140" s="171">
        <f t="shared" si="188"/>
        <v>1</v>
      </c>
      <c r="CV140" s="23">
        <f t="shared" si="189"/>
        <v>11</v>
      </c>
      <c r="CW140" s="172">
        <f t="shared" si="190"/>
        <v>0</v>
      </c>
      <c r="CX140" s="24">
        <f t="shared" si="191"/>
        <v>14</v>
      </c>
      <c r="CY140" s="267">
        <f t="shared" si="192"/>
        <v>5</v>
      </c>
      <c r="CZ140" s="268">
        <f t="shared" si="193"/>
        <v>7</v>
      </c>
      <c r="DA140" s="267">
        <f t="shared" si="194"/>
        <v>0</v>
      </c>
      <c r="DB140" s="268">
        <f t="shared" si="195"/>
        <v>0</v>
      </c>
      <c r="DC140" s="173">
        <f t="shared" si="196"/>
        <v>2</v>
      </c>
      <c r="DD140" s="26">
        <f t="shared" si="197"/>
        <v>0</v>
      </c>
      <c r="DE140" s="173">
        <f t="shared" si="198"/>
        <v>0</v>
      </c>
      <c r="DF140" s="26">
        <f t="shared" si="199"/>
        <v>6</v>
      </c>
      <c r="DG140" s="326">
        <f t="shared" si="200"/>
        <v>4</v>
      </c>
      <c r="DH140" s="327">
        <f t="shared" si="201"/>
        <v>2</v>
      </c>
      <c r="DI140" s="172">
        <f t="shared" si="202"/>
        <v>4</v>
      </c>
      <c r="DJ140" s="24">
        <f t="shared" si="203"/>
        <v>0</v>
      </c>
      <c r="DK140" s="172"/>
      <c r="DL140" s="19">
        <f t="shared" si="204"/>
        <v>156</v>
      </c>
      <c r="DM140" s="19">
        <f t="shared" si="205"/>
        <v>27</v>
      </c>
      <c r="DN140" s="174">
        <f t="shared" si="206"/>
        <v>14</v>
      </c>
      <c r="DO140" s="278">
        <f t="shared" si="207"/>
        <v>87</v>
      </c>
      <c r="DP140" s="278">
        <f t="shared" si="208"/>
        <v>0</v>
      </c>
      <c r="DQ140" s="20">
        <f t="shared" si="209"/>
        <v>32</v>
      </c>
      <c r="DR140" s="20">
        <f t="shared" si="210"/>
        <v>6</v>
      </c>
      <c r="DS140" s="337">
        <f t="shared" si="211"/>
        <v>66</v>
      </c>
      <c r="DT140" s="174">
        <f t="shared" si="212"/>
        <v>64</v>
      </c>
      <c r="DU140" s="172">
        <f t="shared" si="213"/>
        <v>66</v>
      </c>
      <c r="DV140" s="172"/>
      <c r="DW140" s="172"/>
      <c r="DX140" s="172"/>
      <c r="DY140" s="172"/>
      <c r="DZ140" s="172"/>
      <c r="EA140" s="172"/>
      <c r="EB140" s="172"/>
      <c r="EC140" s="172"/>
      <c r="ED140" s="172"/>
      <c r="EE140" s="172"/>
      <c r="EF140" s="172"/>
      <c r="EG140" s="172"/>
      <c r="EH140" s="172"/>
      <c r="EI140" s="172"/>
      <c r="EJ140" s="172"/>
      <c r="EK140" s="172"/>
      <c r="EL140" s="172"/>
      <c r="EM140" s="172"/>
      <c r="EN140" s="172"/>
      <c r="EO140" s="172"/>
      <c r="EP140" s="172"/>
      <c r="EQ140" s="172"/>
      <c r="ER140" s="172"/>
      <c r="ES140" s="172"/>
      <c r="ET140" s="172"/>
      <c r="EU140" s="172"/>
      <c r="EV140" s="172"/>
      <c r="EW140" s="172"/>
      <c r="EX140" s="172"/>
      <c r="EY140" s="172"/>
      <c r="EZ140" s="172"/>
      <c r="FA140" s="172"/>
      <c r="FB140" s="172"/>
      <c r="FC140" s="172"/>
      <c r="FD140" s="172"/>
      <c r="FE140" s="172"/>
      <c r="FF140" s="172"/>
      <c r="FG140" s="172"/>
      <c r="FH140" s="172"/>
      <c r="FI140" s="172"/>
      <c r="FJ140" s="172"/>
      <c r="FK140" s="172"/>
      <c r="FL140" s="172"/>
      <c r="FM140" s="172"/>
      <c r="FN140" s="172"/>
      <c r="FO140" s="172"/>
      <c r="FP140" s="172"/>
      <c r="FQ140" s="172"/>
      <c r="FR140" s="172"/>
      <c r="FS140" s="172"/>
      <c r="FT140" s="172"/>
      <c r="FU140" s="172"/>
      <c r="FV140" s="172"/>
      <c r="FW140" s="172"/>
      <c r="FX140" s="172"/>
      <c r="FY140" s="172"/>
      <c r="FZ140" s="172"/>
      <c r="GA140" s="172"/>
      <c r="GB140" s="172"/>
      <c r="GC140" s="172"/>
      <c r="GD140" s="172"/>
      <c r="GE140" s="172"/>
      <c r="GF140" s="172"/>
      <c r="GG140" s="172"/>
      <c r="GH140" s="172"/>
      <c r="GI140" s="172"/>
      <c r="GJ140" s="172"/>
      <c r="GK140" s="172"/>
      <c r="GL140" s="172"/>
      <c r="GM140" s="172"/>
      <c r="GN140" s="172"/>
      <c r="GO140" s="172"/>
      <c r="GP140" s="172"/>
      <c r="GQ140" s="172"/>
      <c r="GR140" s="172"/>
      <c r="GS140" s="172"/>
      <c r="GT140" s="172"/>
      <c r="GU140" s="172"/>
      <c r="GV140" s="172"/>
      <c r="GW140" s="172"/>
      <c r="GX140" s="172"/>
      <c r="GY140" s="172"/>
      <c r="GZ140" s="172"/>
      <c r="HA140" s="172"/>
      <c r="HB140" s="172"/>
      <c r="HC140" s="172"/>
      <c r="HD140" s="172"/>
      <c r="HE140" s="172"/>
      <c r="HF140" s="172"/>
      <c r="HG140" s="172"/>
      <c r="HH140" s="172"/>
      <c r="HI140" s="172"/>
      <c r="HJ140" s="172"/>
      <c r="HK140" s="172"/>
      <c r="HL140" s="172"/>
      <c r="HM140" s="172"/>
      <c r="HN140" s="172"/>
      <c r="HO140" s="172"/>
      <c r="HP140" s="172"/>
      <c r="HQ140" s="172"/>
      <c r="HR140" s="172"/>
      <c r="HS140" s="172"/>
      <c r="HT140" s="172"/>
      <c r="HU140" s="172"/>
      <c r="HV140" s="172"/>
      <c r="HW140" s="172"/>
      <c r="HX140" s="172"/>
      <c r="HY140" s="172"/>
      <c r="HZ140" s="172"/>
      <c r="IA140" s="172"/>
      <c r="IB140" s="172"/>
      <c r="IC140" s="172"/>
      <c r="ID140" s="172"/>
      <c r="IE140" s="172"/>
      <c r="IF140" s="172"/>
      <c r="IG140" s="172"/>
      <c r="IH140" s="172"/>
      <c r="II140" s="172"/>
      <c r="IJ140" s="172"/>
      <c r="IK140" s="172"/>
      <c r="IL140" s="172"/>
      <c r="IM140" s="172"/>
      <c r="IN140" s="172"/>
      <c r="IO140" s="172"/>
      <c r="IP140" s="172"/>
      <c r="IQ140" s="172"/>
      <c r="IR140" s="172"/>
      <c r="IS140" s="172"/>
      <c r="IT140" s="172"/>
      <c r="IU140" s="172"/>
      <c r="IV140" s="172"/>
      <c r="IW140" s="172"/>
      <c r="IX140" s="172"/>
      <c r="IY140" s="172"/>
      <c r="IZ140" s="172"/>
      <c r="JA140" s="172"/>
      <c r="JB140" s="172"/>
      <c r="JC140" s="172"/>
      <c r="JD140" s="172"/>
      <c r="JE140" s="172"/>
      <c r="JF140" s="172"/>
      <c r="JG140" s="172"/>
      <c r="JH140" s="172"/>
      <c r="JI140" s="172"/>
      <c r="JJ140" s="172"/>
      <c r="JK140" s="172"/>
      <c r="JL140" s="172"/>
      <c r="JM140" s="172"/>
      <c r="JN140" s="172"/>
      <c r="JO140" s="172"/>
      <c r="JP140" s="172"/>
      <c r="JQ140" s="172"/>
      <c r="JR140" s="172"/>
      <c r="JS140" s="172"/>
      <c r="JT140" s="172"/>
      <c r="JU140" s="172"/>
      <c r="JV140" s="172"/>
      <c r="JW140" s="172"/>
      <c r="JX140" s="172"/>
      <c r="JY140" s="172"/>
      <c r="JZ140" s="172"/>
      <c r="KA140" s="172"/>
      <c r="KB140" s="172"/>
      <c r="KC140" s="172"/>
      <c r="KD140" s="172"/>
      <c r="KE140" s="172"/>
      <c r="KF140" s="172"/>
      <c r="KG140" s="172"/>
      <c r="KH140" s="172"/>
      <c r="KI140" s="172"/>
      <c r="KJ140" s="172"/>
      <c r="KK140" s="172"/>
      <c r="KL140" s="172"/>
      <c r="KM140" s="172"/>
      <c r="KN140" s="172"/>
      <c r="KO140" s="172"/>
      <c r="KP140" s="172"/>
      <c r="KQ140" s="172"/>
      <c r="KR140" s="172"/>
      <c r="KS140" s="172"/>
      <c r="KT140" s="172"/>
      <c r="KU140" s="172"/>
      <c r="KV140" s="172"/>
      <c r="KW140" s="172"/>
      <c r="KX140" s="172"/>
      <c r="KY140" s="172"/>
      <c r="KZ140" s="172"/>
      <c r="LA140" s="172"/>
      <c r="LB140" s="172"/>
      <c r="LC140" s="172"/>
      <c r="LD140" s="172"/>
      <c r="LE140" s="172"/>
      <c r="LF140" s="172"/>
      <c r="LG140" s="172"/>
      <c r="LH140" s="172"/>
      <c r="LI140" s="172"/>
      <c r="LJ140" s="172"/>
      <c r="LK140" s="172"/>
      <c r="LL140" s="172"/>
      <c r="LM140" s="172"/>
      <c r="LN140" s="172"/>
      <c r="LO140" s="172"/>
      <c r="LP140" s="172"/>
      <c r="LQ140" s="172"/>
      <c r="LR140" s="172"/>
      <c r="LS140" s="172"/>
      <c r="LT140" s="172"/>
      <c r="LU140" s="172"/>
      <c r="LV140" s="172"/>
      <c r="LW140" s="172"/>
      <c r="LX140" s="172"/>
      <c r="LY140" s="172"/>
      <c r="LZ140" s="172"/>
      <c r="MA140" s="172"/>
      <c r="MB140" s="172"/>
      <c r="MC140" s="172"/>
      <c r="MD140" s="172"/>
      <c r="ME140" s="172"/>
      <c r="MF140" s="172"/>
      <c r="MG140" s="172"/>
      <c r="MH140" s="172"/>
      <c r="MI140" s="172"/>
      <c r="MJ140" s="172"/>
      <c r="MK140" s="172"/>
      <c r="ML140" s="172"/>
      <c r="MM140" s="172"/>
      <c r="MN140" s="172"/>
      <c r="MO140" s="172"/>
      <c r="MP140" s="172"/>
      <c r="MQ140" s="172"/>
      <c r="MR140" s="172"/>
      <c r="MS140" s="172"/>
      <c r="MT140" s="172"/>
      <c r="MU140" s="172"/>
      <c r="MV140" s="172"/>
      <c r="MW140" s="172"/>
      <c r="MX140" s="172"/>
      <c r="MY140" s="172"/>
      <c r="MZ140" s="172"/>
      <c r="NA140" s="172"/>
      <c r="NB140" s="172"/>
      <c r="NC140" s="172"/>
      <c r="ND140" s="172"/>
      <c r="NE140" s="172"/>
      <c r="NF140" s="172"/>
      <c r="NG140" s="172"/>
      <c r="NH140" s="172"/>
      <c r="NI140" s="172"/>
      <c r="NJ140" s="172"/>
      <c r="NK140" s="172"/>
      <c r="NL140" s="172"/>
      <c r="NM140" s="172"/>
      <c r="NN140" s="172"/>
      <c r="NO140" s="172"/>
      <c r="NP140" s="172"/>
      <c r="NQ140" s="172"/>
      <c r="NR140" s="172"/>
      <c r="NS140" s="172"/>
      <c r="NT140" s="172"/>
      <c r="NU140" s="172"/>
      <c r="NV140" s="172"/>
      <c r="NW140" s="172"/>
      <c r="NX140" s="172"/>
      <c r="NY140" s="172"/>
      <c r="NZ140" s="172"/>
      <c r="OA140" s="172"/>
      <c r="OB140" s="172"/>
      <c r="OC140" s="172"/>
      <c r="OD140" s="172"/>
      <c r="OE140" s="172"/>
      <c r="OF140" s="172"/>
      <c r="OG140" s="172"/>
      <c r="OH140" s="172"/>
      <c r="OI140" s="172"/>
      <c r="OJ140" s="172"/>
      <c r="OK140" s="172"/>
      <c r="OL140" s="172"/>
      <c r="OM140" s="172"/>
      <c r="ON140" s="172"/>
      <c r="OO140" s="172"/>
      <c r="OP140" s="172"/>
      <c r="OQ140" s="172"/>
      <c r="OR140" s="172"/>
      <c r="OS140" s="172"/>
      <c r="OT140" s="172"/>
      <c r="OU140" s="172"/>
      <c r="OV140" s="172"/>
      <c r="OW140" s="172"/>
      <c r="OX140" s="172"/>
      <c r="OY140" s="172"/>
      <c r="OZ140" s="172"/>
      <c r="PA140" s="172"/>
      <c r="PB140" s="172"/>
      <c r="PC140" s="172"/>
      <c r="PD140" s="172"/>
      <c r="PE140" s="172"/>
      <c r="PF140" s="172"/>
      <c r="PG140" s="172"/>
      <c r="PH140" s="172"/>
      <c r="PI140" s="172"/>
      <c r="PJ140" s="172"/>
      <c r="PK140" s="172"/>
      <c r="PL140" s="172"/>
      <c r="PM140" s="172"/>
      <c r="PN140" s="172"/>
      <c r="PO140" s="172"/>
      <c r="PP140" s="172"/>
      <c r="PQ140" s="172"/>
      <c r="PR140" s="172"/>
      <c r="PS140" s="172"/>
      <c r="PT140" s="172"/>
      <c r="PU140" s="172"/>
      <c r="PV140" s="172"/>
      <c r="PW140" s="172"/>
      <c r="PX140" s="172"/>
      <c r="PY140" s="172"/>
      <c r="PZ140" s="172"/>
      <c r="QA140" s="172"/>
      <c r="QB140" s="172"/>
      <c r="QC140" s="172"/>
      <c r="QD140" s="172"/>
      <c r="QE140" s="172"/>
      <c r="QF140" s="172"/>
      <c r="QG140" s="172"/>
      <c r="QH140" s="172"/>
      <c r="QI140" s="172"/>
      <c r="QJ140" s="172"/>
      <c r="QK140" s="172"/>
      <c r="QL140" s="172"/>
      <c r="QM140" s="172"/>
      <c r="QN140" s="172"/>
      <c r="QO140" s="172"/>
      <c r="QP140" s="172"/>
      <c r="QQ140" s="172"/>
      <c r="QR140" s="172"/>
      <c r="QS140" s="172"/>
      <c r="QT140" s="172"/>
      <c r="QU140" s="172"/>
      <c r="QV140" s="172"/>
      <c r="QW140" s="172"/>
      <c r="QX140" s="172"/>
      <c r="QY140" s="172"/>
      <c r="QZ140" s="172"/>
      <c r="RA140" s="172"/>
      <c r="RB140" s="172"/>
      <c r="RC140" s="172"/>
      <c r="RD140" s="172"/>
      <c r="RE140" s="172"/>
      <c r="RF140" s="172"/>
      <c r="RG140" s="172"/>
      <c r="RH140" s="172"/>
      <c r="RI140" s="172"/>
      <c r="RJ140" s="172"/>
      <c r="RK140" s="172"/>
      <c r="RL140" s="172"/>
      <c r="RM140" s="172"/>
      <c r="RN140" s="172"/>
      <c r="RO140" s="172"/>
      <c r="RP140" s="172"/>
      <c r="RQ140" s="172"/>
      <c r="RR140" s="172"/>
      <c r="RS140" s="172"/>
      <c r="RT140" s="172"/>
      <c r="RU140" s="172"/>
      <c r="RV140" s="172"/>
      <c r="RW140" s="172"/>
      <c r="RX140" s="172"/>
      <c r="RY140" s="172"/>
      <c r="RZ140" s="172"/>
      <c r="SA140" s="172"/>
      <c r="SB140" s="172"/>
      <c r="SC140" s="172"/>
      <c r="SD140" s="172"/>
      <c r="SE140" s="172"/>
      <c r="SF140" s="172"/>
      <c r="SG140" s="172"/>
      <c r="SH140" s="172"/>
      <c r="SI140" s="172"/>
      <c r="SJ140" s="172"/>
      <c r="SK140" s="172"/>
      <c r="SL140" s="172"/>
      <c r="SM140" s="172"/>
      <c r="SN140" s="172"/>
      <c r="SO140" s="172"/>
      <c r="SP140" s="172"/>
      <c r="SQ140" s="172"/>
      <c r="SR140" s="172"/>
      <c r="SS140" s="172"/>
      <c r="ST140" s="172"/>
      <c r="SU140" s="172"/>
      <c r="SV140" s="172"/>
      <c r="SW140" s="172"/>
      <c r="SX140" s="172"/>
      <c r="SY140" s="172"/>
      <c r="SZ140" s="172"/>
      <c r="TA140" s="172"/>
      <c r="TB140" s="172"/>
      <c r="TC140" s="172"/>
      <c r="TD140" s="172"/>
      <c r="TE140" s="172"/>
      <c r="TF140" s="172"/>
      <c r="TG140" s="172"/>
      <c r="TH140" s="172"/>
      <c r="TI140" s="172"/>
      <c r="TJ140" s="172"/>
      <c r="TK140" s="172"/>
      <c r="TL140" s="172"/>
      <c r="TM140" s="172"/>
      <c r="TN140" s="172"/>
      <c r="TO140" s="172"/>
      <c r="TP140" s="172"/>
      <c r="TQ140" s="172"/>
      <c r="TR140" s="172"/>
      <c r="TS140" s="172"/>
      <c r="TT140" s="172"/>
      <c r="TU140" s="172"/>
      <c r="TV140" s="172"/>
      <c r="TW140" s="172"/>
      <c r="TX140" s="172"/>
      <c r="TY140" s="172"/>
      <c r="TZ140" s="172"/>
      <c r="UA140" s="172"/>
      <c r="UB140" s="172"/>
      <c r="UC140" s="172"/>
      <c r="UD140" s="172"/>
      <c r="UE140" s="172"/>
      <c r="UF140" s="172"/>
      <c r="UG140" s="172"/>
      <c r="UH140" s="172"/>
      <c r="UI140" s="172"/>
      <c r="UJ140" s="172"/>
      <c r="UK140" s="172"/>
      <c r="UL140" s="172"/>
      <c r="UM140" s="172"/>
      <c r="UN140" s="172"/>
      <c r="UO140" s="172"/>
      <c r="UP140" s="172"/>
      <c r="UQ140" s="172"/>
      <c r="UR140" s="172"/>
      <c r="US140" s="172"/>
      <c r="UT140" s="172"/>
      <c r="UU140" s="172"/>
      <c r="UV140" s="172"/>
      <c r="UW140" s="172"/>
      <c r="UX140" s="172"/>
      <c r="UY140" s="172"/>
      <c r="UZ140" s="172"/>
      <c r="VA140" s="172"/>
      <c r="VB140" s="172"/>
      <c r="VC140" s="172"/>
      <c r="VD140" s="172"/>
      <c r="VE140" s="172"/>
      <c r="VF140" s="172"/>
      <c r="VG140" s="172"/>
      <c r="VH140" s="172"/>
      <c r="VI140" s="172"/>
      <c r="VJ140" s="172"/>
      <c r="VK140" s="172"/>
      <c r="VL140" s="172"/>
      <c r="VM140" s="172"/>
      <c r="VN140" s="172"/>
      <c r="VO140" s="172"/>
      <c r="VP140" s="172"/>
      <c r="VQ140" s="172"/>
      <c r="VR140" s="172"/>
      <c r="VS140" s="172"/>
      <c r="VT140" s="172"/>
      <c r="VU140" s="172"/>
      <c r="VV140" s="172"/>
      <c r="VW140" s="172"/>
      <c r="VX140" s="172"/>
      <c r="VY140" s="172"/>
      <c r="VZ140" s="172"/>
      <c r="WA140" s="172"/>
      <c r="WB140" s="172"/>
      <c r="WC140" s="172"/>
      <c r="WD140" s="172"/>
      <c r="WE140" s="172"/>
      <c r="WF140" s="172"/>
      <c r="WG140" s="172"/>
      <c r="WH140" s="172"/>
      <c r="WI140" s="172"/>
      <c r="WJ140" s="172"/>
      <c r="WK140" s="172"/>
      <c r="WL140" s="172"/>
      <c r="WM140" s="172"/>
      <c r="WN140" s="172"/>
      <c r="WO140" s="172"/>
      <c r="WP140" s="172"/>
      <c r="WQ140" s="172"/>
      <c r="WR140" s="172"/>
      <c r="WS140" s="172"/>
      <c r="WT140" s="172"/>
      <c r="WU140" s="172"/>
      <c r="WV140" s="172"/>
      <c r="WW140" s="172"/>
      <c r="WX140" s="172"/>
      <c r="WY140" s="172"/>
      <c r="WZ140" s="172"/>
      <c r="XA140" s="172"/>
      <c r="XB140" s="172"/>
      <c r="XC140" s="172"/>
      <c r="XD140" s="172"/>
      <c r="XE140" s="172"/>
      <c r="XF140" s="172"/>
      <c r="XG140" s="172"/>
      <c r="XH140" s="172"/>
      <c r="XI140" s="172"/>
      <c r="XJ140" s="172"/>
      <c r="XK140" s="172"/>
      <c r="XL140" s="172"/>
      <c r="XM140" s="172"/>
      <c r="XN140" s="172"/>
      <c r="XO140" s="172"/>
      <c r="XP140" s="172"/>
      <c r="XQ140" s="172"/>
      <c r="XR140" s="172"/>
      <c r="XS140" s="172"/>
      <c r="XT140" s="172"/>
      <c r="XU140" s="172"/>
      <c r="XV140" s="172"/>
      <c r="XW140" s="172"/>
      <c r="XX140" s="172"/>
      <c r="XY140" s="172"/>
      <c r="XZ140" s="172"/>
      <c r="YA140" s="172"/>
      <c r="YB140" s="172"/>
      <c r="YC140" s="172"/>
      <c r="YD140" s="172"/>
      <c r="YE140" s="172"/>
      <c r="YF140" s="172"/>
      <c r="YG140" s="172"/>
      <c r="YH140" s="172"/>
      <c r="YI140" s="172"/>
      <c r="YJ140" s="172"/>
      <c r="YK140" s="172"/>
      <c r="YL140" s="172"/>
      <c r="YM140" s="172"/>
      <c r="YN140" s="172"/>
      <c r="YO140" s="172"/>
      <c r="YP140" s="172"/>
      <c r="YQ140" s="172"/>
      <c r="YR140" s="172"/>
      <c r="YS140" s="172"/>
      <c r="YT140" s="172"/>
      <c r="YU140" s="172"/>
      <c r="YV140" s="172"/>
      <c r="YW140" s="172"/>
      <c r="YX140" s="172"/>
      <c r="YY140" s="172"/>
      <c r="YZ140" s="172"/>
      <c r="ZA140" s="172"/>
      <c r="ZB140" s="172"/>
      <c r="ZC140" s="172"/>
      <c r="ZD140" s="172"/>
      <c r="ZE140" s="172"/>
      <c r="ZF140" s="172"/>
      <c r="ZG140" s="172"/>
      <c r="ZH140" s="172"/>
      <c r="ZI140" s="172"/>
      <c r="ZJ140" s="172"/>
      <c r="ZK140" s="172"/>
      <c r="ZL140" s="172"/>
      <c r="ZM140" s="172"/>
      <c r="ZN140" s="172"/>
      <c r="ZO140" s="172"/>
      <c r="ZP140" s="172"/>
      <c r="ZQ140" s="172"/>
      <c r="ZR140" s="172"/>
      <c r="ZS140" s="172"/>
      <c r="ZT140" s="172"/>
      <c r="ZU140" s="172"/>
      <c r="ZV140" s="172"/>
      <c r="ZW140" s="172"/>
      <c r="ZX140" s="172"/>
      <c r="ZY140" s="172"/>
      <c r="ZZ140" s="172"/>
      <c r="AAA140" s="172"/>
      <c r="AAB140" s="172"/>
      <c r="AAC140" s="172"/>
      <c r="AAD140" s="172"/>
      <c r="AAE140" s="172"/>
      <c r="AAF140" s="172"/>
      <c r="AAG140" s="172"/>
      <c r="AAH140" s="172"/>
      <c r="AAI140" s="172"/>
      <c r="AAJ140" s="172"/>
      <c r="AAK140" s="172"/>
      <c r="AAL140" s="172"/>
      <c r="AAM140" s="172"/>
      <c r="AAN140" s="172"/>
      <c r="AAO140" s="172"/>
      <c r="AAP140" s="172"/>
      <c r="AAQ140" s="172"/>
      <c r="AAR140" s="172"/>
      <c r="AAS140" s="172"/>
      <c r="AAT140" s="172"/>
      <c r="AAU140" s="172"/>
      <c r="AAV140" s="172"/>
      <c r="AAW140" s="172"/>
      <c r="AAX140" s="172"/>
      <c r="AAY140" s="172"/>
      <c r="AAZ140" s="172"/>
      <c r="ABA140" s="172"/>
      <c r="ABB140" s="172"/>
      <c r="ABC140" s="172"/>
      <c r="ABD140" s="172"/>
      <c r="ABE140" s="172"/>
      <c r="ABF140" s="172"/>
      <c r="ABG140" s="172"/>
      <c r="ABH140" s="172"/>
      <c r="ABI140" s="172"/>
      <c r="ABJ140" s="172"/>
      <c r="ABK140" s="172"/>
      <c r="ABL140" s="172"/>
      <c r="ABM140" s="172"/>
      <c r="ABN140" s="172"/>
      <c r="ABO140" s="172"/>
      <c r="ABP140" s="172"/>
      <c r="ABQ140" s="172"/>
      <c r="ABR140" s="172"/>
      <c r="ABS140" s="172"/>
      <c r="ABT140" s="172"/>
      <c r="ABU140" s="172"/>
      <c r="ABV140" s="172"/>
      <c r="ABW140" s="172"/>
      <c r="ABX140" s="172"/>
      <c r="ABY140" s="172"/>
      <c r="ABZ140" s="172"/>
      <c r="ACA140" s="172"/>
      <c r="ACB140" s="172"/>
      <c r="ACC140" s="172"/>
      <c r="ACD140" s="172"/>
      <c r="ACE140" s="172"/>
      <c r="ACF140" s="172"/>
      <c r="ACG140" s="172"/>
      <c r="ACH140" s="172"/>
      <c r="ACI140" s="172"/>
      <c r="ACJ140" s="172"/>
      <c r="ACK140" s="172"/>
      <c r="ACL140" s="172"/>
      <c r="ACM140" s="172"/>
      <c r="ACN140" s="172"/>
      <c r="ACO140" s="172"/>
      <c r="ACP140" s="172"/>
      <c r="ACQ140" s="172"/>
      <c r="ACR140" s="172"/>
      <c r="ACS140" s="172"/>
      <c r="ACT140" s="172"/>
      <c r="ACU140" s="172"/>
      <c r="ACV140" s="172"/>
      <c r="ACW140" s="172"/>
      <c r="ACX140" s="172"/>
      <c r="ACY140" s="172"/>
      <c r="ACZ140" s="172"/>
      <c r="ADA140" s="172"/>
      <c r="ADB140" s="172"/>
      <c r="ADC140" s="172"/>
      <c r="ADD140" s="172"/>
      <c r="ADE140" s="172"/>
      <c r="ADF140" s="172"/>
      <c r="ADG140" s="172"/>
      <c r="ADH140" s="172"/>
      <c r="ADI140" s="172"/>
      <c r="ADJ140" s="172"/>
      <c r="ADK140" s="172"/>
      <c r="ADL140" s="172"/>
      <c r="ADM140" s="172"/>
      <c r="ADN140" s="172"/>
      <c r="ADO140" s="172"/>
      <c r="ADP140" s="172"/>
      <c r="ADQ140" s="172"/>
      <c r="ADR140" s="172"/>
      <c r="ADS140" s="172"/>
      <c r="ADT140" s="172"/>
      <c r="ADU140" s="172"/>
      <c r="ADV140" s="172"/>
      <c r="ADW140" s="172"/>
      <c r="ADX140" s="172"/>
      <c r="ADY140" s="172"/>
      <c r="ADZ140" s="172"/>
      <c r="AEA140" s="172"/>
      <c r="AEB140" s="172"/>
      <c r="AEC140" s="172"/>
      <c r="AED140" s="172"/>
      <c r="AEE140" s="172"/>
      <c r="AEF140" s="172"/>
      <c r="AEG140" s="172"/>
      <c r="AEH140" s="172"/>
      <c r="AEI140" s="172"/>
      <c r="AEJ140" s="172"/>
      <c r="AEK140" s="172"/>
      <c r="AEL140" s="172"/>
      <c r="AEM140" s="172"/>
      <c r="AEN140" s="172"/>
      <c r="AEO140" s="172"/>
      <c r="AEP140" s="172"/>
      <c r="AEQ140" s="172"/>
      <c r="AER140" s="172"/>
      <c r="AES140" s="172"/>
      <c r="AET140" s="172"/>
      <c r="AEU140" s="172"/>
      <c r="AEV140" s="172"/>
      <c r="AEW140" s="172"/>
      <c r="AEX140" s="172"/>
      <c r="AEY140" s="172"/>
      <c r="AEZ140" s="172"/>
      <c r="AFA140" s="172"/>
      <c r="AFB140" s="172"/>
      <c r="AFC140" s="172"/>
      <c r="AFD140" s="172"/>
      <c r="AFE140" s="172"/>
      <c r="AFF140" s="172"/>
      <c r="AFG140" s="172"/>
      <c r="AFH140" s="172"/>
      <c r="AFI140" s="172"/>
      <c r="AFJ140" s="172"/>
      <c r="AFK140" s="172"/>
      <c r="AFL140" s="172"/>
      <c r="AFM140" s="172"/>
      <c r="AFN140" s="172"/>
      <c r="AFO140" s="172"/>
      <c r="AFP140" s="172"/>
      <c r="AFQ140" s="172"/>
      <c r="AFR140" s="172"/>
      <c r="AFS140" s="172"/>
      <c r="AFT140" s="172"/>
      <c r="AFU140" s="172"/>
      <c r="AFV140" s="172"/>
      <c r="AFW140" s="172"/>
      <c r="AFX140" s="172"/>
      <c r="AFY140" s="172"/>
      <c r="AFZ140" s="172"/>
      <c r="AGA140" s="172"/>
      <c r="AGB140" s="172"/>
      <c r="AGC140" s="172"/>
      <c r="AGD140" s="172"/>
      <c r="AGE140" s="172"/>
      <c r="AGF140" s="172"/>
      <c r="AGG140" s="172"/>
      <c r="AGH140" s="172"/>
      <c r="AGI140" s="172"/>
      <c r="AGJ140" s="172"/>
      <c r="AGK140" s="172"/>
      <c r="AGL140" s="172"/>
      <c r="AGM140" s="172"/>
      <c r="AGN140" s="172"/>
      <c r="AGO140" s="172"/>
      <c r="AGP140" s="172"/>
      <c r="AGQ140" s="172"/>
      <c r="AGR140" s="172"/>
      <c r="AGS140" s="172"/>
      <c r="AGT140" s="172"/>
      <c r="AGU140" s="172"/>
      <c r="AGV140" s="172"/>
      <c r="AGW140" s="172"/>
      <c r="AGX140" s="172"/>
      <c r="AGY140" s="172"/>
      <c r="AGZ140" s="172"/>
      <c r="AHA140" s="172"/>
      <c r="AHB140" s="172"/>
      <c r="AHC140" s="172"/>
      <c r="AHD140" s="172"/>
      <c r="AHE140" s="172"/>
      <c r="AHF140" s="172"/>
      <c r="AHG140" s="172"/>
      <c r="AHH140" s="172"/>
      <c r="AHI140" s="172"/>
      <c r="AHJ140" s="172"/>
      <c r="AHK140" s="172"/>
      <c r="AHL140" s="172"/>
      <c r="AHM140" s="172"/>
      <c r="AHN140" s="172"/>
      <c r="AHO140" s="172"/>
      <c r="AHP140" s="172"/>
      <c r="AHQ140" s="172"/>
      <c r="AHR140" s="172"/>
      <c r="AHS140" s="172"/>
      <c r="AHT140" s="172"/>
      <c r="AHU140" s="172"/>
      <c r="AHV140" s="172"/>
      <c r="AHW140" s="172"/>
      <c r="AHX140" s="172"/>
      <c r="AHY140" s="172"/>
      <c r="AHZ140" s="172"/>
      <c r="AIA140" s="172"/>
      <c r="AIB140" s="172"/>
      <c r="AIC140" s="172"/>
      <c r="AID140" s="172"/>
      <c r="AIE140" s="172"/>
      <c r="AIF140" s="172"/>
      <c r="AIG140" s="172"/>
      <c r="AIH140" s="172"/>
      <c r="AII140" s="172"/>
      <c r="AIJ140" s="172"/>
      <c r="AIK140" s="172"/>
      <c r="AIL140" s="172"/>
      <c r="AIM140" s="172"/>
      <c r="AIN140" s="172"/>
      <c r="AIO140" s="172"/>
      <c r="AIP140" s="172"/>
      <c r="AIQ140" s="172"/>
      <c r="AIR140" s="172"/>
      <c r="AIS140" s="172"/>
      <c r="AIT140" s="172"/>
      <c r="AIU140" s="172"/>
      <c r="AIV140" s="172"/>
      <c r="AIW140" s="172"/>
      <c r="AIX140" s="172"/>
      <c r="AIY140" s="172"/>
      <c r="AIZ140" s="172"/>
      <c r="AJA140" s="172"/>
      <c r="AJB140" s="172"/>
      <c r="AJC140" s="172"/>
      <c r="AJD140" s="172"/>
      <c r="AJE140" s="172"/>
      <c r="AJF140" s="172"/>
      <c r="AJG140" s="172"/>
      <c r="AJH140" s="172"/>
      <c r="AJI140" s="172"/>
      <c r="AJJ140" s="172"/>
      <c r="AJK140" s="172"/>
      <c r="AJL140" s="172"/>
      <c r="AJM140" s="172"/>
      <c r="AJN140" s="172"/>
      <c r="AJO140" s="172"/>
      <c r="AJP140" s="172"/>
      <c r="AJQ140" s="172"/>
      <c r="AJR140" s="172"/>
      <c r="AJS140" s="172"/>
      <c r="AJT140" s="172"/>
      <c r="AJU140" s="172"/>
      <c r="AJV140" s="172"/>
      <c r="AJW140" s="172"/>
      <c r="AJX140" s="172"/>
      <c r="AJY140" s="172"/>
      <c r="AJZ140" s="172"/>
      <c r="AKA140" s="172"/>
      <c r="AKB140" s="172"/>
      <c r="AKC140" s="172"/>
      <c r="AKD140" s="172"/>
      <c r="AKE140" s="172"/>
      <c r="AKF140" s="172"/>
      <c r="AKG140" s="172"/>
      <c r="AKH140" s="172"/>
      <c r="AKI140" s="172"/>
      <c r="AKJ140" s="172"/>
      <c r="AKK140" s="172"/>
      <c r="AKL140" s="172"/>
      <c r="AKM140" s="172"/>
      <c r="AKN140" s="172"/>
      <c r="AKO140" s="172"/>
      <c r="AKP140" s="172"/>
      <c r="AKQ140" s="172"/>
      <c r="AKR140" s="172"/>
      <c r="AKS140" s="172"/>
      <c r="AKT140" s="172"/>
      <c r="AKU140" s="172"/>
      <c r="AKV140" s="172"/>
      <c r="AKW140" s="172"/>
      <c r="AKX140" s="172"/>
      <c r="AKY140" s="172"/>
      <c r="AKZ140" s="172"/>
      <c r="ALA140" s="172"/>
      <c r="ALB140" s="172"/>
      <c r="ALC140" s="172"/>
      <c r="ALD140" s="172"/>
      <c r="ALE140" s="172"/>
      <c r="ALF140" s="172"/>
      <c r="ALG140" s="172"/>
      <c r="ALH140" s="172"/>
      <c r="ALI140" s="172"/>
      <c r="ALJ140" s="172"/>
      <c r="ALK140" s="172"/>
      <c r="ALL140" s="172"/>
      <c r="ALM140" s="172"/>
      <c r="ALN140" s="172"/>
      <c r="ALO140" s="172"/>
      <c r="ALP140" s="172"/>
      <c r="ALQ140" s="172"/>
      <c r="ALR140" s="172"/>
      <c r="ALS140" s="172"/>
      <c r="ALT140" s="172"/>
      <c r="ALU140" s="172"/>
      <c r="ALV140" s="172"/>
      <c r="ALW140" s="172"/>
      <c r="ALX140" s="172"/>
      <c r="ALY140" s="172"/>
      <c r="ALZ140" s="172"/>
      <c r="AMA140" s="172"/>
      <c r="AMB140" s="172"/>
      <c r="AMC140" s="172"/>
      <c r="AMD140" s="172"/>
      <c r="AME140" s="172"/>
      <c r="AMF140" s="172"/>
      <c r="AMG140" s="172"/>
      <c r="AMH140" s="172"/>
      <c r="AMI140" s="172"/>
      <c r="AMJ140" s="172"/>
      <c r="AMK140" s="172"/>
      <c r="AML140" s="172"/>
    </row>
    <row r="141" spans="1:1026" s="282" customFormat="1">
      <c r="A141" s="408" t="s">
        <v>541</v>
      </c>
      <c r="B141" s="408" t="s">
        <v>542</v>
      </c>
      <c r="C141" s="154">
        <f t="shared" si="169"/>
        <v>17</v>
      </c>
      <c r="D141" s="167">
        <f t="shared" si="170"/>
        <v>68</v>
      </c>
      <c r="E141" s="166" t="str">
        <f t="shared" si="171"/>
        <v>9C</v>
      </c>
      <c r="F141" s="367" t="str">
        <f t="shared" si="172"/>
        <v>1B</v>
      </c>
      <c r="G141" s="367" t="str">
        <f t="shared" si="173"/>
        <v>00</v>
      </c>
      <c r="H141" s="367" t="str">
        <f t="shared" si="174"/>
        <v>57</v>
      </c>
      <c r="I141" s="367" t="str">
        <f t="shared" si="175"/>
        <v>00</v>
      </c>
      <c r="J141" s="367" t="str">
        <f t="shared" si="176"/>
        <v>21</v>
      </c>
      <c r="K141" s="367" t="str">
        <f t="shared" si="177"/>
        <v>06</v>
      </c>
      <c r="L141" s="367" t="str">
        <f t="shared" si="178"/>
        <v>35</v>
      </c>
      <c r="M141" s="367" t="str">
        <f t="shared" si="179"/>
        <v>4</v>
      </c>
      <c r="N141" s="367" t="str">
        <f t="shared" si="180"/>
        <v/>
      </c>
      <c r="O141" s="156" t="str">
        <f t="shared" si="181"/>
        <v/>
      </c>
      <c r="P141" s="157" t="str">
        <f t="shared" si="214"/>
        <v>1</v>
      </c>
      <c r="Q141" s="158" t="str">
        <f t="shared" si="214"/>
        <v>0</v>
      </c>
      <c r="R141" s="158" t="str">
        <f t="shared" si="214"/>
        <v>0</v>
      </c>
      <c r="S141" s="159" t="str">
        <f t="shared" si="214"/>
        <v>1</v>
      </c>
      <c r="T141" s="158" t="str">
        <f t="shared" si="214"/>
        <v>1</v>
      </c>
      <c r="U141" s="158" t="str">
        <f t="shared" si="214"/>
        <v>1</v>
      </c>
      <c r="V141" s="158" t="str">
        <f t="shared" si="214"/>
        <v>0</v>
      </c>
      <c r="W141" s="159" t="str">
        <f t="shared" si="214"/>
        <v>0</v>
      </c>
      <c r="X141" s="158" t="str">
        <f t="shared" si="215"/>
        <v>0</v>
      </c>
      <c r="Y141" s="158" t="str">
        <f t="shared" si="215"/>
        <v>0</v>
      </c>
      <c r="Z141" s="158" t="str">
        <f t="shared" si="215"/>
        <v>0</v>
      </c>
      <c r="AA141" s="159" t="str">
        <f t="shared" si="215"/>
        <v>1</v>
      </c>
      <c r="AB141" s="161" t="str">
        <f t="shared" si="215"/>
        <v>1</v>
      </c>
      <c r="AC141" s="161" t="str">
        <f t="shared" si="215"/>
        <v>0</v>
      </c>
      <c r="AD141" s="158" t="str">
        <f t="shared" si="215"/>
        <v>1</v>
      </c>
      <c r="AE141" s="159" t="str">
        <f t="shared" si="215"/>
        <v>1</v>
      </c>
      <c r="AF141" s="367" t="str">
        <f t="shared" si="216"/>
        <v>0</v>
      </c>
      <c r="AG141" s="162" t="str">
        <f t="shared" si="216"/>
        <v>0</v>
      </c>
      <c r="AH141" s="163" t="str">
        <f t="shared" si="216"/>
        <v>0</v>
      </c>
      <c r="AI141" s="165" t="str">
        <f t="shared" si="216"/>
        <v>0</v>
      </c>
      <c r="AJ141" s="164" t="str">
        <f t="shared" si="216"/>
        <v>0</v>
      </c>
      <c r="AK141" s="164" t="str">
        <f t="shared" si="216"/>
        <v>0</v>
      </c>
      <c r="AL141" s="289" t="str">
        <f t="shared" si="216"/>
        <v>0</v>
      </c>
      <c r="AM141" s="165" t="str">
        <f t="shared" si="216"/>
        <v>0</v>
      </c>
      <c r="AN141" s="230" t="str">
        <f t="shared" si="217"/>
        <v>0</v>
      </c>
      <c r="AO141" s="230" t="str">
        <f t="shared" si="217"/>
        <v>1</v>
      </c>
      <c r="AP141" s="230" t="str">
        <f t="shared" si="217"/>
        <v>0</v>
      </c>
      <c r="AQ141" s="231" t="str">
        <f t="shared" si="217"/>
        <v>1</v>
      </c>
      <c r="AR141" s="230" t="str">
        <f t="shared" si="217"/>
        <v>0</v>
      </c>
      <c r="AS141" s="230" t="str">
        <f t="shared" si="217"/>
        <v>1</v>
      </c>
      <c r="AT141" s="230" t="str">
        <f t="shared" si="217"/>
        <v>1</v>
      </c>
      <c r="AU141" s="231" t="str">
        <f t="shared" si="217"/>
        <v>1</v>
      </c>
      <c r="AV141" s="230" t="str">
        <f t="shared" si="218"/>
        <v>0</v>
      </c>
      <c r="AW141" s="232" t="str">
        <f t="shared" si="218"/>
        <v>0</v>
      </c>
      <c r="AX141" s="232" t="str">
        <f t="shared" si="218"/>
        <v>0</v>
      </c>
      <c r="AY141" s="233" t="str">
        <f t="shared" si="218"/>
        <v>0</v>
      </c>
      <c r="AZ141" s="232" t="str">
        <f t="shared" si="218"/>
        <v>0</v>
      </c>
      <c r="BA141" s="232" t="str">
        <f t="shared" si="218"/>
        <v>0</v>
      </c>
      <c r="BB141" s="232" t="str">
        <f t="shared" si="218"/>
        <v>0</v>
      </c>
      <c r="BC141" s="233" t="str">
        <f t="shared" si="218"/>
        <v>0</v>
      </c>
      <c r="BD141" s="168" t="str">
        <f t="shared" si="219"/>
        <v>0</v>
      </c>
      <c r="BE141" s="168" t="str">
        <f t="shared" si="219"/>
        <v>0</v>
      </c>
      <c r="BF141" s="168" t="str">
        <f t="shared" si="219"/>
        <v>1</v>
      </c>
      <c r="BG141" s="169" t="str">
        <f t="shared" si="219"/>
        <v>0</v>
      </c>
      <c r="BH141" s="168" t="str">
        <f t="shared" si="219"/>
        <v>0</v>
      </c>
      <c r="BI141" s="168" t="str">
        <f t="shared" si="219"/>
        <v>0</v>
      </c>
      <c r="BJ141" s="168" t="str">
        <f t="shared" si="219"/>
        <v>0</v>
      </c>
      <c r="BK141" s="169" t="str">
        <f t="shared" si="219"/>
        <v>1</v>
      </c>
      <c r="BL141" s="168" t="str">
        <f t="shared" si="220"/>
        <v>0</v>
      </c>
      <c r="BM141" s="168" t="str">
        <f t="shared" si="220"/>
        <v>0</v>
      </c>
      <c r="BN141" s="168" t="str">
        <f t="shared" si="220"/>
        <v>0</v>
      </c>
      <c r="BO141" s="169" t="str">
        <f t="shared" si="220"/>
        <v>0</v>
      </c>
      <c r="BP141" s="168" t="str">
        <f t="shared" si="220"/>
        <v>0</v>
      </c>
      <c r="BQ141" s="168" t="str">
        <f t="shared" si="220"/>
        <v>1</v>
      </c>
      <c r="BR141" s="168" t="str">
        <f t="shared" si="220"/>
        <v>1</v>
      </c>
      <c r="BS141" s="169" t="str">
        <f t="shared" si="220"/>
        <v>0</v>
      </c>
      <c r="BT141" s="302" t="str">
        <f t="shared" si="221"/>
        <v>0</v>
      </c>
      <c r="BU141" s="302" t="str">
        <f t="shared" si="221"/>
        <v>0</v>
      </c>
      <c r="BV141" s="302" t="str">
        <f t="shared" si="221"/>
        <v>1</v>
      </c>
      <c r="BW141" s="303" t="str">
        <f t="shared" si="221"/>
        <v>1</v>
      </c>
      <c r="BX141" s="302" t="str">
        <f t="shared" si="221"/>
        <v>0</v>
      </c>
      <c r="BY141" s="302" t="str">
        <f t="shared" si="221"/>
        <v>1</v>
      </c>
      <c r="BZ141" s="302" t="str">
        <f t="shared" si="221"/>
        <v>0</v>
      </c>
      <c r="CA141" s="303" t="str">
        <f t="shared" si="221"/>
        <v>1</v>
      </c>
      <c r="CB141" s="164" t="str">
        <f t="shared" si="222"/>
        <v>0</v>
      </c>
      <c r="CC141" s="289" t="str">
        <f t="shared" si="222"/>
        <v>1</v>
      </c>
      <c r="CD141" s="340" t="str">
        <f t="shared" si="222"/>
        <v>0</v>
      </c>
      <c r="CE141" s="341" t="str">
        <f t="shared" si="222"/>
        <v>0</v>
      </c>
      <c r="CF141" s="340" t="str">
        <f t="shared" si="222"/>
        <v>0</v>
      </c>
      <c r="CG141" s="340" t="str">
        <f t="shared" si="222"/>
        <v>0</v>
      </c>
      <c r="CH141" s="340" t="str">
        <f t="shared" si="222"/>
        <v>0</v>
      </c>
      <c r="CI141" s="341" t="str">
        <f t="shared" si="222"/>
        <v>0</v>
      </c>
      <c r="CJ141" s="367"/>
      <c r="CK141" s="367"/>
      <c r="CL141" s="32" t="str">
        <f t="shared" si="223"/>
        <v>9C1B</v>
      </c>
      <c r="CM141" s="285">
        <f t="shared" si="182"/>
        <v>87</v>
      </c>
      <c r="CN141" s="285">
        <f t="shared" si="183"/>
        <v>97</v>
      </c>
      <c r="CO141" s="142">
        <f t="shared" si="184"/>
        <v>66.900000000000006</v>
      </c>
      <c r="CP141" s="142">
        <f t="shared" si="185"/>
        <v>19.388888888888893</v>
      </c>
      <c r="CQ141" s="154">
        <f t="shared" si="224"/>
        <v>0</v>
      </c>
      <c r="CR141" s="367"/>
      <c r="CS141" s="170">
        <f t="shared" si="186"/>
        <v>9</v>
      </c>
      <c r="CT141" s="23">
        <f t="shared" si="187"/>
        <v>12</v>
      </c>
      <c r="CU141" s="171">
        <f t="shared" si="188"/>
        <v>1</v>
      </c>
      <c r="CV141" s="23">
        <f t="shared" si="189"/>
        <v>11</v>
      </c>
      <c r="CW141" s="172">
        <f t="shared" si="190"/>
        <v>0</v>
      </c>
      <c r="CX141" s="24">
        <f t="shared" si="191"/>
        <v>0</v>
      </c>
      <c r="CY141" s="267">
        <f t="shared" si="192"/>
        <v>5</v>
      </c>
      <c r="CZ141" s="268">
        <f t="shared" si="193"/>
        <v>7</v>
      </c>
      <c r="DA141" s="267">
        <f t="shared" si="194"/>
        <v>0</v>
      </c>
      <c r="DB141" s="268">
        <f t="shared" si="195"/>
        <v>0</v>
      </c>
      <c r="DC141" s="173">
        <f t="shared" si="196"/>
        <v>2</v>
      </c>
      <c r="DD141" s="26">
        <f t="shared" si="197"/>
        <v>1</v>
      </c>
      <c r="DE141" s="173">
        <f t="shared" si="198"/>
        <v>0</v>
      </c>
      <c r="DF141" s="26">
        <f t="shared" si="199"/>
        <v>6</v>
      </c>
      <c r="DG141" s="326">
        <f t="shared" si="200"/>
        <v>3</v>
      </c>
      <c r="DH141" s="327">
        <f t="shared" si="201"/>
        <v>5</v>
      </c>
      <c r="DI141" s="172">
        <f t="shared" si="202"/>
        <v>4</v>
      </c>
      <c r="DJ141" s="24">
        <f t="shared" si="203"/>
        <v>0</v>
      </c>
      <c r="DK141" s="172"/>
      <c r="DL141" s="19">
        <f t="shared" si="204"/>
        <v>156</v>
      </c>
      <c r="DM141" s="19">
        <f t="shared" si="205"/>
        <v>27</v>
      </c>
      <c r="DN141" s="174">
        <f t="shared" si="206"/>
        <v>0</v>
      </c>
      <c r="DO141" s="278">
        <f t="shared" si="207"/>
        <v>87</v>
      </c>
      <c r="DP141" s="278">
        <f t="shared" si="208"/>
        <v>0</v>
      </c>
      <c r="DQ141" s="20">
        <f t="shared" si="209"/>
        <v>33</v>
      </c>
      <c r="DR141" s="20">
        <f t="shared" si="210"/>
        <v>6</v>
      </c>
      <c r="DS141" s="337">
        <f t="shared" si="211"/>
        <v>53</v>
      </c>
      <c r="DT141" s="174">
        <f t="shared" si="212"/>
        <v>64</v>
      </c>
      <c r="DU141" s="172">
        <f t="shared" si="213"/>
        <v>53</v>
      </c>
      <c r="DV141" s="172"/>
      <c r="DW141" s="172"/>
      <c r="DX141" s="172"/>
      <c r="DY141" s="172"/>
      <c r="DZ141" s="172"/>
      <c r="EA141" s="172"/>
      <c r="EB141" s="172"/>
      <c r="EC141" s="172"/>
      <c r="ED141" s="172"/>
      <c r="EE141" s="172"/>
      <c r="EF141" s="172"/>
      <c r="EG141" s="172"/>
      <c r="EH141" s="172"/>
      <c r="EI141" s="172"/>
      <c r="EJ141" s="172"/>
      <c r="EK141" s="172"/>
      <c r="EL141" s="172"/>
      <c r="EM141" s="172"/>
      <c r="EN141" s="172"/>
      <c r="EO141" s="172"/>
      <c r="EP141" s="172"/>
      <c r="EQ141" s="172"/>
      <c r="ER141" s="172"/>
      <c r="ES141" s="172"/>
      <c r="ET141" s="172"/>
      <c r="EU141" s="172"/>
      <c r="EV141" s="172"/>
      <c r="EW141" s="172"/>
      <c r="EX141" s="172"/>
      <c r="EY141" s="172"/>
      <c r="EZ141" s="172"/>
      <c r="FA141" s="172"/>
      <c r="FB141" s="172"/>
      <c r="FC141" s="172"/>
      <c r="FD141" s="172"/>
      <c r="FE141" s="172"/>
      <c r="FF141" s="172"/>
      <c r="FG141" s="172"/>
      <c r="FH141" s="172"/>
      <c r="FI141" s="172"/>
      <c r="FJ141" s="172"/>
      <c r="FK141" s="172"/>
      <c r="FL141" s="172"/>
      <c r="FM141" s="172"/>
      <c r="FN141" s="172"/>
      <c r="FO141" s="172"/>
      <c r="FP141" s="172"/>
      <c r="FQ141" s="172"/>
      <c r="FR141" s="172"/>
      <c r="FS141" s="172"/>
      <c r="FT141" s="172"/>
      <c r="FU141" s="172"/>
      <c r="FV141" s="172"/>
      <c r="FW141" s="172"/>
      <c r="FX141" s="172"/>
      <c r="FY141" s="172"/>
      <c r="FZ141" s="172"/>
      <c r="GA141" s="172"/>
      <c r="GB141" s="172"/>
      <c r="GC141" s="172"/>
      <c r="GD141" s="172"/>
      <c r="GE141" s="172"/>
      <c r="GF141" s="172"/>
      <c r="GG141" s="172"/>
      <c r="GH141" s="172"/>
      <c r="GI141" s="172"/>
      <c r="GJ141" s="172"/>
      <c r="GK141" s="172"/>
      <c r="GL141" s="172"/>
      <c r="GM141" s="172"/>
      <c r="GN141" s="172"/>
      <c r="GO141" s="172"/>
      <c r="GP141" s="172"/>
      <c r="GQ141" s="172"/>
      <c r="GR141" s="172"/>
      <c r="GS141" s="172"/>
      <c r="GT141" s="172"/>
      <c r="GU141" s="172"/>
      <c r="GV141" s="172"/>
      <c r="GW141" s="172"/>
      <c r="GX141" s="172"/>
      <c r="GY141" s="172"/>
      <c r="GZ141" s="172"/>
      <c r="HA141" s="172"/>
      <c r="HB141" s="172"/>
      <c r="HC141" s="172"/>
      <c r="HD141" s="172"/>
      <c r="HE141" s="172"/>
      <c r="HF141" s="172"/>
      <c r="HG141" s="172"/>
      <c r="HH141" s="172"/>
      <c r="HI141" s="172"/>
      <c r="HJ141" s="172"/>
      <c r="HK141" s="172"/>
      <c r="HL141" s="172"/>
      <c r="HM141" s="172"/>
      <c r="HN141" s="172"/>
      <c r="HO141" s="172"/>
      <c r="HP141" s="172"/>
      <c r="HQ141" s="172"/>
      <c r="HR141" s="172"/>
      <c r="HS141" s="172"/>
      <c r="HT141" s="172"/>
      <c r="HU141" s="172"/>
      <c r="HV141" s="172"/>
      <c r="HW141" s="172"/>
      <c r="HX141" s="172"/>
      <c r="HY141" s="172"/>
      <c r="HZ141" s="172"/>
      <c r="IA141" s="172"/>
      <c r="IB141" s="172"/>
      <c r="IC141" s="172"/>
      <c r="ID141" s="172"/>
      <c r="IE141" s="172"/>
      <c r="IF141" s="172"/>
      <c r="IG141" s="172"/>
      <c r="IH141" s="172"/>
      <c r="II141" s="172"/>
      <c r="IJ141" s="172"/>
      <c r="IK141" s="172"/>
      <c r="IL141" s="172"/>
      <c r="IM141" s="172"/>
      <c r="IN141" s="172"/>
      <c r="IO141" s="172"/>
      <c r="IP141" s="172"/>
      <c r="IQ141" s="172"/>
      <c r="IR141" s="172"/>
      <c r="IS141" s="172"/>
      <c r="IT141" s="172"/>
      <c r="IU141" s="172"/>
      <c r="IV141" s="172"/>
      <c r="IW141" s="172"/>
      <c r="IX141" s="172"/>
      <c r="IY141" s="172"/>
      <c r="IZ141" s="172"/>
      <c r="JA141" s="172"/>
      <c r="JB141" s="172"/>
      <c r="JC141" s="172"/>
      <c r="JD141" s="172"/>
      <c r="JE141" s="172"/>
      <c r="JF141" s="172"/>
      <c r="JG141" s="172"/>
      <c r="JH141" s="172"/>
      <c r="JI141" s="172"/>
      <c r="JJ141" s="172"/>
      <c r="JK141" s="172"/>
      <c r="JL141" s="172"/>
      <c r="JM141" s="172"/>
      <c r="JN141" s="172"/>
      <c r="JO141" s="172"/>
      <c r="JP141" s="172"/>
      <c r="JQ141" s="172"/>
      <c r="JR141" s="172"/>
      <c r="JS141" s="172"/>
      <c r="JT141" s="172"/>
      <c r="JU141" s="172"/>
      <c r="JV141" s="172"/>
      <c r="JW141" s="172"/>
      <c r="JX141" s="172"/>
      <c r="JY141" s="172"/>
      <c r="JZ141" s="172"/>
      <c r="KA141" s="172"/>
      <c r="KB141" s="172"/>
      <c r="KC141" s="172"/>
      <c r="KD141" s="172"/>
      <c r="KE141" s="172"/>
      <c r="KF141" s="172"/>
      <c r="KG141" s="172"/>
      <c r="KH141" s="172"/>
      <c r="KI141" s="172"/>
      <c r="KJ141" s="172"/>
      <c r="KK141" s="172"/>
      <c r="KL141" s="172"/>
      <c r="KM141" s="172"/>
      <c r="KN141" s="172"/>
      <c r="KO141" s="172"/>
      <c r="KP141" s="172"/>
      <c r="KQ141" s="172"/>
      <c r="KR141" s="172"/>
      <c r="KS141" s="172"/>
      <c r="KT141" s="172"/>
      <c r="KU141" s="172"/>
      <c r="KV141" s="172"/>
      <c r="KW141" s="172"/>
      <c r="KX141" s="172"/>
      <c r="KY141" s="172"/>
      <c r="KZ141" s="172"/>
      <c r="LA141" s="172"/>
      <c r="LB141" s="172"/>
      <c r="LC141" s="172"/>
      <c r="LD141" s="172"/>
      <c r="LE141" s="172"/>
      <c r="LF141" s="172"/>
      <c r="LG141" s="172"/>
      <c r="LH141" s="172"/>
      <c r="LI141" s="172"/>
      <c r="LJ141" s="172"/>
      <c r="LK141" s="172"/>
      <c r="LL141" s="172"/>
      <c r="LM141" s="172"/>
      <c r="LN141" s="172"/>
      <c r="LO141" s="172"/>
      <c r="LP141" s="172"/>
      <c r="LQ141" s="172"/>
      <c r="LR141" s="172"/>
      <c r="LS141" s="172"/>
      <c r="LT141" s="172"/>
      <c r="LU141" s="172"/>
      <c r="LV141" s="172"/>
      <c r="LW141" s="172"/>
      <c r="LX141" s="172"/>
      <c r="LY141" s="172"/>
      <c r="LZ141" s="172"/>
      <c r="MA141" s="172"/>
      <c r="MB141" s="172"/>
      <c r="MC141" s="172"/>
      <c r="MD141" s="172"/>
      <c r="ME141" s="172"/>
      <c r="MF141" s="172"/>
      <c r="MG141" s="172"/>
      <c r="MH141" s="172"/>
      <c r="MI141" s="172"/>
      <c r="MJ141" s="172"/>
      <c r="MK141" s="172"/>
      <c r="ML141" s="172"/>
      <c r="MM141" s="172"/>
      <c r="MN141" s="172"/>
      <c r="MO141" s="172"/>
      <c r="MP141" s="172"/>
      <c r="MQ141" s="172"/>
      <c r="MR141" s="172"/>
      <c r="MS141" s="172"/>
      <c r="MT141" s="172"/>
      <c r="MU141" s="172"/>
      <c r="MV141" s="172"/>
      <c r="MW141" s="172"/>
      <c r="MX141" s="172"/>
      <c r="MY141" s="172"/>
      <c r="MZ141" s="172"/>
      <c r="NA141" s="172"/>
      <c r="NB141" s="172"/>
      <c r="NC141" s="172"/>
      <c r="ND141" s="172"/>
      <c r="NE141" s="172"/>
      <c r="NF141" s="172"/>
      <c r="NG141" s="172"/>
      <c r="NH141" s="172"/>
      <c r="NI141" s="172"/>
      <c r="NJ141" s="172"/>
      <c r="NK141" s="172"/>
      <c r="NL141" s="172"/>
      <c r="NM141" s="172"/>
      <c r="NN141" s="172"/>
      <c r="NO141" s="172"/>
      <c r="NP141" s="172"/>
      <c r="NQ141" s="172"/>
      <c r="NR141" s="172"/>
      <c r="NS141" s="172"/>
      <c r="NT141" s="172"/>
      <c r="NU141" s="172"/>
      <c r="NV141" s="172"/>
      <c r="NW141" s="172"/>
      <c r="NX141" s="172"/>
      <c r="NY141" s="172"/>
      <c r="NZ141" s="172"/>
      <c r="OA141" s="172"/>
      <c r="OB141" s="172"/>
      <c r="OC141" s="172"/>
      <c r="OD141" s="172"/>
      <c r="OE141" s="172"/>
      <c r="OF141" s="172"/>
      <c r="OG141" s="172"/>
      <c r="OH141" s="172"/>
      <c r="OI141" s="172"/>
      <c r="OJ141" s="172"/>
      <c r="OK141" s="172"/>
      <c r="OL141" s="172"/>
      <c r="OM141" s="172"/>
      <c r="ON141" s="172"/>
      <c r="OO141" s="172"/>
      <c r="OP141" s="172"/>
      <c r="OQ141" s="172"/>
      <c r="OR141" s="172"/>
      <c r="OS141" s="172"/>
      <c r="OT141" s="172"/>
      <c r="OU141" s="172"/>
      <c r="OV141" s="172"/>
      <c r="OW141" s="172"/>
      <c r="OX141" s="172"/>
      <c r="OY141" s="172"/>
      <c r="OZ141" s="172"/>
      <c r="PA141" s="172"/>
      <c r="PB141" s="172"/>
      <c r="PC141" s="172"/>
      <c r="PD141" s="172"/>
      <c r="PE141" s="172"/>
      <c r="PF141" s="172"/>
      <c r="PG141" s="172"/>
      <c r="PH141" s="172"/>
      <c r="PI141" s="172"/>
      <c r="PJ141" s="172"/>
      <c r="PK141" s="172"/>
      <c r="PL141" s="172"/>
      <c r="PM141" s="172"/>
      <c r="PN141" s="172"/>
      <c r="PO141" s="172"/>
      <c r="PP141" s="172"/>
      <c r="PQ141" s="172"/>
      <c r="PR141" s="172"/>
      <c r="PS141" s="172"/>
      <c r="PT141" s="172"/>
      <c r="PU141" s="172"/>
      <c r="PV141" s="172"/>
      <c r="PW141" s="172"/>
      <c r="PX141" s="172"/>
      <c r="PY141" s="172"/>
      <c r="PZ141" s="172"/>
      <c r="QA141" s="172"/>
      <c r="QB141" s="172"/>
      <c r="QC141" s="172"/>
      <c r="QD141" s="172"/>
      <c r="QE141" s="172"/>
      <c r="QF141" s="172"/>
      <c r="QG141" s="172"/>
      <c r="QH141" s="172"/>
      <c r="QI141" s="172"/>
      <c r="QJ141" s="172"/>
      <c r="QK141" s="172"/>
      <c r="QL141" s="172"/>
      <c r="QM141" s="172"/>
      <c r="QN141" s="172"/>
      <c r="QO141" s="172"/>
      <c r="QP141" s="172"/>
      <c r="QQ141" s="172"/>
      <c r="QR141" s="172"/>
      <c r="QS141" s="172"/>
      <c r="QT141" s="172"/>
      <c r="QU141" s="172"/>
      <c r="QV141" s="172"/>
      <c r="QW141" s="172"/>
      <c r="QX141" s="172"/>
      <c r="QY141" s="172"/>
      <c r="QZ141" s="172"/>
      <c r="RA141" s="172"/>
      <c r="RB141" s="172"/>
      <c r="RC141" s="172"/>
      <c r="RD141" s="172"/>
      <c r="RE141" s="172"/>
      <c r="RF141" s="172"/>
      <c r="RG141" s="172"/>
      <c r="RH141" s="172"/>
      <c r="RI141" s="172"/>
      <c r="RJ141" s="172"/>
      <c r="RK141" s="172"/>
      <c r="RL141" s="172"/>
      <c r="RM141" s="172"/>
      <c r="RN141" s="172"/>
      <c r="RO141" s="172"/>
      <c r="RP141" s="172"/>
      <c r="RQ141" s="172"/>
      <c r="RR141" s="172"/>
      <c r="RS141" s="172"/>
      <c r="RT141" s="172"/>
      <c r="RU141" s="172"/>
      <c r="RV141" s="172"/>
      <c r="RW141" s="172"/>
      <c r="RX141" s="172"/>
      <c r="RY141" s="172"/>
      <c r="RZ141" s="172"/>
      <c r="SA141" s="172"/>
      <c r="SB141" s="172"/>
      <c r="SC141" s="172"/>
      <c r="SD141" s="172"/>
      <c r="SE141" s="172"/>
      <c r="SF141" s="172"/>
      <c r="SG141" s="172"/>
      <c r="SH141" s="172"/>
      <c r="SI141" s="172"/>
      <c r="SJ141" s="172"/>
      <c r="SK141" s="172"/>
      <c r="SL141" s="172"/>
      <c r="SM141" s="172"/>
      <c r="SN141" s="172"/>
      <c r="SO141" s="172"/>
      <c r="SP141" s="172"/>
      <c r="SQ141" s="172"/>
      <c r="SR141" s="172"/>
      <c r="SS141" s="172"/>
      <c r="ST141" s="172"/>
      <c r="SU141" s="172"/>
      <c r="SV141" s="172"/>
      <c r="SW141" s="172"/>
      <c r="SX141" s="172"/>
      <c r="SY141" s="172"/>
      <c r="SZ141" s="172"/>
      <c r="TA141" s="172"/>
      <c r="TB141" s="172"/>
      <c r="TC141" s="172"/>
      <c r="TD141" s="172"/>
      <c r="TE141" s="172"/>
      <c r="TF141" s="172"/>
      <c r="TG141" s="172"/>
      <c r="TH141" s="172"/>
      <c r="TI141" s="172"/>
      <c r="TJ141" s="172"/>
      <c r="TK141" s="172"/>
      <c r="TL141" s="172"/>
      <c r="TM141" s="172"/>
      <c r="TN141" s="172"/>
      <c r="TO141" s="172"/>
      <c r="TP141" s="172"/>
      <c r="TQ141" s="172"/>
      <c r="TR141" s="172"/>
      <c r="TS141" s="172"/>
      <c r="TT141" s="172"/>
      <c r="TU141" s="172"/>
      <c r="TV141" s="172"/>
      <c r="TW141" s="172"/>
      <c r="TX141" s="172"/>
      <c r="TY141" s="172"/>
      <c r="TZ141" s="172"/>
      <c r="UA141" s="172"/>
      <c r="UB141" s="172"/>
      <c r="UC141" s="172"/>
      <c r="UD141" s="172"/>
      <c r="UE141" s="172"/>
      <c r="UF141" s="172"/>
      <c r="UG141" s="172"/>
      <c r="UH141" s="172"/>
      <c r="UI141" s="172"/>
      <c r="UJ141" s="172"/>
      <c r="UK141" s="172"/>
      <c r="UL141" s="172"/>
      <c r="UM141" s="172"/>
      <c r="UN141" s="172"/>
      <c r="UO141" s="172"/>
      <c r="UP141" s="172"/>
      <c r="UQ141" s="172"/>
      <c r="UR141" s="172"/>
      <c r="US141" s="172"/>
      <c r="UT141" s="172"/>
      <c r="UU141" s="172"/>
      <c r="UV141" s="172"/>
      <c r="UW141" s="172"/>
      <c r="UX141" s="172"/>
      <c r="UY141" s="172"/>
      <c r="UZ141" s="172"/>
      <c r="VA141" s="172"/>
      <c r="VB141" s="172"/>
      <c r="VC141" s="172"/>
      <c r="VD141" s="172"/>
      <c r="VE141" s="172"/>
      <c r="VF141" s="172"/>
      <c r="VG141" s="172"/>
      <c r="VH141" s="172"/>
      <c r="VI141" s="172"/>
      <c r="VJ141" s="172"/>
      <c r="VK141" s="172"/>
      <c r="VL141" s="172"/>
      <c r="VM141" s="172"/>
      <c r="VN141" s="172"/>
      <c r="VO141" s="172"/>
      <c r="VP141" s="172"/>
      <c r="VQ141" s="172"/>
      <c r="VR141" s="172"/>
      <c r="VS141" s="172"/>
      <c r="VT141" s="172"/>
      <c r="VU141" s="172"/>
      <c r="VV141" s="172"/>
      <c r="VW141" s="172"/>
      <c r="VX141" s="172"/>
      <c r="VY141" s="172"/>
      <c r="VZ141" s="172"/>
      <c r="WA141" s="172"/>
      <c r="WB141" s="172"/>
      <c r="WC141" s="172"/>
      <c r="WD141" s="172"/>
      <c r="WE141" s="172"/>
      <c r="WF141" s="172"/>
      <c r="WG141" s="172"/>
      <c r="WH141" s="172"/>
      <c r="WI141" s="172"/>
      <c r="WJ141" s="172"/>
      <c r="WK141" s="172"/>
      <c r="WL141" s="172"/>
      <c r="WM141" s="172"/>
      <c r="WN141" s="172"/>
      <c r="WO141" s="172"/>
      <c r="WP141" s="172"/>
      <c r="WQ141" s="172"/>
      <c r="WR141" s="172"/>
      <c r="WS141" s="172"/>
      <c r="WT141" s="172"/>
      <c r="WU141" s="172"/>
      <c r="WV141" s="172"/>
      <c r="WW141" s="172"/>
      <c r="WX141" s="172"/>
      <c r="WY141" s="172"/>
      <c r="WZ141" s="172"/>
      <c r="XA141" s="172"/>
      <c r="XB141" s="172"/>
      <c r="XC141" s="172"/>
      <c r="XD141" s="172"/>
      <c r="XE141" s="172"/>
      <c r="XF141" s="172"/>
      <c r="XG141" s="172"/>
      <c r="XH141" s="172"/>
      <c r="XI141" s="172"/>
      <c r="XJ141" s="172"/>
      <c r="XK141" s="172"/>
      <c r="XL141" s="172"/>
      <c r="XM141" s="172"/>
      <c r="XN141" s="172"/>
      <c r="XO141" s="172"/>
      <c r="XP141" s="172"/>
      <c r="XQ141" s="172"/>
      <c r="XR141" s="172"/>
      <c r="XS141" s="172"/>
      <c r="XT141" s="172"/>
      <c r="XU141" s="172"/>
      <c r="XV141" s="172"/>
      <c r="XW141" s="172"/>
      <c r="XX141" s="172"/>
      <c r="XY141" s="172"/>
      <c r="XZ141" s="172"/>
      <c r="YA141" s="172"/>
      <c r="YB141" s="172"/>
      <c r="YC141" s="172"/>
      <c r="YD141" s="172"/>
      <c r="YE141" s="172"/>
      <c r="YF141" s="172"/>
      <c r="YG141" s="172"/>
      <c r="YH141" s="172"/>
      <c r="YI141" s="172"/>
      <c r="YJ141" s="172"/>
      <c r="YK141" s="172"/>
      <c r="YL141" s="172"/>
      <c r="YM141" s="172"/>
      <c r="YN141" s="172"/>
      <c r="YO141" s="172"/>
      <c r="YP141" s="172"/>
      <c r="YQ141" s="172"/>
      <c r="YR141" s="172"/>
      <c r="YS141" s="172"/>
      <c r="YT141" s="172"/>
      <c r="YU141" s="172"/>
      <c r="YV141" s="172"/>
      <c r="YW141" s="172"/>
      <c r="YX141" s="172"/>
      <c r="YY141" s="172"/>
      <c r="YZ141" s="172"/>
      <c r="ZA141" s="172"/>
      <c r="ZB141" s="172"/>
      <c r="ZC141" s="172"/>
      <c r="ZD141" s="172"/>
      <c r="ZE141" s="172"/>
      <c r="ZF141" s="172"/>
      <c r="ZG141" s="172"/>
      <c r="ZH141" s="172"/>
      <c r="ZI141" s="172"/>
      <c r="ZJ141" s="172"/>
      <c r="ZK141" s="172"/>
      <c r="ZL141" s="172"/>
      <c r="ZM141" s="172"/>
      <c r="ZN141" s="172"/>
      <c r="ZO141" s="172"/>
      <c r="ZP141" s="172"/>
      <c r="ZQ141" s="172"/>
      <c r="ZR141" s="172"/>
      <c r="ZS141" s="172"/>
      <c r="ZT141" s="172"/>
      <c r="ZU141" s="172"/>
      <c r="ZV141" s="172"/>
      <c r="ZW141" s="172"/>
      <c r="ZX141" s="172"/>
      <c r="ZY141" s="172"/>
      <c r="ZZ141" s="172"/>
      <c r="AAA141" s="172"/>
      <c r="AAB141" s="172"/>
      <c r="AAC141" s="172"/>
      <c r="AAD141" s="172"/>
      <c r="AAE141" s="172"/>
      <c r="AAF141" s="172"/>
      <c r="AAG141" s="172"/>
      <c r="AAH141" s="172"/>
      <c r="AAI141" s="172"/>
      <c r="AAJ141" s="172"/>
      <c r="AAK141" s="172"/>
      <c r="AAL141" s="172"/>
      <c r="AAM141" s="172"/>
      <c r="AAN141" s="172"/>
      <c r="AAO141" s="172"/>
      <c r="AAP141" s="172"/>
      <c r="AAQ141" s="172"/>
      <c r="AAR141" s="172"/>
      <c r="AAS141" s="172"/>
      <c r="AAT141" s="172"/>
      <c r="AAU141" s="172"/>
      <c r="AAV141" s="172"/>
      <c r="AAW141" s="172"/>
      <c r="AAX141" s="172"/>
      <c r="AAY141" s="172"/>
      <c r="AAZ141" s="172"/>
      <c r="ABA141" s="172"/>
      <c r="ABB141" s="172"/>
      <c r="ABC141" s="172"/>
      <c r="ABD141" s="172"/>
      <c r="ABE141" s="172"/>
      <c r="ABF141" s="172"/>
      <c r="ABG141" s="172"/>
      <c r="ABH141" s="172"/>
      <c r="ABI141" s="172"/>
      <c r="ABJ141" s="172"/>
      <c r="ABK141" s="172"/>
      <c r="ABL141" s="172"/>
      <c r="ABM141" s="172"/>
      <c r="ABN141" s="172"/>
      <c r="ABO141" s="172"/>
      <c r="ABP141" s="172"/>
      <c r="ABQ141" s="172"/>
      <c r="ABR141" s="172"/>
      <c r="ABS141" s="172"/>
      <c r="ABT141" s="172"/>
      <c r="ABU141" s="172"/>
      <c r="ABV141" s="172"/>
      <c r="ABW141" s="172"/>
      <c r="ABX141" s="172"/>
      <c r="ABY141" s="172"/>
      <c r="ABZ141" s="172"/>
      <c r="ACA141" s="172"/>
      <c r="ACB141" s="172"/>
      <c r="ACC141" s="172"/>
      <c r="ACD141" s="172"/>
      <c r="ACE141" s="172"/>
      <c r="ACF141" s="172"/>
      <c r="ACG141" s="172"/>
      <c r="ACH141" s="172"/>
      <c r="ACI141" s="172"/>
      <c r="ACJ141" s="172"/>
      <c r="ACK141" s="172"/>
      <c r="ACL141" s="172"/>
      <c r="ACM141" s="172"/>
      <c r="ACN141" s="172"/>
      <c r="ACO141" s="172"/>
      <c r="ACP141" s="172"/>
      <c r="ACQ141" s="172"/>
      <c r="ACR141" s="172"/>
      <c r="ACS141" s="172"/>
      <c r="ACT141" s="172"/>
      <c r="ACU141" s="172"/>
      <c r="ACV141" s="172"/>
      <c r="ACW141" s="172"/>
      <c r="ACX141" s="172"/>
      <c r="ACY141" s="172"/>
      <c r="ACZ141" s="172"/>
      <c r="ADA141" s="172"/>
      <c r="ADB141" s="172"/>
      <c r="ADC141" s="172"/>
      <c r="ADD141" s="172"/>
      <c r="ADE141" s="172"/>
      <c r="ADF141" s="172"/>
      <c r="ADG141" s="172"/>
      <c r="ADH141" s="172"/>
      <c r="ADI141" s="172"/>
      <c r="ADJ141" s="172"/>
      <c r="ADK141" s="172"/>
      <c r="ADL141" s="172"/>
      <c r="ADM141" s="172"/>
      <c r="ADN141" s="172"/>
      <c r="ADO141" s="172"/>
      <c r="ADP141" s="172"/>
      <c r="ADQ141" s="172"/>
      <c r="ADR141" s="172"/>
      <c r="ADS141" s="172"/>
      <c r="ADT141" s="172"/>
      <c r="ADU141" s="172"/>
      <c r="ADV141" s="172"/>
      <c r="ADW141" s="172"/>
      <c r="ADX141" s="172"/>
      <c r="ADY141" s="172"/>
      <c r="ADZ141" s="172"/>
      <c r="AEA141" s="172"/>
      <c r="AEB141" s="172"/>
      <c r="AEC141" s="172"/>
      <c r="AED141" s="172"/>
      <c r="AEE141" s="172"/>
      <c r="AEF141" s="172"/>
      <c r="AEG141" s="172"/>
      <c r="AEH141" s="172"/>
      <c r="AEI141" s="172"/>
      <c r="AEJ141" s="172"/>
      <c r="AEK141" s="172"/>
      <c r="AEL141" s="172"/>
      <c r="AEM141" s="172"/>
      <c r="AEN141" s="172"/>
      <c r="AEO141" s="172"/>
      <c r="AEP141" s="172"/>
      <c r="AEQ141" s="172"/>
      <c r="AER141" s="172"/>
      <c r="AES141" s="172"/>
      <c r="AET141" s="172"/>
      <c r="AEU141" s="172"/>
      <c r="AEV141" s="172"/>
      <c r="AEW141" s="172"/>
      <c r="AEX141" s="172"/>
      <c r="AEY141" s="172"/>
      <c r="AEZ141" s="172"/>
      <c r="AFA141" s="172"/>
      <c r="AFB141" s="172"/>
      <c r="AFC141" s="172"/>
      <c r="AFD141" s="172"/>
      <c r="AFE141" s="172"/>
      <c r="AFF141" s="172"/>
      <c r="AFG141" s="172"/>
      <c r="AFH141" s="172"/>
      <c r="AFI141" s="172"/>
      <c r="AFJ141" s="172"/>
      <c r="AFK141" s="172"/>
      <c r="AFL141" s="172"/>
      <c r="AFM141" s="172"/>
      <c r="AFN141" s="172"/>
      <c r="AFO141" s="172"/>
      <c r="AFP141" s="172"/>
      <c r="AFQ141" s="172"/>
      <c r="AFR141" s="172"/>
      <c r="AFS141" s="172"/>
      <c r="AFT141" s="172"/>
      <c r="AFU141" s="172"/>
      <c r="AFV141" s="172"/>
      <c r="AFW141" s="172"/>
      <c r="AFX141" s="172"/>
      <c r="AFY141" s="172"/>
      <c r="AFZ141" s="172"/>
      <c r="AGA141" s="172"/>
      <c r="AGB141" s="172"/>
      <c r="AGC141" s="172"/>
      <c r="AGD141" s="172"/>
      <c r="AGE141" s="172"/>
      <c r="AGF141" s="172"/>
      <c r="AGG141" s="172"/>
      <c r="AGH141" s="172"/>
      <c r="AGI141" s="172"/>
      <c r="AGJ141" s="172"/>
      <c r="AGK141" s="172"/>
      <c r="AGL141" s="172"/>
      <c r="AGM141" s="172"/>
      <c r="AGN141" s="172"/>
      <c r="AGO141" s="172"/>
      <c r="AGP141" s="172"/>
      <c r="AGQ141" s="172"/>
      <c r="AGR141" s="172"/>
      <c r="AGS141" s="172"/>
      <c r="AGT141" s="172"/>
      <c r="AGU141" s="172"/>
      <c r="AGV141" s="172"/>
      <c r="AGW141" s="172"/>
      <c r="AGX141" s="172"/>
      <c r="AGY141" s="172"/>
      <c r="AGZ141" s="172"/>
      <c r="AHA141" s="172"/>
      <c r="AHB141" s="172"/>
      <c r="AHC141" s="172"/>
      <c r="AHD141" s="172"/>
      <c r="AHE141" s="172"/>
      <c r="AHF141" s="172"/>
      <c r="AHG141" s="172"/>
      <c r="AHH141" s="172"/>
      <c r="AHI141" s="172"/>
      <c r="AHJ141" s="172"/>
      <c r="AHK141" s="172"/>
      <c r="AHL141" s="172"/>
      <c r="AHM141" s="172"/>
      <c r="AHN141" s="172"/>
      <c r="AHO141" s="172"/>
      <c r="AHP141" s="172"/>
      <c r="AHQ141" s="172"/>
      <c r="AHR141" s="172"/>
      <c r="AHS141" s="172"/>
      <c r="AHT141" s="172"/>
      <c r="AHU141" s="172"/>
      <c r="AHV141" s="172"/>
      <c r="AHW141" s="172"/>
      <c r="AHX141" s="172"/>
      <c r="AHY141" s="172"/>
      <c r="AHZ141" s="172"/>
      <c r="AIA141" s="172"/>
      <c r="AIB141" s="172"/>
      <c r="AIC141" s="172"/>
      <c r="AID141" s="172"/>
      <c r="AIE141" s="172"/>
      <c r="AIF141" s="172"/>
      <c r="AIG141" s="172"/>
      <c r="AIH141" s="172"/>
      <c r="AII141" s="172"/>
      <c r="AIJ141" s="172"/>
      <c r="AIK141" s="172"/>
      <c r="AIL141" s="172"/>
      <c r="AIM141" s="172"/>
      <c r="AIN141" s="172"/>
      <c r="AIO141" s="172"/>
      <c r="AIP141" s="172"/>
      <c r="AIQ141" s="172"/>
      <c r="AIR141" s="172"/>
      <c r="AIS141" s="172"/>
      <c r="AIT141" s="172"/>
      <c r="AIU141" s="172"/>
      <c r="AIV141" s="172"/>
      <c r="AIW141" s="172"/>
      <c r="AIX141" s="172"/>
      <c r="AIY141" s="172"/>
      <c r="AIZ141" s="172"/>
      <c r="AJA141" s="172"/>
      <c r="AJB141" s="172"/>
      <c r="AJC141" s="172"/>
      <c r="AJD141" s="172"/>
      <c r="AJE141" s="172"/>
      <c r="AJF141" s="172"/>
      <c r="AJG141" s="172"/>
      <c r="AJH141" s="172"/>
      <c r="AJI141" s="172"/>
      <c r="AJJ141" s="172"/>
      <c r="AJK141" s="172"/>
      <c r="AJL141" s="172"/>
      <c r="AJM141" s="172"/>
      <c r="AJN141" s="172"/>
      <c r="AJO141" s="172"/>
      <c r="AJP141" s="172"/>
      <c r="AJQ141" s="172"/>
      <c r="AJR141" s="172"/>
      <c r="AJS141" s="172"/>
      <c r="AJT141" s="172"/>
      <c r="AJU141" s="172"/>
      <c r="AJV141" s="172"/>
      <c r="AJW141" s="172"/>
      <c r="AJX141" s="172"/>
      <c r="AJY141" s="172"/>
      <c r="AJZ141" s="172"/>
      <c r="AKA141" s="172"/>
      <c r="AKB141" s="172"/>
      <c r="AKC141" s="172"/>
      <c r="AKD141" s="172"/>
      <c r="AKE141" s="172"/>
      <c r="AKF141" s="172"/>
      <c r="AKG141" s="172"/>
      <c r="AKH141" s="172"/>
      <c r="AKI141" s="172"/>
      <c r="AKJ141" s="172"/>
      <c r="AKK141" s="172"/>
      <c r="AKL141" s="172"/>
      <c r="AKM141" s="172"/>
      <c r="AKN141" s="172"/>
      <c r="AKO141" s="172"/>
      <c r="AKP141" s="172"/>
      <c r="AKQ141" s="172"/>
      <c r="AKR141" s="172"/>
      <c r="AKS141" s="172"/>
      <c r="AKT141" s="172"/>
      <c r="AKU141" s="172"/>
      <c r="AKV141" s="172"/>
      <c r="AKW141" s="172"/>
      <c r="AKX141" s="172"/>
      <c r="AKY141" s="172"/>
      <c r="AKZ141" s="172"/>
      <c r="ALA141" s="172"/>
      <c r="ALB141" s="172"/>
      <c r="ALC141" s="172"/>
      <c r="ALD141" s="172"/>
      <c r="ALE141" s="172"/>
      <c r="ALF141" s="172"/>
      <c r="ALG141" s="172"/>
      <c r="ALH141" s="172"/>
      <c r="ALI141" s="172"/>
      <c r="ALJ141" s="172"/>
      <c r="ALK141" s="172"/>
      <c r="ALL141" s="172"/>
      <c r="ALM141" s="172"/>
      <c r="ALN141" s="172"/>
      <c r="ALO141" s="172"/>
      <c r="ALP141" s="172"/>
      <c r="ALQ141" s="172"/>
      <c r="ALR141" s="172"/>
      <c r="ALS141" s="172"/>
      <c r="ALT141" s="172"/>
      <c r="ALU141" s="172"/>
      <c r="ALV141" s="172"/>
      <c r="ALW141" s="172"/>
      <c r="ALX141" s="172"/>
      <c r="ALY141" s="172"/>
      <c r="ALZ141" s="172"/>
      <c r="AMA141" s="172"/>
      <c r="AMB141" s="172"/>
      <c r="AMC141" s="172"/>
      <c r="AMD141" s="172"/>
      <c r="AME141" s="172"/>
      <c r="AMF141" s="172"/>
      <c r="AMG141" s="172"/>
      <c r="AMH141" s="172"/>
      <c r="AMI141" s="172"/>
      <c r="AMJ141" s="172"/>
      <c r="AMK141" s="172"/>
      <c r="AML141" s="172"/>
    </row>
    <row r="142" spans="1:1026" s="282" customFormat="1">
      <c r="A142" s="408" t="s">
        <v>543</v>
      </c>
      <c r="B142" s="408" t="s">
        <v>544</v>
      </c>
      <c r="C142" s="154">
        <f t="shared" si="169"/>
        <v>17</v>
      </c>
      <c r="D142" s="167">
        <f t="shared" si="170"/>
        <v>68</v>
      </c>
      <c r="E142" s="166" t="str">
        <f t="shared" si="171"/>
        <v>9C</v>
      </c>
      <c r="F142" s="367" t="str">
        <f t="shared" si="172"/>
        <v>1B</v>
      </c>
      <c r="G142" s="367" t="str">
        <f t="shared" si="173"/>
        <v>04</v>
      </c>
      <c r="H142" s="367" t="str">
        <f t="shared" si="174"/>
        <v>57</v>
      </c>
      <c r="I142" s="367" t="str">
        <f t="shared" si="175"/>
        <v>00</v>
      </c>
      <c r="J142" s="367" t="str">
        <f t="shared" si="176"/>
        <v>23</v>
      </c>
      <c r="K142" s="367" t="str">
        <f t="shared" si="177"/>
        <v>06</v>
      </c>
      <c r="L142" s="367" t="str">
        <f t="shared" si="178"/>
        <v>3B</v>
      </c>
      <c r="M142" s="367" t="str">
        <f t="shared" si="179"/>
        <v>4</v>
      </c>
      <c r="N142" s="367" t="str">
        <f t="shared" si="180"/>
        <v/>
      </c>
      <c r="O142" s="156" t="str">
        <f t="shared" si="181"/>
        <v/>
      </c>
      <c r="P142" s="157" t="str">
        <f t="shared" si="214"/>
        <v>1</v>
      </c>
      <c r="Q142" s="158" t="str">
        <f t="shared" si="214"/>
        <v>0</v>
      </c>
      <c r="R142" s="158" t="str">
        <f t="shared" si="214"/>
        <v>0</v>
      </c>
      <c r="S142" s="159" t="str">
        <f t="shared" si="214"/>
        <v>1</v>
      </c>
      <c r="T142" s="158" t="str">
        <f t="shared" si="214"/>
        <v>1</v>
      </c>
      <c r="U142" s="158" t="str">
        <f t="shared" si="214"/>
        <v>1</v>
      </c>
      <c r="V142" s="158" t="str">
        <f t="shared" si="214"/>
        <v>0</v>
      </c>
      <c r="W142" s="159" t="str">
        <f t="shared" si="214"/>
        <v>0</v>
      </c>
      <c r="X142" s="158" t="str">
        <f t="shared" si="215"/>
        <v>0</v>
      </c>
      <c r="Y142" s="158" t="str">
        <f t="shared" si="215"/>
        <v>0</v>
      </c>
      <c r="Z142" s="158" t="str">
        <f t="shared" si="215"/>
        <v>0</v>
      </c>
      <c r="AA142" s="159" t="str">
        <f t="shared" si="215"/>
        <v>1</v>
      </c>
      <c r="AB142" s="161" t="str">
        <f t="shared" si="215"/>
        <v>1</v>
      </c>
      <c r="AC142" s="161" t="str">
        <f t="shared" si="215"/>
        <v>0</v>
      </c>
      <c r="AD142" s="158" t="str">
        <f t="shared" si="215"/>
        <v>1</v>
      </c>
      <c r="AE142" s="159" t="str">
        <f t="shared" si="215"/>
        <v>1</v>
      </c>
      <c r="AF142" s="367" t="str">
        <f t="shared" si="216"/>
        <v>0</v>
      </c>
      <c r="AG142" s="162" t="str">
        <f t="shared" si="216"/>
        <v>0</v>
      </c>
      <c r="AH142" s="163" t="str">
        <f t="shared" si="216"/>
        <v>0</v>
      </c>
      <c r="AI142" s="165" t="str">
        <f t="shared" si="216"/>
        <v>0</v>
      </c>
      <c r="AJ142" s="164" t="str">
        <f t="shared" si="216"/>
        <v>0</v>
      </c>
      <c r="AK142" s="164" t="str">
        <f t="shared" si="216"/>
        <v>1</v>
      </c>
      <c r="AL142" s="289" t="str">
        <f t="shared" si="216"/>
        <v>0</v>
      </c>
      <c r="AM142" s="165" t="str">
        <f t="shared" si="216"/>
        <v>0</v>
      </c>
      <c r="AN142" s="230" t="str">
        <f t="shared" si="217"/>
        <v>0</v>
      </c>
      <c r="AO142" s="230" t="str">
        <f t="shared" si="217"/>
        <v>1</v>
      </c>
      <c r="AP142" s="230" t="str">
        <f t="shared" si="217"/>
        <v>0</v>
      </c>
      <c r="AQ142" s="231" t="str">
        <f t="shared" si="217"/>
        <v>1</v>
      </c>
      <c r="AR142" s="230" t="str">
        <f t="shared" si="217"/>
        <v>0</v>
      </c>
      <c r="AS142" s="230" t="str">
        <f t="shared" si="217"/>
        <v>1</v>
      </c>
      <c r="AT142" s="230" t="str">
        <f t="shared" si="217"/>
        <v>1</v>
      </c>
      <c r="AU142" s="231" t="str">
        <f t="shared" si="217"/>
        <v>1</v>
      </c>
      <c r="AV142" s="230" t="str">
        <f t="shared" si="218"/>
        <v>0</v>
      </c>
      <c r="AW142" s="232" t="str">
        <f t="shared" si="218"/>
        <v>0</v>
      </c>
      <c r="AX142" s="232" t="str">
        <f t="shared" si="218"/>
        <v>0</v>
      </c>
      <c r="AY142" s="233" t="str">
        <f t="shared" si="218"/>
        <v>0</v>
      </c>
      <c r="AZ142" s="232" t="str">
        <f t="shared" si="218"/>
        <v>0</v>
      </c>
      <c r="BA142" s="232" t="str">
        <f t="shared" si="218"/>
        <v>0</v>
      </c>
      <c r="BB142" s="232" t="str">
        <f t="shared" si="218"/>
        <v>0</v>
      </c>
      <c r="BC142" s="233" t="str">
        <f t="shared" si="218"/>
        <v>0</v>
      </c>
      <c r="BD142" s="168" t="str">
        <f t="shared" si="219"/>
        <v>0</v>
      </c>
      <c r="BE142" s="168" t="str">
        <f t="shared" si="219"/>
        <v>0</v>
      </c>
      <c r="BF142" s="168" t="str">
        <f t="shared" si="219"/>
        <v>1</v>
      </c>
      <c r="BG142" s="169" t="str">
        <f t="shared" si="219"/>
        <v>0</v>
      </c>
      <c r="BH142" s="168" t="str">
        <f t="shared" si="219"/>
        <v>0</v>
      </c>
      <c r="BI142" s="168" t="str">
        <f t="shared" si="219"/>
        <v>0</v>
      </c>
      <c r="BJ142" s="168" t="str">
        <f t="shared" si="219"/>
        <v>1</v>
      </c>
      <c r="BK142" s="169" t="str">
        <f t="shared" si="219"/>
        <v>1</v>
      </c>
      <c r="BL142" s="168" t="str">
        <f t="shared" si="220"/>
        <v>0</v>
      </c>
      <c r="BM142" s="168" t="str">
        <f t="shared" si="220"/>
        <v>0</v>
      </c>
      <c r="BN142" s="168" t="str">
        <f t="shared" si="220"/>
        <v>0</v>
      </c>
      <c r="BO142" s="169" t="str">
        <f t="shared" si="220"/>
        <v>0</v>
      </c>
      <c r="BP142" s="168" t="str">
        <f t="shared" si="220"/>
        <v>0</v>
      </c>
      <c r="BQ142" s="168" t="str">
        <f t="shared" si="220"/>
        <v>1</v>
      </c>
      <c r="BR142" s="168" t="str">
        <f t="shared" si="220"/>
        <v>1</v>
      </c>
      <c r="BS142" s="169" t="str">
        <f t="shared" si="220"/>
        <v>0</v>
      </c>
      <c r="BT142" s="302" t="str">
        <f t="shared" si="221"/>
        <v>0</v>
      </c>
      <c r="BU142" s="302" t="str">
        <f t="shared" si="221"/>
        <v>0</v>
      </c>
      <c r="BV142" s="302" t="str">
        <f t="shared" si="221"/>
        <v>1</v>
      </c>
      <c r="BW142" s="303" t="str">
        <f t="shared" si="221"/>
        <v>1</v>
      </c>
      <c r="BX142" s="302" t="str">
        <f t="shared" si="221"/>
        <v>1</v>
      </c>
      <c r="BY142" s="302" t="str">
        <f t="shared" si="221"/>
        <v>0</v>
      </c>
      <c r="BZ142" s="302" t="str">
        <f t="shared" si="221"/>
        <v>1</v>
      </c>
      <c r="CA142" s="303" t="str">
        <f t="shared" si="221"/>
        <v>1</v>
      </c>
      <c r="CB142" s="164" t="str">
        <f t="shared" si="222"/>
        <v>0</v>
      </c>
      <c r="CC142" s="289" t="str">
        <f t="shared" si="222"/>
        <v>1</v>
      </c>
      <c r="CD142" s="340" t="str">
        <f t="shared" si="222"/>
        <v>0</v>
      </c>
      <c r="CE142" s="341" t="str">
        <f t="shared" si="222"/>
        <v>0</v>
      </c>
      <c r="CF142" s="340" t="str">
        <f t="shared" si="222"/>
        <v>0</v>
      </c>
      <c r="CG142" s="340" t="str">
        <f t="shared" si="222"/>
        <v>0</v>
      </c>
      <c r="CH142" s="340" t="str">
        <f t="shared" si="222"/>
        <v>0</v>
      </c>
      <c r="CI142" s="341" t="str">
        <f t="shared" si="222"/>
        <v>0</v>
      </c>
      <c r="CJ142" s="367"/>
      <c r="CK142" s="367"/>
      <c r="CL142" s="32" t="str">
        <f t="shared" si="223"/>
        <v>9C1B</v>
      </c>
      <c r="CM142" s="285">
        <f t="shared" si="182"/>
        <v>87</v>
      </c>
      <c r="CN142" s="285">
        <f t="shared" si="183"/>
        <v>97</v>
      </c>
      <c r="CO142" s="142">
        <f t="shared" si="184"/>
        <v>67.099999999999994</v>
      </c>
      <c r="CP142" s="142">
        <f t="shared" si="185"/>
        <v>19.499999999999996</v>
      </c>
      <c r="CQ142" s="154">
        <f t="shared" si="224"/>
        <v>2</v>
      </c>
      <c r="CR142" s="367"/>
      <c r="CS142" s="170">
        <f t="shared" si="186"/>
        <v>9</v>
      </c>
      <c r="CT142" s="23">
        <f t="shared" si="187"/>
        <v>12</v>
      </c>
      <c r="CU142" s="171">
        <f t="shared" si="188"/>
        <v>1</v>
      </c>
      <c r="CV142" s="23">
        <f t="shared" si="189"/>
        <v>11</v>
      </c>
      <c r="CW142" s="172">
        <f t="shared" si="190"/>
        <v>0</v>
      </c>
      <c r="CX142" s="24">
        <f t="shared" si="191"/>
        <v>4</v>
      </c>
      <c r="CY142" s="267">
        <f t="shared" si="192"/>
        <v>5</v>
      </c>
      <c r="CZ142" s="268">
        <f t="shared" si="193"/>
        <v>7</v>
      </c>
      <c r="DA142" s="267">
        <f t="shared" si="194"/>
        <v>0</v>
      </c>
      <c r="DB142" s="268">
        <f t="shared" si="195"/>
        <v>0</v>
      </c>
      <c r="DC142" s="173">
        <f t="shared" si="196"/>
        <v>2</v>
      </c>
      <c r="DD142" s="26">
        <f t="shared" si="197"/>
        <v>3</v>
      </c>
      <c r="DE142" s="173">
        <f t="shared" si="198"/>
        <v>0</v>
      </c>
      <c r="DF142" s="26">
        <f t="shared" si="199"/>
        <v>6</v>
      </c>
      <c r="DG142" s="326">
        <f t="shared" si="200"/>
        <v>3</v>
      </c>
      <c r="DH142" s="327">
        <f t="shared" si="201"/>
        <v>11</v>
      </c>
      <c r="DI142" s="172">
        <f t="shared" si="202"/>
        <v>4</v>
      </c>
      <c r="DJ142" s="24">
        <f t="shared" si="203"/>
        <v>0</v>
      </c>
      <c r="DK142" s="172"/>
      <c r="DL142" s="19">
        <f t="shared" si="204"/>
        <v>156</v>
      </c>
      <c r="DM142" s="19">
        <f t="shared" si="205"/>
        <v>27</v>
      </c>
      <c r="DN142" s="174">
        <f t="shared" si="206"/>
        <v>4</v>
      </c>
      <c r="DO142" s="278">
        <f t="shared" si="207"/>
        <v>87</v>
      </c>
      <c r="DP142" s="278">
        <f t="shared" si="208"/>
        <v>0</v>
      </c>
      <c r="DQ142" s="20">
        <f t="shared" si="209"/>
        <v>35</v>
      </c>
      <c r="DR142" s="20">
        <f t="shared" si="210"/>
        <v>6</v>
      </c>
      <c r="DS142" s="337">
        <f t="shared" si="211"/>
        <v>59</v>
      </c>
      <c r="DT142" s="174">
        <f t="shared" si="212"/>
        <v>64</v>
      </c>
      <c r="DU142" s="172">
        <f t="shared" si="213"/>
        <v>59</v>
      </c>
      <c r="DV142" s="172"/>
      <c r="DW142" s="172"/>
      <c r="DX142" s="172"/>
      <c r="DY142" s="172"/>
      <c r="DZ142" s="172"/>
      <c r="EA142" s="172"/>
      <c r="EB142" s="172"/>
      <c r="EC142" s="172"/>
      <c r="ED142" s="172"/>
      <c r="EE142" s="172"/>
      <c r="EF142" s="172"/>
      <c r="EG142" s="172"/>
      <c r="EH142" s="172"/>
      <c r="EI142" s="172"/>
      <c r="EJ142" s="172"/>
      <c r="EK142" s="172"/>
      <c r="EL142" s="172"/>
      <c r="EM142" s="172"/>
      <c r="EN142" s="172"/>
      <c r="EO142" s="172"/>
      <c r="EP142" s="172"/>
      <c r="EQ142" s="172"/>
      <c r="ER142" s="172"/>
      <c r="ES142" s="172"/>
      <c r="ET142" s="172"/>
      <c r="EU142" s="172"/>
      <c r="EV142" s="172"/>
      <c r="EW142" s="172"/>
      <c r="EX142" s="172"/>
      <c r="EY142" s="172"/>
      <c r="EZ142" s="172"/>
      <c r="FA142" s="172"/>
      <c r="FB142" s="172"/>
      <c r="FC142" s="172"/>
      <c r="FD142" s="172"/>
      <c r="FE142" s="172"/>
      <c r="FF142" s="172"/>
      <c r="FG142" s="172"/>
      <c r="FH142" s="172"/>
      <c r="FI142" s="172"/>
      <c r="FJ142" s="172"/>
      <c r="FK142" s="172"/>
      <c r="FL142" s="172"/>
      <c r="FM142" s="172"/>
      <c r="FN142" s="172"/>
      <c r="FO142" s="172"/>
      <c r="FP142" s="172"/>
      <c r="FQ142" s="172"/>
      <c r="FR142" s="172"/>
      <c r="FS142" s="172"/>
      <c r="FT142" s="172"/>
      <c r="FU142" s="172"/>
      <c r="FV142" s="172"/>
      <c r="FW142" s="172"/>
      <c r="FX142" s="172"/>
      <c r="FY142" s="172"/>
      <c r="FZ142" s="172"/>
      <c r="GA142" s="172"/>
      <c r="GB142" s="172"/>
      <c r="GC142" s="172"/>
      <c r="GD142" s="172"/>
      <c r="GE142" s="172"/>
      <c r="GF142" s="172"/>
      <c r="GG142" s="172"/>
      <c r="GH142" s="172"/>
      <c r="GI142" s="172"/>
      <c r="GJ142" s="172"/>
      <c r="GK142" s="172"/>
      <c r="GL142" s="172"/>
      <c r="GM142" s="172"/>
      <c r="GN142" s="172"/>
      <c r="GO142" s="172"/>
      <c r="GP142" s="172"/>
      <c r="GQ142" s="172"/>
      <c r="GR142" s="172"/>
      <c r="GS142" s="172"/>
      <c r="GT142" s="172"/>
      <c r="GU142" s="172"/>
      <c r="GV142" s="172"/>
      <c r="GW142" s="172"/>
      <c r="GX142" s="172"/>
      <c r="GY142" s="172"/>
      <c r="GZ142" s="172"/>
      <c r="HA142" s="172"/>
      <c r="HB142" s="172"/>
      <c r="HC142" s="172"/>
      <c r="HD142" s="172"/>
      <c r="HE142" s="172"/>
      <c r="HF142" s="172"/>
      <c r="HG142" s="172"/>
      <c r="HH142" s="172"/>
      <c r="HI142" s="172"/>
      <c r="HJ142" s="172"/>
      <c r="HK142" s="172"/>
      <c r="HL142" s="172"/>
      <c r="HM142" s="172"/>
      <c r="HN142" s="172"/>
      <c r="HO142" s="172"/>
      <c r="HP142" s="172"/>
      <c r="HQ142" s="172"/>
      <c r="HR142" s="172"/>
      <c r="HS142" s="172"/>
      <c r="HT142" s="172"/>
      <c r="HU142" s="172"/>
      <c r="HV142" s="172"/>
      <c r="HW142" s="172"/>
      <c r="HX142" s="172"/>
      <c r="HY142" s="172"/>
      <c r="HZ142" s="172"/>
      <c r="IA142" s="172"/>
      <c r="IB142" s="172"/>
      <c r="IC142" s="172"/>
      <c r="ID142" s="172"/>
      <c r="IE142" s="172"/>
      <c r="IF142" s="172"/>
      <c r="IG142" s="172"/>
      <c r="IH142" s="172"/>
      <c r="II142" s="172"/>
      <c r="IJ142" s="172"/>
      <c r="IK142" s="172"/>
      <c r="IL142" s="172"/>
      <c r="IM142" s="172"/>
      <c r="IN142" s="172"/>
      <c r="IO142" s="172"/>
      <c r="IP142" s="172"/>
      <c r="IQ142" s="172"/>
      <c r="IR142" s="172"/>
      <c r="IS142" s="172"/>
      <c r="IT142" s="172"/>
      <c r="IU142" s="172"/>
      <c r="IV142" s="172"/>
      <c r="IW142" s="172"/>
      <c r="IX142" s="172"/>
      <c r="IY142" s="172"/>
      <c r="IZ142" s="172"/>
      <c r="JA142" s="172"/>
      <c r="JB142" s="172"/>
      <c r="JC142" s="172"/>
      <c r="JD142" s="172"/>
      <c r="JE142" s="172"/>
      <c r="JF142" s="172"/>
      <c r="JG142" s="172"/>
      <c r="JH142" s="172"/>
      <c r="JI142" s="172"/>
      <c r="JJ142" s="172"/>
      <c r="JK142" s="172"/>
      <c r="JL142" s="172"/>
      <c r="JM142" s="172"/>
      <c r="JN142" s="172"/>
      <c r="JO142" s="172"/>
      <c r="JP142" s="172"/>
      <c r="JQ142" s="172"/>
      <c r="JR142" s="172"/>
      <c r="JS142" s="172"/>
      <c r="JT142" s="172"/>
      <c r="JU142" s="172"/>
      <c r="JV142" s="172"/>
      <c r="JW142" s="172"/>
      <c r="JX142" s="172"/>
      <c r="JY142" s="172"/>
      <c r="JZ142" s="172"/>
      <c r="KA142" s="172"/>
      <c r="KB142" s="172"/>
      <c r="KC142" s="172"/>
      <c r="KD142" s="172"/>
      <c r="KE142" s="172"/>
      <c r="KF142" s="172"/>
      <c r="KG142" s="172"/>
      <c r="KH142" s="172"/>
      <c r="KI142" s="172"/>
      <c r="KJ142" s="172"/>
      <c r="KK142" s="172"/>
      <c r="KL142" s="172"/>
      <c r="KM142" s="172"/>
      <c r="KN142" s="172"/>
      <c r="KO142" s="172"/>
      <c r="KP142" s="172"/>
      <c r="KQ142" s="172"/>
      <c r="KR142" s="172"/>
      <c r="KS142" s="172"/>
      <c r="KT142" s="172"/>
      <c r="KU142" s="172"/>
      <c r="KV142" s="172"/>
      <c r="KW142" s="172"/>
      <c r="KX142" s="172"/>
      <c r="KY142" s="172"/>
      <c r="KZ142" s="172"/>
      <c r="LA142" s="172"/>
      <c r="LB142" s="172"/>
      <c r="LC142" s="172"/>
      <c r="LD142" s="172"/>
      <c r="LE142" s="172"/>
      <c r="LF142" s="172"/>
      <c r="LG142" s="172"/>
      <c r="LH142" s="172"/>
      <c r="LI142" s="172"/>
      <c r="LJ142" s="172"/>
      <c r="LK142" s="172"/>
      <c r="LL142" s="172"/>
      <c r="LM142" s="172"/>
      <c r="LN142" s="172"/>
      <c r="LO142" s="172"/>
      <c r="LP142" s="172"/>
      <c r="LQ142" s="172"/>
      <c r="LR142" s="172"/>
      <c r="LS142" s="172"/>
      <c r="LT142" s="172"/>
      <c r="LU142" s="172"/>
      <c r="LV142" s="172"/>
      <c r="LW142" s="172"/>
      <c r="LX142" s="172"/>
      <c r="LY142" s="172"/>
      <c r="LZ142" s="172"/>
      <c r="MA142" s="172"/>
      <c r="MB142" s="172"/>
      <c r="MC142" s="172"/>
      <c r="MD142" s="172"/>
      <c r="ME142" s="172"/>
      <c r="MF142" s="172"/>
      <c r="MG142" s="172"/>
      <c r="MH142" s="172"/>
      <c r="MI142" s="172"/>
      <c r="MJ142" s="172"/>
      <c r="MK142" s="172"/>
      <c r="ML142" s="172"/>
      <c r="MM142" s="172"/>
      <c r="MN142" s="172"/>
      <c r="MO142" s="172"/>
      <c r="MP142" s="172"/>
      <c r="MQ142" s="172"/>
      <c r="MR142" s="172"/>
      <c r="MS142" s="172"/>
      <c r="MT142" s="172"/>
      <c r="MU142" s="172"/>
      <c r="MV142" s="172"/>
      <c r="MW142" s="172"/>
      <c r="MX142" s="172"/>
      <c r="MY142" s="172"/>
      <c r="MZ142" s="172"/>
      <c r="NA142" s="172"/>
      <c r="NB142" s="172"/>
      <c r="NC142" s="172"/>
      <c r="ND142" s="172"/>
      <c r="NE142" s="172"/>
      <c r="NF142" s="172"/>
      <c r="NG142" s="172"/>
      <c r="NH142" s="172"/>
      <c r="NI142" s="172"/>
      <c r="NJ142" s="172"/>
      <c r="NK142" s="172"/>
      <c r="NL142" s="172"/>
      <c r="NM142" s="172"/>
      <c r="NN142" s="172"/>
      <c r="NO142" s="172"/>
      <c r="NP142" s="172"/>
      <c r="NQ142" s="172"/>
      <c r="NR142" s="172"/>
      <c r="NS142" s="172"/>
      <c r="NT142" s="172"/>
      <c r="NU142" s="172"/>
      <c r="NV142" s="172"/>
      <c r="NW142" s="172"/>
      <c r="NX142" s="172"/>
      <c r="NY142" s="172"/>
      <c r="NZ142" s="172"/>
      <c r="OA142" s="172"/>
      <c r="OB142" s="172"/>
      <c r="OC142" s="172"/>
      <c r="OD142" s="172"/>
      <c r="OE142" s="172"/>
      <c r="OF142" s="172"/>
      <c r="OG142" s="172"/>
      <c r="OH142" s="172"/>
      <c r="OI142" s="172"/>
      <c r="OJ142" s="172"/>
      <c r="OK142" s="172"/>
      <c r="OL142" s="172"/>
      <c r="OM142" s="172"/>
      <c r="ON142" s="172"/>
      <c r="OO142" s="172"/>
      <c r="OP142" s="172"/>
      <c r="OQ142" s="172"/>
      <c r="OR142" s="172"/>
      <c r="OS142" s="172"/>
      <c r="OT142" s="172"/>
      <c r="OU142" s="172"/>
      <c r="OV142" s="172"/>
      <c r="OW142" s="172"/>
      <c r="OX142" s="172"/>
      <c r="OY142" s="172"/>
      <c r="OZ142" s="172"/>
      <c r="PA142" s="172"/>
      <c r="PB142" s="172"/>
      <c r="PC142" s="172"/>
      <c r="PD142" s="172"/>
      <c r="PE142" s="172"/>
      <c r="PF142" s="172"/>
      <c r="PG142" s="172"/>
      <c r="PH142" s="172"/>
      <c r="PI142" s="172"/>
      <c r="PJ142" s="172"/>
      <c r="PK142" s="172"/>
      <c r="PL142" s="172"/>
      <c r="PM142" s="172"/>
      <c r="PN142" s="172"/>
      <c r="PO142" s="172"/>
      <c r="PP142" s="172"/>
      <c r="PQ142" s="172"/>
      <c r="PR142" s="172"/>
      <c r="PS142" s="172"/>
      <c r="PT142" s="172"/>
      <c r="PU142" s="172"/>
      <c r="PV142" s="172"/>
      <c r="PW142" s="172"/>
      <c r="PX142" s="172"/>
      <c r="PY142" s="172"/>
      <c r="PZ142" s="172"/>
      <c r="QA142" s="172"/>
      <c r="QB142" s="172"/>
      <c r="QC142" s="172"/>
      <c r="QD142" s="172"/>
      <c r="QE142" s="172"/>
      <c r="QF142" s="172"/>
      <c r="QG142" s="172"/>
      <c r="QH142" s="172"/>
      <c r="QI142" s="172"/>
      <c r="QJ142" s="172"/>
      <c r="QK142" s="172"/>
      <c r="QL142" s="172"/>
      <c r="QM142" s="172"/>
      <c r="QN142" s="172"/>
      <c r="QO142" s="172"/>
      <c r="QP142" s="172"/>
      <c r="QQ142" s="172"/>
      <c r="QR142" s="172"/>
      <c r="QS142" s="172"/>
      <c r="QT142" s="172"/>
      <c r="QU142" s="172"/>
      <c r="QV142" s="172"/>
      <c r="QW142" s="172"/>
      <c r="QX142" s="172"/>
      <c r="QY142" s="172"/>
      <c r="QZ142" s="172"/>
      <c r="RA142" s="172"/>
      <c r="RB142" s="172"/>
      <c r="RC142" s="172"/>
      <c r="RD142" s="172"/>
      <c r="RE142" s="172"/>
      <c r="RF142" s="172"/>
      <c r="RG142" s="172"/>
      <c r="RH142" s="172"/>
      <c r="RI142" s="172"/>
      <c r="RJ142" s="172"/>
      <c r="RK142" s="172"/>
      <c r="RL142" s="172"/>
      <c r="RM142" s="172"/>
      <c r="RN142" s="172"/>
      <c r="RO142" s="172"/>
      <c r="RP142" s="172"/>
      <c r="RQ142" s="172"/>
      <c r="RR142" s="172"/>
      <c r="RS142" s="172"/>
      <c r="RT142" s="172"/>
      <c r="RU142" s="172"/>
      <c r="RV142" s="172"/>
      <c r="RW142" s="172"/>
      <c r="RX142" s="172"/>
      <c r="RY142" s="172"/>
      <c r="RZ142" s="172"/>
      <c r="SA142" s="172"/>
      <c r="SB142" s="172"/>
      <c r="SC142" s="172"/>
      <c r="SD142" s="172"/>
      <c r="SE142" s="172"/>
      <c r="SF142" s="172"/>
      <c r="SG142" s="172"/>
      <c r="SH142" s="172"/>
      <c r="SI142" s="172"/>
      <c r="SJ142" s="172"/>
      <c r="SK142" s="172"/>
      <c r="SL142" s="172"/>
      <c r="SM142" s="172"/>
      <c r="SN142" s="172"/>
      <c r="SO142" s="172"/>
      <c r="SP142" s="172"/>
      <c r="SQ142" s="172"/>
      <c r="SR142" s="172"/>
      <c r="SS142" s="172"/>
      <c r="ST142" s="172"/>
      <c r="SU142" s="172"/>
      <c r="SV142" s="172"/>
      <c r="SW142" s="172"/>
      <c r="SX142" s="172"/>
      <c r="SY142" s="172"/>
      <c r="SZ142" s="172"/>
      <c r="TA142" s="172"/>
      <c r="TB142" s="172"/>
      <c r="TC142" s="172"/>
      <c r="TD142" s="172"/>
      <c r="TE142" s="172"/>
      <c r="TF142" s="172"/>
      <c r="TG142" s="172"/>
      <c r="TH142" s="172"/>
      <c r="TI142" s="172"/>
      <c r="TJ142" s="172"/>
      <c r="TK142" s="172"/>
      <c r="TL142" s="172"/>
      <c r="TM142" s="172"/>
      <c r="TN142" s="172"/>
      <c r="TO142" s="172"/>
      <c r="TP142" s="172"/>
      <c r="TQ142" s="172"/>
      <c r="TR142" s="172"/>
      <c r="TS142" s="172"/>
      <c r="TT142" s="172"/>
      <c r="TU142" s="172"/>
      <c r="TV142" s="172"/>
      <c r="TW142" s="172"/>
      <c r="TX142" s="172"/>
      <c r="TY142" s="172"/>
      <c r="TZ142" s="172"/>
      <c r="UA142" s="172"/>
      <c r="UB142" s="172"/>
      <c r="UC142" s="172"/>
      <c r="UD142" s="172"/>
      <c r="UE142" s="172"/>
      <c r="UF142" s="172"/>
      <c r="UG142" s="172"/>
      <c r="UH142" s="172"/>
      <c r="UI142" s="172"/>
      <c r="UJ142" s="172"/>
      <c r="UK142" s="172"/>
      <c r="UL142" s="172"/>
      <c r="UM142" s="172"/>
      <c r="UN142" s="172"/>
      <c r="UO142" s="172"/>
      <c r="UP142" s="172"/>
      <c r="UQ142" s="172"/>
      <c r="UR142" s="172"/>
      <c r="US142" s="172"/>
      <c r="UT142" s="172"/>
      <c r="UU142" s="172"/>
      <c r="UV142" s="172"/>
      <c r="UW142" s="172"/>
      <c r="UX142" s="172"/>
      <c r="UY142" s="172"/>
      <c r="UZ142" s="172"/>
      <c r="VA142" s="172"/>
      <c r="VB142" s="172"/>
      <c r="VC142" s="172"/>
      <c r="VD142" s="172"/>
      <c r="VE142" s="172"/>
      <c r="VF142" s="172"/>
      <c r="VG142" s="172"/>
      <c r="VH142" s="172"/>
      <c r="VI142" s="172"/>
      <c r="VJ142" s="172"/>
      <c r="VK142" s="172"/>
      <c r="VL142" s="172"/>
      <c r="VM142" s="172"/>
      <c r="VN142" s="172"/>
      <c r="VO142" s="172"/>
      <c r="VP142" s="172"/>
      <c r="VQ142" s="172"/>
      <c r="VR142" s="172"/>
      <c r="VS142" s="172"/>
      <c r="VT142" s="172"/>
      <c r="VU142" s="172"/>
      <c r="VV142" s="172"/>
      <c r="VW142" s="172"/>
      <c r="VX142" s="172"/>
      <c r="VY142" s="172"/>
      <c r="VZ142" s="172"/>
      <c r="WA142" s="172"/>
      <c r="WB142" s="172"/>
      <c r="WC142" s="172"/>
      <c r="WD142" s="172"/>
      <c r="WE142" s="172"/>
      <c r="WF142" s="172"/>
      <c r="WG142" s="172"/>
      <c r="WH142" s="172"/>
      <c r="WI142" s="172"/>
      <c r="WJ142" s="172"/>
      <c r="WK142" s="172"/>
      <c r="WL142" s="172"/>
      <c r="WM142" s="172"/>
      <c r="WN142" s="172"/>
      <c r="WO142" s="172"/>
      <c r="WP142" s="172"/>
      <c r="WQ142" s="172"/>
      <c r="WR142" s="172"/>
      <c r="WS142" s="172"/>
      <c r="WT142" s="172"/>
      <c r="WU142" s="172"/>
      <c r="WV142" s="172"/>
      <c r="WW142" s="172"/>
      <c r="WX142" s="172"/>
      <c r="WY142" s="172"/>
      <c r="WZ142" s="172"/>
      <c r="XA142" s="172"/>
      <c r="XB142" s="172"/>
      <c r="XC142" s="172"/>
      <c r="XD142" s="172"/>
      <c r="XE142" s="172"/>
      <c r="XF142" s="172"/>
      <c r="XG142" s="172"/>
      <c r="XH142" s="172"/>
      <c r="XI142" s="172"/>
      <c r="XJ142" s="172"/>
      <c r="XK142" s="172"/>
      <c r="XL142" s="172"/>
      <c r="XM142" s="172"/>
      <c r="XN142" s="172"/>
      <c r="XO142" s="172"/>
      <c r="XP142" s="172"/>
      <c r="XQ142" s="172"/>
      <c r="XR142" s="172"/>
      <c r="XS142" s="172"/>
      <c r="XT142" s="172"/>
      <c r="XU142" s="172"/>
      <c r="XV142" s="172"/>
      <c r="XW142" s="172"/>
      <c r="XX142" s="172"/>
      <c r="XY142" s="172"/>
      <c r="XZ142" s="172"/>
      <c r="YA142" s="172"/>
      <c r="YB142" s="172"/>
      <c r="YC142" s="172"/>
      <c r="YD142" s="172"/>
      <c r="YE142" s="172"/>
      <c r="YF142" s="172"/>
      <c r="YG142" s="172"/>
      <c r="YH142" s="172"/>
      <c r="YI142" s="172"/>
      <c r="YJ142" s="172"/>
      <c r="YK142" s="172"/>
      <c r="YL142" s="172"/>
      <c r="YM142" s="172"/>
      <c r="YN142" s="172"/>
      <c r="YO142" s="172"/>
      <c r="YP142" s="172"/>
      <c r="YQ142" s="172"/>
      <c r="YR142" s="172"/>
      <c r="YS142" s="172"/>
      <c r="YT142" s="172"/>
      <c r="YU142" s="172"/>
      <c r="YV142" s="172"/>
      <c r="YW142" s="172"/>
      <c r="YX142" s="172"/>
      <c r="YY142" s="172"/>
      <c r="YZ142" s="172"/>
      <c r="ZA142" s="172"/>
      <c r="ZB142" s="172"/>
      <c r="ZC142" s="172"/>
      <c r="ZD142" s="172"/>
      <c r="ZE142" s="172"/>
      <c r="ZF142" s="172"/>
      <c r="ZG142" s="172"/>
      <c r="ZH142" s="172"/>
      <c r="ZI142" s="172"/>
      <c r="ZJ142" s="172"/>
      <c r="ZK142" s="172"/>
      <c r="ZL142" s="172"/>
      <c r="ZM142" s="172"/>
      <c r="ZN142" s="172"/>
      <c r="ZO142" s="172"/>
      <c r="ZP142" s="172"/>
      <c r="ZQ142" s="172"/>
      <c r="ZR142" s="172"/>
      <c r="ZS142" s="172"/>
      <c r="ZT142" s="172"/>
      <c r="ZU142" s="172"/>
      <c r="ZV142" s="172"/>
      <c r="ZW142" s="172"/>
      <c r="ZX142" s="172"/>
      <c r="ZY142" s="172"/>
      <c r="ZZ142" s="172"/>
      <c r="AAA142" s="172"/>
      <c r="AAB142" s="172"/>
      <c r="AAC142" s="172"/>
      <c r="AAD142" s="172"/>
      <c r="AAE142" s="172"/>
      <c r="AAF142" s="172"/>
      <c r="AAG142" s="172"/>
      <c r="AAH142" s="172"/>
      <c r="AAI142" s="172"/>
      <c r="AAJ142" s="172"/>
      <c r="AAK142" s="172"/>
      <c r="AAL142" s="172"/>
      <c r="AAM142" s="172"/>
      <c r="AAN142" s="172"/>
      <c r="AAO142" s="172"/>
      <c r="AAP142" s="172"/>
      <c r="AAQ142" s="172"/>
      <c r="AAR142" s="172"/>
      <c r="AAS142" s="172"/>
      <c r="AAT142" s="172"/>
      <c r="AAU142" s="172"/>
      <c r="AAV142" s="172"/>
      <c r="AAW142" s="172"/>
      <c r="AAX142" s="172"/>
      <c r="AAY142" s="172"/>
      <c r="AAZ142" s="172"/>
      <c r="ABA142" s="172"/>
      <c r="ABB142" s="172"/>
      <c r="ABC142" s="172"/>
      <c r="ABD142" s="172"/>
      <c r="ABE142" s="172"/>
      <c r="ABF142" s="172"/>
      <c r="ABG142" s="172"/>
      <c r="ABH142" s="172"/>
      <c r="ABI142" s="172"/>
      <c r="ABJ142" s="172"/>
      <c r="ABK142" s="172"/>
      <c r="ABL142" s="172"/>
      <c r="ABM142" s="172"/>
      <c r="ABN142" s="172"/>
      <c r="ABO142" s="172"/>
      <c r="ABP142" s="172"/>
      <c r="ABQ142" s="172"/>
      <c r="ABR142" s="172"/>
      <c r="ABS142" s="172"/>
      <c r="ABT142" s="172"/>
      <c r="ABU142" s="172"/>
      <c r="ABV142" s="172"/>
      <c r="ABW142" s="172"/>
      <c r="ABX142" s="172"/>
      <c r="ABY142" s="172"/>
      <c r="ABZ142" s="172"/>
      <c r="ACA142" s="172"/>
      <c r="ACB142" s="172"/>
      <c r="ACC142" s="172"/>
      <c r="ACD142" s="172"/>
      <c r="ACE142" s="172"/>
      <c r="ACF142" s="172"/>
      <c r="ACG142" s="172"/>
      <c r="ACH142" s="172"/>
      <c r="ACI142" s="172"/>
      <c r="ACJ142" s="172"/>
      <c r="ACK142" s="172"/>
      <c r="ACL142" s="172"/>
      <c r="ACM142" s="172"/>
      <c r="ACN142" s="172"/>
      <c r="ACO142" s="172"/>
      <c r="ACP142" s="172"/>
      <c r="ACQ142" s="172"/>
      <c r="ACR142" s="172"/>
      <c r="ACS142" s="172"/>
      <c r="ACT142" s="172"/>
      <c r="ACU142" s="172"/>
      <c r="ACV142" s="172"/>
      <c r="ACW142" s="172"/>
      <c r="ACX142" s="172"/>
      <c r="ACY142" s="172"/>
      <c r="ACZ142" s="172"/>
      <c r="ADA142" s="172"/>
      <c r="ADB142" s="172"/>
      <c r="ADC142" s="172"/>
      <c r="ADD142" s="172"/>
      <c r="ADE142" s="172"/>
      <c r="ADF142" s="172"/>
      <c r="ADG142" s="172"/>
      <c r="ADH142" s="172"/>
      <c r="ADI142" s="172"/>
      <c r="ADJ142" s="172"/>
      <c r="ADK142" s="172"/>
      <c r="ADL142" s="172"/>
      <c r="ADM142" s="172"/>
      <c r="ADN142" s="172"/>
      <c r="ADO142" s="172"/>
      <c r="ADP142" s="172"/>
      <c r="ADQ142" s="172"/>
      <c r="ADR142" s="172"/>
      <c r="ADS142" s="172"/>
      <c r="ADT142" s="172"/>
      <c r="ADU142" s="172"/>
      <c r="ADV142" s="172"/>
      <c r="ADW142" s="172"/>
      <c r="ADX142" s="172"/>
      <c r="ADY142" s="172"/>
      <c r="ADZ142" s="172"/>
      <c r="AEA142" s="172"/>
      <c r="AEB142" s="172"/>
      <c r="AEC142" s="172"/>
      <c r="AED142" s="172"/>
      <c r="AEE142" s="172"/>
      <c r="AEF142" s="172"/>
      <c r="AEG142" s="172"/>
      <c r="AEH142" s="172"/>
      <c r="AEI142" s="172"/>
      <c r="AEJ142" s="172"/>
      <c r="AEK142" s="172"/>
      <c r="AEL142" s="172"/>
      <c r="AEM142" s="172"/>
      <c r="AEN142" s="172"/>
      <c r="AEO142" s="172"/>
      <c r="AEP142" s="172"/>
      <c r="AEQ142" s="172"/>
      <c r="AER142" s="172"/>
      <c r="AES142" s="172"/>
      <c r="AET142" s="172"/>
      <c r="AEU142" s="172"/>
      <c r="AEV142" s="172"/>
      <c r="AEW142" s="172"/>
      <c r="AEX142" s="172"/>
      <c r="AEY142" s="172"/>
      <c r="AEZ142" s="172"/>
      <c r="AFA142" s="172"/>
      <c r="AFB142" s="172"/>
      <c r="AFC142" s="172"/>
      <c r="AFD142" s="172"/>
      <c r="AFE142" s="172"/>
      <c r="AFF142" s="172"/>
      <c r="AFG142" s="172"/>
      <c r="AFH142" s="172"/>
      <c r="AFI142" s="172"/>
      <c r="AFJ142" s="172"/>
      <c r="AFK142" s="172"/>
      <c r="AFL142" s="172"/>
      <c r="AFM142" s="172"/>
      <c r="AFN142" s="172"/>
      <c r="AFO142" s="172"/>
      <c r="AFP142" s="172"/>
      <c r="AFQ142" s="172"/>
      <c r="AFR142" s="172"/>
      <c r="AFS142" s="172"/>
      <c r="AFT142" s="172"/>
      <c r="AFU142" s="172"/>
      <c r="AFV142" s="172"/>
      <c r="AFW142" s="172"/>
      <c r="AFX142" s="172"/>
      <c r="AFY142" s="172"/>
      <c r="AFZ142" s="172"/>
      <c r="AGA142" s="172"/>
      <c r="AGB142" s="172"/>
      <c r="AGC142" s="172"/>
      <c r="AGD142" s="172"/>
      <c r="AGE142" s="172"/>
      <c r="AGF142" s="172"/>
      <c r="AGG142" s="172"/>
      <c r="AGH142" s="172"/>
      <c r="AGI142" s="172"/>
      <c r="AGJ142" s="172"/>
      <c r="AGK142" s="172"/>
      <c r="AGL142" s="172"/>
      <c r="AGM142" s="172"/>
      <c r="AGN142" s="172"/>
      <c r="AGO142" s="172"/>
      <c r="AGP142" s="172"/>
      <c r="AGQ142" s="172"/>
      <c r="AGR142" s="172"/>
      <c r="AGS142" s="172"/>
      <c r="AGT142" s="172"/>
      <c r="AGU142" s="172"/>
      <c r="AGV142" s="172"/>
      <c r="AGW142" s="172"/>
      <c r="AGX142" s="172"/>
      <c r="AGY142" s="172"/>
      <c r="AGZ142" s="172"/>
      <c r="AHA142" s="172"/>
      <c r="AHB142" s="172"/>
      <c r="AHC142" s="172"/>
      <c r="AHD142" s="172"/>
      <c r="AHE142" s="172"/>
      <c r="AHF142" s="172"/>
      <c r="AHG142" s="172"/>
      <c r="AHH142" s="172"/>
      <c r="AHI142" s="172"/>
      <c r="AHJ142" s="172"/>
      <c r="AHK142" s="172"/>
      <c r="AHL142" s="172"/>
      <c r="AHM142" s="172"/>
      <c r="AHN142" s="172"/>
      <c r="AHO142" s="172"/>
      <c r="AHP142" s="172"/>
      <c r="AHQ142" s="172"/>
      <c r="AHR142" s="172"/>
      <c r="AHS142" s="172"/>
      <c r="AHT142" s="172"/>
      <c r="AHU142" s="172"/>
      <c r="AHV142" s="172"/>
      <c r="AHW142" s="172"/>
      <c r="AHX142" s="172"/>
      <c r="AHY142" s="172"/>
      <c r="AHZ142" s="172"/>
      <c r="AIA142" s="172"/>
      <c r="AIB142" s="172"/>
      <c r="AIC142" s="172"/>
      <c r="AID142" s="172"/>
      <c r="AIE142" s="172"/>
      <c r="AIF142" s="172"/>
      <c r="AIG142" s="172"/>
      <c r="AIH142" s="172"/>
      <c r="AII142" s="172"/>
      <c r="AIJ142" s="172"/>
      <c r="AIK142" s="172"/>
      <c r="AIL142" s="172"/>
      <c r="AIM142" s="172"/>
      <c r="AIN142" s="172"/>
      <c r="AIO142" s="172"/>
      <c r="AIP142" s="172"/>
      <c r="AIQ142" s="172"/>
      <c r="AIR142" s="172"/>
      <c r="AIS142" s="172"/>
      <c r="AIT142" s="172"/>
      <c r="AIU142" s="172"/>
      <c r="AIV142" s="172"/>
      <c r="AIW142" s="172"/>
      <c r="AIX142" s="172"/>
      <c r="AIY142" s="172"/>
      <c r="AIZ142" s="172"/>
      <c r="AJA142" s="172"/>
      <c r="AJB142" s="172"/>
      <c r="AJC142" s="172"/>
      <c r="AJD142" s="172"/>
      <c r="AJE142" s="172"/>
      <c r="AJF142" s="172"/>
      <c r="AJG142" s="172"/>
      <c r="AJH142" s="172"/>
      <c r="AJI142" s="172"/>
      <c r="AJJ142" s="172"/>
      <c r="AJK142" s="172"/>
      <c r="AJL142" s="172"/>
      <c r="AJM142" s="172"/>
      <c r="AJN142" s="172"/>
      <c r="AJO142" s="172"/>
      <c r="AJP142" s="172"/>
      <c r="AJQ142" s="172"/>
      <c r="AJR142" s="172"/>
      <c r="AJS142" s="172"/>
      <c r="AJT142" s="172"/>
      <c r="AJU142" s="172"/>
      <c r="AJV142" s="172"/>
      <c r="AJW142" s="172"/>
      <c r="AJX142" s="172"/>
      <c r="AJY142" s="172"/>
      <c r="AJZ142" s="172"/>
      <c r="AKA142" s="172"/>
      <c r="AKB142" s="172"/>
      <c r="AKC142" s="172"/>
      <c r="AKD142" s="172"/>
      <c r="AKE142" s="172"/>
      <c r="AKF142" s="172"/>
      <c r="AKG142" s="172"/>
      <c r="AKH142" s="172"/>
      <c r="AKI142" s="172"/>
      <c r="AKJ142" s="172"/>
      <c r="AKK142" s="172"/>
      <c r="AKL142" s="172"/>
      <c r="AKM142" s="172"/>
      <c r="AKN142" s="172"/>
      <c r="AKO142" s="172"/>
      <c r="AKP142" s="172"/>
      <c r="AKQ142" s="172"/>
      <c r="AKR142" s="172"/>
      <c r="AKS142" s="172"/>
      <c r="AKT142" s="172"/>
      <c r="AKU142" s="172"/>
      <c r="AKV142" s="172"/>
      <c r="AKW142" s="172"/>
      <c r="AKX142" s="172"/>
      <c r="AKY142" s="172"/>
      <c r="AKZ142" s="172"/>
      <c r="ALA142" s="172"/>
      <c r="ALB142" s="172"/>
      <c r="ALC142" s="172"/>
      <c r="ALD142" s="172"/>
      <c r="ALE142" s="172"/>
      <c r="ALF142" s="172"/>
      <c r="ALG142" s="172"/>
      <c r="ALH142" s="172"/>
      <c r="ALI142" s="172"/>
      <c r="ALJ142" s="172"/>
      <c r="ALK142" s="172"/>
      <c r="ALL142" s="172"/>
      <c r="ALM142" s="172"/>
      <c r="ALN142" s="172"/>
      <c r="ALO142" s="172"/>
      <c r="ALP142" s="172"/>
      <c r="ALQ142" s="172"/>
      <c r="ALR142" s="172"/>
      <c r="ALS142" s="172"/>
      <c r="ALT142" s="172"/>
      <c r="ALU142" s="172"/>
      <c r="ALV142" s="172"/>
      <c r="ALW142" s="172"/>
      <c r="ALX142" s="172"/>
      <c r="ALY142" s="172"/>
      <c r="ALZ142" s="172"/>
      <c r="AMA142" s="172"/>
      <c r="AMB142" s="172"/>
      <c r="AMC142" s="172"/>
      <c r="AMD142" s="172"/>
      <c r="AME142" s="172"/>
      <c r="AMF142" s="172"/>
      <c r="AMG142" s="172"/>
      <c r="AMH142" s="172"/>
      <c r="AMI142" s="172"/>
      <c r="AMJ142" s="172"/>
      <c r="AMK142" s="172"/>
      <c r="AML142" s="172"/>
    </row>
    <row r="143" spans="1:1026" s="282" customFormat="1">
      <c r="A143" s="408" t="s">
        <v>545</v>
      </c>
      <c r="B143" s="408" t="s">
        <v>546</v>
      </c>
      <c r="C143" s="154">
        <f t="shared" si="169"/>
        <v>17</v>
      </c>
      <c r="D143" s="167">
        <f t="shared" si="170"/>
        <v>68</v>
      </c>
      <c r="E143" s="166" t="str">
        <f t="shared" si="171"/>
        <v>9C</v>
      </c>
      <c r="F143" s="367" t="str">
        <f t="shared" si="172"/>
        <v>1B</v>
      </c>
      <c r="G143" s="367" t="str">
        <f t="shared" si="173"/>
        <v>06</v>
      </c>
      <c r="H143" s="367" t="str">
        <f t="shared" si="174"/>
        <v>57</v>
      </c>
      <c r="I143" s="367" t="str">
        <f t="shared" si="175"/>
        <v>00</v>
      </c>
      <c r="J143" s="367" t="str">
        <f t="shared" si="176"/>
        <v>23</v>
      </c>
      <c r="K143" s="367" t="str">
        <f t="shared" si="177"/>
        <v>06</v>
      </c>
      <c r="L143" s="367" t="str">
        <f t="shared" si="178"/>
        <v>3D</v>
      </c>
      <c r="M143" s="367" t="str">
        <f t="shared" si="179"/>
        <v>4</v>
      </c>
      <c r="N143" s="367" t="str">
        <f t="shared" si="180"/>
        <v/>
      </c>
      <c r="O143" s="156" t="str">
        <f t="shared" si="181"/>
        <v/>
      </c>
      <c r="P143" s="157" t="str">
        <f t="shared" si="214"/>
        <v>1</v>
      </c>
      <c r="Q143" s="158" t="str">
        <f t="shared" si="214"/>
        <v>0</v>
      </c>
      <c r="R143" s="158" t="str">
        <f t="shared" si="214"/>
        <v>0</v>
      </c>
      <c r="S143" s="159" t="str">
        <f t="shared" si="214"/>
        <v>1</v>
      </c>
      <c r="T143" s="158" t="str">
        <f t="shared" si="214"/>
        <v>1</v>
      </c>
      <c r="U143" s="158" t="str">
        <f t="shared" si="214"/>
        <v>1</v>
      </c>
      <c r="V143" s="158" t="str">
        <f t="shared" si="214"/>
        <v>0</v>
      </c>
      <c r="W143" s="159" t="str">
        <f t="shared" si="214"/>
        <v>0</v>
      </c>
      <c r="X143" s="158" t="str">
        <f t="shared" si="215"/>
        <v>0</v>
      </c>
      <c r="Y143" s="158" t="str">
        <f t="shared" si="215"/>
        <v>0</v>
      </c>
      <c r="Z143" s="158" t="str">
        <f t="shared" si="215"/>
        <v>0</v>
      </c>
      <c r="AA143" s="159" t="str">
        <f t="shared" si="215"/>
        <v>1</v>
      </c>
      <c r="AB143" s="161" t="str">
        <f t="shared" si="215"/>
        <v>1</v>
      </c>
      <c r="AC143" s="161" t="str">
        <f t="shared" si="215"/>
        <v>0</v>
      </c>
      <c r="AD143" s="158" t="str">
        <f t="shared" si="215"/>
        <v>1</v>
      </c>
      <c r="AE143" s="159" t="str">
        <f t="shared" si="215"/>
        <v>1</v>
      </c>
      <c r="AF143" s="367" t="str">
        <f t="shared" si="216"/>
        <v>0</v>
      </c>
      <c r="AG143" s="162" t="str">
        <f t="shared" si="216"/>
        <v>0</v>
      </c>
      <c r="AH143" s="163" t="str">
        <f t="shared" si="216"/>
        <v>0</v>
      </c>
      <c r="AI143" s="165" t="str">
        <f t="shared" si="216"/>
        <v>0</v>
      </c>
      <c r="AJ143" s="164" t="str">
        <f t="shared" si="216"/>
        <v>0</v>
      </c>
      <c r="AK143" s="164" t="str">
        <f t="shared" si="216"/>
        <v>1</v>
      </c>
      <c r="AL143" s="289" t="str">
        <f t="shared" si="216"/>
        <v>1</v>
      </c>
      <c r="AM143" s="165" t="str">
        <f t="shared" si="216"/>
        <v>0</v>
      </c>
      <c r="AN143" s="230" t="str">
        <f t="shared" si="217"/>
        <v>0</v>
      </c>
      <c r="AO143" s="230" t="str">
        <f t="shared" si="217"/>
        <v>1</v>
      </c>
      <c r="AP143" s="230" t="str">
        <f t="shared" si="217"/>
        <v>0</v>
      </c>
      <c r="AQ143" s="231" t="str">
        <f t="shared" si="217"/>
        <v>1</v>
      </c>
      <c r="AR143" s="230" t="str">
        <f t="shared" si="217"/>
        <v>0</v>
      </c>
      <c r="AS143" s="230" t="str">
        <f t="shared" si="217"/>
        <v>1</v>
      </c>
      <c r="AT143" s="230" t="str">
        <f t="shared" si="217"/>
        <v>1</v>
      </c>
      <c r="AU143" s="231" t="str">
        <f t="shared" si="217"/>
        <v>1</v>
      </c>
      <c r="AV143" s="230" t="str">
        <f t="shared" si="218"/>
        <v>0</v>
      </c>
      <c r="AW143" s="232" t="str">
        <f t="shared" si="218"/>
        <v>0</v>
      </c>
      <c r="AX143" s="232" t="str">
        <f t="shared" si="218"/>
        <v>0</v>
      </c>
      <c r="AY143" s="233" t="str">
        <f t="shared" si="218"/>
        <v>0</v>
      </c>
      <c r="AZ143" s="232" t="str">
        <f t="shared" si="218"/>
        <v>0</v>
      </c>
      <c r="BA143" s="232" t="str">
        <f t="shared" si="218"/>
        <v>0</v>
      </c>
      <c r="BB143" s="232" t="str">
        <f t="shared" si="218"/>
        <v>0</v>
      </c>
      <c r="BC143" s="233" t="str">
        <f t="shared" si="218"/>
        <v>0</v>
      </c>
      <c r="BD143" s="168" t="str">
        <f t="shared" si="219"/>
        <v>0</v>
      </c>
      <c r="BE143" s="168" t="str">
        <f t="shared" si="219"/>
        <v>0</v>
      </c>
      <c r="BF143" s="168" t="str">
        <f t="shared" si="219"/>
        <v>1</v>
      </c>
      <c r="BG143" s="169" t="str">
        <f t="shared" si="219"/>
        <v>0</v>
      </c>
      <c r="BH143" s="168" t="str">
        <f t="shared" si="219"/>
        <v>0</v>
      </c>
      <c r="BI143" s="168" t="str">
        <f t="shared" si="219"/>
        <v>0</v>
      </c>
      <c r="BJ143" s="168" t="str">
        <f t="shared" si="219"/>
        <v>1</v>
      </c>
      <c r="BK143" s="169" t="str">
        <f t="shared" si="219"/>
        <v>1</v>
      </c>
      <c r="BL143" s="168" t="str">
        <f t="shared" si="220"/>
        <v>0</v>
      </c>
      <c r="BM143" s="168" t="str">
        <f t="shared" si="220"/>
        <v>0</v>
      </c>
      <c r="BN143" s="168" t="str">
        <f t="shared" si="220"/>
        <v>0</v>
      </c>
      <c r="BO143" s="169" t="str">
        <f t="shared" si="220"/>
        <v>0</v>
      </c>
      <c r="BP143" s="168" t="str">
        <f t="shared" si="220"/>
        <v>0</v>
      </c>
      <c r="BQ143" s="168" t="str">
        <f t="shared" si="220"/>
        <v>1</v>
      </c>
      <c r="BR143" s="168" t="str">
        <f t="shared" si="220"/>
        <v>1</v>
      </c>
      <c r="BS143" s="169" t="str">
        <f t="shared" si="220"/>
        <v>0</v>
      </c>
      <c r="BT143" s="302" t="str">
        <f t="shared" si="221"/>
        <v>0</v>
      </c>
      <c r="BU143" s="302" t="str">
        <f t="shared" si="221"/>
        <v>0</v>
      </c>
      <c r="BV143" s="302" t="str">
        <f t="shared" si="221"/>
        <v>1</v>
      </c>
      <c r="BW143" s="303" t="str">
        <f t="shared" si="221"/>
        <v>1</v>
      </c>
      <c r="BX143" s="302" t="str">
        <f t="shared" si="221"/>
        <v>1</v>
      </c>
      <c r="BY143" s="302" t="str">
        <f t="shared" si="221"/>
        <v>1</v>
      </c>
      <c r="BZ143" s="302" t="str">
        <f t="shared" si="221"/>
        <v>0</v>
      </c>
      <c r="CA143" s="303" t="str">
        <f t="shared" si="221"/>
        <v>1</v>
      </c>
      <c r="CB143" s="164" t="str">
        <f t="shared" si="222"/>
        <v>0</v>
      </c>
      <c r="CC143" s="289" t="str">
        <f t="shared" si="222"/>
        <v>1</v>
      </c>
      <c r="CD143" s="340" t="str">
        <f t="shared" si="222"/>
        <v>0</v>
      </c>
      <c r="CE143" s="341" t="str">
        <f t="shared" si="222"/>
        <v>0</v>
      </c>
      <c r="CF143" s="340" t="str">
        <f t="shared" si="222"/>
        <v>0</v>
      </c>
      <c r="CG143" s="340" t="str">
        <f t="shared" si="222"/>
        <v>0</v>
      </c>
      <c r="CH143" s="340" t="str">
        <f t="shared" si="222"/>
        <v>0</v>
      </c>
      <c r="CI143" s="341" t="str">
        <f t="shared" si="222"/>
        <v>0</v>
      </c>
      <c r="CJ143" s="367"/>
      <c r="CK143" s="367"/>
      <c r="CL143" s="32" t="str">
        <f t="shared" si="223"/>
        <v>9C1B</v>
      </c>
      <c r="CM143" s="285">
        <f t="shared" si="182"/>
        <v>87</v>
      </c>
      <c r="CN143" s="285">
        <f t="shared" si="183"/>
        <v>97</v>
      </c>
      <c r="CO143" s="142">
        <f t="shared" si="184"/>
        <v>67.099999999999994</v>
      </c>
      <c r="CP143" s="142">
        <f t="shared" si="185"/>
        <v>19.499999999999996</v>
      </c>
      <c r="CQ143" s="154">
        <f t="shared" si="224"/>
        <v>3</v>
      </c>
      <c r="CR143" s="367"/>
      <c r="CS143" s="170">
        <f t="shared" si="186"/>
        <v>9</v>
      </c>
      <c r="CT143" s="23">
        <f t="shared" si="187"/>
        <v>12</v>
      </c>
      <c r="CU143" s="171">
        <f t="shared" si="188"/>
        <v>1</v>
      </c>
      <c r="CV143" s="23">
        <f t="shared" si="189"/>
        <v>11</v>
      </c>
      <c r="CW143" s="172">
        <f t="shared" si="190"/>
        <v>0</v>
      </c>
      <c r="CX143" s="24">
        <f t="shared" si="191"/>
        <v>6</v>
      </c>
      <c r="CY143" s="267">
        <f t="shared" si="192"/>
        <v>5</v>
      </c>
      <c r="CZ143" s="268">
        <f t="shared" si="193"/>
        <v>7</v>
      </c>
      <c r="DA143" s="267">
        <f t="shared" si="194"/>
        <v>0</v>
      </c>
      <c r="DB143" s="268">
        <f t="shared" si="195"/>
        <v>0</v>
      </c>
      <c r="DC143" s="173">
        <f t="shared" si="196"/>
        <v>2</v>
      </c>
      <c r="DD143" s="26">
        <f t="shared" si="197"/>
        <v>3</v>
      </c>
      <c r="DE143" s="173">
        <f t="shared" si="198"/>
        <v>0</v>
      </c>
      <c r="DF143" s="26">
        <f t="shared" si="199"/>
        <v>6</v>
      </c>
      <c r="DG143" s="326">
        <f t="shared" si="200"/>
        <v>3</v>
      </c>
      <c r="DH143" s="327">
        <f t="shared" si="201"/>
        <v>13</v>
      </c>
      <c r="DI143" s="172">
        <f t="shared" si="202"/>
        <v>4</v>
      </c>
      <c r="DJ143" s="24">
        <f t="shared" si="203"/>
        <v>0</v>
      </c>
      <c r="DK143" s="172"/>
      <c r="DL143" s="19">
        <f t="shared" si="204"/>
        <v>156</v>
      </c>
      <c r="DM143" s="19">
        <f t="shared" si="205"/>
        <v>27</v>
      </c>
      <c r="DN143" s="174">
        <f t="shared" si="206"/>
        <v>6</v>
      </c>
      <c r="DO143" s="278">
        <f t="shared" si="207"/>
        <v>87</v>
      </c>
      <c r="DP143" s="278">
        <f t="shared" si="208"/>
        <v>0</v>
      </c>
      <c r="DQ143" s="20">
        <f t="shared" si="209"/>
        <v>35</v>
      </c>
      <c r="DR143" s="20">
        <f t="shared" si="210"/>
        <v>6</v>
      </c>
      <c r="DS143" s="337">
        <f t="shared" si="211"/>
        <v>61</v>
      </c>
      <c r="DT143" s="174">
        <f t="shared" si="212"/>
        <v>64</v>
      </c>
      <c r="DU143" s="172">
        <f t="shared" si="213"/>
        <v>61</v>
      </c>
      <c r="DV143" s="172"/>
      <c r="DW143" s="172"/>
      <c r="DX143" s="172"/>
      <c r="DY143" s="172"/>
      <c r="DZ143" s="172"/>
      <c r="EA143" s="172"/>
      <c r="EB143" s="172"/>
      <c r="EC143" s="172"/>
      <c r="ED143" s="172"/>
      <c r="EE143" s="172"/>
      <c r="EF143" s="172"/>
      <c r="EG143" s="172"/>
      <c r="EH143" s="172"/>
      <c r="EI143" s="172"/>
      <c r="EJ143" s="172"/>
      <c r="EK143" s="172"/>
      <c r="EL143" s="172"/>
      <c r="EM143" s="172"/>
      <c r="EN143" s="172"/>
      <c r="EO143" s="172"/>
      <c r="EP143" s="172"/>
      <c r="EQ143" s="172"/>
      <c r="ER143" s="172"/>
      <c r="ES143" s="172"/>
      <c r="ET143" s="172"/>
      <c r="EU143" s="172"/>
      <c r="EV143" s="172"/>
      <c r="EW143" s="172"/>
      <c r="EX143" s="172"/>
      <c r="EY143" s="172"/>
      <c r="EZ143" s="172"/>
      <c r="FA143" s="172"/>
      <c r="FB143" s="172"/>
      <c r="FC143" s="172"/>
      <c r="FD143" s="172"/>
      <c r="FE143" s="172"/>
      <c r="FF143" s="172"/>
      <c r="FG143" s="172"/>
      <c r="FH143" s="172"/>
      <c r="FI143" s="172"/>
      <c r="FJ143" s="172"/>
      <c r="FK143" s="172"/>
      <c r="FL143" s="172"/>
      <c r="FM143" s="172"/>
      <c r="FN143" s="172"/>
      <c r="FO143" s="172"/>
      <c r="FP143" s="172"/>
      <c r="FQ143" s="172"/>
      <c r="FR143" s="172"/>
      <c r="FS143" s="172"/>
      <c r="FT143" s="172"/>
      <c r="FU143" s="172"/>
      <c r="FV143" s="172"/>
      <c r="FW143" s="172"/>
      <c r="FX143" s="172"/>
      <c r="FY143" s="172"/>
      <c r="FZ143" s="172"/>
      <c r="GA143" s="172"/>
      <c r="GB143" s="172"/>
      <c r="GC143" s="172"/>
      <c r="GD143" s="172"/>
      <c r="GE143" s="172"/>
      <c r="GF143" s="172"/>
      <c r="GG143" s="172"/>
      <c r="GH143" s="172"/>
      <c r="GI143" s="172"/>
      <c r="GJ143" s="172"/>
      <c r="GK143" s="172"/>
      <c r="GL143" s="172"/>
      <c r="GM143" s="172"/>
      <c r="GN143" s="172"/>
      <c r="GO143" s="172"/>
      <c r="GP143" s="172"/>
      <c r="GQ143" s="172"/>
      <c r="GR143" s="172"/>
      <c r="GS143" s="172"/>
      <c r="GT143" s="172"/>
      <c r="GU143" s="172"/>
      <c r="GV143" s="172"/>
      <c r="GW143" s="172"/>
      <c r="GX143" s="172"/>
      <c r="GY143" s="172"/>
      <c r="GZ143" s="172"/>
      <c r="HA143" s="172"/>
      <c r="HB143" s="172"/>
      <c r="HC143" s="172"/>
      <c r="HD143" s="172"/>
      <c r="HE143" s="172"/>
      <c r="HF143" s="172"/>
      <c r="HG143" s="172"/>
      <c r="HH143" s="172"/>
      <c r="HI143" s="172"/>
      <c r="HJ143" s="172"/>
      <c r="HK143" s="172"/>
      <c r="HL143" s="172"/>
      <c r="HM143" s="172"/>
      <c r="HN143" s="172"/>
      <c r="HO143" s="172"/>
      <c r="HP143" s="172"/>
      <c r="HQ143" s="172"/>
      <c r="HR143" s="172"/>
      <c r="HS143" s="172"/>
      <c r="HT143" s="172"/>
      <c r="HU143" s="172"/>
      <c r="HV143" s="172"/>
      <c r="HW143" s="172"/>
      <c r="HX143" s="172"/>
      <c r="HY143" s="172"/>
      <c r="HZ143" s="172"/>
      <c r="IA143" s="172"/>
      <c r="IB143" s="172"/>
      <c r="IC143" s="172"/>
      <c r="ID143" s="172"/>
      <c r="IE143" s="172"/>
      <c r="IF143" s="172"/>
      <c r="IG143" s="172"/>
      <c r="IH143" s="172"/>
      <c r="II143" s="172"/>
      <c r="IJ143" s="172"/>
      <c r="IK143" s="172"/>
      <c r="IL143" s="172"/>
      <c r="IM143" s="172"/>
      <c r="IN143" s="172"/>
      <c r="IO143" s="172"/>
      <c r="IP143" s="172"/>
      <c r="IQ143" s="172"/>
      <c r="IR143" s="172"/>
      <c r="IS143" s="172"/>
      <c r="IT143" s="172"/>
      <c r="IU143" s="172"/>
      <c r="IV143" s="172"/>
      <c r="IW143" s="172"/>
      <c r="IX143" s="172"/>
      <c r="IY143" s="172"/>
      <c r="IZ143" s="172"/>
      <c r="JA143" s="172"/>
      <c r="JB143" s="172"/>
      <c r="JC143" s="172"/>
      <c r="JD143" s="172"/>
      <c r="JE143" s="172"/>
      <c r="JF143" s="172"/>
      <c r="JG143" s="172"/>
      <c r="JH143" s="172"/>
      <c r="JI143" s="172"/>
      <c r="JJ143" s="172"/>
      <c r="JK143" s="172"/>
      <c r="JL143" s="172"/>
      <c r="JM143" s="172"/>
      <c r="JN143" s="172"/>
      <c r="JO143" s="172"/>
      <c r="JP143" s="172"/>
      <c r="JQ143" s="172"/>
      <c r="JR143" s="172"/>
      <c r="JS143" s="172"/>
      <c r="JT143" s="172"/>
      <c r="JU143" s="172"/>
      <c r="JV143" s="172"/>
      <c r="JW143" s="172"/>
      <c r="JX143" s="172"/>
      <c r="JY143" s="172"/>
      <c r="JZ143" s="172"/>
      <c r="KA143" s="172"/>
      <c r="KB143" s="172"/>
      <c r="KC143" s="172"/>
      <c r="KD143" s="172"/>
      <c r="KE143" s="172"/>
      <c r="KF143" s="172"/>
      <c r="KG143" s="172"/>
      <c r="KH143" s="172"/>
      <c r="KI143" s="172"/>
      <c r="KJ143" s="172"/>
      <c r="KK143" s="172"/>
      <c r="KL143" s="172"/>
      <c r="KM143" s="172"/>
      <c r="KN143" s="172"/>
      <c r="KO143" s="172"/>
      <c r="KP143" s="172"/>
      <c r="KQ143" s="172"/>
      <c r="KR143" s="172"/>
      <c r="KS143" s="172"/>
      <c r="KT143" s="172"/>
      <c r="KU143" s="172"/>
      <c r="KV143" s="172"/>
      <c r="KW143" s="172"/>
      <c r="KX143" s="172"/>
      <c r="KY143" s="172"/>
      <c r="KZ143" s="172"/>
      <c r="LA143" s="172"/>
      <c r="LB143" s="172"/>
      <c r="LC143" s="172"/>
      <c r="LD143" s="172"/>
      <c r="LE143" s="172"/>
      <c r="LF143" s="172"/>
      <c r="LG143" s="172"/>
      <c r="LH143" s="172"/>
      <c r="LI143" s="172"/>
      <c r="LJ143" s="172"/>
      <c r="LK143" s="172"/>
      <c r="LL143" s="172"/>
      <c r="LM143" s="172"/>
      <c r="LN143" s="172"/>
      <c r="LO143" s="172"/>
      <c r="LP143" s="172"/>
      <c r="LQ143" s="172"/>
      <c r="LR143" s="172"/>
      <c r="LS143" s="172"/>
      <c r="LT143" s="172"/>
      <c r="LU143" s="172"/>
      <c r="LV143" s="172"/>
      <c r="LW143" s="172"/>
      <c r="LX143" s="172"/>
      <c r="LY143" s="172"/>
      <c r="LZ143" s="172"/>
      <c r="MA143" s="172"/>
      <c r="MB143" s="172"/>
      <c r="MC143" s="172"/>
      <c r="MD143" s="172"/>
      <c r="ME143" s="172"/>
      <c r="MF143" s="172"/>
      <c r="MG143" s="172"/>
      <c r="MH143" s="172"/>
      <c r="MI143" s="172"/>
      <c r="MJ143" s="172"/>
      <c r="MK143" s="172"/>
      <c r="ML143" s="172"/>
      <c r="MM143" s="172"/>
      <c r="MN143" s="172"/>
      <c r="MO143" s="172"/>
      <c r="MP143" s="172"/>
      <c r="MQ143" s="172"/>
      <c r="MR143" s="172"/>
      <c r="MS143" s="172"/>
      <c r="MT143" s="172"/>
      <c r="MU143" s="172"/>
      <c r="MV143" s="172"/>
      <c r="MW143" s="172"/>
      <c r="MX143" s="172"/>
      <c r="MY143" s="172"/>
      <c r="MZ143" s="172"/>
      <c r="NA143" s="172"/>
      <c r="NB143" s="172"/>
      <c r="NC143" s="172"/>
      <c r="ND143" s="172"/>
      <c r="NE143" s="172"/>
      <c r="NF143" s="172"/>
      <c r="NG143" s="172"/>
      <c r="NH143" s="172"/>
      <c r="NI143" s="172"/>
      <c r="NJ143" s="172"/>
      <c r="NK143" s="172"/>
      <c r="NL143" s="172"/>
      <c r="NM143" s="172"/>
      <c r="NN143" s="172"/>
      <c r="NO143" s="172"/>
      <c r="NP143" s="172"/>
      <c r="NQ143" s="172"/>
      <c r="NR143" s="172"/>
      <c r="NS143" s="172"/>
      <c r="NT143" s="172"/>
      <c r="NU143" s="172"/>
      <c r="NV143" s="172"/>
      <c r="NW143" s="172"/>
      <c r="NX143" s="172"/>
      <c r="NY143" s="172"/>
      <c r="NZ143" s="172"/>
      <c r="OA143" s="172"/>
      <c r="OB143" s="172"/>
      <c r="OC143" s="172"/>
      <c r="OD143" s="172"/>
      <c r="OE143" s="172"/>
      <c r="OF143" s="172"/>
      <c r="OG143" s="172"/>
      <c r="OH143" s="172"/>
      <c r="OI143" s="172"/>
      <c r="OJ143" s="172"/>
      <c r="OK143" s="172"/>
      <c r="OL143" s="172"/>
      <c r="OM143" s="172"/>
      <c r="ON143" s="172"/>
      <c r="OO143" s="172"/>
      <c r="OP143" s="172"/>
      <c r="OQ143" s="172"/>
      <c r="OR143" s="172"/>
      <c r="OS143" s="172"/>
      <c r="OT143" s="172"/>
      <c r="OU143" s="172"/>
      <c r="OV143" s="172"/>
      <c r="OW143" s="172"/>
      <c r="OX143" s="172"/>
      <c r="OY143" s="172"/>
      <c r="OZ143" s="172"/>
      <c r="PA143" s="172"/>
      <c r="PB143" s="172"/>
      <c r="PC143" s="172"/>
      <c r="PD143" s="172"/>
      <c r="PE143" s="172"/>
      <c r="PF143" s="172"/>
      <c r="PG143" s="172"/>
      <c r="PH143" s="172"/>
      <c r="PI143" s="172"/>
      <c r="PJ143" s="172"/>
      <c r="PK143" s="172"/>
      <c r="PL143" s="172"/>
      <c r="PM143" s="172"/>
      <c r="PN143" s="172"/>
      <c r="PO143" s="172"/>
      <c r="PP143" s="172"/>
      <c r="PQ143" s="172"/>
      <c r="PR143" s="172"/>
      <c r="PS143" s="172"/>
      <c r="PT143" s="172"/>
      <c r="PU143" s="172"/>
      <c r="PV143" s="172"/>
      <c r="PW143" s="172"/>
      <c r="PX143" s="172"/>
      <c r="PY143" s="172"/>
      <c r="PZ143" s="172"/>
      <c r="QA143" s="172"/>
      <c r="QB143" s="172"/>
      <c r="QC143" s="172"/>
      <c r="QD143" s="172"/>
      <c r="QE143" s="172"/>
      <c r="QF143" s="172"/>
      <c r="QG143" s="172"/>
      <c r="QH143" s="172"/>
      <c r="QI143" s="172"/>
      <c r="QJ143" s="172"/>
      <c r="QK143" s="172"/>
      <c r="QL143" s="172"/>
      <c r="QM143" s="172"/>
      <c r="QN143" s="172"/>
      <c r="QO143" s="172"/>
      <c r="QP143" s="172"/>
      <c r="QQ143" s="172"/>
      <c r="QR143" s="172"/>
      <c r="QS143" s="172"/>
      <c r="QT143" s="172"/>
      <c r="QU143" s="172"/>
      <c r="QV143" s="172"/>
      <c r="QW143" s="172"/>
      <c r="QX143" s="172"/>
      <c r="QY143" s="172"/>
      <c r="QZ143" s="172"/>
      <c r="RA143" s="172"/>
      <c r="RB143" s="172"/>
      <c r="RC143" s="172"/>
      <c r="RD143" s="172"/>
      <c r="RE143" s="172"/>
      <c r="RF143" s="172"/>
      <c r="RG143" s="172"/>
      <c r="RH143" s="172"/>
      <c r="RI143" s="172"/>
      <c r="RJ143" s="172"/>
      <c r="RK143" s="172"/>
      <c r="RL143" s="172"/>
      <c r="RM143" s="172"/>
      <c r="RN143" s="172"/>
      <c r="RO143" s="172"/>
      <c r="RP143" s="172"/>
      <c r="RQ143" s="172"/>
      <c r="RR143" s="172"/>
      <c r="RS143" s="172"/>
      <c r="RT143" s="172"/>
      <c r="RU143" s="172"/>
      <c r="RV143" s="172"/>
      <c r="RW143" s="172"/>
      <c r="RX143" s="172"/>
      <c r="RY143" s="172"/>
      <c r="RZ143" s="172"/>
      <c r="SA143" s="172"/>
      <c r="SB143" s="172"/>
      <c r="SC143" s="172"/>
      <c r="SD143" s="172"/>
      <c r="SE143" s="172"/>
      <c r="SF143" s="172"/>
      <c r="SG143" s="172"/>
      <c r="SH143" s="172"/>
      <c r="SI143" s="172"/>
      <c r="SJ143" s="172"/>
      <c r="SK143" s="172"/>
      <c r="SL143" s="172"/>
      <c r="SM143" s="172"/>
      <c r="SN143" s="172"/>
      <c r="SO143" s="172"/>
      <c r="SP143" s="172"/>
      <c r="SQ143" s="172"/>
      <c r="SR143" s="172"/>
      <c r="SS143" s="172"/>
      <c r="ST143" s="172"/>
      <c r="SU143" s="172"/>
      <c r="SV143" s="172"/>
      <c r="SW143" s="172"/>
      <c r="SX143" s="172"/>
      <c r="SY143" s="172"/>
      <c r="SZ143" s="172"/>
      <c r="TA143" s="172"/>
      <c r="TB143" s="172"/>
      <c r="TC143" s="172"/>
      <c r="TD143" s="172"/>
      <c r="TE143" s="172"/>
      <c r="TF143" s="172"/>
      <c r="TG143" s="172"/>
      <c r="TH143" s="172"/>
      <c r="TI143" s="172"/>
      <c r="TJ143" s="172"/>
      <c r="TK143" s="172"/>
      <c r="TL143" s="172"/>
      <c r="TM143" s="172"/>
      <c r="TN143" s="172"/>
      <c r="TO143" s="172"/>
      <c r="TP143" s="172"/>
      <c r="TQ143" s="172"/>
      <c r="TR143" s="172"/>
      <c r="TS143" s="172"/>
      <c r="TT143" s="172"/>
      <c r="TU143" s="172"/>
      <c r="TV143" s="172"/>
      <c r="TW143" s="172"/>
      <c r="TX143" s="172"/>
      <c r="TY143" s="172"/>
      <c r="TZ143" s="172"/>
      <c r="UA143" s="172"/>
      <c r="UB143" s="172"/>
      <c r="UC143" s="172"/>
      <c r="UD143" s="172"/>
      <c r="UE143" s="172"/>
      <c r="UF143" s="172"/>
      <c r="UG143" s="172"/>
      <c r="UH143" s="172"/>
      <c r="UI143" s="172"/>
      <c r="UJ143" s="172"/>
      <c r="UK143" s="172"/>
      <c r="UL143" s="172"/>
      <c r="UM143" s="172"/>
      <c r="UN143" s="172"/>
      <c r="UO143" s="172"/>
      <c r="UP143" s="172"/>
      <c r="UQ143" s="172"/>
      <c r="UR143" s="172"/>
      <c r="US143" s="172"/>
      <c r="UT143" s="172"/>
      <c r="UU143" s="172"/>
      <c r="UV143" s="172"/>
      <c r="UW143" s="172"/>
      <c r="UX143" s="172"/>
      <c r="UY143" s="172"/>
      <c r="UZ143" s="172"/>
      <c r="VA143" s="172"/>
      <c r="VB143" s="172"/>
      <c r="VC143" s="172"/>
      <c r="VD143" s="172"/>
      <c r="VE143" s="172"/>
      <c r="VF143" s="172"/>
      <c r="VG143" s="172"/>
      <c r="VH143" s="172"/>
      <c r="VI143" s="172"/>
      <c r="VJ143" s="172"/>
      <c r="VK143" s="172"/>
      <c r="VL143" s="172"/>
      <c r="VM143" s="172"/>
      <c r="VN143" s="172"/>
      <c r="VO143" s="172"/>
      <c r="VP143" s="172"/>
      <c r="VQ143" s="172"/>
      <c r="VR143" s="172"/>
      <c r="VS143" s="172"/>
      <c r="VT143" s="172"/>
      <c r="VU143" s="172"/>
      <c r="VV143" s="172"/>
      <c r="VW143" s="172"/>
      <c r="VX143" s="172"/>
      <c r="VY143" s="172"/>
      <c r="VZ143" s="172"/>
      <c r="WA143" s="172"/>
      <c r="WB143" s="172"/>
      <c r="WC143" s="172"/>
      <c r="WD143" s="172"/>
      <c r="WE143" s="172"/>
      <c r="WF143" s="172"/>
      <c r="WG143" s="172"/>
      <c r="WH143" s="172"/>
      <c r="WI143" s="172"/>
      <c r="WJ143" s="172"/>
      <c r="WK143" s="172"/>
      <c r="WL143" s="172"/>
      <c r="WM143" s="172"/>
      <c r="WN143" s="172"/>
      <c r="WO143" s="172"/>
      <c r="WP143" s="172"/>
      <c r="WQ143" s="172"/>
      <c r="WR143" s="172"/>
      <c r="WS143" s="172"/>
      <c r="WT143" s="172"/>
      <c r="WU143" s="172"/>
      <c r="WV143" s="172"/>
      <c r="WW143" s="172"/>
      <c r="WX143" s="172"/>
      <c r="WY143" s="172"/>
      <c r="WZ143" s="172"/>
      <c r="XA143" s="172"/>
      <c r="XB143" s="172"/>
      <c r="XC143" s="172"/>
      <c r="XD143" s="172"/>
      <c r="XE143" s="172"/>
      <c r="XF143" s="172"/>
      <c r="XG143" s="172"/>
      <c r="XH143" s="172"/>
      <c r="XI143" s="172"/>
      <c r="XJ143" s="172"/>
      <c r="XK143" s="172"/>
      <c r="XL143" s="172"/>
      <c r="XM143" s="172"/>
      <c r="XN143" s="172"/>
      <c r="XO143" s="172"/>
      <c r="XP143" s="172"/>
      <c r="XQ143" s="172"/>
      <c r="XR143" s="172"/>
      <c r="XS143" s="172"/>
      <c r="XT143" s="172"/>
      <c r="XU143" s="172"/>
      <c r="XV143" s="172"/>
      <c r="XW143" s="172"/>
      <c r="XX143" s="172"/>
      <c r="XY143" s="172"/>
      <c r="XZ143" s="172"/>
      <c r="YA143" s="172"/>
      <c r="YB143" s="172"/>
      <c r="YC143" s="172"/>
      <c r="YD143" s="172"/>
      <c r="YE143" s="172"/>
      <c r="YF143" s="172"/>
      <c r="YG143" s="172"/>
      <c r="YH143" s="172"/>
      <c r="YI143" s="172"/>
      <c r="YJ143" s="172"/>
      <c r="YK143" s="172"/>
      <c r="YL143" s="172"/>
      <c r="YM143" s="172"/>
      <c r="YN143" s="172"/>
      <c r="YO143" s="172"/>
      <c r="YP143" s="172"/>
      <c r="YQ143" s="172"/>
      <c r="YR143" s="172"/>
      <c r="YS143" s="172"/>
      <c r="YT143" s="172"/>
      <c r="YU143" s="172"/>
      <c r="YV143" s="172"/>
      <c r="YW143" s="172"/>
      <c r="YX143" s="172"/>
      <c r="YY143" s="172"/>
      <c r="YZ143" s="172"/>
      <c r="ZA143" s="172"/>
      <c r="ZB143" s="172"/>
      <c r="ZC143" s="172"/>
      <c r="ZD143" s="172"/>
      <c r="ZE143" s="172"/>
      <c r="ZF143" s="172"/>
      <c r="ZG143" s="172"/>
      <c r="ZH143" s="172"/>
      <c r="ZI143" s="172"/>
      <c r="ZJ143" s="172"/>
      <c r="ZK143" s="172"/>
      <c r="ZL143" s="172"/>
      <c r="ZM143" s="172"/>
      <c r="ZN143" s="172"/>
      <c r="ZO143" s="172"/>
      <c r="ZP143" s="172"/>
      <c r="ZQ143" s="172"/>
      <c r="ZR143" s="172"/>
      <c r="ZS143" s="172"/>
      <c r="ZT143" s="172"/>
      <c r="ZU143" s="172"/>
      <c r="ZV143" s="172"/>
      <c r="ZW143" s="172"/>
      <c r="ZX143" s="172"/>
      <c r="ZY143" s="172"/>
      <c r="ZZ143" s="172"/>
      <c r="AAA143" s="172"/>
      <c r="AAB143" s="172"/>
      <c r="AAC143" s="172"/>
      <c r="AAD143" s="172"/>
      <c r="AAE143" s="172"/>
      <c r="AAF143" s="172"/>
      <c r="AAG143" s="172"/>
      <c r="AAH143" s="172"/>
      <c r="AAI143" s="172"/>
      <c r="AAJ143" s="172"/>
      <c r="AAK143" s="172"/>
      <c r="AAL143" s="172"/>
      <c r="AAM143" s="172"/>
      <c r="AAN143" s="172"/>
      <c r="AAO143" s="172"/>
      <c r="AAP143" s="172"/>
      <c r="AAQ143" s="172"/>
      <c r="AAR143" s="172"/>
      <c r="AAS143" s="172"/>
      <c r="AAT143" s="172"/>
      <c r="AAU143" s="172"/>
      <c r="AAV143" s="172"/>
      <c r="AAW143" s="172"/>
      <c r="AAX143" s="172"/>
      <c r="AAY143" s="172"/>
      <c r="AAZ143" s="172"/>
      <c r="ABA143" s="172"/>
      <c r="ABB143" s="172"/>
      <c r="ABC143" s="172"/>
      <c r="ABD143" s="172"/>
      <c r="ABE143" s="172"/>
      <c r="ABF143" s="172"/>
      <c r="ABG143" s="172"/>
      <c r="ABH143" s="172"/>
      <c r="ABI143" s="172"/>
      <c r="ABJ143" s="172"/>
      <c r="ABK143" s="172"/>
      <c r="ABL143" s="172"/>
      <c r="ABM143" s="172"/>
      <c r="ABN143" s="172"/>
      <c r="ABO143" s="172"/>
      <c r="ABP143" s="172"/>
      <c r="ABQ143" s="172"/>
      <c r="ABR143" s="172"/>
      <c r="ABS143" s="172"/>
      <c r="ABT143" s="172"/>
      <c r="ABU143" s="172"/>
      <c r="ABV143" s="172"/>
      <c r="ABW143" s="172"/>
      <c r="ABX143" s="172"/>
      <c r="ABY143" s="172"/>
      <c r="ABZ143" s="172"/>
      <c r="ACA143" s="172"/>
      <c r="ACB143" s="172"/>
      <c r="ACC143" s="172"/>
      <c r="ACD143" s="172"/>
      <c r="ACE143" s="172"/>
      <c r="ACF143" s="172"/>
      <c r="ACG143" s="172"/>
      <c r="ACH143" s="172"/>
      <c r="ACI143" s="172"/>
      <c r="ACJ143" s="172"/>
      <c r="ACK143" s="172"/>
      <c r="ACL143" s="172"/>
      <c r="ACM143" s="172"/>
      <c r="ACN143" s="172"/>
      <c r="ACO143" s="172"/>
      <c r="ACP143" s="172"/>
      <c r="ACQ143" s="172"/>
      <c r="ACR143" s="172"/>
      <c r="ACS143" s="172"/>
      <c r="ACT143" s="172"/>
      <c r="ACU143" s="172"/>
      <c r="ACV143" s="172"/>
      <c r="ACW143" s="172"/>
      <c r="ACX143" s="172"/>
      <c r="ACY143" s="172"/>
      <c r="ACZ143" s="172"/>
      <c r="ADA143" s="172"/>
      <c r="ADB143" s="172"/>
      <c r="ADC143" s="172"/>
      <c r="ADD143" s="172"/>
      <c r="ADE143" s="172"/>
      <c r="ADF143" s="172"/>
      <c r="ADG143" s="172"/>
      <c r="ADH143" s="172"/>
      <c r="ADI143" s="172"/>
      <c r="ADJ143" s="172"/>
      <c r="ADK143" s="172"/>
      <c r="ADL143" s="172"/>
      <c r="ADM143" s="172"/>
      <c r="ADN143" s="172"/>
      <c r="ADO143" s="172"/>
      <c r="ADP143" s="172"/>
      <c r="ADQ143" s="172"/>
      <c r="ADR143" s="172"/>
      <c r="ADS143" s="172"/>
      <c r="ADT143" s="172"/>
      <c r="ADU143" s="172"/>
      <c r="ADV143" s="172"/>
      <c r="ADW143" s="172"/>
      <c r="ADX143" s="172"/>
      <c r="ADY143" s="172"/>
      <c r="ADZ143" s="172"/>
      <c r="AEA143" s="172"/>
      <c r="AEB143" s="172"/>
      <c r="AEC143" s="172"/>
      <c r="AED143" s="172"/>
      <c r="AEE143" s="172"/>
      <c r="AEF143" s="172"/>
      <c r="AEG143" s="172"/>
      <c r="AEH143" s="172"/>
      <c r="AEI143" s="172"/>
      <c r="AEJ143" s="172"/>
      <c r="AEK143" s="172"/>
      <c r="AEL143" s="172"/>
      <c r="AEM143" s="172"/>
      <c r="AEN143" s="172"/>
      <c r="AEO143" s="172"/>
      <c r="AEP143" s="172"/>
      <c r="AEQ143" s="172"/>
      <c r="AER143" s="172"/>
      <c r="AES143" s="172"/>
      <c r="AET143" s="172"/>
      <c r="AEU143" s="172"/>
      <c r="AEV143" s="172"/>
      <c r="AEW143" s="172"/>
      <c r="AEX143" s="172"/>
      <c r="AEY143" s="172"/>
      <c r="AEZ143" s="172"/>
      <c r="AFA143" s="172"/>
      <c r="AFB143" s="172"/>
      <c r="AFC143" s="172"/>
      <c r="AFD143" s="172"/>
      <c r="AFE143" s="172"/>
      <c r="AFF143" s="172"/>
      <c r="AFG143" s="172"/>
      <c r="AFH143" s="172"/>
      <c r="AFI143" s="172"/>
      <c r="AFJ143" s="172"/>
      <c r="AFK143" s="172"/>
      <c r="AFL143" s="172"/>
      <c r="AFM143" s="172"/>
      <c r="AFN143" s="172"/>
      <c r="AFO143" s="172"/>
      <c r="AFP143" s="172"/>
      <c r="AFQ143" s="172"/>
      <c r="AFR143" s="172"/>
      <c r="AFS143" s="172"/>
      <c r="AFT143" s="172"/>
      <c r="AFU143" s="172"/>
      <c r="AFV143" s="172"/>
      <c r="AFW143" s="172"/>
      <c r="AFX143" s="172"/>
      <c r="AFY143" s="172"/>
      <c r="AFZ143" s="172"/>
      <c r="AGA143" s="172"/>
      <c r="AGB143" s="172"/>
      <c r="AGC143" s="172"/>
      <c r="AGD143" s="172"/>
      <c r="AGE143" s="172"/>
      <c r="AGF143" s="172"/>
      <c r="AGG143" s="172"/>
      <c r="AGH143" s="172"/>
      <c r="AGI143" s="172"/>
      <c r="AGJ143" s="172"/>
      <c r="AGK143" s="172"/>
      <c r="AGL143" s="172"/>
      <c r="AGM143" s="172"/>
      <c r="AGN143" s="172"/>
      <c r="AGO143" s="172"/>
      <c r="AGP143" s="172"/>
      <c r="AGQ143" s="172"/>
      <c r="AGR143" s="172"/>
      <c r="AGS143" s="172"/>
      <c r="AGT143" s="172"/>
      <c r="AGU143" s="172"/>
      <c r="AGV143" s="172"/>
      <c r="AGW143" s="172"/>
      <c r="AGX143" s="172"/>
      <c r="AGY143" s="172"/>
      <c r="AGZ143" s="172"/>
      <c r="AHA143" s="172"/>
      <c r="AHB143" s="172"/>
      <c r="AHC143" s="172"/>
      <c r="AHD143" s="172"/>
      <c r="AHE143" s="172"/>
      <c r="AHF143" s="172"/>
      <c r="AHG143" s="172"/>
      <c r="AHH143" s="172"/>
      <c r="AHI143" s="172"/>
      <c r="AHJ143" s="172"/>
      <c r="AHK143" s="172"/>
      <c r="AHL143" s="172"/>
      <c r="AHM143" s="172"/>
      <c r="AHN143" s="172"/>
      <c r="AHO143" s="172"/>
      <c r="AHP143" s="172"/>
      <c r="AHQ143" s="172"/>
      <c r="AHR143" s="172"/>
      <c r="AHS143" s="172"/>
      <c r="AHT143" s="172"/>
      <c r="AHU143" s="172"/>
      <c r="AHV143" s="172"/>
      <c r="AHW143" s="172"/>
      <c r="AHX143" s="172"/>
      <c r="AHY143" s="172"/>
      <c r="AHZ143" s="172"/>
      <c r="AIA143" s="172"/>
      <c r="AIB143" s="172"/>
      <c r="AIC143" s="172"/>
      <c r="AID143" s="172"/>
      <c r="AIE143" s="172"/>
      <c r="AIF143" s="172"/>
      <c r="AIG143" s="172"/>
      <c r="AIH143" s="172"/>
      <c r="AII143" s="172"/>
      <c r="AIJ143" s="172"/>
      <c r="AIK143" s="172"/>
      <c r="AIL143" s="172"/>
      <c r="AIM143" s="172"/>
      <c r="AIN143" s="172"/>
      <c r="AIO143" s="172"/>
      <c r="AIP143" s="172"/>
      <c r="AIQ143" s="172"/>
      <c r="AIR143" s="172"/>
      <c r="AIS143" s="172"/>
      <c r="AIT143" s="172"/>
      <c r="AIU143" s="172"/>
      <c r="AIV143" s="172"/>
      <c r="AIW143" s="172"/>
      <c r="AIX143" s="172"/>
      <c r="AIY143" s="172"/>
      <c r="AIZ143" s="172"/>
      <c r="AJA143" s="172"/>
      <c r="AJB143" s="172"/>
      <c r="AJC143" s="172"/>
      <c r="AJD143" s="172"/>
      <c r="AJE143" s="172"/>
      <c r="AJF143" s="172"/>
      <c r="AJG143" s="172"/>
      <c r="AJH143" s="172"/>
      <c r="AJI143" s="172"/>
      <c r="AJJ143" s="172"/>
      <c r="AJK143" s="172"/>
      <c r="AJL143" s="172"/>
      <c r="AJM143" s="172"/>
      <c r="AJN143" s="172"/>
      <c r="AJO143" s="172"/>
      <c r="AJP143" s="172"/>
      <c r="AJQ143" s="172"/>
      <c r="AJR143" s="172"/>
      <c r="AJS143" s="172"/>
      <c r="AJT143" s="172"/>
      <c r="AJU143" s="172"/>
      <c r="AJV143" s="172"/>
      <c r="AJW143" s="172"/>
      <c r="AJX143" s="172"/>
      <c r="AJY143" s="172"/>
      <c r="AJZ143" s="172"/>
      <c r="AKA143" s="172"/>
      <c r="AKB143" s="172"/>
      <c r="AKC143" s="172"/>
      <c r="AKD143" s="172"/>
      <c r="AKE143" s="172"/>
      <c r="AKF143" s="172"/>
      <c r="AKG143" s="172"/>
      <c r="AKH143" s="172"/>
      <c r="AKI143" s="172"/>
      <c r="AKJ143" s="172"/>
      <c r="AKK143" s="172"/>
      <c r="AKL143" s="172"/>
      <c r="AKM143" s="172"/>
      <c r="AKN143" s="172"/>
      <c r="AKO143" s="172"/>
      <c r="AKP143" s="172"/>
      <c r="AKQ143" s="172"/>
      <c r="AKR143" s="172"/>
      <c r="AKS143" s="172"/>
      <c r="AKT143" s="172"/>
      <c r="AKU143" s="172"/>
      <c r="AKV143" s="172"/>
      <c r="AKW143" s="172"/>
      <c r="AKX143" s="172"/>
      <c r="AKY143" s="172"/>
      <c r="AKZ143" s="172"/>
      <c r="ALA143" s="172"/>
      <c r="ALB143" s="172"/>
      <c r="ALC143" s="172"/>
      <c r="ALD143" s="172"/>
      <c r="ALE143" s="172"/>
      <c r="ALF143" s="172"/>
      <c r="ALG143" s="172"/>
      <c r="ALH143" s="172"/>
      <c r="ALI143" s="172"/>
      <c r="ALJ143" s="172"/>
      <c r="ALK143" s="172"/>
      <c r="ALL143" s="172"/>
      <c r="ALM143" s="172"/>
      <c r="ALN143" s="172"/>
      <c r="ALO143" s="172"/>
      <c r="ALP143" s="172"/>
      <c r="ALQ143" s="172"/>
      <c r="ALR143" s="172"/>
      <c r="ALS143" s="172"/>
      <c r="ALT143" s="172"/>
      <c r="ALU143" s="172"/>
      <c r="ALV143" s="172"/>
      <c r="ALW143" s="172"/>
      <c r="ALX143" s="172"/>
      <c r="ALY143" s="172"/>
      <c r="ALZ143" s="172"/>
      <c r="AMA143" s="172"/>
      <c r="AMB143" s="172"/>
      <c r="AMC143" s="172"/>
      <c r="AMD143" s="172"/>
      <c r="AME143" s="172"/>
      <c r="AMF143" s="172"/>
      <c r="AMG143" s="172"/>
      <c r="AMH143" s="172"/>
      <c r="AMI143" s="172"/>
      <c r="AMJ143" s="172"/>
      <c r="AMK143" s="172"/>
      <c r="AML143" s="172"/>
    </row>
    <row r="144" spans="1:1026" s="282" customFormat="1">
      <c r="A144" s="408" t="s">
        <v>547</v>
      </c>
      <c r="B144" s="408" t="s">
        <v>548</v>
      </c>
      <c r="C144" s="154">
        <f t="shared" si="169"/>
        <v>17</v>
      </c>
      <c r="D144" s="167">
        <f t="shared" si="170"/>
        <v>68</v>
      </c>
      <c r="E144" s="166" t="str">
        <f t="shared" si="171"/>
        <v>9C</v>
      </c>
      <c r="F144" s="367" t="str">
        <f t="shared" si="172"/>
        <v>1B</v>
      </c>
      <c r="G144" s="367" t="str">
        <f t="shared" si="173"/>
        <v>08</v>
      </c>
      <c r="H144" s="367" t="str">
        <f t="shared" si="174"/>
        <v>57</v>
      </c>
      <c r="I144" s="367" t="str">
        <f t="shared" si="175"/>
        <v>00</v>
      </c>
      <c r="J144" s="367" t="str">
        <f t="shared" si="176"/>
        <v>24</v>
      </c>
      <c r="K144" s="367" t="str">
        <f t="shared" si="177"/>
        <v>06</v>
      </c>
      <c r="L144" s="367" t="str">
        <f t="shared" si="178"/>
        <v>40</v>
      </c>
      <c r="M144" s="367" t="str">
        <f t="shared" si="179"/>
        <v>4</v>
      </c>
      <c r="N144" s="367" t="str">
        <f t="shared" si="180"/>
        <v/>
      </c>
      <c r="O144" s="156" t="str">
        <f t="shared" si="181"/>
        <v/>
      </c>
      <c r="P144" s="157" t="str">
        <f t="shared" si="214"/>
        <v>1</v>
      </c>
      <c r="Q144" s="158" t="str">
        <f t="shared" si="214"/>
        <v>0</v>
      </c>
      <c r="R144" s="158" t="str">
        <f t="shared" si="214"/>
        <v>0</v>
      </c>
      <c r="S144" s="159" t="str">
        <f t="shared" si="214"/>
        <v>1</v>
      </c>
      <c r="T144" s="158" t="str">
        <f t="shared" si="214"/>
        <v>1</v>
      </c>
      <c r="U144" s="158" t="str">
        <f t="shared" si="214"/>
        <v>1</v>
      </c>
      <c r="V144" s="158" t="str">
        <f t="shared" si="214"/>
        <v>0</v>
      </c>
      <c r="W144" s="159" t="str">
        <f t="shared" si="214"/>
        <v>0</v>
      </c>
      <c r="X144" s="158" t="str">
        <f t="shared" si="215"/>
        <v>0</v>
      </c>
      <c r="Y144" s="158" t="str">
        <f t="shared" si="215"/>
        <v>0</v>
      </c>
      <c r="Z144" s="158" t="str">
        <f t="shared" si="215"/>
        <v>0</v>
      </c>
      <c r="AA144" s="159" t="str">
        <f t="shared" si="215"/>
        <v>1</v>
      </c>
      <c r="AB144" s="161" t="str">
        <f t="shared" si="215"/>
        <v>1</v>
      </c>
      <c r="AC144" s="161" t="str">
        <f t="shared" si="215"/>
        <v>0</v>
      </c>
      <c r="AD144" s="158" t="str">
        <f t="shared" si="215"/>
        <v>1</v>
      </c>
      <c r="AE144" s="159" t="str">
        <f t="shared" si="215"/>
        <v>1</v>
      </c>
      <c r="AF144" s="367" t="str">
        <f t="shared" si="216"/>
        <v>0</v>
      </c>
      <c r="AG144" s="162" t="str">
        <f t="shared" si="216"/>
        <v>0</v>
      </c>
      <c r="AH144" s="163" t="str">
        <f t="shared" si="216"/>
        <v>0</v>
      </c>
      <c r="AI144" s="165" t="str">
        <f t="shared" si="216"/>
        <v>0</v>
      </c>
      <c r="AJ144" s="164" t="str">
        <f t="shared" si="216"/>
        <v>1</v>
      </c>
      <c r="AK144" s="164" t="str">
        <f t="shared" si="216"/>
        <v>0</v>
      </c>
      <c r="AL144" s="289" t="str">
        <f t="shared" si="216"/>
        <v>0</v>
      </c>
      <c r="AM144" s="165" t="str">
        <f t="shared" si="216"/>
        <v>0</v>
      </c>
      <c r="AN144" s="230" t="str">
        <f t="shared" si="217"/>
        <v>0</v>
      </c>
      <c r="AO144" s="230" t="str">
        <f t="shared" si="217"/>
        <v>1</v>
      </c>
      <c r="AP144" s="230" t="str">
        <f t="shared" si="217"/>
        <v>0</v>
      </c>
      <c r="AQ144" s="231" t="str">
        <f t="shared" si="217"/>
        <v>1</v>
      </c>
      <c r="AR144" s="230" t="str">
        <f t="shared" si="217"/>
        <v>0</v>
      </c>
      <c r="AS144" s="230" t="str">
        <f t="shared" si="217"/>
        <v>1</v>
      </c>
      <c r="AT144" s="230" t="str">
        <f t="shared" si="217"/>
        <v>1</v>
      </c>
      <c r="AU144" s="231" t="str">
        <f t="shared" si="217"/>
        <v>1</v>
      </c>
      <c r="AV144" s="230" t="str">
        <f t="shared" si="218"/>
        <v>0</v>
      </c>
      <c r="AW144" s="232" t="str">
        <f t="shared" si="218"/>
        <v>0</v>
      </c>
      <c r="AX144" s="232" t="str">
        <f t="shared" si="218"/>
        <v>0</v>
      </c>
      <c r="AY144" s="233" t="str">
        <f t="shared" si="218"/>
        <v>0</v>
      </c>
      <c r="AZ144" s="232" t="str">
        <f t="shared" si="218"/>
        <v>0</v>
      </c>
      <c r="BA144" s="232" t="str">
        <f t="shared" si="218"/>
        <v>0</v>
      </c>
      <c r="BB144" s="232" t="str">
        <f t="shared" si="218"/>
        <v>0</v>
      </c>
      <c r="BC144" s="233" t="str">
        <f t="shared" si="218"/>
        <v>0</v>
      </c>
      <c r="BD144" s="168" t="str">
        <f t="shared" si="219"/>
        <v>0</v>
      </c>
      <c r="BE144" s="168" t="str">
        <f t="shared" si="219"/>
        <v>0</v>
      </c>
      <c r="BF144" s="168" t="str">
        <f t="shared" si="219"/>
        <v>1</v>
      </c>
      <c r="BG144" s="169" t="str">
        <f t="shared" si="219"/>
        <v>0</v>
      </c>
      <c r="BH144" s="168" t="str">
        <f t="shared" si="219"/>
        <v>0</v>
      </c>
      <c r="BI144" s="168" t="str">
        <f t="shared" si="219"/>
        <v>1</v>
      </c>
      <c r="BJ144" s="168" t="str">
        <f t="shared" si="219"/>
        <v>0</v>
      </c>
      <c r="BK144" s="169" t="str">
        <f t="shared" si="219"/>
        <v>0</v>
      </c>
      <c r="BL144" s="168" t="str">
        <f t="shared" si="220"/>
        <v>0</v>
      </c>
      <c r="BM144" s="168" t="str">
        <f t="shared" si="220"/>
        <v>0</v>
      </c>
      <c r="BN144" s="168" t="str">
        <f t="shared" si="220"/>
        <v>0</v>
      </c>
      <c r="BO144" s="169" t="str">
        <f t="shared" si="220"/>
        <v>0</v>
      </c>
      <c r="BP144" s="168" t="str">
        <f t="shared" si="220"/>
        <v>0</v>
      </c>
      <c r="BQ144" s="168" t="str">
        <f t="shared" si="220"/>
        <v>1</v>
      </c>
      <c r="BR144" s="168" t="str">
        <f t="shared" si="220"/>
        <v>1</v>
      </c>
      <c r="BS144" s="169" t="str">
        <f t="shared" si="220"/>
        <v>0</v>
      </c>
      <c r="BT144" s="302" t="str">
        <f t="shared" si="221"/>
        <v>0</v>
      </c>
      <c r="BU144" s="302" t="str">
        <f t="shared" si="221"/>
        <v>1</v>
      </c>
      <c r="BV144" s="302" t="str">
        <f t="shared" si="221"/>
        <v>0</v>
      </c>
      <c r="BW144" s="303" t="str">
        <f t="shared" si="221"/>
        <v>0</v>
      </c>
      <c r="BX144" s="302" t="str">
        <f t="shared" si="221"/>
        <v>0</v>
      </c>
      <c r="BY144" s="302" t="str">
        <f t="shared" si="221"/>
        <v>0</v>
      </c>
      <c r="BZ144" s="302" t="str">
        <f t="shared" si="221"/>
        <v>0</v>
      </c>
      <c r="CA144" s="303" t="str">
        <f t="shared" si="221"/>
        <v>0</v>
      </c>
      <c r="CB144" s="164" t="str">
        <f t="shared" si="222"/>
        <v>0</v>
      </c>
      <c r="CC144" s="289" t="str">
        <f t="shared" si="222"/>
        <v>1</v>
      </c>
      <c r="CD144" s="340" t="str">
        <f t="shared" si="222"/>
        <v>0</v>
      </c>
      <c r="CE144" s="341" t="str">
        <f t="shared" si="222"/>
        <v>0</v>
      </c>
      <c r="CF144" s="340" t="str">
        <f t="shared" si="222"/>
        <v>0</v>
      </c>
      <c r="CG144" s="340" t="str">
        <f t="shared" si="222"/>
        <v>0</v>
      </c>
      <c r="CH144" s="340" t="str">
        <f t="shared" si="222"/>
        <v>0</v>
      </c>
      <c r="CI144" s="341" t="str">
        <f t="shared" si="222"/>
        <v>0</v>
      </c>
      <c r="CJ144" s="367"/>
      <c r="CK144" s="367"/>
      <c r="CL144" s="32" t="str">
        <f t="shared" si="223"/>
        <v>9C1B</v>
      </c>
      <c r="CM144" s="285">
        <f t="shared" si="182"/>
        <v>87</v>
      </c>
      <c r="CN144" s="285">
        <f t="shared" si="183"/>
        <v>97</v>
      </c>
      <c r="CO144" s="142">
        <f t="shared" si="184"/>
        <v>67.2</v>
      </c>
      <c r="CP144" s="142">
        <f t="shared" si="185"/>
        <v>19.555555555555557</v>
      </c>
      <c r="CQ144" s="154">
        <f t="shared" si="224"/>
        <v>4</v>
      </c>
      <c r="CR144" s="367"/>
      <c r="CS144" s="170">
        <f t="shared" si="186"/>
        <v>9</v>
      </c>
      <c r="CT144" s="23">
        <f t="shared" si="187"/>
        <v>12</v>
      </c>
      <c r="CU144" s="171">
        <f t="shared" si="188"/>
        <v>1</v>
      </c>
      <c r="CV144" s="23">
        <f t="shared" si="189"/>
        <v>11</v>
      </c>
      <c r="CW144" s="172">
        <f t="shared" si="190"/>
        <v>0</v>
      </c>
      <c r="CX144" s="24">
        <f t="shared" si="191"/>
        <v>8</v>
      </c>
      <c r="CY144" s="267">
        <f t="shared" si="192"/>
        <v>5</v>
      </c>
      <c r="CZ144" s="268">
        <f t="shared" si="193"/>
        <v>7</v>
      </c>
      <c r="DA144" s="267">
        <f t="shared" si="194"/>
        <v>0</v>
      </c>
      <c r="DB144" s="268">
        <f t="shared" si="195"/>
        <v>0</v>
      </c>
      <c r="DC144" s="173">
        <f t="shared" si="196"/>
        <v>2</v>
      </c>
      <c r="DD144" s="26">
        <f t="shared" si="197"/>
        <v>4</v>
      </c>
      <c r="DE144" s="173">
        <f t="shared" si="198"/>
        <v>0</v>
      </c>
      <c r="DF144" s="26">
        <f t="shared" si="199"/>
        <v>6</v>
      </c>
      <c r="DG144" s="326">
        <f t="shared" si="200"/>
        <v>4</v>
      </c>
      <c r="DH144" s="327">
        <f t="shared" si="201"/>
        <v>0</v>
      </c>
      <c r="DI144" s="172">
        <f t="shared" si="202"/>
        <v>4</v>
      </c>
      <c r="DJ144" s="24">
        <f t="shared" si="203"/>
        <v>0</v>
      </c>
      <c r="DK144" s="172"/>
      <c r="DL144" s="19">
        <f t="shared" si="204"/>
        <v>156</v>
      </c>
      <c r="DM144" s="19">
        <f t="shared" si="205"/>
        <v>27</v>
      </c>
      <c r="DN144" s="174">
        <f t="shared" si="206"/>
        <v>8</v>
      </c>
      <c r="DO144" s="278">
        <f t="shared" si="207"/>
        <v>87</v>
      </c>
      <c r="DP144" s="278">
        <f t="shared" si="208"/>
        <v>0</v>
      </c>
      <c r="DQ144" s="20">
        <f t="shared" si="209"/>
        <v>36</v>
      </c>
      <c r="DR144" s="20">
        <f t="shared" si="210"/>
        <v>6</v>
      </c>
      <c r="DS144" s="337">
        <f t="shared" si="211"/>
        <v>64</v>
      </c>
      <c r="DT144" s="174">
        <f t="shared" si="212"/>
        <v>64</v>
      </c>
      <c r="DU144" s="172">
        <f t="shared" si="213"/>
        <v>64</v>
      </c>
      <c r="DV144" s="172"/>
      <c r="DW144" s="172"/>
      <c r="DX144" s="172"/>
      <c r="DY144" s="172"/>
      <c r="DZ144" s="172"/>
      <c r="EA144" s="172"/>
      <c r="EB144" s="172"/>
      <c r="EC144" s="172"/>
      <c r="ED144" s="172"/>
      <c r="EE144" s="172"/>
      <c r="EF144" s="172"/>
      <c r="EG144" s="172"/>
      <c r="EH144" s="172"/>
      <c r="EI144" s="172"/>
      <c r="EJ144" s="172"/>
      <c r="EK144" s="172"/>
      <c r="EL144" s="172"/>
      <c r="EM144" s="172"/>
      <c r="EN144" s="172"/>
      <c r="EO144" s="172"/>
      <c r="EP144" s="172"/>
      <c r="EQ144" s="172"/>
      <c r="ER144" s="172"/>
      <c r="ES144" s="172"/>
      <c r="ET144" s="172"/>
      <c r="EU144" s="172"/>
      <c r="EV144" s="172"/>
      <c r="EW144" s="172"/>
      <c r="EX144" s="172"/>
      <c r="EY144" s="172"/>
      <c r="EZ144" s="172"/>
      <c r="FA144" s="172"/>
      <c r="FB144" s="172"/>
      <c r="FC144" s="172"/>
      <c r="FD144" s="172"/>
      <c r="FE144" s="172"/>
      <c r="FF144" s="172"/>
      <c r="FG144" s="172"/>
      <c r="FH144" s="172"/>
      <c r="FI144" s="172"/>
      <c r="FJ144" s="172"/>
      <c r="FK144" s="172"/>
      <c r="FL144" s="172"/>
      <c r="FM144" s="172"/>
      <c r="FN144" s="172"/>
      <c r="FO144" s="172"/>
      <c r="FP144" s="172"/>
      <c r="FQ144" s="172"/>
      <c r="FR144" s="172"/>
      <c r="FS144" s="172"/>
      <c r="FT144" s="172"/>
      <c r="FU144" s="172"/>
      <c r="FV144" s="172"/>
      <c r="FW144" s="172"/>
      <c r="FX144" s="172"/>
      <c r="FY144" s="172"/>
      <c r="FZ144" s="172"/>
      <c r="GA144" s="172"/>
      <c r="GB144" s="172"/>
      <c r="GC144" s="172"/>
      <c r="GD144" s="172"/>
      <c r="GE144" s="172"/>
      <c r="GF144" s="172"/>
      <c r="GG144" s="172"/>
      <c r="GH144" s="172"/>
      <c r="GI144" s="172"/>
      <c r="GJ144" s="172"/>
      <c r="GK144" s="172"/>
      <c r="GL144" s="172"/>
      <c r="GM144" s="172"/>
      <c r="GN144" s="172"/>
      <c r="GO144" s="172"/>
      <c r="GP144" s="172"/>
      <c r="GQ144" s="172"/>
      <c r="GR144" s="172"/>
      <c r="GS144" s="172"/>
      <c r="GT144" s="172"/>
      <c r="GU144" s="172"/>
      <c r="GV144" s="172"/>
      <c r="GW144" s="172"/>
      <c r="GX144" s="172"/>
      <c r="GY144" s="172"/>
      <c r="GZ144" s="172"/>
      <c r="HA144" s="172"/>
      <c r="HB144" s="172"/>
      <c r="HC144" s="172"/>
      <c r="HD144" s="172"/>
      <c r="HE144" s="172"/>
      <c r="HF144" s="172"/>
      <c r="HG144" s="172"/>
      <c r="HH144" s="172"/>
      <c r="HI144" s="172"/>
      <c r="HJ144" s="172"/>
      <c r="HK144" s="172"/>
      <c r="HL144" s="172"/>
      <c r="HM144" s="172"/>
      <c r="HN144" s="172"/>
      <c r="HO144" s="172"/>
      <c r="HP144" s="172"/>
      <c r="HQ144" s="172"/>
      <c r="HR144" s="172"/>
      <c r="HS144" s="172"/>
      <c r="HT144" s="172"/>
      <c r="HU144" s="172"/>
      <c r="HV144" s="172"/>
      <c r="HW144" s="172"/>
      <c r="HX144" s="172"/>
      <c r="HY144" s="172"/>
      <c r="HZ144" s="172"/>
      <c r="IA144" s="172"/>
      <c r="IB144" s="172"/>
      <c r="IC144" s="172"/>
      <c r="ID144" s="172"/>
      <c r="IE144" s="172"/>
      <c r="IF144" s="172"/>
      <c r="IG144" s="172"/>
      <c r="IH144" s="172"/>
      <c r="II144" s="172"/>
      <c r="IJ144" s="172"/>
      <c r="IK144" s="172"/>
      <c r="IL144" s="172"/>
      <c r="IM144" s="172"/>
      <c r="IN144" s="172"/>
      <c r="IO144" s="172"/>
      <c r="IP144" s="172"/>
      <c r="IQ144" s="172"/>
      <c r="IR144" s="172"/>
      <c r="IS144" s="172"/>
      <c r="IT144" s="172"/>
      <c r="IU144" s="172"/>
      <c r="IV144" s="172"/>
      <c r="IW144" s="172"/>
      <c r="IX144" s="172"/>
      <c r="IY144" s="172"/>
      <c r="IZ144" s="172"/>
      <c r="JA144" s="172"/>
      <c r="JB144" s="172"/>
      <c r="JC144" s="172"/>
      <c r="JD144" s="172"/>
      <c r="JE144" s="172"/>
      <c r="JF144" s="172"/>
      <c r="JG144" s="172"/>
      <c r="JH144" s="172"/>
      <c r="JI144" s="172"/>
      <c r="JJ144" s="172"/>
      <c r="JK144" s="172"/>
      <c r="JL144" s="172"/>
      <c r="JM144" s="172"/>
      <c r="JN144" s="172"/>
      <c r="JO144" s="172"/>
      <c r="JP144" s="172"/>
      <c r="JQ144" s="172"/>
      <c r="JR144" s="172"/>
      <c r="JS144" s="172"/>
      <c r="JT144" s="172"/>
      <c r="JU144" s="172"/>
      <c r="JV144" s="172"/>
      <c r="JW144" s="172"/>
      <c r="JX144" s="172"/>
      <c r="JY144" s="172"/>
      <c r="JZ144" s="172"/>
      <c r="KA144" s="172"/>
      <c r="KB144" s="172"/>
      <c r="KC144" s="172"/>
      <c r="KD144" s="172"/>
      <c r="KE144" s="172"/>
      <c r="KF144" s="172"/>
      <c r="KG144" s="172"/>
      <c r="KH144" s="172"/>
      <c r="KI144" s="172"/>
      <c r="KJ144" s="172"/>
      <c r="KK144" s="172"/>
      <c r="KL144" s="172"/>
      <c r="KM144" s="172"/>
      <c r="KN144" s="172"/>
      <c r="KO144" s="172"/>
      <c r="KP144" s="172"/>
      <c r="KQ144" s="172"/>
      <c r="KR144" s="172"/>
      <c r="KS144" s="172"/>
      <c r="KT144" s="172"/>
      <c r="KU144" s="172"/>
      <c r="KV144" s="172"/>
      <c r="KW144" s="172"/>
      <c r="KX144" s="172"/>
      <c r="KY144" s="172"/>
      <c r="KZ144" s="172"/>
      <c r="LA144" s="172"/>
      <c r="LB144" s="172"/>
      <c r="LC144" s="172"/>
      <c r="LD144" s="172"/>
      <c r="LE144" s="172"/>
      <c r="LF144" s="172"/>
      <c r="LG144" s="172"/>
      <c r="LH144" s="172"/>
      <c r="LI144" s="172"/>
      <c r="LJ144" s="172"/>
      <c r="LK144" s="172"/>
      <c r="LL144" s="172"/>
      <c r="LM144" s="172"/>
      <c r="LN144" s="172"/>
      <c r="LO144" s="172"/>
      <c r="LP144" s="172"/>
      <c r="LQ144" s="172"/>
      <c r="LR144" s="172"/>
      <c r="LS144" s="172"/>
      <c r="LT144" s="172"/>
      <c r="LU144" s="172"/>
      <c r="LV144" s="172"/>
      <c r="LW144" s="172"/>
      <c r="LX144" s="172"/>
      <c r="LY144" s="172"/>
      <c r="LZ144" s="172"/>
      <c r="MA144" s="172"/>
      <c r="MB144" s="172"/>
      <c r="MC144" s="172"/>
      <c r="MD144" s="172"/>
      <c r="ME144" s="172"/>
      <c r="MF144" s="172"/>
      <c r="MG144" s="172"/>
      <c r="MH144" s="172"/>
      <c r="MI144" s="172"/>
      <c r="MJ144" s="172"/>
      <c r="MK144" s="172"/>
      <c r="ML144" s="172"/>
      <c r="MM144" s="172"/>
      <c r="MN144" s="172"/>
      <c r="MO144" s="172"/>
      <c r="MP144" s="172"/>
      <c r="MQ144" s="172"/>
      <c r="MR144" s="172"/>
      <c r="MS144" s="172"/>
      <c r="MT144" s="172"/>
      <c r="MU144" s="172"/>
      <c r="MV144" s="172"/>
      <c r="MW144" s="172"/>
      <c r="MX144" s="172"/>
      <c r="MY144" s="172"/>
      <c r="MZ144" s="172"/>
      <c r="NA144" s="172"/>
      <c r="NB144" s="172"/>
      <c r="NC144" s="172"/>
      <c r="ND144" s="172"/>
      <c r="NE144" s="172"/>
      <c r="NF144" s="172"/>
      <c r="NG144" s="172"/>
      <c r="NH144" s="172"/>
      <c r="NI144" s="172"/>
      <c r="NJ144" s="172"/>
      <c r="NK144" s="172"/>
      <c r="NL144" s="172"/>
      <c r="NM144" s="172"/>
      <c r="NN144" s="172"/>
      <c r="NO144" s="172"/>
      <c r="NP144" s="172"/>
      <c r="NQ144" s="172"/>
      <c r="NR144" s="172"/>
      <c r="NS144" s="172"/>
      <c r="NT144" s="172"/>
      <c r="NU144" s="172"/>
      <c r="NV144" s="172"/>
      <c r="NW144" s="172"/>
      <c r="NX144" s="172"/>
      <c r="NY144" s="172"/>
      <c r="NZ144" s="172"/>
      <c r="OA144" s="172"/>
      <c r="OB144" s="172"/>
      <c r="OC144" s="172"/>
      <c r="OD144" s="172"/>
      <c r="OE144" s="172"/>
      <c r="OF144" s="172"/>
      <c r="OG144" s="172"/>
      <c r="OH144" s="172"/>
      <c r="OI144" s="172"/>
      <c r="OJ144" s="172"/>
      <c r="OK144" s="172"/>
      <c r="OL144" s="172"/>
      <c r="OM144" s="172"/>
      <c r="ON144" s="172"/>
      <c r="OO144" s="172"/>
      <c r="OP144" s="172"/>
      <c r="OQ144" s="172"/>
      <c r="OR144" s="172"/>
      <c r="OS144" s="172"/>
      <c r="OT144" s="172"/>
      <c r="OU144" s="172"/>
      <c r="OV144" s="172"/>
      <c r="OW144" s="172"/>
      <c r="OX144" s="172"/>
      <c r="OY144" s="172"/>
      <c r="OZ144" s="172"/>
      <c r="PA144" s="172"/>
      <c r="PB144" s="172"/>
      <c r="PC144" s="172"/>
      <c r="PD144" s="172"/>
      <c r="PE144" s="172"/>
      <c r="PF144" s="172"/>
      <c r="PG144" s="172"/>
      <c r="PH144" s="172"/>
      <c r="PI144" s="172"/>
      <c r="PJ144" s="172"/>
      <c r="PK144" s="172"/>
      <c r="PL144" s="172"/>
      <c r="PM144" s="172"/>
      <c r="PN144" s="172"/>
      <c r="PO144" s="172"/>
      <c r="PP144" s="172"/>
      <c r="PQ144" s="172"/>
      <c r="PR144" s="172"/>
      <c r="PS144" s="172"/>
      <c r="PT144" s="172"/>
      <c r="PU144" s="172"/>
      <c r="PV144" s="172"/>
      <c r="PW144" s="172"/>
      <c r="PX144" s="172"/>
      <c r="PY144" s="172"/>
      <c r="PZ144" s="172"/>
      <c r="QA144" s="172"/>
      <c r="QB144" s="172"/>
      <c r="QC144" s="172"/>
      <c r="QD144" s="172"/>
      <c r="QE144" s="172"/>
      <c r="QF144" s="172"/>
      <c r="QG144" s="172"/>
      <c r="QH144" s="172"/>
      <c r="QI144" s="172"/>
      <c r="QJ144" s="172"/>
      <c r="QK144" s="172"/>
      <c r="QL144" s="172"/>
      <c r="QM144" s="172"/>
      <c r="QN144" s="172"/>
      <c r="QO144" s="172"/>
      <c r="QP144" s="172"/>
      <c r="QQ144" s="172"/>
      <c r="QR144" s="172"/>
      <c r="QS144" s="172"/>
      <c r="QT144" s="172"/>
      <c r="QU144" s="172"/>
      <c r="QV144" s="172"/>
      <c r="QW144" s="172"/>
      <c r="QX144" s="172"/>
      <c r="QY144" s="172"/>
      <c r="QZ144" s="172"/>
      <c r="RA144" s="172"/>
      <c r="RB144" s="172"/>
      <c r="RC144" s="172"/>
      <c r="RD144" s="172"/>
      <c r="RE144" s="172"/>
      <c r="RF144" s="172"/>
      <c r="RG144" s="172"/>
      <c r="RH144" s="172"/>
      <c r="RI144" s="172"/>
      <c r="RJ144" s="172"/>
      <c r="RK144" s="172"/>
      <c r="RL144" s="172"/>
      <c r="RM144" s="172"/>
      <c r="RN144" s="172"/>
      <c r="RO144" s="172"/>
      <c r="RP144" s="172"/>
      <c r="RQ144" s="172"/>
      <c r="RR144" s="172"/>
      <c r="RS144" s="172"/>
      <c r="RT144" s="172"/>
      <c r="RU144" s="172"/>
      <c r="RV144" s="172"/>
      <c r="RW144" s="172"/>
      <c r="RX144" s="172"/>
      <c r="RY144" s="172"/>
      <c r="RZ144" s="172"/>
      <c r="SA144" s="172"/>
      <c r="SB144" s="172"/>
      <c r="SC144" s="172"/>
      <c r="SD144" s="172"/>
      <c r="SE144" s="172"/>
      <c r="SF144" s="172"/>
      <c r="SG144" s="172"/>
      <c r="SH144" s="172"/>
      <c r="SI144" s="172"/>
      <c r="SJ144" s="172"/>
      <c r="SK144" s="172"/>
      <c r="SL144" s="172"/>
      <c r="SM144" s="172"/>
      <c r="SN144" s="172"/>
      <c r="SO144" s="172"/>
      <c r="SP144" s="172"/>
      <c r="SQ144" s="172"/>
      <c r="SR144" s="172"/>
      <c r="SS144" s="172"/>
      <c r="ST144" s="172"/>
      <c r="SU144" s="172"/>
      <c r="SV144" s="172"/>
      <c r="SW144" s="172"/>
      <c r="SX144" s="172"/>
      <c r="SY144" s="172"/>
      <c r="SZ144" s="172"/>
      <c r="TA144" s="172"/>
      <c r="TB144" s="172"/>
      <c r="TC144" s="172"/>
      <c r="TD144" s="172"/>
      <c r="TE144" s="172"/>
      <c r="TF144" s="172"/>
      <c r="TG144" s="172"/>
      <c r="TH144" s="172"/>
      <c r="TI144" s="172"/>
      <c r="TJ144" s="172"/>
      <c r="TK144" s="172"/>
      <c r="TL144" s="172"/>
      <c r="TM144" s="172"/>
      <c r="TN144" s="172"/>
      <c r="TO144" s="172"/>
      <c r="TP144" s="172"/>
      <c r="TQ144" s="172"/>
      <c r="TR144" s="172"/>
      <c r="TS144" s="172"/>
      <c r="TT144" s="172"/>
      <c r="TU144" s="172"/>
      <c r="TV144" s="172"/>
      <c r="TW144" s="172"/>
      <c r="TX144" s="172"/>
      <c r="TY144" s="172"/>
      <c r="TZ144" s="172"/>
      <c r="UA144" s="172"/>
      <c r="UB144" s="172"/>
      <c r="UC144" s="172"/>
      <c r="UD144" s="172"/>
      <c r="UE144" s="172"/>
      <c r="UF144" s="172"/>
      <c r="UG144" s="172"/>
      <c r="UH144" s="172"/>
      <c r="UI144" s="172"/>
      <c r="UJ144" s="172"/>
      <c r="UK144" s="172"/>
      <c r="UL144" s="172"/>
      <c r="UM144" s="172"/>
      <c r="UN144" s="172"/>
      <c r="UO144" s="172"/>
      <c r="UP144" s="172"/>
      <c r="UQ144" s="172"/>
      <c r="UR144" s="172"/>
      <c r="US144" s="172"/>
      <c r="UT144" s="172"/>
      <c r="UU144" s="172"/>
      <c r="UV144" s="172"/>
      <c r="UW144" s="172"/>
      <c r="UX144" s="172"/>
      <c r="UY144" s="172"/>
      <c r="UZ144" s="172"/>
      <c r="VA144" s="172"/>
      <c r="VB144" s="172"/>
      <c r="VC144" s="172"/>
      <c r="VD144" s="172"/>
      <c r="VE144" s="172"/>
      <c r="VF144" s="172"/>
      <c r="VG144" s="172"/>
      <c r="VH144" s="172"/>
      <c r="VI144" s="172"/>
      <c r="VJ144" s="172"/>
      <c r="VK144" s="172"/>
      <c r="VL144" s="172"/>
      <c r="VM144" s="172"/>
      <c r="VN144" s="172"/>
      <c r="VO144" s="172"/>
      <c r="VP144" s="172"/>
      <c r="VQ144" s="172"/>
      <c r="VR144" s="172"/>
      <c r="VS144" s="172"/>
      <c r="VT144" s="172"/>
      <c r="VU144" s="172"/>
      <c r="VV144" s="172"/>
      <c r="VW144" s="172"/>
      <c r="VX144" s="172"/>
      <c r="VY144" s="172"/>
      <c r="VZ144" s="172"/>
      <c r="WA144" s="172"/>
      <c r="WB144" s="172"/>
      <c r="WC144" s="172"/>
      <c r="WD144" s="172"/>
      <c r="WE144" s="172"/>
      <c r="WF144" s="172"/>
      <c r="WG144" s="172"/>
      <c r="WH144" s="172"/>
      <c r="WI144" s="172"/>
      <c r="WJ144" s="172"/>
      <c r="WK144" s="172"/>
      <c r="WL144" s="172"/>
      <c r="WM144" s="172"/>
      <c r="WN144" s="172"/>
      <c r="WO144" s="172"/>
      <c r="WP144" s="172"/>
      <c r="WQ144" s="172"/>
      <c r="WR144" s="172"/>
      <c r="WS144" s="172"/>
      <c r="WT144" s="172"/>
      <c r="WU144" s="172"/>
      <c r="WV144" s="172"/>
      <c r="WW144" s="172"/>
      <c r="WX144" s="172"/>
      <c r="WY144" s="172"/>
      <c r="WZ144" s="172"/>
      <c r="XA144" s="172"/>
      <c r="XB144" s="172"/>
      <c r="XC144" s="172"/>
      <c r="XD144" s="172"/>
      <c r="XE144" s="172"/>
      <c r="XF144" s="172"/>
      <c r="XG144" s="172"/>
      <c r="XH144" s="172"/>
      <c r="XI144" s="172"/>
      <c r="XJ144" s="172"/>
      <c r="XK144" s="172"/>
      <c r="XL144" s="172"/>
      <c r="XM144" s="172"/>
      <c r="XN144" s="172"/>
      <c r="XO144" s="172"/>
      <c r="XP144" s="172"/>
      <c r="XQ144" s="172"/>
      <c r="XR144" s="172"/>
      <c r="XS144" s="172"/>
      <c r="XT144" s="172"/>
      <c r="XU144" s="172"/>
      <c r="XV144" s="172"/>
      <c r="XW144" s="172"/>
      <c r="XX144" s="172"/>
      <c r="XY144" s="172"/>
      <c r="XZ144" s="172"/>
      <c r="YA144" s="172"/>
      <c r="YB144" s="172"/>
      <c r="YC144" s="172"/>
      <c r="YD144" s="172"/>
      <c r="YE144" s="172"/>
      <c r="YF144" s="172"/>
      <c r="YG144" s="172"/>
      <c r="YH144" s="172"/>
      <c r="YI144" s="172"/>
      <c r="YJ144" s="172"/>
      <c r="YK144" s="172"/>
      <c r="YL144" s="172"/>
      <c r="YM144" s="172"/>
      <c r="YN144" s="172"/>
      <c r="YO144" s="172"/>
      <c r="YP144" s="172"/>
      <c r="YQ144" s="172"/>
      <c r="YR144" s="172"/>
      <c r="YS144" s="172"/>
      <c r="YT144" s="172"/>
      <c r="YU144" s="172"/>
      <c r="YV144" s="172"/>
      <c r="YW144" s="172"/>
      <c r="YX144" s="172"/>
      <c r="YY144" s="172"/>
      <c r="YZ144" s="172"/>
      <c r="ZA144" s="172"/>
      <c r="ZB144" s="172"/>
      <c r="ZC144" s="172"/>
      <c r="ZD144" s="172"/>
      <c r="ZE144" s="172"/>
      <c r="ZF144" s="172"/>
      <c r="ZG144" s="172"/>
      <c r="ZH144" s="172"/>
      <c r="ZI144" s="172"/>
      <c r="ZJ144" s="172"/>
      <c r="ZK144" s="172"/>
      <c r="ZL144" s="172"/>
      <c r="ZM144" s="172"/>
      <c r="ZN144" s="172"/>
      <c r="ZO144" s="172"/>
      <c r="ZP144" s="172"/>
      <c r="ZQ144" s="172"/>
      <c r="ZR144" s="172"/>
      <c r="ZS144" s="172"/>
      <c r="ZT144" s="172"/>
      <c r="ZU144" s="172"/>
      <c r="ZV144" s="172"/>
      <c r="ZW144" s="172"/>
      <c r="ZX144" s="172"/>
      <c r="ZY144" s="172"/>
      <c r="ZZ144" s="172"/>
      <c r="AAA144" s="172"/>
      <c r="AAB144" s="172"/>
      <c r="AAC144" s="172"/>
      <c r="AAD144" s="172"/>
      <c r="AAE144" s="172"/>
      <c r="AAF144" s="172"/>
      <c r="AAG144" s="172"/>
      <c r="AAH144" s="172"/>
      <c r="AAI144" s="172"/>
      <c r="AAJ144" s="172"/>
      <c r="AAK144" s="172"/>
      <c r="AAL144" s="172"/>
      <c r="AAM144" s="172"/>
      <c r="AAN144" s="172"/>
      <c r="AAO144" s="172"/>
      <c r="AAP144" s="172"/>
      <c r="AAQ144" s="172"/>
      <c r="AAR144" s="172"/>
      <c r="AAS144" s="172"/>
      <c r="AAT144" s="172"/>
      <c r="AAU144" s="172"/>
      <c r="AAV144" s="172"/>
      <c r="AAW144" s="172"/>
      <c r="AAX144" s="172"/>
      <c r="AAY144" s="172"/>
      <c r="AAZ144" s="172"/>
      <c r="ABA144" s="172"/>
      <c r="ABB144" s="172"/>
      <c r="ABC144" s="172"/>
      <c r="ABD144" s="172"/>
      <c r="ABE144" s="172"/>
      <c r="ABF144" s="172"/>
      <c r="ABG144" s="172"/>
      <c r="ABH144" s="172"/>
      <c r="ABI144" s="172"/>
      <c r="ABJ144" s="172"/>
      <c r="ABK144" s="172"/>
      <c r="ABL144" s="172"/>
      <c r="ABM144" s="172"/>
      <c r="ABN144" s="172"/>
      <c r="ABO144" s="172"/>
      <c r="ABP144" s="172"/>
      <c r="ABQ144" s="172"/>
      <c r="ABR144" s="172"/>
      <c r="ABS144" s="172"/>
      <c r="ABT144" s="172"/>
      <c r="ABU144" s="172"/>
      <c r="ABV144" s="172"/>
      <c r="ABW144" s="172"/>
      <c r="ABX144" s="172"/>
      <c r="ABY144" s="172"/>
      <c r="ABZ144" s="172"/>
      <c r="ACA144" s="172"/>
      <c r="ACB144" s="172"/>
      <c r="ACC144" s="172"/>
      <c r="ACD144" s="172"/>
      <c r="ACE144" s="172"/>
      <c r="ACF144" s="172"/>
      <c r="ACG144" s="172"/>
      <c r="ACH144" s="172"/>
      <c r="ACI144" s="172"/>
      <c r="ACJ144" s="172"/>
      <c r="ACK144" s="172"/>
      <c r="ACL144" s="172"/>
      <c r="ACM144" s="172"/>
      <c r="ACN144" s="172"/>
      <c r="ACO144" s="172"/>
      <c r="ACP144" s="172"/>
      <c r="ACQ144" s="172"/>
      <c r="ACR144" s="172"/>
      <c r="ACS144" s="172"/>
      <c r="ACT144" s="172"/>
      <c r="ACU144" s="172"/>
      <c r="ACV144" s="172"/>
      <c r="ACW144" s="172"/>
      <c r="ACX144" s="172"/>
      <c r="ACY144" s="172"/>
      <c r="ACZ144" s="172"/>
      <c r="ADA144" s="172"/>
      <c r="ADB144" s="172"/>
      <c r="ADC144" s="172"/>
      <c r="ADD144" s="172"/>
      <c r="ADE144" s="172"/>
      <c r="ADF144" s="172"/>
      <c r="ADG144" s="172"/>
      <c r="ADH144" s="172"/>
      <c r="ADI144" s="172"/>
      <c r="ADJ144" s="172"/>
      <c r="ADK144" s="172"/>
      <c r="ADL144" s="172"/>
      <c r="ADM144" s="172"/>
      <c r="ADN144" s="172"/>
      <c r="ADO144" s="172"/>
      <c r="ADP144" s="172"/>
      <c r="ADQ144" s="172"/>
      <c r="ADR144" s="172"/>
      <c r="ADS144" s="172"/>
      <c r="ADT144" s="172"/>
      <c r="ADU144" s="172"/>
      <c r="ADV144" s="172"/>
      <c r="ADW144" s="172"/>
      <c r="ADX144" s="172"/>
      <c r="ADY144" s="172"/>
      <c r="ADZ144" s="172"/>
      <c r="AEA144" s="172"/>
      <c r="AEB144" s="172"/>
      <c r="AEC144" s="172"/>
      <c r="AED144" s="172"/>
      <c r="AEE144" s="172"/>
      <c r="AEF144" s="172"/>
      <c r="AEG144" s="172"/>
      <c r="AEH144" s="172"/>
      <c r="AEI144" s="172"/>
      <c r="AEJ144" s="172"/>
      <c r="AEK144" s="172"/>
      <c r="AEL144" s="172"/>
      <c r="AEM144" s="172"/>
      <c r="AEN144" s="172"/>
      <c r="AEO144" s="172"/>
      <c r="AEP144" s="172"/>
      <c r="AEQ144" s="172"/>
      <c r="AER144" s="172"/>
      <c r="AES144" s="172"/>
      <c r="AET144" s="172"/>
      <c r="AEU144" s="172"/>
      <c r="AEV144" s="172"/>
      <c r="AEW144" s="172"/>
      <c r="AEX144" s="172"/>
      <c r="AEY144" s="172"/>
      <c r="AEZ144" s="172"/>
      <c r="AFA144" s="172"/>
      <c r="AFB144" s="172"/>
      <c r="AFC144" s="172"/>
      <c r="AFD144" s="172"/>
      <c r="AFE144" s="172"/>
      <c r="AFF144" s="172"/>
      <c r="AFG144" s="172"/>
      <c r="AFH144" s="172"/>
      <c r="AFI144" s="172"/>
      <c r="AFJ144" s="172"/>
      <c r="AFK144" s="172"/>
      <c r="AFL144" s="172"/>
      <c r="AFM144" s="172"/>
      <c r="AFN144" s="172"/>
      <c r="AFO144" s="172"/>
      <c r="AFP144" s="172"/>
      <c r="AFQ144" s="172"/>
      <c r="AFR144" s="172"/>
      <c r="AFS144" s="172"/>
      <c r="AFT144" s="172"/>
      <c r="AFU144" s="172"/>
      <c r="AFV144" s="172"/>
      <c r="AFW144" s="172"/>
      <c r="AFX144" s="172"/>
      <c r="AFY144" s="172"/>
      <c r="AFZ144" s="172"/>
      <c r="AGA144" s="172"/>
      <c r="AGB144" s="172"/>
      <c r="AGC144" s="172"/>
      <c r="AGD144" s="172"/>
      <c r="AGE144" s="172"/>
      <c r="AGF144" s="172"/>
      <c r="AGG144" s="172"/>
      <c r="AGH144" s="172"/>
      <c r="AGI144" s="172"/>
      <c r="AGJ144" s="172"/>
      <c r="AGK144" s="172"/>
      <c r="AGL144" s="172"/>
      <c r="AGM144" s="172"/>
      <c r="AGN144" s="172"/>
      <c r="AGO144" s="172"/>
      <c r="AGP144" s="172"/>
      <c r="AGQ144" s="172"/>
      <c r="AGR144" s="172"/>
      <c r="AGS144" s="172"/>
      <c r="AGT144" s="172"/>
      <c r="AGU144" s="172"/>
      <c r="AGV144" s="172"/>
      <c r="AGW144" s="172"/>
      <c r="AGX144" s="172"/>
      <c r="AGY144" s="172"/>
      <c r="AGZ144" s="172"/>
      <c r="AHA144" s="172"/>
      <c r="AHB144" s="172"/>
      <c r="AHC144" s="172"/>
      <c r="AHD144" s="172"/>
      <c r="AHE144" s="172"/>
      <c r="AHF144" s="172"/>
      <c r="AHG144" s="172"/>
      <c r="AHH144" s="172"/>
      <c r="AHI144" s="172"/>
      <c r="AHJ144" s="172"/>
      <c r="AHK144" s="172"/>
      <c r="AHL144" s="172"/>
      <c r="AHM144" s="172"/>
      <c r="AHN144" s="172"/>
      <c r="AHO144" s="172"/>
      <c r="AHP144" s="172"/>
      <c r="AHQ144" s="172"/>
      <c r="AHR144" s="172"/>
      <c r="AHS144" s="172"/>
      <c r="AHT144" s="172"/>
      <c r="AHU144" s="172"/>
      <c r="AHV144" s="172"/>
      <c r="AHW144" s="172"/>
      <c r="AHX144" s="172"/>
      <c r="AHY144" s="172"/>
      <c r="AHZ144" s="172"/>
      <c r="AIA144" s="172"/>
      <c r="AIB144" s="172"/>
      <c r="AIC144" s="172"/>
      <c r="AID144" s="172"/>
      <c r="AIE144" s="172"/>
      <c r="AIF144" s="172"/>
      <c r="AIG144" s="172"/>
      <c r="AIH144" s="172"/>
      <c r="AII144" s="172"/>
      <c r="AIJ144" s="172"/>
      <c r="AIK144" s="172"/>
      <c r="AIL144" s="172"/>
      <c r="AIM144" s="172"/>
      <c r="AIN144" s="172"/>
      <c r="AIO144" s="172"/>
      <c r="AIP144" s="172"/>
      <c r="AIQ144" s="172"/>
      <c r="AIR144" s="172"/>
      <c r="AIS144" s="172"/>
      <c r="AIT144" s="172"/>
      <c r="AIU144" s="172"/>
      <c r="AIV144" s="172"/>
      <c r="AIW144" s="172"/>
      <c r="AIX144" s="172"/>
      <c r="AIY144" s="172"/>
      <c r="AIZ144" s="172"/>
      <c r="AJA144" s="172"/>
      <c r="AJB144" s="172"/>
      <c r="AJC144" s="172"/>
      <c r="AJD144" s="172"/>
      <c r="AJE144" s="172"/>
      <c r="AJF144" s="172"/>
      <c r="AJG144" s="172"/>
      <c r="AJH144" s="172"/>
      <c r="AJI144" s="172"/>
      <c r="AJJ144" s="172"/>
      <c r="AJK144" s="172"/>
      <c r="AJL144" s="172"/>
      <c r="AJM144" s="172"/>
      <c r="AJN144" s="172"/>
      <c r="AJO144" s="172"/>
      <c r="AJP144" s="172"/>
      <c r="AJQ144" s="172"/>
      <c r="AJR144" s="172"/>
      <c r="AJS144" s="172"/>
      <c r="AJT144" s="172"/>
      <c r="AJU144" s="172"/>
      <c r="AJV144" s="172"/>
      <c r="AJW144" s="172"/>
      <c r="AJX144" s="172"/>
      <c r="AJY144" s="172"/>
      <c r="AJZ144" s="172"/>
      <c r="AKA144" s="172"/>
      <c r="AKB144" s="172"/>
      <c r="AKC144" s="172"/>
      <c r="AKD144" s="172"/>
      <c r="AKE144" s="172"/>
      <c r="AKF144" s="172"/>
      <c r="AKG144" s="172"/>
      <c r="AKH144" s="172"/>
      <c r="AKI144" s="172"/>
      <c r="AKJ144" s="172"/>
      <c r="AKK144" s="172"/>
      <c r="AKL144" s="172"/>
      <c r="AKM144" s="172"/>
      <c r="AKN144" s="172"/>
      <c r="AKO144" s="172"/>
      <c r="AKP144" s="172"/>
      <c r="AKQ144" s="172"/>
      <c r="AKR144" s="172"/>
      <c r="AKS144" s="172"/>
      <c r="AKT144" s="172"/>
      <c r="AKU144" s="172"/>
      <c r="AKV144" s="172"/>
      <c r="AKW144" s="172"/>
      <c r="AKX144" s="172"/>
      <c r="AKY144" s="172"/>
      <c r="AKZ144" s="172"/>
      <c r="ALA144" s="172"/>
      <c r="ALB144" s="172"/>
      <c r="ALC144" s="172"/>
      <c r="ALD144" s="172"/>
      <c r="ALE144" s="172"/>
      <c r="ALF144" s="172"/>
      <c r="ALG144" s="172"/>
      <c r="ALH144" s="172"/>
      <c r="ALI144" s="172"/>
      <c r="ALJ144" s="172"/>
      <c r="ALK144" s="172"/>
      <c r="ALL144" s="172"/>
      <c r="ALM144" s="172"/>
      <c r="ALN144" s="172"/>
      <c r="ALO144" s="172"/>
      <c r="ALP144" s="172"/>
      <c r="ALQ144" s="172"/>
      <c r="ALR144" s="172"/>
      <c r="ALS144" s="172"/>
      <c r="ALT144" s="172"/>
      <c r="ALU144" s="172"/>
      <c r="ALV144" s="172"/>
      <c r="ALW144" s="172"/>
      <c r="ALX144" s="172"/>
      <c r="ALY144" s="172"/>
      <c r="ALZ144" s="172"/>
      <c r="AMA144" s="172"/>
      <c r="AMB144" s="172"/>
      <c r="AMC144" s="172"/>
      <c r="AMD144" s="172"/>
      <c r="AME144" s="172"/>
      <c r="AMF144" s="172"/>
      <c r="AMG144" s="172"/>
      <c r="AMH144" s="172"/>
      <c r="AMI144" s="172"/>
      <c r="AMJ144" s="172"/>
      <c r="AMK144" s="172"/>
      <c r="AML144" s="172"/>
    </row>
    <row r="145" spans="1:1026" s="282" customFormat="1">
      <c r="A145" s="408" t="s">
        <v>549</v>
      </c>
      <c r="B145" s="408" t="s">
        <v>550</v>
      </c>
      <c r="C145" s="154">
        <f t="shared" si="169"/>
        <v>17</v>
      </c>
      <c r="D145" s="167">
        <f t="shared" si="170"/>
        <v>68</v>
      </c>
      <c r="E145" s="166" t="str">
        <f t="shared" si="171"/>
        <v>9C</v>
      </c>
      <c r="F145" s="367" t="str">
        <f t="shared" si="172"/>
        <v>1B</v>
      </c>
      <c r="G145" s="367" t="str">
        <f t="shared" si="173"/>
        <v>0A</v>
      </c>
      <c r="H145" s="367" t="str">
        <f t="shared" si="174"/>
        <v>57</v>
      </c>
      <c r="I145" s="367" t="str">
        <f t="shared" si="175"/>
        <v>00</v>
      </c>
      <c r="J145" s="367" t="str">
        <f t="shared" si="176"/>
        <v>25</v>
      </c>
      <c r="K145" s="367" t="str">
        <f t="shared" si="177"/>
        <v>06</v>
      </c>
      <c r="L145" s="367" t="str">
        <f t="shared" si="178"/>
        <v>43</v>
      </c>
      <c r="M145" s="367" t="str">
        <f t="shared" si="179"/>
        <v>4</v>
      </c>
      <c r="N145" s="367" t="str">
        <f t="shared" si="180"/>
        <v/>
      </c>
      <c r="O145" s="156" t="str">
        <f t="shared" si="181"/>
        <v/>
      </c>
      <c r="P145" s="157" t="str">
        <f t="shared" si="214"/>
        <v>1</v>
      </c>
      <c r="Q145" s="158" t="str">
        <f t="shared" si="214"/>
        <v>0</v>
      </c>
      <c r="R145" s="158" t="str">
        <f t="shared" si="214"/>
        <v>0</v>
      </c>
      <c r="S145" s="159" t="str">
        <f t="shared" si="214"/>
        <v>1</v>
      </c>
      <c r="T145" s="158" t="str">
        <f t="shared" si="214"/>
        <v>1</v>
      </c>
      <c r="U145" s="158" t="str">
        <f t="shared" si="214"/>
        <v>1</v>
      </c>
      <c r="V145" s="158" t="str">
        <f t="shared" si="214"/>
        <v>0</v>
      </c>
      <c r="W145" s="159" t="str">
        <f t="shared" si="214"/>
        <v>0</v>
      </c>
      <c r="X145" s="158" t="str">
        <f t="shared" si="215"/>
        <v>0</v>
      </c>
      <c r="Y145" s="158" t="str">
        <f t="shared" si="215"/>
        <v>0</v>
      </c>
      <c r="Z145" s="158" t="str">
        <f t="shared" si="215"/>
        <v>0</v>
      </c>
      <c r="AA145" s="159" t="str">
        <f t="shared" si="215"/>
        <v>1</v>
      </c>
      <c r="AB145" s="161" t="str">
        <f t="shared" si="215"/>
        <v>1</v>
      </c>
      <c r="AC145" s="161" t="str">
        <f t="shared" si="215"/>
        <v>0</v>
      </c>
      <c r="AD145" s="158" t="str">
        <f t="shared" si="215"/>
        <v>1</v>
      </c>
      <c r="AE145" s="159" t="str">
        <f t="shared" si="215"/>
        <v>1</v>
      </c>
      <c r="AF145" s="367" t="str">
        <f t="shared" si="216"/>
        <v>0</v>
      </c>
      <c r="AG145" s="162" t="str">
        <f t="shared" si="216"/>
        <v>0</v>
      </c>
      <c r="AH145" s="163" t="str">
        <f t="shared" si="216"/>
        <v>0</v>
      </c>
      <c r="AI145" s="165" t="str">
        <f t="shared" si="216"/>
        <v>0</v>
      </c>
      <c r="AJ145" s="164" t="str">
        <f t="shared" si="216"/>
        <v>1</v>
      </c>
      <c r="AK145" s="164" t="str">
        <f t="shared" si="216"/>
        <v>0</v>
      </c>
      <c r="AL145" s="289" t="str">
        <f t="shared" si="216"/>
        <v>1</v>
      </c>
      <c r="AM145" s="165" t="str">
        <f t="shared" si="216"/>
        <v>0</v>
      </c>
      <c r="AN145" s="230" t="str">
        <f t="shared" si="217"/>
        <v>0</v>
      </c>
      <c r="AO145" s="230" t="str">
        <f t="shared" si="217"/>
        <v>1</v>
      </c>
      <c r="AP145" s="230" t="str">
        <f t="shared" si="217"/>
        <v>0</v>
      </c>
      <c r="AQ145" s="231" t="str">
        <f t="shared" si="217"/>
        <v>1</v>
      </c>
      <c r="AR145" s="230" t="str">
        <f t="shared" si="217"/>
        <v>0</v>
      </c>
      <c r="AS145" s="230" t="str">
        <f t="shared" si="217"/>
        <v>1</v>
      </c>
      <c r="AT145" s="230" t="str">
        <f t="shared" si="217"/>
        <v>1</v>
      </c>
      <c r="AU145" s="231" t="str">
        <f t="shared" si="217"/>
        <v>1</v>
      </c>
      <c r="AV145" s="230" t="str">
        <f t="shared" si="218"/>
        <v>0</v>
      </c>
      <c r="AW145" s="232" t="str">
        <f t="shared" si="218"/>
        <v>0</v>
      </c>
      <c r="AX145" s="232" t="str">
        <f t="shared" si="218"/>
        <v>0</v>
      </c>
      <c r="AY145" s="233" t="str">
        <f t="shared" si="218"/>
        <v>0</v>
      </c>
      <c r="AZ145" s="232" t="str">
        <f t="shared" si="218"/>
        <v>0</v>
      </c>
      <c r="BA145" s="232" t="str">
        <f t="shared" si="218"/>
        <v>0</v>
      </c>
      <c r="BB145" s="232" t="str">
        <f t="shared" si="218"/>
        <v>0</v>
      </c>
      <c r="BC145" s="233" t="str">
        <f t="shared" si="218"/>
        <v>0</v>
      </c>
      <c r="BD145" s="168" t="str">
        <f t="shared" si="219"/>
        <v>0</v>
      </c>
      <c r="BE145" s="168" t="str">
        <f t="shared" si="219"/>
        <v>0</v>
      </c>
      <c r="BF145" s="168" t="str">
        <f t="shared" si="219"/>
        <v>1</v>
      </c>
      <c r="BG145" s="169" t="str">
        <f t="shared" si="219"/>
        <v>0</v>
      </c>
      <c r="BH145" s="168" t="str">
        <f t="shared" si="219"/>
        <v>0</v>
      </c>
      <c r="BI145" s="168" t="str">
        <f t="shared" si="219"/>
        <v>1</v>
      </c>
      <c r="BJ145" s="168" t="str">
        <f t="shared" si="219"/>
        <v>0</v>
      </c>
      <c r="BK145" s="169" t="str">
        <f t="shared" si="219"/>
        <v>1</v>
      </c>
      <c r="BL145" s="168" t="str">
        <f t="shared" si="220"/>
        <v>0</v>
      </c>
      <c r="BM145" s="168" t="str">
        <f t="shared" si="220"/>
        <v>0</v>
      </c>
      <c r="BN145" s="168" t="str">
        <f t="shared" si="220"/>
        <v>0</v>
      </c>
      <c r="BO145" s="169" t="str">
        <f t="shared" si="220"/>
        <v>0</v>
      </c>
      <c r="BP145" s="168" t="str">
        <f t="shared" si="220"/>
        <v>0</v>
      </c>
      <c r="BQ145" s="168" t="str">
        <f t="shared" si="220"/>
        <v>1</v>
      </c>
      <c r="BR145" s="168" t="str">
        <f t="shared" si="220"/>
        <v>1</v>
      </c>
      <c r="BS145" s="169" t="str">
        <f t="shared" si="220"/>
        <v>0</v>
      </c>
      <c r="BT145" s="302" t="str">
        <f t="shared" si="221"/>
        <v>0</v>
      </c>
      <c r="BU145" s="302" t="str">
        <f t="shared" si="221"/>
        <v>1</v>
      </c>
      <c r="BV145" s="302" t="str">
        <f t="shared" si="221"/>
        <v>0</v>
      </c>
      <c r="BW145" s="303" t="str">
        <f t="shared" si="221"/>
        <v>0</v>
      </c>
      <c r="BX145" s="302" t="str">
        <f t="shared" si="221"/>
        <v>0</v>
      </c>
      <c r="BY145" s="302" t="str">
        <f t="shared" si="221"/>
        <v>0</v>
      </c>
      <c r="BZ145" s="302" t="str">
        <f t="shared" si="221"/>
        <v>1</v>
      </c>
      <c r="CA145" s="303" t="str">
        <f t="shared" si="221"/>
        <v>1</v>
      </c>
      <c r="CB145" s="164" t="str">
        <f t="shared" si="222"/>
        <v>0</v>
      </c>
      <c r="CC145" s="289" t="str">
        <f t="shared" si="222"/>
        <v>1</v>
      </c>
      <c r="CD145" s="340" t="str">
        <f t="shared" si="222"/>
        <v>0</v>
      </c>
      <c r="CE145" s="341" t="str">
        <f t="shared" si="222"/>
        <v>0</v>
      </c>
      <c r="CF145" s="340" t="str">
        <f t="shared" si="222"/>
        <v>0</v>
      </c>
      <c r="CG145" s="340" t="str">
        <f t="shared" si="222"/>
        <v>0</v>
      </c>
      <c r="CH145" s="340" t="str">
        <f t="shared" si="222"/>
        <v>0</v>
      </c>
      <c r="CI145" s="341" t="str">
        <f t="shared" si="222"/>
        <v>0</v>
      </c>
      <c r="CJ145" s="367"/>
      <c r="CK145" s="367"/>
      <c r="CL145" s="32" t="str">
        <f t="shared" si="223"/>
        <v>9C1B</v>
      </c>
      <c r="CM145" s="285">
        <f t="shared" si="182"/>
        <v>87</v>
      </c>
      <c r="CN145" s="285">
        <f t="shared" si="183"/>
        <v>97</v>
      </c>
      <c r="CO145" s="142">
        <f t="shared" si="184"/>
        <v>67.3</v>
      </c>
      <c r="CP145" s="142">
        <f t="shared" si="185"/>
        <v>19.611111111111111</v>
      </c>
      <c r="CQ145" s="154">
        <f t="shared" si="224"/>
        <v>5</v>
      </c>
      <c r="CR145" s="367"/>
      <c r="CS145" s="170">
        <f t="shared" si="186"/>
        <v>9</v>
      </c>
      <c r="CT145" s="23">
        <f t="shared" si="187"/>
        <v>12</v>
      </c>
      <c r="CU145" s="171">
        <f t="shared" si="188"/>
        <v>1</v>
      </c>
      <c r="CV145" s="23">
        <f t="shared" si="189"/>
        <v>11</v>
      </c>
      <c r="CW145" s="172">
        <f t="shared" si="190"/>
        <v>0</v>
      </c>
      <c r="CX145" s="24">
        <f t="shared" si="191"/>
        <v>10</v>
      </c>
      <c r="CY145" s="267">
        <f t="shared" si="192"/>
        <v>5</v>
      </c>
      <c r="CZ145" s="268">
        <f t="shared" si="193"/>
        <v>7</v>
      </c>
      <c r="DA145" s="267">
        <f t="shared" si="194"/>
        <v>0</v>
      </c>
      <c r="DB145" s="268">
        <f t="shared" si="195"/>
        <v>0</v>
      </c>
      <c r="DC145" s="173">
        <f t="shared" si="196"/>
        <v>2</v>
      </c>
      <c r="DD145" s="26">
        <f t="shared" si="197"/>
        <v>5</v>
      </c>
      <c r="DE145" s="173">
        <f t="shared" si="198"/>
        <v>0</v>
      </c>
      <c r="DF145" s="26">
        <f t="shared" si="199"/>
        <v>6</v>
      </c>
      <c r="DG145" s="326">
        <f t="shared" si="200"/>
        <v>4</v>
      </c>
      <c r="DH145" s="327">
        <f t="shared" si="201"/>
        <v>3</v>
      </c>
      <c r="DI145" s="172">
        <f t="shared" si="202"/>
        <v>4</v>
      </c>
      <c r="DJ145" s="24">
        <f t="shared" si="203"/>
        <v>0</v>
      </c>
      <c r="DK145" s="172"/>
      <c r="DL145" s="19">
        <f t="shared" si="204"/>
        <v>156</v>
      </c>
      <c r="DM145" s="19">
        <f t="shared" si="205"/>
        <v>27</v>
      </c>
      <c r="DN145" s="174">
        <f t="shared" si="206"/>
        <v>10</v>
      </c>
      <c r="DO145" s="278">
        <f t="shared" si="207"/>
        <v>87</v>
      </c>
      <c r="DP145" s="278">
        <f t="shared" si="208"/>
        <v>0</v>
      </c>
      <c r="DQ145" s="20">
        <f t="shared" si="209"/>
        <v>37</v>
      </c>
      <c r="DR145" s="20">
        <f t="shared" si="210"/>
        <v>6</v>
      </c>
      <c r="DS145" s="337">
        <f t="shared" si="211"/>
        <v>67</v>
      </c>
      <c r="DT145" s="174">
        <f t="shared" si="212"/>
        <v>64</v>
      </c>
      <c r="DU145" s="172">
        <f t="shared" si="213"/>
        <v>67</v>
      </c>
      <c r="DV145" s="172"/>
      <c r="DW145" s="172"/>
      <c r="DX145" s="172"/>
      <c r="DY145" s="172"/>
      <c r="DZ145" s="172"/>
      <c r="EA145" s="172"/>
      <c r="EB145" s="172"/>
      <c r="EC145" s="172"/>
      <c r="ED145" s="172"/>
      <c r="EE145" s="172"/>
      <c r="EF145" s="172"/>
      <c r="EG145" s="172"/>
      <c r="EH145" s="172"/>
      <c r="EI145" s="172"/>
      <c r="EJ145" s="172"/>
      <c r="EK145" s="172"/>
      <c r="EL145" s="172"/>
      <c r="EM145" s="172"/>
      <c r="EN145" s="172"/>
      <c r="EO145" s="172"/>
      <c r="EP145" s="172"/>
      <c r="EQ145" s="172"/>
      <c r="ER145" s="172"/>
      <c r="ES145" s="172"/>
      <c r="ET145" s="172"/>
      <c r="EU145" s="172"/>
      <c r="EV145" s="172"/>
      <c r="EW145" s="172"/>
      <c r="EX145" s="172"/>
      <c r="EY145" s="172"/>
      <c r="EZ145" s="172"/>
      <c r="FA145" s="172"/>
      <c r="FB145" s="172"/>
      <c r="FC145" s="172"/>
      <c r="FD145" s="172"/>
      <c r="FE145" s="172"/>
      <c r="FF145" s="172"/>
      <c r="FG145" s="172"/>
      <c r="FH145" s="172"/>
      <c r="FI145" s="172"/>
      <c r="FJ145" s="172"/>
      <c r="FK145" s="172"/>
      <c r="FL145" s="172"/>
      <c r="FM145" s="172"/>
      <c r="FN145" s="172"/>
      <c r="FO145" s="172"/>
      <c r="FP145" s="172"/>
      <c r="FQ145" s="172"/>
      <c r="FR145" s="172"/>
      <c r="FS145" s="172"/>
      <c r="FT145" s="172"/>
      <c r="FU145" s="172"/>
      <c r="FV145" s="172"/>
      <c r="FW145" s="172"/>
      <c r="FX145" s="172"/>
      <c r="FY145" s="172"/>
      <c r="FZ145" s="172"/>
      <c r="GA145" s="172"/>
      <c r="GB145" s="172"/>
      <c r="GC145" s="172"/>
      <c r="GD145" s="172"/>
      <c r="GE145" s="172"/>
      <c r="GF145" s="172"/>
      <c r="GG145" s="172"/>
      <c r="GH145" s="172"/>
      <c r="GI145" s="172"/>
      <c r="GJ145" s="172"/>
      <c r="GK145" s="172"/>
      <c r="GL145" s="172"/>
      <c r="GM145" s="172"/>
      <c r="GN145" s="172"/>
      <c r="GO145" s="172"/>
      <c r="GP145" s="172"/>
      <c r="GQ145" s="172"/>
      <c r="GR145" s="172"/>
      <c r="GS145" s="172"/>
      <c r="GT145" s="172"/>
      <c r="GU145" s="172"/>
      <c r="GV145" s="172"/>
      <c r="GW145" s="172"/>
      <c r="GX145" s="172"/>
      <c r="GY145" s="172"/>
      <c r="GZ145" s="172"/>
      <c r="HA145" s="172"/>
      <c r="HB145" s="172"/>
      <c r="HC145" s="172"/>
      <c r="HD145" s="172"/>
      <c r="HE145" s="172"/>
      <c r="HF145" s="172"/>
      <c r="HG145" s="172"/>
      <c r="HH145" s="172"/>
      <c r="HI145" s="172"/>
      <c r="HJ145" s="172"/>
      <c r="HK145" s="172"/>
      <c r="HL145" s="172"/>
      <c r="HM145" s="172"/>
      <c r="HN145" s="172"/>
      <c r="HO145" s="172"/>
      <c r="HP145" s="172"/>
      <c r="HQ145" s="172"/>
      <c r="HR145" s="172"/>
      <c r="HS145" s="172"/>
      <c r="HT145" s="172"/>
      <c r="HU145" s="172"/>
      <c r="HV145" s="172"/>
      <c r="HW145" s="172"/>
      <c r="HX145" s="172"/>
      <c r="HY145" s="172"/>
      <c r="HZ145" s="172"/>
      <c r="IA145" s="172"/>
      <c r="IB145" s="172"/>
      <c r="IC145" s="172"/>
      <c r="ID145" s="172"/>
      <c r="IE145" s="172"/>
      <c r="IF145" s="172"/>
      <c r="IG145" s="172"/>
      <c r="IH145" s="172"/>
      <c r="II145" s="172"/>
      <c r="IJ145" s="172"/>
      <c r="IK145" s="172"/>
      <c r="IL145" s="172"/>
      <c r="IM145" s="172"/>
      <c r="IN145" s="172"/>
      <c r="IO145" s="172"/>
      <c r="IP145" s="172"/>
      <c r="IQ145" s="172"/>
      <c r="IR145" s="172"/>
      <c r="IS145" s="172"/>
      <c r="IT145" s="172"/>
      <c r="IU145" s="172"/>
      <c r="IV145" s="172"/>
      <c r="IW145" s="172"/>
      <c r="IX145" s="172"/>
      <c r="IY145" s="172"/>
      <c r="IZ145" s="172"/>
      <c r="JA145" s="172"/>
      <c r="JB145" s="172"/>
      <c r="JC145" s="172"/>
      <c r="JD145" s="172"/>
      <c r="JE145" s="172"/>
      <c r="JF145" s="172"/>
      <c r="JG145" s="172"/>
      <c r="JH145" s="172"/>
      <c r="JI145" s="172"/>
      <c r="JJ145" s="172"/>
      <c r="JK145" s="172"/>
      <c r="JL145" s="172"/>
      <c r="JM145" s="172"/>
      <c r="JN145" s="172"/>
      <c r="JO145" s="172"/>
      <c r="JP145" s="172"/>
      <c r="JQ145" s="172"/>
      <c r="JR145" s="172"/>
      <c r="JS145" s="172"/>
      <c r="JT145" s="172"/>
      <c r="JU145" s="172"/>
      <c r="JV145" s="172"/>
      <c r="JW145" s="172"/>
      <c r="JX145" s="172"/>
      <c r="JY145" s="172"/>
      <c r="JZ145" s="172"/>
      <c r="KA145" s="172"/>
      <c r="KB145" s="172"/>
      <c r="KC145" s="172"/>
      <c r="KD145" s="172"/>
      <c r="KE145" s="172"/>
      <c r="KF145" s="172"/>
      <c r="KG145" s="172"/>
      <c r="KH145" s="172"/>
      <c r="KI145" s="172"/>
      <c r="KJ145" s="172"/>
      <c r="KK145" s="172"/>
      <c r="KL145" s="172"/>
      <c r="KM145" s="172"/>
      <c r="KN145" s="172"/>
      <c r="KO145" s="172"/>
      <c r="KP145" s="172"/>
      <c r="KQ145" s="172"/>
      <c r="KR145" s="172"/>
      <c r="KS145" s="172"/>
      <c r="KT145" s="172"/>
      <c r="KU145" s="172"/>
      <c r="KV145" s="172"/>
      <c r="KW145" s="172"/>
      <c r="KX145" s="172"/>
      <c r="KY145" s="172"/>
      <c r="KZ145" s="172"/>
      <c r="LA145" s="172"/>
      <c r="LB145" s="172"/>
      <c r="LC145" s="172"/>
      <c r="LD145" s="172"/>
      <c r="LE145" s="172"/>
      <c r="LF145" s="172"/>
      <c r="LG145" s="172"/>
      <c r="LH145" s="172"/>
      <c r="LI145" s="172"/>
      <c r="LJ145" s="172"/>
      <c r="LK145" s="172"/>
      <c r="LL145" s="172"/>
      <c r="LM145" s="172"/>
      <c r="LN145" s="172"/>
      <c r="LO145" s="172"/>
      <c r="LP145" s="172"/>
      <c r="LQ145" s="172"/>
      <c r="LR145" s="172"/>
      <c r="LS145" s="172"/>
      <c r="LT145" s="172"/>
      <c r="LU145" s="172"/>
      <c r="LV145" s="172"/>
      <c r="LW145" s="172"/>
      <c r="LX145" s="172"/>
      <c r="LY145" s="172"/>
      <c r="LZ145" s="172"/>
      <c r="MA145" s="172"/>
      <c r="MB145" s="172"/>
      <c r="MC145" s="172"/>
      <c r="MD145" s="172"/>
      <c r="ME145" s="172"/>
      <c r="MF145" s="172"/>
      <c r="MG145" s="172"/>
      <c r="MH145" s="172"/>
      <c r="MI145" s="172"/>
      <c r="MJ145" s="172"/>
      <c r="MK145" s="172"/>
      <c r="ML145" s="172"/>
      <c r="MM145" s="172"/>
      <c r="MN145" s="172"/>
      <c r="MO145" s="172"/>
      <c r="MP145" s="172"/>
      <c r="MQ145" s="172"/>
      <c r="MR145" s="172"/>
      <c r="MS145" s="172"/>
      <c r="MT145" s="172"/>
      <c r="MU145" s="172"/>
      <c r="MV145" s="172"/>
      <c r="MW145" s="172"/>
      <c r="MX145" s="172"/>
      <c r="MY145" s="172"/>
      <c r="MZ145" s="172"/>
      <c r="NA145" s="172"/>
      <c r="NB145" s="172"/>
      <c r="NC145" s="172"/>
      <c r="ND145" s="172"/>
      <c r="NE145" s="172"/>
      <c r="NF145" s="172"/>
      <c r="NG145" s="172"/>
      <c r="NH145" s="172"/>
      <c r="NI145" s="172"/>
      <c r="NJ145" s="172"/>
      <c r="NK145" s="172"/>
      <c r="NL145" s="172"/>
      <c r="NM145" s="172"/>
      <c r="NN145" s="172"/>
      <c r="NO145" s="172"/>
      <c r="NP145" s="172"/>
      <c r="NQ145" s="172"/>
      <c r="NR145" s="172"/>
      <c r="NS145" s="172"/>
      <c r="NT145" s="172"/>
      <c r="NU145" s="172"/>
      <c r="NV145" s="172"/>
      <c r="NW145" s="172"/>
      <c r="NX145" s="172"/>
      <c r="NY145" s="172"/>
      <c r="NZ145" s="172"/>
      <c r="OA145" s="172"/>
      <c r="OB145" s="172"/>
      <c r="OC145" s="172"/>
      <c r="OD145" s="172"/>
      <c r="OE145" s="172"/>
      <c r="OF145" s="172"/>
      <c r="OG145" s="172"/>
      <c r="OH145" s="172"/>
      <c r="OI145" s="172"/>
      <c r="OJ145" s="172"/>
      <c r="OK145" s="172"/>
      <c r="OL145" s="172"/>
      <c r="OM145" s="172"/>
      <c r="ON145" s="172"/>
      <c r="OO145" s="172"/>
      <c r="OP145" s="172"/>
      <c r="OQ145" s="172"/>
      <c r="OR145" s="172"/>
      <c r="OS145" s="172"/>
      <c r="OT145" s="172"/>
      <c r="OU145" s="172"/>
      <c r="OV145" s="172"/>
      <c r="OW145" s="172"/>
      <c r="OX145" s="172"/>
      <c r="OY145" s="172"/>
      <c r="OZ145" s="172"/>
      <c r="PA145" s="172"/>
      <c r="PB145" s="172"/>
      <c r="PC145" s="172"/>
      <c r="PD145" s="172"/>
      <c r="PE145" s="172"/>
      <c r="PF145" s="172"/>
      <c r="PG145" s="172"/>
      <c r="PH145" s="172"/>
      <c r="PI145" s="172"/>
      <c r="PJ145" s="172"/>
      <c r="PK145" s="172"/>
      <c r="PL145" s="172"/>
      <c r="PM145" s="172"/>
      <c r="PN145" s="172"/>
      <c r="PO145" s="172"/>
      <c r="PP145" s="172"/>
      <c r="PQ145" s="172"/>
      <c r="PR145" s="172"/>
      <c r="PS145" s="172"/>
      <c r="PT145" s="172"/>
      <c r="PU145" s="172"/>
      <c r="PV145" s="172"/>
      <c r="PW145" s="172"/>
      <c r="PX145" s="172"/>
      <c r="PY145" s="172"/>
      <c r="PZ145" s="172"/>
      <c r="QA145" s="172"/>
      <c r="QB145" s="172"/>
      <c r="QC145" s="172"/>
      <c r="QD145" s="172"/>
      <c r="QE145" s="172"/>
      <c r="QF145" s="172"/>
      <c r="QG145" s="172"/>
      <c r="QH145" s="172"/>
      <c r="QI145" s="172"/>
      <c r="QJ145" s="172"/>
      <c r="QK145" s="172"/>
      <c r="QL145" s="172"/>
      <c r="QM145" s="172"/>
      <c r="QN145" s="172"/>
      <c r="QO145" s="172"/>
      <c r="QP145" s="172"/>
      <c r="QQ145" s="172"/>
      <c r="QR145" s="172"/>
      <c r="QS145" s="172"/>
      <c r="QT145" s="172"/>
      <c r="QU145" s="172"/>
      <c r="QV145" s="172"/>
      <c r="QW145" s="172"/>
      <c r="QX145" s="172"/>
      <c r="QY145" s="172"/>
      <c r="QZ145" s="172"/>
      <c r="RA145" s="172"/>
      <c r="RB145" s="172"/>
      <c r="RC145" s="172"/>
      <c r="RD145" s="172"/>
      <c r="RE145" s="172"/>
      <c r="RF145" s="172"/>
      <c r="RG145" s="172"/>
      <c r="RH145" s="172"/>
      <c r="RI145" s="172"/>
      <c r="RJ145" s="172"/>
      <c r="RK145" s="172"/>
      <c r="RL145" s="172"/>
      <c r="RM145" s="172"/>
      <c r="RN145" s="172"/>
      <c r="RO145" s="172"/>
      <c r="RP145" s="172"/>
      <c r="RQ145" s="172"/>
      <c r="RR145" s="172"/>
      <c r="RS145" s="172"/>
      <c r="RT145" s="172"/>
      <c r="RU145" s="172"/>
      <c r="RV145" s="172"/>
      <c r="RW145" s="172"/>
      <c r="RX145" s="172"/>
      <c r="RY145" s="172"/>
      <c r="RZ145" s="172"/>
      <c r="SA145" s="172"/>
      <c r="SB145" s="172"/>
      <c r="SC145" s="172"/>
      <c r="SD145" s="172"/>
      <c r="SE145" s="172"/>
      <c r="SF145" s="172"/>
      <c r="SG145" s="172"/>
      <c r="SH145" s="172"/>
      <c r="SI145" s="172"/>
      <c r="SJ145" s="172"/>
      <c r="SK145" s="172"/>
      <c r="SL145" s="172"/>
      <c r="SM145" s="172"/>
      <c r="SN145" s="172"/>
      <c r="SO145" s="172"/>
      <c r="SP145" s="172"/>
      <c r="SQ145" s="172"/>
      <c r="SR145" s="172"/>
      <c r="SS145" s="172"/>
      <c r="ST145" s="172"/>
      <c r="SU145" s="172"/>
      <c r="SV145" s="172"/>
      <c r="SW145" s="172"/>
      <c r="SX145" s="172"/>
      <c r="SY145" s="172"/>
      <c r="SZ145" s="172"/>
      <c r="TA145" s="172"/>
      <c r="TB145" s="172"/>
      <c r="TC145" s="172"/>
      <c r="TD145" s="172"/>
      <c r="TE145" s="172"/>
      <c r="TF145" s="172"/>
      <c r="TG145" s="172"/>
      <c r="TH145" s="172"/>
      <c r="TI145" s="172"/>
      <c r="TJ145" s="172"/>
      <c r="TK145" s="172"/>
      <c r="TL145" s="172"/>
      <c r="TM145" s="172"/>
      <c r="TN145" s="172"/>
      <c r="TO145" s="172"/>
      <c r="TP145" s="172"/>
      <c r="TQ145" s="172"/>
      <c r="TR145" s="172"/>
      <c r="TS145" s="172"/>
      <c r="TT145" s="172"/>
      <c r="TU145" s="172"/>
      <c r="TV145" s="172"/>
      <c r="TW145" s="172"/>
      <c r="TX145" s="172"/>
      <c r="TY145" s="172"/>
      <c r="TZ145" s="172"/>
      <c r="UA145" s="172"/>
      <c r="UB145" s="172"/>
      <c r="UC145" s="172"/>
      <c r="UD145" s="172"/>
      <c r="UE145" s="172"/>
      <c r="UF145" s="172"/>
      <c r="UG145" s="172"/>
      <c r="UH145" s="172"/>
      <c r="UI145" s="172"/>
      <c r="UJ145" s="172"/>
      <c r="UK145" s="172"/>
      <c r="UL145" s="172"/>
      <c r="UM145" s="172"/>
      <c r="UN145" s="172"/>
      <c r="UO145" s="172"/>
      <c r="UP145" s="172"/>
      <c r="UQ145" s="172"/>
      <c r="UR145" s="172"/>
      <c r="US145" s="172"/>
      <c r="UT145" s="172"/>
      <c r="UU145" s="172"/>
      <c r="UV145" s="172"/>
      <c r="UW145" s="172"/>
      <c r="UX145" s="172"/>
      <c r="UY145" s="172"/>
      <c r="UZ145" s="172"/>
      <c r="VA145" s="172"/>
      <c r="VB145" s="172"/>
      <c r="VC145" s="172"/>
      <c r="VD145" s="172"/>
      <c r="VE145" s="172"/>
      <c r="VF145" s="172"/>
      <c r="VG145" s="172"/>
      <c r="VH145" s="172"/>
      <c r="VI145" s="172"/>
      <c r="VJ145" s="172"/>
      <c r="VK145" s="172"/>
      <c r="VL145" s="172"/>
      <c r="VM145" s="172"/>
      <c r="VN145" s="172"/>
      <c r="VO145" s="172"/>
      <c r="VP145" s="172"/>
      <c r="VQ145" s="172"/>
      <c r="VR145" s="172"/>
      <c r="VS145" s="172"/>
      <c r="VT145" s="172"/>
      <c r="VU145" s="172"/>
      <c r="VV145" s="172"/>
      <c r="VW145" s="172"/>
      <c r="VX145" s="172"/>
      <c r="VY145" s="172"/>
      <c r="VZ145" s="172"/>
      <c r="WA145" s="172"/>
      <c r="WB145" s="172"/>
      <c r="WC145" s="172"/>
      <c r="WD145" s="172"/>
      <c r="WE145" s="172"/>
      <c r="WF145" s="172"/>
      <c r="WG145" s="172"/>
      <c r="WH145" s="172"/>
      <c r="WI145" s="172"/>
      <c r="WJ145" s="172"/>
      <c r="WK145" s="172"/>
      <c r="WL145" s="172"/>
      <c r="WM145" s="172"/>
      <c r="WN145" s="172"/>
      <c r="WO145" s="172"/>
      <c r="WP145" s="172"/>
      <c r="WQ145" s="172"/>
      <c r="WR145" s="172"/>
      <c r="WS145" s="172"/>
      <c r="WT145" s="172"/>
      <c r="WU145" s="172"/>
      <c r="WV145" s="172"/>
      <c r="WW145" s="172"/>
      <c r="WX145" s="172"/>
      <c r="WY145" s="172"/>
      <c r="WZ145" s="172"/>
      <c r="XA145" s="172"/>
      <c r="XB145" s="172"/>
      <c r="XC145" s="172"/>
      <c r="XD145" s="172"/>
      <c r="XE145" s="172"/>
      <c r="XF145" s="172"/>
      <c r="XG145" s="172"/>
      <c r="XH145" s="172"/>
      <c r="XI145" s="172"/>
      <c r="XJ145" s="172"/>
      <c r="XK145" s="172"/>
      <c r="XL145" s="172"/>
      <c r="XM145" s="172"/>
      <c r="XN145" s="172"/>
      <c r="XO145" s="172"/>
      <c r="XP145" s="172"/>
      <c r="XQ145" s="172"/>
      <c r="XR145" s="172"/>
      <c r="XS145" s="172"/>
      <c r="XT145" s="172"/>
      <c r="XU145" s="172"/>
      <c r="XV145" s="172"/>
      <c r="XW145" s="172"/>
      <c r="XX145" s="172"/>
      <c r="XY145" s="172"/>
      <c r="XZ145" s="172"/>
      <c r="YA145" s="172"/>
      <c r="YB145" s="172"/>
      <c r="YC145" s="172"/>
      <c r="YD145" s="172"/>
      <c r="YE145" s="172"/>
      <c r="YF145" s="172"/>
      <c r="YG145" s="172"/>
      <c r="YH145" s="172"/>
      <c r="YI145" s="172"/>
      <c r="YJ145" s="172"/>
      <c r="YK145" s="172"/>
      <c r="YL145" s="172"/>
      <c r="YM145" s="172"/>
      <c r="YN145" s="172"/>
      <c r="YO145" s="172"/>
      <c r="YP145" s="172"/>
      <c r="YQ145" s="172"/>
      <c r="YR145" s="172"/>
      <c r="YS145" s="172"/>
      <c r="YT145" s="172"/>
      <c r="YU145" s="172"/>
      <c r="YV145" s="172"/>
      <c r="YW145" s="172"/>
      <c r="YX145" s="172"/>
      <c r="YY145" s="172"/>
      <c r="YZ145" s="172"/>
      <c r="ZA145" s="172"/>
      <c r="ZB145" s="172"/>
      <c r="ZC145" s="172"/>
      <c r="ZD145" s="172"/>
      <c r="ZE145" s="172"/>
      <c r="ZF145" s="172"/>
      <c r="ZG145" s="172"/>
      <c r="ZH145" s="172"/>
      <c r="ZI145" s="172"/>
      <c r="ZJ145" s="172"/>
      <c r="ZK145" s="172"/>
      <c r="ZL145" s="172"/>
      <c r="ZM145" s="172"/>
      <c r="ZN145" s="172"/>
      <c r="ZO145" s="172"/>
      <c r="ZP145" s="172"/>
      <c r="ZQ145" s="172"/>
      <c r="ZR145" s="172"/>
      <c r="ZS145" s="172"/>
      <c r="ZT145" s="172"/>
      <c r="ZU145" s="172"/>
      <c r="ZV145" s="172"/>
      <c r="ZW145" s="172"/>
      <c r="ZX145" s="172"/>
      <c r="ZY145" s="172"/>
      <c r="ZZ145" s="172"/>
      <c r="AAA145" s="172"/>
      <c r="AAB145" s="172"/>
      <c r="AAC145" s="172"/>
      <c r="AAD145" s="172"/>
      <c r="AAE145" s="172"/>
      <c r="AAF145" s="172"/>
      <c r="AAG145" s="172"/>
      <c r="AAH145" s="172"/>
      <c r="AAI145" s="172"/>
      <c r="AAJ145" s="172"/>
      <c r="AAK145" s="172"/>
      <c r="AAL145" s="172"/>
      <c r="AAM145" s="172"/>
      <c r="AAN145" s="172"/>
      <c r="AAO145" s="172"/>
      <c r="AAP145" s="172"/>
      <c r="AAQ145" s="172"/>
      <c r="AAR145" s="172"/>
      <c r="AAS145" s="172"/>
      <c r="AAT145" s="172"/>
      <c r="AAU145" s="172"/>
      <c r="AAV145" s="172"/>
      <c r="AAW145" s="172"/>
      <c r="AAX145" s="172"/>
      <c r="AAY145" s="172"/>
      <c r="AAZ145" s="172"/>
      <c r="ABA145" s="172"/>
      <c r="ABB145" s="172"/>
      <c r="ABC145" s="172"/>
      <c r="ABD145" s="172"/>
      <c r="ABE145" s="172"/>
      <c r="ABF145" s="172"/>
      <c r="ABG145" s="172"/>
      <c r="ABH145" s="172"/>
      <c r="ABI145" s="172"/>
      <c r="ABJ145" s="172"/>
      <c r="ABK145" s="172"/>
      <c r="ABL145" s="172"/>
      <c r="ABM145" s="172"/>
      <c r="ABN145" s="172"/>
      <c r="ABO145" s="172"/>
      <c r="ABP145" s="172"/>
      <c r="ABQ145" s="172"/>
      <c r="ABR145" s="172"/>
      <c r="ABS145" s="172"/>
      <c r="ABT145" s="172"/>
      <c r="ABU145" s="172"/>
      <c r="ABV145" s="172"/>
      <c r="ABW145" s="172"/>
      <c r="ABX145" s="172"/>
      <c r="ABY145" s="172"/>
      <c r="ABZ145" s="172"/>
      <c r="ACA145" s="172"/>
      <c r="ACB145" s="172"/>
      <c r="ACC145" s="172"/>
      <c r="ACD145" s="172"/>
      <c r="ACE145" s="172"/>
      <c r="ACF145" s="172"/>
      <c r="ACG145" s="172"/>
      <c r="ACH145" s="172"/>
      <c r="ACI145" s="172"/>
      <c r="ACJ145" s="172"/>
      <c r="ACK145" s="172"/>
      <c r="ACL145" s="172"/>
      <c r="ACM145" s="172"/>
      <c r="ACN145" s="172"/>
      <c r="ACO145" s="172"/>
      <c r="ACP145" s="172"/>
      <c r="ACQ145" s="172"/>
      <c r="ACR145" s="172"/>
      <c r="ACS145" s="172"/>
      <c r="ACT145" s="172"/>
      <c r="ACU145" s="172"/>
      <c r="ACV145" s="172"/>
      <c r="ACW145" s="172"/>
      <c r="ACX145" s="172"/>
      <c r="ACY145" s="172"/>
      <c r="ACZ145" s="172"/>
      <c r="ADA145" s="172"/>
      <c r="ADB145" s="172"/>
      <c r="ADC145" s="172"/>
      <c r="ADD145" s="172"/>
      <c r="ADE145" s="172"/>
      <c r="ADF145" s="172"/>
      <c r="ADG145" s="172"/>
      <c r="ADH145" s="172"/>
      <c r="ADI145" s="172"/>
      <c r="ADJ145" s="172"/>
      <c r="ADK145" s="172"/>
      <c r="ADL145" s="172"/>
      <c r="ADM145" s="172"/>
      <c r="ADN145" s="172"/>
      <c r="ADO145" s="172"/>
      <c r="ADP145" s="172"/>
      <c r="ADQ145" s="172"/>
      <c r="ADR145" s="172"/>
      <c r="ADS145" s="172"/>
      <c r="ADT145" s="172"/>
      <c r="ADU145" s="172"/>
      <c r="ADV145" s="172"/>
      <c r="ADW145" s="172"/>
      <c r="ADX145" s="172"/>
      <c r="ADY145" s="172"/>
      <c r="ADZ145" s="172"/>
      <c r="AEA145" s="172"/>
      <c r="AEB145" s="172"/>
      <c r="AEC145" s="172"/>
      <c r="AED145" s="172"/>
      <c r="AEE145" s="172"/>
      <c r="AEF145" s="172"/>
      <c r="AEG145" s="172"/>
      <c r="AEH145" s="172"/>
      <c r="AEI145" s="172"/>
      <c r="AEJ145" s="172"/>
      <c r="AEK145" s="172"/>
      <c r="AEL145" s="172"/>
      <c r="AEM145" s="172"/>
      <c r="AEN145" s="172"/>
      <c r="AEO145" s="172"/>
      <c r="AEP145" s="172"/>
      <c r="AEQ145" s="172"/>
      <c r="AER145" s="172"/>
      <c r="AES145" s="172"/>
      <c r="AET145" s="172"/>
      <c r="AEU145" s="172"/>
      <c r="AEV145" s="172"/>
      <c r="AEW145" s="172"/>
      <c r="AEX145" s="172"/>
      <c r="AEY145" s="172"/>
      <c r="AEZ145" s="172"/>
      <c r="AFA145" s="172"/>
      <c r="AFB145" s="172"/>
      <c r="AFC145" s="172"/>
      <c r="AFD145" s="172"/>
      <c r="AFE145" s="172"/>
      <c r="AFF145" s="172"/>
      <c r="AFG145" s="172"/>
      <c r="AFH145" s="172"/>
      <c r="AFI145" s="172"/>
      <c r="AFJ145" s="172"/>
      <c r="AFK145" s="172"/>
      <c r="AFL145" s="172"/>
      <c r="AFM145" s="172"/>
      <c r="AFN145" s="172"/>
      <c r="AFO145" s="172"/>
      <c r="AFP145" s="172"/>
      <c r="AFQ145" s="172"/>
      <c r="AFR145" s="172"/>
      <c r="AFS145" s="172"/>
      <c r="AFT145" s="172"/>
      <c r="AFU145" s="172"/>
      <c r="AFV145" s="172"/>
      <c r="AFW145" s="172"/>
      <c r="AFX145" s="172"/>
      <c r="AFY145" s="172"/>
      <c r="AFZ145" s="172"/>
      <c r="AGA145" s="172"/>
      <c r="AGB145" s="172"/>
      <c r="AGC145" s="172"/>
      <c r="AGD145" s="172"/>
      <c r="AGE145" s="172"/>
      <c r="AGF145" s="172"/>
      <c r="AGG145" s="172"/>
      <c r="AGH145" s="172"/>
      <c r="AGI145" s="172"/>
      <c r="AGJ145" s="172"/>
      <c r="AGK145" s="172"/>
      <c r="AGL145" s="172"/>
      <c r="AGM145" s="172"/>
      <c r="AGN145" s="172"/>
      <c r="AGO145" s="172"/>
      <c r="AGP145" s="172"/>
      <c r="AGQ145" s="172"/>
      <c r="AGR145" s="172"/>
      <c r="AGS145" s="172"/>
      <c r="AGT145" s="172"/>
      <c r="AGU145" s="172"/>
      <c r="AGV145" s="172"/>
      <c r="AGW145" s="172"/>
      <c r="AGX145" s="172"/>
      <c r="AGY145" s="172"/>
      <c r="AGZ145" s="172"/>
      <c r="AHA145" s="172"/>
      <c r="AHB145" s="172"/>
      <c r="AHC145" s="172"/>
      <c r="AHD145" s="172"/>
      <c r="AHE145" s="172"/>
      <c r="AHF145" s="172"/>
      <c r="AHG145" s="172"/>
      <c r="AHH145" s="172"/>
      <c r="AHI145" s="172"/>
      <c r="AHJ145" s="172"/>
      <c r="AHK145" s="172"/>
      <c r="AHL145" s="172"/>
      <c r="AHM145" s="172"/>
      <c r="AHN145" s="172"/>
      <c r="AHO145" s="172"/>
      <c r="AHP145" s="172"/>
      <c r="AHQ145" s="172"/>
      <c r="AHR145" s="172"/>
      <c r="AHS145" s="172"/>
      <c r="AHT145" s="172"/>
      <c r="AHU145" s="172"/>
      <c r="AHV145" s="172"/>
      <c r="AHW145" s="172"/>
      <c r="AHX145" s="172"/>
      <c r="AHY145" s="172"/>
      <c r="AHZ145" s="172"/>
      <c r="AIA145" s="172"/>
      <c r="AIB145" s="172"/>
      <c r="AIC145" s="172"/>
      <c r="AID145" s="172"/>
      <c r="AIE145" s="172"/>
      <c r="AIF145" s="172"/>
      <c r="AIG145" s="172"/>
      <c r="AIH145" s="172"/>
      <c r="AII145" s="172"/>
      <c r="AIJ145" s="172"/>
      <c r="AIK145" s="172"/>
      <c r="AIL145" s="172"/>
      <c r="AIM145" s="172"/>
      <c r="AIN145" s="172"/>
      <c r="AIO145" s="172"/>
      <c r="AIP145" s="172"/>
      <c r="AIQ145" s="172"/>
      <c r="AIR145" s="172"/>
      <c r="AIS145" s="172"/>
      <c r="AIT145" s="172"/>
      <c r="AIU145" s="172"/>
      <c r="AIV145" s="172"/>
      <c r="AIW145" s="172"/>
      <c r="AIX145" s="172"/>
      <c r="AIY145" s="172"/>
      <c r="AIZ145" s="172"/>
      <c r="AJA145" s="172"/>
      <c r="AJB145" s="172"/>
      <c r="AJC145" s="172"/>
      <c r="AJD145" s="172"/>
      <c r="AJE145" s="172"/>
      <c r="AJF145" s="172"/>
      <c r="AJG145" s="172"/>
      <c r="AJH145" s="172"/>
      <c r="AJI145" s="172"/>
      <c r="AJJ145" s="172"/>
      <c r="AJK145" s="172"/>
      <c r="AJL145" s="172"/>
      <c r="AJM145" s="172"/>
      <c r="AJN145" s="172"/>
      <c r="AJO145" s="172"/>
      <c r="AJP145" s="172"/>
      <c r="AJQ145" s="172"/>
      <c r="AJR145" s="172"/>
      <c r="AJS145" s="172"/>
      <c r="AJT145" s="172"/>
      <c r="AJU145" s="172"/>
      <c r="AJV145" s="172"/>
      <c r="AJW145" s="172"/>
      <c r="AJX145" s="172"/>
      <c r="AJY145" s="172"/>
      <c r="AJZ145" s="172"/>
      <c r="AKA145" s="172"/>
      <c r="AKB145" s="172"/>
      <c r="AKC145" s="172"/>
      <c r="AKD145" s="172"/>
      <c r="AKE145" s="172"/>
      <c r="AKF145" s="172"/>
      <c r="AKG145" s="172"/>
      <c r="AKH145" s="172"/>
      <c r="AKI145" s="172"/>
      <c r="AKJ145" s="172"/>
      <c r="AKK145" s="172"/>
      <c r="AKL145" s="172"/>
      <c r="AKM145" s="172"/>
      <c r="AKN145" s="172"/>
      <c r="AKO145" s="172"/>
      <c r="AKP145" s="172"/>
      <c r="AKQ145" s="172"/>
      <c r="AKR145" s="172"/>
      <c r="AKS145" s="172"/>
      <c r="AKT145" s="172"/>
      <c r="AKU145" s="172"/>
      <c r="AKV145" s="172"/>
      <c r="AKW145" s="172"/>
      <c r="AKX145" s="172"/>
      <c r="AKY145" s="172"/>
      <c r="AKZ145" s="172"/>
      <c r="ALA145" s="172"/>
      <c r="ALB145" s="172"/>
      <c r="ALC145" s="172"/>
      <c r="ALD145" s="172"/>
      <c r="ALE145" s="172"/>
      <c r="ALF145" s="172"/>
      <c r="ALG145" s="172"/>
      <c r="ALH145" s="172"/>
      <c r="ALI145" s="172"/>
      <c r="ALJ145" s="172"/>
      <c r="ALK145" s="172"/>
      <c r="ALL145" s="172"/>
      <c r="ALM145" s="172"/>
      <c r="ALN145" s="172"/>
      <c r="ALO145" s="172"/>
      <c r="ALP145" s="172"/>
      <c r="ALQ145" s="172"/>
      <c r="ALR145" s="172"/>
      <c r="ALS145" s="172"/>
      <c r="ALT145" s="172"/>
      <c r="ALU145" s="172"/>
      <c r="ALV145" s="172"/>
      <c r="ALW145" s="172"/>
      <c r="ALX145" s="172"/>
      <c r="ALY145" s="172"/>
      <c r="ALZ145" s="172"/>
      <c r="AMA145" s="172"/>
      <c r="AMB145" s="172"/>
      <c r="AMC145" s="172"/>
      <c r="AMD145" s="172"/>
      <c r="AME145" s="172"/>
      <c r="AMF145" s="172"/>
      <c r="AMG145" s="172"/>
      <c r="AMH145" s="172"/>
      <c r="AMI145" s="172"/>
      <c r="AMJ145" s="172"/>
      <c r="AMK145" s="172"/>
      <c r="AML145" s="172"/>
    </row>
    <row r="146" spans="1:1026" s="282" customFormat="1">
      <c r="A146" s="408" t="s">
        <v>551</v>
      </c>
      <c r="B146" s="408" t="s">
        <v>552</v>
      </c>
      <c r="C146" s="154">
        <f t="shared" si="169"/>
        <v>17</v>
      </c>
      <c r="D146" s="167">
        <f t="shared" si="170"/>
        <v>68</v>
      </c>
      <c r="E146" s="166" t="str">
        <f t="shared" si="171"/>
        <v>9C</v>
      </c>
      <c r="F146" s="367" t="str">
        <f t="shared" si="172"/>
        <v>1B</v>
      </c>
      <c r="G146" s="367" t="str">
        <f t="shared" si="173"/>
        <v>0C</v>
      </c>
      <c r="H146" s="367" t="str">
        <f t="shared" si="174"/>
        <v>57</v>
      </c>
      <c r="I146" s="367" t="str">
        <f t="shared" si="175"/>
        <v>00</v>
      </c>
      <c r="J146" s="367" t="str">
        <f t="shared" si="176"/>
        <v>26</v>
      </c>
      <c r="K146" s="367" t="str">
        <f t="shared" si="177"/>
        <v>06</v>
      </c>
      <c r="L146" s="367" t="str">
        <f t="shared" si="178"/>
        <v>46</v>
      </c>
      <c r="M146" s="367" t="str">
        <f t="shared" si="179"/>
        <v>4</v>
      </c>
      <c r="N146" s="367" t="str">
        <f t="shared" si="180"/>
        <v/>
      </c>
      <c r="O146" s="156" t="str">
        <f t="shared" si="181"/>
        <v/>
      </c>
      <c r="P146" s="157" t="str">
        <f t="shared" si="214"/>
        <v>1</v>
      </c>
      <c r="Q146" s="158" t="str">
        <f t="shared" si="214"/>
        <v>0</v>
      </c>
      <c r="R146" s="158" t="str">
        <f t="shared" si="214"/>
        <v>0</v>
      </c>
      <c r="S146" s="159" t="str">
        <f t="shared" si="214"/>
        <v>1</v>
      </c>
      <c r="T146" s="158" t="str">
        <f t="shared" si="214"/>
        <v>1</v>
      </c>
      <c r="U146" s="158" t="str">
        <f t="shared" si="214"/>
        <v>1</v>
      </c>
      <c r="V146" s="158" t="str">
        <f t="shared" si="214"/>
        <v>0</v>
      </c>
      <c r="W146" s="159" t="str">
        <f t="shared" si="214"/>
        <v>0</v>
      </c>
      <c r="X146" s="158" t="str">
        <f t="shared" si="215"/>
        <v>0</v>
      </c>
      <c r="Y146" s="158" t="str">
        <f t="shared" si="215"/>
        <v>0</v>
      </c>
      <c r="Z146" s="158" t="str">
        <f t="shared" si="215"/>
        <v>0</v>
      </c>
      <c r="AA146" s="159" t="str">
        <f t="shared" si="215"/>
        <v>1</v>
      </c>
      <c r="AB146" s="161" t="str">
        <f t="shared" si="215"/>
        <v>1</v>
      </c>
      <c r="AC146" s="161" t="str">
        <f t="shared" si="215"/>
        <v>0</v>
      </c>
      <c r="AD146" s="158" t="str">
        <f t="shared" si="215"/>
        <v>1</v>
      </c>
      <c r="AE146" s="159" t="str">
        <f t="shared" si="215"/>
        <v>1</v>
      </c>
      <c r="AF146" s="367" t="str">
        <f t="shared" si="216"/>
        <v>0</v>
      </c>
      <c r="AG146" s="162" t="str">
        <f t="shared" si="216"/>
        <v>0</v>
      </c>
      <c r="AH146" s="163" t="str">
        <f t="shared" si="216"/>
        <v>0</v>
      </c>
      <c r="AI146" s="165" t="str">
        <f t="shared" si="216"/>
        <v>0</v>
      </c>
      <c r="AJ146" s="164" t="str">
        <f t="shared" si="216"/>
        <v>1</v>
      </c>
      <c r="AK146" s="164" t="str">
        <f t="shared" si="216"/>
        <v>1</v>
      </c>
      <c r="AL146" s="289" t="str">
        <f t="shared" si="216"/>
        <v>0</v>
      </c>
      <c r="AM146" s="165" t="str">
        <f t="shared" si="216"/>
        <v>0</v>
      </c>
      <c r="AN146" s="230" t="str">
        <f t="shared" si="217"/>
        <v>0</v>
      </c>
      <c r="AO146" s="230" t="str">
        <f t="shared" si="217"/>
        <v>1</v>
      </c>
      <c r="AP146" s="230" t="str">
        <f t="shared" si="217"/>
        <v>0</v>
      </c>
      <c r="AQ146" s="231" t="str">
        <f t="shared" si="217"/>
        <v>1</v>
      </c>
      <c r="AR146" s="230" t="str">
        <f t="shared" si="217"/>
        <v>0</v>
      </c>
      <c r="AS146" s="230" t="str">
        <f t="shared" si="217"/>
        <v>1</v>
      </c>
      <c r="AT146" s="230" t="str">
        <f t="shared" si="217"/>
        <v>1</v>
      </c>
      <c r="AU146" s="231" t="str">
        <f t="shared" si="217"/>
        <v>1</v>
      </c>
      <c r="AV146" s="230" t="str">
        <f t="shared" si="218"/>
        <v>0</v>
      </c>
      <c r="AW146" s="232" t="str">
        <f t="shared" si="218"/>
        <v>0</v>
      </c>
      <c r="AX146" s="232" t="str">
        <f t="shared" si="218"/>
        <v>0</v>
      </c>
      <c r="AY146" s="233" t="str">
        <f t="shared" si="218"/>
        <v>0</v>
      </c>
      <c r="AZ146" s="232" t="str">
        <f t="shared" si="218"/>
        <v>0</v>
      </c>
      <c r="BA146" s="232" t="str">
        <f t="shared" si="218"/>
        <v>0</v>
      </c>
      <c r="BB146" s="232" t="str">
        <f t="shared" si="218"/>
        <v>0</v>
      </c>
      <c r="BC146" s="233" t="str">
        <f t="shared" si="218"/>
        <v>0</v>
      </c>
      <c r="BD146" s="168" t="str">
        <f t="shared" si="219"/>
        <v>0</v>
      </c>
      <c r="BE146" s="168" t="str">
        <f t="shared" si="219"/>
        <v>0</v>
      </c>
      <c r="BF146" s="168" t="str">
        <f t="shared" si="219"/>
        <v>1</v>
      </c>
      <c r="BG146" s="169" t="str">
        <f t="shared" si="219"/>
        <v>0</v>
      </c>
      <c r="BH146" s="168" t="str">
        <f t="shared" si="219"/>
        <v>0</v>
      </c>
      <c r="BI146" s="168" t="str">
        <f t="shared" si="219"/>
        <v>1</v>
      </c>
      <c r="BJ146" s="168" t="str">
        <f t="shared" si="219"/>
        <v>1</v>
      </c>
      <c r="BK146" s="169" t="str">
        <f t="shared" si="219"/>
        <v>0</v>
      </c>
      <c r="BL146" s="168" t="str">
        <f t="shared" si="220"/>
        <v>0</v>
      </c>
      <c r="BM146" s="168" t="str">
        <f t="shared" si="220"/>
        <v>0</v>
      </c>
      <c r="BN146" s="168" t="str">
        <f t="shared" si="220"/>
        <v>0</v>
      </c>
      <c r="BO146" s="169" t="str">
        <f t="shared" si="220"/>
        <v>0</v>
      </c>
      <c r="BP146" s="168" t="str">
        <f t="shared" si="220"/>
        <v>0</v>
      </c>
      <c r="BQ146" s="168" t="str">
        <f t="shared" si="220"/>
        <v>1</v>
      </c>
      <c r="BR146" s="168" t="str">
        <f t="shared" si="220"/>
        <v>1</v>
      </c>
      <c r="BS146" s="169" t="str">
        <f t="shared" si="220"/>
        <v>0</v>
      </c>
      <c r="BT146" s="302" t="str">
        <f t="shared" si="221"/>
        <v>0</v>
      </c>
      <c r="BU146" s="302" t="str">
        <f t="shared" si="221"/>
        <v>1</v>
      </c>
      <c r="BV146" s="302" t="str">
        <f t="shared" si="221"/>
        <v>0</v>
      </c>
      <c r="BW146" s="303" t="str">
        <f t="shared" si="221"/>
        <v>0</v>
      </c>
      <c r="BX146" s="302" t="str">
        <f t="shared" si="221"/>
        <v>0</v>
      </c>
      <c r="BY146" s="302" t="str">
        <f t="shared" si="221"/>
        <v>1</v>
      </c>
      <c r="BZ146" s="302" t="str">
        <f t="shared" si="221"/>
        <v>1</v>
      </c>
      <c r="CA146" s="303" t="str">
        <f t="shared" si="221"/>
        <v>0</v>
      </c>
      <c r="CB146" s="164" t="str">
        <f t="shared" si="222"/>
        <v>0</v>
      </c>
      <c r="CC146" s="289" t="str">
        <f t="shared" si="222"/>
        <v>1</v>
      </c>
      <c r="CD146" s="340" t="str">
        <f t="shared" si="222"/>
        <v>0</v>
      </c>
      <c r="CE146" s="341" t="str">
        <f t="shared" si="222"/>
        <v>0</v>
      </c>
      <c r="CF146" s="340" t="str">
        <f t="shared" si="222"/>
        <v>0</v>
      </c>
      <c r="CG146" s="340" t="str">
        <f t="shared" si="222"/>
        <v>0</v>
      </c>
      <c r="CH146" s="340" t="str">
        <f t="shared" si="222"/>
        <v>0</v>
      </c>
      <c r="CI146" s="341" t="str">
        <f t="shared" si="222"/>
        <v>0</v>
      </c>
      <c r="CJ146" s="367"/>
      <c r="CK146" s="367"/>
      <c r="CL146" s="32" t="str">
        <f t="shared" si="223"/>
        <v>9C1B</v>
      </c>
      <c r="CM146" s="285">
        <f t="shared" si="182"/>
        <v>87</v>
      </c>
      <c r="CN146" s="285">
        <f t="shared" si="183"/>
        <v>97</v>
      </c>
      <c r="CO146" s="142">
        <f t="shared" si="184"/>
        <v>67.400000000000006</v>
      </c>
      <c r="CP146" s="142">
        <f t="shared" si="185"/>
        <v>19.666666666666671</v>
      </c>
      <c r="CQ146" s="154">
        <f t="shared" si="224"/>
        <v>6</v>
      </c>
      <c r="CR146" s="367"/>
      <c r="CS146" s="170">
        <f t="shared" si="186"/>
        <v>9</v>
      </c>
      <c r="CT146" s="23">
        <f t="shared" si="187"/>
        <v>12</v>
      </c>
      <c r="CU146" s="171">
        <f t="shared" si="188"/>
        <v>1</v>
      </c>
      <c r="CV146" s="23">
        <f t="shared" si="189"/>
        <v>11</v>
      </c>
      <c r="CW146" s="172">
        <f t="shared" si="190"/>
        <v>0</v>
      </c>
      <c r="CX146" s="24">
        <f t="shared" si="191"/>
        <v>12</v>
      </c>
      <c r="CY146" s="267">
        <f t="shared" si="192"/>
        <v>5</v>
      </c>
      <c r="CZ146" s="268">
        <f t="shared" si="193"/>
        <v>7</v>
      </c>
      <c r="DA146" s="267">
        <f t="shared" si="194"/>
        <v>0</v>
      </c>
      <c r="DB146" s="268">
        <f t="shared" si="195"/>
        <v>0</v>
      </c>
      <c r="DC146" s="173">
        <f t="shared" si="196"/>
        <v>2</v>
      </c>
      <c r="DD146" s="26">
        <f t="shared" si="197"/>
        <v>6</v>
      </c>
      <c r="DE146" s="173">
        <f t="shared" si="198"/>
        <v>0</v>
      </c>
      <c r="DF146" s="26">
        <f t="shared" si="199"/>
        <v>6</v>
      </c>
      <c r="DG146" s="326">
        <f t="shared" si="200"/>
        <v>4</v>
      </c>
      <c r="DH146" s="327">
        <f t="shared" si="201"/>
        <v>6</v>
      </c>
      <c r="DI146" s="172">
        <f t="shared" si="202"/>
        <v>4</v>
      </c>
      <c r="DJ146" s="24">
        <f t="shared" si="203"/>
        <v>0</v>
      </c>
      <c r="DK146" s="172"/>
      <c r="DL146" s="19">
        <f t="shared" si="204"/>
        <v>156</v>
      </c>
      <c r="DM146" s="19">
        <f t="shared" si="205"/>
        <v>27</v>
      </c>
      <c r="DN146" s="174">
        <f t="shared" si="206"/>
        <v>12</v>
      </c>
      <c r="DO146" s="278">
        <f t="shared" si="207"/>
        <v>87</v>
      </c>
      <c r="DP146" s="278">
        <f t="shared" si="208"/>
        <v>0</v>
      </c>
      <c r="DQ146" s="20">
        <f t="shared" si="209"/>
        <v>38</v>
      </c>
      <c r="DR146" s="20">
        <f t="shared" si="210"/>
        <v>6</v>
      </c>
      <c r="DS146" s="337">
        <f t="shared" si="211"/>
        <v>70</v>
      </c>
      <c r="DT146" s="174">
        <f t="shared" si="212"/>
        <v>64</v>
      </c>
      <c r="DU146" s="172">
        <f t="shared" si="213"/>
        <v>70</v>
      </c>
      <c r="DV146" s="172"/>
      <c r="DW146" s="172"/>
      <c r="DX146" s="172"/>
      <c r="DY146" s="172"/>
      <c r="DZ146" s="172"/>
      <c r="EA146" s="172"/>
      <c r="EB146" s="172"/>
      <c r="EC146" s="172"/>
      <c r="ED146" s="172"/>
      <c r="EE146" s="172"/>
      <c r="EF146" s="172"/>
      <c r="EG146" s="172"/>
      <c r="EH146" s="172"/>
      <c r="EI146" s="172"/>
      <c r="EJ146" s="172"/>
      <c r="EK146" s="172"/>
      <c r="EL146" s="172"/>
      <c r="EM146" s="172"/>
      <c r="EN146" s="172"/>
      <c r="EO146" s="172"/>
      <c r="EP146" s="172"/>
      <c r="EQ146" s="172"/>
      <c r="ER146" s="172"/>
      <c r="ES146" s="172"/>
      <c r="ET146" s="172"/>
      <c r="EU146" s="172"/>
      <c r="EV146" s="172"/>
      <c r="EW146" s="172"/>
      <c r="EX146" s="172"/>
      <c r="EY146" s="172"/>
      <c r="EZ146" s="172"/>
      <c r="FA146" s="172"/>
      <c r="FB146" s="172"/>
      <c r="FC146" s="172"/>
      <c r="FD146" s="172"/>
      <c r="FE146" s="172"/>
      <c r="FF146" s="172"/>
      <c r="FG146" s="172"/>
      <c r="FH146" s="172"/>
      <c r="FI146" s="172"/>
      <c r="FJ146" s="172"/>
      <c r="FK146" s="172"/>
      <c r="FL146" s="172"/>
      <c r="FM146" s="172"/>
      <c r="FN146" s="172"/>
      <c r="FO146" s="172"/>
      <c r="FP146" s="172"/>
      <c r="FQ146" s="172"/>
      <c r="FR146" s="172"/>
      <c r="FS146" s="172"/>
      <c r="FT146" s="172"/>
      <c r="FU146" s="172"/>
      <c r="FV146" s="172"/>
      <c r="FW146" s="172"/>
      <c r="FX146" s="172"/>
      <c r="FY146" s="172"/>
      <c r="FZ146" s="172"/>
      <c r="GA146" s="172"/>
      <c r="GB146" s="172"/>
      <c r="GC146" s="172"/>
      <c r="GD146" s="172"/>
      <c r="GE146" s="172"/>
      <c r="GF146" s="172"/>
      <c r="GG146" s="172"/>
      <c r="GH146" s="172"/>
      <c r="GI146" s="172"/>
      <c r="GJ146" s="172"/>
      <c r="GK146" s="172"/>
      <c r="GL146" s="172"/>
      <c r="GM146" s="172"/>
      <c r="GN146" s="172"/>
      <c r="GO146" s="172"/>
      <c r="GP146" s="172"/>
      <c r="GQ146" s="172"/>
      <c r="GR146" s="172"/>
      <c r="GS146" s="172"/>
      <c r="GT146" s="172"/>
      <c r="GU146" s="172"/>
      <c r="GV146" s="172"/>
      <c r="GW146" s="172"/>
      <c r="GX146" s="172"/>
      <c r="GY146" s="172"/>
      <c r="GZ146" s="172"/>
      <c r="HA146" s="172"/>
      <c r="HB146" s="172"/>
      <c r="HC146" s="172"/>
      <c r="HD146" s="172"/>
      <c r="HE146" s="172"/>
      <c r="HF146" s="172"/>
      <c r="HG146" s="172"/>
      <c r="HH146" s="172"/>
      <c r="HI146" s="172"/>
      <c r="HJ146" s="172"/>
      <c r="HK146" s="172"/>
      <c r="HL146" s="172"/>
      <c r="HM146" s="172"/>
      <c r="HN146" s="172"/>
      <c r="HO146" s="172"/>
      <c r="HP146" s="172"/>
      <c r="HQ146" s="172"/>
      <c r="HR146" s="172"/>
      <c r="HS146" s="172"/>
      <c r="HT146" s="172"/>
      <c r="HU146" s="172"/>
      <c r="HV146" s="172"/>
      <c r="HW146" s="172"/>
      <c r="HX146" s="172"/>
      <c r="HY146" s="172"/>
      <c r="HZ146" s="172"/>
      <c r="IA146" s="172"/>
      <c r="IB146" s="172"/>
      <c r="IC146" s="172"/>
      <c r="ID146" s="172"/>
      <c r="IE146" s="172"/>
      <c r="IF146" s="172"/>
      <c r="IG146" s="172"/>
      <c r="IH146" s="172"/>
      <c r="II146" s="172"/>
      <c r="IJ146" s="172"/>
      <c r="IK146" s="172"/>
      <c r="IL146" s="172"/>
      <c r="IM146" s="172"/>
      <c r="IN146" s="172"/>
      <c r="IO146" s="172"/>
      <c r="IP146" s="172"/>
      <c r="IQ146" s="172"/>
      <c r="IR146" s="172"/>
      <c r="IS146" s="172"/>
      <c r="IT146" s="172"/>
      <c r="IU146" s="172"/>
      <c r="IV146" s="172"/>
      <c r="IW146" s="172"/>
      <c r="IX146" s="172"/>
      <c r="IY146" s="172"/>
      <c r="IZ146" s="172"/>
      <c r="JA146" s="172"/>
      <c r="JB146" s="172"/>
      <c r="JC146" s="172"/>
      <c r="JD146" s="172"/>
      <c r="JE146" s="172"/>
      <c r="JF146" s="172"/>
      <c r="JG146" s="172"/>
      <c r="JH146" s="172"/>
      <c r="JI146" s="172"/>
      <c r="JJ146" s="172"/>
      <c r="JK146" s="172"/>
      <c r="JL146" s="172"/>
      <c r="JM146" s="172"/>
      <c r="JN146" s="172"/>
      <c r="JO146" s="172"/>
      <c r="JP146" s="172"/>
      <c r="JQ146" s="172"/>
      <c r="JR146" s="172"/>
      <c r="JS146" s="172"/>
      <c r="JT146" s="172"/>
      <c r="JU146" s="172"/>
      <c r="JV146" s="172"/>
      <c r="JW146" s="172"/>
      <c r="JX146" s="172"/>
      <c r="JY146" s="172"/>
      <c r="JZ146" s="172"/>
      <c r="KA146" s="172"/>
      <c r="KB146" s="172"/>
      <c r="KC146" s="172"/>
      <c r="KD146" s="172"/>
      <c r="KE146" s="172"/>
      <c r="KF146" s="172"/>
      <c r="KG146" s="172"/>
      <c r="KH146" s="172"/>
      <c r="KI146" s="172"/>
      <c r="KJ146" s="172"/>
      <c r="KK146" s="172"/>
      <c r="KL146" s="172"/>
      <c r="KM146" s="172"/>
      <c r="KN146" s="172"/>
      <c r="KO146" s="172"/>
      <c r="KP146" s="172"/>
      <c r="KQ146" s="172"/>
      <c r="KR146" s="172"/>
      <c r="KS146" s="172"/>
      <c r="KT146" s="172"/>
      <c r="KU146" s="172"/>
      <c r="KV146" s="172"/>
      <c r="KW146" s="172"/>
      <c r="KX146" s="172"/>
      <c r="KY146" s="172"/>
      <c r="KZ146" s="172"/>
      <c r="LA146" s="172"/>
      <c r="LB146" s="172"/>
      <c r="LC146" s="172"/>
      <c r="LD146" s="172"/>
      <c r="LE146" s="172"/>
      <c r="LF146" s="172"/>
      <c r="LG146" s="172"/>
      <c r="LH146" s="172"/>
      <c r="LI146" s="172"/>
      <c r="LJ146" s="172"/>
      <c r="LK146" s="172"/>
      <c r="LL146" s="172"/>
      <c r="LM146" s="172"/>
      <c r="LN146" s="172"/>
      <c r="LO146" s="172"/>
      <c r="LP146" s="172"/>
      <c r="LQ146" s="172"/>
      <c r="LR146" s="172"/>
      <c r="LS146" s="172"/>
      <c r="LT146" s="172"/>
      <c r="LU146" s="172"/>
      <c r="LV146" s="172"/>
      <c r="LW146" s="172"/>
      <c r="LX146" s="172"/>
      <c r="LY146" s="172"/>
      <c r="LZ146" s="172"/>
      <c r="MA146" s="172"/>
      <c r="MB146" s="172"/>
      <c r="MC146" s="172"/>
      <c r="MD146" s="172"/>
      <c r="ME146" s="172"/>
      <c r="MF146" s="172"/>
      <c r="MG146" s="172"/>
      <c r="MH146" s="172"/>
      <c r="MI146" s="172"/>
      <c r="MJ146" s="172"/>
      <c r="MK146" s="172"/>
      <c r="ML146" s="172"/>
      <c r="MM146" s="172"/>
      <c r="MN146" s="172"/>
      <c r="MO146" s="172"/>
      <c r="MP146" s="172"/>
      <c r="MQ146" s="172"/>
      <c r="MR146" s="172"/>
      <c r="MS146" s="172"/>
      <c r="MT146" s="172"/>
      <c r="MU146" s="172"/>
      <c r="MV146" s="172"/>
      <c r="MW146" s="172"/>
      <c r="MX146" s="172"/>
      <c r="MY146" s="172"/>
      <c r="MZ146" s="172"/>
      <c r="NA146" s="172"/>
      <c r="NB146" s="172"/>
      <c r="NC146" s="172"/>
      <c r="ND146" s="172"/>
      <c r="NE146" s="172"/>
      <c r="NF146" s="172"/>
      <c r="NG146" s="172"/>
      <c r="NH146" s="172"/>
      <c r="NI146" s="172"/>
      <c r="NJ146" s="172"/>
      <c r="NK146" s="172"/>
      <c r="NL146" s="172"/>
      <c r="NM146" s="172"/>
      <c r="NN146" s="172"/>
      <c r="NO146" s="172"/>
      <c r="NP146" s="172"/>
      <c r="NQ146" s="172"/>
      <c r="NR146" s="172"/>
      <c r="NS146" s="172"/>
      <c r="NT146" s="172"/>
      <c r="NU146" s="172"/>
      <c r="NV146" s="172"/>
      <c r="NW146" s="172"/>
      <c r="NX146" s="172"/>
      <c r="NY146" s="172"/>
      <c r="NZ146" s="172"/>
      <c r="OA146" s="172"/>
      <c r="OB146" s="172"/>
      <c r="OC146" s="172"/>
      <c r="OD146" s="172"/>
      <c r="OE146" s="172"/>
      <c r="OF146" s="172"/>
      <c r="OG146" s="172"/>
      <c r="OH146" s="172"/>
      <c r="OI146" s="172"/>
      <c r="OJ146" s="172"/>
      <c r="OK146" s="172"/>
      <c r="OL146" s="172"/>
      <c r="OM146" s="172"/>
      <c r="ON146" s="172"/>
      <c r="OO146" s="172"/>
      <c r="OP146" s="172"/>
      <c r="OQ146" s="172"/>
      <c r="OR146" s="172"/>
      <c r="OS146" s="172"/>
      <c r="OT146" s="172"/>
      <c r="OU146" s="172"/>
      <c r="OV146" s="172"/>
      <c r="OW146" s="172"/>
      <c r="OX146" s="172"/>
      <c r="OY146" s="172"/>
      <c r="OZ146" s="172"/>
      <c r="PA146" s="172"/>
      <c r="PB146" s="172"/>
      <c r="PC146" s="172"/>
      <c r="PD146" s="172"/>
      <c r="PE146" s="172"/>
      <c r="PF146" s="172"/>
      <c r="PG146" s="172"/>
      <c r="PH146" s="172"/>
      <c r="PI146" s="172"/>
      <c r="PJ146" s="172"/>
      <c r="PK146" s="172"/>
      <c r="PL146" s="172"/>
      <c r="PM146" s="172"/>
      <c r="PN146" s="172"/>
      <c r="PO146" s="172"/>
      <c r="PP146" s="172"/>
      <c r="PQ146" s="172"/>
      <c r="PR146" s="172"/>
      <c r="PS146" s="172"/>
      <c r="PT146" s="172"/>
      <c r="PU146" s="172"/>
      <c r="PV146" s="172"/>
      <c r="PW146" s="172"/>
      <c r="PX146" s="172"/>
      <c r="PY146" s="172"/>
      <c r="PZ146" s="172"/>
      <c r="QA146" s="172"/>
      <c r="QB146" s="172"/>
      <c r="QC146" s="172"/>
      <c r="QD146" s="172"/>
      <c r="QE146" s="172"/>
      <c r="QF146" s="172"/>
      <c r="QG146" s="172"/>
      <c r="QH146" s="172"/>
      <c r="QI146" s="172"/>
      <c r="QJ146" s="172"/>
      <c r="QK146" s="172"/>
      <c r="QL146" s="172"/>
      <c r="QM146" s="172"/>
      <c r="QN146" s="172"/>
      <c r="QO146" s="172"/>
      <c r="QP146" s="172"/>
      <c r="QQ146" s="172"/>
      <c r="QR146" s="172"/>
      <c r="QS146" s="172"/>
      <c r="QT146" s="172"/>
      <c r="QU146" s="172"/>
      <c r="QV146" s="172"/>
      <c r="QW146" s="172"/>
      <c r="QX146" s="172"/>
      <c r="QY146" s="172"/>
      <c r="QZ146" s="172"/>
      <c r="RA146" s="172"/>
      <c r="RB146" s="172"/>
      <c r="RC146" s="172"/>
      <c r="RD146" s="172"/>
      <c r="RE146" s="172"/>
      <c r="RF146" s="172"/>
      <c r="RG146" s="172"/>
      <c r="RH146" s="172"/>
      <c r="RI146" s="172"/>
      <c r="RJ146" s="172"/>
      <c r="RK146" s="172"/>
      <c r="RL146" s="172"/>
      <c r="RM146" s="172"/>
      <c r="RN146" s="172"/>
      <c r="RO146" s="172"/>
      <c r="RP146" s="172"/>
      <c r="RQ146" s="172"/>
      <c r="RR146" s="172"/>
      <c r="RS146" s="172"/>
      <c r="RT146" s="172"/>
      <c r="RU146" s="172"/>
      <c r="RV146" s="172"/>
      <c r="RW146" s="172"/>
      <c r="RX146" s="172"/>
      <c r="RY146" s="172"/>
      <c r="RZ146" s="172"/>
      <c r="SA146" s="172"/>
      <c r="SB146" s="172"/>
      <c r="SC146" s="172"/>
      <c r="SD146" s="172"/>
      <c r="SE146" s="172"/>
      <c r="SF146" s="172"/>
      <c r="SG146" s="172"/>
      <c r="SH146" s="172"/>
      <c r="SI146" s="172"/>
      <c r="SJ146" s="172"/>
      <c r="SK146" s="172"/>
      <c r="SL146" s="172"/>
      <c r="SM146" s="172"/>
      <c r="SN146" s="172"/>
      <c r="SO146" s="172"/>
      <c r="SP146" s="172"/>
      <c r="SQ146" s="172"/>
      <c r="SR146" s="172"/>
      <c r="SS146" s="172"/>
      <c r="ST146" s="172"/>
      <c r="SU146" s="172"/>
      <c r="SV146" s="172"/>
      <c r="SW146" s="172"/>
      <c r="SX146" s="172"/>
      <c r="SY146" s="172"/>
      <c r="SZ146" s="172"/>
      <c r="TA146" s="172"/>
      <c r="TB146" s="172"/>
      <c r="TC146" s="172"/>
      <c r="TD146" s="172"/>
      <c r="TE146" s="172"/>
      <c r="TF146" s="172"/>
      <c r="TG146" s="172"/>
      <c r="TH146" s="172"/>
      <c r="TI146" s="172"/>
      <c r="TJ146" s="172"/>
      <c r="TK146" s="172"/>
      <c r="TL146" s="172"/>
      <c r="TM146" s="172"/>
      <c r="TN146" s="172"/>
      <c r="TO146" s="172"/>
      <c r="TP146" s="172"/>
      <c r="TQ146" s="172"/>
      <c r="TR146" s="172"/>
      <c r="TS146" s="172"/>
      <c r="TT146" s="172"/>
      <c r="TU146" s="172"/>
      <c r="TV146" s="172"/>
      <c r="TW146" s="172"/>
      <c r="TX146" s="172"/>
      <c r="TY146" s="172"/>
      <c r="TZ146" s="172"/>
      <c r="UA146" s="172"/>
      <c r="UB146" s="172"/>
      <c r="UC146" s="172"/>
      <c r="UD146" s="172"/>
      <c r="UE146" s="172"/>
      <c r="UF146" s="172"/>
      <c r="UG146" s="172"/>
      <c r="UH146" s="172"/>
      <c r="UI146" s="172"/>
      <c r="UJ146" s="172"/>
      <c r="UK146" s="172"/>
      <c r="UL146" s="172"/>
      <c r="UM146" s="172"/>
      <c r="UN146" s="172"/>
      <c r="UO146" s="172"/>
      <c r="UP146" s="172"/>
      <c r="UQ146" s="172"/>
      <c r="UR146" s="172"/>
      <c r="US146" s="172"/>
      <c r="UT146" s="172"/>
      <c r="UU146" s="172"/>
      <c r="UV146" s="172"/>
      <c r="UW146" s="172"/>
      <c r="UX146" s="172"/>
      <c r="UY146" s="172"/>
      <c r="UZ146" s="172"/>
      <c r="VA146" s="172"/>
      <c r="VB146" s="172"/>
      <c r="VC146" s="172"/>
      <c r="VD146" s="172"/>
      <c r="VE146" s="172"/>
      <c r="VF146" s="172"/>
      <c r="VG146" s="172"/>
      <c r="VH146" s="172"/>
      <c r="VI146" s="172"/>
      <c r="VJ146" s="172"/>
      <c r="VK146" s="172"/>
      <c r="VL146" s="172"/>
      <c r="VM146" s="172"/>
      <c r="VN146" s="172"/>
      <c r="VO146" s="172"/>
      <c r="VP146" s="172"/>
      <c r="VQ146" s="172"/>
      <c r="VR146" s="172"/>
      <c r="VS146" s="172"/>
      <c r="VT146" s="172"/>
      <c r="VU146" s="172"/>
      <c r="VV146" s="172"/>
      <c r="VW146" s="172"/>
      <c r="VX146" s="172"/>
      <c r="VY146" s="172"/>
      <c r="VZ146" s="172"/>
      <c r="WA146" s="172"/>
      <c r="WB146" s="172"/>
      <c r="WC146" s="172"/>
      <c r="WD146" s="172"/>
      <c r="WE146" s="172"/>
      <c r="WF146" s="172"/>
      <c r="WG146" s="172"/>
      <c r="WH146" s="172"/>
      <c r="WI146" s="172"/>
      <c r="WJ146" s="172"/>
      <c r="WK146" s="172"/>
      <c r="WL146" s="172"/>
      <c r="WM146" s="172"/>
      <c r="WN146" s="172"/>
      <c r="WO146" s="172"/>
      <c r="WP146" s="172"/>
      <c r="WQ146" s="172"/>
      <c r="WR146" s="172"/>
      <c r="WS146" s="172"/>
      <c r="WT146" s="172"/>
      <c r="WU146" s="172"/>
      <c r="WV146" s="172"/>
      <c r="WW146" s="172"/>
      <c r="WX146" s="172"/>
      <c r="WY146" s="172"/>
      <c r="WZ146" s="172"/>
      <c r="XA146" s="172"/>
      <c r="XB146" s="172"/>
      <c r="XC146" s="172"/>
      <c r="XD146" s="172"/>
      <c r="XE146" s="172"/>
      <c r="XF146" s="172"/>
      <c r="XG146" s="172"/>
      <c r="XH146" s="172"/>
      <c r="XI146" s="172"/>
      <c r="XJ146" s="172"/>
      <c r="XK146" s="172"/>
      <c r="XL146" s="172"/>
      <c r="XM146" s="172"/>
      <c r="XN146" s="172"/>
      <c r="XO146" s="172"/>
      <c r="XP146" s="172"/>
      <c r="XQ146" s="172"/>
      <c r="XR146" s="172"/>
      <c r="XS146" s="172"/>
      <c r="XT146" s="172"/>
      <c r="XU146" s="172"/>
      <c r="XV146" s="172"/>
      <c r="XW146" s="172"/>
      <c r="XX146" s="172"/>
      <c r="XY146" s="172"/>
      <c r="XZ146" s="172"/>
      <c r="YA146" s="172"/>
      <c r="YB146" s="172"/>
      <c r="YC146" s="172"/>
      <c r="YD146" s="172"/>
      <c r="YE146" s="172"/>
      <c r="YF146" s="172"/>
      <c r="YG146" s="172"/>
      <c r="YH146" s="172"/>
      <c r="YI146" s="172"/>
      <c r="YJ146" s="172"/>
      <c r="YK146" s="172"/>
      <c r="YL146" s="172"/>
      <c r="YM146" s="172"/>
      <c r="YN146" s="172"/>
      <c r="YO146" s="172"/>
      <c r="YP146" s="172"/>
      <c r="YQ146" s="172"/>
      <c r="YR146" s="172"/>
      <c r="YS146" s="172"/>
      <c r="YT146" s="172"/>
      <c r="YU146" s="172"/>
      <c r="YV146" s="172"/>
      <c r="YW146" s="172"/>
      <c r="YX146" s="172"/>
      <c r="YY146" s="172"/>
      <c r="YZ146" s="172"/>
      <c r="ZA146" s="172"/>
      <c r="ZB146" s="172"/>
      <c r="ZC146" s="172"/>
      <c r="ZD146" s="172"/>
      <c r="ZE146" s="172"/>
      <c r="ZF146" s="172"/>
      <c r="ZG146" s="172"/>
      <c r="ZH146" s="172"/>
      <c r="ZI146" s="172"/>
      <c r="ZJ146" s="172"/>
      <c r="ZK146" s="172"/>
      <c r="ZL146" s="172"/>
      <c r="ZM146" s="172"/>
      <c r="ZN146" s="172"/>
      <c r="ZO146" s="172"/>
      <c r="ZP146" s="172"/>
      <c r="ZQ146" s="172"/>
      <c r="ZR146" s="172"/>
      <c r="ZS146" s="172"/>
      <c r="ZT146" s="172"/>
      <c r="ZU146" s="172"/>
      <c r="ZV146" s="172"/>
      <c r="ZW146" s="172"/>
      <c r="ZX146" s="172"/>
      <c r="ZY146" s="172"/>
      <c r="ZZ146" s="172"/>
      <c r="AAA146" s="172"/>
      <c r="AAB146" s="172"/>
      <c r="AAC146" s="172"/>
      <c r="AAD146" s="172"/>
      <c r="AAE146" s="172"/>
      <c r="AAF146" s="172"/>
      <c r="AAG146" s="172"/>
      <c r="AAH146" s="172"/>
      <c r="AAI146" s="172"/>
      <c r="AAJ146" s="172"/>
      <c r="AAK146" s="172"/>
      <c r="AAL146" s="172"/>
      <c r="AAM146" s="172"/>
      <c r="AAN146" s="172"/>
      <c r="AAO146" s="172"/>
      <c r="AAP146" s="172"/>
      <c r="AAQ146" s="172"/>
      <c r="AAR146" s="172"/>
      <c r="AAS146" s="172"/>
      <c r="AAT146" s="172"/>
      <c r="AAU146" s="172"/>
      <c r="AAV146" s="172"/>
      <c r="AAW146" s="172"/>
      <c r="AAX146" s="172"/>
      <c r="AAY146" s="172"/>
      <c r="AAZ146" s="172"/>
      <c r="ABA146" s="172"/>
      <c r="ABB146" s="172"/>
      <c r="ABC146" s="172"/>
      <c r="ABD146" s="172"/>
      <c r="ABE146" s="172"/>
      <c r="ABF146" s="172"/>
      <c r="ABG146" s="172"/>
      <c r="ABH146" s="172"/>
      <c r="ABI146" s="172"/>
      <c r="ABJ146" s="172"/>
      <c r="ABK146" s="172"/>
      <c r="ABL146" s="172"/>
      <c r="ABM146" s="172"/>
      <c r="ABN146" s="172"/>
      <c r="ABO146" s="172"/>
      <c r="ABP146" s="172"/>
      <c r="ABQ146" s="172"/>
      <c r="ABR146" s="172"/>
      <c r="ABS146" s="172"/>
      <c r="ABT146" s="172"/>
      <c r="ABU146" s="172"/>
      <c r="ABV146" s="172"/>
      <c r="ABW146" s="172"/>
      <c r="ABX146" s="172"/>
      <c r="ABY146" s="172"/>
      <c r="ABZ146" s="172"/>
      <c r="ACA146" s="172"/>
      <c r="ACB146" s="172"/>
      <c r="ACC146" s="172"/>
      <c r="ACD146" s="172"/>
      <c r="ACE146" s="172"/>
      <c r="ACF146" s="172"/>
      <c r="ACG146" s="172"/>
      <c r="ACH146" s="172"/>
      <c r="ACI146" s="172"/>
      <c r="ACJ146" s="172"/>
      <c r="ACK146" s="172"/>
      <c r="ACL146" s="172"/>
      <c r="ACM146" s="172"/>
      <c r="ACN146" s="172"/>
      <c r="ACO146" s="172"/>
      <c r="ACP146" s="172"/>
      <c r="ACQ146" s="172"/>
      <c r="ACR146" s="172"/>
      <c r="ACS146" s="172"/>
      <c r="ACT146" s="172"/>
      <c r="ACU146" s="172"/>
      <c r="ACV146" s="172"/>
      <c r="ACW146" s="172"/>
      <c r="ACX146" s="172"/>
      <c r="ACY146" s="172"/>
      <c r="ACZ146" s="172"/>
      <c r="ADA146" s="172"/>
      <c r="ADB146" s="172"/>
      <c r="ADC146" s="172"/>
      <c r="ADD146" s="172"/>
      <c r="ADE146" s="172"/>
      <c r="ADF146" s="172"/>
      <c r="ADG146" s="172"/>
      <c r="ADH146" s="172"/>
      <c r="ADI146" s="172"/>
      <c r="ADJ146" s="172"/>
      <c r="ADK146" s="172"/>
      <c r="ADL146" s="172"/>
      <c r="ADM146" s="172"/>
      <c r="ADN146" s="172"/>
      <c r="ADO146" s="172"/>
      <c r="ADP146" s="172"/>
      <c r="ADQ146" s="172"/>
      <c r="ADR146" s="172"/>
      <c r="ADS146" s="172"/>
      <c r="ADT146" s="172"/>
      <c r="ADU146" s="172"/>
      <c r="ADV146" s="172"/>
      <c r="ADW146" s="172"/>
      <c r="ADX146" s="172"/>
      <c r="ADY146" s="172"/>
      <c r="ADZ146" s="172"/>
      <c r="AEA146" s="172"/>
      <c r="AEB146" s="172"/>
      <c r="AEC146" s="172"/>
      <c r="AED146" s="172"/>
      <c r="AEE146" s="172"/>
      <c r="AEF146" s="172"/>
      <c r="AEG146" s="172"/>
      <c r="AEH146" s="172"/>
      <c r="AEI146" s="172"/>
      <c r="AEJ146" s="172"/>
      <c r="AEK146" s="172"/>
      <c r="AEL146" s="172"/>
      <c r="AEM146" s="172"/>
      <c r="AEN146" s="172"/>
      <c r="AEO146" s="172"/>
      <c r="AEP146" s="172"/>
      <c r="AEQ146" s="172"/>
      <c r="AER146" s="172"/>
      <c r="AES146" s="172"/>
      <c r="AET146" s="172"/>
      <c r="AEU146" s="172"/>
      <c r="AEV146" s="172"/>
      <c r="AEW146" s="172"/>
      <c r="AEX146" s="172"/>
      <c r="AEY146" s="172"/>
      <c r="AEZ146" s="172"/>
      <c r="AFA146" s="172"/>
      <c r="AFB146" s="172"/>
      <c r="AFC146" s="172"/>
      <c r="AFD146" s="172"/>
      <c r="AFE146" s="172"/>
      <c r="AFF146" s="172"/>
      <c r="AFG146" s="172"/>
      <c r="AFH146" s="172"/>
      <c r="AFI146" s="172"/>
      <c r="AFJ146" s="172"/>
      <c r="AFK146" s="172"/>
      <c r="AFL146" s="172"/>
      <c r="AFM146" s="172"/>
      <c r="AFN146" s="172"/>
      <c r="AFO146" s="172"/>
      <c r="AFP146" s="172"/>
      <c r="AFQ146" s="172"/>
      <c r="AFR146" s="172"/>
      <c r="AFS146" s="172"/>
      <c r="AFT146" s="172"/>
      <c r="AFU146" s="172"/>
      <c r="AFV146" s="172"/>
      <c r="AFW146" s="172"/>
      <c r="AFX146" s="172"/>
      <c r="AFY146" s="172"/>
      <c r="AFZ146" s="172"/>
      <c r="AGA146" s="172"/>
      <c r="AGB146" s="172"/>
      <c r="AGC146" s="172"/>
      <c r="AGD146" s="172"/>
      <c r="AGE146" s="172"/>
      <c r="AGF146" s="172"/>
      <c r="AGG146" s="172"/>
      <c r="AGH146" s="172"/>
      <c r="AGI146" s="172"/>
      <c r="AGJ146" s="172"/>
      <c r="AGK146" s="172"/>
      <c r="AGL146" s="172"/>
      <c r="AGM146" s="172"/>
      <c r="AGN146" s="172"/>
      <c r="AGO146" s="172"/>
      <c r="AGP146" s="172"/>
      <c r="AGQ146" s="172"/>
      <c r="AGR146" s="172"/>
      <c r="AGS146" s="172"/>
      <c r="AGT146" s="172"/>
      <c r="AGU146" s="172"/>
      <c r="AGV146" s="172"/>
      <c r="AGW146" s="172"/>
      <c r="AGX146" s="172"/>
      <c r="AGY146" s="172"/>
      <c r="AGZ146" s="172"/>
      <c r="AHA146" s="172"/>
      <c r="AHB146" s="172"/>
      <c r="AHC146" s="172"/>
      <c r="AHD146" s="172"/>
      <c r="AHE146" s="172"/>
      <c r="AHF146" s="172"/>
      <c r="AHG146" s="172"/>
      <c r="AHH146" s="172"/>
      <c r="AHI146" s="172"/>
      <c r="AHJ146" s="172"/>
      <c r="AHK146" s="172"/>
      <c r="AHL146" s="172"/>
      <c r="AHM146" s="172"/>
      <c r="AHN146" s="172"/>
      <c r="AHO146" s="172"/>
      <c r="AHP146" s="172"/>
      <c r="AHQ146" s="172"/>
      <c r="AHR146" s="172"/>
      <c r="AHS146" s="172"/>
      <c r="AHT146" s="172"/>
      <c r="AHU146" s="172"/>
      <c r="AHV146" s="172"/>
      <c r="AHW146" s="172"/>
      <c r="AHX146" s="172"/>
      <c r="AHY146" s="172"/>
      <c r="AHZ146" s="172"/>
      <c r="AIA146" s="172"/>
      <c r="AIB146" s="172"/>
      <c r="AIC146" s="172"/>
      <c r="AID146" s="172"/>
      <c r="AIE146" s="172"/>
      <c r="AIF146" s="172"/>
      <c r="AIG146" s="172"/>
      <c r="AIH146" s="172"/>
      <c r="AII146" s="172"/>
      <c r="AIJ146" s="172"/>
      <c r="AIK146" s="172"/>
      <c r="AIL146" s="172"/>
      <c r="AIM146" s="172"/>
      <c r="AIN146" s="172"/>
      <c r="AIO146" s="172"/>
      <c r="AIP146" s="172"/>
      <c r="AIQ146" s="172"/>
      <c r="AIR146" s="172"/>
      <c r="AIS146" s="172"/>
      <c r="AIT146" s="172"/>
      <c r="AIU146" s="172"/>
      <c r="AIV146" s="172"/>
      <c r="AIW146" s="172"/>
      <c r="AIX146" s="172"/>
      <c r="AIY146" s="172"/>
      <c r="AIZ146" s="172"/>
      <c r="AJA146" s="172"/>
      <c r="AJB146" s="172"/>
      <c r="AJC146" s="172"/>
      <c r="AJD146" s="172"/>
      <c r="AJE146" s="172"/>
      <c r="AJF146" s="172"/>
      <c r="AJG146" s="172"/>
      <c r="AJH146" s="172"/>
      <c r="AJI146" s="172"/>
      <c r="AJJ146" s="172"/>
      <c r="AJK146" s="172"/>
      <c r="AJL146" s="172"/>
      <c r="AJM146" s="172"/>
      <c r="AJN146" s="172"/>
      <c r="AJO146" s="172"/>
      <c r="AJP146" s="172"/>
      <c r="AJQ146" s="172"/>
      <c r="AJR146" s="172"/>
      <c r="AJS146" s="172"/>
      <c r="AJT146" s="172"/>
      <c r="AJU146" s="172"/>
      <c r="AJV146" s="172"/>
      <c r="AJW146" s="172"/>
      <c r="AJX146" s="172"/>
      <c r="AJY146" s="172"/>
      <c r="AJZ146" s="172"/>
      <c r="AKA146" s="172"/>
      <c r="AKB146" s="172"/>
      <c r="AKC146" s="172"/>
      <c r="AKD146" s="172"/>
      <c r="AKE146" s="172"/>
      <c r="AKF146" s="172"/>
      <c r="AKG146" s="172"/>
      <c r="AKH146" s="172"/>
      <c r="AKI146" s="172"/>
      <c r="AKJ146" s="172"/>
      <c r="AKK146" s="172"/>
      <c r="AKL146" s="172"/>
      <c r="AKM146" s="172"/>
      <c r="AKN146" s="172"/>
      <c r="AKO146" s="172"/>
      <c r="AKP146" s="172"/>
      <c r="AKQ146" s="172"/>
      <c r="AKR146" s="172"/>
      <c r="AKS146" s="172"/>
      <c r="AKT146" s="172"/>
      <c r="AKU146" s="172"/>
      <c r="AKV146" s="172"/>
      <c r="AKW146" s="172"/>
      <c r="AKX146" s="172"/>
      <c r="AKY146" s="172"/>
      <c r="AKZ146" s="172"/>
      <c r="ALA146" s="172"/>
      <c r="ALB146" s="172"/>
      <c r="ALC146" s="172"/>
      <c r="ALD146" s="172"/>
      <c r="ALE146" s="172"/>
      <c r="ALF146" s="172"/>
      <c r="ALG146" s="172"/>
      <c r="ALH146" s="172"/>
      <c r="ALI146" s="172"/>
      <c r="ALJ146" s="172"/>
      <c r="ALK146" s="172"/>
      <c r="ALL146" s="172"/>
      <c r="ALM146" s="172"/>
      <c r="ALN146" s="172"/>
      <c r="ALO146" s="172"/>
      <c r="ALP146" s="172"/>
      <c r="ALQ146" s="172"/>
      <c r="ALR146" s="172"/>
      <c r="ALS146" s="172"/>
      <c r="ALT146" s="172"/>
      <c r="ALU146" s="172"/>
      <c r="ALV146" s="172"/>
      <c r="ALW146" s="172"/>
      <c r="ALX146" s="172"/>
      <c r="ALY146" s="172"/>
      <c r="ALZ146" s="172"/>
      <c r="AMA146" s="172"/>
      <c r="AMB146" s="172"/>
      <c r="AMC146" s="172"/>
      <c r="AMD146" s="172"/>
      <c r="AME146" s="172"/>
      <c r="AMF146" s="172"/>
      <c r="AMG146" s="172"/>
      <c r="AMH146" s="172"/>
      <c r="AMI146" s="172"/>
      <c r="AMJ146" s="172"/>
      <c r="AMK146" s="172"/>
      <c r="AML146" s="172"/>
    </row>
    <row r="147" spans="1:1026" s="282" customFormat="1">
      <c r="A147" s="408" t="s">
        <v>553</v>
      </c>
      <c r="B147" s="408" t="s">
        <v>554</v>
      </c>
      <c r="C147" s="154">
        <f t="shared" si="169"/>
        <v>17</v>
      </c>
      <c r="D147" s="167">
        <f t="shared" si="170"/>
        <v>68</v>
      </c>
      <c r="E147" s="166" t="str">
        <f t="shared" si="171"/>
        <v>9C</v>
      </c>
      <c r="F147" s="367" t="str">
        <f t="shared" si="172"/>
        <v>1B</v>
      </c>
      <c r="G147" s="367" t="str">
        <f t="shared" si="173"/>
        <v>04</v>
      </c>
      <c r="H147" s="367" t="str">
        <f t="shared" si="174"/>
        <v>57</v>
      </c>
      <c r="I147" s="367" t="str">
        <f t="shared" si="175"/>
        <v>00</v>
      </c>
      <c r="J147" s="367" t="str">
        <f t="shared" si="176"/>
        <v>28</v>
      </c>
      <c r="K147" s="367" t="str">
        <f t="shared" si="177"/>
        <v>06</v>
      </c>
      <c r="L147" s="367" t="str">
        <f t="shared" si="178"/>
        <v>40</v>
      </c>
      <c r="M147" s="367" t="str">
        <f t="shared" si="179"/>
        <v>4</v>
      </c>
      <c r="N147" s="367" t="str">
        <f t="shared" si="180"/>
        <v/>
      </c>
      <c r="O147" s="156" t="str">
        <f t="shared" si="181"/>
        <v/>
      </c>
      <c r="P147" s="157" t="str">
        <f t="shared" si="214"/>
        <v>1</v>
      </c>
      <c r="Q147" s="158" t="str">
        <f t="shared" si="214"/>
        <v>0</v>
      </c>
      <c r="R147" s="158" t="str">
        <f t="shared" si="214"/>
        <v>0</v>
      </c>
      <c r="S147" s="159" t="str">
        <f t="shared" si="214"/>
        <v>1</v>
      </c>
      <c r="T147" s="158" t="str">
        <f t="shared" si="214"/>
        <v>1</v>
      </c>
      <c r="U147" s="158" t="str">
        <f t="shared" si="214"/>
        <v>1</v>
      </c>
      <c r="V147" s="158" t="str">
        <f t="shared" si="214"/>
        <v>0</v>
      </c>
      <c r="W147" s="159" t="str">
        <f t="shared" si="214"/>
        <v>0</v>
      </c>
      <c r="X147" s="158" t="str">
        <f t="shared" si="215"/>
        <v>0</v>
      </c>
      <c r="Y147" s="158" t="str">
        <f t="shared" si="215"/>
        <v>0</v>
      </c>
      <c r="Z147" s="158" t="str">
        <f t="shared" si="215"/>
        <v>0</v>
      </c>
      <c r="AA147" s="159" t="str">
        <f t="shared" si="215"/>
        <v>1</v>
      </c>
      <c r="AB147" s="161" t="str">
        <f t="shared" si="215"/>
        <v>1</v>
      </c>
      <c r="AC147" s="161" t="str">
        <f t="shared" si="215"/>
        <v>0</v>
      </c>
      <c r="AD147" s="158" t="str">
        <f t="shared" si="215"/>
        <v>1</v>
      </c>
      <c r="AE147" s="159" t="str">
        <f t="shared" si="215"/>
        <v>1</v>
      </c>
      <c r="AF147" s="367" t="str">
        <f t="shared" si="216"/>
        <v>0</v>
      </c>
      <c r="AG147" s="162" t="str">
        <f t="shared" si="216"/>
        <v>0</v>
      </c>
      <c r="AH147" s="163" t="str">
        <f t="shared" si="216"/>
        <v>0</v>
      </c>
      <c r="AI147" s="165" t="str">
        <f t="shared" si="216"/>
        <v>0</v>
      </c>
      <c r="AJ147" s="164" t="str">
        <f t="shared" si="216"/>
        <v>0</v>
      </c>
      <c r="AK147" s="164" t="str">
        <f t="shared" si="216"/>
        <v>1</v>
      </c>
      <c r="AL147" s="289" t="str">
        <f t="shared" si="216"/>
        <v>0</v>
      </c>
      <c r="AM147" s="165" t="str">
        <f t="shared" si="216"/>
        <v>0</v>
      </c>
      <c r="AN147" s="230" t="str">
        <f t="shared" si="217"/>
        <v>0</v>
      </c>
      <c r="AO147" s="230" t="str">
        <f t="shared" si="217"/>
        <v>1</v>
      </c>
      <c r="AP147" s="230" t="str">
        <f t="shared" si="217"/>
        <v>0</v>
      </c>
      <c r="AQ147" s="231" t="str">
        <f t="shared" si="217"/>
        <v>1</v>
      </c>
      <c r="AR147" s="230" t="str">
        <f t="shared" si="217"/>
        <v>0</v>
      </c>
      <c r="AS147" s="230" t="str">
        <f t="shared" si="217"/>
        <v>1</v>
      </c>
      <c r="AT147" s="230" t="str">
        <f t="shared" si="217"/>
        <v>1</v>
      </c>
      <c r="AU147" s="231" t="str">
        <f t="shared" si="217"/>
        <v>1</v>
      </c>
      <c r="AV147" s="230" t="str">
        <f t="shared" si="218"/>
        <v>0</v>
      </c>
      <c r="AW147" s="232" t="str">
        <f t="shared" si="218"/>
        <v>0</v>
      </c>
      <c r="AX147" s="232" t="str">
        <f t="shared" si="218"/>
        <v>0</v>
      </c>
      <c r="AY147" s="233" t="str">
        <f t="shared" si="218"/>
        <v>0</v>
      </c>
      <c r="AZ147" s="232" t="str">
        <f t="shared" si="218"/>
        <v>0</v>
      </c>
      <c r="BA147" s="232" t="str">
        <f t="shared" si="218"/>
        <v>0</v>
      </c>
      <c r="BB147" s="232" t="str">
        <f t="shared" si="218"/>
        <v>0</v>
      </c>
      <c r="BC147" s="233" t="str">
        <f t="shared" si="218"/>
        <v>0</v>
      </c>
      <c r="BD147" s="168" t="str">
        <f t="shared" si="219"/>
        <v>0</v>
      </c>
      <c r="BE147" s="168" t="str">
        <f t="shared" si="219"/>
        <v>0</v>
      </c>
      <c r="BF147" s="168" t="str">
        <f t="shared" si="219"/>
        <v>1</v>
      </c>
      <c r="BG147" s="169" t="str">
        <f t="shared" si="219"/>
        <v>0</v>
      </c>
      <c r="BH147" s="168" t="str">
        <f t="shared" si="219"/>
        <v>1</v>
      </c>
      <c r="BI147" s="168" t="str">
        <f t="shared" si="219"/>
        <v>0</v>
      </c>
      <c r="BJ147" s="168" t="str">
        <f t="shared" si="219"/>
        <v>0</v>
      </c>
      <c r="BK147" s="169" t="str">
        <f t="shared" si="219"/>
        <v>0</v>
      </c>
      <c r="BL147" s="168" t="str">
        <f t="shared" si="220"/>
        <v>0</v>
      </c>
      <c r="BM147" s="168" t="str">
        <f t="shared" si="220"/>
        <v>0</v>
      </c>
      <c r="BN147" s="168" t="str">
        <f t="shared" si="220"/>
        <v>0</v>
      </c>
      <c r="BO147" s="169" t="str">
        <f t="shared" si="220"/>
        <v>0</v>
      </c>
      <c r="BP147" s="168" t="str">
        <f t="shared" si="220"/>
        <v>0</v>
      </c>
      <c r="BQ147" s="168" t="str">
        <f t="shared" si="220"/>
        <v>1</v>
      </c>
      <c r="BR147" s="168" t="str">
        <f t="shared" si="220"/>
        <v>1</v>
      </c>
      <c r="BS147" s="169" t="str">
        <f t="shared" si="220"/>
        <v>0</v>
      </c>
      <c r="BT147" s="302" t="str">
        <f t="shared" si="221"/>
        <v>0</v>
      </c>
      <c r="BU147" s="302" t="str">
        <f t="shared" si="221"/>
        <v>1</v>
      </c>
      <c r="BV147" s="302" t="str">
        <f t="shared" si="221"/>
        <v>0</v>
      </c>
      <c r="BW147" s="303" t="str">
        <f t="shared" si="221"/>
        <v>0</v>
      </c>
      <c r="BX147" s="302" t="str">
        <f t="shared" si="221"/>
        <v>0</v>
      </c>
      <c r="BY147" s="302" t="str">
        <f t="shared" si="221"/>
        <v>0</v>
      </c>
      <c r="BZ147" s="302" t="str">
        <f t="shared" si="221"/>
        <v>0</v>
      </c>
      <c r="CA147" s="303" t="str">
        <f t="shared" si="221"/>
        <v>0</v>
      </c>
      <c r="CB147" s="164" t="str">
        <f t="shared" si="222"/>
        <v>0</v>
      </c>
      <c r="CC147" s="289" t="str">
        <f t="shared" si="222"/>
        <v>1</v>
      </c>
      <c r="CD147" s="340" t="str">
        <f t="shared" si="222"/>
        <v>0</v>
      </c>
      <c r="CE147" s="341" t="str">
        <f t="shared" si="222"/>
        <v>0</v>
      </c>
      <c r="CF147" s="340" t="str">
        <f t="shared" si="222"/>
        <v>0</v>
      </c>
      <c r="CG147" s="340" t="str">
        <f t="shared" si="222"/>
        <v>0</v>
      </c>
      <c r="CH147" s="340" t="str">
        <f t="shared" si="222"/>
        <v>0</v>
      </c>
      <c r="CI147" s="341" t="str">
        <f t="shared" si="222"/>
        <v>0</v>
      </c>
      <c r="CJ147" s="367"/>
      <c r="CK147" s="367"/>
      <c r="CL147" s="32" t="str">
        <f t="shared" si="223"/>
        <v>9C1B</v>
      </c>
      <c r="CM147" s="285">
        <f t="shared" si="182"/>
        <v>87</v>
      </c>
      <c r="CN147" s="285">
        <f t="shared" si="183"/>
        <v>97</v>
      </c>
      <c r="CO147" s="142">
        <f t="shared" si="184"/>
        <v>67.599999999999994</v>
      </c>
      <c r="CP147" s="142">
        <f t="shared" si="185"/>
        <v>19.777777777777775</v>
      </c>
      <c r="CQ147" s="154">
        <f t="shared" si="224"/>
        <v>2</v>
      </c>
      <c r="CR147" s="367"/>
      <c r="CS147" s="170">
        <f t="shared" si="186"/>
        <v>9</v>
      </c>
      <c r="CT147" s="23">
        <f t="shared" si="187"/>
        <v>12</v>
      </c>
      <c r="CU147" s="171">
        <f t="shared" si="188"/>
        <v>1</v>
      </c>
      <c r="CV147" s="23">
        <f t="shared" si="189"/>
        <v>11</v>
      </c>
      <c r="CW147" s="172">
        <f t="shared" si="190"/>
        <v>0</v>
      </c>
      <c r="CX147" s="24">
        <f t="shared" si="191"/>
        <v>4</v>
      </c>
      <c r="CY147" s="267">
        <f t="shared" si="192"/>
        <v>5</v>
      </c>
      <c r="CZ147" s="268">
        <f t="shared" si="193"/>
        <v>7</v>
      </c>
      <c r="DA147" s="267">
        <f t="shared" si="194"/>
        <v>0</v>
      </c>
      <c r="DB147" s="268">
        <f t="shared" si="195"/>
        <v>0</v>
      </c>
      <c r="DC147" s="173">
        <f t="shared" si="196"/>
        <v>2</v>
      </c>
      <c r="DD147" s="26">
        <f t="shared" si="197"/>
        <v>8</v>
      </c>
      <c r="DE147" s="173">
        <f t="shared" si="198"/>
        <v>0</v>
      </c>
      <c r="DF147" s="26">
        <f t="shared" si="199"/>
        <v>6</v>
      </c>
      <c r="DG147" s="326">
        <f t="shared" si="200"/>
        <v>4</v>
      </c>
      <c r="DH147" s="327">
        <f t="shared" si="201"/>
        <v>0</v>
      </c>
      <c r="DI147" s="172">
        <f t="shared" si="202"/>
        <v>4</v>
      </c>
      <c r="DJ147" s="24">
        <f t="shared" si="203"/>
        <v>0</v>
      </c>
      <c r="DK147" s="172"/>
      <c r="DL147" s="19">
        <f t="shared" si="204"/>
        <v>156</v>
      </c>
      <c r="DM147" s="19">
        <f t="shared" si="205"/>
        <v>27</v>
      </c>
      <c r="DN147" s="174">
        <f t="shared" si="206"/>
        <v>4</v>
      </c>
      <c r="DO147" s="278">
        <f t="shared" si="207"/>
        <v>87</v>
      </c>
      <c r="DP147" s="278">
        <f t="shared" si="208"/>
        <v>0</v>
      </c>
      <c r="DQ147" s="20">
        <f t="shared" si="209"/>
        <v>40</v>
      </c>
      <c r="DR147" s="20">
        <f t="shared" si="210"/>
        <v>6</v>
      </c>
      <c r="DS147" s="337">
        <f t="shared" si="211"/>
        <v>64</v>
      </c>
      <c r="DT147" s="174">
        <f t="shared" si="212"/>
        <v>64</v>
      </c>
      <c r="DU147" s="172">
        <f t="shared" si="213"/>
        <v>64</v>
      </c>
      <c r="DV147" s="172"/>
      <c r="DW147" s="172"/>
      <c r="DX147" s="172"/>
      <c r="DY147" s="172"/>
      <c r="DZ147" s="172"/>
      <c r="EA147" s="172"/>
      <c r="EB147" s="172"/>
      <c r="EC147" s="172"/>
      <c r="ED147" s="172"/>
      <c r="EE147" s="172"/>
      <c r="EF147" s="172"/>
      <c r="EG147" s="172"/>
      <c r="EH147" s="172"/>
      <c r="EI147" s="172"/>
      <c r="EJ147" s="172"/>
      <c r="EK147" s="172"/>
      <c r="EL147" s="172"/>
      <c r="EM147" s="172"/>
      <c r="EN147" s="172"/>
      <c r="EO147" s="172"/>
      <c r="EP147" s="172"/>
      <c r="EQ147" s="172"/>
      <c r="ER147" s="172"/>
      <c r="ES147" s="172"/>
      <c r="ET147" s="172"/>
      <c r="EU147" s="172"/>
      <c r="EV147" s="172"/>
      <c r="EW147" s="172"/>
      <c r="EX147" s="172"/>
      <c r="EY147" s="172"/>
      <c r="EZ147" s="172"/>
      <c r="FA147" s="172"/>
      <c r="FB147" s="172"/>
      <c r="FC147" s="172"/>
      <c r="FD147" s="172"/>
      <c r="FE147" s="172"/>
      <c r="FF147" s="172"/>
      <c r="FG147" s="172"/>
      <c r="FH147" s="172"/>
      <c r="FI147" s="172"/>
      <c r="FJ147" s="172"/>
      <c r="FK147" s="172"/>
      <c r="FL147" s="172"/>
      <c r="FM147" s="172"/>
      <c r="FN147" s="172"/>
      <c r="FO147" s="172"/>
      <c r="FP147" s="172"/>
      <c r="FQ147" s="172"/>
      <c r="FR147" s="172"/>
      <c r="FS147" s="172"/>
      <c r="FT147" s="172"/>
      <c r="FU147" s="172"/>
      <c r="FV147" s="172"/>
      <c r="FW147" s="172"/>
      <c r="FX147" s="172"/>
      <c r="FY147" s="172"/>
      <c r="FZ147" s="172"/>
      <c r="GA147" s="172"/>
      <c r="GB147" s="172"/>
      <c r="GC147" s="172"/>
      <c r="GD147" s="172"/>
      <c r="GE147" s="172"/>
      <c r="GF147" s="172"/>
      <c r="GG147" s="172"/>
      <c r="GH147" s="172"/>
      <c r="GI147" s="172"/>
      <c r="GJ147" s="172"/>
      <c r="GK147" s="172"/>
      <c r="GL147" s="172"/>
      <c r="GM147" s="172"/>
      <c r="GN147" s="172"/>
      <c r="GO147" s="172"/>
      <c r="GP147" s="172"/>
      <c r="GQ147" s="172"/>
      <c r="GR147" s="172"/>
      <c r="GS147" s="172"/>
      <c r="GT147" s="172"/>
      <c r="GU147" s="172"/>
      <c r="GV147" s="172"/>
      <c r="GW147" s="172"/>
      <c r="GX147" s="172"/>
      <c r="GY147" s="172"/>
      <c r="GZ147" s="172"/>
      <c r="HA147" s="172"/>
      <c r="HB147" s="172"/>
      <c r="HC147" s="172"/>
      <c r="HD147" s="172"/>
      <c r="HE147" s="172"/>
      <c r="HF147" s="172"/>
      <c r="HG147" s="172"/>
      <c r="HH147" s="172"/>
      <c r="HI147" s="172"/>
      <c r="HJ147" s="172"/>
      <c r="HK147" s="172"/>
      <c r="HL147" s="172"/>
      <c r="HM147" s="172"/>
      <c r="HN147" s="172"/>
      <c r="HO147" s="172"/>
      <c r="HP147" s="172"/>
      <c r="HQ147" s="172"/>
      <c r="HR147" s="172"/>
      <c r="HS147" s="172"/>
      <c r="HT147" s="172"/>
      <c r="HU147" s="172"/>
      <c r="HV147" s="172"/>
      <c r="HW147" s="172"/>
      <c r="HX147" s="172"/>
      <c r="HY147" s="172"/>
      <c r="HZ147" s="172"/>
      <c r="IA147" s="172"/>
      <c r="IB147" s="172"/>
      <c r="IC147" s="172"/>
      <c r="ID147" s="172"/>
      <c r="IE147" s="172"/>
      <c r="IF147" s="172"/>
      <c r="IG147" s="172"/>
      <c r="IH147" s="172"/>
      <c r="II147" s="172"/>
      <c r="IJ147" s="172"/>
      <c r="IK147" s="172"/>
      <c r="IL147" s="172"/>
      <c r="IM147" s="172"/>
      <c r="IN147" s="172"/>
      <c r="IO147" s="172"/>
      <c r="IP147" s="172"/>
      <c r="IQ147" s="172"/>
      <c r="IR147" s="172"/>
      <c r="IS147" s="172"/>
      <c r="IT147" s="172"/>
      <c r="IU147" s="172"/>
      <c r="IV147" s="172"/>
      <c r="IW147" s="172"/>
      <c r="IX147" s="172"/>
      <c r="IY147" s="172"/>
      <c r="IZ147" s="172"/>
      <c r="JA147" s="172"/>
      <c r="JB147" s="172"/>
      <c r="JC147" s="172"/>
      <c r="JD147" s="172"/>
      <c r="JE147" s="172"/>
      <c r="JF147" s="172"/>
      <c r="JG147" s="172"/>
      <c r="JH147" s="172"/>
      <c r="JI147" s="172"/>
      <c r="JJ147" s="172"/>
      <c r="JK147" s="172"/>
      <c r="JL147" s="172"/>
      <c r="JM147" s="172"/>
      <c r="JN147" s="172"/>
      <c r="JO147" s="172"/>
      <c r="JP147" s="172"/>
      <c r="JQ147" s="172"/>
      <c r="JR147" s="172"/>
      <c r="JS147" s="172"/>
      <c r="JT147" s="172"/>
      <c r="JU147" s="172"/>
      <c r="JV147" s="172"/>
      <c r="JW147" s="172"/>
      <c r="JX147" s="172"/>
      <c r="JY147" s="172"/>
      <c r="JZ147" s="172"/>
      <c r="KA147" s="172"/>
      <c r="KB147" s="172"/>
      <c r="KC147" s="172"/>
      <c r="KD147" s="172"/>
      <c r="KE147" s="172"/>
      <c r="KF147" s="172"/>
      <c r="KG147" s="172"/>
      <c r="KH147" s="172"/>
      <c r="KI147" s="172"/>
      <c r="KJ147" s="172"/>
      <c r="KK147" s="172"/>
      <c r="KL147" s="172"/>
      <c r="KM147" s="172"/>
      <c r="KN147" s="172"/>
      <c r="KO147" s="172"/>
      <c r="KP147" s="172"/>
      <c r="KQ147" s="172"/>
      <c r="KR147" s="172"/>
      <c r="KS147" s="172"/>
      <c r="KT147" s="172"/>
      <c r="KU147" s="172"/>
      <c r="KV147" s="172"/>
      <c r="KW147" s="172"/>
      <c r="KX147" s="172"/>
      <c r="KY147" s="172"/>
      <c r="KZ147" s="172"/>
      <c r="LA147" s="172"/>
      <c r="LB147" s="172"/>
      <c r="LC147" s="172"/>
      <c r="LD147" s="172"/>
      <c r="LE147" s="172"/>
      <c r="LF147" s="172"/>
      <c r="LG147" s="172"/>
      <c r="LH147" s="172"/>
      <c r="LI147" s="172"/>
      <c r="LJ147" s="172"/>
      <c r="LK147" s="172"/>
      <c r="LL147" s="172"/>
      <c r="LM147" s="172"/>
      <c r="LN147" s="172"/>
      <c r="LO147" s="172"/>
      <c r="LP147" s="172"/>
      <c r="LQ147" s="172"/>
      <c r="LR147" s="172"/>
      <c r="LS147" s="172"/>
      <c r="LT147" s="172"/>
      <c r="LU147" s="172"/>
      <c r="LV147" s="172"/>
      <c r="LW147" s="172"/>
      <c r="LX147" s="172"/>
      <c r="LY147" s="172"/>
      <c r="LZ147" s="172"/>
      <c r="MA147" s="172"/>
      <c r="MB147" s="172"/>
      <c r="MC147" s="172"/>
      <c r="MD147" s="172"/>
      <c r="ME147" s="172"/>
      <c r="MF147" s="172"/>
      <c r="MG147" s="172"/>
      <c r="MH147" s="172"/>
      <c r="MI147" s="172"/>
      <c r="MJ147" s="172"/>
      <c r="MK147" s="172"/>
      <c r="ML147" s="172"/>
      <c r="MM147" s="172"/>
      <c r="MN147" s="172"/>
      <c r="MO147" s="172"/>
      <c r="MP147" s="172"/>
      <c r="MQ147" s="172"/>
      <c r="MR147" s="172"/>
      <c r="MS147" s="172"/>
      <c r="MT147" s="172"/>
      <c r="MU147" s="172"/>
      <c r="MV147" s="172"/>
      <c r="MW147" s="172"/>
      <c r="MX147" s="172"/>
      <c r="MY147" s="172"/>
      <c r="MZ147" s="172"/>
      <c r="NA147" s="172"/>
      <c r="NB147" s="172"/>
      <c r="NC147" s="172"/>
      <c r="ND147" s="172"/>
      <c r="NE147" s="172"/>
      <c r="NF147" s="172"/>
      <c r="NG147" s="172"/>
      <c r="NH147" s="172"/>
      <c r="NI147" s="172"/>
      <c r="NJ147" s="172"/>
      <c r="NK147" s="172"/>
      <c r="NL147" s="172"/>
      <c r="NM147" s="172"/>
      <c r="NN147" s="172"/>
      <c r="NO147" s="172"/>
      <c r="NP147" s="172"/>
      <c r="NQ147" s="172"/>
      <c r="NR147" s="172"/>
      <c r="NS147" s="172"/>
      <c r="NT147" s="172"/>
      <c r="NU147" s="172"/>
      <c r="NV147" s="172"/>
      <c r="NW147" s="172"/>
      <c r="NX147" s="172"/>
      <c r="NY147" s="172"/>
      <c r="NZ147" s="172"/>
      <c r="OA147" s="172"/>
      <c r="OB147" s="172"/>
      <c r="OC147" s="172"/>
      <c r="OD147" s="172"/>
      <c r="OE147" s="172"/>
      <c r="OF147" s="172"/>
      <c r="OG147" s="172"/>
      <c r="OH147" s="172"/>
      <c r="OI147" s="172"/>
      <c r="OJ147" s="172"/>
      <c r="OK147" s="172"/>
      <c r="OL147" s="172"/>
      <c r="OM147" s="172"/>
      <c r="ON147" s="172"/>
      <c r="OO147" s="172"/>
      <c r="OP147" s="172"/>
      <c r="OQ147" s="172"/>
      <c r="OR147" s="172"/>
      <c r="OS147" s="172"/>
      <c r="OT147" s="172"/>
      <c r="OU147" s="172"/>
      <c r="OV147" s="172"/>
      <c r="OW147" s="172"/>
      <c r="OX147" s="172"/>
      <c r="OY147" s="172"/>
      <c r="OZ147" s="172"/>
      <c r="PA147" s="172"/>
      <c r="PB147" s="172"/>
      <c r="PC147" s="172"/>
      <c r="PD147" s="172"/>
      <c r="PE147" s="172"/>
      <c r="PF147" s="172"/>
      <c r="PG147" s="172"/>
      <c r="PH147" s="172"/>
      <c r="PI147" s="172"/>
      <c r="PJ147" s="172"/>
      <c r="PK147" s="172"/>
      <c r="PL147" s="172"/>
      <c r="PM147" s="172"/>
      <c r="PN147" s="172"/>
      <c r="PO147" s="172"/>
      <c r="PP147" s="172"/>
      <c r="PQ147" s="172"/>
      <c r="PR147" s="172"/>
      <c r="PS147" s="172"/>
      <c r="PT147" s="172"/>
      <c r="PU147" s="172"/>
      <c r="PV147" s="172"/>
      <c r="PW147" s="172"/>
      <c r="PX147" s="172"/>
      <c r="PY147" s="172"/>
      <c r="PZ147" s="172"/>
      <c r="QA147" s="172"/>
      <c r="QB147" s="172"/>
      <c r="QC147" s="172"/>
      <c r="QD147" s="172"/>
      <c r="QE147" s="172"/>
      <c r="QF147" s="172"/>
      <c r="QG147" s="172"/>
      <c r="QH147" s="172"/>
      <c r="QI147" s="172"/>
      <c r="QJ147" s="172"/>
      <c r="QK147" s="172"/>
      <c r="QL147" s="172"/>
      <c r="QM147" s="172"/>
      <c r="QN147" s="172"/>
      <c r="QO147" s="172"/>
      <c r="QP147" s="172"/>
      <c r="QQ147" s="172"/>
      <c r="QR147" s="172"/>
      <c r="QS147" s="172"/>
      <c r="QT147" s="172"/>
      <c r="QU147" s="172"/>
      <c r="QV147" s="172"/>
      <c r="QW147" s="172"/>
      <c r="QX147" s="172"/>
      <c r="QY147" s="172"/>
      <c r="QZ147" s="172"/>
      <c r="RA147" s="172"/>
      <c r="RB147" s="172"/>
      <c r="RC147" s="172"/>
      <c r="RD147" s="172"/>
      <c r="RE147" s="172"/>
      <c r="RF147" s="172"/>
      <c r="RG147" s="172"/>
      <c r="RH147" s="172"/>
      <c r="RI147" s="172"/>
      <c r="RJ147" s="172"/>
      <c r="RK147" s="172"/>
      <c r="RL147" s="172"/>
      <c r="RM147" s="172"/>
      <c r="RN147" s="172"/>
      <c r="RO147" s="172"/>
      <c r="RP147" s="172"/>
      <c r="RQ147" s="172"/>
      <c r="RR147" s="172"/>
      <c r="RS147" s="172"/>
      <c r="RT147" s="172"/>
      <c r="RU147" s="172"/>
      <c r="RV147" s="172"/>
      <c r="RW147" s="172"/>
      <c r="RX147" s="172"/>
      <c r="RY147" s="172"/>
      <c r="RZ147" s="172"/>
      <c r="SA147" s="172"/>
      <c r="SB147" s="172"/>
      <c r="SC147" s="172"/>
      <c r="SD147" s="172"/>
      <c r="SE147" s="172"/>
      <c r="SF147" s="172"/>
      <c r="SG147" s="172"/>
      <c r="SH147" s="172"/>
      <c r="SI147" s="172"/>
      <c r="SJ147" s="172"/>
      <c r="SK147" s="172"/>
      <c r="SL147" s="172"/>
      <c r="SM147" s="172"/>
      <c r="SN147" s="172"/>
      <c r="SO147" s="172"/>
      <c r="SP147" s="172"/>
      <c r="SQ147" s="172"/>
      <c r="SR147" s="172"/>
      <c r="SS147" s="172"/>
      <c r="ST147" s="172"/>
      <c r="SU147" s="172"/>
      <c r="SV147" s="172"/>
      <c r="SW147" s="172"/>
      <c r="SX147" s="172"/>
      <c r="SY147" s="172"/>
      <c r="SZ147" s="172"/>
      <c r="TA147" s="172"/>
      <c r="TB147" s="172"/>
      <c r="TC147" s="172"/>
      <c r="TD147" s="172"/>
      <c r="TE147" s="172"/>
      <c r="TF147" s="172"/>
      <c r="TG147" s="172"/>
      <c r="TH147" s="172"/>
      <c r="TI147" s="172"/>
      <c r="TJ147" s="172"/>
      <c r="TK147" s="172"/>
      <c r="TL147" s="172"/>
      <c r="TM147" s="172"/>
      <c r="TN147" s="172"/>
      <c r="TO147" s="172"/>
      <c r="TP147" s="172"/>
      <c r="TQ147" s="172"/>
      <c r="TR147" s="172"/>
      <c r="TS147" s="172"/>
      <c r="TT147" s="172"/>
      <c r="TU147" s="172"/>
      <c r="TV147" s="172"/>
      <c r="TW147" s="172"/>
      <c r="TX147" s="172"/>
      <c r="TY147" s="172"/>
      <c r="TZ147" s="172"/>
      <c r="UA147" s="172"/>
      <c r="UB147" s="172"/>
      <c r="UC147" s="172"/>
      <c r="UD147" s="172"/>
      <c r="UE147" s="172"/>
      <c r="UF147" s="172"/>
      <c r="UG147" s="172"/>
      <c r="UH147" s="172"/>
      <c r="UI147" s="172"/>
      <c r="UJ147" s="172"/>
      <c r="UK147" s="172"/>
      <c r="UL147" s="172"/>
      <c r="UM147" s="172"/>
      <c r="UN147" s="172"/>
      <c r="UO147" s="172"/>
      <c r="UP147" s="172"/>
      <c r="UQ147" s="172"/>
      <c r="UR147" s="172"/>
      <c r="US147" s="172"/>
      <c r="UT147" s="172"/>
      <c r="UU147" s="172"/>
      <c r="UV147" s="172"/>
      <c r="UW147" s="172"/>
      <c r="UX147" s="172"/>
      <c r="UY147" s="172"/>
      <c r="UZ147" s="172"/>
      <c r="VA147" s="172"/>
      <c r="VB147" s="172"/>
      <c r="VC147" s="172"/>
      <c r="VD147" s="172"/>
      <c r="VE147" s="172"/>
      <c r="VF147" s="172"/>
      <c r="VG147" s="172"/>
      <c r="VH147" s="172"/>
      <c r="VI147" s="172"/>
      <c r="VJ147" s="172"/>
      <c r="VK147" s="172"/>
      <c r="VL147" s="172"/>
      <c r="VM147" s="172"/>
      <c r="VN147" s="172"/>
      <c r="VO147" s="172"/>
      <c r="VP147" s="172"/>
      <c r="VQ147" s="172"/>
      <c r="VR147" s="172"/>
      <c r="VS147" s="172"/>
      <c r="VT147" s="172"/>
      <c r="VU147" s="172"/>
      <c r="VV147" s="172"/>
      <c r="VW147" s="172"/>
      <c r="VX147" s="172"/>
      <c r="VY147" s="172"/>
      <c r="VZ147" s="172"/>
      <c r="WA147" s="172"/>
      <c r="WB147" s="172"/>
      <c r="WC147" s="172"/>
      <c r="WD147" s="172"/>
      <c r="WE147" s="172"/>
      <c r="WF147" s="172"/>
      <c r="WG147" s="172"/>
      <c r="WH147" s="172"/>
      <c r="WI147" s="172"/>
      <c r="WJ147" s="172"/>
      <c r="WK147" s="172"/>
      <c r="WL147" s="172"/>
      <c r="WM147" s="172"/>
      <c r="WN147" s="172"/>
      <c r="WO147" s="172"/>
      <c r="WP147" s="172"/>
      <c r="WQ147" s="172"/>
      <c r="WR147" s="172"/>
      <c r="WS147" s="172"/>
      <c r="WT147" s="172"/>
      <c r="WU147" s="172"/>
      <c r="WV147" s="172"/>
      <c r="WW147" s="172"/>
      <c r="WX147" s="172"/>
      <c r="WY147" s="172"/>
      <c r="WZ147" s="172"/>
      <c r="XA147" s="172"/>
      <c r="XB147" s="172"/>
      <c r="XC147" s="172"/>
      <c r="XD147" s="172"/>
      <c r="XE147" s="172"/>
      <c r="XF147" s="172"/>
      <c r="XG147" s="172"/>
      <c r="XH147" s="172"/>
      <c r="XI147" s="172"/>
      <c r="XJ147" s="172"/>
      <c r="XK147" s="172"/>
      <c r="XL147" s="172"/>
      <c r="XM147" s="172"/>
      <c r="XN147" s="172"/>
      <c r="XO147" s="172"/>
      <c r="XP147" s="172"/>
      <c r="XQ147" s="172"/>
      <c r="XR147" s="172"/>
      <c r="XS147" s="172"/>
      <c r="XT147" s="172"/>
      <c r="XU147" s="172"/>
      <c r="XV147" s="172"/>
      <c r="XW147" s="172"/>
      <c r="XX147" s="172"/>
      <c r="XY147" s="172"/>
      <c r="XZ147" s="172"/>
      <c r="YA147" s="172"/>
      <c r="YB147" s="172"/>
      <c r="YC147" s="172"/>
      <c r="YD147" s="172"/>
      <c r="YE147" s="172"/>
      <c r="YF147" s="172"/>
      <c r="YG147" s="172"/>
      <c r="YH147" s="172"/>
      <c r="YI147" s="172"/>
      <c r="YJ147" s="172"/>
      <c r="YK147" s="172"/>
      <c r="YL147" s="172"/>
      <c r="YM147" s="172"/>
      <c r="YN147" s="172"/>
      <c r="YO147" s="172"/>
      <c r="YP147" s="172"/>
      <c r="YQ147" s="172"/>
      <c r="YR147" s="172"/>
      <c r="YS147" s="172"/>
      <c r="YT147" s="172"/>
      <c r="YU147" s="172"/>
      <c r="YV147" s="172"/>
      <c r="YW147" s="172"/>
      <c r="YX147" s="172"/>
      <c r="YY147" s="172"/>
      <c r="YZ147" s="172"/>
      <c r="ZA147" s="172"/>
      <c r="ZB147" s="172"/>
      <c r="ZC147" s="172"/>
      <c r="ZD147" s="172"/>
      <c r="ZE147" s="172"/>
      <c r="ZF147" s="172"/>
      <c r="ZG147" s="172"/>
      <c r="ZH147" s="172"/>
      <c r="ZI147" s="172"/>
      <c r="ZJ147" s="172"/>
      <c r="ZK147" s="172"/>
      <c r="ZL147" s="172"/>
      <c r="ZM147" s="172"/>
      <c r="ZN147" s="172"/>
      <c r="ZO147" s="172"/>
      <c r="ZP147" s="172"/>
      <c r="ZQ147" s="172"/>
      <c r="ZR147" s="172"/>
      <c r="ZS147" s="172"/>
      <c r="ZT147" s="172"/>
      <c r="ZU147" s="172"/>
      <c r="ZV147" s="172"/>
      <c r="ZW147" s="172"/>
      <c r="ZX147" s="172"/>
      <c r="ZY147" s="172"/>
      <c r="ZZ147" s="172"/>
      <c r="AAA147" s="172"/>
      <c r="AAB147" s="172"/>
      <c r="AAC147" s="172"/>
      <c r="AAD147" s="172"/>
      <c r="AAE147" s="172"/>
      <c r="AAF147" s="172"/>
      <c r="AAG147" s="172"/>
      <c r="AAH147" s="172"/>
      <c r="AAI147" s="172"/>
      <c r="AAJ147" s="172"/>
      <c r="AAK147" s="172"/>
      <c r="AAL147" s="172"/>
      <c r="AAM147" s="172"/>
      <c r="AAN147" s="172"/>
      <c r="AAO147" s="172"/>
      <c r="AAP147" s="172"/>
      <c r="AAQ147" s="172"/>
      <c r="AAR147" s="172"/>
      <c r="AAS147" s="172"/>
      <c r="AAT147" s="172"/>
      <c r="AAU147" s="172"/>
      <c r="AAV147" s="172"/>
      <c r="AAW147" s="172"/>
      <c r="AAX147" s="172"/>
      <c r="AAY147" s="172"/>
      <c r="AAZ147" s="172"/>
      <c r="ABA147" s="172"/>
      <c r="ABB147" s="172"/>
      <c r="ABC147" s="172"/>
      <c r="ABD147" s="172"/>
      <c r="ABE147" s="172"/>
      <c r="ABF147" s="172"/>
      <c r="ABG147" s="172"/>
      <c r="ABH147" s="172"/>
      <c r="ABI147" s="172"/>
      <c r="ABJ147" s="172"/>
      <c r="ABK147" s="172"/>
      <c r="ABL147" s="172"/>
      <c r="ABM147" s="172"/>
      <c r="ABN147" s="172"/>
      <c r="ABO147" s="172"/>
      <c r="ABP147" s="172"/>
      <c r="ABQ147" s="172"/>
      <c r="ABR147" s="172"/>
      <c r="ABS147" s="172"/>
      <c r="ABT147" s="172"/>
      <c r="ABU147" s="172"/>
      <c r="ABV147" s="172"/>
      <c r="ABW147" s="172"/>
      <c r="ABX147" s="172"/>
      <c r="ABY147" s="172"/>
      <c r="ABZ147" s="172"/>
      <c r="ACA147" s="172"/>
      <c r="ACB147" s="172"/>
      <c r="ACC147" s="172"/>
      <c r="ACD147" s="172"/>
      <c r="ACE147" s="172"/>
      <c r="ACF147" s="172"/>
      <c r="ACG147" s="172"/>
      <c r="ACH147" s="172"/>
      <c r="ACI147" s="172"/>
      <c r="ACJ147" s="172"/>
      <c r="ACK147" s="172"/>
      <c r="ACL147" s="172"/>
      <c r="ACM147" s="172"/>
      <c r="ACN147" s="172"/>
      <c r="ACO147" s="172"/>
      <c r="ACP147" s="172"/>
      <c r="ACQ147" s="172"/>
      <c r="ACR147" s="172"/>
      <c r="ACS147" s="172"/>
      <c r="ACT147" s="172"/>
      <c r="ACU147" s="172"/>
      <c r="ACV147" s="172"/>
      <c r="ACW147" s="172"/>
      <c r="ACX147" s="172"/>
      <c r="ACY147" s="172"/>
      <c r="ACZ147" s="172"/>
      <c r="ADA147" s="172"/>
      <c r="ADB147" s="172"/>
      <c r="ADC147" s="172"/>
      <c r="ADD147" s="172"/>
      <c r="ADE147" s="172"/>
      <c r="ADF147" s="172"/>
      <c r="ADG147" s="172"/>
      <c r="ADH147" s="172"/>
      <c r="ADI147" s="172"/>
      <c r="ADJ147" s="172"/>
      <c r="ADK147" s="172"/>
      <c r="ADL147" s="172"/>
      <c r="ADM147" s="172"/>
      <c r="ADN147" s="172"/>
      <c r="ADO147" s="172"/>
      <c r="ADP147" s="172"/>
      <c r="ADQ147" s="172"/>
      <c r="ADR147" s="172"/>
      <c r="ADS147" s="172"/>
      <c r="ADT147" s="172"/>
      <c r="ADU147" s="172"/>
      <c r="ADV147" s="172"/>
      <c r="ADW147" s="172"/>
      <c r="ADX147" s="172"/>
      <c r="ADY147" s="172"/>
      <c r="ADZ147" s="172"/>
      <c r="AEA147" s="172"/>
      <c r="AEB147" s="172"/>
      <c r="AEC147" s="172"/>
      <c r="AED147" s="172"/>
      <c r="AEE147" s="172"/>
      <c r="AEF147" s="172"/>
      <c r="AEG147" s="172"/>
      <c r="AEH147" s="172"/>
      <c r="AEI147" s="172"/>
      <c r="AEJ147" s="172"/>
      <c r="AEK147" s="172"/>
      <c r="AEL147" s="172"/>
      <c r="AEM147" s="172"/>
      <c r="AEN147" s="172"/>
      <c r="AEO147" s="172"/>
      <c r="AEP147" s="172"/>
      <c r="AEQ147" s="172"/>
      <c r="AER147" s="172"/>
      <c r="AES147" s="172"/>
      <c r="AET147" s="172"/>
      <c r="AEU147" s="172"/>
      <c r="AEV147" s="172"/>
      <c r="AEW147" s="172"/>
      <c r="AEX147" s="172"/>
      <c r="AEY147" s="172"/>
      <c r="AEZ147" s="172"/>
      <c r="AFA147" s="172"/>
      <c r="AFB147" s="172"/>
      <c r="AFC147" s="172"/>
      <c r="AFD147" s="172"/>
      <c r="AFE147" s="172"/>
      <c r="AFF147" s="172"/>
      <c r="AFG147" s="172"/>
      <c r="AFH147" s="172"/>
      <c r="AFI147" s="172"/>
      <c r="AFJ147" s="172"/>
      <c r="AFK147" s="172"/>
      <c r="AFL147" s="172"/>
      <c r="AFM147" s="172"/>
      <c r="AFN147" s="172"/>
      <c r="AFO147" s="172"/>
      <c r="AFP147" s="172"/>
      <c r="AFQ147" s="172"/>
      <c r="AFR147" s="172"/>
      <c r="AFS147" s="172"/>
      <c r="AFT147" s="172"/>
      <c r="AFU147" s="172"/>
      <c r="AFV147" s="172"/>
      <c r="AFW147" s="172"/>
      <c r="AFX147" s="172"/>
      <c r="AFY147" s="172"/>
      <c r="AFZ147" s="172"/>
      <c r="AGA147" s="172"/>
      <c r="AGB147" s="172"/>
      <c r="AGC147" s="172"/>
      <c r="AGD147" s="172"/>
      <c r="AGE147" s="172"/>
      <c r="AGF147" s="172"/>
      <c r="AGG147" s="172"/>
      <c r="AGH147" s="172"/>
      <c r="AGI147" s="172"/>
      <c r="AGJ147" s="172"/>
      <c r="AGK147" s="172"/>
      <c r="AGL147" s="172"/>
      <c r="AGM147" s="172"/>
      <c r="AGN147" s="172"/>
      <c r="AGO147" s="172"/>
      <c r="AGP147" s="172"/>
      <c r="AGQ147" s="172"/>
      <c r="AGR147" s="172"/>
      <c r="AGS147" s="172"/>
      <c r="AGT147" s="172"/>
      <c r="AGU147" s="172"/>
      <c r="AGV147" s="172"/>
      <c r="AGW147" s="172"/>
      <c r="AGX147" s="172"/>
      <c r="AGY147" s="172"/>
      <c r="AGZ147" s="172"/>
      <c r="AHA147" s="172"/>
      <c r="AHB147" s="172"/>
      <c r="AHC147" s="172"/>
      <c r="AHD147" s="172"/>
      <c r="AHE147" s="172"/>
      <c r="AHF147" s="172"/>
      <c r="AHG147" s="172"/>
      <c r="AHH147" s="172"/>
      <c r="AHI147" s="172"/>
      <c r="AHJ147" s="172"/>
      <c r="AHK147" s="172"/>
      <c r="AHL147" s="172"/>
      <c r="AHM147" s="172"/>
      <c r="AHN147" s="172"/>
      <c r="AHO147" s="172"/>
      <c r="AHP147" s="172"/>
      <c r="AHQ147" s="172"/>
      <c r="AHR147" s="172"/>
      <c r="AHS147" s="172"/>
      <c r="AHT147" s="172"/>
      <c r="AHU147" s="172"/>
      <c r="AHV147" s="172"/>
      <c r="AHW147" s="172"/>
      <c r="AHX147" s="172"/>
      <c r="AHY147" s="172"/>
      <c r="AHZ147" s="172"/>
      <c r="AIA147" s="172"/>
      <c r="AIB147" s="172"/>
      <c r="AIC147" s="172"/>
      <c r="AID147" s="172"/>
      <c r="AIE147" s="172"/>
      <c r="AIF147" s="172"/>
      <c r="AIG147" s="172"/>
      <c r="AIH147" s="172"/>
      <c r="AII147" s="172"/>
      <c r="AIJ147" s="172"/>
      <c r="AIK147" s="172"/>
      <c r="AIL147" s="172"/>
      <c r="AIM147" s="172"/>
      <c r="AIN147" s="172"/>
      <c r="AIO147" s="172"/>
      <c r="AIP147" s="172"/>
      <c r="AIQ147" s="172"/>
      <c r="AIR147" s="172"/>
      <c r="AIS147" s="172"/>
      <c r="AIT147" s="172"/>
      <c r="AIU147" s="172"/>
      <c r="AIV147" s="172"/>
      <c r="AIW147" s="172"/>
      <c r="AIX147" s="172"/>
      <c r="AIY147" s="172"/>
      <c r="AIZ147" s="172"/>
      <c r="AJA147" s="172"/>
      <c r="AJB147" s="172"/>
      <c r="AJC147" s="172"/>
      <c r="AJD147" s="172"/>
      <c r="AJE147" s="172"/>
      <c r="AJF147" s="172"/>
      <c r="AJG147" s="172"/>
      <c r="AJH147" s="172"/>
      <c r="AJI147" s="172"/>
      <c r="AJJ147" s="172"/>
      <c r="AJK147" s="172"/>
      <c r="AJL147" s="172"/>
      <c r="AJM147" s="172"/>
      <c r="AJN147" s="172"/>
      <c r="AJO147" s="172"/>
      <c r="AJP147" s="172"/>
      <c r="AJQ147" s="172"/>
      <c r="AJR147" s="172"/>
      <c r="AJS147" s="172"/>
      <c r="AJT147" s="172"/>
      <c r="AJU147" s="172"/>
      <c r="AJV147" s="172"/>
      <c r="AJW147" s="172"/>
      <c r="AJX147" s="172"/>
      <c r="AJY147" s="172"/>
      <c r="AJZ147" s="172"/>
      <c r="AKA147" s="172"/>
      <c r="AKB147" s="172"/>
      <c r="AKC147" s="172"/>
      <c r="AKD147" s="172"/>
      <c r="AKE147" s="172"/>
      <c r="AKF147" s="172"/>
      <c r="AKG147" s="172"/>
      <c r="AKH147" s="172"/>
      <c r="AKI147" s="172"/>
      <c r="AKJ147" s="172"/>
      <c r="AKK147" s="172"/>
      <c r="AKL147" s="172"/>
      <c r="AKM147" s="172"/>
      <c r="AKN147" s="172"/>
      <c r="AKO147" s="172"/>
      <c r="AKP147" s="172"/>
      <c r="AKQ147" s="172"/>
      <c r="AKR147" s="172"/>
      <c r="AKS147" s="172"/>
      <c r="AKT147" s="172"/>
      <c r="AKU147" s="172"/>
      <c r="AKV147" s="172"/>
      <c r="AKW147" s="172"/>
      <c r="AKX147" s="172"/>
      <c r="AKY147" s="172"/>
      <c r="AKZ147" s="172"/>
      <c r="ALA147" s="172"/>
      <c r="ALB147" s="172"/>
      <c r="ALC147" s="172"/>
      <c r="ALD147" s="172"/>
      <c r="ALE147" s="172"/>
      <c r="ALF147" s="172"/>
      <c r="ALG147" s="172"/>
      <c r="ALH147" s="172"/>
      <c r="ALI147" s="172"/>
      <c r="ALJ147" s="172"/>
      <c r="ALK147" s="172"/>
      <c r="ALL147" s="172"/>
      <c r="ALM147" s="172"/>
      <c r="ALN147" s="172"/>
      <c r="ALO147" s="172"/>
      <c r="ALP147" s="172"/>
      <c r="ALQ147" s="172"/>
      <c r="ALR147" s="172"/>
      <c r="ALS147" s="172"/>
      <c r="ALT147" s="172"/>
      <c r="ALU147" s="172"/>
      <c r="ALV147" s="172"/>
      <c r="ALW147" s="172"/>
      <c r="ALX147" s="172"/>
      <c r="ALY147" s="172"/>
      <c r="ALZ147" s="172"/>
      <c r="AMA147" s="172"/>
      <c r="AMB147" s="172"/>
      <c r="AMC147" s="172"/>
      <c r="AMD147" s="172"/>
      <c r="AME147" s="172"/>
      <c r="AMF147" s="172"/>
      <c r="AMG147" s="172"/>
      <c r="AMH147" s="172"/>
      <c r="AMI147" s="172"/>
      <c r="AMJ147" s="172"/>
      <c r="AMK147" s="172"/>
      <c r="AML147" s="172"/>
    </row>
    <row r="148" spans="1:1026" s="282" customFormat="1">
      <c r="A148" s="408" t="s">
        <v>555</v>
      </c>
      <c r="B148" s="408" t="s">
        <v>556</v>
      </c>
      <c r="C148" s="154">
        <f t="shared" si="169"/>
        <v>17</v>
      </c>
      <c r="D148" s="167">
        <f t="shared" si="170"/>
        <v>68</v>
      </c>
      <c r="E148" s="166" t="str">
        <f t="shared" si="171"/>
        <v>9C</v>
      </c>
      <c r="F148" s="367" t="str">
        <f t="shared" si="172"/>
        <v>1B</v>
      </c>
      <c r="G148" s="367" t="str">
        <f t="shared" si="173"/>
        <v>06</v>
      </c>
      <c r="H148" s="367" t="str">
        <f t="shared" si="174"/>
        <v>57</v>
      </c>
      <c r="I148" s="367" t="str">
        <f t="shared" si="175"/>
        <v>00</v>
      </c>
      <c r="J148" s="367" t="str">
        <f t="shared" si="176"/>
        <v>29</v>
      </c>
      <c r="K148" s="367" t="str">
        <f t="shared" si="177"/>
        <v>06</v>
      </c>
      <c r="L148" s="367" t="str">
        <f t="shared" si="178"/>
        <v>43</v>
      </c>
      <c r="M148" s="367" t="str">
        <f t="shared" si="179"/>
        <v>4</v>
      </c>
      <c r="N148" s="367" t="str">
        <f t="shared" si="180"/>
        <v/>
      </c>
      <c r="O148" s="156" t="str">
        <f t="shared" si="181"/>
        <v/>
      </c>
      <c r="P148" s="157" t="str">
        <f t="shared" si="214"/>
        <v>1</v>
      </c>
      <c r="Q148" s="158" t="str">
        <f t="shared" si="214"/>
        <v>0</v>
      </c>
      <c r="R148" s="158" t="str">
        <f t="shared" si="214"/>
        <v>0</v>
      </c>
      <c r="S148" s="159" t="str">
        <f t="shared" si="214"/>
        <v>1</v>
      </c>
      <c r="T148" s="158" t="str">
        <f t="shared" si="214"/>
        <v>1</v>
      </c>
      <c r="U148" s="158" t="str">
        <f t="shared" si="214"/>
        <v>1</v>
      </c>
      <c r="V148" s="158" t="str">
        <f t="shared" si="214"/>
        <v>0</v>
      </c>
      <c r="W148" s="159" t="str">
        <f t="shared" si="214"/>
        <v>0</v>
      </c>
      <c r="X148" s="158" t="str">
        <f t="shared" si="215"/>
        <v>0</v>
      </c>
      <c r="Y148" s="158" t="str">
        <f t="shared" si="215"/>
        <v>0</v>
      </c>
      <c r="Z148" s="158" t="str">
        <f t="shared" si="215"/>
        <v>0</v>
      </c>
      <c r="AA148" s="159" t="str">
        <f t="shared" si="215"/>
        <v>1</v>
      </c>
      <c r="AB148" s="161" t="str">
        <f t="shared" si="215"/>
        <v>1</v>
      </c>
      <c r="AC148" s="161" t="str">
        <f t="shared" si="215"/>
        <v>0</v>
      </c>
      <c r="AD148" s="158" t="str">
        <f t="shared" si="215"/>
        <v>1</v>
      </c>
      <c r="AE148" s="159" t="str">
        <f t="shared" si="215"/>
        <v>1</v>
      </c>
      <c r="AF148" s="367" t="str">
        <f t="shared" si="216"/>
        <v>0</v>
      </c>
      <c r="AG148" s="162" t="str">
        <f t="shared" si="216"/>
        <v>0</v>
      </c>
      <c r="AH148" s="163" t="str">
        <f t="shared" si="216"/>
        <v>0</v>
      </c>
      <c r="AI148" s="165" t="str">
        <f t="shared" si="216"/>
        <v>0</v>
      </c>
      <c r="AJ148" s="164" t="str">
        <f t="shared" si="216"/>
        <v>0</v>
      </c>
      <c r="AK148" s="164" t="str">
        <f t="shared" si="216"/>
        <v>1</v>
      </c>
      <c r="AL148" s="289" t="str">
        <f t="shared" si="216"/>
        <v>1</v>
      </c>
      <c r="AM148" s="165" t="str">
        <f t="shared" si="216"/>
        <v>0</v>
      </c>
      <c r="AN148" s="230" t="str">
        <f t="shared" si="217"/>
        <v>0</v>
      </c>
      <c r="AO148" s="230" t="str">
        <f t="shared" si="217"/>
        <v>1</v>
      </c>
      <c r="AP148" s="230" t="str">
        <f t="shared" si="217"/>
        <v>0</v>
      </c>
      <c r="AQ148" s="231" t="str">
        <f t="shared" si="217"/>
        <v>1</v>
      </c>
      <c r="AR148" s="230" t="str">
        <f t="shared" si="217"/>
        <v>0</v>
      </c>
      <c r="AS148" s="230" t="str">
        <f t="shared" si="217"/>
        <v>1</v>
      </c>
      <c r="AT148" s="230" t="str">
        <f t="shared" si="217"/>
        <v>1</v>
      </c>
      <c r="AU148" s="231" t="str">
        <f t="shared" si="217"/>
        <v>1</v>
      </c>
      <c r="AV148" s="230" t="str">
        <f t="shared" si="218"/>
        <v>0</v>
      </c>
      <c r="AW148" s="232" t="str">
        <f t="shared" si="218"/>
        <v>0</v>
      </c>
      <c r="AX148" s="232" t="str">
        <f t="shared" si="218"/>
        <v>0</v>
      </c>
      <c r="AY148" s="233" t="str">
        <f t="shared" si="218"/>
        <v>0</v>
      </c>
      <c r="AZ148" s="232" t="str">
        <f t="shared" si="218"/>
        <v>0</v>
      </c>
      <c r="BA148" s="232" t="str">
        <f t="shared" si="218"/>
        <v>0</v>
      </c>
      <c r="BB148" s="232" t="str">
        <f t="shared" si="218"/>
        <v>0</v>
      </c>
      <c r="BC148" s="233" t="str">
        <f t="shared" si="218"/>
        <v>0</v>
      </c>
      <c r="BD148" s="168" t="str">
        <f t="shared" si="219"/>
        <v>0</v>
      </c>
      <c r="BE148" s="168" t="str">
        <f t="shared" si="219"/>
        <v>0</v>
      </c>
      <c r="BF148" s="168" t="str">
        <f t="shared" si="219"/>
        <v>1</v>
      </c>
      <c r="BG148" s="169" t="str">
        <f t="shared" si="219"/>
        <v>0</v>
      </c>
      <c r="BH148" s="168" t="str">
        <f t="shared" si="219"/>
        <v>1</v>
      </c>
      <c r="BI148" s="168" t="str">
        <f t="shared" si="219"/>
        <v>0</v>
      </c>
      <c r="BJ148" s="168" t="str">
        <f t="shared" si="219"/>
        <v>0</v>
      </c>
      <c r="BK148" s="169" t="str">
        <f t="shared" si="219"/>
        <v>1</v>
      </c>
      <c r="BL148" s="168" t="str">
        <f t="shared" si="220"/>
        <v>0</v>
      </c>
      <c r="BM148" s="168" t="str">
        <f t="shared" si="220"/>
        <v>0</v>
      </c>
      <c r="BN148" s="168" t="str">
        <f t="shared" si="220"/>
        <v>0</v>
      </c>
      <c r="BO148" s="169" t="str">
        <f t="shared" si="220"/>
        <v>0</v>
      </c>
      <c r="BP148" s="168" t="str">
        <f t="shared" si="220"/>
        <v>0</v>
      </c>
      <c r="BQ148" s="168" t="str">
        <f t="shared" si="220"/>
        <v>1</v>
      </c>
      <c r="BR148" s="168" t="str">
        <f t="shared" si="220"/>
        <v>1</v>
      </c>
      <c r="BS148" s="169" t="str">
        <f t="shared" si="220"/>
        <v>0</v>
      </c>
      <c r="BT148" s="302" t="str">
        <f t="shared" si="221"/>
        <v>0</v>
      </c>
      <c r="BU148" s="302" t="str">
        <f t="shared" si="221"/>
        <v>1</v>
      </c>
      <c r="BV148" s="302" t="str">
        <f t="shared" si="221"/>
        <v>0</v>
      </c>
      <c r="BW148" s="303" t="str">
        <f t="shared" si="221"/>
        <v>0</v>
      </c>
      <c r="BX148" s="302" t="str">
        <f t="shared" si="221"/>
        <v>0</v>
      </c>
      <c r="BY148" s="302" t="str">
        <f t="shared" si="221"/>
        <v>0</v>
      </c>
      <c r="BZ148" s="302" t="str">
        <f t="shared" si="221"/>
        <v>1</v>
      </c>
      <c r="CA148" s="303" t="str">
        <f t="shared" si="221"/>
        <v>1</v>
      </c>
      <c r="CB148" s="164" t="str">
        <f t="shared" si="222"/>
        <v>0</v>
      </c>
      <c r="CC148" s="289" t="str">
        <f t="shared" si="222"/>
        <v>1</v>
      </c>
      <c r="CD148" s="340" t="str">
        <f t="shared" si="222"/>
        <v>0</v>
      </c>
      <c r="CE148" s="341" t="str">
        <f t="shared" si="222"/>
        <v>0</v>
      </c>
      <c r="CF148" s="340" t="str">
        <f t="shared" si="222"/>
        <v>0</v>
      </c>
      <c r="CG148" s="340" t="str">
        <f t="shared" si="222"/>
        <v>0</v>
      </c>
      <c r="CH148" s="340" t="str">
        <f t="shared" si="222"/>
        <v>0</v>
      </c>
      <c r="CI148" s="341" t="str">
        <f t="shared" si="222"/>
        <v>0</v>
      </c>
      <c r="CJ148" s="367"/>
      <c r="CK148" s="367"/>
      <c r="CL148" s="32" t="str">
        <f t="shared" si="223"/>
        <v>9C1B</v>
      </c>
      <c r="CM148" s="285">
        <f t="shared" si="182"/>
        <v>87</v>
      </c>
      <c r="CN148" s="285">
        <f t="shared" si="183"/>
        <v>97</v>
      </c>
      <c r="CO148" s="142">
        <f t="shared" si="184"/>
        <v>67.7</v>
      </c>
      <c r="CP148" s="142">
        <f t="shared" si="185"/>
        <v>19.833333333333332</v>
      </c>
      <c r="CQ148" s="154">
        <f t="shared" si="224"/>
        <v>3</v>
      </c>
      <c r="CR148" s="367"/>
      <c r="CS148" s="170">
        <f t="shared" si="186"/>
        <v>9</v>
      </c>
      <c r="CT148" s="23">
        <f t="shared" si="187"/>
        <v>12</v>
      </c>
      <c r="CU148" s="171">
        <f t="shared" si="188"/>
        <v>1</v>
      </c>
      <c r="CV148" s="23">
        <f t="shared" si="189"/>
        <v>11</v>
      </c>
      <c r="CW148" s="172">
        <f t="shared" si="190"/>
        <v>0</v>
      </c>
      <c r="CX148" s="24">
        <f t="shared" si="191"/>
        <v>6</v>
      </c>
      <c r="CY148" s="267">
        <f t="shared" si="192"/>
        <v>5</v>
      </c>
      <c r="CZ148" s="268">
        <f t="shared" si="193"/>
        <v>7</v>
      </c>
      <c r="DA148" s="267">
        <f t="shared" si="194"/>
        <v>0</v>
      </c>
      <c r="DB148" s="268">
        <f t="shared" si="195"/>
        <v>0</v>
      </c>
      <c r="DC148" s="173">
        <f t="shared" si="196"/>
        <v>2</v>
      </c>
      <c r="DD148" s="26">
        <f t="shared" si="197"/>
        <v>9</v>
      </c>
      <c r="DE148" s="173">
        <f t="shared" si="198"/>
        <v>0</v>
      </c>
      <c r="DF148" s="26">
        <f t="shared" si="199"/>
        <v>6</v>
      </c>
      <c r="DG148" s="326">
        <f t="shared" si="200"/>
        <v>4</v>
      </c>
      <c r="DH148" s="327">
        <f t="shared" si="201"/>
        <v>3</v>
      </c>
      <c r="DI148" s="172">
        <f t="shared" si="202"/>
        <v>4</v>
      </c>
      <c r="DJ148" s="24">
        <f t="shared" si="203"/>
        <v>0</v>
      </c>
      <c r="DK148" s="172"/>
      <c r="DL148" s="19">
        <f t="shared" si="204"/>
        <v>156</v>
      </c>
      <c r="DM148" s="19">
        <f t="shared" si="205"/>
        <v>27</v>
      </c>
      <c r="DN148" s="174">
        <f t="shared" si="206"/>
        <v>6</v>
      </c>
      <c r="DO148" s="278">
        <f t="shared" si="207"/>
        <v>87</v>
      </c>
      <c r="DP148" s="278">
        <f t="shared" si="208"/>
        <v>0</v>
      </c>
      <c r="DQ148" s="20">
        <f t="shared" si="209"/>
        <v>41</v>
      </c>
      <c r="DR148" s="20">
        <f t="shared" si="210"/>
        <v>6</v>
      </c>
      <c r="DS148" s="337">
        <f t="shared" si="211"/>
        <v>67</v>
      </c>
      <c r="DT148" s="174">
        <f t="shared" si="212"/>
        <v>64</v>
      </c>
      <c r="DU148" s="172">
        <f t="shared" si="213"/>
        <v>67</v>
      </c>
      <c r="DV148" s="172"/>
      <c r="DW148" s="172"/>
      <c r="DX148" s="172"/>
      <c r="DY148" s="172"/>
      <c r="DZ148" s="172"/>
      <c r="EA148" s="172"/>
      <c r="EB148" s="172"/>
      <c r="EC148" s="172"/>
      <c r="ED148" s="172"/>
      <c r="EE148" s="172"/>
      <c r="EF148" s="172"/>
      <c r="EG148" s="172"/>
      <c r="EH148" s="172"/>
      <c r="EI148" s="172"/>
      <c r="EJ148" s="172"/>
      <c r="EK148" s="172"/>
      <c r="EL148" s="172"/>
      <c r="EM148" s="172"/>
      <c r="EN148" s="172"/>
      <c r="EO148" s="172"/>
      <c r="EP148" s="172"/>
      <c r="EQ148" s="172"/>
      <c r="ER148" s="172"/>
      <c r="ES148" s="172"/>
      <c r="ET148" s="172"/>
      <c r="EU148" s="172"/>
      <c r="EV148" s="172"/>
      <c r="EW148" s="172"/>
      <c r="EX148" s="172"/>
      <c r="EY148" s="172"/>
      <c r="EZ148" s="172"/>
      <c r="FA148" s="172"/>
      <c r="FB148" s="172"/>
      <c r="FC148" s="172"/>
      <c r="FD148" s="172"/>
      <c r="FE148" s="172"/>
      <c r="FF148" s="172"/>
      <c r="FG148" s="172"/>
      <c r="FH148" s="172"/>
      <c r="FI148" s="172"/>
      <c r="FJ148" s="172"/>
      <c r="FK148" s="172"/>
      <c r="FL148" s="172"/>
      <c r="FM148" s="172"/>
      <c r="FN148" s="172"/>
      <c r="FO148" s="172"/>
      <c r="FP148" s="172"/>
      <c r="FQ148" s="172"/>
      <c r="FR148" s="172"/>
      <c r="FS148" s="172"/>
      <c r="FT148" s="172"/>
      <c r="FU148" s="172"/>
      <c r="FV148" s="172"/>
      <c r="FW148" s="172"/>
      <c r="FX148" s="172"/>
      <c r="FY148" s="172"/>
      <c r="FZ148" s="172"/>
      <c r="GA148" s="172"/>
      <c r="GB148" s="172"/>
      <c r="GC148" s="172"/>
      <c r="GD148" s="172"/>
      <c r="GE148" s="172"/>
      <c r="GF148" s="172"/>
      <c r="GG148" s="172"/>
      <c r="GH148" s="172"/>
      <c r="GI148" s="172"/>
      <c r="GJ148" s="172"/>
      <c r="GK148" s="172"/>
      <c r="GL148" s="172"/>
      <c r="GM148" s="172"/>
      <c r="GN148" s="172"/>
      <c r="GO148" s="172"/>
      <c r="GP148" s="172"/>
      <c r="GQ148" s="172"/>
      <c r="GR148" s="172"/>
      <c r="GS148" s="172"/>
      <c r="GT148" s="172"/>
      <c r="GU148" s="172"/>
      <c r="GV148" s="172"/>
      <c r="GW148" s="172"/>
      <c r="GX148" s="172"/>
      <c r="GY148" s="172"/>
      <c r="GZ148" s="172"/>
      <c r="HA148" s="172"/>
      <c r="HB148" s="172"/>
      <c r="HC148" s="172"/>
      <c r="HD148" s="172"/>
      <c r="HE148" s="172"/>
      <c r="HF148" s="172"/>
      <c r="HG148" s="172"/>
      <c r="HH148" s="172"/>
      <c r="HI148" s="172"/>
      <c r="HJ148" s="172"/>
      <c r="HK148" s="172"/>
      <c r="HL148" s="172"/>
      <c r="HM148" s="172"/>
      <c r="HN148" s="172"/>
      <c r="HO148" s="172"/>
      <c r="HP148" s="172"/>
      <c r="HQ148" s="172"/>
      <c r="HR148" s="172"/>
      <c r="HS148" s="172"/>
      <c r="HT148" s="172"/>
      <c r="HU148" s="172"/>
      <c r="HV148" s="172"/>
      <c r="HW148" s="172"/>
      <c r="HX148" s="172"/>
      <c r="HY148" s="172"/>
      <c r="HZ148" s="172"/>
      <c r="IA148" s="172"/>
      <c r="IB148" s="172"/>
      <c r="IC148" s="172"/>
      <c r="ID148" s="172"/>
      <c r="IE148" s="172"/>
      <c r="IF148" s="172"/>
      <c r="IG148" s="172"/>
      <c r="IH148" s="172"/>
      <c r="II148" s="172"/>
      <c r="IJ148" s="172"/>
      <c r="IK148" s="172"/>
      <c r="IL148" s="172"/>
      <c r="IM148" s="172"/>
      <c r="IN148" s="172"/>
      <c r="IO148" s="172"/>
      <c r="IP148" s="172"/>
      <c r="IQ148" s="172"/>
      <c r="IR148" s="172"/>
      <c r="IS148" s="172"/>
      <c r="IT148" s="172"/>
      <c r="IU148" s="172"/>
      <c r="IV148" s="172"/>
      <c r="IW148" s="172"/>
      <c r="IX148" s="172"/>
      <c r="IY148" s="172"/>
      <c r="IZ148" s="172"/>
      <c r="JA148" s="172"/>
      <c r="JB148" s="172"/>
      <c r="JC148" s="172"/>
      <c r="JD148" s="172"/>
      <c r="JE148" s="172"/>
      <c r="JF148" s="172"/>
      <c r="JG148" s="172"/>
      <c r="JH148" s="172"/>
      <c r="JI148" s="172"/>
      <c r="JJ148" s="172"/>
      <c r="JK148" s="172"/>
      <c r="JL148" s="172"/>
      <c r="JM148" s="172"/>
      <c r="JN148" s="172"/>
      <c r="JO148" s="172"/>
      <c r="JP148" s="172"/>
      <c r="JQ148" s="172"/>
      <c r="JR148" s="172"/>
      <c r="JS148" s="172"/>
      <c r="JT148" s="172"/>
      <c r="JU148" s="172"/>
      <c r="JV148" s="172"/>
      <c r="JW148" s="172"/>
      <c r="JX148" s="172"/>
      <c r="JY148" s="172"/>
      <c r="JZ148" s="172"/>
      <c r="KA148" s="172"/>
      <c r="KB148" s="172"/>
      <c r="KC148" s="172"/>
      <c r="KD148" s="172"/>
      <c r="KE148" s="172"/>
      <c r="KF148" s="172"/>
      <c r="KG148" s="172"/>
      <c r="KH148" s="172"/>
      <c r="KI148" s="172"/>
      <c r="KJ148" s="172"/>
      <c r="KK148" s="172"/>
      <c r="KL148" s="172"/>
      <c r="KM148" s="172"/>
      <c r="KN148" s="172"/>
      <c r="KO148" s="172"/>
      <c r="KP148" s="172"/>
      <c r="KQ148" s="172"/>
      <c r="KR148" s="172"/>
      <c r="KS148" s="172"/>
      <c r="KT148" s="172"/>
      <c r="KU148" s="172"/>
      <c r="KV148" s="172"/>
      <c r="KW148" s="172"/>
      <c r="KX148" s="172"/>
      <c r="KY148" s="172"/>
      <c r="KZ148" s="172"/>
      <c r="LA148" s="172"/>
      <c r="LB148" s="172"/>
      <c r="LC148" s="172"/>
      <c r="LD148" s="172"/>
      <c r="LE148" s="172"/>
      <c r="LF148" s="172"/>
      <c r="LG148" s="172"/>
      <c r="LH148" s="172"/>
      <c r="LI148" s="172"/>
      <c r="LJ148" s="172"/>
      <c r="LK148" s="172"/>
      <c r="LL148" s="172"/>
      <c r="LM148" s="172"/>
      <c r="LN148" s="172"/>
      <c r="LO148" s="172"/>
      <c r="LP148" s="172"/>
      <c r="LQ148" s="172"/>
      <c r="LR148" s="172"/>
      <c r="LS148" s="172"/>
      <c r="LT148" s="172"/>
      <c r="LU148" s="172"/>
      <c r="LV148" s="172"/>
      <c r="LW148" s="172"/>
      <c r="LX148" s="172"/>
      <c r="LY148" s="172"/>
      <c r="LZ148" s="172"/>
      <c r="MA148" s="172"/>
      <c r="MB148" s="172"/>
      <c r="MC148" s="172"/>
      <c r="MD148" s="172"/>
      <c r="ME148" s="172"/>
      <c r="MF148" s="172"/>
      <c r="MG148" s="172"/>
      <c r="MH148" s="172"/>
      <c r="MI148" s="172"/>
      <c r="MJ148" s="172"/>
      <c r="MK148" s="172"/>
      <c r="ML148" s="172"/>
      <c r="MM148" s="172"/>
      <c r="MN148" s="172"/>
      <c r="MO148" s="172"/>
      <c r="MP148" s="172"/>
      <c r="MQ148" s="172"/>
      <c r="MR148" s="172"/>
      <c r="MS148" s="172"/>
      <c r="MT148" s="172"/>
      <c r="MU148" s="172"/>
      <c r="MV148" s="172"/>
      <c r="MW148" s="172"/>
      <c r="MX148" s="172"/>
      <c r="MY148" s="172"/>
      <c r="MZ148" s="172"/>
      <c r="NA148" s="172"/>
      <c r="NB148" s="172"/>
      <c r="NC148" s="172"/>
      <c r="ND148" s="172"/>
      <c r="NE148" s="172"/>
      <c r="NF148" s="172"/>
      <c r="NG148" s="172"/>
      <c r="NH148" s="172"/>
      <c r="NI148" s="172"/>
      <c r="NJ148" s="172"/>
      <c r="NK148" s="172"/>
      <c r="NL148" s="172"/>
      <c r="NM148" s="172"/>
      <c r="NN148" s="172"/>
      <c r="NO148" s="172"/>
      <c r="NP148" s="172"/>
      <c r="NQ148" s="172"/>
      <c r="NR148" s="172"/>
      <c r="NS148" s="172"/>
      <c r="NT148" s="172"/>
      <c r="NU148" s="172"/>
      <c r="NV148" s="172"/>
      <c r="NW148" s="172"/>
      <c r="NX148" s="172"/>
      <c r="NY148" s="172"/>
      <c r="NZ148" s="172"/>
      <c r="OA148" s="172"/>
      <c r="OB148" s="172"/>
      <c r="OC148" s="172"/>
      <c r="OD148" s="172"/>
      <c r="OE148" s="172"/>
      <c r="OF148" s="172"/>
      <c r="OG148" s="172"/>
      <c r="OH148" s="172"/>
      <c r="OI148" s="172"/>
      <c r="OJ148" s="172"/>
      <c r="OK148" s="172"/>
      <c r="OL148" s="172"/>
      <c r="OM148" s="172"/>
      <c r="ON148" s="172"/>
      <c r="OO148" s="172"/>
      <c r="OP148" s="172"/>
      <c r="OQ148" s="172"/>
      <c r="OR148" s="172"/>
      <c r="OS148" s="172"/>
      <c r="OT148" s="172"/>
      <c r="OU148" s="172"/>
      <c r="OV148" s="172"/>
      <c r="OW148" s="172"/>
      <c r="OX148" s="172"/>
      <c r="OY148" s="172"/>
      <c r="OZ148" s="172"/>
      <c r="PA148" s="172"/>
      <c r="PB148" s="172"/>
      <c r="PC148" s="172"/>
      <c r="PD148" s="172"/>
      <c r="PE148" s="172"/>
      <c r="PF148" s="172"/>
      <c r="PG148" s="172"/>
      <c r="PH148" s="172"/>
      <c r="PI148" s="172"/>
      <c r="PJ148" s="172"/>
      <c r="PK148" s="172"/>
      <c r="PL148" s="172"/>
      <c r="PM148" s="172"/>
      <c r="PN148" s="172"/>
      <c r="PO148" s="172"/>
      <c r="PP148" s="172"/>
      <c r="PQ148" s="172"/>
      <c r="PR148" s="172"/>
      <c r="PS148" s="172"/>
      <c r="PT148" s="172"/>
      <c r="PU148" s="172"/>
      <c r="PV148" s="172"/>
      <c r="PW148" s="172"/>
      <c r="PX148" s="172"/>
      <c r="PY148" s="172"/>
      <c r="PZ148" s="172"/>
      <c r="QA148" s="172"/>
      <c r="QB148" s="172"/>
      <c r="QC148" s="172"/>
      <c r="QD148" s="172"/>
      <c r="QE148" s="172"/>
      <c r="QF148" s="172"/>
      <c r="QG148" s="172"/>
      <c r="QH148" s="172"/>
      <c r="QI148" s="172"/>
      <c r="QJ148" s="172"/>
      <c r="QK148" s="172"/>
      <c r="QL148" s="172"/>
      <c r="QM148" s="172"/>
      <c r="QN148" s="172"/>
      <c r="QO148" s="172"/>
      <c r="QP148" s="172"/>
      <c r="QQ148" s="172"/>
      <c r="QR148" s="172"/>
      <c r="QS148" s="172"/>
      <c r="QT148" s="172"/>
      <c r="QU148" s="172"/>
      <c r="QV148" s="172"/>
      <c r="QW148" s="172"/>
      <c r="QX148" s="172"/>
      <c r="QY148" s="172"/>
      <c r="QZ148" s="172"/>
      <c r="RA148" s="172"/>
      <c r="RB148" s="172"/>
      <c r="RC148" s="172"/>
      <c r="RD148" s="172"/>
      <c r="RE148" s="172"/>
      <c r="RF148" s="172"/>
      <c r="RG148" s="172"/>
      <c r="RH148" s="172"/>
      <c r="RI148" s="172"/>
      <c r="RJ148" s="172"/>
      <c r="RK148" s="172"/>
      <c r="RL148" s="172"/>
      <c r="RM148" s="172"/>
      <c r="RN148" s="172"/>
      <c r="RO148" s="172"/>
      <c r="RP148" s="172"/>
      <c r="RQ148" s="172"/>
      <c r="RR148" s="172"/>
      <c r="RS148" s="172"/>
      <c r="RT148" s="172"/>
      <c r="RU148" s="172"/>
      <c r="RV148" s="172"/>
      <c r="RW148" s="172"/>
      <c r="RX148" s="172"/>
      <c r="RY148" s="172"/>
      <c r="RZ148" s="172"/>
      <c r="SA148" s="172"/>
      <c r="SB148" s="172"/>
      <c r="SC148" s="172"/>
      <c r="SD148" s="172"/>
      <c r="SE148" s="172"/>
      <c r="SF148" s="172"/>
      <c r="SG148" s="172"/>
      <c r="SH148" s="172"/>
      <c r="SI148" s="172"/>
      <c r="SJ148" s="172"/>
      <c r="SK148" s="172"/>
      <c r="SL148" s="172"/>
      <c r="SM148" s="172"/>
      <c r="SN148" s="172"/>
      <c r="SO148" s="172"/>
      <c r="SP148" s="172"/>
      <c r="SQ148" s="172"/>
      <c r="SR148" s="172"/>
      <c r="SS148" s="172"/>
      <c r="ST148" s="172"/>
      <c r="SU148" s="172"/>
      <c r="SV148" s="172"/>
      <c r="SW148" s="172"/>
      <c r="SX148" s="172"/>
      <c r="SY148" s="172"/>
      <c r="SZ148" s="172"/>
      <c r="TA148" s="172"/>
      <c r="TB148" s="172"/>
      <c r="TC148" s="172"/>
      <c r="TD148" s="172"/>
      <c r="TE148" s="172"/>
      <c r="TF148" s="172"/>
      <c r="TG148" s="172"/>
      <c r="TH148" s="172"/>
      <c r="TI148" s="172"/>
      <c r="TJ148" s="172"/>
      <c r="TK148" s="172"/>
      <c r="TL148" s="172"/>
      <c r="TM148" s="172"/>
      <c r="TN148" s="172"/>
      <c r="TO148" s="172"/>
      <c r="TP148" s="172"/>
      <c r="TQ148" s="172"/>
      <c r="TR148" s="172"/>
      <c r="TS148" s="172"/>
      <c r="TT148" s="172"/>
      <c r="TU148" s="172"/>
      <c r="TV148" s="172"/>
      <c r="TW148" s="172"/>
      <c r="TX148" s="172"/>
      <c r="TY148" s="172"/>
      <c r="TZ148" s="172"/>
      <c r="UA148" s="172"/>
      <c r="UB148" s="172"/>
      <c r="UC148" s="172"/>
      <c r="UD148" s="172"/>
      <c r="UE148" s="172"/>
      <c r="UF148" s="172"/>
      <c r="UG148" s="172"/>
      <c r="UH148" s="172"/>
      <c r="UI148" s="172"/>
      <c r="UJ148" s="172"/>
      <c r="UK148" s="172"/>
      <c r="UL148" s="172"/>
      <c r="UM148" s="172"/>
      <c r="UN148" s="172"/>
      <c r="UO148" s="172"/>
      <c r="UP148" s="172"/>
      <c r="UQ148" s="172"/>
      <c r="UR148" s="172"/>
      <c r="US148" s="172"/>
      <c r="UT148" s="172"/>
      <c r="UU148" s="172"/>
      <c r="UV148" s="172"/>
      <c r="UW148" s="172"/>
      <c r="UX148" s="172"/>
      <c r="UY148" s="172"/>
      <c r="UZ148" s="172"/>
      <c r="VA148" s="172"/>
      <c r="VB148" s="172"/>
      <c r="VC148" s="172"/>
      <c r="VD148" s="172"/>
      <c r="VE148" s="172"/>
      <c r="VF148" s="172"/>
      <c r="VG148" s="172"/>
      <c r="VH148" s="172"/>
      <c r="VI148" s="172"/>
      <c r="VJ148" s="172"/>
      <c r="VK148" s="172"/>
      <c r="VL148" s="172"/>
      <c r="VM148" s="172"/>
      <c r="VN148" s="172"/>
      <c r="VO148" s="172"/>
      <c r="VP148" s="172"/>
      <c r="VQ148" s="172"/>
      <c r="VR148" s="172"/>
      <c r="VS148" s="172"/>
      <c r="VT148" s="172"/>
      <c r="VU148" s="172"/>
      <c r="VV148" s="172"/>
      <c r="VW148" s="172"/>
      <c r="VX148" s="172"/>
      <c r="VY148" s="172"/>
      <c r="VZ148" s="172"/>
      <c r="WA148" s="172"/>
      <c r="WB148" s="172"/>
      <c r="WC148" s="172"/>
      <c r="WD148" s="172"/>
      <c r="WE148" s="172"/>
      <c r="WF148" s="172"/>
      <c r="WG148" s="172"/>
      <c r="WH148" s="172"/>
      <c r="WI148" s="172"/>
      <c r="WJ148" s="172"/>
      <c r="WK148" s="172"/>
      <c r="WL148" s="172"/>
      <c r="WM148" s="172"/>
      <c r="WN148" s="172"/>
      <c r="WO148" s="172"/>
      <c r="WP148" s="172"/>
      <c r="WQ148" s="172"/>
      <c r="WR148" s="172"/>
      <c r="WS148" s="172"/>
      <c r="WT148" s="172"/>
      <c r="WU148" s="172"/>
      <c r="WV148" s="172"/>
      <c r="WW148" s="172"/>
      <c r="WX148" s="172"/>
      <c r="WY148" s="172"/>
      <c r="WZ148" s="172"/>
      <c r="XA148" s="172"/>
      <c r="XB148" s="172"/>
      <c r="XC148" s="172"/>
      <c r="XD148" s="172"/>
      <c r="XE148" s="172"/>
      <c r="XF148" s="172"/>
      <c r="XG148" s="172"/>
      <c r="XH148" s="172"/>
      <c r="XI148" s="172"/>
      <c r="XJ148" s="172"/>
      <c r="XK148" s="172"/>
      <c r="XL148" s="172"/>
      <c r="XM148" s="172"/>
      <c r="XN148" s="172"/>
      <c r="XO148" s="172"/>
      <c r="XP148" s="172"/>
      <c r="XQ148" s="172"/>
      <c r="XR148" s="172"/>
      <c r="XS148" s="172"/>
      <c r="XT148" s="172"/>
      <c r="XU148" s="172"/>
      <c r="XV148" s="172"/>
      <c r="XW148" s="172"/>
      <c r="XX148" s="172"/>
      <c r="XY148" s="172"/>
      <c r="XZ148" s="172"/>
      <c r="YA148" s="172"/>
      <c r="YB148" s="172"/>
      <c r="YC148" s="172"/>
      <c r="YD148" s="172"/>
      <c r="YE148" s="172"/>
      <c r="YF148" s="172"/>
      <c r="YG148" s="172"/>
      <c r="YH148" s="172"/>
      <c r="YI148" s="172"/>
      <c r="YJ148" s="172"/>
      <c r="YK148" s="172"/>
      <c r="YL148" s="172"/>
      <c r="YM148" s="172"/>
      <c r="YN148" s="172"/>
      <c r="YO148" s="172"/>
      <c r="YP148" s="172"/>
      <c r="YQ148" s="172"/>
      <c r="YR148" s="172"/>
      <c r="YS148" s="172"/>
      <c r="YT148" s="172"/>
      <c r="YU148" s="172"/>
      <c r="YV148" s="172"/>
      <c r="YW148" s="172"/>
      <c r="YX148" s="172"/>
      <c r="YY148" s="172"/>
      <c r="YZ148" s="172"/>
      <c r="ZA148" s="172"/>
      <c r="ZB148" s="172"/>
      <c r="ZC148" s="172"/>
      <c r="ZD148" s="172"/>
      <c r="ZE148" s="172"/>
      <c r="ZF148" s="172"/>
      <c r="ZG148" s="172"/>
      <c r="ZH148" s="172"/>
      <c r="ZI148" s="172"/>
      <c r="ZJ148" s="172"/>
      <c r="ZK148" s="172"/>
      <c r="ZL148" s="172"/>
      <c r="ZM148" s="172"/>
      <c r="ZN148" s="172"/>
      <c r="ZO148" s="172"/>
      <c r="ZP148" s="172"/>
      <c r="ZQ148" s="172"/>
      <c r="ZR148" s="172"/>
      <c r="ZS148" s="172"/>
      <c r="ZT148" s="172"/>
      <c r="ZU148" s="172"/>
      <c r="ZV148" s="172"/>
      <c r="ZW148" s="172"/>
      <c r="ZX148" s="172"/>
      <c r="ZY148" s="172"/>
      <c r="ZZ148" s="172"/>
      <c r="AAA148" s="172"/>
      <c r="AAB148" s="172"/>
      <c r="AAC148" s="172"/>
      <c r="AAD148" s="172"/>
      <c r="AAE148" s="172"/>
      <c r="AAF148" s="172"/>
      <c r="AAG148" s="172"/>
      <c r="AAH148" s="172"/>
      <c r="AAI148" s="172"/>
      <c r="AAJ148" s="172"/>
      <c r="AAK148" s="172"/>
      <c r="AAL148" s="172"/>
      <c r="AAM148" s="172"/>
      <c r="AAN148" s="172"/>
      <c r="AAO148" s="172"/>
      <c r="AAP148" s="172"/>
      <c r="AAQ148" s="172"/>
      <c r="AAR148" s="172"/>
      <c r="AAS148" s="172"/>
      <c r="AAT148" s="172"/>
      <c r="AAU148" s="172"/>
      <c r="AAV148" s="172"/>
      <c r="AAW148" s="172"/>
      <c r="AAX148" s="172"/>
      <c r="AAY148" s="172"/>
      <c r="AAZ148" s="172"/>
      <c r="ABA148" s="172"/>
      <c r="ABB148" s="172"/>
      <c r="ABC148" s="172"/>
      <c r="ABD148" s="172"/>
      <c r="ABE148" s="172"/>
      <c r="ABF148" s="172"/>
      <c r="ABG148" s="172"/>
      <c r="ABH148" s="172"/>
      <c r="ABI148" s="172"/>
      <c r="ABJ148" s="172"/>
      <c r="ABK148" s="172"/>
      <c r="ABL148" s="172"/>
      <c r="ABM148" s="172"/>
      <c r="ABN148" s="172"/>
      <c r="ABO148" s="172"/>
      <c r="ABP148" s="172"/>
      <c r="ABQ148" s="172"/>
      <c r="ABR148" s="172"/>
      <c r="ABS148" s="172"/>
      <c r="ABT148" s="172"/>
      <c r="ABU148" s="172"/>
      <c r="ABV148" s="172"/>
      <c r="ABW148" s="172"/>
      <c r="ABX148" s="172"/>
      <c r="ABY148" s="172"/>
      <c r="ABZ148" s="172"/>
      <c r="ACA148" s="172"/>
      <c r="ACB148" s="172"/>
      <c r="ACC148" s="172"/>
      <c r="ACD148" s="172"/>
      <c r="ACE148" s="172"/>
      <c r="ACF148" s="172"/>
      <c r="ACG148" s="172"/>
      <c r="ACH148" s="172"/>
      <c r="ACI148" s="172"/>
      <c r="ACJ148" s="172"/>
      <c r="ACK148" s="172"/>
      <c r="ACL148" s="172"/>
      <c r="ACM148" s="172"/>
      <c r="ACN148" s="172"/>
      <c r="ACO148" s="172"/>
      <c r="ACP148" s="172"/>
      <c r="ACQ148" s="172"/>
      <c r="ACR148" s="172"/>
      <c r="ACS148" s="172"/>
      <c r="ACT148" s="172"/>
      <c r="ACU148" s="172"/>
      <c r="ACV148" s="172"/>
      <c r="ACW148" s="172"/>
      <c r="ACX148" s="172"/>
      <c r="ACY148" s="172"/>
      <c r="ACZ148" s="172"/>
      <c r="ADA148" s="172"/>
      <c r="ADB148" s="172"/>
      <c r="ADC148" s="172"/>
      <c r="ADD148" s="172"/>
      <c r="ADE148" s="172"/>
      <c r="ADF148" s="172"/>
      <c r="ADG148" s="172"/>
      <c r="ADH148" s="172"/>
      <c r="ADI148" s="172"/>
      <c r="ADJ148" s="172"/>
      <c r="ADK148" s="172"/>
      <c r="ADL148" s="172"/>
      <c r="ADM148" s="172"/>
      <c r="ADN148" s="172"/>
      <c r="ADO148" s="172"/>
      <c r="ADP148" s="172"/>
      <c r="ADQ148" s="172"/>
      <c r="ADR148" s="172"/>
      <c r="ADS148" s="172"/>
      <c r="ADT148" s="172"/>
      <c r="ADU148" s="172"/>
      <c r="ADV148" s="172"/>
      <c r="ADW148" s="172"/>
      <c r="ADX148" s="172"/>
      <c r="ADY148" s="172"/>
      <c r="ADZ148" s="172"/>
      <c r="AEA148" s="172"/>
      <c r="AEB148" s="172"/>
      <c r="AEC148" s="172"/>
      <c r="AED148" s="172"/>
      <c r="AEE148" s="172"/>
      <c r="AEF148" s="172"/>
      <c r="AEG148" s="172"/>
      <c r="AEH148" s="172"/>
      <c r="AEI148" s="172"/>
      <c r="AEJ148" s="172"/>
      <c r="AEK148" s="172"/>
      <c r="AEL148" s="172"/>
      <c r="AEM148" s="172"/>
      <c r="AEN148" s="172"/>
      <c r="AEO148" s="172"/>
      <c r="AEP148" s="172"/>
      <c r="AEQ148" s="172"/>
      <c r="AER148" s="172"/>
      <c r="AES148" s="172"/>
      <c r="AET148" s="172"/>
      <c r="AEU148" s="172"/>
      <c r="AEV148" s="172"/>
      <c r="AEW148" s="172"/>
      <c r="AEX148" s="172"/>
      <c r="AEY148" s="172"/>
      <c r="AEZ148" s="172"/>
      <c r="AFA148" s="172"/>
      <c r="AFB148" s="172"/>
      <c r="AFC148" s="172"/>
      <c r="AFD148" s="172"/>
      <c r="AFE148" s="172"/>
      <c r="AFF148" s="172"/>
      <c r="AFG148" s="172"/>
      <c r="AFH148" s="172"/>
      <c r="AFI148" s="172"/>
      <c r="AFJ148" s="172"/>
      <c r="AFK148" s="172"/>
      <c r="AFL148" s="172"/>
      <c r="AFM148" s="172"/>
      <c r="AFN148" s="172"/>
      <c r="AFO148" s="172"/>
      <c r="AFP148" s="172"/>
      <c r="AFQ148" s="172"/>
      <c r="AFR148" s="172"/>
      <c r="AFS148" s="172"/>
      <c r="AFT148" s="172"/>
      <c r="AFU148" s="172"/>
      <c r="AFV148" s="172"/>
      <c r="AFW148" s="172"/>
      <c r="AFX148" s="172"/>
      <c r="AFY148" s="172"/>
      <c r="AFZ148" s="172"/>
      <c r="AGA148" s="172"/>
      <c r="AGB148" s="172"/>
      <c r="AGC148" s="172"/>
      <c r="AGD148" s="172"/>
      <c r="AGE148" s="172"/>
      <c r="AGF148" s="172"/>
      <c r="AGG148" s="172"/>
      <c r="AGH148" s="172"/>
      <c r="AGI148" s="172"/>
      <c r="AGJ148" s="172"/>
      <c r="AGK148" s="172"/>
      <c r="AGL148" s="172"/>
      <c r="AGM148" s="172"/>
      <c r="AGN148" s="172"/>
      <c r="AGO148" s="172"/>
      <c r="AGP148" s="172"/>
      <c r="AGQ148" s="172"/>
      <c r="AGR148" s="172"/>
      <c r="AGS148" s="172"/>
      <c r="AGT148" s="172"/>
      <c r="AGU148" s="172"/>
      <c r="AGV148" s="172"/>
      <c r="AGW148" s="172"/>
      <c r="AGX148" s="172"/>
      <c r="AGY148" s="172"/>
      <c r="AGZ148" s="172"/>
      <c r="AHA148" s="172"/>
      <c r="AHB148" s="172"/>
      <c r="AHC148" s="172"/>
      <c r="AHD148" s="172"/>
      <c r="AHE148" s="172"/>
      <c r="AHF148" s="172"/>
      <c r="AHG148" s="172"/>
      <c r="AHH148" s="172"/>
      <c r="AHI148" s="172"/>
      <c r="AHJ148" s="172"/>
      <c r="AHK148" s="172"/>
      <c r="AHL148" s="172"/>
      <c r="AHM148" s="172"/>
      <c r="AHN148" s="172"/>
      <c r="AHO148" s="172"/>
      <c r="AHP148" s="172"/>
      <c r="AHQ148" s="172"/>
      <c r="AHR148" s="172"/>
      <c r="AHS148" s="172"/>
      <c r="AHT148" s="172"/>
      <c r="AHU148" s="172"/>
      <c r="AHV148" s="172"/>
      <c r="AHW148" s="172"/>
      <c r="AHX148" s="172"/>
      <c r="AHY148" s="172"/>
      <c r="AHZ148" s="172"/>
      <c r="AIA148" s="172"/>
      <c r="AIB148" s="172"/>
      <c r="AIC148" s="172"/>
      <c r="AID148" s="172"/>
      <c r="AIE148" s="172"/>
      <c r="AIF148" s="172"/>
      <c r="AIG148" s="172"/>
      <c r="AIH148" s="172"/>
      <c r="AII148" s="172"/>
      <c r="AIJ148" s="172"/>
      <c r="AIK148" s="172"/>
      <c r="AIL148" s="172"/>
      <c r="AIM148" s="172"/>
      <c r="AIN148" s="172"/>
      <c r="AIO148" s="172"/>
      <c r="AIP148" s="172"/>
      <c r="AIQ148" s="172"/>
      <c r="AIR148" s="172"/>
      <c r="AIS148" s="172"/>
      <c r="AIT148" s="172"/>
      <c r="AIU148" s="172"/>
      <c r="AIV148" s="172"/>
      <c r="AIW148" s="172"/>
      <c r="AIX148" s="172"/>
      <c r="AIY148" s="172"/>
      <c r="AIZ148" s="172"/>
      <c r="AJA148" s="172"/>
      <c r="AJB148" s="172"/>
      <c r="AJC148" s="172"/>
      <c r="AJD148" s="172"/>
      <c r="AJE148" s="172"/>
      <c r="AJF148" s="172"/>
      <c r="AJG148" s="172"/>
      <c r="AJH148" s="172"/>
      <c r="AJI148" s="172"/>
      <c r="AJJ148" s="172"/>
      <c r="AJK148" s="172"/>
      <c r="AJL148" s="172"/>
      <c r="AJM148" s="172"/>
      <c r="AJN148" s="172"/>
      <c r="AJO148" s="172"/>
      <c r="AJP148" s="172"/>
      <c r="AJQ148" s="172"/>
      <c r="AJR148" s="172"/>
      <c r="AJS148" s="172"/>
      <c r="AJT148" s="172"/>
      <c r="AJU148" s="172"/>
      <c r="AJV148" s="172"/>
      <c r="AJW148" s="172"/>
      <c r="AJX148" s="172"/>
      <c r="AJY148" s="172"/>
      <c r="AJZ148" s="172"/>
      <c r="AKA148" s="172"/>
      <c r="AKB148" s="172"/>
      <c r="AKC148" s="172"/>
      <c r="AKD148" s="172"/>
      <c r="AKE148" s="172"/>
      <c r="AKF148" s="172"/>
      <c r="AKG148" s="172"/>
      <c r="AKH148" s="172"/>
      <c r="AKI148" s="172"/>
      <c r="AKJ148" s="172"/>
      <c r="AKK148" s="172"/>
      <c r="AKL148" s="172"/>
      <c r="AKM148" s="172"/>
      <c r="AKN148" s="172"/>
      <c r="AKO148" s="172"/>
      <c r="AKP148" s="172"/>
      <c r="AKQ148" s="172"/>
      <c r="AKR148" s="172"/>
      <c r="AKS148" s="172"/>
      <c r="AKT148" s="172"/>
      <c r="AKU148" s="172"/>
      <c r="AKV148" s="172"/>
      <c r="AKW148" s="172"/>
      <c r="AKX148" s="172"/>
      <c r="AKY148" s="172"/>
      <c r="AKZ148" s="172"/>
      <c r="ALA148" s="172"/>
      <c r="ALB148" s="172"/>
      <c r="ALC148" s="172"/>
      <c r="ALD148" s="172"/>
      <c r="ALE148" s="172"/>
      <c r="ALF148" s="172"/>
      <c r="ALG148" s="172"/>
      <c r="ALH148" s="172"/>
      <c r="ALI148" s="172"/>
      <c r="ALJ148" s="172"/>
      <c r="ALK148" s="172"/>
      <c r="ALL148" s="172"/>
      <c r="ALM148" s="172"/>
      <c r="ALN148" s="172"/>
      <c r="ALO148" s="172"/>
      <c r="ALP148" s="172"/>
      <c r="ALQ148" s="172"/>
      <c r="ALR148" s="172"/>
      <c r="ALS148" s="172"/>
      <c r="ALT148" s="172"/>
      <c r="ALU148" s="172"/>
      <c r="ALV148" s="172"/>
      <c r="ALW148" s="172"/>
      <c r="ALX148" s="172"/>
      <c r="ALY148" s="172"/>
      <c r="ALZ148" s="172"/>
      <c r="AMA148" s="172"/>
      <c r="AMB148" s="172"/>
      <c r="AMC148" s="172"/>
      <c r="AMD148" s="172"/>
      <c r="AME148" s="172"/>
      <c r="AMF148" s="172"/>
      <c r="AMG148" s="172"/>
      <c r="AMH148" s="172"/>
      <c r="AMI148" s="172"/>
      <c r="AMJ148" s="172"/>
      <c r="AMK148" s="172"/>
      <c r="AML148" s="172"/>
    </row>
    <row r="149" spans="1:1026" s="282" customFormat="1">
      <c r="A149" s="408" t="s">
        <v>557</v>
      </c>
      <c r="B149" s="408" t="s">
        <v>558</v>
      </c>
      <c r="C149" s="154">
        <f t="shared" si="169"/>
        <v>17</v>
      </c>
      <c r="D149" s="167">
        <f t="shared" si="170"/>
        <v>68</v>
      </c>
      <c r="E149" s="166" t="str">
        <f t="shared" si="171"/>
        <v>9C</v>
      </c>
      <c r="F149" s="367" t="str">
        <f t="shared" si="172"/>
        <v>1B</v>
      </c>
      <c r="G149" s="367" t="str">
        <f t="shared" si="173"/>
        <v>08</v>
      </c>
      <c r="H149" s="367" t="str">
        <f t="shared" si="174"/>
        <v>57</v>
      </c>
      <c r="I149" s="367" t="str">
        <f t="shared" si="175"/>
        <v>00</v>
      </c>
      <c r="J149" s="367" t="str">
        <f t="shared" si="176"/>
        <v>2A</v>
      </c>
      <c r="K149" s="367" t="str">
        <f t="shared" si="177"/>
        <v>06</v>
      </c>
      <c r="L149" s="367" t="str">
        <f t="shared" si="178"/>
        <v>46</v>
      </c>
      <c r="M149" s="367" t="str">
        <f t="shared" si="179"/>
        <v>4</v>
      </c>
      <c r="N149" s="367" t="str">
        <f t="shared" si="180"/>
        <v/>
      </c>
      <c r="O149" s="156" t="str">
        <f t="shared" si="181"/>
        <v/>
      </c>
      <c r="P149" s="157" t="str">
        <f t="shared" si="214"/>
        <v>1</v>
      </c>
      <c r="Q149" s="158" t="str">
        <f t="shared" si="214"/>
        <v>0</v>
      </c>
      <c r="R149" s="158" t="str">
        <f t="shared" si="214"/>
        <v>0</v>
      </c>
      <c r="S149" s="159" t="str">
        <f t="shared" si="214"/>
        <v>1</v>
      </c>
      <c r="T149" s="158" t="str">
        <f t="shared" si="214"/>
        <v>1</v>
      </c>
      <c r="U149" s="158" t="str">
        <f t="shared" si="214"/>
        <v>1</v>
      </c>
      <c r="V149" s="158" t="str">
        <f t="shared" si="214"/>
        <v>0</v>
      </c>
      <c r="W149" s="159" t="str">
        <f t="shared" si="214"/>
        <v>0</v>
      </c>
      <c r="X149" s="158" t="str">
        <f t="shared" si="215"/>
        <v>0</v>
      </c>
      <c r="Y149" s="158" t="str">
        <f t="shared" si="215"/>
        <v>0</v>
      </c>
      <c r="Z149" s="158" t="str">
        <f t="shared" si="215"/>
        <v>0</v>
      </c>
      <c r="AA149" s="159" t="str">
        <f t="shared" si="215"/>
        <v>1</v>
      </c>
      <c r="AB149" s="161" t="str">
        <f t="shared" si="215"/>
        <v>1</v>
      </c>
      <c r="AC149" s="161" t="str">
        <f t="shared" si="215"/>
        <v>0</v>
      </c>
      <c r="AD149" s="158" t="str">
        <f t="shared" si="215"/>
        <v>1</v>
      </c>
      <c r="AE149" s="159" t="str">
        <f t="shared" si="215"/>
        <v>1</v>
      </c>
      <c r="AF149" s="367" t="str">
        <f t="shared" si="216"/>
        <v>0</v>
      </c>
      <c r="AG149" s="162" t="str">
        <f t="shared" si="216"/>
        <v>0</v>
      </c>
      <c r="AH149" s="163" t="str">
        <f t="shared" si="216"/>
        <v>0</v>
      </c>
      <c r="AI149" s="165" t="str">
        <f t="shared" si="216"/>
        <v>0</v>
      </c>
      <c r="AJ149" s="164" t="str">
        <f t="shared" si="216"/>
        <v>1</v>
      </c>
      <c r="AK149" s="164" t="str">
        <f t="shared" si="216"/>
        <v>0</v>
      </c>
      <c r="AL149" s="289" t="str">
        <f t="shared" si="216"/>
        <v>0</v>
      </c>
      <c r="AM149" s="165" t="str">
        <f t="shared" si="216"/>
        <v>0</v>
      </c>
      <c r="AN149" s="230" t="str">
        <f t="shared" si="217"/>
        <v>0</v>
      </c>
      <c r="AO149" s="230" t="str">
        <f t="shared" si="217"/>
        <v>1</v>
      </c>
      <c r="AP149" s="230" t="str">
        <f t="shared" si="217"/>
        <v>0</v>
      </c>
      <c r="AQ149" s="231" t="str">
        <f t="shared" si="217"/>
        <v>1</v>
      </c>
      <c r="AR149" s="230" t="str">
        <f t="shared" si="217"/>
        <v>0</v>
      </c>
      <c r="AS149" s="230" t="str">
        <f t="shared" si="217"/>
        <v>1</v>
      </c>
      <c r="AT149" s="230" t="str">
        <f t="shared" si="217"/>
        <v>1</v>
      </c>
      <c r="AU149" s="231" t="str">
        <f t="shared" si="217"/>
        <v>1</v>
      </c>
      <c r="AV149" s="230" t="str">
        <f t="shared" si="218"/>
        <v>0</v>
      </c>
      <c r="AW149" s="232" t="str">
        <f t="shared" si="218"/>
        <v>0</v>
      </c>
      <c r="AX149" s="232" t="str">
        <f t="shared" si="218"/>
        <v>0</v>
      </c>
      <c r="AY149" s="233" t="str">
        <f t="shared" si="218"/>
        <v>0</v>
      </c>
      <c r="AZ149" s="232" t="str">
        <f t="shared" si="218"/>
        <v>0</v>
      </c>
      <c r="BA149" s="232" t="str">
        <f t="shared" si="218"/>
        <v>0</v>
      </c>
      <c r="BB149" s="232" t="str">
        <f t="shared" si="218"/>
        <v>0</v>
      </c>
      <c r="BC149" s="233" t="str">
        <f t="shared" si="218"/>
        <v>0</v>
      </c>
      <c r="BD149" s="168" t="str">
        <f t="shared" si="219"/>
        <v>0</v>
      </c>
      <c r="BE149" s="168" t="str">
        <f t="shared" si="219"/>
        <v>0</v>
      </c>
      <c r="BF149" s="168" t="str">
        <f t="shared" si="219"/>
        <v>1</v>
      </c>
      <c r="BG149" s="169" t="str">
        <f t="shared" si="219"/>
        <v>0</v>
      </c>
      <c r="BH149" s="168" t="str">
        <f t="shared" si="219"/>
        <v>1</v>
      </c>
      <c r="BI149" s="168" t="str">
        <f t="shared" si="219"/>
        <v>0</v>
      </c>
      <c r="BJ149" s="168" t="str">
        <f t="shared" si="219"/>
        <v>1</v>
      </c>
      <c r="BK149" s="169" t="str">
        <f t="shared" si="219"/>
        <v>0</v>
      </c>
      <c r="BL149" s="168" t="str">
        <f t="shared" si="220"/>
        <v>0</v>
      </c>
      <c r="BM149" s="168" t="str">
        <f t="shared" si="220"/>
        <v>0</v>
      </c>
      <c r="BN149" s="168" t="str">
        <f t="shared" si="220"/>
        <v>0</v>
      </c>
      <c r="BO149" s="169" t="str">
        <f t="shared" si="220"/>
        <v>0</v>
      </c>
      <c r="BP149" s="168" t="str">
        <f t="shared" si="220"/>
        <v>0</v>
      </c>
      <c r="BQ149" s="168" t="str">
        <f t="shared" si="220"/>
        <v>1</v>
      </c>
      <c r="BR149" s="168" t="str">
        <f t="shared" si="220"/>
        <v>1</v>
      </c>
      <c r="BS149" s="169" t="str">
        <f t="shared" si="220"/>
        <v>0</v>
      </c>
      <c r="BT149" s="302" t="str">
        <f t="shared" si="221"/>
        <v>0</v>
      </c>
      <c r="BU149" s="302" t="str">
        <f t="shared" si="221"/>
        <v>1</v>
      </c>
      <c r="BV149" s="302" t="str">
        <f t="shared" si="221"/>
        <v>0</v>
      </c>
      <c r="BW149" s="303" t="str">
        <f t="shared" si="221"/>
        <v>0</v>
      </c>
      <c r="BX149" s="302" t="str">
        <f t="shared" si="221"/>
        <v>0</v>
      </c>
      <c r="BY149" s="302" t="str">
        <f t="shared" si="221"/>
        <v>1</v>
      </c>
      <c r="BZ149" s="302" t="str">
        <f t="shared" si="221"/>
        <v>1</v>
      </c>
      <c r="CA149" s="303" t="str">
        <f t="shared" si="221"/>
        <v>0</v>
      </c>
      <c r="CB149" s="164" t="str">
        <f t="shared" si="222"/>
        <v>0</v>
      </c>
      <c r="CC149" s="289" t="str">
        <f t="shared" si="222"/>
        <v>1</v>
      </c>
      <c r="CD149" s="340" t="str">
        <f t="shared" si="222"/>
        <v>0</v>
      </c>
      <c r="CE149" s="341" t="str">
        <f t="shared" si="222"/>
        <v>0</v>
      </c>
      <c r="CF149" s="340" t="str">
        <f t="shared" si="222"/>
        <v>0</v>
      </c>
      <c r="CG149" s="340" t="str">
        <f t="shared" si="222"/>
        <v>0</v>
      </c>
      <c r="CH149" s="340" t="str">
        <f t="shared" si="222"/>
        <v>0</v>
      </c>
      <c r="CI149" s="341" t="str">
        <f t="shared" si="222"/>
        <v>0</v>
      </c>
      <c r="CJ149" s="367"/>
      <c r="CK149" s="367"/>
      <c r="CL149" s="32" t="str">
        <f t="shared" si="223"/>
        <v>9C1B</v>
      </c>
      <c r="CM149" s="285">
        <f t="shared" si="182"/>
        <v>87</v>
      </c>
      <c r="CN149" s="285">
        <f t="shared" si="183"/>
        <v>97</v>
      </c>
      <c r="CO149" s="142">
        <f t="shared" si="184"/>
        <v>67.8</v>
      </c>
      <c r="CP149" s="142">
        <f t="shared" si="185"/>
        <v>19.888888888888889</v>
      </c>
      <c r="CQ149" s="154">
        <f t="shared" si="224"/>
        <v>4</v>
      </c>
      <c r="CR149" s="367"/>
      <c r="CS149" s="170">
        <f t="shared" si="186"/>
        <v>9</v>
      </c>
      <c r="CT149" s="23">
        <f t="shared" si="187"/>
        <v>12</v>
      </c>
      <c r="CU149" s="171">
        <f t="shared" si="188"/>
        <v>1</v>
      </c>
      <c r="CV149" s="23">
        <f t="shared" si="189"/>
        <v>11</v>
      </c>
      <c r="CW149" s="172">
        <f t="shared" si="190"/>
        <v>0</v>
      </c>
      <c r="CX149" s="24">
        <f t="shared" si="191"/>
        <v>8</v>
      </c>
      <c r="CY149" s="267">
        <f t="shared" si="192"/>
        <v>5</v>
      </c>
      <c r="CZ149" s="268">
        <f t="shared" si="193"/>
        <v>7</v>
      </c>
      <c r="DA149" s="267">
        <f t="shared" si="194"/>
        <v>0</v>
      </c>
      <c r="DB149" s="268">
        <f t="shared" si="195"/>
        <v>0</v>
      </c>
      <c r="DC149" s="173">
        <f t="shared" si="196"/>
        <v>2</v>
      </c>
      <c r="DD149" s="26">
        <f t="shared" si="197"/>
        <v>10</v>
      </c>
      <c r="DE149" s="173">
        <f t="shared" si="198"/>
        <v>0</v>
      </c>
      <c r="DF149" s="26">
        <f t="shared" si="199"/>
        <v>6</v>
      </c>
      <c r="DG149" s="326">
        <f t="shared" si="200"/>
        <v>4</v>
      </c>
      <c r="DH149" s="327">
        <f t="shared" si="201"/>
        <v>6</v>
      </c>
      <c r="DI149" s="172">
        <f t="shared" si="202"/>
        <v>4</v>
      </c>
      <c r="DJ149" s="24">
        <f t="shared" si="203"/>
        <v>0</v>
      </c>
      <c r="DK149" s="172"/>
      <c r="DL149" s="19">
        <f t="shared" si="204"/>
        <v>156</v>
      </c>
      <c r="DM149" s="19">
        <f t="shared" si="205"/>
        <v>27</v>
      </c>
      <c r="DN149" s="174">
        <f t="shared" si="206"/>
        <v>8</v>
      </c>
      <c r="DO149" s="278">
        <f t="shared" si="207"/>
        <v>87</v>
      </c>
      <c r="DP149" s="278">
        <f t="shared" si="208"/>
        <v>0</v>
      </c>
      <c r="DQ149" s="20">
        <f t="shared" si="209"/>
        <v>42</v>
      </c>
      <c r="DR149" s="20">
        <f t="shared" si="210"/>
        <v>6</v>
      </c>
      <c r="DS149" s="337">
        <f t="shared" si="211"/>
        <v>70</v>
      </c>
      <c r="DT149" s="174">
        <f t="shared" si="212"/>
        <v>64</v>
      </c>
      <c r="DU149" s="172">
        <f t="shared" si="213"/>
        <v>70</v>
      </c>
      <c r="DV149" s="172"/>
      <c r="DW149" s="172"/>
      <c r="DX149" s="172"/>
      <c r="DY149" s="172"/>
      <c r="DZ149" s="172"/>
      <c r="EA149" s="172"/>
      <c r="EB149" s="172"/>
      <c r="EC149" s="172"/>
      <c r="ED149" s="172"/>
      <c r="EE149" s="172"/>
      <c r="EF149" s="172"/>
      <c r="EG149" s="172"/>
      <c r="EH149" s="172"/>
      <c r="EI149" s="172"/>
      <c r="EJ149" s="172"/>
      <c r="EK149" s="172"/>
      <c r="EL149" s="172"/>
      <c r="EM149" s="172"/>
      <c r="EN149" s="172"/>
      <c r="EO149" s="172"/>
      <c r="EP149" s="172"/>
      <c r="EQ149" s="172"/>
      <c r="ER149" s="172"/>
      <c r="ES149" s="172"/>
      <c r="ET149" s="172"/>
      <c r="EU149" s="172"/>
      <c r="EV149" s="172"/>
      <c r="EW149" s="172"/>
      <c r="EX149" s="172"/>
      <c r="EY149" s="172"/>
      <c r="EZ149" s="172"/>
      <c r="FA149" s="172"/>
      <c r="FB149" s="172"/>
      <c r="FC149" s="172"/>
      <c r="FD149" s="172"/>
      <c r="FE149" s="172"/>
      <c r="FF149" s="172"/>
      <c r="FG149" s="172"/>
      <c r="FH149" s="172"/>
      <c r="FI149" s="172"/>
      <c r="FJ149" s="172"/>
      <c r="FK149" s="172"/>
      <c r="FL149" s="172"/>
      <c r="FM149" s="172"/>
      <c r="FN149" s="172"/>
      <c r="FO149" s="172"/>
      <c r="FP149" s="172"/>
      <c r="FQ149" s="172"/>
      <c r="FR149" s="172"/>
      <c r="FS149" s="172"/>
      <c r="FT149" s="172"/>
      <c r="FU149" s="172"/>
      <c r="FV149" s="172"/>
      <c r="FW149" s="172"/>
      <c r="FX149" s="172"/>
      <c r="FY149" s="172"/>
      <c r="FZ149" s="172"/>
      <c r="GA149" s="172"/>
      <c r="GB149" s="172"/>
      <c r="GC149" s="172"/>
      <c r="GD149" s="172"/>
      <c r="GE149" s="172"/>
      <c r="GF149" s="172"/>
      <c r="GG149" s="172"/>
      <c r="GH149" s="172"/>
      <c r="GI149" s="172"/>
      <c r="GJ149" s="172"/>
      <c r="GK149" s="172"/>
      <c r="GL149" s="172"/>
      <c r="GM149" s="172"/>
      <c r="GN149" s="172"/>
      <c r="GO149" s="172"/>
      <c r="GP149" s="172"/>
      <c r="GQ149" s="172"/>
      <c r="GR149" s="172"/>
      <c r="GS149" s="172"/>
      <c r="GT149" s="172"/>
      <c r="GU149" s="172"/>
      <c r="GV149" s="172"/>
      <c r="GW149" s="172"/>
      <c r="GX149" s="172"/>
      <c r="GY149" s="172"/>
      <c r="GZ149" s="172"/>
      <c r="HA149" s="172"/>
      <c r="HB149" s="172"/>
      <c r="HC149" s="172"/>
      <c r="HD149" s="172"/>
      <c r="HE149" s="172"/>
      <c r="HF149" s="172"/>
      <c r="HG149" s="172"/>
      <c r="HH149" s="172"/>
      <c r="HI149" s="172"/>
      <c r="HJ149" s="172"/>
      <c r="HK149" s="172"/>
      <c r="HL149" s="172"/>
      <c r="HM149" s="172"/>
      <c r="HN149" s="172"/>
      <c r="HO149" s="172"/>
      <c r="HP149" s="172"/>
      <c r="HQ149" s="172"/>
      <c r="HR149" s="172"/>
      <c r="HS149" s="172"/>
      <c r="HT149" s="172"/>
      <c r="HU149" s="172"/>
      <c r="HV149" s="172"/>
      <c r="HW149" s="172"/>
      <c r="HX149" s="172"/>
      <c r="HY149" s="172"/>
      <c r="HZ149" s="172"/>
      <c r="IA149" s="172"/>
      <c r="IB149" s="172"/>
      <c r="IC149" s="172"/>
      <c r="ID149" s="172"/>
      <c r="IE149" s="172"/>
      <c r="IF149" s="172"/>
      <c r="IG149" s="172"/>
      <c r="IH149" s="172"/>
      <c r="II149" s="172"/>
      <c r="IJ149" s="172"/>
      <c r="IK149" s="172"/>
      <c r="IL149" s="172"/>
      <c r="IM149" s="172"/>
      <c r="IN149" s="172"/>
      <c r="IO149" s="172"/>
      <c r="IP149" s="172"/>
      <c r="IQ149" s="172"/>
      <c r="IR149" s="172"/>
      <c r="IS149" s="172"/>
      <c r="IT149" s="172"/>
      <c r="IU149" s="172"/>
      <c r="IV149" s="172"/>
      <c r="IW149" s="172"/>
      <c r="IX149" s="172"/>
      <c r="IY149" s="172"/>
      <c r="IZ149" s="172"/>
      <c r="JA149" s="172"/>
      <c r="JB149" s="172"/>
      <c r="JC149" s="172"/>
      <c r="JD149" s="172"/>
      <c r="JE149" s="172"/>
      <c r="JF149" s="172"/>
      <c r="JG149" s="172"/>
      <c r="JH149" s="172"/>
      <c r="JI149" s="172"/>
      <c r="JJ149" s="172"/>
      <c r="JK149" s="172"/>
      <c r="JL149" s="172"/>
      <c r="JM149" s="172"/>
      <c r="JN149" s="172"/>
      <c r="JO149" s="172"/>
      <c r="JP149" s="172"/>
      <c r="JQ149" s="172"/>
      <c r="JR149" s="172"/>
      <c r="JS149" s="172"/>
      <c r="JT149" s="172"/>
      <c r="JU149" s="172"/>
      <c r="JV149" s="172"/>
      <c r="JW149" s="172"/>
      <c r="JX149" s="172"/>
      <c r="JY149" s="172"/>
      <c r="JZ149" s="172"/>
      <c r="KA149" s="172"/>
      <c r="KB149" s="172"/>
      <c r="KC149" s="172"/>
      <c r="KD149" s="172"/>
      <c r="KE149" s="172"/>
      <c r="KF149" s="172"/>
      <c r="KG149" s="172"/>
      <c r="KH149" s="172"/>
      <c r="KI149" s="172"/>
      <c r="KJ149" s="172"/>
      <c r="KK149" s="172"/>
      <c r="KL149" s="172"/>
      <c r="KM149" s="172"/>
      <c r="KN149" s="172"/>
      <c r="KO149" s="172"/>
      <c r="KP149" s="172"/>
      <c r="KQ149" s="172"/>
      <c r="KR149" s="172"/>
      <c r="KS149" s="172"/>
      <c r="KT149" s="172"/>
      <c r="KU149" s="172"/>
      <c r="KV149" s="172"/>
      <c r="KW149" s="172"/>
      <c r="KX149" s="172"/>
      <c r="KY149" s="172"/>
      <c r="KZ149" s="172"/>
      <c r="LA149" s="172"/>
      <c r="LB149" s="172"/>
      <c r="LC149" s="172"/>
      <c r="LD149" s="172"/>
      <c r="LE149" s="172"/>
      <c r="LF149" s="172"/>
      <c r="LG149" s="172"/>
      <c r="LH149" s="172"/>
      <c r="LI149" s="172"/>
      <c r="LJ149" s="172"/>
      <c r="LK149" s="172"/>
      <c r="LL149" s="172"/>
      <c r="LM149" s="172"/>
      <c r="LN149" s="172"/>
      <c r="LO149" s="172"/>
      <c r="LP149" s="172"/>
      <c r="LQ149" s="172"/>
      <c r="LR149" s="172"/>
      <c r="LS149" s="172"/>
      <c r="LT149" s="172"/>
      <c r="LU149" s="172"/>
      <c r="LV149" s="172"/>
      <c r="LW149" s="172"/>
      <c r="LX149" s="172"/>
      <c r="LY149" s="172"/>
      <c r="LZ149" s="172"/>
      <c r="MA149" s="172"/>
      <c r="MB149" s="172"/>
      <c r="MC149" s="172"/>
      <c r="MD149" s="172"/>
      <c r="ME149" s="172"/>
      <c r="MF149" s="172"/>
      <c r="MG149" s="172"/>
      <c r="MH149" s="172"/>
      <c r="MI149" s="172"/>
      <c r="MJ149" s="172"/>
      <c r="MK149" s="172"/>
      <c r="ML149" s="172"/>
      <c r="MM149" s="172"/>
      <c r="MN149" s="172"/>
      <c r="MO149" s="172"/>
      <c r="MP149" s="172"/>
      <c r="MQ149" s="172"/>
      <c r="MR149" s="172"/>
      <c r="MS149" s="172"/>
      <c r="MT149" s="172"/>
      <c r="MU149" s="172"/>
      <c r="MV149" s="172"/>
      <c r="MW149" s="172"/>
      <c r="MX149" s="172"/>
      <c r="MY149" s="172"/>
      <c r="MZ149" s="172"/>
      <c r="NA149" s="172"/>
      <c r="NB149" s="172"/>
      <c r="NC149" s="172"/>
      <c r="ND149" s="172"/>
      <c r="NE149" s="172"/>
      <c r="NF149" s="172"/>
      <c r="NG149" s="172"/>
      <c r="NH149" s="172"/>
      <c r="NI149" s="172"/>
      <c r="NJ149" s="172"/>
      <c r="NK149" s="172"/>
      <c r="NL149" s="172"/>
      <c r="NM149" s="172"/>
      <c r="NN149" s="172"/>
      <c r="NO149" s="172"/>
      <c r="NP149" s="172"/>
      <c r="NQ149" s="172"/>
      <c r="NR149" s="172"/>
      <c r="NS149" s="172"/>
      <c r="NT149" s="172"/>
      <c r="NU149" s="172"/>
      <c r="NV149" s="172"/>
      <c r="NW149" s="172"/>
      <c r="NX149" s="172"/>
      <c r="NY149" s="172"/>
      <c r="NZ149" s="172"/>
      <c r="OA149" s="172"/>
      <c r="OB149" s="172"/>
      <c r="OC149" s="172"/>
      <c r="OD149" s="172"/>
      <c r="OE149" s="172"/>
      <c r="OF149" s="172"/>
      <c r="OG149" s="172"/>
      <c r="OH149" s="172"/>
      <c r="OI149" s="172"/>
      <c r="OJ149" s="172"/>
      <c r="OK149" s="172"/>
      <c r="OL149" s="172"/>
      <c r="OM149" s="172"/>
      <c r="ON149" s="172"/>
      <c r="OO149" s="172"/>
      <c r="OP149" s="172"/>
      <c r="OQ149" s="172"/>
      <c r="OR149" s="172"/>
      <c r="OS149" s="172"/>
      <c r="OT149" s="172"/>
      <c r="OU149" s="172"/>
      <c r="OV149" s="172"/>
      <c r="OW149" s="172"/>
      <c r="OX149" s="172"/>
      <c r="OY149" s="172"/>
      <c r="OZ149" s="172"/>
      <c r="PA149" s="172"/>
      <c r="PB149" s="172"/>
      <c r="PC149" s="172"/>
      <c r="PD149" s="172"/>
      <c r="PE149" s="172"/>
      <c r="PF149" s="172"/>
      <c r="PG149" s="172"/>
      <c r="PH149" s="172"/>
      <c r="PI149" s="172"/>
      <c r="PJ149" s="172"/>
      <c r="PK149" s="172"/>
      <c r="PL149" s="172"/>
      <c r="PM149" s="172"/>
      <c r="PN149" s="172"/>
      <c r="PO149" s="172"/>
      <c r="PP149" s="172"/>
      <c r="PQ149" s="172"/>
      <c r="PR149" s="172"/>
      <c r="PS149" s="172"/>
      <c r="PT149" s="172"/>
      <c r="PU149" s="172"/>
      <c r="PV149" s="172"/>
      <c r="PW149" s="172"/>
      <c r="PX149" s="172"/>
      <c r="PY149" s="172"/>
      <c r="PZ149" s="172"/>
      <c r="QA149" s="172"/>
      <c r="QB149" s="172"/>
      <c r="QC149" s="172"/>
      <c r="QD149" s="172"/>
      <c r="QE149" s="172"/>
      <c r="QF149" s="172"/>
      <c r="QG149" s="172"/>
      <c r="QH149" s="172"/>
      <c r="QI149" s="172"/>
      <c r="QJ149" s="172"/>
      <c r="QK149" s="172"/>
      <c r="QL149" s="172"/>
      <c r="QM149" s="172"/>
      <c r="QN149" s="172"/>
      <c r="QO149" s="172"/>
      <c r="QP149" s="172"/>
      <c r="QQ149" s="172"/>
      <c r="QR149" s="172"/>
      <c r="QS149" s="172"/>
      <c r="QT149" s="172"/>
      <c r="QU149" s="172"/>
      <c r="QV149" s="172"/>
      <c r="QW149" s="172"/>
      <c r="QX149" s="172"/>
      <c r="QY149" s="172"/>
      <c r="QZ149" s="172"/>
      <c r="RA149" s="172"/>
      <c r="RB149" s="172"/>
      <c r="RC149" s="172"/>
      <c r="RD149" s="172"/>
      <c r="RE149" s="172"/>
      <c r="RF149" s="172"/>
      <c r="RG149" s="172"/>
      <c r="RH149" s="172"/>
      <c r="RI149" s="172"/>
      <c r="RJ149" s="172"/>
      <c r="RK149" s="172"/>
      <c r="RL149" s="172"/>
      <c r="RM149" s="172"/>
      <c r="RN149" s="172"/>
      <c r="RO149" s="172"/>
      <c r="RP149" s="172"/>
      <c r="RQ149" s="172"/>
      <c r="RR149" s="172"/>
      <c r="RS149" s="172"/>
      <c r="RT149" s="172"/>
      <c r="RU149" s="172"/>
      <c r="RV149" s="172"/>
      <c r="RW149" s="172"/>
      <c r="RX149" s="172"/>
      <c r="RY149" s="172"/>
      <c r="RZ149" s="172"/>
      <c r="SA149" s="172"/>
      <c r="SB149" s="172"/>
      <c r="SC149" s="172"/>
      <c r="SD149" s="172"/>
      <c r="SE149" s="172"/>
      <c r="SF149" s="172"/>
      <c r="SG149" s="172"/>
      <c r="SH149" s="172"/>
      <c r="SI149" s="172"/>
      <c r="SJ149" s="172"/>
      <c r="SK149" s="172"/>
      <c r="SL149" s="172"/>
      <c r="SM149" s="172"/>
      <c r="SN149" s="172"/>
      <c r="SO149" s="172"/>
      <c r="SP149" s="172"/>
      <c r="SQ149" s="172"/>
      <c r="SR149" s="172"/>
      <c r="SS149" s="172"/>
      <c r="ST149" s="172"/>
      <c r="SU149" s="172"/>
      <c r="SV149" s="172"/>
      <c r="SW149" s="172"/>
      <c r="SX149" s="172"/>
      <c r="SY149" s="172"/>
      <c r="SZ149" s="172"/>
      <c r="TA149" s="172"/>
      <c r="TB149" s="172"/>
      <c r="TC149" s="172"/>
      <c r="TD149" s="172"/>
      <c r="TE149" s="172"/>
      <c r="TF149" s="172"/>
      <c r="TG149" s="172"/>
      <c r="TH149" s="172"/>
      <c r="TI149" s="172"/>
      <c r="TJ149" s="172"/>
      <c r="TK149" s="172"/>
      <c r="TL149" s="172"/>
      <c r="TM149" s="172"/>
      <c r="TN149" s="172"/>
      <c r="TO149" s="172"/>
      <c r="TP149" s="172"/>
      <c r="TQ149" s="172"/>
      <c r="TR149" s="172"/>
      <c r="TS149" s="172"/>
      <c r="TT149" s="172"/>
      <c r="TU149" s="172"/>
      <c r="TV149" s="172"/>
      <c r="TW149" s="172"/>
      <c r="TX149" s="172"/>
      <c r="TY149" s="172"/>
      <c r="TZ149" s="172"/>
      <c r="UA149" s="172"/>
      <c r="UB149" s="172"/>
      <c r="UC149" s="172"/>
      <c r="UD149" s="172"/>
      <c r="UE149" s="172"/>
      <c r="UF149" s="172"/>
      <c r="UG149" s="172"/>
      <c r="UH149" s="172"/>
      <c r="UI149" s="172"/>
      <c r="UJ149" s="172"/>
      <c r="UK149" s="172"/>
      <c r="UL149" s="172"/>
      <c r="UM149" s="172"/>
      <c r="UN149" s="172"/>
      <c r="UO149" s="172"/>
      <c r="UP149" s="172"/>
      <c r="UQ149" s="172"/>
      <c r="UR149" s="172"/>
      <c r="US149" s="172"/>
      <c r="UT149" s="172"/>
      <c r="UU149" s="172"/>
      <c r="UV149" s="172"/>
      <c r="UW149" s="172"/>
      <c r="UX149" s="172"/>
      <c r="UY149" s="172"/>
      <c r="UZ149" s="172"/>
      <c r="VA149" s="172"/>
      <c r="VB149" s="172"/>
      <c r="VC149" s="172"/>
      <c r="VD149" s="172"/>
      <c r="VE149" s="172"/>
      <c r="VF149" s="172"/>
      <c r="VG149" s="172"/>
      <c r="VH149" s="172"/>
      <c r="VI149" s="172"/>
      <c r="VJ149" s="172"/>
      <c r="VK149" s="172"/>
      <c r="VL149" s="172"/>
      <c r="VM149" s="172"/>
      <c r="VN149" s="172"/>
      <c r="VO149" s="172"/>
      <c r="VP149" s="172"/>
      <c r="VQ149" s="172"/>
      <c r="VR149" s="172"/>
      <c r="VS149" s="172"/>
      <c r="VT149" s="172"/>
      <c r="VU149" s="172"/>
      <c r="VV149" s="172"/>
      <c r="VW149" s="172"/>
      <c r="VX149" s="172"/>
      <c r="VY149" s="172"/>
      <c r="VZ149" s="172"/>
      <c r="WA149" s="172"/>
      <c r="WB149" s="172"/>
      <c r="WC149" s="172"/>
      <c r="WD149" s="172"/>
      <c r="WE149" s="172"/>
      <c r="WF149" s="172"/>
      <c r="WG149" s="172"/>
      <c r="WH149" s="172"/>
      <c r="WI149" s="172"/>
      <c r="WJ149" s="172"/>
      <c r="WK149" s="172"/>
      <c r="WL149" s="172"/>
      <c r="WM149" s="172"/>
      <c r="WN149" s="172"/>
      <c r="WO149" s="172"/>
      <c r="WP149" s="172"/>
      <c r="WQ149" s="172"/>
      <c r="WR149" s="172"/>
      <c r="WS149" s="172"/>
      <c r="WT149" s="172"/>
      <c r="WU149" s="172"/>
      <c r="WV149" s="172"/>
      <c r="WW149" s="172"/>
      <c r="WX149" s="172"/>
      <c r="WY149" s="172"/>
      <c r="WZ149" s="172"/>
      <c r="XA149" s="172"/>
      <c r="XB149" s="172"/>
      <c r="XC149" s="172"/>
      <c r="XD149" s="172"/>
      <c r="XE149" s="172"/>
      <c r="XF149" s="172"/>
      <c r="XG149" s="172"/>
      <c r="XH149" s="172"/>
      <c r="XI149" s="172"/>
      <c r="XJ149" s="172"/>
      <c r="XK149" s="172"/>
      <c r="XL149" s="172"/>
      <c r="XM149" s="172"/>
      <c r="XN149" s="172"/>
      <c r="XO149" s="172"/>
      <c r="XP149" s="172"/>
      <c r="XQ149" s="172"/>
      <c r="XR149" s="172"/>
      <c r="XS149" s="172"/>
      <c r="XT149" s="172"/>
      <c r="XU149" s="172"/>
      <c r="XV149" s="172"/>
      <c r="XW149" s="172"/>
      <c r="XX149" s="172"/>
      <c r="XY149" s="172"/>
      <c r="XZ149" s="172"/>
      <c r="YA149" s="172"/>
      <c r="YB149" s="172"/>
      <c r="YC149" s="172"/>
      <c r="YD149" s="172"/>
      <c r="YE149" s="172"/>
      <c r="YF149" s="172"/>
      <c r="YG149" s="172"/>
      <c r="YH149" s="172"/>
      <c r="YI149" s="172"/>
      <c r="YJ149" s="172"/>
      <c r="YK149" s="172"/>
      <c r="YL149" s="172"/>
      <c r="YM149" s="172"/>
      <c r="YN149" s="172"/>
      <c r="YO149" s="172"/>
      <c r="YP149" s="172"/>
      <c r="YQ149" s="172"/>
      <c r="YR149" s="172"/>
      <c r="YS149" s="172"/>
      <c r="YT149" s="172"/>
      <c r="YU149" s="172"/>
      <c r="YV149" s="172"/>
      <c r="YW149" s="172"/>
      <c r="YX149" s="172"/>
      <c r="YY149" s="172"/>
      <c r="YZ149" s="172"/>
      <c r="ZA149" s="172"/>
      <c r="ZB149" s="172"/>
      <c r="ZC149" s="172"/>
      <c r="ZD149" s="172"/>
      <c r="ZE149" s="172"/>
      <c r="ZF149" s="172"/>
      <c r="ZG149" s="172"/>
      <c r="ZH149" s="172"/>
      <c r="ZI149" s="172"/>
      <c r="ZJ149" s="172"/>
      <c r="ZK149" s="172"/>
      <c r="ZL149" s="172"/>
      <c r="ZM149" s="172"/>
      <c r="ZN149" s="172"/>
      <c r="ZO149" s="172"/>
      <c r="ZP149" s="172"/>
      <c r="ZQ149" s="172"/>
      <c r="ZR149" s="172"/>
      <c r="ZS149" s="172"/>
      <c r="ZT149" s="172"/>
      <c r="ZU149" s="172"/>
      <c r="ZV149" s="172"/>
      <c r="ZW149" s="172"/>
      <c r="ZX149" s="172"/>
      <c r="ZY149" s="172"/>
      <c r="ZZ149" s="172"/>
      <c r="AAA149" s="172"/>
      <c r="AAB149" s="172"/>
      <c r="AAC149" s="172"/>
      <c r="AAD149" s="172"/>
      <c r="AAE149" s="172"/>
      <c r="AAF149" s="172"/>
      <c r="AAG149" s="172"/>
      <c r="AAH149" s="172"/>
      <c r="AAI149" s="172"/>
      <c r="AAJ149" s="172"/>
      <c r="AAK149" s="172"/>
      <c r="AAL149" s="172"/>
      <c r="AAM149" s="172"/>
      <c r="AAN149" s="172"/>
      <c r="AAO149" s="172"/>
      <c r="AAP149" s="172"/>
      <c r="AAQ149" s="172"/>
      <c r="AAR149" s="172"/>
      <c r="AAS149" s="172"/>
      <c r="AAT149" s="172"/>
      <c r="AAU149" s="172"/>
      <c r="AAV149" s="172"/>
      <c r="AAW149" s="172"/>
      <c r="AAX149" s="172"/>
      <c r="AAY149" s="172"/>
      <c r="AAZ149" s="172"/>
      <c r="ABA149" s="172"/>
      <c r="ABB149" s="172"/>
      <c r="ABC149" s="172"/>
      <c r="ABD149" s="172"/>
      <c r="ABE149" s="172"/>
      <c r="ABF149" s="172"/>
      <c r="ABG149" s="172"/>
      <c r="ABH149" s="172"/>
      <c r="ABI149" s="172"/>
      <c r="ABJ149" s="172"/>
      <c r="ABK149" s="172"/>
      <c r="ABL149" s="172"/>
      <c r="ABM149" s="172"/>
      <c r="ABN149" s="172"/>
      <c r="ABO149" s="172"/>
      <c r="ABP149" s="172"/>
      <c r="ABQ149" s="172"/>
      <c r="ABR149" s="172"/>
      <c r="ABS149" s="172"/>
      <c r="ABT149" s="172"/>
      <c r="ABU149" s="172"/>
      <c r="ABV149" s="172"/>
      <c r="ABW149" s="172"/>
      <c r="ABX149" s="172"/>
      <c r="ABY149" s="172"/>
      <c r="ABZ149" s="172"/>
      <c r="ACA149" s="172"/>
      <c r="ACB149" s="172"/>
      <c r="ACC149" s="172"/>
      <c r="ACD149" s="172"/>
      <c r="ACE149" s="172"/>
      <c r="ACF149" s="172"/>
      <c r="ACG149" s="172"/>
      <c r="ACH149" s="172"/>
      <c r="ACI149" s="172"/>
      <c r="ACJ149" s="172"/>
      <c r="ACK149" s="172"/>
      <c r="ACL149" s="172"/>
      <c r="ACM149" s="172"/>
      <c r="ACN149" s="172"/>
      <c r="ACO149" s="172"/>
      <c r="ACP149" s="172"/>
      <c r="ACQ149" s="172"/>
      <c r="ACR149" s="172"/>
      <c r="ACS149" s="172"/>
      <c r="ACT149" s="172"/>
      <c r="ACU149" s="172"/>
      <c r="ACV149" s="172"/>
      <c r="ACW149" s="172"/>
      <c r="ACX149" s="172"/>
      <c r="ACY149" s="172"/>
      <c r="ACZ149" s="172"/>
      <c r="ADA149" s="172"/>
      <c r="ADB149" s="172"/>
      <c r="ADC149" s="172"/>
      <c r="ADD149" s="172"/>
      <c r="ADE149" s="172"/>
      <c r="ADF149" s="172"/>
      <c r="ADG149" s="172"/>
      <c r="ADH149" s="172"/>
      <c r="ADI149" s="172"/>
      <c r="ADJ149" s="172"/>
      <c r="ADK149" s="172"/>
      <c r="ADL149" s="172"/>
      <c r="ADM149" s="172"/>
      <c r="ADN149" s="172"/>
      <c r="ADO149" s="172"/>
      <c r="ADP149" s="172"/>
      <c r="ADQ149" s="172"/>
      <c r="ADR149" s="172"/>
      <c r="ADS149" s="172"/>
      <c r="ADT149" s="172"/>
      <c r="ADU149" s="172"/>
      <c r="ADV149" s="172"/>
      <c r="ADW149" s="172"/>
      <c r="ADX149" s="172"/>
      <c r="ADY149" s="172"/>
      <c r="ADZ149" s="172"/>
      <c r="AEA149" s="172"/>
      <c r="AEB149" s="172"/>
      <c r="AEC149" s="172"/>
      <c r="AED149" s="172"/>
      <c r="AEE149" s="172"/>
      <c r="AEF149" s="172"/>
      <c r="AEG149" s="172"/>
      <c r="AEH149" s="172"/>
      <c r="AEI149" s="172"/>
      <c r="AEJ149" s="172"/>
      <c r="AEK149" s="172"/>
      <c r="AEL149" s="172"/>
      <c r="AEM149" s="172"/>
      <c r="AEN149" s="172"/>
      <c r="AEO149" s="172"/>
      <c r="AEP149" s="172"/>
      <c r="AEQ149" s="172"/>
      <c r="AER149" s="172"/>
      <c r="AES149" s="172"/>
      <c r="AET149" s="172"/>
      <c r="AEU149" s="172"/>
      <c r="AEV149" s="172"/>
      <c r="AEW149" s="172"/>
      <c r="AEX149" s="172"/>
      <c r="AEY149" s="172"/>
      <c r="AEZ149" s="172"/>
      <c r="AFA149" s="172"/>
      <c r="AFB149" s="172"/>
      <c r="AFC149" s="172"/>
      <c r="AFD149" s="172"/>
      <c r="AFE149" s="172"/>
      <c r="AFF149" s="172"/>
      <c r="AFG149" s="172"/>
      <c r="AFH149" s="172"/>
      <c r="AFI149" s="172"/>
      <c r="AFJ149" s="172"/>
      <c r="AFK149" s="172"/>
      <c r="AFL149" s="172"/>
      <c r="AFM149" s="172"/>
      <c r="AFN149" s="172"/>
      <c r="AFO149" s="172"/>
      <c r="AFP149" s="172"/>
      <c r="AFQ149" s="172"/>
      <c r="AFR149" s="172"/>
      <c r="AFS149" s="172"/>
      <c r="AFT149" s="172"/>
      <c r="AFU149" s="172"/>
      <c r="AFV149" s="172"/>
      <c r="AFW149" s="172"/>
      <c r="AFX149" s="172"/>
      <c r="AFY149" s="172"/>
      <c r="AFZ149" s="172"/>
      <c r="AGA149" s="172"/>
      <c r="AGB149" s="172"/>
      <c r="AGC149" s="172"/>
      <c r="AGD149" s="172"/>
      <c r="AGE149" s="172"/>
      <c r="AGF149" s="172"/>
      <c r="AGG149" s="172"/>
      <c r="AGH149" s="172"/>
      <c r="AGI149" s="172"/>
      <c r="AGJ149" s="172"/>
      <c r="AGK149" s="172"/>
      <c r="AGL149" s="172"/>
      <c r="AGM149" s="172"/>
      <c r="AGN149" s="172"/>
      <c r="AGO149" s="172"/>
      <c r="AGP149" s="172"/>
      <c r="AGQ149" s="172"/>
      <c r="AGR149" s="172"/>
      <c r="AGS149" s="172"/>
      <c r="AGT149" s="172"/>
      <c r="AGU149" s="172"/>
      <c r="AGV149" s="172"/>
      <c r="AGW149" s="172"/>
      <c r="AGX149" s="172"/>
      <c r="AGY149" s="172"/>
      <c r="AGZ149" s="172"/>
      <c r="AHA149" s="172"/>
      <c r="AHB149" s="172"/>
      <c r="AHC149" s="172"/>
      <c r="AHD149" s="172"/>
      <c r="AHE149" s="172"/>
      <c r="AHF149" s="172"/>
      <c r="AHG149" s="172"/>
      <c r="AHH149" s="172"/>
      <c r="AHI149" s="172"/>
      <c r="AHJ149" s="172"/>
      <c r="AHK149" s="172"/>
      <c r="AHL149" s="172"/>
      <c r="AHM149" s="172"/>
      <c r="AHN149" s="172"/>
      <c r="AHO149" s="172"/>
      <c r="AHP149" s="172"/>
      <c r="AHQ149" s="172"/>
      <c r="AHR149" s="172"/>
      <c r="AHS149" s="172"/>
      <c r="AHT149" s="172"/>
      <c r="AHU149" s="172"/>
      <c r="AHV149" s="172"/>
      <c r="AHW149" s="172"/>
      <c r="AHX149" s="172"/>
      <c r="AHY149" s="172"/>
      <c r="AHZ149" s="172"/>
      <c r="AIA149" s="172"/>
      <c r="AIB149" s="172"/>
      <c r="AIC149" s="172"/>
      <c r="AID149" s="172"/>
      <c r="AIE149" s="172"/>
      <c r="AIF149" s="172"/>
      <c r="AIG149" s="172"/>
      <c r="AIH149" s="172"/>
      <c r="AII149" s="172"/>
      <c r="AIJ149" s="172"/>
      <c r="AIK149" s="172"/>
      <c r="AIL149" s="172"/>
      <c r="AIM149" s="172"/>
      <c r="AIN149" s="172"/>
      <c r="AIO149" s="172"/>
      <c r="AIP149" s="172"/>
      <c r="AIQ149" s="172"/>
      <c r="AIR149" s="172"/>
      <c r="AIS149" s="172"/>
      <c r="AIT149" s="172"/>
      <c r="AIU149" s="172"/>
      <c r="AIV149" s="172"/>
      <c r="AIW149" s="172"/>
      <c r="AIX149" s="172"/>
      <c r="AIY149" s="172"/>
      <c r="AIZ149" s="172"/>
      <c r="AJA149" s="172"/>
      <c r="AJB149" s="172"/>
      <c r="AJC149" s="172"/>
      <c r="AJD149" s="172"/>
      <c r="AJE149" s="172"/>
      <c r="AJF149" s="172"/>
      <c r="AJG149" s="172"/>
      <c r="AJH149" s="172"/>
      <c r="AJI149" s="172"/>
      <c r="AJJ149" s="172"/>
      <c r="AJK149" s="172"/>
      <c r="AJL149" s="172"/>
      <c r="AJM149" s="172"/>
      <c r="AJN149" s="172"/>
      <c r="AJO149" s="172"/>
      <c r="AJP149" s="172"/>
      <c r="AJQ149" s="172"/>
      <c r="AJR149" s="172"/>
      <c r="AJS149" s="172"/>
      <c r="AJT149" s="172"/>
      <c r="AJU149" s="172"/>
      <c r="AJV149" s="172"/>
      <c r="AJW149" s="172"/>
      <c r="AJX149" s="172"/>
      <c r="AJY149" s="172"/>
      <c r="AJZ149" s="172"/>
      <c r="AKA149" s="172"/>
      <c r="AKB149" s="172"/>
      <c r="AKC149" s="172"/>
      <c r="AKD149" s="172"/>
      <c r="AKE149" s="172"/>
      <c r="AKF149" s="172"/>
      <c r="AKG149" s="172"/>
      <c r="AKH149" s="172"/>
      <c r="AKI149" s="172"/>
      <c r="AKJ149" s="172"/>
      <c r="AKK149" s="172"/>
      <c r="AKL149" s="172"/>
      <c r="AKM149" s="172"/>
      <c r="AKN149" s="172"/>
      <c r="AKO149" s="172"/>
      <c r="AKP149" s="172"/>
      <c r="AKQ149" s="172"/>
      <c r="AKR149" s="172"/>
      <c r="AKS149" s="172"/>
      <c r="AKT149" s="172"/>
      <c r="AKU149" s="172"/>
      <c r="AKV149" s="172"/>
      <c r="AKW149" s="172"/>
      <c r="AKX149" s="172"/>
      <c r="AKY149" s="172"/>
      <c r="AKZ149" s="172"/>
      <c r="ALA149" s="172"/>
      <c r="ALB149" s="172"/>
      <c r="ALC149" s="172"/>
      <c r="ALD149" s="172"/>
      <c r="ALE149" s="172"/>
      <c r="ALF149" s="172"/>
      <c r="ALG149" s="172"/>
      <c r="ALH149" s="172"/>
      <c r="ALI149" s="172"/>
      <c r="ALJ149" s="172"/>
      <c r="ALK149" s="172"/>
      <c r="ALL149" s="172"/>
      <c r="ALM149" s="172"/>
      <c r="ALN149" s="172"/>
      <c r="ALO149" s="172"/>
      <c r="ALP149" s="172"/>
      <c r="ALQ149" s="172"/>
      <c r="ALR149" s="172"/>
      <c r="ALS149" s="172"/>
      <c r="ALT149" s="172"/>
      <c r="ALU149" s="172"/>
      <c r="ALV149" s="172"/>
      <c r="ALW149" s="172"/>
      <c r="ALX149" s="172"/>
      <c r="ALY149" s="172"/>
      <c r="ALZ149" s="172"/>
      <c r="AMA149" s="172"/>
      <c r="AMB149" s="172"/>
      <c r="AMC149" s="172"/>
      <c r="AMD149" s="172"/>
      <c r="AME149" s="172"/>
      <c r="AMF149" s="172"/>
      <c r="AMG149" s="172"/>
      <c r="AMH149" s="172"/>
      <c r="AMI149" s="172"/>
      <c r="AMJ149" s="172"/>
      <c r="AMK149" s="172"/>
      <c r="AML149" s="172"/>
    </row>
    <row r="150" spans="1:1026" s="282" customFormat="1">
      <c r="A150" s="408" t="s">
        <v>559</v>
      </c>
      <c r="B150" s="408" t="s">
        <v>560</v>
      </c>
      <c r="C150" s="154">
        <f t="shared" si="169"/>
        <v>17</v>
      </c>
      <c r="D150" s="167">
        <f t="shared" si="170"/>
        <v>68</v>
      </c>
      <c r="E150" s="166" t="str">
        <f t="shared" si="171"/>
        <v>9C</v>
      </c>
      <c r="F150" s="367" t="str">
        <f t="shared" si="172"/>
        <v>1B</v>
      </c>
      <c r="G150" s="367" t="str">
        <f t="shared" si="173"/>
        <v>00</v>
      </c>
      <c r="H150" s="367" t="str">
        <f t="shared" si="174"/>
        <v>57</v>
      </c>
      <c r="I150" s="367" t="str">
        <f t="shared" si="175"/>
        <v>00</v>
      </c>
      <c r="J150" s="367" t="str">
        <f t="shared" si="176"/>
        <v>2E</v>
      </c>
      <c r="K150" s="367" t="str">
        <f t="shared" si="177"/>
        <v>06</v>
      </c>
      <c r="L150" s="367" t="str">
        <f t="shared" si="178"/>
        <v>42</v>
      </c>
      <c r="M150" s="367" t="str">
        <f t="shared" si="179"/>
        <v>0</v>
      </c>
      <c r="N150" s="367" t="str">
        <f t="shared" si="180"/>
        <v/>
      </c>
      <c r="O150" s="156" t="str">
        <f t="shared" si="181"/>
        <v/>
      </c>
      <c r="P150" s="157" t="str">
        <f t="shared" si="214"/>
        <v>1</v>
      </c>
      <c r="Q150" s="158" t="str">
        <f t="shared" si="214"/>
        <v>0</v>
      </c>
      <c r="R150" s="158" t="str">
        <f t="shared" si="214"/>
        <v>0</v>
      </c>
      <c r="S150" s="159" t="str">
        <f t="shared" si="214"/>
        <v>1</v>
      </c>
      <c r="T150" s="158" t="str">
        <f t="shared" si="214"/>
        <v>1</v>
      </c>
      <c r="U150" s="158" t="str">
        <f t="shared" si="214"/>
        <v>1</v>
      </c>
      <c r="V150" s="158" t="str">
        <f t="shared" si="214"/>
        <v>0</v>
      </c>
      <c r="W150" s="159" t="str">
        <f t="shared" si="214"/>
        <v>0</v>
      </c>
      <c r="X150" s="158" t="str">
        <f t="shared" si="215"/>
        <v>0</v>
      </c>
      <c r="Y150" s="158" t="str">
        <f t="shared" si="215"/>
        <v>0</v>
      </c>
      <c r="Z150" s="158" t="str">
        <f t="shared" si="215"/>
        <v>0</v>
      </c>
      <c r="AA150" s="159" t="str">
        <f t="shared" si="215"/>
        <v>1</v>
      </c>
      <c r="AB150" s="161" t="str">
        <f t="shared" si="215"/>
        <v>1</v>
      </c>
      <c r="AC150" s="161" t="str">
        <f t="shared" si="215"/>
        <v>0</v>
      </c>
      <c r="AD150" s="158" t="str">
        <f t="shared" si="215"/>
        <v>1</v>
      </c>
      <c r="AE150" s="159" t="str">
        <f t="shared" si="215"/>
        <v>1</v>
      </c>
      <c r="AF150" s="367" t="str">
        <f t="shared" si="216"/>
        <v>0</v>
      </c>
      <c r="AG150" s="162" t="str">
        <f t="shared" si="216"/>
        <v>0</v>
      </c>
      <c r="AH150" s="163" t="str">
        <f t="shared" si="216"/>
        <v>0</v>
      </c>
      <c r="AI150" s="165" t="str">
        <f t="shared" si="216"/>
        <v>0</v>
      </c>
      <c r="AJ150" s="164" t="str">
        <f t="shared" si="216"/>
        <v>0</v>
      </c>
      <c r="AK150" s="164" t="str">
        <f t="shared" si="216"/>
        <v>0</v>
      </c>
      <c r="AL150" s="289" t="str">
        <f t="shared" si="216"/>
        <v>0</v>
      </c>
      <c r="AM150" s="165" t="str">
        <f t="shared" si="216"/>
        <v>0</v>
      </c>
      <c r="AN150" s="230" t="str">
        <f t="shared" si="217"/>
        <v>0</v>
      </c>
      <c r="AO150" s="230" t="str">
        <f t="shared" si="217"/>
        <v>1</v>
      </c>
      <c r="AP150" s="230" t="str">
        <f t="shared" si="217"/>
        <v>0</v>
      </c>
      <c r="AQ150" s="231" t="str">
        <f t="shared" si="217"/>
        <v>1</v>
      </c>
      <c r="AR150" s="230" t="str">
        <f t="shared" si="217"/>
        <v>0</v>
      </c>
      <c r="AS150" s="230" t="str">
        <f t="shared" si="217"/>
        <v>1</v>
      </c>
      <c r="AT150" s="230" t="str">
        <f t="shared" si="217"/>
        <v>1</v>
      </c>
      <c r="AU150" s="231" t="str">
        <f t="shared" si="217"/>
        <v>1</v>
      </c>
      <c r="AV150" s="230" t="str">
        <f t="shared" si="218"/>
        <v>0</v>
      </c>
      <c r="AW150" s="232" t="str">
        <f t="shared" si="218"/>
        <v>0</v>
      </c>
      <c r="AX150" s="232" t="str">
        <f t="shared" si="218"/>
        <v>0</v>
      </c>
      <c r="AY150" s="233" t="str">
        <f t="shared" si="218"/>
        <v>0</v>
      </c>
      <c r="AZ150" s="232" t="str">
        <f t="shared" si="218"/>
        <v>0</v>
      </c>
      <c r="BA150" s="232" t="str">
        <f t="shared" si="218"/>
        <v>0</v>
      </c>
      <c r="BB150" s="232" t="str">
        <f t="shared" si="218"/>
        <v>0</v>
      </c>
      <c r="BC150" s="233" t="str">
        <f t="shared" si="218"/>
        <v>0</v>
      </c>
      <c r="BD150" s="168" t="str">
        <f t="shared" si="219"/>
        <v>0</v>
      </c>
      <c r="BE150" s="168" t="str">
        <f t="shared" si="219"/>
        <v>0</v>
      </c>
      <c r="BF150" s="168" t="str">
        <f t="shared" si="219"/>
        <v>1</v>
      </c>
      <c r="BG150" s="169" t="str">
        <f t="shared" si="219"/>
        <v>0</v>
      </c>
      <c r="BH150" s="168" t="str">
        <f t="shared" si="219"/>
        <v>1</v>
      </c>
      <c r="BI150" s="168" t="str">
        <f t="shared" si="219"/>
        <v>1</v>
      </c>
      <c r="BJ150" s="168" t="str">
        <f t="shared" si="219"/>
        <v>1</v>
      </c>
      <c r="BK150" s="169" t="str">
        <f t="shared" si="219"/>
        <v>0</v>
      </c>
      <c r="BL150" s="168" t="str">
        <f t="shared" si="220"/>
        <v>0</v>
      </c>
      <c r="BM150" s="168" t="str">
        <f t="shared" si="220"/>
        <v>0</v>
      </c>
      <c r="BN150" s="168" t="str">
        <f t="shared" si="220"/>
        <v>0</v>
      </c>
      <c r="BO150" s="169" t="str">
        <f t="shared" si="220"/>
        <v>0</v>
      </c>
      <c r="BP150" s="168" t="str">
        <f t="shared" si="220"/>
        <v>0</v>
      </c>
      <c r="BQ150" s="168" t="str">
        <f t="shared" si="220"/>
        <v>1</v>
      </c>
      <c r="BR150" s="168" t="str">
        <f t="shared" si="220"/>
        <v>1</v>
      </c>
      <c r="BS150" s="169" t="str">
        <f t="shared" si="220"/>
        <v>0</v>
      </c>
      <c r="BT150" s="302" t="str">
        <f t="shared" si="221"/>
        <v>0</v>
      </c>
      <c r="BU150" s="302" t="str">
        <f t="shared" si="221"/>
        <v>1</v>
      </c>
      <c r="BV150" s="302" t="str">
        <f t="shared" si="221"/>
        <v>0</v>
      </c>
      <c r="BW150" s="303" t="str">
        <f t="shared" si="221"/>
        <v>0</v>
      </c>
      <c r="BX150" s="302" t="str">
        <f t="shared" si="221"/>
        <v>0</v>
      </c>
      <c r="BY150" s="302" t="str">
        <f t="shared" si="221"/>
        <v>0</v>
      </c>
      <c r="BZ150" s="302" t="str">
        <f t="shared" si="221"/>
        <v>1</v>
      </c>
      <c r="CA150" s="303" t="str">
        <f t="shared" si="221"/>
        <v>0</v>
      </c>
      <c r="CB150" s="164" t="str">
        <f t="shared" si="222"/>
        <v>0</v>
      </c>
      <c r="CC150" s="289" t="str">
        <f t="shared" si="222"/>
        <v>0</v>
      </c>
      <c r="CD150" s="340" t="str">
        <f t="shared" si="222"/>
        <v>0</v>
      </c>
      <c r="CE150" s="341" t="str">
        <f t="shared" si="222"/>
        <v>0</v>
      </c>
      <c r="CF150" s="340" t="str">
        <f t="shared" si="222"/>
        <v>0</v>
      </c>
      <c r="CG150" s="340" t="str">
        <f t="shared" si="222"/>
        <v>0</v>
      </c>
      <c r="CH150" s="340" t="str">
        <f t="shared" si="222"/>
        <v>0</v>
      </c>
      <c r="CI150" s="341" t="str">
        <f t="shared" si="222"/>
        <v>0</v>
      </c>
      <c r="CJ150" s="367"/>
      <c r="CK150" s="367"/>
      <c r="CL150" s="32" t="str">
        <f t="shared" si="223"/>
        <v>9C1B</v>
      </c>
      <c r="CM150" s="285">
        <f t="shared" si="182"/>
        <v>87</v>
      </c>
      <c r="CN150" s="285">
        <f t="shared" si="183"/>
        <v>97</v>
      </c>
      <c r="CO150" s="142">
        <f t="shared" si="184"/>
        <v>68.2</v>
      </c>
      <c r="CP150" s="142">
        <f t="shared" si="185"/>
        <v>20.111111111111111</v>
      </c>
      <c r="CQ150" s="154">
        <f t="shared" si="224"/>
        <v>0</v>
      </c>
      <c r="CR150" s="367"/>
      <c r="CS150" s="170">
        <f t="shared" si="186"/>
        <v>9</v>
      </c>
      <c r="CT150" s="23">
        <f t="shared" si="187"/>
        <v>12</v>
      </c>
      <c r="CU150" s="171">
        <f t="shared" si="188"/>
        <v>1</v>
      </c>
      <c r="CV150" s="23">
        <f t="shared" si="189"/>
        <v>11</v>
      </c>
      <c r="CW150" s="172">
        <f t="shared" si="190"/>
        <v>0</v>
      </c>
      <c r="CX150" s="24">
        <f t="shared" si="191"/>
        <v>0</v>
      </c>
      <c r="CY150" s="267">
        <f t="shared" si="192"/>
        <v>5</v>
      </c>
      <c r="CZ150" s="268">
        <f t="shared" si="193"/>
        <v>7</v>
      </c>
      <c r="DA150" s="267">
        <f t="shared" si="194"/>
        <v>0</v>
      </c>
      <c r="DB150" s="268">
        <f t="shared" si="195"/>
        <v>0</v>
      </c>
      <c r="DC150" s="173">
        <f t="shared" si="196"/>
        <v>2</v>
      </c>
      <c r="DD150" s="26">
        <f t="shared" si="197"/>
        <v>14</v>
      </c>
      <c r="DE150" s="173">
        <f t="shared" si="198"/>
        <v>0</v>
      </c>
      <c r="DF150" s="26">
        <f t="shared" si="199"/>
        <v>6</v>
      </c>
      <c r="DG150" s="326">
        <f t="shared" si="200"/>
        <v>4</v>
      </c>
      <c r="DH150" s="327">
        <f t="shared" si="201"/>
        <v>2</v>
      </c>
      <c r="DI150" s="172">
        <f t="shared" si="202"/>
        <v>0</v>
      </c>
      <c r="DJ150" s="24">
        <f t="shared" si="203"/>
        <v>0</v>
      </c>
      <c r="DK150" s="172"/>
      <c r="DL150" s="19">
        <f t="shared" si="204"/>
        <v>156</v>
      </c>
      <c r="DM150" s="19">
        <f t="shared" si="205"/>
        <v>27</v>
      </c>
      <c r="DN150" s="174">
        <f t="shared" si="206"/>
        <v>0</v>
      </c>
      <c r="DO150" s="278">
        <f t="shared" si="207"/>
        <v>87</v>
      </c>
      <c r="DP150" s="278">
        <f t="shared" si="208"/>
        <v>0</v>
      </c>
      <c r="DQ150" s="20">
        <f t="shared" si="209"/>
        <v>46</v>
      </c>
      <c r="DR150" s="20">
        <f t="shared" si="210"/>
        <v>6</v>
      </c>
      <c r="DS150" s="337">
        <f t="shared" si="211"/>
        <v>66</v>
      </c>
      <c r="DT150" s="174">
        <f t="shared" si="212"/>
        <v>0</v>
      </c>
      <c r="DU150" s="172">
        <f t="shared" si="213"/>
        <v>66</v>
      </c>
      <c r="DV150" s="172"/>
      <c r="DW150" s="172"/>
      <c r="DX150" s="172"/>
      <c r="DY150" s="172"/>
      <c r="DZ150" s="172"/>
      <c r="EA150" s="172"/>
      <c r="EB150" s="172"/>
      <c r="EC150" s="172"/>
      <c r="ED150" s="172"/>
      <c r="EE150" s="172"/>
      <c r="EF150" s="172"/>
      <c r="EG150" s="172"/>
      <c r="EH150" s="172"/>
      <c r="EI150" s="172"/>
      <c r="EJ150" s="172"/>
      <c r="EK150" s="172"/>
      <c r="EL150" s="172"/>
      <c r="EM150" s="172"/>
      <c r="EN150" s="172"/>
      <c r="EO150" s="172"/>
      <c r="EP150" s="172"/>
      <c r="EQ150" s="172"/>
      <c r="ER150" s="172"/>
      <c r="ES150" s="172"/>
      <c r="ET150" s="172"/>
      <c r="EU150" s="172"/>
      <c r="EV150" s="172"/>
      <c r="EW150" s="172"/>
      <c r="EX150" s="172"/>
      <c r="EY150" s="172"/>
      <c r="EZ150" s="172"/>
      <c r="FA150" s="172"/>
      <c r="FB150" s="172"/>
      <c r="FC150" s="172"/>
      <c r="FD150" s="172"/>
      <c r="FE150" s="172"/>
      <c r="FF150" s="172"/>
      <c r="FG150" s="172"/>
      <c r="FH150" s="172"/>
      <c r="FI150" s="172"/>
      <c r="FJ150" s="172"/>
      <c r="FK150" s="172"/>
      <c r="FL150" s="172"/>
      <c r="FM150" s="172"/>
      <c r="FN150" s="172"/>
      <c r="FO150" s="172"/>
      <c r="FP150" s="172"/>
      <c r="FQ150" s="172"/>
      <c r="FR150" s="172"/>
      <c r="FS150" s="172"/>
      <c r="FT150" s="172"/>
      <c r="FU150" s="172"/>
      <c r="FV150" s="172"/>
      <c r="FW150" s="172"/>
      <c r="FX150" s="172"/>
      <c r="FY150" s="172"/>
      <c r="FZ150" s="172"/>
      <c r="GA150" s="172"/>
      <c r="GB150" s="172"/>
      <c r="GC150" s="172"/>
      <c r="GD150" s="172"/>
      <c r="GE150" s="172"/>
      <c r="GF150" s="172"/>
      <c r="GG150" s="172"/>
      <c r="GH150" s="172"/>
      <c r="GI150" s="172"/>
      <c r="GJ150" s="172"/>
      <c r="GK150" s="172"/>
      <c r="GL150" s="172"/>
      <c r="GM150" s="172"/>
      <c r="GN150" s="172"/>
      <c r="GO150" s="172"/>
      <c r="GP150" s="172"/>
      <c r="GQ150" s="172"/>
      <c r="GR150" s="172"/>
      <c r="GS150" s="172"/>
      <c r="GT150" s="172"/>
      <c r="GU150" s="172"/>
      <c r="GV150" s="172"/>
      <c r="GW150" s="172"/>
      <c r="GX150" s="172"/>
      <c r="GY150" s="172"/>
      <c r="GZ150" s="172"/>
      <c r="HA150" s="172"/>
      <c r="HB150" s="172"/>
      <c r="HC150" s="172"/>
      <c r="HD150" s="172"/>
      <c r="HE150" s="172"/>
      <c r="HF150" s="172"/>
      <c r="HG150" s="172"/>
      <c r="HH150" s="172"/>
      <c r="HI150" s="172"/>
      <c r="HJ150" s="172"/>
      <c r="HK150" s="172"/>
      <c r="HL150" s="172"/>
      <c r="HM150" s="172"/>
      <c r="HN150" s="172"/>
      <c r="HO150" s="172"/>
      <c r="HP150" s="172"/>
      <c r="HQ150" s="172"/>
      <c r="HR150" s="172"/>
      <c r="HS150" s="172"/>
      <c r="HT150" s="172"/>
      <c r="HU150" s="172"/>
      <c r="HV150" s="172"/>
      <c r="HW150" s="172"/>
      <c r="HX150" s="172"/>
      <c r="HY150" s="172"/>
      <c r="HZ150" s="172"/>
      <c r="IA150" s="172"/>
      <c r="IB150" s="172"/>
      <c r="IC150" s="172"/>
      <c r="ID150" s="172"/>
      <c r="IE150" s="172"/>
      <c r="IF150" s="172"/>
      <c r="IG150" s="172"/>
      <c r="IH150" s="172"/>
      <c r="II150" s="172"/>
      <c r="IJ150" s="172"/>
      <c r="IK150" s="172"/>
      <c r="IL150" s="172"/>
      <c r="IM150" s="172"/>
      <c r="IN150" s="172"/>
      <c r="IO150" s="172"/>
      <c r="IP150" s="172"/>
      <c r="IQ150" s="172"/>
      <c r="IR150" s="172"/>
      <c r="IS150" s="172"/>
      <c r="IT150" s="172"/>
      <c r="IU150" s="172"/>
      <c r="IV150" s="172"/>
      <c r="IW150" s="172"/>
      <c r="IX150" s="172"/>
      <c r="IY150" s="172"/>
      <c r="IZ150" s="172"/>
      <c r="JA150" s="172"/>
      <c r="JB150" s="172"/>
      <c r="JC150" s="172"/>
      <c r="JD150" s="172"/>
      <c r="JE150" s="172"/>
      <c r="JF150" s="172"/>
      <c r="JG150" s="172"/>
      <c r="JH150" s="172"/>
      <c r="JI150" s="172"/>
      <c r="JJ150" s="172"/>
      <c r="JK150" s="172"/>
      <c r="JL150" s="172"/>
      <c r="JM150" s="172"/>
      <c r="JN150" s="172"/>
      <c r="JO150" s="172"/>
      <c r="JP150" s="172"/>
      <c r="JQ150" s="172"/>
      <c r="JR150" s="172"/>
      <c r="JS150" s="172"/>
      <c r="JT150" s="172"/>
      <c r="JU150" s="172"/>
      <c r="JV150" s="172"/>
      <c r="JW150" s="172"/>
      <c r="JX150" s="172"/>
      <c r="JY150" s="172"/>
      <c r="JZ150" s="172"/>
      <c r="KA150" s="172"/>
      <c r="KB150" s="172"/>
      <c r="KC150" s="172"/>
      <c r="KD150" s="172"/>
      <c r="KE150" s="172"/>
      <c r="KF150" s="172"/>
      <c r="KG150" s="172"/>
      <c r="KH150" s="172"/>
      <c r="KI150" s="172"/>
      <c r="KJ150" s="172"/>
      <c r="KK150" s="172"/>
      <c r="KL150" s="172"/>
      <c r="KM150" s="172"/>
      <c r="KN150" s="172"/>
      <c r="KO150" s="172"/>
      <c r="KP150" s="172"/>
      <c r="KQ150" s="172"/>
      <c r="KR150" s="172"/>
      <c r="KS150" s="172"/>
      <c r="KT150" s="172"/>
      <c r="KU150" s="172"/>
      <c r="KV150" s="172"/>
      <c r="KW150" s="172"/>
      <c r="KX150" s="172"/>
      <c r="KY150" s="172"/>
      <c r="KZ150" s="172"/>
      <c r="LA150" s="172"/>
      <c r="LB150" s="172"/>
      <c r="LC150" s="172"/>
      <c r="LD150" s="172"/>
      <c r="LE150" s="172"/>
      <c r="LF150" s="172"/>
      <c r="LG150" s="172"/>
      <c r="LH150" s="172"/>
      <c r="LI150" s="172"/>
      <c r="LJ150" s="172"/>
      <c r="LK150" s="172"/>
      <c r="LL150" s="172"/>
      <c r="LM150" s="172"/>
      <c r="LN150" s="172"/>
      <c r="LO150" s="172"/>
      <c r="LP150" s="172"/>
      <c r="LQ150" s="172"/>
      <c r="LR150" s="172"/>
      <c r="LS150" s="172"/>
      <c r="LT150" s="172"/>
      <c r="LU150" s="172"/>
      <c r="LV150" s="172"/>
      <c r="LW150" s="172"/>
      <c r="LX150" s="172"/>
      <c r="LY150" s="172"/>
      <c r="LZ150" s="172"/>
      <c r="MA150" s="172"/>
      <c r="MB150" s="172"/>
      <c r="MC150" s="172"/>
      <c r="MD150" s="172"/>
      <c r="ME150" s="172"/>
      <c r="MF150" s="172"/>
      <c r="MG150" s="172"/>
      <c r="MH150" s="172"/>
      <c r="MI150" s="172"/>
      <c r="MJ150" s="172"/>
      <c r="MK150" s="172"/>
      <c r="ML150" s="172"/>
      <c r="MM150" s="172"/>
      <c r="MN150" s="172"/>
      <c r="MO150" s="172"/>
      <c r="MP150" s="172"/>
      <c r="MQ150" s="172"/>
      <c r="MR150" s="172"/>
      <c r="MS150" s="172"/>
      <c r="MT150" s="172"/>
      <c r="MU150" s="172"/>
      <c r="MV150" s="172"/>
      <c r="MW150" s="172"/>
      <c r="MX150" s="172"/>
      <c r="MY150" s="172"/>
      <c r="MZ150" s="172"/>
      <c r="NA150" s="172"/>
      <c r="NB150" s="172"/>
      <c r="NC150" s="172"/>
      <c r="ND150" s="172"/>
      <c r="NE150" s="172"/>
      <c r="NF150" s="172"/>
      <c r="NG150" s="172"/>
      <c r="NH150" s="172"/>
      <c r="NI150" s="172"/>
      <c r="NJ150" s="172"/>
      <c r="NK150" s="172"/>
      <c r="NL150" s="172"/>
      <c r="NM150" s="172"/>
      <c r="NN150" s="172"/>
      <c r="NO150" s="172"/>
      <c r="NP150" s="172"/>
      <c r="NQ150" s="172"/>
      <c r="NR150" s="172"/>
      <c r="NS150" s="172"/>
      <c r="NT150" s="172"/>
      <c r="NU150" s="172"/>
      <c r="NV150" s="172"/>
      <c r="NW150" s="172"/>
      <c r="NX150" s="172"/>
      <c r="NY150" s="172"/>
      <c r="NZ150" s="172"/>
      <c r="OA150" s="172"/>
      <c r="OB150" s="172"/>
      <c r="OC150" s="172"/>
      <c r="OD150" s="172"/>
      <c r="OE150" s="172"/>
      <c r="OF150" s="172"/>
      <c r="OG150" s="172"/>
      <c r="OH150" s="172"/>
      <c r="OI150" s="172"/>
      <c r="OJ150" s="172"/>
      <c r="OK150" s="172"/>
      <c r="OL150" s="172"/>
      <c r="OM150" s="172"/>
      <c r="ON150" s="172"/>
      <c r="OO150" s="172"/>
      <c r="OP150" s="172"/>
      <c r="OQ150" s="172"/>
      <c r="OR150" s="172"/>
      <c r="OS150" s="172"/>
      <c r="OT150" s="172"/>
      <c r="OU150" s="172"/>
      <c r="OV150" s="172"/>
      <c r="OW150" s="172"/>
      <c r="OX150" s="172"/>
      <c r="OY150" s="172"/>
      <c r="OZ150" s="172"/>
      <c r="PA150" s="172"/>
      <c r="PB150" s="172"/>
      <c r="PC150" s="172"/>
      <c r="PD150" s="172"/>
      <c r="PE150" s="172"/>
      <c r="PF150" s="172"/>
      <c r="PG150" s="172"/>
      <c r="PH150" s="172"/>
      <c r="PI150" s="172"/>
      <c r="PJ150" s="172"/>
      <c r="PK150" s="172"/>
      <c r="PL150" s="172"/>
      <c r="PM150" s="172"/>
      <c r="PN150" s="172"/>
      <c r="PO150" s="172"/>
      <c r="PP150" s="172"/>
      <c r="PQ150" s="172"/>
      <c r="PR150" s="172"/>
      <c r="PS150" s="172"/>
      <c r="PT150" s="172"/>
      <c r="PU150" s="172"/>
      <c r="PV150" s="172"/>
      <c r="PW150" s="172"/>
      <c r="PX150" s="172"/>
      <c r="PY150" s="172"/>
      <c r="PZ150" s="172"/>
      <c r="QA150" s="172"/>
      <c r="QB150" s="172"/>
      <c r="QC150" s="172"/>
      <c r="QD150" s="172"/>
      <c r="QE150" s="172"/>
      <c r="QF150" s="172"/>
      <c r="QG150" s="172"/>
      <c r="QH150" s="172"/>
      <c r="QI150" s="172"/>
      <c r="QJ150" s="172"/>
      <c r="QK150" s="172"/>
      <c r="QL150" s="172"/>
      <c r="QM150" s="172"/>
      <c r="QN150" s="172"/>
      <c r="QO150" s="172"/>
      <c r="QP150" s="172"/>
      <c r="QQ150" s="172"/>
      <c r="QR150" s="172"/>
      <c r="QS150" s="172"/>
      <c r="QT150" s="172"/>
      <c r="QU150" s="172"/>
      <c r="QV150" s="172"/>
      <c r="QW150" s="172"/>
      <c r="QX150" s="172"/>
      <c r="QY150" s="172"/>
      <c r="QZ150" s="172"/>
      <c r="RA150" s="172"/>
      <c r="RB150" s="172"/>
      <c r="RC150" s="172"/>
      <c r="RD150" s="172"/>
      <c r="RE150" s="172"/>
      <c r="RF150" s="172"/>
      <c r="RG150" s="172"/>
      <c r="RH150" s="172"/>
      <c r="RI150" s="172"/>
      <c r="RJ150" s="172"/>
      <c r="RK150" s="172"/>
      <c r="RL150" s="172"/>
      <c r="RM150" s="172"/>
      <c r="RN150" s="172"/>
      <c r="RO150" s="172"/>
      <c r="RP150" s="172"/>
      <c r="RQ150" s="172"/>
      <c r="RR150" s="172"/>
      <c r="RS150" s="172"/>
      <c r="RT150" s="172"/>
      <c r="RU150" s="172"/>
      <c r="RV150" s="172"/>
      <c r="RW150" s="172"/>
      <c r="RX150" s="172"/>
      <c r="RY150" s="172"/>
      <c r="RZ150" s="172"/>
      <c r="SA150" s="172"/>
      <c r="SB150" s="172"/>
      <c r="SC150" s="172"/>
      <c r="SD150" s="172"/>
      <c r="SE150" s="172"/>
      <c r="SF150" s="172"/>
      <c r="SG150" s="172"/>
      <c r="SH150" s="172"/>
      <c r="SI150" s="172"/>
      <c r="SJ150" s="172"/>
      <c r="SK150" s="172"/>
      <c r="SL150" s="172"/>
      <c r="SM150" s="172"/>
      <c r="SN150" s="172"/>
      <c r="SO150" s="172"/>
      <c r="SP150" s="172"/>
      <c r="SQ150" s="172"/>
      <c r="SR150" s="172"/>
      <c r="SS150" s="172"/>
      <c r="ST150" s="172"/>
      <c r="SU150" s="172"/>
      <c r="SV150" s="172"/>
      <c r="SW150" s="172"/>
      <c r="SX150" s="172"/>
      <c r="SY150" s="172"/>
      <c r="SZ150" s="172"/>
      <c r="TA150" s="172"/>
      <c r="TB150" s="172"/>
      <c r="TC150" s="172"/>
      <c r="TD150" s="172"/>
      <c r="TE150" s="172"/>
      <c r="TF150" s="172"/>
      <c r="TG150" s="172"/>
      <c r="TH150" s="172"/>
      <c r="TI150" s="172"/>
      <c r="TJ150" s="172"/>
      <c r="TK150" s="172"/>
      <c r="TL150" s="172"/>
      <c r="TM150" s="172"/>
      <c r="TN150" s="172"/>
      <c r="TO150" s="172"/>
      <c r="TP150" s="172"/>
      <c r="TQ150" s="172"/>
      <c r="TR150" s="172"/>
      <c r="TS150" s="172"/>
      <c r="TT150" s="172"/>
      <c r="TU150" s="172"/>
      <c r="TV150" s="172"/>
      <c r="TW150" s="172"/>
      <c r="TX150" s="172"/>
      <c r="TY150" s="172"/>
      <c r="TZ150" s="172"/>
      <c r="UA150" s="172"/>
      <c r="UB150" s="172"/>
      <c r="UC150" s="172"/>
      <c r="UD150" s="172"/>
      <c r="UE150" s="172"/>
      <c r="UF150" s="172"/>
      <c r="UG150" s="172"/>
      <c r="UH150" s="172"/>
      <c r="UI150" s="172"/>
      <c r="UJ150" s="172"/>
      <c r="UK150" s="172"/>
      <c r="UL150" s="172"/>
      <c r="UM150" s="172"/>
      <c r="UN150" s="172"/>
      <c r="UO150" s="172"/>
      <c r="UP150" s="172"/>
      <c r="UQ150" s="172"/>
      <c r="UR150" s="172"/>
      <c r="US150" s="172"/>
      <c r="UT150" s="172"/>
      <c r="UU150" s="172"/>
      <c r="UV150" s="172"/>
      <c r="UW150" s="172"/>
      <c r="UX150" s="172"/>
      <c r="UY150" s="172"/>
      <c r="UZ150" s="172"/>
      <c r="VA150" s="172"/>
      <c r="VB150" s="172"/>
      <c r="VC150" s="172"/>
      <c r="VD150" s="172"/>
      <c r="VE150" s="172"/>
      <c r="VF150" s="172"/>
      <c r="VG150" s="172"/>
      <c r="VH150" s="172"/>
      <c r="VI150" s="172"/>
      <c r="VJ150" s="172"/>
      <c r="VK150" s="172"/>
      <c r="VL150" s="172"/>
      <c r="VM150" s="172"/>
      <c r="VN150" s="172"/>
      <c r="VO150" s="172"/>
      <c r="VP150" s="172"/>
      <c r="VQ150" s="172"/>
      <c r="VR150" s="172"/>
      <c r="VS150" s="172"/>
      <c r="VT150" s="172"/>
      <c r="VU150" s="172"/>
      <c r="VV150" s="172"/>
      <c r="VW150" s="172"/>
      <c r="VX150" s="172"/>
      <c r="VY150" s="172"/>
      <c r="VZ150" s="172"/>
      <c r="WA150" s="172"/>
      <c r="WB150" s="172"/>
      <c r="WC150" s="172"/>
      <c r="WD150" s="172"/>
      <c r="WE150" s="172"/>
      <c r="WF150" s="172"/>
      <c r="WG150" s="172"/>
      <c r="WH150" s="172"/>
      <c r="WI150" s="172"/>
      <c r="WJ150" s="172"/>
      <c r="WK150" s="172"/>
      <c r="WL150" s="172"/>
      <c r="WM150" s="172"/>
      <c r="WN150" s="172"/>
      <c r="WO150" s="172"/>
      <c r="WP150" s="172"/>
      <c r="WQ150" s="172"/>
      <c r="WR150" s="172"/>
      <c r="WS150" s="172"/>
      <c r="WT150" s="172"/>
      <c r="WU150" s="172"/>
      <c r="WV150" s="172"/>
      <c r="WW150" s="172"/>
      <c r="WX150" s="172"/>
      <c r="WY150" s="172"/>
      <c r="WZ150" s="172"/>
      <c r="XA150" s="172"/>
      <c r="XB150" s="172"/>
      <c r="XC150" s="172"/>
      <c r="XD150" s="172"/>
      <c r="XE150" s="172"/>
      <c r="XF150" s="172"/>
      <c r="XG150" s="172"/>
      <c r="XH150" s="172"/>
      <c r="XI150" s="172"/>
      <c r="XJ150" s="172"/>
      <c r="XK150" s="172"/>
      <c r="XL150" s="172"/>
      <c r="XM150" s="172"/>
      <c r="XN150" s="172"/>
      <c r="XO150" s="172"/>
      <c r="XP150" s="172"/>
      <c r="XQ150" s="172"/>
      <c r="XR150" s="172"/>
      <c r="XS150" s="172"/>
      <c r="XT150" s="172"/>
      <c r="XU150" s="172"/>
      <c r="XV150" s="172"/>
      <c r="XW150" s="172"/>
      <c r="XX150" s="172"/>
      <c r="XY150" s="172"/>
      <c r="XZ150" s="172"/>
      <c r="YA150" s="172"/>
      <c r="YB150" s="172"/>
      <c r="YC150" s="172"/>
      <c r="YD150" s="172"/>
      <c r="YE150" s="172"/>
      <c r="YF150" s="172"/>
      <c r="YG150" s="172"/>
      <c r="YH150" s="172"/>
      <c r="YI150" s="172"/>
      <c r="YJ150" s="172"/>
      <c r="YK150" s="172"/>
      <c r="YL150" s="172"/>
      <c r="YM150" s="172"/>
      <c r="YN150" s="172"/>
      <c r="YO150" s="172"/>
      <c r="YP150" s="172"/>
      <c r="YQ150" s="172"/>
      <c r="YR150" s="172"/>
      <c r="YS150" s="172"/>
      <c r="YT150" s="172"/>
      <c r="YU150" s="172"/>
      <c r="YV150" s="172"/>
      <c r="YW150" s="172"/>
      <c r="YX150" s="172"/>
      <c r="YY150" s="172"/>
      <c r="YZ150" s="172"/>
      <c r="ZA150" s="172"/>
      <c r="ZB150" s="172"/>
      <c r="ZC150" s="172"/>
      <c r="ZD150" s="172"/>
      <c r="ZE150" s="172"/>
      <c r="ZF150" s="172"/>
      <c r="ZG150" s="172"/>
      <c r="ZH150" s="172"/>
      <c r="ZI150" s="172"/>
      <c r="ZJ150" s="172"/>
      <c r="ZK150" s="172"/>
      <c r="ZL150" s="172"/>
      <c r="ZM150" s="172"/>
      <c r="ZN150" s="172"/>
      <c r="ZO150" s="172"/>
      <c r="ZP150" s="172"/>
      <c r="ZQ150" s="172"/>
      <c r="ZR150" s="172"/>
      <c r="ZS150" s="172"/>
      <c r="ZT150" s="172"/>
      <c r="ZU150" s="172"/>
      <c r="ZV150" s="172"/>
      <c r="ZW150" s="172"/>
      <c r="ZX150" s="172"/>
      <c r="ZY150" s="172"/>
      <c r="ZZ150" s="172"/>
      <c r="AAA150" s="172"/>
      <c r="AAB150" s="172"/>
      <c r="AAC150" s="172"/>
      <c r="AAD150" s="172"/>
      <c r="AAE150" s="172"/>
      <c r="AAF150" s="172"/>
      <c r="AAG150" s="172"/>
      <c r="AAH150" s="172"/>
      <c r="AAI150" s="172"/>
      <c r="AAJ150" s="172"/>
      <c r="AAK150" s="172"/>
      <c r="AAL150" s="172"/>
      <c r="AAM150" s="172"/>
      <c r="AAN150" s="172"/>
      <c r="AAO150" s="172"/>
      <c r="AAP150" s="172"/>
      <c r="AAQ150" s="172"/>
      <c r="AAR150" s="172"/>
      <c r="AAS150" s="172"/>
      <c r="AAT150" s="172"/>
      <c r="AAU150" s="172"/>
      <c r="AAV150" s="172"/>
      <c r="AAW150" s="172"/>
      <c r="AAX150" s="172"/>
      <c r="AAY150" s="172"/>
      <c r="AAZ150" s="172"/>
      <c r="ABA150" s="172"/>
      <c r="ABB150" s="172"/>
      <c r="ABC150" s="172"/>
      <c r="ABD150" s="172"/>
      <c r="ABE150" s="172"/>
      <c r="ABF150" s="172"/>
      <c r="ABG150" s="172"/>
      <c r="ABH150" s="172"/>
      <c r="ABI150" s="172"/>
      <c r="ABJ150" s="172"/>
      <c r="ABK150" s="172"/>
      <c r="ABL150" s="172"/>
      <c r="ABM150" s="172"/>
      <c r="ABN150" s="172"/>
      <c r="ABO150" s="172"/>
      <c r="ABP150" s="172"/>
      <c r="ABQ150" s="172"/>
      <c r="ABR150" s="172"/>
      <c r="ABS150" s="172"/>
      <c r="ABT150" s="172"/>
      <c r="ABU150" s="172"/>
      <c r="ABV150" s="172"/>
      <c r="ABW150" s="172"/>
      <c r="ABX150" s="172"/>
      <c r="ABY150" s="172"/>
      <c r="ABZ150" s="172"/>
      <c r="ACA150" s="172"/>
      <c r="ACB150" s="172"/>
      <c r="ACC150" s="172"/>
      <c r="ACD150" s="172"/>
      <c r="ACE150" s="172"/>
      <c r="ACF150" s="172"/>
      <c r="ACG150" s="172"/>
      <c r="ACH150" s="172"/>
      <c r="ACI150" s="172"/>
      <c r="ACJ150" s="172"/>
      <c r="ACK150" s="172"/>
      <c r="ACL150" s="172"/>
      <c r="ACM150" s="172"/>
      <c r="ACN150" s="172"/>
      <c r="ACO150" s="172"/>
      <c r="ACP150" s="172"/>
      <c r="ACQ150" s="172"/>
      <c r="ACR150" s="172"/>
      <c r="ACS150" s="172"/>
      <c r="ACT150" s="172"/>
      <c r="ACU150" s="172"/>
      <c r="ACV150" s="172"/>
      <c r="ACW150" s="172"/>
      <c r="ACX150" s="172"/>
      <c r="ACY150" s="172"/>
      <c r="ACZ150" s="172"/>
      <c r="ADA150" s="172"/>
      <c r="ADB150" s="172"/>
      <c r="ADC150" s="172"/>
      <c r="ADD150" s="172"/>
      <c r="ADE150" s="172"/>
      <c r="ADF150" s="172"/>
      <c r="ADG150" s="172"/>
      <c r="ADH150" s="172"/>
      <c r="ADI150" s="172"/>
      <c r="ADJ150" s="172"/>
      <c r="ADK150" s="172"/>
      <c r="ADL150" s="172"/>
      <c r="ADM150" s="172"/>
      <c r="ADN150" s="172"/>
      <c r="ADO150" s="172"/>
      <c r="ADP150" s="172"/>
      <c r="ADQ150" s="172"/>
      <c r="ADR150" s="172"/>
      <c r="ADS150" s="172"/>
      <c r="ADT150" s="172"/>
      <c r="ADU150" s="172"/>
      <c r="ADV150" s="172"/>
      <c r="ADW150" s="172"/>
      <c r="ADX150" s="172"/>
      <c r="ADY150" s="172"/>
      <c r="ADZ150" s="172"/>
      <c r="AEA150" s="172"/>
      <c r="AEB150" s="172"/>
      <c r="AEC150" s="172"/>
      <c r="AED150" s="172"/>
      <c r="AEE150" s="172"/>
      <c r="AEF150" s="172"/>
      <c r="AEG150" s="172"/>
      <c r="AEH150" s="172"/>
      <c r="AEI150" s="172"/>
      <c r="AEJ150" s="172"/>
      <c r="AEK150" s="172"/>
      <c r="AEL150" s="172"/>
      <c r="AEM150" s="172"/>
      <c r="AEN150" s="172"/>
      <c r="AEO150" s="172"/>
      <c r="AEP150" s="172"/>
      <c r="AEQ150" s="172"/>
      <c r="AER150" s="172"/>
      <c r="AES150" s="172"/>
      <c r="AET150" s="172"/>
      <c r="AEU150" s="172"/>
      <c r="AEV150" s="172"/>
      <c r="AEW150" s="172"/>
      <c r="AEX150" s="172"/>
      <c r="AEY150" s="172"/>
      <c r="AEZ150" s="172"/>
      <c r="AFA150" s="172"/>
      <c r="AFB150" s="172"/>
      <c r="AFC150" s="172"/>
      <c r="AFD150" s="172"/>
      <c r="AFE150" s="172"/>
      <c r="AFF150" s="172"/>
      <c r="AFG150" s="172"/>
      <c r="AFH150" s="172"/>
      <c r="AFI150" s="172"/>
      <c r="AFJ150" s="172"/>
      <c r="AFK150" s="172"/>
      <c r="AFL150" s="172"/>
      <c r="AFM150" s="172"/>
      <c r="AFN150" s="172"/>
      <c r="AFO150" s="172"/>
      <c r="AFP150" s="172"/>
      <c r="AFQ150" s="172"/>
      <c r="AFR150" s="172"/>
      <c r="AFS150" s="172"/>
      <c r="AFT150" s="172"/>
      <c r="AFU150" s="172"/>
      <c r="AFV150" s="172"/>
      <c r="AFW150" s="172"/>
      <c r="AFX150" s="172"/>
      <c r="AFY150" s="172"/>
      <c r="AFZ150" s="172"/>
      <c r="AGA150" s="172"/>
      <c r="AGB150" s="172"/>
      <c r="AGC150" s="172"/>
      <c r="AGD150" s="172"/>
      <c r="AGE150" s="172"/>
      <c r="AGF150" s="172"/>
      <c r="AGG150" s="172"/>
      <c r="AGH150" s="172"/>
      <c r="AGI150" s="172"/>
      <c r="AGJ150" s="172"/>
      <c r="AGK150" s="172"/>
      <c r="AGL150" s="172"/>
      <c r="AGM150" s="172"/>
      <c r="AGN150" s="172"/>
      <c r="AGO150" s="172"/>
      <c r="AGP150" s="172"/>
      <c r="AGQ150" s="172"/>
      <c r="AGR150" s="172"/>
      <c r="AGS150" s="172"/>
      <c r="AGT150" s="172"/>
      <c r="AGU150" s="172"/>
      <c r="AGV150" s="172"/>
      <c r="AGW150" s="172"/>
      <c r="AGX150" s="172"/>
      <c r="AGY150" s="172"/>
      <c r="AGZ150" s="172"/>
      <c r="AHA150" s="172"/>
      <c r="AHB150" s="172"/>
      <c r="AHC150" s="172"/>
      <c r="AHD150" s="172"/>
      <c r="AHE150" s="172"/>
      <c r="AHF150" s="172"/>
      <c r="AHG150" s="172"/>
      <c r="AHH150" s="172"/>
      <c r="AHI150" s="172"/>
      <c r="AHJ150" s="172"/>
      <c r="AHK150" s="172"/>
      <c r="AHL150" s="172"/>
      <c r="AHM150" s="172"/>
      <c r="AHN150" s="172"/>
      <c r="AHO150" s="172"/>
      <c r="AHP150" s="172"/>
      <c r="AHQ150" s="172"/>
      <c r="AHR150" s="172"/>
      <c r="AHS150" s="172"/>
      <c r="AHT150" s="172"/>
      <c r="AHU150" s="172"/>
      <c r="AHV150" s="172"/>
      <c r="AHW150" s="172"/>
      <c r="AHX150" s="172"/>
      <c r="AHY150" s="172"/>
      <c r="AHZ150" s="172"/>
      <c r="AIA150" s="172"/>
      <c r="AIB150" s="172"/>
      <c r="AIC150" s="172"/>
      <c r="AID150" s="172"/>
      <c r="AIE150" s="172"/>
      <c r="AIF150" s="172"/>
      <c r="AIG150" s="172"/>
      <c r="AIH150" s="172"/>
      <c r="AII150" s="172"/>
      <c r="AIJ150" s="172"/>
      <c r="AIK150" s="172"/>
      <c r="AIL150" s="172"/>
      <c r="AIM150" s="172"/>
      <c r="AIN150" s="172"/>
      <c r="AIO150" s="172"/>
      <c r="AIP150" s="172"/>
      <c r="AIQ150" s="172"/>
      <c r="AIR150" s="172"/>
      <c r="AIS150" s="172"/>
      <c r="AIT150" s="172"/>
      <c r="AIU150" s="172"/>
      <c r="AIV150" s="172"/>
      <c r="AIW150" s="172"/>
      <c r="AIX150" s="172"/>
      <c r="AIY150" s="172"/>
      <c r="AIZ150" s="172"/>
      <c r="AJA150" s="172"/>
      <c r="AJB150" s="172"/>
      <c r="AJC150" s="172"/>
      <c r="AJD150" s="172"/>
      <c r="AJE150" s="172"/>
      <c r="AJF150" s="172"/>
      <c r="AJG150" s="172"/>
      <c r="AJH150" s="172"/>
      <c r="AJI150" s="172"/>
      <c r="AJJ150" s="172"/>
      <c r="AJK150" s="172"/>
      <c r="AJL150" s="172"/>
      <c r="AJM150" s="172"/>
      <c r="AJN150" s="172"/>
      <c r="AJO150" s="172"/>
      <c r="AJP150" s="172"/>
      <c r="AJQ150" s="172"/>
      <c r="AJR150" s="172"/>
      <c r="AJS150" s="172"/>
      <c r="AJT150" s="172"/>
      <c r="AJU150" s="172"/>
      <c r="AJV150" s="172"/>
      <c r="AJW150" s="172"/>
      <c r="AJX150" s="172"/>
      <c r="AJY150" s="172"/>
      <c r="AJZ150" s="172"/>
      <c r="AKA150" s="172"/>
      <c r="AKB150" s="172"/>
      <c r="AKC150" s="172"/>
      <c r="AKD150" s="172"/>
      <c r="AKE150" s="172"/>
      <c r="AKF150" s="172"/>
      <c r="AKG150" s="172"/>
      <c r="AKH150" s="172"/>
      <c r="AKI150" s="172"/>
      <c r="AKJ150" s="172"/>
      <c r="AKK150" s="172"/>
      <c r="AKL150" s="172"/>
      <c r="AKM150" s="172"/>
      <c r="AKN150" s="172"/>
      <c r="AKO150" s="172"/>
      <c r="AKP150" s="172"/>
      <c r="AKQ150" s="172"/>
      <c r="AKR150" s="172"/>
      <c r="AKS150" s="172"/>
      <c r="AKT150" s="172"/>
      <c r="AKU150" s="172"/>
      <c r="AKV150" s="172"/>
      <c r="AKW150" s="172"/>
      <c r="AKX150" s="172"/>
      <c r="AKY150" s="172"/>
      <c r="AKZ150" s="172"/>
      <c r="ALA150" s="172"/>
      <c r="ALB150" s="172"/>
      <c r="ALC150" s="172"/>
      <c r="ALD150" s="172"/>
      <c r="ALE150" s="172"/>
      <c r="ALF150" s="172"/>
      <c r="ALG150" s="172"/>
      <c r="ALH150" s="172"/>
      <c r="ALI150" s="172"/>
      <c r="ALJ150" s="172"/>
      <c r="ALK150" s="172"/>
      <c r="ALL150" s="172"/>
      <c r="ALM150" s="172"/>
      <c r="ALN150" s="172"/>
      <c r="ALO150" s="172"/>
      <c r="ALP150" s="172"/>
      <c r="ALQ150" s="172"/>
      <c r="ALR150" s="172"/>
      <c r="ALS150" s="172"/>
      <c r="ALT150" s="172"/>
      <c r="ALU150" s="172"/>
      <c r="ALV150" s="172"/>
      <c r="ALW150" s="172"/>
      <c r="ALX150" s="172"/>
      <c r="ALY150" s="172"/>
      <c r="ALZ150" s="172"/>
      <c r="AMA150" s="172"/>
      <c r="AMB150" s="172"/>
      <c r="AMC150" s="172"/>
      <c r="AMD150" s="172"/>
      <c r="AME150" s="172"/>
      <c r="AMF150" s="172"/>
      <c r="AMG150" s="172"/>
      <c r="AMH150" s="172"/>
      <c r="AMI150" s="172"/>
      <c r="AMJ150" s="172"/>
      <c r="AMK150" s="172"/>
      <c r="AML150" s="172"/>
    </row>
    <row r="151" spans="1:1026" s="282" customFormat="1">
      <c r="A151" s="408" t="s">
        <v>561</v>
      </c>
      <c r="B151" s="408" t="s">
        <v>562</v>
      </c>
      <c r="C151" s="154">
        <f t="shared" si="169"/>
        <v>17</v>
      </c>
      <c r="D151" s="167">
        <f t="shared" si="170"/>
        <v>68</v>
      </c>
      <c r="E151" s="166" t="str">
        <f t="shared" si="171"/>
        <v>9C</v>
      </c>
      <c r="F151" s="367" t="str">
        <f t="shared" si="172"/>
        <v>1B</v>
      </c>
      <c r="G151" s="367" t="str">
        <f t="shared" si="173"/>
        <v>02</v>
      </c>
      <c r="H151" s="367" t="str">
        <f t="shared" si="174"/>
        <v>57</v>
      </c>
      <c r="I151" s="367" t="str">
        <f t="shared" si="175"/>
        <v>00</v>
      </c>
      <c r="J151" s="367" t="str">
        <f t="shared" si="176"/>
        <v>2F</v>
      </c>
      <c r="K151" s="367" t="str">
        <f t="shared" si="177"/>
        <v>06</v>
      </c>
      <c r="L151" s="367" t="str">
        <f t="shared" si="178"/>
        <v>45</v>
      </c>
      <c r="M151" s="367" t="str">
        <f t="shared" si="179"/>
        <v>4</v>
      </c>
      <c r="N151" s="367" t="str">
        <f t="shared" si="180"/>
        <v/>
      </c>
      <c r="O151" s="156" t="str">
        <f t="shared" si="181"/>
        <v/>
      </c>
      <c r="P151" s="157" t="str">
        <f t="shared" si="214"/>
        <v>1</v>
      </c>
      <c r="Q151" s="158" t="str">
        <f t="shared" si="214"/>
        <v>0</v>
      </c>
      <c r="R151" s="158" t="str">
        <f t="shared" si="214"/>
        <v>0</v>
      </c>
      <c r="S151" s="159" t="str">
        <f t="shared" si="214"/>
        <v>1</v>
      </c>
      <c r="T151" s="158" t="str">
        <f t="shared" si="214"/>
        <v>1</v>
      </c>
      <c r="U151" s="158" t="str">
        <f t="shared" si="214"/>
        <v>1</v>
      </c>
      <c r="V151" s="158" t="str">
        <f t="shared" si="214"/>
        <v>0</v>
      </c>
      <c r="W151" s="159" t="str">
        <f t="shared" si="214"/>
        <v>0</v>
      </c>
      <c r="X151" s="158" t="str">
        <f t="shared" si="215"/>
        <v>0</v>
      </c>
      <c r="Y151" s="158" t="str">
        <f t="shared" si="215"/>
        <v>0</v>
      </c>
      <c r="Z151" s="158" t="str">
        <f t="shared" si="215"/>
        <v>0</v>
      </c>
      <c r="AA151" s="159" t="str">
        <f t="shared" si="215"/>
        <v>1</v>
      </c>
      <c r="AB151" s="161" t="str">
        <f t="shared" si="215"/>
        <v>1</v>
      </c>
      <c r="AC151" s="161" t="str">
        <f t="shared" si="215"/>
        <v>0</v>
      </c>
      <c r="AD151" s="158" t="str">
        <f t="shared" si="215"/>
        <v>1</v>
      </c>
      <c r="AE151" s="159" t="str">
        <f t="shared" si="215"/>
        <v>1</v>
      </c>
      <c r="AF151" s="367" t="str">
        <f t="shared" si="216"/>
        <v>0</v>
      </c>
      <c r="AG151" s="162" t="str">
        <f t="shared" si="216"/>
        <v>0</v>
      </c>
      <c r="AH151" s="163" t="str">
        <f t="shared" si="216"/>
        <v>0</v>
      </c>
      <c r="AI151" s="165" t="str">
        <f t="shared" si="216"/>
        <v>0</v>
      </c>
      <c r="AJ151" s="164" t="str">
        <f t="shared" si="216"/>
        <v>0</v>
      </c>
      <c r="AK151" s="164" t="str">
        <f t="shared" si="216"/>
        <v>0</v>
      </c>
      <c r="AL151" s="289" t="str">
        <f t="shared" si="216"/>
        <v>1</v>
      </c>
      <c r="AM151" s="165" t="str">
        <f t="shared" si="216"/>
        <v>0</v>
      </c>
      <c r="AN151" s="230" t="str">
        <f t="shared" si="217"/>
        <v>0</v>
      </c>
      <c r="AO151" s="230" t="str">
        <f t="shared" si="217"/>
        <v>1</v>
      </c>
      <c r="AP151" s="230" t="str">
        <f t="shared" si="217"/>
        <v>0</v>
      </c>
      <c r="AQ151" s="231" t="str">
        <f t="shared" si="217"/>
        <v>1</v>
      </c>
      <c r="AR151" s="230" t="str">
        <f t="shared" si="217"/>
        <v>0</v>
      </c>
      <c r="AS151" s="230" t="str">
        <f t="shared" si="217"/>
        <v>1</v>
      </c>
      <c r="AT151" s="230" t="str">
        <f t="shared" si="217"/>
        <v>1</v>
      </c>
      <c r="AU151" s="231" t="str">
        <f t="shared" si="217"/>
        <v>1</v>
      </c>
      <c r="AV151" s="230" t="str">
        <f t="shared" si="218"/>
        <v>0</v>
      </c>
      <c r="AW151" s="232" t="str">
        <f t="shared" si="218"/>
        <v>0</v>
      </c>
      <c r="AX151" s="232" t="str">
        <f t="shared" si="218"/>
        <v>0</v>
      </c>
      <c r="AY151" s="233" t="str">
        <f t="shared" si="218"/>
        <v>0</v>
      </c>
      <c r="AZ151" s="232" t="str">
        <f t="shared" si="218"/>
        <v>0</v>
      </c>
      <c r="BA151" s="232" t="str">
        <f t="shared" si="218"/>
        <v>0</v>
      </c>
      <c r="BB151" s="232" t="str">
        <f t="shared" si="218"/>
        <v>0</v>
      </c>
      <c r="BC151" s="233" t="str">
        <f t="shared" si="218"/>
        <v>0</v>
      </c>
      <c r="BD151" s="168" t="str">
        <f t="shared" si="219"/>
        <v>0</v>
      </c>
      <c r="BE151" s="168" t="str">
        <f t="shared" si="219"/>
        <v>0</v>
      </c>
      <c r="BF151" s="168" t="str">
        <f t="shared" si="219"/>
        <v>1</v>
      </c>
      <c r="BG151" s="169" t="str">
        <f t="shared" si="219"/>
        <v>0</v>
      </c>
      <c r="BH151" s="168" t="str">
        <f t="shared" si="219"/>
        <v>1</v>
      </c>
      <c r="BI151" s="168" t="str">
        <f t="shared" si="219"/>
        <v>1</v>
      </c>
      <c r="BJ151" s="168" t="str">
        <f t="shared" si="219"/>
        <v>1</v>
      </c>
      <c r="BK151" s="169" t="str">
        <f t="shared" si="219"/>
        <v>1</v>
      </c>
      <c r="BL151" s="168" t="str">
        <f t="shared" si="220"/>
        <v>0</v>
      </c>
      <c r="BM151" s="168" t="str">
        <f t="shared" si="220"/>
        <v>0</v>
      </c>
      <c r="BN151" s="168" t="str">
        <f t="shared" si="220"/>
        <v>0</v>
      </c>
      <c r="BO151" s="169" t="str">
        <f t="shared" si="220"/>
        <v>0</v>
      </c>
      <c r="BP151" s="168" t="str">
        <f t="shared" si="220"/>
        <v>0</v>
      </c>
      <c r="BQ151" s="168" t="str">
        <f t="shared" si="220"/>
        <v>1</v>
      </c>
      <c r="BR151" s="168" t="str">
        <f t="shared" si="220"/>
        <v>1</v>
      </c>
      <c r="BS151" s="169" t="str">
        <f t="shared" si="220"/>
        <v>0</v>
      </c>
      <c r="BT151" s="302" t="str">
        <f t="shared" si="221"/>
        <v>0</v>
      </c>
      <c r="BU151" s="302" t="str">
        <f t="shared" si="221"/>
        <v>1</v>
      </c>
      <c r="BV151" s="302" t="str">
        <f t="shared" si="221"/>
        <v>0</v>
      </c>
      <c r="BW151" s="303" t="str">
        <f t="shared" si="221"/>
        <v>0</v>
      </c>
      <c r="BX151" s="302" t="str">
        <f t="shared" si="221"/>
        <v>0</v>
      </c>
      <c r="BY151" s="302" t="str">
        <f t="shared" si="221"/>
        <v>1</v>
      </c>
      <c r="BZ151" s="302" t="str">
        <f t="shared" si="221"/>
        <v>0</v>
      </c>
      <c r="CA151" s="303" t="str">
        <f t="shared" si="221"/>
        <v>1</v>
      </c>
      <c r="CB151" s="164" t="str">
        <f t="shared" si="222"/>
        <v>0</v>
      </c>
      <c r="CC151" s="289" t="str">
        <f t="shared" si="222"/>
        <v>1</v>
      </c>
      <c r="CD151" s="340" t="str">
        <f t="shared" si="222"/>
        <v>0</v>
      </c>
      <c r="CE151" s="341" t="str">
        <f t="shared" si="222"/>
        <v>0</v>
      </c>
      <c r="CF151" s="340" t="str">
        <f t="shared" si="222"/>
        <v>0</v>
      </c>
      <c r="CG151" s="340" t="str">
        <f t="shared" si="222"/>
        <v>0</v>
      </c>
      <c r="CH151" s="340" t="str">
        <f t="shared" si="222"/>
        <v>0</v>
      </c>
      <c r="CI151" s="341" t="str">
        <f t="shared" si="222"/>
        <v>0</v>
      </c>
      <c r="CJ151" s="367"/>
      <c r="CK151" s="367"/>
      <c r="CL151" s="32" t="str">
        <f t="shared" si="223"/>
        <v>9C1B</v>
      </c>
      <c r="CM151" s="285">
        <f t="shared" si="182"/>
        <v>87</v>
      </c>
      <c r="CN151" s="285">
        <f t="shared" si="183"/>
        <v>97</v>
      </c>
      <c r="CO151" s="142">
        <f t="shared" si="184"/>
        <v>68.3</v>
      </c>
      <c r="CP151" s="142">
        <f t="shared" si="185"/>
        <v>20.166666666666668</v>
      </c>
      <c r="CQ151" s="154">
        <f t="shared" si="224"/>
        <v>1</v>
      </c>
      <c r="CR151" s="367"/>
      <c r="CS151" s="170">
        <f t="shared" si="186"/>
        <v>9</v>
      </c>
      <c r="CT151" s="23">
        <f t="shared" si="187"/>
        <v>12</v>
      </c>
      <c r="CU151" s="171">
        <f t="shared" si="188"/>
        <v>1</v>
      </c>
      <c r="CV151" s="23">
        <f t="shared" si="189"/>
        <v>11</v>
      </c>
      <c r="CW151" s="172">
        <f t="shared" si="190"/>
        <v>0</v>
      </c>
      <c r="CX151" s="24">
        <f t="shared" si="191"/>
        <v>2</v>
      </c>
      <c r="CY151" s="267">
        <f t="shared" si="192"/>
        <v>5</v>
      </c>
      <c r="CZ151" s="268">
        <f t="shared" si="193"/>
        <v>7</v>
      </c>
      <c r="DA151" s="267">
        <f t="shared" si="194"/>
        <v>0</v>
      </c>
      <c r="DB151" s="268">
        <f t="shared" si="195"/>
        <v>0</v>
      </c>
      <c r="DC151" s="173">
        <f t="shared" si="196"/>
        <v>2</v>
      </c>
      <c r="DD151" s="26">
        <f t="shared" si="197"/>
        <v>15</v>
      </c>
      <c r="DE151" s="173">
        <f t="shared" si="198"/>
        <v>0</v>
      </c>
      <c r="DF151" s="26">
        <f t="shared" si="199"/>
        <v>6</v>
      </c>
      <c r="DG151" s="326">
        <f t="shared" si="200"/>
        <v>4</v>
      </c>
      <c r="DH151" s="327">
        <f t="shared" si="201"/>
        <v>5</v>
      </c>
      <c r="DI151" s="172">
        <f t="shared" si="202"/>
        <v>4</v>
      </c>
      <c r="DJ151" s="24">
        <f t="shared" si="203"/>
        <v>0</v>
      </c>
      <c r="DK151" s="172"/>
      <c r="DL151" s="19">
        <f t="shared" si="204"/>
        <v>156</v>
      </c>
      <c r="DM151" s="19">
        <f t="shared" si="205"/>
        <v>27</v>
      </c>
      <c r="DN151" s="174">
        <f t="shared" si="206"/>
        <v>2</v>
      </c>
      <c r="DO151" s="278">
        <f t="shared" si="207"/>
        <v>87</v>
      </c>
      <c r="DP151" s="278">
        <f t="shared" si="208"/>
        <v>0</v>
      </c>
      <c r="DQ151" s="20">
        <f t="shared" si="209"/>
        <v>47</v>
      </c>
      <c r="DR151" s="20">
        <f t="shared" si="210"/>
        <v>6</v>
      </c>
      <c r="DS151" s="337">
        <f t="shared" si="211"/>
        <v>69</v>
      </c>
      <c r="DT151" s="174">
        <f t="shared" si="212"/>
        <v>64</v>
      </c>
      <c r="DU151" s="172">
        <f t="shared" si="213"/>
        <v>69</v>
      </c>
      <c r="DV151" s="172"/>
      <c r="DW151" s="172"/>
      <c r="DX151" s="172"/>
      <c r="DY151" s="172"/>
      <c r="DZ151" s="172"/>
      <c r="EA151" s="172"/>
      <c r="EB151" s="172"/>
      <c r="EC151" s="172"/>
      <c r="ED151" s="172"/>
      <c r="EE151" s="172"/>
      <c r="EF151" s="172"/>
      <c r="EG151" s="172"/>
      <c r="EH151" s="172"/>
      <c r="EI151" s="172"/>
      <c r="EJ151" s="172"/>
      <c r="EK151" s="172"/>
      <c r="EL151" s="172"/>
      <c r="EM151" s="172"/>
      <c r="EN151" s="172"/>
      <c r="EO151" s="172"/>
      <c r="EP151" s="172"/>
      <c r="EQ151" s="172"/>
      <c r="ER151" s="172"/>
      <c r="ES151" s="172"/>
      <c r="ET151" s="172"/>
      <c r="EU151" s="172"/>
      <c r="EV151" s="172"/>
      <c r="EW151" s="172"/>
      <c r="EX151" s="172"/>
      <c r="EY151" s="172"/>
      <c r="EZ151" s="172"/>
      <c r="FA151" s="172"/>
      <c r="FB151" s="172"/>
      <c r="FC151" s="172"/>
      <c r="FD151" s="172"/>
      <c r="FE151" s="172"/>
      <c r="FF151" s="172"/>
      <c r="FG151" s="172"/>
      <c r="FH151" s="172"/>
      <c r="FI151" s="172"/>
      <c r="FJ151" s="172"/>
      <c r="FK151" s="172"/>
      <c r="FL151" s="172"/>
      <c r="FM151" s="172"/>
      <c r="FN151" s="172"/>
      <c r="FO151" s="172"/>
      <c r="FP151" s="172"/>
      <c r="FQ151" s="172"/>
      <c r="FR151" s="172"/>
      <c r="FS151" s="172"/>
      <c r="FT151" s="172"/>
      <c r="FU151" s="172"/>
      <c r="FV151" s="172"/>
      <c r="FW151" s="172"/>
      <c r="FX151" s="172"/>
      <c r="FY151" s="172"/>
      <c r="FZ151" s="172"/>
      <c r="GA151" s="172"/>
      <c r="GB151" s="172"/>
      <c r="GC151" s="172"/>
      <c r="GD151" s="172"/>
      <c r="GE151" s="172"/>
      <c r="GF151" s="172"/>
      <c r="GG151" s="172"/>
      <c r="GH151" s="172"/>
      <c r="GI151" s="172"/>
      <c r="GJ151" s="172"/>
      <c r="GK151" s="172"/>
      <c r="GL151" s="172"/>
      <c r="GM151" s="172"/>
      <c r="GN151" s="172"/>
      <c r="GO151" s="172"/>
      <c r="GP151" s="172"/>
      <c r="GQ151" s="172"/>
      <c r="GR151" s="172"/>
      <c r="GS151" s="172"/>
      <c r="GT151" s="172"/>
      <c r="GU151" s="172"/>
      <c r="GV151" s="172"/>
      <c r="GW151" s="172"/>
      <c r="GX151" s="172"/>
      <c r="GY151" s="172"/>
      <c r="GZ151" s="172"/>
      <c r="HA151" s="172"/>
      <c r="HB151" s="172"/>
      <c r="HC151" s="172"/>
      <c r="HD151" s="172"/>
      <c r="HE151" s="172"/>
      <c r="HF151" s="172"/>
      <c r="HG151" s="172"/>
      <c r="HH151" s="172"/>
      <c r="HI151" s="172"/>
      <c r="HJ151" s="172"/>
      <c r="HK151" s="172"/>
      <c r="HL151" s="172"/>
      <c r="HM151" s="172"/>
      <c r="HN151" s="172"/>
      <c r="HO151" s="172"/>
      <c r="HP151" s="172"/>
      <c r="HQ151" s="172"/>
      <c r="HR151" s="172"/>
      <c r="HS151" s="172"/>
      <c r="HT151" s="172"/>
      <c r="HU151" s="172"/>
      <c r="HV151" s="172"/>
      <c r="HW151" s="172"/>
      <c r="HX151" s="172"/>
      <c r="HY151" s="172"/>
      <c r="HZ151" s="172"/>
      <c r="IA151" s="172"/>
      <c r="IB151" s="172"/>
      <c r="IC151" s="172"/>
      <c r="ID151" s="172"/>
      <c r="IE151" s="172"/>
      <c r="IF151" s="172"/>
      <c r="IG151" s="172"/>
      <c r="IH151" s="172"/>
      <c r="II151" s="172"/>
      <c r="IJ151" s="172"/>
      <c r="IK151" s="172"/>
      <c r="IL151" s="172"/>
      <c r="IM151" s="172"/>
      <c r="IN151" s="172"/>
      <c r="IO151" s="172"/>
      <c r="IP151" s="172"/>
      <c r="IQ151" s="172"/>
      <c r="IR151" s="172"/>
      <c r="IS151" s="172"/>
      <c r="IT151" s="172"/>
      <c r="IU151" s="172"/>
      <c r="IV151" s="172"/>
      <c r="IW151" s="172"/>
      <c r="IX151" s="172"/>
      <c r="IY151" s="172"/>
      <c r="IZ151" s="172"/>
      <c r="JA151" s="172"/>
      <c r="JB151" s="172"/>
      <c r="JC151" s="172"/>
      <c r="JD151" s="172"/>
      <c r="JE151" s="172"/>
      <c r="JF151" s="172"/>
      <c r="JG151" s="172"/>
      <c r="JH151" s="172"/>
      <c r="JI151" s="172"/>
      <c r="JJ151" s="172"/>
      <c r="JK151" s="172"/>
      <c r="JL151" s="172"/>
      <c r="JM151" s="172"/>
      <c r="JN151" s="172"/>
      <c r="JO151" s="172"/>
      <c r="JP151" s="172"/>
      <c r="JQ151" s="172"/>
      <c r="JR151" s="172"/>
      <c r="JS151" s="172"/>
      <c r="JT151" s="172"/>
      <c r="JU151" s="172"/>
      <c r="JV151" s="172"/>
      <c r="JW151" s="172"/>
      <c r="JX151" s="172"/>
      <c r="JY151" s="172"/>
      <c r="JZ151" s="172"/>
      <c r="KA151" s="172"/>
      <c r="KB151" s="172"/>
      <c r="KC151" s="172"/>
      <c r="KD151" s="172"/>
      <c r="KE151" s="172"/>
      <c r="KF151" s="172"/>
      <c r="KG151" s="172"/>
      <c r="KH151" s="172"/>
      <c r="KI151" s="172"/>
      <c r="KJ151" s="172"/>
      <c r="KK151" s="172"/>
      <c r="KL151" s="172"/>
      <c r="KM151" s="172"/>
      <c r="KN151" s="172"/>
      <c r="KO151" s="172"/>
      <c r="KP151" s="172"/>
      <c r="KQ151" s="172"/>
      <c r="KR151" s="172"/>
      <c r="KS151" s="172"/>
      <c r="KT151" s="172"/>
      <c r="KU151" s="172"/>
      <c r="KV151" s="172"/>
      <c r="KW151" s="172"/>
      <c r="KX151" s="172"/>
      <c r="KY151" s="172"/>
      <c r="KZ151" s="172"/>
      <c r="LA151" s="172"/>
      <c r="LB151" s="172"/>
      <c r="LC151" s="172"/>
      <c r="LD151" s="172"/>
      <c r="LE151" s="172"/>
      <c r="LF151" s="172"/>
      <c r="LG151" s="172"/>
      <c r="LH151" s="172"/>
      <c r="LI151" s="172"/>
      <c r="LJ151" s="172"/>
      <c r="LK151" s="172"/>
      <c r="LL151" s="172"/>
      <c r="LM151" s="172"/>
      <c r="LN151" s="172"/>
      <c r="LO151" s="172"/>
      <c r="LP151" s="172"/>
      <c r="LQ151" s="172"/>
      <c r="LR151" s="172"/>
      <c r="LS151" s="172"/>
      <c r="LT151" s="172"/>
      <c r="LU151" s="172"/>
      <c r="LV151" s="172"/>
      <c r="LW151" s="172"/>
      <c r="LX151" s="172"/>
      <c r="LY151" s="172"/>
      <c r="LZ151" s="172"/>
      <c r="MA151" s="172"/>
      <c r="MB151" s="172"/>
      <c r="MC151" s="172"/>
      <c r="MD151" s="172"/>
      <c r="ME151" s="172"/>
      <c r="MF151" s="172"/>
      <c r="MG151" s="172"/>
      <c r="MH151" s="172"/>
      <c r="MI151" s="172"/>
      <c r="MJ151" s="172"/>
      <c r="MK151" s="172"/>
      <c r="ML151" s="172"/>
      <c r="MM151" s="172"/>
      <c r="MN151" s="172"/>
      <c r="MO151" s="172"/>
      <c r="MP151" s="172"/>
      <c r="MQ151" s="172"/>
      <c r="MR151" s="172"/>
      <c r="MS151" s="172"/>
      <c r="MT151" s="172"/>
      <c r="MU151" s="172"/>
      <c r="MV151" s="172"/>
      <c r="MW151" s="172"/>
      <c r="MX151" s="172"/>
      <c r="MY151" s="172"/>
      <c r="MZ151" s="172"/>
      <c r="NA151" s="172"/>
      <c r="NB151" s="172"/>
      <c r="NC151" s="172"/>
      <c r="ND151" s="172"/>
      <c r="NE151" s="172"/>
      <c r="NF151" s="172"/>
      <c r="NG151" s="172"/>
      <c r="NH151" s="172"/>
      <c r="NI151" s="172"/>
      <c r="NJ151" s="172"/>
      <c r="NK151" s="172"/>
      <c r="NL151" s="172"/>
      <c r="NM151" s="172"/>
      <c r="NN151" s="172"/>
      <c r="NO151" s="172"/>
      <c r="NP151" s="172"/>
      <c r="NQ151" s="172"/>
      <c r="NR151" s="172"/>
      <c r="NS151" s="172"/>
      <c r="NT151" s="172"/>
      <c r="NU151" s="172"/>
      <c r="NV151" s="172"/>
      <c r="NW151" s="172"/>
      <c r="NX151" s="172"/>
      <c r="NY151" s="172"/>
      <c r="NZ151" s="172"/>
      <c r="OA151" s="172"/>
      <c r="OB151" s="172"/>
      <c r="OC151" s="172"/>
      <c r="OD151" s="172"/>
      <c r="OE151" s="172"/>
      <c r="OF151" s="172"/>
      <c r="OG151" s="172"/>
      <c r="OH151" s="172"/>
      <c r="OI151" s="172"/>
      <c r="OJ151" s="172"/>
      <c r="OK151" s="172"/>
      <c r="OL151" s="172"/>
      <c r="OM151" s="172"/>
      <c r="ON151" s="172"/>
      <c r="OO151" s="172"/>
      <c r="OP151" s="172"/>
      <c r="OQ151" s="172"/>
      <c r="OR151" s="172"/>
      <c r="OS151" s="172"/>
      <c r="OT151" s="172"/>
      <c r="OU151" s="172"/>
      <c r="OV151" s="172"/>
      <c r="OW151" s="172"/>
      <c r="OX151" s="172"/>
      <c r="OY151" s="172"/>
      <c r="OZ151" s="172"/>
      <c r="PA151" s="172"/>
      <c r="PB151" s="172"/>
      <c r="PC151" s="172"/>
      <c r="PD151" s="172"/>
      <c r="PE151" s="172"/>
      <c r="PF151" s="172"/>
      <c r="PG151" s="172"/>
      <c r="PH151" s="172"/>
      <c r="PI151" s="172"/>
      <c r="PJ151" s="172"/>
      <c r="PK151" s="172"/>
      <c r="PL151" s="172"/>
      <c r="PM151" s="172"/>
      <c r="PN151" s="172"/>
      <c r="PO151" s="172"/>
      <c r="PP151" s="172"/>
      <c r="PQ151" s="172"/>
      <c r="PR151" s="172"/>
      <c r="PS151" s="172"/>
      <c r="PT151" s="172"/>
      <c r="PU151" s="172"/>
      <c r="PV151" s="172"/>
      <c r="PW151" s="172"/>
      <c r="PX151" s="172"/>
      <c r="PY151" s="172"/>
      <c r="PZ151" s="172"/>
      <c r="QA151" s="172"/>
      <c r="QB151" s="172"/>
      <c r="QC151" s="172"/>
      <c r="QD151" s="172"/>
      <c r="QE151" s="172"/>
      <c r="QF151" s="172"/>
      <c r="QG151" s="172"/>
      <c r="QH151" s="172"/>
      <c r="QI151" s="172"/>
      <c r="QJ151" s="172"/>
      <c r="QK151" s="172"/>
      <c r="QL151" s="172"/>
      <c r="QM151" s="172"/>
      <c r="QN151" s="172"/>
      <c r="QO151" s="172"/>
      <c r="QP151" s="172"/>
      <c r="QQ151" s="172"/>
      <c r="QR151" s="172"/>
      <c r="QS151" s="172"/>
      <c r="QT151" s="172"/>
      <c r="QU151" s="172"/>
      <c r="QV151" s="172"/>
      <c r="QW151" s="172"/>
      <c r="QX151" s="172"/>
      <c r="QY151" s="172"/>
      <c r="QZ151" s="172"/>
      <c r="RA151" s="172"/>
      <c r="RB151" s="172"/>
      <c r="RC151" s="172"/>
      <c r="RD151" s="172"/>
      <c r="RE151" s="172"/>
      <c r="RF151" s="172"/>
      <c r="RG151" s="172"/>
      <c r="RH151" s="172"/>
      <c r="RI151" s="172"/>
      <c r="RJ151" s="172"/>
      <c r="RK151" s="172"/>
      <c r="RL151" s="172"/>
      <c r="RM151" s="172"/>
      <c r="RN151" s="172"/>
      <c r="RO151" s="172"/>
      <c r="RP151" s="172"/>
      <c r="RQ151" s="172"/>
      <c r="RR151" s="172"/>
      <c r="RS151" s="172"/>
      <c r="RT151" s="172"/>
      <c r="RU151" s="172"/>
      <c r="RV151" s="172"/>
      <c r="RW151" s="172"/>
      <c r="RX151" s="172"/>
      <c r="RY151" s="172"/>
      <c r="RZ151" s="172"/>
      <c r="SA151" s="172"/>
      <c r="SB151" s="172"/>
      <c r="SC151" s="172"/>
      <c r="SD151" s="172"/>
      <c r="SE151" s="172"/>
      <c r="SF151" s="172"/>
      <c r="SG151" s="172"/>
      <c r="SH151" s="172"/>
      <c r="SI151" s="172"/>
      <c r="SJ151" s="172"/>
      <c r="SK151" s="172"/>
      <c r="SL151" s="172"/>
      <c r="SM151" s="172"/>
      <c r="SN151" s="172"/>
      <c r="SO151" s="172"/>
      <c r="SP151" s="172"/>
      <c r="SQ151" s="172"/>
      <c r="SR151" s="172"/>
      <c r="SS151" s="172"/>
      <c r="ST151" s="172"/>
      <c r="SU151" s="172"/>
      <c r="SV151" s="172"/>
      <c r="SW151" s="172"/>
      <c r="SX151" s="172"/>
      <c r="SY151" s="172"/>
      <c r="SZ151" s="172"/>
      <c r="TA151" s="172"/>
      <c r="TB151" s="172"/>
      <c r="TC151" s="172"/>
      <c r="TD151" s="172"/>
      <c r="TE151" s="172"/>
      <c r="TF151" s="172"/>
      <c r="TG151" s="172"/>
      <c r="TH151" s="172"/>
      <c r="TI151" s="172"/>
      <c r="TJ151" s="172"/>
      <c r="TK151" s="172"/>
      <c r="TL151" s="172"/>
      <c r="TM151" s="172"/>
      <c r="TN151" s="172"/>
      <c r="TO151" s="172"/>
      <c r="TP151" s="172"/>
      <c r="TQ151" s="172"/>
      <c r="TR151" s="172"/>
      <c r="TS151" s="172"/>
      <c r="TT151" s="172"/>
      <c r="TU151" s="172"/>
      <c r="TV151" s="172"/>
      <c r="TW151" s="172"/>
      <c r="TX151" s="172"/>
      <c r="TY151" s="172"/>
      <c r="TZ151" s="172"/>
      <c r="UA151" s="172"/>
      <c r="UB151" s="172"/>
      <c r="UC151" s="172"/>
      <c r="UD151" s="172"/>
      <c r="UE151" s="172"/>
      <c r="UF151" s="172"/>
      <c r="UG151" s="172"/>
      <c r="UH151" s="172"/>
      <c r="UI151" s="172"/>
      <c r="UJ151" s="172"/>
      <c r="UK151" s="172"/>
      <c r="UL151" s="172"/>
      <c r="UM151" s="172"/>
      <c r="UN151" s="172"/>
      <c r="UO151" s="172"/>
      <c r="UP151" s="172"/>
      <c r="UQ151" s="172"/>
      <c r="UR151" s="172"/>
      <c r="US151" s="172"/>
      <c r="UT151" s="172"/>
      <c r="UU151" s="172"/>
      <c r="UV151" s="172"/>
      <c r="UW151" s="172"/>
      <c r="UX151" s="172"/>
      <c r="UY151" s="172"/>
      <c r="UZ151" s="172"/>
      <c r="VA151" s="172"/>
      <c r="VB151" s="172"/>
      <c r="VC151" s="172"/>
      <c r="VD151" s="172"/>
      <c r="VE151" s="172"/>
      <c r="VF151" s="172"/>
      <c r="VG151" s="172"/>
      <c r="VH151" s="172"/>
      <c r="VI151" s="172"/>
      <c r="VJ151" s="172"/>
      <c r="VK151" s="172"/>
      <c r="VL151" s="172"/>
      <c r="VM151" s="172"/>
      <c r="VN151" s="172"/>
      <c r="VO151" s="172"/>
      <c r="VP151" s="172"/>
      <c r="VQ151" s="172"/>
      <c r="VR151" s="172"/>
      <c r="VS151" s="172"/>
      <c r="VT151" s="172"/>
      <c r="VU151" s="172"/>
      <c r="VV151" s="172"/>
      <c r="VW151" s="172"/>
      <c r="VX151" s="172"/>
      <c r="VY151" s="172"/>
      <c r="VZ151" s="172"/>
      <c r="WA151" s="172"/>
      <c r="WB151" s="172"/>
      <c r="WC151" s="172"/>
      <c r="WD151" s="172"/>
      <c r="WE151" s="172"/>
      <c r="WF151" s="172"/>
      <c r="WG151" s="172"/>
      <c r="WH151" s="172"/>
      <c r="WI151" s="172"/>
      <c r="WJ151" s="172"/>
      <c r="WK151" s="172"/>
      <c r="WL151" s="172"/>
      <c r="WM151" s="172"/>
      <c r="WN151" s="172"/>
      <c r="WO151" s="172"/>
      <c r="WP151" s="172"/>
      <c r="WQ151" s="172"/>
      <c r="WR151" s="172"/>
      <c r="WS151" s="172"/>
      <c r="WT151" s="172"/>
      <c r="WU151" s="172"/>
      <c r="WV151" s="172"/>
      <c r="WW151" s="172"/>
      <c r="WX151" s="172"/>
      <c r="WY151" s="172"/>
      <c r="WZ151" s="172"/>
      <c r="XA151" s="172"/>
      <c r="XB151" s="172"/>
      <c r="XC151" s="172"/>
      <c r="XD151" s="172"/>
      <c r="XE151" s="172"/>
      <c r="XF151" s="172"/>
      <c r="XG151" s="172"/>
      <c r="XH151" s="172"/>
      <c r="XI151" s="172"/>
      <c r="XJ151" s="172"/>
      <c r="XK151" s="172"/>
      <c r="XL151" s="172"/>
      <c r="XM151" s="172"/>
      <c r="XN151" s="172"/>
      <c r="XO151" s="172"/>
      <c r="XP151" s="172"/>
      <c r="XQ151" s="172"/>
      <c r="XR151" s="172"/>
      <c r="XS151" s="172"/>
      <c r="XT151" s="172"/>
      <c r="XU151" s="172"/>
      <c r="XV151" s="172"/>
      <c r="XW151" s="172"/>
      <c r="XX151" s="172"/>
      <c r="XY151" s="172"/>
      <c r="XZ151" s="172"/>
      <c r="YA151" s="172"/>
      <c r="YB151" s="172"/>
      <c r="YC151" s="172"/>
      <c r="YD151" s="172"/>
      <c r="YE151" s="172"/>
      <c r="YF151" s="172"/>
      <c r="YG151" s="172"/>
      <c r="YH151" s="172"/>
      <c r="YI151" s="172"/>
      <c r="YJ151" s="172"/>
      <c r="YK151" s="172"/>
      <c r="YL151" s="172"/>
      <c r="YM151" s="172"/>
      <c r="YN151" s="172"/>
      <c r="YO151" s="172"/>
      <c r="YP151" s="172"/>
      <c r="YQ151" s="172"/>
      <c r="YR151" s="172"/>
      <c r="YS151" s="172"/>
      <c r="YT151" s="172"/>
      <c r="YU151" s="172"/>
      <c r="YV151" s="172"/>
      <c r="YW151" s="172"/>
      <c r="YX151" s="172"/>
      <c r="YY151" s="172"/>
      <c r="YZ151" s="172"/>
      <c r="ZA151" s="172"/>
      <c r="ZB151" s="172"/>
      <c r="ZC151" s="172"/>
      <c r="ZD151" s="172"/>
      <c r="ZE151" s="172"/>
      <c r="ZF151" s="172"/>
      <c r="ZG151" s="172"/>
      <c r="ZH151" s="172"/>
      <c r="ZI151" s="172"/>
      <c r="ZJ151" s="172"/>
      <c r="ZK151" s="172"/>
      <c r="ZL151" s="172"/>
      <c r="ZM151" s="172"/>
      <c r="ZN151" s="172"/>
      <c r="ZO151" s="172"/>
      <c r="ZP151" s="172"/>
      <c r="ZQ151" s="172"/>
      <c r="ZR151" s="172"/>
      <c r="ZS151" s="172"/>
      <c r="ZT151" s="172"/>
      <c r="ZU151" s="172"/>
      <c r="ZV151" s="172"/>
      <c r="ZW151" s="172"/>
      <c r="ZX151" s="172"/>
      <c r="ZY151" s="172"/>
      <c r="ZZ151" s="172"/>
      <c r="AAA151" s="172"/>
      <c r="AAB151" s="172"/>
      <c r="AAC151" s="172"/>
      <c r="AAD151" s="172"/>
      <c r="AAE151" s="172"/>
      <c r="AAF151" s="172"/>
      <c r="AAG151" s="172"/>
      <c r="AAH151" s="172"/>
      <c r="AAI151" s="172"/>
      <c r="AAJ151" s="172"/>
      <c r="AAK151" s="172"/>
      <c r="AAL151" s="172"/>
      <c r="AAM151" s="172"/>
      <c r="AAN151" s="172"/>
      <c r="AAO151" s="172"/>
      <c r="AAP151" s="172"/>
      <c r="AAQ151" s="172"/>
      <c r="AAR151" s="172"/>
      <c r="AAS151" s="172"/>
      <c r="AAT151" s="172"/>
      <c r="AAU151" s="172"/>
      <c r="AAV151" s="172"/>
      <c r="AAW151" s="172"/>
      <c r="AAX151" s="172"/>
      <c r="AAY151" s="172"/>
      <c r="AAZ151" s="172"/>
      <c r="ABA151" s="172"/>
      <c r="ABB151" s="172"/>
      <c r="ABC151" s="172"/>
      <c r="ABD151" s="172"/>
      <c r="ABE151" s="172"/>
      <c r="ABF151" s="172"/>
      <c r="ABG151" s="172"/>
      <c r="ABH151" s="172"/>
      <c r="ABI151" s="172"/>
      <c r="ABJ151" s="172"/>
      <c r="ABK151" s="172"/>
      <c r="ABL151" s="172"/>
      <c r="ABM151" s="172"/>
      <c r="ABN151" s="172"/>
      <c r="ABO151" s="172"/>
      <c r="ABP151" s="172"/>
      <c r="ABQ151" s="172"/>
      <c r="ABR151" s="172"/>
      <c r="ABS151" s="172"/>
      <c r="ABT151" s="172"/>
      <c r="ABU151" s="172"/>
      <c r="ABV151" s="172"/>
      <c r="ABW151" s="172"/>
      <c r="ABX151" s="172"/>
      <c r="ABY151" s="172"/>
      <c r="ABZ151" s="172"/>
      <c r="ACA151" s="172"/>
      <c r="ACB151" s="172"/>
      <c r="ACC151" s="172"/>
      <c r="ACD151" s="172"/>
      <c r="ACE151" s="172"/>
      <c r="ACF151" s="172"/>
      <c r="ACG151" s="172"/>
      <c r="ACH151" s="172"/>
      <c r="ACI151" s="172"/>
      <c r="ACJ151" s="172"/>
      <c r="ACK151" s="172"/>
      <c r="ACL151" s="172"/>
      <c r="ACM151" s="172"/>
      <c r="ACN151" s="172"/>
      <c r="ACO151" s="172"/>
      <c r="ACP151" s="172"/>
      <c r="ACQ151" s="172"/>
      <c r="ACR151" s="172"/>
      <c r="ACS151" s="172"/>
      <c r="ACT151" s="172"/>
      <c r="ACU151" s="172"/>
      <c r="ACV151" s="172"/>
      <c r="ACW151" s="172"/>
      <c r="ACX151" s="172"/>
      <c r="ACY151" s="172"/>
      <c r="ACZ151" s="172"/>
      <c r="ADA151" s="172"/>
      <c r="ADB151" s="172"/>
      <c r="ADC151" s="172"/>
      <c r="ADD151" s="172"/>
      <c r="ADE151" s="172"/>
      <c r="ADF151" s="172"/>
      <c r="ADG151" s="172"/>
      <c r="ADH151" s="172"/>
      <c r="ADI151" s="172"/>
      <c r="ADJ151" s="172"/>
      <c r="ADK151" s="172"/>
      <c r="ADL151" s="172"/>
      <c r="ADM151" s="172"/>
      <c r="ADN151" s="172"/>
      <c r="ADO151" s="172"/>
      <c r="ADP151" s="172"/>
      <c r="ADQ151" s="172"/>
      <c r="ADR151" s="172"/>
      <c r="ADS151" s="172"/>
      <c r="ADT151" s="172"/>
      <c r="ADU151" s="172"/>
      <c r="ADV151" s="172"/>
      <c r="ADW151" s="172"/>
      <c r="ADX151" s="172"/>
      <c r="ADY151" s="172"/>
      <c r="ADZ151" s="172"/>
      <c r="AEA151" s="172"/>
      <c r="AEB151" s="172"/>
      <c r="AEC151" s="172"/>
      <c r="AED151" s="172"/>
      <c r="AEE151" s="172"/>
      <c r="AEF151" s="172"/>
      <c r="AEG151" s="172"/>
      <c r="AEH151" s="172"/>
      <c r="AEI151" s="172"/>
      <c r="AEJ151" s="172"/>
      <c r="AEK151" s="172"/>
      <c r="AEL151" s="172"/>
      <c r="AEM151" s="172"/>
      <c r="AEN151" s="172"/>
      <c r="AEO151" s="172"/>
      <c r="AEP151" s="172"/>
      <c r="AEQ151" s="172"/>
      <c r="AER151" s="172"/>
      <c r="AES151" s="172"/>
      <c r="AET151" s="172"/>
      <c r="AEU151" s="172"/>
      <c r="AEV151" s="172"/>
      <c r="AEW151" s="172"/>
      <c r="AEX151" s="172"/>
      <c r="AEY151" s="172"/>
      <c r="AEZ151" s="172"/>
      <c r="AFA151" s="172"/>
      <c r="AFB151" s="172"/>
      <c r="AFC151" s="172"/>
      <c r="AFD151" s="172"/>
      <c r="AFE151" s="172"/>
      <c r="AFF151" s="172"/>
      <c r="AFG151" s="172"/>
      <c r="AFH151" s="172"/>
      <c r="AFI151" s="172"/>
      <c r="AFJ151" s="172"/>
      <c r="AFK151" s="172"/>
      <c r="AFL151" s="172"/>
      <c r="AFM151" s="172"/>
      <c r="AFN151" s="172"/>
      <c r="AFO151" s="172"/>
      <c r="AFP151" s="172"/>
      <c r="AFQ151" s="172"/>
      <c r="AFR151" s="172"/>
      <c r="AFS151" s="172"/>
      <c r="AFT151" s="172"/>
      <c r="AFU151" s="172"/>
      <c r="AFV151" s="172"/>
      <c r="AFW151" s="172"/>
      <c r="AFX151" s="172"/>
      <c r="AFY151" s="172"/>
      <c r="AFZ151" s="172"/>
      <c r="AGA151" s="172"/>
      <c r="AGB151" s="172"/>
      <c r="AGC151" s="172"/>
      <c r="AGD151" s="172"/>
      <c r="AGE151" s="172"/>
      <c r="AGF151" s="172"/>
      <c r="AGG151" s="172"/>
      <c r="AGH151" s="172"/>
      <c r="AGI151" s="172"/>
      <c r="AGJ151" s="172"/>
      <c r="AGK151" s="172"/>
      <c r="AGL151" s="172"/>
      <c r="AGM151" s="172"/>
      <c r="AGN151" s="172"/>
      <c r="AGO151" s="172"/>
      <c r="AGP151" s="172"/>
      <c r="AGQ151" s="172"/>
      <c r="AGR151" s="172"/>
      <c r="AGS151" s="172"/>
      <c r="AGT151" s="172"/>
      <c r="AGU151" s="172"/>
      <c r="AGV151" s="172"/>
      <c r="AGW151" s="172"/>
      <c r="AGX151" s="172"/>
      <c r="AGY151" s="172"/>
      <c r="AGZ151" s="172"/>
      <c r="AHA151" s="172"/>
      <c r="AHB151" s="172"/>
      <c r="AHC151" s="172"/>
      <c r="AHD151" s="172"/>
      <c r="AHE151" s="172"/>
      <c r="AHF151" s="172"/>
      <c r="AHG151" s="172"/>
      <c r="AHH151" s="172"/>
      <c r="AHI151" s="172"/>
      <c r="AHJ151" s="172"/>
      <c r="AHK151" s="172"/>
      <c r="AHL151" s="172"/>
      <c r="AHM151" s="172"/>
      <c r="AHN151" s="172"/>
      <c r="AHO151" s="172"/>
      <c r="AHP151" s="172"/>
      <c r="AHQ151" s="172"/>
      <c r="AHR151" s="172"/>
      <c r="AHS151" s="172"/>
      <c r="AHT151" s="172"/>
      <c r="AHU151" s="172"/>
      <c r="AHV151" s="172"/>
      <c r="AHW151" s="172"/>
      <c r="AHX151" s="172"/>
      <c r="AHY151" s="172"/>
      <c r="AHZ151" s="172"/>
      <c r="AIA151" s="172"/>
      <c r="AIB151" s="172"/>
      <c r="AIC151" s="172"/>
      <c r="AID151" s="172"/>
      <c r="AIE151" s="172"/>
      <c r="AIF151" s="172"/>
      <c r="AIG151" s="172"/>
      <c r="AIH151" s="172"/>
      <c r="AII151" s="172"/>
      <c r="AIJ151" s="172"/>
      <c r="AIK151" s="172"/>
      <c r="AIL151" s="172"/>
      <c r="AIM151" s="172"/>
      <c r="AIN151" s="172"/>
      <c r="AIO151" s="172"/>
      <c r="AIP151" s="172"/>
      <c r="AIQ151" s="172"/>
      <c r="AIR151" s="172"/>
      <c r="AIS151" s="172"/>
      <c r="AIT151" s="172"/>
      <c r="AIU151" s="172"/>
      <c r="AIV151" s="172"/>
      <c r="AIW151" s="172"/>
      <c r="AIX151" s="172"/>
      <c r="AIY151" s="172"/>
      <c r="AIZ151" s="172"/>
      <c r="AJA151" s="172"/>
      <c r="AJB151" s="172"/>
      <c r="AJC151" s="172"/>
      <c r="AJD151" s="172"/>
      <c r="AJE151" s="172"/>
      <c r="AJF151" s="172"/>
      <c r="AJG151" s="172"/>
      <c r="AJH151" s="172"/>
      <c r="AJI151" s="172"/>
      <c r="AJJ151" s="172"/>
      <c r="AJK151" s="172"/>
      <c r="AJL151" s="172"/>
      <c r="AJM151" s="172"/>
      <c r="AJN151" s="172"/>
      <c r="AJO151" s="172"/>
      <c r="AJP151" s="172"/>
      <c r="AJQ151" s="172"/>
      <c r="AJR151" s="172"/>
      <c r="AJS151" s="172"/>
      <c r="AJT151" s="172"/>
      <c r="AJU151" s="172"/>
      <c r="AJV151" s="172"/>
      <c r="AJW151" s="172"/>
      <c r="AJX151" s="172"/>
      <c r="AJY151" s="172"/>
      <c r="AJZ151" s="172"/>
      <c r="AKA151" s="172"/>
      <c r="AKB151" s="172"/>
      <c r="AKC151" s="172"/>
      <c r="AKD151" s="172"/>
      <c r="AKE151" s="172"/>
      <c r="AKF151" s="172"/>
      <c r="AKG151" s="172"/>
      <c r="AKH151" s="172"/>
      <c r="AKI151" s="172"/>
      <c r="AKJ151" s="172"/>
      <c r="AKK151" s="172"/>
      <c r="AKL151" s="172"/>
      <c r="AKM151" s="172"/>
      <c r="AKN151" s="172"/>
      <c r="AKO151" s="172"/>
      <c r="AKP151" s="172"/>
      <c r="AKQ151" s="172"/>
      <c r="AKR151" s="172"/>
      <c r="AKS151" s="172"/>
      <c r="AKT151" s="172"/>
      <c r="AKU151" s="172"/>
      <c r="AKV151" s="172"/>
      <c r="AKW151" s="172"/>
      <c r="AKX151" s="172"/>
      <c r="AKY151" s="172"/>
      <c r="AKZ151" s="172"/>
      <c r="ALA151" s="172"/>
      <c r="ALB151" s="172"/>
      <c r="ALC151" s="172"/>
      <c r="ALD151" s="172"/>
      <c r="ALE151" s="172"/>
      <c r="ALF151" s="172"/>
      <c r="ALG151" s="172"/>
      <c r="ALH151" s="172"/>
      <c r="ALI151" s="172"/>
      <c r="ALJ151" s="172"/>
      <c r="ALK151" s="172"/>
      <c r="ALL151" s="172"/>
      <c r="ALM151" s="172"/>
      <c r="ALN151" s="172"/>
      <c r="ALO151" s="172"/>
      <c r="ALP151" s="172"/>
      <c r="ALQ151" s="172"/>
      <c r="ALR151" s="172"/>
      <c r="ALS151" s="172"/>
      <c r="ALT151" s="172"/>
      <c r="ALU151" s="172"/>
      <c r="ALV151" s="172"/>
      <c r="ALW151" s="172"/>
      <c r="ALX151" s="172"/>
      <c r="ALY151" s="172"/>
      <c r="ALZ151" s="172"/>
      <c r="AMA151" s="172"/>
      <c r="AMB151" s="172"/>
      <c r="AMC151" s="172"/>
      <c r="AMD151" s="172"/>
      <c r="AME151" s="172"/>
      <c r="AMF151" s="172"/>
      <c r="AMG151" s="172"/>
      <c r="AMH151" s="172"/>
      <c r="AMI151" s="172"/>
      <c r="AMJ151" s="172"/>
      <c r="AMK151" s="172"/>
      <c r="AML151" s="172"/>
    </row>
    <row r="152" spans="1:1026" s="282" customFormat="1">
      <c r="A152" s="408" t="s">
        <v>563</v>
      </c>
      <c r="B152" s="408" t="s">
        <v>564</v>
      </c>
      <c r="C152" s="154">
        <f t="shared" si="169"/>
        <v>17</v>
      </c>
      <c r="D152" s="167">
        <f t="shared" si="170"/>
        <v>68</v>
      </c>
      <c r="E152" s="166" t="str">
        <f t="shared" si="171"/>
        <v>9C</v>
      </c>
      <c r="F152" s="367" t="str">
        <f t="shared" si="172"/>
        <v>1B</v>
      </c>
      <c r="G152" s="367" t="str">
        <f t="shared" si="173"/>
        <v>00</v>
      </c>
      <c r="H152" s="367" t="str">
        <f t="shared" si="174"/>
        <v>57</v>
      </c>
      <c r="I152" s="367" t="str">
        <f t="shared" si="175"/>
        <v>00</v>
      </c>
      <c r="J152" s="367" t="str">
        <f t="shared" si="176"/>
        <v>36</v>
      </c>
      <c r="K152" s="367" t="str">
        <f t="shared" si="177"/>
        <v>06</v>
      </c>
      <c r="L152" s="367" t="str">
        <f t="shared" si="178"/>
        <v>4A</v>
      </c>
      <c r="M152" s="367" t="str">
        <f t="shared" si="179"/>
        <v>4</v>
      </c>
      <c r="N152" s="367" t="str">
        <f t="shared" si="180"/>
        <v/>
      </c>
      <c r="O152" s="156" t="str">
        <f t="shared" si="181"/>
        <v/>
      </c>
      <c r="P152" s="157" t="str">
        <f t="shared" si="214"/>
        <v>1</v>
      </c>
      <c r="Q152" s="158" t="str">
        <f t="shared" si="214"/>
        <v>0</v>
      </c>
      <c r="R152" s="158" t="str">
        <f t="shared" si="214"/>
        <v>0</v>
      </c>
      <c r="S152" s="159" t="str">
        <f t="shared" si="214"/>
        <v>1</v>
      </c>
      <c r="T152" s="158" t="str">
        <f t="shared" si="214"/>
        <v>1</v>
      </c>
      <c r="U152" s="158" t="str">
        <f t="shared" si="214"/>
        <v>1</v>
      </c>
      <c r="V152" s="158" t="str">
        <f t="shared" si="214"/>
        <v>0</v>
      </c>
      <c r="W152" s="159" t="str">
        <f t="shared" si="214"/>
        <v>0</v>
      </c>
      <c r="X152" s="158" t="str">
        <f t="shared" si="215"/>
        <v>0</v>
      </c>
      <c r="Y152" s="158" t="str">
        <f t="shared" si="215"/>
        <v>0</v>
      </c>
      <c r="Z152" s="158" t="str">
        <f t="shared" si="215"/>
        <v>0</v>
      </c>
      <c r="AA152" s="159" t="str">
        <f t="shared" si="215"/>
        <v>1</v>
      </c>
      <c r="AB152" s="161" t="str">
        <f t="shared" si="215"/>
        <v>1</v>
      </c>
      <c r="AC152" s="161" t="str">
        <f t="shared" si="215"/>
        <v>0</v>
      </c>
      <c r="AD152" s="158" t="str">
        <f t="shared" si="215"/>
        <v>1</v>
      </c>
      <c r="AE152" s="159" t="str">
        <f t="shared" si="215"/>
        <v>1</v>
      </c>
      <c r="AF152" s="367" t="str">
        <f t="shared" si="216"/>
        <v>0</v>
      </c>
      <c r="AG152" s="162" t="str">
        <f t="shared" si="216"/>
        <v>0</v>
      </c>
      <c r="AH152" s="163" t="str">
        <f t="shared" si="216"/>
        <v>0</v>
      </c>
      <c r="AI152" s="165" t="str">
        <f t="shared" si="216"/>
        <v>0</v>
      </c>
      <c r="AJ152" s="164" t="str">
        <f t="shared" si="216"/>
        <v>0</v>
      </c>
      <c r="AK152" s="164" t="str">
        <f t="shared" si="216"/>
        <v>0</v>
      </c>
      <c r="AL152" s="289" t="str">
        <f t="shared" si="216"/>
        <v>0</v>
      </c>
      <c r="AM152" s="165" t="str">
        <f t="shared" si="216"/>
        <v>0</v>
      </c>
      <c r="AN152" s="230" t="str">
        <f t="shared" si="217"/>
        <v>0</v>
      </c>
      <c r="AO152" s="230" t="str">
        <f t="shared" si="217"/>
        <v>1</v>
      </c>
      <c r="AP152" s="230" t="str">
        <f t="shared" si="217"/>
        <v>0</v>
      </c>
      <c r="AQ152" s="231" t="str">
        <f t="shared" si="217"/>
        <v>1</v>
      </c>
      <c r="AR152" s="230" t="str">
        <f t="shared" si="217"/>
        <v>0</v>
      </c>
      <c r="AS152" s="230" t="str">
        <f t="shared" si="217"/>
        <v>1</v>
      </c>
      <c r="AT152" s="230" t="str">
        <f t="shared" si="217"/>
        <v>1</v>
      </c>
      <c r="AU152" s="231" t="str">
        <f t="shared" si="217"/>
        <v>1</v>
      </c>
      <c r="AV152" s="230" t="str">
        <f t="shared" si="218"/>
        <v>0</v>
      </c>
      <c r="AW152" s="232" t="str">
        <f t="shared" si="218"/>
        <v>0</v>
      </c>
      <c r="AX152" s="232" t="str">
        <f t="shared" si="218"/>
        <v>0</v>
      </c>
      <c r="AY152" s="233" t="str">
        <f t="shared" si="218"/>
        <v>0</v>
      </c>
      <c r="AZ152" s="232" t="str">
        <f t="shared" si="218"/>
        <v>0</v>
      </c>
      <c r="BA152" s="232" t="str">
        <f t="shared" si="218"/>
        <v>0</v>
      </c>
      <c r="BB152" s="232" t="str">
        <f t="shared" si="218"/>
        <v>0</v>
      </c>
      <c r="BC152" s="233" t="str">
        <f t="shared" si="218"/>
        <v>0</v>
      </c>
      <c r="BD152" s="168" t="str">
        <f t="shared" si="219"/>
        <v>0</v>
      </c>
      <c r="BE152" s="168" t="str">
        <f t="shared" si="219"/>
        <v>0</v>
      </c>
      <c r="BF152" s="168" t="str">
        <f t="shared" si="219"/>
        <v>1</v>
      </c>
      <c r="BG152" s="169" t="str">
        <f t="shared" si="219"/>
        <v>1</v>
      </c>
      <c r="BH152" s="168" t="str">
        <f t="shared" si="219"/>
        <v>0</v>
      </c>
      <c r="BI152" s="168" t="str">
        <f t="shared" si="219"/>
        <v>1</v>
      </c>
      <c r="BJ152" s="168" t="str">
        <f t="shared" si="219"/>
        <v>1</v>
      </c>
      <c r="BK152" s="169" t="str">
        <f t="shared" si="219"/>
        <v>0</v>
      </c>
      <c r="BL152" s="168" t="str">
        <f t="shared" si="220"/>
        <v>0</v>
      </c>
      <c r="BM152" s="168" t="str">
        <f t="shared" si="220"/>
        <v>0</v>
      </c>
      <c r="BN152" s="168" t="str">
        <f t="shared" si="220"/>
        <v>0</v>
      </c>
      <c r="BO152" s="169" t="str">
        <f t="shared" si="220"/>
        <v>0</v>
      </c>
      <c r="BP152" s="168" t="str">
        <f t="shared" si="220"/>
        <v>0</v>
      </c>
      <c r="BQ152" s="168" t="str">
        <f t="shared" si="220"/>
        <v>1</v>
      </c>
      <c r="BR152" s="168" t="str">
        <f t="shared" si="220"/>
        <v>1</v>
      </c>
      <c r="BS152" s="169" t="str">
        <f t="shared" si="220"/>
        <v>0</v>
      </c>
      <c r="BT152" s="302" t="str">
        <f t="shared" si="221"/>
        <v>0</v>
      </c>
      <c r="BU152" s="302" t="str">
        <f t="shared" si="221"/>
        <v>1</v>
      </c>
      <c r="BV152" s="302" t="str">
        <f t="shared" si="221"/>
        <v>0</v>
      </c>
      <c r="BW152" s="303" t="str">
        <f t="shared" si="221"/>
        <v>0</v>
      </c>
      <c r="BX152" s="302" t="str">
        <f t="shared" si="221"/>
        <v>1</v>
      </c>
      <c r="BY152" s="302" t="str">
        <f t="shared" si="221"/>
        <v>0</v>
      </c>
      <c r="BZ152" s="302" t="str">
        <f t="shared" si="221"/>
        <v>1</v>
      </c>
      <c r="CA152" s="303" t="str">
        <f t="shared" si="221"/>
        <v>0</v>
      </c>
      <c r="CB152" s="164" t="str">
        <f t="shared" si="222"/>
        <v>0</v>
      </c>
      <c r="CC152" s="289" t="str">
        <f t="shared" si="222"/>
        <v>1</v>
      </c>
      <c r="CD152" s="340" t="str">
        <f t="shared" si="222"/>
        <v>0</v>
      </c>
      <c r="CE152" s="341" t="str">
        <f t="shared" si="222"/>
        <v>0</v>
      </c>
      <c r="CF152" s="340" t="str">
        <f t="shared" si="222"/>
        <v>0</v>
      </c>
      <c r="CG152" s="340" t="str">
        <f t="shared" si="222"/>
        <v>0</v>
      </c>
      <c r="CH152" s="340" t="str">
        <f t="shared" si="222"/>
        <v>0</v>
      </c>
      <c r="CI152" s="341" t="str">
        <f t="shared" si="222"/>
        <v>0</v>
      </c>
      <c r="CJ152" s="367"/>
      <c r="CK152" s="367"/>
      <c r="CL152" s="32" t="str">
        <f t="shared" si="223"/>
        <v>9C1B</v>
      </c>
      <c r="CM152" s="285">
        <f t="shared" si="182"/>
        <v>87</v>
      </c>
      <c r="CN152" s="285">
        <f t="shared" si="183"/>
        <v>97</v>
      </c>
      <c r="CO152" s="142">
        <f t="shared" si="184"/>
        <v>69</v>
      </c>
      <c r="CP152" s="142">
        <f t="shared" si="185"/>
        <v>20.555555555555557</v>
      </c>
      <c r="CQ152" s="154">
        <f t="shared" si="224"/>
        <v>0</v>
      </c>
      <c r="CR152" s="367"/>
      <c r="CS152" s="170">
        <f t="shared" si="186"/>
        <v>9</v>
      </c>
      <c r="CT152" s="23">
        <f t="shared" si="187"/>
        <v>12</v>
      </c>
      <c r="CU152" s="171">
        <f t="shared" si="188"/>
        <v>1</v>
      </c>
      <c r="CV152" s="23">
        <f t="shared" si="189"/>
        <v>11</v>
      </c>
      <c r="CW152" s="172">
        <f t="shared" si="190"/>
        <v>0</v>
      </c>
      <c r="CX152" s="24">
        <f t="shared" si="191"/>
        <v>0</v>
      </c>
      <c r="CY152" s="267">
        <f t="shared" si="192"/>
        <v>5</v>
      </c>
      <c r="CZ152" s="268">
        <f t="shared" si="193"/>
        <v>7</v>
      </c>
      <c r="DA152" s="267">
        <f t="shared" si="194"/>
        <v>0</v>
      </c>
      <c r="DB152" s="268">
        <f t="shared" si="195"/>
        <v>0</v>
      </c>
      <c r="DC152" s="173">
        <f t="shared" si="196"/>
        <v>3</v>
      </c>
      <c r="DD152" s="26">
        <f t="shared" si="197"/>
        <v>6</v>
      </c>
      <c r="DE152" s="173">
        <f t="shared" si="198"/>
        <v>0</v>
      </c>
      <c r="DF152" s="26">
        <f t="shared" si="199"/>
        <v>6</v>
      </c>
      <c r="DG152" s="326">
        <f t="shared" si="200"/>
        <v>4</v>
      </c>
      <c r="DH152" s="327">
        <f t="shared" si="201"/>
        <v>10</v>
      </c>
      <c r="DI152" s="172">
        <f t="shared" si="202"/>
        <v>4</v>
      </c>
      <c r="DJ152" s="24">
        <f t="shared" si="203"/>
        <v>0</v>
      </c>
      <c r="DK152" s="172"/>
      <c r="DL152" s="19">
        <f t="shared" si="204"/>
        <v>156</v>
      </c>
      <c r="DM152" s="19">
        <f t="shared" si="205"/>
        <v>27</v>
      </c>
      <c r="DN152" s="174">
        <f t="shared" si="206"/>
        <v>0</v>
      </c>
      <c r="DO152" s="278">
        <f t="shared" si="207"/>
        <v>87</v>
      </c>
      <c r="DP152" s="278">
        <f t="shared" si="208"/>
        <v>0</v>
      </c>
      <c r="DQ152" s="20">
        <f t="shared" si="209"/>
        <v>54</v>
      </c>
      <c r="DR152" s="20">
        <f t="shared" si="210"/>
        <v>6</v>
      </c>
      <c r="DS152" s="337">
        <f t="shared" si="211"/>
        <v>74</v>
      </c>
      <c r="DT152" s="174">
        <f t="shared" si="212"/>
        <v>64</v>
      </c>
      <c r="DU152" s="172">
        <f t="shared" si="213"/>
        <v>74</v>
      </c>
      <c r="DV152" s="172"/>
      <c r="DW152" s="172"/>
      <c r="DX152" s="172"/>
      <c r="DY152" s="172"/>
      <c r="DZ152" s="172"/>
      <c r="EA152" s="172"/>
      <c r="EB152" s="172"/>
      <c r="EC152" s="172"/>
      <c r="ED152" s="172"/>
      <c r="EE152" s="172"/>
      <c r="EF152" s="172"/>
      <c r="EG152" s="172"/>
      <c r="EH152" s="172"/>
      <c r="EI152" s="172"/>
      <c r="EJ152" s="172"/>
      <c r="EK152" s="172"/>
      <c r="EL152" s="172"/>
      <c r="EM152" s="172"/>
      <c r="EN152" s="172"/>
      <c r="EO152" s="172"/>
      <c r="EP152" s="172"/>
      <c r="EQ152" s="172"/>
      <c r="ER152" s="172"/>
      <c r="ES152" s="172"/>
      <c r="ET152" s="172"/>
      <c r="EU152" s="172"/>
      <c r="EV152" s="172"/>
      <c r="EW152" s="172"/>
      <c r="EX152" s="172"/>
      <c r="EY152" s="172"/>
      <c r="EZ152" s="172"/>
      <c r="FA152" s="172"/>
      <c r="FB152" s="172"/>
      <c r="FC152" s="172"/>
      <c r="FD152" s="172"/>
      <c r="FE152" s="172"/>
      <c r="FF152" s="172"/>
      <c r="FG152" s="172"/>
      <c r="FH152" s="172"/>
      <c r="FI152" s="172"/>
      <c r="FJ152" s="172"/>
      <c r="FK152" s="172"/>
      <c r="FL152" s="172"/>
      <c r="FM152" s="172"/>
      <c r="FN152" s="172"/>
      <c r="FO152" s="172"/>
      <c r="FP152" s="172"/>
      <c r="FQ152" s="172"/>
      <c r="FR152" s="172"/>
      <c r="FS152" s="172"/>
      <c r="FT152" s="172"/>
      <c r="FU152" s="172"/>
      <c r="FV152" s="172"/>
      <c r="FW152" s="172"/>
      <c r="FX152" s="172"/>
      <c r="FY152" s="172"/>
      <c r="FZ152" s="172"/>
      <c r="GA152" s="172"/>
      <c r="GB152" s="172"/>
      <c r="GC152" s="172"/>
      <c r="GD152" s="172"/>
      <c r="GE152" s="172"/>
      <c r="GF152" s="172"/>
      <c r="GG152" s="172"/>
      <c r="GH152" s="172"/>
      <c r="GI152" s="172"/>
      <c r="GJ152" s="172"/>
      <c r="GK152" s="172"/>
      <c r="GL152" s="172"/>
      <c r="GM152" s="172"/>
      <c r="GN152" s="172"/>
      <c r="GO152" s="172"/>
      <c r="GP152" s="172"/>
      <c r="GQ152" s="172"/>
      <c r="GR152" s="172"/>
      <c r="GS152" s="172"/>
      <c r="GT152" s="172"/>
      <c r="GU152" s="172"/>
      <c r="GV152" s="172"/>
      <c r="GW152" s="172"/>
      <c r="GX152" s="172"/>
      <c r="GY152" s="172"/>
      <c r="GZ152" s="172"/>
      <c r="HA152" s="172"/>
      <c r="HB152" s="172"/>
      <c r="HC152" s="172"/>
      <c r="HD152" s="172"/>
      <c r="HE152" s="172"/>
      <c r="HF152" s="172"/>
      <c r="HG152" s="172"/>
      <c r="HH152" s="172"/>
      <c r="HI152" s="172"/>
      <c r="HJ152" s="172"/>
      <c r="HK152" s="172"/>
      <c r="HL152" s="172"/>
      <c r="HM152" s="172"/>
      <c r="HN152" s="172"/>
      <c r="HO152" s="172"/>
      <c r="HP152" s="172"/>
      <c r="HQ152" s="172"/>
      <c r="HR152" s="172"/>
      <c r="HS152" s="172"/>
      <c r="HT152" s="172"/>
      <c r="HU152" s="172"/>
      <c r="HV152" s="172"/>
      <c r="HW152" s="172"/>
      <c r="HX152" s="172"/>
      <c r="HY152" s="172"/>
      <c r="HZ152" s="172"/>
      <c r="IA152" s="172"/>
      <c r="IB152" s="172"/>
      <c r="IC152" s="172"/>
      <c r="ID152" s="172"/>
      <c r="IE152" s="172"/>
      <c r="IF152" s="172"/>
      <c r="IG152" s="172"/>
      <c r="IH152" s="172"/>
      <c r="II152" s="172"/>
      <c r="IJ152" s="172"/>
      <c r="IK152" s="172"/>
      <c r="IL152" s="172"/>
      <c r="IM152" s="172"/>
      <c r="IN152" s="172"/>
      <c r="IO152" s="172"/>
      <c r="IP152" s="172"/>
      <c r="IQ152" s="172"/>
      <c r="IR152" s="172"/>
      <c r="IS152" s="172"/>
      <c r="IT152" s="172"/>
      <c r="IU152" s="172"/>
      <c r="IV152" s="172"/>
      <c r="IW152" s="172"/>
      <c r="IX152" s="172"/>
      <c r="IY152" s="172"/>
      <c r="IZ152" s="172"/>
      <c r="JA152" s="172"/>
      <c r="JB152" s="172"/>
      <c r="JC152" s="172"/>
      <c r="JD152" s="172"/>
      <c r="JE152" s="172"/>
      <c r="JF152" s="172"/>
      <c r="JG152" s="172"/>
      <c r="JH152" s="172"/>
      <c r="JI152" s="172"/>
      <c r="JJ152" s="172"/>
      <c r="JK152" s="172"/>
      <c r="JL152" s="172"/>
      <c r="JM152" s="172"/>
      <c r="JN152" s="172"/>
      <c r="JO152" s="172"/>
      <c r="JP152" s="172"/>
      <c r="JQ152" s="172"/>
      <c r="JR152" s="172"/>
      <c r="JS152" s="172"/>
      <c r="JT152" s="172"/>
      <c r="JU152" s="172"/>
      <c r="JV152" s="172"/>
      <c r="JW152" s="172"/>
      <c r="JX152" s="172"/>
      <c r="JY152" s="172"/>
      <c r="JZ152" s="172"/>
      <c r="KA152" s="172"/>
      <c r="KB152" s="172"/>
      <c r="KC152" s="172"/>
      <c r="KD152" s="172"/>
      <c r="KE152" s="172"/>
      <c r="KF152" s="172"/>
      <c r="KG152" s="172"/>
      <c r="KH152" s="172"/>
      <c r="KI152" s="172"/>
      <c r="KJ152" s="172"/>
      <c r="KK152" s="172"/>
      <c r="KL152" s="172"/>
      <c r="KM152" s="172"/>
      <c r="KN152" s="172"/>
      <c r="KO152" s="172"/>
      <c r="KP152" s="172"/>
      <c r="KQ152" s="172"/>
      <c r="KR152" s="172"/>
      <c r="KS152" s="172"/>
      <c r="KT152" s="172"/>
      <c r="KU152" s="172"/>
      <c r="KV152" s="172"/>
      <c r="KW152" s="172"/>
      <c r="KX152" s="172"/>
      <c r="KY152" s="172"/>
      <c r="KZ152" s="172"/>
      <c r="LA152" s="172"/>
      <c r="LB152" s="172"/>
      <c r="LC152" s="172"/>
      <c r="LD152" s="172"/>
      <c r="LE152" s="172"/>
      <c r="LF152" s="172"/>
      <c r="LG152" s="172"/>
      <c r="LH152" s="172"/>
      <c r="LI152" s="172"/>
      <c r="LJ152" s="172"/>
      <c r="LK152" s="172"/>
      <c r="LL152" s="172"/>
      <c r="LM152" s="172"/>
      <c r="LN152" s="172"/>
      <c r="LO152" s="172"/>
      <c r="LP152" s="172"/>
      <c r="LQ152" s="172"/>
      <c r="LR152" s="172"/>
      <c r="LS152" s="172"/>
      <c r="LT152" s="172"/>
      <c r="LU152" s="172"/>
      <c r="LV152" s="172"/>
      <c r="LW152" s="172"/>
      <c r="LX152" s="172"/>
      <c r="LY152" s="172"/>
      <c r="LZ152" s="172"/>
      <c r="MA152" s="172"/>
      <c r="MB152" s="172"/>
      <c r="MC152" s="172"/>
      <c r="MD152" s="172"/>
      <c r="ME152" s="172"/>
      <c r="MF152" s="172"/>
      <c r="MG152" s="172"/>
      <c r="MH152" s="172"/>
      <c r="MI152" s="172"/>
      <c r="MJ152" s="172"/>
      <c r="MK152" s="172"/>
      <c r="ML152" s="172"/>
      <c r="MM152" s="172"/>
      <c r="MN152" s="172"/>
      <c r="MO152" s="172"/>
      <c r="MP152" s="172"/>
      <c r="MQ152" s="172"/>
      <c r="MR152" s="172"/>
      <c r="MS152" s="172"/>
      <c r="MT152" s="172"/>
      <c r="MU152" s="172"/>
      <c r="MV152" s="172"/>
      <c r="MW152" s="172"/>
      <c r="MX152" s="172"/>
      <c r="MY152" s="172"/>
      <c r="MZ152" s="172"/>
      <c r="NA152" s="172"/>
      <c r="NB152" s="172"/>
      <c r="NC152" s="172"/>
      <c r="ND152" s="172"/>
      <c r="NE152" s="172"/>
      <c r="NF152" s="172"/>
      <c r="NG152" s="172"/>
      <c r="NH152" s="172"/>
      <c r="NI152" s="172"/>
      <c r="NJ152" s="172"/>
      <c r="NK152" s="172"/>
      <c r="NL152" s="172"/>
      <c r="NM152" s="172"/>
      <c r="NN152" s="172"/>
      <c r="NO152" s="172"/>
      <c r="NP152" s="172"/>
      <c r="NQ152" s="172"/>
      <c r="NR152" s="172"/>
      <c r="NS152" s="172"/>
      <c r="NT152" s="172"/>
      <c r="NU152" s="172"/>
      <c r="NV152" s="172"/>
      <c r="NW152" s="172"/>
      <c r="NX152" s="172"/>
      <c r="NY152" s="172"/>
      <c r="NZ152" s="172"/>
      <c r="OA152" s="172"/>
      <c r="OB152" s="172"/>
      <c r="OC152" s="172"/>
      <c r="OD152" s="172"/>
      <c r="OE152" s="172"/>
      <c r="OF152" s="172"/>
      <c r="OG152" s="172"/>
      <c r="OH152" s="172"/>
      <c r="OI152" s="172"/>
      <c r="OJ152" s="172"/>
      <c r="OK152" s="172"/>
      <c r="OL152" s="172"/>
      <c r="OM152" s="172"/>
      <c r="ON152" s="172"/>
      <c r="OO152" s="172"/>
      <c r="OP152" s="172"/>
      <c r="OQ152" s="172"/>
      <c r="OR152" s="172"/>
      <c r="OS152" s="172"/>
      <c r="OT152" s="172"/>
      <c r="OU152" s="172"/>
      <c r="OV152" s="172"/>
      <c r="OW152" s="172"/>
      <c r="OX152" s="172"/>
      <c r="OY152" s="172"/>
      <c r="OZ152" s="172"/>
      <c r="PA152" s="172"/>
      <c r="PB152" s="172"/>
      <c r="PC152" s="172"/>
      <c r="PD152" s="172"/>
      <c r="PE152" s="172"/>
      <c r="PF152" s="172"/>
      <c r="PG152" s="172"/>
      <c r="PH152" s="172"/>
      <c r="PI152" s="172"/>
      <c r="PJ152" s="172"/>
      <c r="PK152" s="172"/>
      <c r="PL152" s="172"/>
      <c r="PM152" s="172"/>
      <c r="PN152" s="172"/>
      <c r="PO152" s="172"/>
      <c r="PP152" s="172"/>
      <c r="PQ152" s="172"/>
      <c r="PR152" s="172"/>
      <c r="PS152" s="172"/>
      <c r="PT152" s="172"/>
      <c r="PU152" s="172"/>
      <c r="PV152" s="172"/>
      <c r="PW152" s="172"/>
      <c r="PX152" s="172"/>
      <c r="PY152" s="172"/>
      <c r="PZ152" s="172"/>
      <c r="QA152" s="172"/>
      <c r="QB152" s="172"/>
      <c r="QC152" s="172"/>
      <c r="QD152" s="172"/>
      <c r="QE152" s="172"/>
      <c r="QF152" s="172"/>
      <c r="QG152" s="172"/>
      <c r="QH152" s="172"/>
      <c r="QI152" s="172"/>
      <c r="QJ152" s="172"/>
      <c r="QK152" s="172"/>
      <c r="QL152" s="172"/>
      <c r="QM152" s="172"/>
      <c r="QN152" s="172"/>
      <c r="QO152" s="172"/>
      <c r="QP152" s="172"/>
      <c r="QQ152" s="172"/>
      <c r="QR152" s="172"/>
      <c r="QS152" s="172"/>
      <c r="QT152" s="172"/>
      <c r="QU152" s="172"/>
      <c r="QV152" s="172"/>
      <c r="QW152" s="172"/>
      <c r="QX152" s="172"/>
      <c r="QY152" s="172"/>
      <c r="QZ152" s="172"/>
      <c r="RA152" s="172"/>
      <c r="RB152" s="172"/>
      <c r="RC152" s="172"/>
      <c r="RD152" s="172"/>
      <c r="RE152" s="172"/>
      <c r="RF152" s="172"/>
      <c r="RG152" s="172"/>
      <c r="RH152" s="172"/>
      <c r="RI152" s="172"/>
      <c r="RJ152" s="172"/>
      <c r="RK152" s="172"/>
      <c r="RL152" s="172"/>
      <c r="RM152" s="172"/>
      <c r="RN152" s="172"/>
      <c r="RO152" s="172"/>
      <c r="RP152" s="172"/>
      <c r="RQ152" s="172"/>
      <c r="RR152" s="172"/>
      <c r="RS152" s="172"/>
      <c r="RT152" s="172"/>
      <c r="RU152" s="172"/>
      <c r="RV152" s="172"/>
      <c r="RW152" s="172"/>
      <c r="RX152" s="172"/>
      <c r="RY152" s="172"/>
      <c r="RZ152" s="172"/>
      <c r="SA152" s="172"/>
      <c r="SB152" s="172"/>
      <c r="SC152" s="172"/>
      <c r="SD152" s="172"/>
      <c r="SE152" s="172"/>
      <c r="SF152" s="172"/>
      <c r="SG152" s="172"/>
      <c r="SH152" s="172"/>
      <c r="SI152" s="172"/>
      <c r="SJ152" s="172"/>
      <c r="SK152" s="172"/>
      <c r="SL152" s="172"/>
      <c r="SM152" s="172"/>
      <c r="SN152" s="172"/>
      <c r="SO152" s="172"/>
      <c r="SP152" s="172"/>
      <c r="SQ152" s="172"/>
      <c r="SR152" s="172"/>
      <c r="SS152" s="172"/>
      <c r="ST152" s="172"/>
      <c r="SU152" s="172"/>
      <c r="SV152" s="172"/>
      <c r="SW152" s="172"/>
      <c r="SX152" s="172"/>
      <c r="SY152" s="172"/>
      <c r="SZ152" s="172"/>
      <c r="TA152" s="172"/>
      <c r="TB152" s="172"/>
      <c r="TC152" s="172"/>
      <c r="TD152" s="172"/>
      <c r="TE152" s="172"/>
      <c r="TF152" s="172"/>
      <c r="TG152" s="172"/>
      <c r="TH152" s="172"/>
      <c r="TI152" s="172"/>
      <c r="TJ152" s="172"/>
      <c r="TK152" s="172"/>
      <c r="TL152" s="172"/>
      <c r="TM152" s="172"/>
      <c r="TN152" s="172"/>
      <c r="TO152" s="172"/>
      <c r="TP152" s="172"/>
      <c r="TQ152" s="172"/>
      <c r="TR152" s="172"/>
      <c r="TS152" s="172"/>
      <c r="TT152" s="172"/>
      <c r="TU152" s="172"/>
      <c r="TV152" s="172"/>
      <c r="TW152" s="172"/>
      <c r="TX152" s="172"/>
      <c r="TY152" s="172"/>
      <c r="TZ152" s="172"/>
      <c r="UA152" s="172"/>
      <c r="UB152" s="172"/>
      <c r="UC152" s="172"/>
      <c r="UD152" s="172"/>
      <c r="UE152" s="172"/>
      <c r="UF152" s="172"/>
      <c r="UG152" s="172"/>
      <c r="UH152" s="172"/>
      <c r="UI152" s="172"/>
      <c r="UJ152" s="172"/>
      <c r="UK152" s="172"/>
      <c r="UL152" s="172"/>
      <c r="UM152" s="172"/>
      <c r="UN152" s="172"/>
      <c r="UO152" s="172"/>
      <c r="UP152" s="172"/>
      <c r="UQ152" s="172"/>
      <c r="UR152" s="172"/>
      <c r="US152" s="172"/>
      <c r="UT152" s="172"/>
      <c r="UU152" s="172"/>
      <c r="UV152" s="172"/>
      <c r="UW152" s="172"/>
      <c r="UX152" s="172"/>
      <c r="UY152" s="172"/>
      <c r="UZ152" s="172"/>
      <c r="VA152" s="172"/>
      <c r="VB152" s="172"/>
      <c r="VC152" s="172"/>
      <c r="VD152" s="172"/>
      <c r="VE152" s="172"/>
      <c r="VF152" s="172"/>
      <c r="VG152" s="172"/>
      <c r="VH152" s="172"/>
      <c r="VI152" s="172"/>
      <c r="VJ152" s="172"/>
      <c r="VK152" s="172"/>
      <c r="VL152" s="172"/>
      <c r="VM152" s="172"/>
      <c r="VN152" s="172"/>
      <c r="VO152" s="172"/>
      <c r="VP152" s="172"/>
      <c r="VQ152" s="172"/>
      <c r="VR152" s="172"/>
      <c r="VS152" s="172"/>
      <c r="VT152" s="172"/>
      <c r="VU152" s="172"/>
      <c r="VV152" s="172"/>
      <c r="VW152" s="172"/>
      <c r="VX152" s="172"/>
      <c r="VY152" s="172"/>
      <c r="VZ152" s="172"/>
      <c r="WA152" s="172"/>
      <c r="WB152" s="172"/>
      <c r="WC152" s="172"/>
      <c r="WD152" s="172"/>
      <c r="WE152" s="172"/>
      <c r="WF152" s="172"/>
      <c r="WG152" s="172"/>
      <c r="WH152" s="172"/>
      <c r="WI152" s="172"/>
      <c r="WJ152" s="172"/>
      <c r="WK152" s="172"/>
      <c r="WL152" s="172"/>
      <c r="WM152" s="172"/>
      <c r="WN152" s="172"/>
      <c r="WO152" s="172"/>
      <c r="WP152" s="172"/>
      <c r="WQ152" s="172"/>
      <c r="WR152" s="172"/>
      <c r="WS152" s="172"/>
      <c r="WT152" s="172"/>
      <c r="WU152" s="172"/>
      <c r="WV152" s="172"/>
      <c r="WW152" s="172"/>
      <c r="WX152" s="172"/>
      <c r="WY152" s="172"/>
      <c r="WZ152" s="172"/>
      <c r="XA152" s="172"/>
      <c r="XB152" s="172"/>
      <c r="XC152" s="172"/>
      <c r="XD152" s="172"/>
      <c r="XE152" s="172"/>
      <c r="XF152" s="172"/>
      <c r="XG152" s="172"/>
      <c r="XH152" s="172"/>
      <c r="XI152" s="172"/>
      <c r="XJ152" s="172"/>
      <c r="XK152" s="172"/>
      <c r="XL152" s="172"/>
      <c r="XM152" s="172"/>
      <c r="XN152" s="172"/>
      <c r="XO152" s="172"/>
      <c r="XP152" s="172"/>
      <c r="XQ152" s="172"/>
      <c r="XR152" s="172"/>
      <c r="XS152" s="172"/>
      <c r="XT152" s="172"/>
      <c r="XU152" s="172"/>
      <c r="XV152" s="172"/>
      <c r="XW152" s="172"/>
      <c r="XX152" s="172"/>
      <c r="XY152" s="172"/>
      <c r="XZ152" s="172"/>
      <c r="YA152" s="172"/>
      <c r="YB152" s="172"/>
      <c r="YC152" s="172"/>
      <c r="YD152" s="172"/>
      <c r="YE152" s="172"/>
      <c r="YF152" s="172"/>
      <c r="YG152" s="172"/>
      <c r="YH152" s="172"/>
      <c r="YI152" s="172"/>
      <c r="YJ152" s="172"/>
      <c r="YK152" s="172"/>
      <c r="YL152" s="172"/>
      <c r="YM152" s="172"/>
      <c r="YN152" s="172"/>
      <c r="YO152" s="172"/>
      <c r="YP152" s="172"/>
      <c r="YQ152" s="172"/>
      <c r="YR152" s="172"/>
      <c r="YS152" s="172"/>
      <c r="YT152" s="172"/>
      <c r="YU152" s="172"/>
      <c r="YV152" s="172"/>
      <c r="YW152" s="172"/>
      <c r="YX152" s="172"/>
      <c r="YY152" s="172"/>
      <c r="YZ152" s="172"/>
      <c r="ZA152" s="172"/>
      <c r="ZB152" s="172"/>
      <c r="ZC152" s="172"/>
      <c r="ZD152" s="172"/>
      <c r="ZE152" s="172"/>
      <c r="ZF152" s="172"/>
      <c r="ZG152" s="172"/>
      <c r="ZH152" s="172"/>
      <c r="ZI152" s="172"/>
      <c r="ZJ152" s="172"/>
      <c r="ZK152" s="172"/>
      <c r="ZL152" s="172"/>
      <c r="ZM152" s="172"/>
      <c r="ZN152" s="172"/>
      <c r="ZO152" s="172"/>
      <c r="ZP152" s="172"/>
      <c r="ZQ152" s="172"/>
      <c r="ZR152" s="172"/>
      <c r="ZS152" s="172"/>
      <c r="ZT152" s="172"/>
      <c r="ZU152" s="172"/>
      <c r="ZV152" s="172"/>
      <c r="ZW152" s="172"/>
      <c r="ZX152" s="172"/>
      <c r="ZY152" s="172"/>
      <c r="ZZ152" s="172"/>
      <c r="AAA152" s="172"/>
      <c r="AAB152" s="172"/>
      <c r="AAC152" s="172"/>
      <c r="AAD152" s="172"/>
      <c r="AAE152" s="172"/>
      <c r="AAF152" s="172"/>
      <c r="AAG152" s="172"/>
      <c r="AAH152" s="172"/>
      <c r="AAI152" s="172"/>
      <c r="AAJ152" s="172"/>
      <c r="AAK152" s="172"/>
      <c r="AAL152" s="172"/>
      <c r="AAM152" s="172"/>
      <c r="AAN152" s="172"/>
      <c r="AAO152" s="172"/>
      <c r="AAP152" s="172"/>
      <c r="AAQ152" s="172"/>
      <c r="AAR152" s="172"/>
      <c r="AAS152" s="172"/>
      <c r="AAT152" s="172"/>
      <c r="AAU152" s="172"/>
      <c r="AAV152" s="172"/>
      <c r="AAW152" s="172"/>
      <c r="AAX152" s="172"/>
      <c r="AAY152" s="172"/>
      <c r="AAZ152" s="172"/>
      <c r="ABA152" s="172"/>
      <c r="ABB152" s="172"/>
      <c r="ABC152" s="172"/>
      <c r="ABD152" s="172"/>
      <c r="ABE152" s="172"/>
      <c r="ABF152" s="172"/>
      <c r="ABG152" s="172"/>
      <c r="ABH152" s="172"/>
      <c r="ABI152" s="172"/>
      <c r="ABJ152" s="172"/>
      <c r="ABK152" s="172"/>
      <c r="ABL152" s="172"/>
      <c r="ABM152" s="172"/>
      <c r="ABN152" s="172"/>
      <c r="ABO152" s="172"/>
      <c r="ABP152" s="172"/>
      <c r="ABQ152" s="172"/>
      <c r="ABR152" s="172"/>
      <c r="ABS152" s="172"/>
      <c r="ABT152" s="172"/>
      <c r="ABU152" s="172"/>
      <c r="ABV152" s="172"/>
      <c r="ABW152" s="172"/>
      <c r="ABX152" s="172"/>
      <c r="ABY152" s="172"/>
      <c r="ABZ152" s="172"/>
      <c r="ACA152" s="172"/>
      <c r="ACB152" s="172"/>
      <c r="ACC152" s="172"/>
      <c r="ACD152" s="172"/>
      <c r="ACE152" s="172"/>
      <c r="ACF152" s="172"/>
      <c r="ACG152" s="172"/>
      <c r="ACH152" s="172"/>
      <c r="ACI152" s="172"/>
      <c r="ACJ152" s="172"/>
      <c r="ACK152" s="172"/>
      <c r="ACL152" s="172"/>
      <c r="ACM152" s="172"/>
      <c r="ACN152" s="172"/>
      <c r="ACO152" s="172"/>
      <c r="ACP152" s="172"/>
      <c r="ACQ152" s="172"/>
      <c r="ACR152" s="172"/>
      <c r="ACS152" s="172"/>
      <c r="ACT152" s="172"/>
      <c r="ACU152" s="172"/>
      <c r="ACV152" s="172"/>
      <c r="ACW152" s="172"/>
      <c r="ACX152" s="172"/>
      <c r="ACY152" s="172"/>
      <c r="ACZ152" s="172"/>
      <c r="ADA152" s="172"/>
      <c r="ADB152" s="172"/>
      <c r="ADC152" s="172"/>
      <c r="ADD152" s="172"/>
      <c r="ADE152" s="172"/>
      <c r="ADF152" s="172"/>
      <c r="ADG152" s="172"/>
      <c r="ADH152" s="172"/>
      <c r="ADI152" s="172"/>
      <c r="ADJ152" s="172"/>
      <c r="ADK152" s="172"/>
      <c r="ADL152" s="172"/>
      <c r="ADM152" s="172"/>
      <c r="ADN152" s="172"/>
      <c r="ADO152" s="172"/>
      <c r="ADP152" s="172"/>
      <c r="ADQ152" s="172"/>
      <c r="ADR152" s="172"/>
      <c r="ADS152" s="172"/>
      <c r="ADT152" s="172"/>
      <c r="ADU152" s="172"/>
      <c r="ADV152" s="172"/>
      <c r="ADW152" s="172"/>
      <c r="ADX152" s="172"/>
      <c r="ADY152" s="172"/>
      <c r="ADZ152" s="172"/>
      <c r="AEA152" s="172"/>
      <c r="AEB152" s="172"/>
      <c r="AEC152" s="172"/>
      <c r="AED152" s="172"/>
      <c r="AEE152" s="172"/>
      <c r="AEF152" s="172"/>
      <c r="AEG152" s="172"/>
      <c r="AEH152" s="172"/>
      <c r="AEI152" s="172"/>
      <c r="AEJ152" s="172"/>
      <c r="AEK152" s="172"/>
      <c r="AEL152" s="172"/>
      <c r="AEM152" s="172"/>
      <c r="AEN152" s="172"/>
      <c r="AEO152" s="172"/>
      <c r="AEP152" s="172"/>
      <c r="AEQ152" s="172"/>
      <c r="AER152" s="172"/>
      <c r="AES152" s="172"/>
      <c r="AET152" s="172"/>
      <c r="AEU152" s="172"/>
      <c r="AEV152" s="172"/>
      <c r="AEW152" s="172"/>
      <c r="AEX152" s="172"/>
      <c r="AEY152" s="172"/>
      <c r="AEZ152" s="172"/>
      <c r="AFA152" s="172"/>
      <c r="AFB152" s="172"/>
      <c r="AFC152" s="172"/>
      <c r="AFD152" s="172"/>
      <c r="AFE152" s="172"/>
      <c r="AFF152" s="172"/>
      <c r="AFG152" s="172"/>
      <c r="AFH152" s="172"/>
      <c r="AFI152" s="172"/>
      <c r="AFJ152" s="172"/>
      <c r="AFK152" s="172"/>
      <c r="AFL152" s="172"/>
      <c r="AFM152" s="172"/>
      <c r="AFN152" s="172"/>
      <c r="AFO152" s="172"/>
      <c r="AFP152" s="172"/>
      <c r="AFQ152" s="172"/>
      <c r="AFR152" s="172"/>
      <c r="AFS152" s="172"/>
      <c r="AFT152" s="172"/>
      <c r="AFU152" s="172"/>
      <c r="AFV152" s="172"/>
      <c r="AFW152" s="172"/>
      <c r="AFX152" s="172"/>
      <c r="AFY152" s="172"/>
      <c r="AFZ152" s="172"/>
      <c r="AGA152" s="172"/>
      <c r="AGB152" s="172"/>
      <c r="AGC152" s="172"/>
      <c r="AGD152" s="172"/>
      <c r="AGE152" s="172"/>
      <c r="AGF152" s="172"/>
      <c r="AGG152" s="172"/>
      <c r="AGH152" s="172"/>
      <c r="AGI152" s="172"/>
      <c r="AGJ152" s="172"/>
      <c r="AGK152" s="172"/>
      <c r="AGL152" s="172"/>
      <c r="AGM152" s="172"/>
      <c r="AGN152" s="172"/>
      <c r="AGO152" s="172"/>
      <c r="AGP152" s="172"/>
      <c r="AGQ152" s="172"/>
      <c r="AGR152" s="172"/>
      <c r="AGS152" s="172"/>
      <c r="AGT152" s="172"/>
      <c r="AGU152" s="172"/>
      <c r="AGV152" s="172"/>
      <c r="AGW152" s="172"/>
      <c r="AGX152" s="172"/>
      <c r="AGY152" s="172"/>
      <c r="AGZ152" s="172"/>
      <c r="AHA152" s="172"/>
      <c r="AHB152" s="172"/>
      <c r="AHC152" s="172"/>
      <c r="AHD152" s="172"/>
      <c r="AHE152" s="172"/>
      <c r="AHF152" s="172"/>
      <c r="AHG152" s="172"/>
      <c r="AHH152" s="172"/>
      <c r="AHI152" s="172"/>
      <c r="AHJ152" s="172"/>
      <c r="AHK152" s="172"/>
      <c r="AHL152" s="172"/>
      <c r="AHM152" s="172"/>
      <c r="AHN152" s="172"/>
      <c r="AHO152" s="172"/>
      <c r="AHP152" s="172"/>
      <c r="AHQ152" s="172"/>
      <c r="AHR152" s="172"/>
      <c r="AHS152" s="172"/>
      <c r="AHT152" s="172"/>
      <c r="AHU152" s="172"/>
      <c r="AHV152" s="172"/>
      <c r="AHW152" s="172"/>
      <c r="AHX152" s="172"/>
      <c r="AHY152" s="172"/>
      <c r="AHZ152" s="172"/>
      <c r="AIA152" s="172"/>
      <c r="AIB152" s="172"/>
      <c r="AIC152" s="172"/>
      <c r="AID152" s="172"/>
      <c r="AIE152" s="172"/>
      <c r="AIF152" s="172"/>
      <c r="AIG152" s="172"/>
      <c r="AIH152" s="172"/>
      <c r="AII152" s="172"/>
      <c r="AIJ152" s="172"/>
      <c r="AIK152" s="172"/>
      <c r="AIL152" s="172"/>
      <c r="AIM152" s="172"/>
      <c r="AIN152" s="172"/>
      <c r="AIO152" s="172"/>
      <c r="AIP152" s="172"/>
      <c r="AIQ152" s="172"/>
      <c r="AIR152" s="172"/>
      <c r="AIS152" s="172"/>
      <c r="AIT152" s="172"/>
      <c r="AIU152" s="172"/>
      <c r="AIV152" s="172"/>
      <c r="AIW152" s="172"/>
      <c r="AIX152" s="172"/>
      <c r="AIY152" s="172"/>
      <c r="AIZ152" s="172"/>
      <c r="AJA152" s="172"/>
      <c r="AJB152" s="172"/>
      <c r="AJC152" s="172"/>
      <c r="AJD152" s="172"/>
      <c r="AJE152" s="172"/>
      <c r="AJF152" s="172"/>
      <c r="AJG152" s="172"/>
      <c r="AJH152" s="172"/>
      <c r="AJI152" s="172"/>
      <c r="AJJ152" s="172"/>
      <c r="AJK152" s="172"/>
      <c r="AJL152" s="172"/>
      <c r="AJM152" s="172"/>
      <c r="AJN152" s="172"/>
      <c r="AJO152" s="172"/>
      <c r="AJP152" s="172"/>
      <c r="AJQ152" s="172"/>
      <c r="AJR152" s="172"/>
      <c r="AJS152" s="172"/>
      <c r="AJT152" s="172"/>
      <c r="AJU152" s="172"/>
      <c r="AJV152" s="172"/>
      <c r="AJW152" s="172"/>
      <c r="AJX152" s="172"/>
      <c r="AJY152" s="172"/>
      <c r="AJZ152" s="172"/>
      <c r="AKA152" s="172"/>
      <c r="AKB152" s="172"/>
      <c r="AKC152" s="172"/>
      <c r="AKD152" s="172"/>
      <c r="AKE152" s="172"/>
      <c r="AKF152" s="172"/>
      <c r="AKG152" s="172"/>
      <c r="AKH152" s="172"/>
      <c r="AKI152" s="172"/>
      <c r="AKJ152" s="172"/>
      <c r="AKK152" s="172"/>
      <c r="AKL152" s="172"/>
      <c r="AKM152" s="172"/>
      <c r="AKN152" s="172"/>
      <c r="AKO152" s="172"/>
      <c r="AKP152" s="172"/>
      <c r="AKQ152" s="172"/>
      <c r="AKR152" s="172"/>
      <c r="AKS152" s="172"/>
      <c r="AKT152" s="172"/>
      <c r="AKU152" s="172"/>
      <c r="AKV152" s="172"/>
      <c r="AKW152" s="172"/>
      <c r="AKX152" s="172"/>
      <c r="AKY152" s="172"/>
      <c r="AKZ152" s="172"/>
      <c r="ALA152" s="172"/>
      <c r="ALB152" s="172"/>
      <c r="ALC152" s="172"/>
      <c r="ALD152" s="172"/>
      <c r="ALE152" s="172"/>
      <c r="ALF152" s="172"/>
      <c r="ALG152" s="172"/>
      <c r="ALH152" s="172"/>
      <c r="ALI152" s="172"/>
      <c r="ALJ152" s="172"/>
      <c r="ALK152" s="172"/>
      <c r="ALL152" s="172"/>
      <c r="ALM152" s="172"/>
      <c r="ALN152" s="172"/>
      <c r="ALO152" s="172"/>
      <c r="ALP152" s="172"/>
      <c r="ALQ152" s="172"/>
      <c r="ALR152" s="172"/>
      <c r="ALS152" s="172"/>
      <c r="ALT152" s="172"/>
      <c r="ALU152" s="172"/>
      <c r="ALV152" s="172"/>
      <c r="ALW152" s="172"/>
      <c r="ALX152" s="172"/>
      <c r="ALY152" s="172"/>
      <c r="ALZ152" s="172"/>
      <c r="AMA152" s="172"/>
      <c r="AMB152" s="172"/>
      <c r="AMC152" s="172"/>
      <c r="AMD152" s="172"/>
      <c r="AME152" s="172"/>
      <c r="AMF152" s="172"/>
      <c r="AMG152" s="172"/>
      <c r="AMH152" s="172"/>
      <c r="AMI152" s="172"/>
      <c r="AMJ152" s="172"/>
      <c r="AMK152" s="172"/>
      <c r="AML152" s="172"/>
    </row>
    <row r="153" spans="1:1026" s="282" customFormat="1">
      <c r="A153" s="408" t="s">
        <v>565</v>
      </c>
      <c r="B153" s="408" t="s">
        <v>566</v>
      </c>
      <c r="C153" s="154">
        <f t="shared" si="169"/>
        <v>17</v>
      </c>
      <c r="D153" s="167">
        <f t="shared" si="170"/>
        <v>68</v>
      </c>
      <c r="E153" s="166" t="str">
        <f t="shared" si="171"/>
        <v>9C</v>
      </c>
      <c r="F153" s="367" t="str">
        <f t="shared" si="172"/>
        <v>1B</v>
      </c>
      <c r="G153" s="367" t="str">
        <f t="shared" si="173"/>
        <v>04</v>
      </c>
      <c r="H153" s="367" t="str">
        <f t="shared" si="174"/>
        <v>57</v>
      </c>
      <c r="I153" s="367" t="str">
        <f t="shared" si="175"/>
        <v>00</v>
      </c>
      <c r="J153" s="367" t="str">
        <f t="shared" si="176"/>
        <v>39</v>
      </c>
      <c r="K153" s="367" t="str">
        <f t="shared" si="177"/>
        <v>06</v>
      </c>
      <c r="L153" s="367" t="str">
        <f t="shared" si="178"/>
        <v>51</v>
      </c>
      <c r="M153" s="367" t="str">
        <f t="shared" si="179"/>
        <v>4</v>
      </c>
      <c r="N153" s="367" t="str">
        <f t="shared" si="180"/>
        <v/>
      </c>
      <c r="O153" s="156" t="str">
        <f t="shared" si="181"/>
        <v/>
      </c>
      <c r="P153" s="157" t="str">
        <f t="shared" si="214"/>
        <v>1</v>
      </c>
      <c r="Q153" s="158" t="str">
        <f t="shared" si="214"/>
        <v>0</v>
      </c>
      <c r="R153" s="158" t="str">
        <f t="shared" si="214"/>
        <v>0</v>
      </c>
      <c r="S153" s="159" t="str">
        <f t="shared" si="214"/>
        <v>1</v>
      </c>
      <c r="T153" s="158" t="str">
        <f t="shared" si="214"/>
        <v>1</v>
      </c>
      <c r="U153" s="158" t="str">
        <f t="shared" si="214"/>
        <v>1</v>
      </c>
      <c r="V153" s="158" t="str">
        <f t="shared" si="214"/>
        <v>0</v>
      </c>
      <c r="W153" s="159" t="str">
        <f t="shared" si="214"/>
        <v>0</v>
      </c>
      <c r="X153" s="158" t="str">
        <f t="shared" si="215"/>
        <v>0</v>
      </c>
      <c r="Y153" s="158" t="str">
        <f t="shared" si="215"/>
        <v>0</v>
      </c>
      <c r="Z153" s="158" t="str">
        <f t="shared" si="215"/>
        <v>0</v>
      </c>
      <c r="AA153" s="159" t="str">
        <f t="shared" si="215"/>
        <v>1</v>
      </c>
      <c r="AB153" s="161" t="str">
        <f t="shared" si="215"/>
        <v>1</v>
      </c>
      <c r="AC153" s="161" t="str">
        <f t="shared" si="215"/>
        <v>0</v>
      </c>
      <c r="AD153" s="158" t="str">
        <f t="shared" si="215"/>
        <v>1</v>
      </c>
      <c r="AE153" s="159" t="str">
        <f t="shared" si="215"/>
        <v>1</v>
      </c>
      <c r="AF153" s="367" t="str">
        <f t="shared" si="216"/>
        <v>0</v>
      </c>
      <c r="AG153" s="162" t="str">
        <f t="shared" si="216"/>
        <v>0</v>
      </c>
      <c r="AH153" s="163" t="str">
        <f t="shared" si="216"/>
        <v>0</v>
      </c>
      <c r="AI153" s="165" t="str">
        <f t="shared" si="216"/>
        <v>0</v>
      </c>
      <c r="AJ153" s="164" t="str">
        <f t="shared" si="216"/>
        <v>0</v>
      </c>
      <c r="AK153" s="164" t="str">
        <f t="shared" si="216"/>
        <v>1</v>
      </c>
      <c r="AL153" s="289" t="str">
        <f t="shared" si="216"/>
        <v>0</v>
      </c>
      <c r="AM153" s="165" t="str">
        <f t="shared" si="216"/>
        <v>0</v>
      </c>
      <c r="AN153" s="230" t="str">
        <f t="shared" si="217"/>
        <v>0</v>
      </c>
      <c r="AO153" s="230" t="str">
        <f t="shared" si="217"/>
        <v>1</v>
      </c>
      <c r="AP153" s="230" t="str">
        <f t="shared" si="217"/>
        <v>0</v>
      </c>
      <c r="AQ153" s="231" t="str">
        <f t="shared" si="217"/>
        <v>1</v>
      </c>
      <c r="AR153" s="230" t="str">
        <f t="shared" si="217"/>
        <v>0</v>
      </c>
      <c r="AS153" s="230" t="str">
        <f t="shared" si="217"/>
        <v>1</v>
      </c>
      <c r="AT153" s="230" t="str">
        <f t="shared" si="217"/>
        <v>1</v>
      </c>
      <c r="AU153" s="231" t="str">
        <f t="shared" si="217"/>
        <v>1</v>
      </c>
      <c r="AV153" s="230" t="str">
        <f t="shared" si="218"/>
        <v>0</v>
      </c>
      <c r="AW153" s="232" t="str">
        <f t="shared" si="218"/>
        <v>0</v>
      </c>
      <c r="AX153" s="232" t="str">
        <f t="shared" si="218"/>
        <v>0</v>
      </c>
      <c r="AY153" s="233" t="str">
        <f t="shared" si="218"/>
        <v>0</v>
      </c>
      <c r="AZ153" s="232" t="str">
        <f t="shared" si="218"/>
        <v>0</v>
      </c>
      <c r="BA153" s="232" t="str">
        <f t="shared" si="218"/>
        <v>0</v>
      </c>
      <c r="BB153" s="232" t="str">
        <f t="shared" si="218"/>
        <v>0</v>
      </c>
      <c r="BC153" s="233" t="str">
        <f t="shared" si="218"/>
        <v>0</v>
      </c>
      <c r="BD153" s="168" t="str">
        <f t="shared" si="219"/>
        <v>0</v>
      </c>
      <c r="BE153" s="168" t="str">
        <f t="shared" si="219"/>
        <v>0</v>
      </c>
      <c r="BF153" s="168" t="str">
        <f t="shared" si="219"/>
        <v>1</v>
      </c>
      <c r="BG153" s="169" t="str">
        <f t="shared" si="219"/>
        <v>1</v>
      </c>
      <c r="BH153" s="168" t="str">
        <f t="shared" si="219"/>
        <v>1</v>
      </c>
      <c r="BI153" s="168" t="str">
        <f t="shared" si="219"/>
        <v>0</v>
      </c>
      <c r="BJ153" s="168" t="str">
        <f t="shared" si="219"/>
        <v>0</v>
      </c>
      <c r="BK153" s="169" t="str">
        <f t="shared" si="219"/>
        <v>1</v>
      </c>
      <c r="BL153" s="168" t="str">
        <f t="shared" si="220"/>
        <v>0</v>
      </c>
      <c r="BM153" s="168" t="str">
        <f t="shared" si="220"/>
        <v>0</v>
      </c>
      <c r="BN153" s="168" t="str">
        <f t="shared" si="220"/>
        <v>0</v>
      </c>
      <c r="BO153" s="169" t="str">
        <f t="shared" si="220"/>
        <v>0</v>
      </c>
      <c r="BP153" s="168" t="str">
        <f t="shared" si="220"/>
        <v>0</v>
      </c>
      <c r="BQ153" s="168" t="str">
        <f t="shared" si="220"/>
        <v>1</v>
      </c>
      <c r="BR153" s="168" t="str">
        <f t="shared" si="220"/>
        <v>1</v>
      </c>
      <c r="BS153" s="169" t="str">
        <f t="shared" si="220"/>
        <v>0</v>
      </c>
      <c r="BT153" s="302" t="str">
        <f t="shared" si="221"/>
        <v>0</v>
      </c>
      <c r="BU153" s="302" t="str">
        <f t="shared" si="221"/>
        <v>1</v>
      </c>
      <c r="BV153" s="302" t="str">
        <f t="shared" si="221"/>
        <v>0</v>
      </c>
      <c r="BW153" s="303" t="str">
        <f t="shared" si="221"/>
        <v>1</v>
      </c>
      <c r="BX153" s="302" t="str">
        <f t="shared" si="221"/>
        <v>0</v>
      </c>
      <c r="BY153" s="302" t="str">
        <f t="shared" si="221"/>
        <v>0</v>
      </c>
      <c r="BZ153" s="302" t="str">
        <f t="shared" si="221"/>
        <v>0</v>
      </c>
      <c r="CA153" s="303" t="str">
        <f t="shared" si="221"/>
        <v>1</v>
      </c>
      <c r="CB153" s="164" t="str">
        <f t="shared" si="222"/>
        <v>0</v>
      </c>
      <c r="CC153" s="289" t="str">
        <f t="shared" si="222"/>
        <v>1</v>
      </c>
      <c r="CD153" s="340" t="str">
        <f t="shared" si="222"/>
        <v>0</v>
      </c>
      <c r="CE153" s="341" t="str">
        <f t="shared" si="222"/>
        <v>0</v>
      </c>
      <c r="CF153" s="340" t="str">
        <f t="shared" si="222"/>
        <v>0</v>
      </c>
      <c r="CG153" s="340" t="str">
        <f t="shared" si="222"/>
        <v>0</v>
      </c>
      <c r="CH153" s="340" t="str">
        <f t="shared" si="222"/>
        <v>0</v>
      </c>
      <c r="CI153" s="341" t="str">
        <f t="shared" si="222"/>
        <v>0</v>
      </c>
      <c r="CJ153" s="367"/>
      <c r="CK153" s="367"/>
      <c r="CL153" s="32" t="str">
        <f t="shared" si="223"/>
        <v>9C1B</v>
      </c>
      <c r="CM153" s="285">
        <f t="shared" si="182"/>
        <v>87</v>
      </c>
      <c r="CN153" s="285">
        <f t="shared" si="183"/>
        <v>97</v>
      </c>
      <c r="CO153" s="142">
        <f t="shared" si="184"/>
        <v>69.3</v>
      </c>
      <c r="CP153" s="142">
        <f t="shared" si="185"/>
        <v>20.722222222222221</v>
      </c>
      <c r="CQ153" s="154">
        <f t="shared" si="224"/>
        <v>2</v>
      </c>
      <c r="CR153" s="367"/>
      <c r="CS153" s="170">
        <f t="shared" si="186"/>
        <v>9</v>
      </c>
      <c r="CT153" s="23">
        <f t="shared" si="187"/>
        <v>12</v>
      </c>
      <c r="CU153" s="171">
        <f t="shared" si="188"/>
        <v>1</v>
      </c>
      <c r="CV153" s="23">
        <f t="shared" si="189"/>
        <v>11</v>
      </c>
      <c r="CW153" s="172">
        <f t="shared" si="190"/>
        <v>0</v>
      </c>
      <c r="CX153" s="24">
        <f t="shared" si="191"/>
        <v>4</v>
      </c>
      <c r="CY153" s="267">
        <f t="shared" si="192"/>
        <v>5</v>
      </c>
      <c r="CZ153" s="268">
        <f t="shared" si="193"/>
        <v>7</v>
      </c>
      <c r="DA153" s="267">
        <f t="shared" si="194"/>
        <v>0</v>
      </c>
      <c r="DB153" s="268">
        <f t="shared" si="195"/>
        <v>0</v>
      </c>
      <c r="DC153" s="173">
        <f t="shared" si="196"/>
        <v>3</v>
      </c>
      <c r="DD153" s="26">
        <f t="shared" si="197"/>
        <v>9</v>
      </c>
      <c r="DE153" s="173">
        <f t="shared" si="198"/>
        <v>0</v>
      </c>
      <c r="DF153" s="26">
        <f t="shared" si="199"/>
        <v>6</v>
      </c>
      <c r="DG153" s="326">
        <f t="shared" si="200"/>
        <v>5</v>
      </c>
      <c r="DH153" s="327">
        <f t="shared" si="201"/>
        <v>1</v>
      </c>
      <c r="DI153" s="172">
        <f t="shared" si="202"/>
        <v>4</v>
      </c>
      <c r="DJ153" s="24">
        <f t="shared" si="203"/>
        <v>0</v>
      </c>
      <c r="DK153" s="172"/>
      <c r="DL153" s="19">
        <f t="shared" si="204"/>
        <v>156</v>
      </c>
      <c r="DM153" s="19">
        <f t="shared" si="205"/>
        <v>27</v>
      </c>
      <c r="DN153" s="174">
        <f t="shared" si="206"/>
        <v>4</v>
      </c>
      <c r="DO153" s="278">
        <f t="shared" si="207"/>
        <v>87</v>
      </c>
      <c r="DP153" s="278">
        <f t="shared" si="208"/>
        <v>0</v>
      </c>
      <c r="DQ153" s="20">
        <f t="shared" si="209"/>
        <v>57</v>
      </c>
      <c r="DR153" s="20">
        <f t="shared" si="210"/>
        <v>6</v>
      </c>
      <c r="DS153" s="337">
        <f t="shared" si="211"/>
        <v>81</v>
      </c>
      <c r="DT153" s="174">
        <f t="shared" si="212"/>
        <v>64</v>
      </c>
      <c r="DU153" s="172">
        <f t="shared" si="213"/>
        <v>81</v>
      </c>
      <c r="DV153" s="172"/>
      <c r="DW153" s="172"/>
      <c r="DX153" s="172"/>
      <c r="DY153" s="172"/>
      <c r="DZ153" s="172"/>
      <c r="EA153" s="172"/>
      <c r="EB153" s="172"/>
      <c r="EC153" s="172"/>
      <c r="ED153" s="172"/>
      <c r="EE153" s="172"/>
      <c r="EF153" s="172"/>
      <c r="EG153" s="172"/>
      <c r="EH153" s="172"/>
      <c r="EI153" s="172"/>
      <c r="EJ153" s="172"/>
      <c r="EK153" s="172"/>
      <c r="EL153" s="172"/>
      <c r="EM153" s="172"/>
      <c r="EN153" s="172"/>
      <c r="EO153" s="172"/>
      <c r="EP153" s="172"/>
      <c r="EQ153" s="172"/>
      <c r="ER153" s="172"/>
      <c r="ES153" s="172"/>
      <c r="ET153" s="172"/>
      <c r="EU153" s="172"/>
      <c r="EV153" s="172"/>
      <c r="EW153" s="172"/>
      <c r="EX153" s="172"/>
      <c r="EY153" s="172"/>
      <c r="EZ153" s="172"/>
      <c r="FA153" s="172"/>
      <c r="FB153" s="172"/>
      <c r="FC153" s="172"/>
      <c r="FD153" s="172"/>
      <c r="FE153" s="172"/>
      <c r="FF153" s="172"/>
      <c r="FG153" s="172"/>
      <c r="FH153" s="172"/>
      <c r="FI153" s="172"/>
      <c r="FJ153" s="172"/>
      <c r="FK153" s="172"/>
      <c r="FL153" s="172"/>
      <c r="FM153" s="172"/>
      <c r="FN153" s="172"/>
      <c r="FO153" s="172"/>
      <c r="FP153" s="172"/>
      <c r="FQ153" s="172"/>
      <c r="FR153" s="172"/>
      <c r="FS153" s="172"/>
      <c r="FT153" s="172"/>
      <c r="FU153" s="172"/>
      <c r="FV153" s="172"/>
      <c r="FW153" s="172"/>
      <c r="FX153" s="172"/>
      <c r="FY153" s="172"/>
      <c r="FZ153" s="172"/>
      <c r="GA153" s="172"/>
      <c r="GB153" s="172"/>
      <c r="GC153" s="172"/>
      <c r="GD153" s="172"/>
      <c r="GE153" s="172"/>
      <c r="GF153" s="172"/>
      <c r="GG153" s="172"/>
      <c r="GH153" s="172"/>
      <c r="GI153" s="172"/>
      <c r="GJ153" s="172"/>
      <c r="GK153" s="172"/>
      <c r="GL153" s="172"/>
      <c r="GM153" s="172"/>
      <c r="GN153" s="172"/>
      <c r="GO153" s="172"/>
      <c r="GP153" s="172"/>
      <c r="GQ153" s="172"/>
      <c r="GR153" s="172"/>
      <c r="GS153" s="172"/>
      <c r="GT153" s="172"/>
      <c r="GU153" s="172"/>
      <c r="GV153" s="172"/>
      <c r="GW153" s="172"/>
      <c r="GX153" s="172"/>
      <c r="GY153" s="172"/>
      <c r="GZ153" s="172"/>
      <c r="HA153" s="172"/>
      <c r="HB153" s="172"/>
      <c r="HC153" s="172"/>
      <c r="HD153" s="172"/>
      <c r="HE153" s="172"/>
      <c r="HF153" s="172"/>
      <c r="HG153" s="172"/>
      <c r="HH153" s="172"/>
      <c r="HI153" s="172"/>
      <c r="HJ153" s="172"/>
      <c r="HK153" s="172"/>
      <c r="HL153" s="172"/>
      <c r="HM153" s="172"/>
      <c r="HN153" s="172"/>
      <c r="HO153" s="172"/>
      <c r="HP153" s="172"/>
      <c r="HQ153" s="172"/>
      <c r="HR153" s="172"/>
      <c r="HS153" s="172"/>
      <c r="HT153" s="172"/>
      <c r="HU153" s="172"/>
      <c r="HV153" s="172"/>
      <c r="HW153" s="172"/>
      <c r="HX153" s="172"/>
      <c r="HY153" s="172"/>
      <c r="HZ153" s="172"/>
      <c r="IA153" s="172"/>
      <c r="IB153" s="172"/>
      <c r="IC153" s="172"/>
      <c r="ID153" s="172"/>
      <c r="IE153" s="172"/>
      <c r="IF153" s="172"/>
      <c r="IG153" s="172"/>
      <c r="IH153" s="172"/>
      <c r="II153" s="172"/>
      <c r="IJ153" s="172"/>
      <c r="IK153" s="172"/>
      <c r="IL153" s="172"/>
      <c r="IM153" s="172"/>
      <c r="IN153" s="172"/>
      <c r="IO153" s="172"/>
      <c r="IP153" s="172"/>
      <c r="IQ153" s="172"/>
      <c r="IR153" s="172"/>
      <c r="IS153" s="172"/>
      <c r="IT153" s="172"/>
      <c r="IU153" s="172"/>
      <c r="IV153" s="172"/>
      <c r="IW153" s="172"/>
      <c r="IX153" s="172"/>
      <c r="IY153" s="172"/>
      <c r="IZ153" s="172"/>
      <c r="JA153" s="172"/>
      <c r="JB153" s="172"/>
      <c r="JC153" s="172"/>
      <c r="JD153" s="172"/>
      <c r="JE153" s="172"/>
      <c r="JF153" s="172"/>
      <c r="JG153" s="172"/>
      <c r="JH153" s="172"/>
      <c r="JI153" s="172"/>
      <c r="JJ153" s="172"/>
      <c r="JK153" s="172"/>
      <c r="JL153" s="172"/>
      <c r="JM153" s="172"/>
      <c r="JN153" s="172"/>
      <c r="JO153" s="172"/>
      <c r="JP153" s="172"/>
      <c r="JQ153" s="172"/>
      <c r="JR153" s="172"/>
      <c r="JS153" s="172"/>
      <c r="JT153" s="172"/>
      <c r="JU153" s="172"/>
      <c r="JV153" s="172"/>
      <c r="JW153" s="172"/>
      <c r="JX153" s="172"/>
      <c r="JY153" s="172"/>
      <c r="JZ153" s="172"/>
      <c r="KA153" s="172"/>
      <c r="KB153" s="172"/>
      <c r="KC153" s="172"/>
      <c r="KD153" s="172"/>
      <c r="KE153" s="172"/>
      <c r="KF153" s="172"/>
      <c r="KG153" s="172"/>
      <c r="KH153" s="172"/>
      <c r="KI153" s="172"/>
      <c r="KJ153" s="172"/>
      <c r="KK153" s="172"/>
      <c r="KL153" s="172"/>
      <c r="KM153" s="172"/>
      <c r="KN153" s="172"/>
      <c r="KO153" s="172"/>
      <c r="KP153" s="172"/>
      <c r="KQ153" s="172"/>
      <c r="KR153" s="172"/>
      <c r="KS153" s="172"/>
      <c r="KT153" s="172"/>
      <c r="KU153" s="172"/>
      <c r="KV153" s="172"/>
      <c r="KW153" s="172"/>
      <c r="KX153" s="172"/>
      <c r="KY153" s="172"/>
      <c r="KZ153" s="172"/>
      <c r="LA153" s="172"/>
      <c r="LB153" s="172"/>
      <c r="LC153" s="172"/>
      <c r="LD153" s="172"/>
      <c r="LE153" s="172"/>
      <c r="LF153" s="172"/>
      <c r="LG153" s="172"/>
      <c r="LH153" s="172"/>
      <c r="LI153" s="172"/>
      <c r="LJ153" s="172"/>
      <c r="LK153" s="172"/>
      <c r="LL153" s="172"/>
      <c r="LM153" s="172"/>
      <c r="LN153" s="172"/>
      <c r="LO153" s="172"/>
      <c r="LP153" s="172"/>
      <c r="LQ153" s="172"/>
      <c r="LR153" s="172"/>
      <c r="LS153" s="172"/>
      <c r="LT153" s="172"/>
      <c r="LU153" s="172"/>
      <c r="LV153" s="172"/>
      <c r="LW153" s="172"/>
      <c r="LX153" s="172"/>
      <c r="LY153" s="172"/>
      <c r="LZ153" s="172"/>
      <c r="MA153" s="172"/>
      <c r="MB153" s="172"/>
      <c r="MC153" s="172"/>
      <c r="MD153" s="172"/>
      <c r="ME153" s="172"/>
      <c r="MF153" s="172"/>
      <c r="MG153" s="172"/>
      <c r="MH153" s="172"/>
      <c r="MI153" s="172"/>
      <c r="MJ153" s="172"/>
      <c r="MK153" s="172"/>
      <c r="ML153" s="172"/>
      <c r="MM153" s="172"/>
      <c r="MN153" s="172"/>
      <c r="MO153" s="172"/>
      <c r="MP153" s="172"/>
      <c r="MQ153" s="172"/>
      <c r="MR153" s="172"/>
      <c r="MS153" s="172"/>
      <c r="MT153" s="172"/>
      <c r="MU153" s="172"/>
      <c r="MV153" s="172"/>
      <c r="MW153" s="172"/>
      <c r="MX153" s="172"/>
      <c r="MY153" s="172"/>
      <c r="MZ153" s="172"/>
      <c r="NA153" s="172"/>
      <c r="NB153" s="172"/>
      <c r="NC153" s="172"/>
      <c r="ND153" s="172"/>
      <c r="NE153" s="172"/>
      <c r="NF153" s="172"/>
      <c r="NG153" s="172"/>
      <c r="NH153" s="172"/>
      <c r="NI153" s="172"/>
      <c r="NJ153" s="172"/>
      <c r="NK153" s="172"/>
      <c r="NL153" s="172"/>
      <c r="NM153" s="172"/>
      <c r="NN153" s="172"/>
      <c r="NO153" s="172"/>
      <c r="NP153" s="172"/>
      <c r="NQ153" s="172"/>
      <c r="NR153" s="172"/>
      <c r="NS153" s="172"/>
      <c r="NT153" s="172"/>
      <c r="NU153" s="172"/>
      <c r="NV153" s="172"/>
      <c r="NW153" s="172"/>
      <c r="NX153" s="172"/>
      <c r="NY153" s="172"/>
      <c r="NZ153" s="172"/>
      <c r="OA153" s="172"/>
      <c r="OB153" s="172"/>
      <c r="OC153" s="172"/>
      <c r="OD153" s="172"/>
      <c r="OE153" s="172"/>
      <c r="OF153" s="172"/>
      <c r="OG153" s="172"/>
      <c r="OH153" s="172"/>
      <c r="OI153" s="172"/>
      <c r="OJ153" s="172"/>
      <c r="OK153" s="172"/>
      <c r="OL153" s="172"/>
      <c r="OM153" s="172"/>
      <c r="ON153" s="172"/>
      <c r="OO153" s="172"/>
      <c r="OP153" s="172"/>
      <c r="OQ153" s="172"/>
      <c r="OR153" s="172"/>
      <c r="OS153" s="172"/>
      <c r="OT153" s="172"/>
      <c r="OU153" s="172"/>
      <c r="OV153" s="172"/>
      <c r="OW153" s="172"/>
      <c r="OX153" s="172"/>
      <c r="OY153" s="172"/>
      <c r="OZ153" s="172"/>
      <c r="PA153" s="172"/>
      <c r="PB153" s="172"/>
      <c r="PC153" s="172"/>
      <c r="PD153" s="172"/>
      <c r="PE153" s="172"/>
      <c r="PF153" s="172"/>
      <c r="PG153" s="172"/>
      <c r="PH153" s="172"/>
      <c r="PI153" s="172"/>
      <c r="PJ153" s="172"/>
      <c r="PK153" s="172"/>
      <c r="PL153" s="172"/>
      <c r="PM153" s="172"/>
      <c r="PN153" s="172"/>
      <c r="PO153" s="172"/>
      <c r="PP153" s="172"/>
      <c r="PQ153" s="172"/>
      <c r="PR153" s="172"/>
      <c r="PS153" s="172"/>
      <c r="PT153" s="172"/>
      <c r="PU153" s="172"/>
      <c r="PV153" s="172"/>
      <c r="PW153" s="172"/>
      <c r="PX153" s="172"/>
      <c r="PY153" s="172"/>
      <c r="PZ153" s="172"/>
      <c r="QA153" s="172"/>
      <c r="QB153" s="172"/>
      <c r="QC153" s="172"/>
      <c r="QD153" s="172"/>
      <c r="QE153" s="172"/>
      <c r="QF153" s="172"/>
      <c r="QG153" s="172"/>
      <c r="QH153" s="172"/>
      <c r="QI153" s="172"/>
      <c r="QJ153" s="172"/>
      <c r="QK153" s="172"/>
      <c r="QL153" s="172"/>
      <c r="QM153" s="172"/>
      <c r="QN153" s="172"/>
      <c r="QO153" s="172"/>
      <c r="QP153" s="172"/>
      <c r="QQ153" s="172"/>
      <c r="QR153" s="172"/>
      <c r="QS153" s="172"/>
      <c r="QT153" s="172"/>
      <c r="QU153" s="172"/>
      <c r="QV153" s="172"/>
      <c r="QW153" s="172"/>
      <c r="QX153" s="172"/>
      <c r="QY153" s="172"/>
      <c r="QZ153" s="172"/>
      <c r="RA153" s="172"/>
      <c r="RB153" s="172"/>
      <c r="RC153" s="172"/>
      <c r="RD153" s="172"/>
      <c r="RE153" s="172"/>
      <c r="RF153" s="172"/>
      <c r="RG153" s="172"/>
      <c r="RH153" s="172"/>
      <c r="RI153" s="172"/>
      <c r="RJ153" s="172"/>
      <c r="RK153" s="172"/>
      <c r="RL153" s="172"/>
      <c r="RM153" s="172"/>
      <c r="RN153" s="172"/>
      <c r="RO153" s="172"/>
      <c r="RP153" s="172"/>
      <c r="RQ153" s="172"/>
      <c r="RR153" s="172"/>
      <c r="RS153" s="172"/>
      <c r="RT153" s="172"/>
      <c r="RU153" s="172"/>
      <c r="RV153" s="172"/>
      <c r="RW153" s="172"/>
      <c r="RX153" s="172"/>
      <c r="RY153" s="172"/>
      <c r="RZ153" s="172"/>
      <c r="SA153" s="172"/>
      <c r="SB153" s="172"/>
      <c r="SC153" s="172"/>
      <c r="SD153" s="172"/>
      <c r="SE153" s="172"/>
      <c r="SF153" s="172"/>
      <c r="SG153" s="172"/>
      <c r="SH153" s="172"/>
      <c r="SI153" s="172"/>
      <c r="SJ153" s="172"/>
      <c r="SK153" s="172"/>
      <c r="SL153" s="172"/>
      <c r="SM153" s="172"/>
      <c r="SN153" s="172"/>
      <c r="SO153" s="172"/>
      <c r="SP153" s="172"/>
      <c r="SQ153" s="172"/>
      <c r="SR153" s="172"/>
      <c r="SS153" s="172"/>
      <c r="ST153" s="172"/>
      <c r="SU153" s="172"/>
      <c r="SV153" s="172"/>
      <c r="SW153" s="172"/>
      <c r="SX153" s="172"/>
      <c r="SY153" s="172"/>
      <c r="SZ153" s="172"/>
      <c r="TA153" s="172"/>
      <c r="TB153" s="172"/>
      <c r="TC153" s="172"/>
      <c r="TD153" s="172"/>
      <c r="TE153" s="172"/>
      <c r="TF153" s="172"/>
      <c r="TG153" s="172"/>
      <c r="TH153" s="172"/>
      <c r="TI153" s="172"/>
      <c r="TJ153" s="172"/>
      <c r="TK153" s="172"/>
      <c r="TL153" s="172"/>
      <c r="TM153" s="172"/>
      <c r="TN153" s="172"/>
      <c r="TO153" s="172"/>
      <c r="TP153" s="172"/>
      <c r="TQ153" s="172"/>
      <c r="TR153" s="172"/>
      <c r="TS153" s="172"/>
      <c r="TT153" s="172"/>
      <c r="TU153" s="172"/>
      <c r="TV153" s="172"/>
      <c r="TW153" s="172"/>
      <c r="TX153" s="172"/>
      <c r="TY153" s="172"/>
      <c r="TZ153" s="172"/>
      <c r="UA153" s="172"/>
      <c r="UB153" s="172"/>
      <c r="UC153" s="172"/>
      <c r="UD153" s="172"/>
      <c r="UE153" s="172"/>
      <c r="UF153" s="172"/>
      <c r="UG153" s="172"/>
      <c r="UH153" s="172"/>
      <c r="UI153" s="172"/>
      <c r="UJ153" s="172"/>
      <c r="UK153" s="172"/>
      <c r="UL153" s="172"/>
      <c r="UM153" s="172"/>
      <c r="UN153" s="172"/>
      <c r="UO153" s="172"/>
      <c r="UP153" s="172"/>
      <c r="UQ153" s="172"/>
      <c r="UR153" s="172"/>
      <c r="US153" s="172"/>
      <c r="UT153" s="172"/>
      <c r="UU153" s="172"/>
      <c r="UV153" s="172"/>
      <c r="UW153" s="172"/>
      <c r="UX153" s="172"/>
      <c r="UY153" s="172"/>
      <c r="UZ153" s="172"/>
      <c r="VA153" s="172"/>
      <c r="VB153" s="172"/>
      <c r="VC153" s="172"/>
      <c r="VD153" s="172"/>
      <c r="VE153" s="172"/>
      <c r="VF153" s="172"/>
      <c r="VG153" s="172"/>
      <c r="VH153" s="172"/>
      <c r="VI153" s="172"/>
      <c r="VJ153" s="172"/>
      <c r="VK153" s="172"/>
      <c r="VL153" s="172"/>
      <c r="VM153" s="172"/>
      <c r="VN153" s="172"/>
      <c r="VO153" s="172"/>
      <c r="VP153" s="172"/>
      <c r="VQ153" s="172"/>
      <c r="VR153" s="172"/>
      <c r="VS153" s="172"/>
      <c r="VT153" s="172"/>
      <c r="VU153" s="172"/>
      <c r="VV153" s="172"/>
      <c r="VW153" s="172"/>
      <c r="VX153" s="172"/>
      <c r="VY153" s="172"/>
      <c r="VZ153" s="172"/>
      <c r="WA153" s="172"/>
      <c r="WB153" s="172"/>
      <c r="WC153" s="172"/>
      <c r="WD153" s="172"/>
      <c r="WE153" s="172"/>
      <c r="WF153" s="172"/>
      <c r="WG153" s="172"/>
      <c r="WH153" s="172"/>
      <c r="WI153" s="172"/>
      <c r="WJ153" s="172"/>
      <c r="WK153" s="172"/>
      <c r="WL153" s="172"/>
      <c r="WM153" s="172"/>
      <c r="WN153" s="172"/>
      <c r="WO153" s="172"/>
      <c r="WP153" s="172"/>
      <c r="WQ153" s="172"/>
      <c r="WR153" s="172"/>
      <c r="WS153" s="172"/>
      <c r="WT153" s="172"/>
      <c r="WU153" s="172"/>
      <c r="WV153" s="172"/>
      <c r="WW153" s="172"/>
      <c r="WX153" s="172"/>
      <c r="WY153" s="172"/>
      <c r="WZ153" s="172"/>
      <c r="XA153" s="172"/>
      <c r="XB153" s="172"/>
      <c r="XC153" s="172"/>
      <c r="XD153" s="172"/>
      <c r="XE153" s="172"/>
      <c r="XF153" s="172"/>
      <c r="XG153" s="172"/>
      <c r="XH153" s="172"/>
      <c r="XI153" s="172"/>
      <c r="XJ153" s="172"/>
      <c r="XK153" s="172"/>
      <c r="XL153" s="172"/>
      <c r="XM153" s="172"/>
      <c r="XN153" s="172"/>
      <c r="XO153" s="172"/>
      <c r="XP153" s="172"/>
      <c r="XQ153" s="172"/>
      <c r="XR153" s="172"/>
      <c r="XS153" s="172"/>
      <c r="XT153" s="172"/>
      <c r="XU153" s="172"/>
      <c r="XV153" s="172"/>
      <c r="XW153" s="172"/>
      <c r="XX153" s="172"/>
      <c r="XY153" s="172"/>
      <c r="XZ153" s="172"/>
      <c r="YA153" s="172"/>
      <c r="YB153" s="172"/>
      <c r="YC153" s="172"/>
      <c r="YD153" s="172"/>
      <c r="YE153" s="172"/>
      <c r="YF153" s="172"/>
      <c r="YG153" s="172"/>
      <c r="YH153" s="172"/>
      <c r="YI153" s="172"/>
      <c r="YJ153" s="172"/>
      <c r="YK153" s="172"/>
      <c r="YL153" s="172"/>
      <c r="YM153" s="172"/>
      <c r="YN153" s="172"/>
      <c r="YO153" s="172"/>
      <c r="YP153" s="172"/>
      <c r="YQ153" s="172"/>
      <c r="YR153" s="172"/>
      <c r="YS153" s="172"/>
      <c r="YT153" s="172"/>
      <c r="YU153" s="172"/>
      <c r="YV153" s="172"/>
      <c r="YW153" s="172"/>
      <c r="YX153" s="172"/>
      <c r="YY153" s="172"/>
      <c r="YZ153" s="172"/>
      <c r="ZA153" s="172"/>
      <c r="ZB153" s="172"/>
      <c r="ZC153" s="172"/>
      <c r="ZD153" s="172"/>
      <c r="ZE153" s="172"/>
      <c r="ZF153" s="172"/>
      <c r="ZG153" s="172"/>
      <c r="ZH153" s="172"/>
      <c r="ZI153" s="172"/>
      <c r="ZJ153" s="172"/>
      <c r="ZK153" s="172"/>
      <c r="ZL153" s="172"/>
      <c r="ZM153" s="172"/>
      <c r="ZN153" s="172"/>
      <c r="ZO153" s="172"/>
      <c r="ZP153" s="172"/>
      <c r="ZQ153" s="172"/>
      <c r="ZR153" s="172"/>
      <c r="ZS153" s="172"/>
      <c r="ZT153" s="172"/>
      <c r="ZU153" s="172"/>
      <c r="ZV153" s="172"/>
      <c r="ZW153" s="172"/>
      <c r="ZX153" s="172"/>
      <c r="ZY153" s="172"/>
      <c r="ZZ153" s="172"/>
      <c r="AAA153" s="172"/>
      <c r="AAB153" s="172"/>
      <c r="AAC153" s="172"/>
      <c r="AAD153" s="172"/>
      <c r="AAE153" s="172"/>
      <c r="AAF153" s="172"/>
      <c r="AAG153" s="172"/>
      <c r="AAH153" s="172"/>
      <c r="AAI153" s="172"/>
      <c r="AAJ153" s="172"/>
      <c r="AAK153" s="172"/>
      <c r="AAL153" s="172"/>
      <c r="AAM153" s="172"/>
      <c r="AAN153" s="172"/>
      <c r="AAO153" s="172"/>
      <c r="AAP153" s="172"/>
      <c r="AAQ153" s="172"/>
      <c r="AAR153" s="172"/>
      <c r="AAS153" s="172"/>
      <c r="AAT153" s="172"/>
      <c r="AAU153" s="172"/>
      <c r="AAV153" s="172"/>
      <c r="AAW153" s="172"/>
      <c r="AAX153" s="172"/>
      <c r="AAY153" s="172"/>
      <c r="AAZ153" s="172"/>
      <c r="ABA153" s="172"/>
      <c r="ABB153" s="172"/>
      <c r="ABC153" s="172"/>
      <c r="ABD153" s="172"/>
      <c r="ABE153" s="172"/>
      <c r="ABF153" s="172"/>
      <c r="ABG153" s="172"/>
      <c r="ABH153" s="172"/>
      <c r="ABI153" s="172"/>
      <c r="ABJ153" s="172"/>
      <c r="ABK153" s="172"/>
      <c r="ABL153" s="172"/>
      <c r="ABM153" s="172"/>
      <c r="ABN153" s="172"/>
      <c r="ABO153" s="172"/>
      <c r="ABP153" s="172"/>
      <c r="ABQ153" s="172"/>
      <c r="ABR153" s="172"/>
      <c r="ABS153" s="172"/>
      <c r="ABT153" s="172"/>
      <c r="ABU153" s="172"/>
      <c r="ABV153" s="172"/>
      <c r="ABW153" s="172"/>
      <c r="ABX153" s="172"/>
      <c r="ABY153" s="172"/>
      <c r="ABZ153" s="172"/>
      <c r="ACA153" s="172"/>
      <c r="ACB153" s="172"/>
      <c r="ACC153" s="172"/>
      <c r="ACD153" s="172"/>
      <c r="ACE153" s="172"/>
      <c r="ACF153" s="172"/>
      <c r="ACG153" s="172"/>
      <c r="ACH153" s="172"/>
      <c r="ACI153" s="172"/>
      <c r="ACJ153" s="172"/>
      <c r="ACK153" s="172"/>
      <c r="ACL153" s="172"/>
      <c r="ACM153" s="172"/>
      <c r="ACN153" s="172"/>
      <c r="ACO153" s="172"/>
      <c r="ACP153" s="172"/>
      <c r="ACQ153" s="172"/>
      <c r="ACR153" s="172"/>
      <c r="ACS153" s="172"/>
      <c r="ACT153" s="172"/>
      <c r="ACU153" s="172"/>
      <c r="ACV153" s="172"/>
      <c r="ACW153" s="172"/>
      <c r="ACX153" s="172"/>
      <c r="ACY153" s="172"/>
      <c r="ACZ153" s="172"/>
      <c r="ADA153" s="172"/>
      <c r="ADB153" s="172"/>
      <c r="ADC153" s="172"/>
      <c r="ADD153" s="172"/>
      <c r="ADE153" s="172"/>
      <c r="ADF153" s="172"/>
      <c r="ADG153" s="172"/>
      <c r="ADH153" s="172"/>
      <c r="ADI153" s="172"/>
      <c r="ADJ153" s="172"/>
      <c r="ADK153" s="172"/>
      <c r="ADL153" s="172"/>
      <c r="ADM153" s="172"/>
      <c r="ADN153" s="172"/>
      <c r="ADO153" s="172"/>
      <c r="ADP153" s="172"/>
      <c r="ADQ153" s="172"/>
      <c r="ADR153" s="172"/>
      <c r="ADS153" s="172"/>
      <c r="ADT153" s="172"/>
      <c r="ADU153" s="172"/>
      <c r="ADV153" s="172"/>
      <c r="ADW153" s="172"/>
      <c r="ADX153" s="172"/>
      <c r="ADY153" s="172"/>
      <c r="ADZ153" s="172"/>
      <c r="AEA153" s="172"/>
      <c r="AEB153" s="172"/>
      <c r="AEC153" s="172"/>
      <c r="AED153" s="172"/>
      <c r="AEE153" s="172"/>
      <c r="AEF153" s="172"/>
      <c r="AEG153" s="172"/>
      <c r="AEH153" s="172"/>
      <c r="AEI153" s="172"/>
      <c r="AEJ153" s="172"/>
      <c r="AEK153" s="172"/>
      <c r="AEL153" s="172"/>
      <c r="AEM153" s="172"/>
      <c r="AEN153" s="172"/>
      <c r="AEO153" s="172"/>
      <c r="AEP153" s="172"/>
      <c r="AEQ153" s="172"/>
      <c r="AER153" s="172"/>
      <c r="AES153" s="172"/>
      <c r="AET153" s="172"/>
      <c r="AEU153" s="172"/>
      <c r="AEV153" s="172"/>
      <c r="AEW153" s="172"/>
      <c r="AEX153" s="172"/>
      <c r="AEY153" s="172"/>
      <c r="AEZ153" s="172"/>
      <c r="AFA153" s="172"/>
      <c r="AFB153" s="172"/>
      <c r="AFC153" s="172"/>
      <c r="AFD153" s="172"/>
      <c r="AFE153" s="172"/>
      <c r="AFF153" s="172"/>
      <c r="AFG153" s="172"/>
      <c r="AFH153" s="172"/>
      <c r="AFI153" s="172"/>
      <c r="AFJ153" s="172"/>
      <c r="AFK153" s="172"/>
      <c r="AFL153" s="172"/>
      <c r="AFM153" s="172"/>
      <c r="AFN153" s="172"/>
      <c r="AFO153" s="172"/>
      <c r="AFP153" s="172"/>
      <c r="AFQ153" s="172"/>
      <c r="AFR153" s="172"/>
      <c r="AFS153" s="172"/>
      <c r="AFT153" s="172"/>
      <c r="AFU153" s="172"/>
      <c r="AFV153" s="172"/>
      <c r="AFW153" s="172"/>
      <c r="AFX153" s="172"/>
      <c r="AFY153" s="172"/>
      <c r="AFZ153" s="172"/>
      <c r="AGA153" s="172"/>
      <c r="AGB153" s="172"/>
      <c r="AGC153" s="172"/>
      <c r="AGD153" s="172"/>
      <c r="AGE153" s="172"/>
      <c r="AGF153" s="172"/>
      <c r="AGG153" s="172"/>
      <c r="AGH153" s="172"/>
      <c r="AGI153" s="172"/>
      <c r="AGJ153" s="172"/>
      <c r="AGK153" s="172"/>
      <c r="AGL153" s="172"/>
      <c r="AGM153" s="172"/>
      <c r="AGN153" s="172"/>
      <c r="AGO153" s="172"/>
      <c r="AGP153" s="172"/>
      <c r="AGQ153" s="172"/>
      <c r="AGR153" s="172"/>
      <c r="AGS153" s="172"/>
      <c r="AGT153" s="172"/>
      <c r="AGU153" s="172"/>
      <c r="AGV153" s="172"/>
      <c r="AGW153" s="172"/>
      <c r="AGX153" s="172"/>
      <c r="AGY153" s="172"/>
      <c r="AGZ153" s="172"/>
      <c r="AHA153" s="172"/>
      <c r="AHB153" s="172"/>
      <c r="AHC153" s="172"/>
      <c r="AHD153" s="172"/>
      <c r="AHE153" s="172"/>
      <c r="AHF153" s="172"/>
      <c r="AHG153" s="172"/>
      <c r="AHH153" s="172"/>
      <c r="AHI153" s="172"/>
      <c r="AHJ153" s="172"/>
      <c r="AHK153" s="172"/>
      <c r="AHL153" s="172"/>
      <c r="AHM153" s="172"/>
      <c r="AHN153" s="172"/>
      <c r="AHO153" s="172"/>
      <c r="AHP153" s="172"/>
      <c r="AHQ153" s="172"/>
      <c r="AHR153" s="172"/>
      <c r="AHS153" s="172"/>
      <c r="AHT153" s="172"/>
      <c r="AHU153" s="172"/>
      <c r="AHV153" s="172"/>
      <c r="AHW153" s="172"/>
      <c r="AHX153" s="172"/>
      <c r="AHY153" s="172"/>
      <c r="AHZ153" s="172"/>
      <c r="AIA153" s="172"/>
      <c r="AIB153" s="172"/>
      <c r="AIC153" s="172"/>
      <c r="AID153" s="172"/>
      <c r="AIE153" s="172"/>
      <c r="AIF153" s="172"/>
      <c r="AIG153" s="172"/>
      <c r="AIH153" s="172"/>
      <c r="AII153" s="172"/>
      <c r="AIJ153" s="172"/>
      <c r="AIK153" s="172"/>
      <c r="AIL153" s="172"/>
      <c r="AIM153" s="172"/>
      <c r="AIN153" s="172"/>
      <c r="AIO153" s="172"/>
      <c r="AIP153" s="172"/>
      <c r="AIQ153" s="172"/>
      <c r="AIR153" s="172"/>
      <c r="AIS153" s="172"/>
      <c r="AIT153" s="172"/>
      <c r="AIU153" s="172"/>
      <c r="AIV153" s="172"/>
      <c r="AIW153" s="172"/>
      <c r="AIX153" s="172"/>
      <c r="AIY153" s="172"/>
      <c r="AIZ153" s="172"/>
      <c r="AJA153" s="172"/>
      <c r="AJB153" s="172"/>
      <c r="AJC153" s="172"/>
      <c r="AJD153" s="172"/>
      <c r="AJE153" s="172"/>
      <c r="AJF153" s="172"/>
      <c r="AJG153" s="172"/>
      <c r="AJH153" s="172"/>
      <c r="AJI153" s="172"/>
      <c r="AJJ153" s="172"/>
      <c r="AJK153" s="172"/>
      <c r="AJL153" s="172"/>
      <c r="AJM153" s="172"/>
      <c r="AJN153" s="172"/>
      <c r="AJO153" s="172"/>
      <c r="AJP153" s="172"/>
      <c r="AJQ153" s="172"/>
      <c r="AJR153" s="172"/>
      <c r="AJS153" s="172"/>
      <c r="AJT153" s="172"/>
      <c r="AJU153" s="172"/>
      <c r="AJV153" s="172"/>
      <c r="AJW153" s="172"/>
      <c r="AJX153" s="172"/>
      <c r="AJY153" s="172"/>
      <c r="AJZ153" s="172"/>
      <c r="AKA153" s="172"/>
      <c r="AKB153" s="172"/>
      <c r="AKC153" s="172"/>
      <c r="AKD153" s="172"/>
      <c r="AKE153" s="172"/>
      <c r="AKF153" s="172"/>
      <c r="AKG153" s="172"/>
      <c r="AKH153" s="172"/>
      <c r="AKI153" s="172"/>
      <c r="AKJ153" s="172"/>
      <c r="AKK153" s="172"/>
      <c r="AKL153" s="172"/>
      <c r="AKM153" s="172"/>
      <c r="AKN153" s="172"/>
      <c r="AKO153" s="172"/>
      <c r="AKP153" s="172"/>
      <c r="AKQ153" s="172"/>
      <c r="AKR153" s="172"/>
      <c r="AKS153" s="172"/>
      <c r="AKT153" s="172"/>
      <c r="AKU153" s="172"/>
      <c r="AKV153" s="172"/>
      <c r="AKW153" s="172"/>
      <c r="AKX153" s="172"/>
      <c r="AKY153" s="172"/>
      <c r="AKZ153" s="172"/>
      <c r="ALA153" s="172"/>
      <c r="ALB153" s="172"/>
      <c r="ALC153" s="172"/>
      <c r="ALD153" s="172"/>
      <c r="ALE153" s="172"/>
      <c r="ALF153" s="172"/>
      <c r="ALG153" s="172"/>
      <c r="ALH153" s="172"/>
      <c r="ALI153" s="172"/>
      <c r="ALJ153" s="172"/>
      <c r="ALK153" s="172"/>
      <c r="ALL153" s="172"/>
      <c r="ALM153" s="172"/>
      <c r="ALN153" s="172"/>
      <c r="ALO153" s="172"/>
      <c r="ALP153" s="172"/>
      <c r="ALQ153" s="172"/>
      <c r="ALR153" s="172"/>
      <c r="ALS153" s="172"/>
      <c r="ALT153" s="172"/>
      <c r="ALU153" s="172"/>
      <c r="ALV153" s="172"/>
      <c r="ALW153" s="172"/>
      <c r="ALX153" s="172"/>
      <c r="ALY153" s="172"/>
      <c r="ALZ153" s="172"/>
      <c r="AMA153" s="172"/>
      <c r="AMB153" s="172"/>
      <c r="AMC153" s="172"/>
      <c r="AMD153" s="172"/>
      <c r="AME153" s="172"/>
      <c r="AMF153" s="172"/>
      <c r="AMG153" s="172"/>
      <c r="AMH153" s="172"/>
      <c r="AMI153" s="172"/>
      <c r="AMJ153" s="172"/>
      <c r="AMK153" s="172"/>
      <c r="AML153" s="172"/>
    </row>
    <row r="154" spans="1:1026" s="282" customFormat="1">
      <c r="A154" s="408" t="s">
        <v>567</v>
      </c>
      <c r="B154" s="408" t="s">
        <v>568</v>
      </c>
      <c r="C154" s="154">
        <f t="shared" si="169"/>
        <v>17</v>
      </c>
      <c r="D154" s="167">
        <f t="shared" si="170"/>
        <v>68</v>
      </c>
      <c r="E154" s="166" t="str">
        <f t="shared" si="171"/>
        <v>9C</v>
      </c>
      <c r="F154" s="367" t="str">
        <f t="shared" si="172"/>
        <v>1B</v>
      </c>
      <c r="G154" s="367" t="str">
        <f t="shared" si="173"/>
        <v>0E</v>
      </c>
      <c r="H154" s="367" t="str">
        <f t="shared" si="174"/>
        <v>57</v>
      </c>
      <c r="I154" s="367" t="str">
        <f t="shared" si="175"/>
        <v>00</v>
      </c>
      <c r="J154" s="367" t="str">
        <f t="shared" si="176"/>
        <v>3F</v>
      </c>
      <c r="K154" s="367" t="str">
        <f t="shared" si="177"/>
        <v>06</v>
      </c>
      <c r="L154" s="367" t="str">
        <f t="shared" si="178"/>
        <v>61</v>
      </c>
      <c r="M154" s="367" t="str">
        <f t="shared" si="179"/>
        <v>4</v>
      </c>
      <c r="N154" s="367" t="str">
        <f t="shared" si="180"/>
        <v/>
      </c>
      <c r="O154" s="156" t="str">
        <f t="shared" si="181"/>
        <v/>
      </c>
      <c r="P154" s="157" t="str">
        <f t="shared" si="214"/>
        <v>1</v>
      </c>
      <c r="Q154" s="158" t="str">
        <f t="shared" si="214"/>
        <v>0</v>
      </c>
      <c r="R154" s="158" t="str">
        <f t="shared" si="214"/>
        <v>0</v>
      </c>
      <c r="S154" s="159" t="str">
        <f t="shared" si="214"/>
        <v>1</v>
      </c>
      <c r="T154" s="158" t="str">
        <f t="shared" si="214"/>
        <v>1</v>
      </c>
      <c r="U154" s="158" t="str">
        <f t="shared" si="214"/>
        <v>1</v>
      </c>
      <c r="V154" s="158" t="str">
        <f t="shared" si="214"/>
        <v>0</v>
      </c>
      <c r="W154" s="159" t="str">
        <f t="shared" ref="P154:W186" si="225">MID(HEX2BIN($E154,8),W$2,1)</f>
        <v>0</v>
      </c>
      <c r="X154" s="158" t="str">
        <f t="shared" si="215"/>
        <v>0</v>
      </c>
      <c r="Y154" s="158" t="str">
        <f t="shared" si="215"/>
        <v>0</v>
      </c>
      <c r="Z154" s="158" t="str">
        <f t="shared" si="215"/>
        <v>0</v>
      </c>
      <c r="AA154" s="159" t="str">
        <f t="shared" si="215"/>
        <v>1</v>
      </c>
      <c r="AB154" s="161" t="str">
        <f t="shared" si="215"/>
        <v>1</v>
      </c>
      <c r="AC154" s="161" t="str">
        <f t="shared" si="215"/>
        <v>0</v>
      </c>
      <c r="AD154" s="158" t="str">
        <f t="shared" si="215"/>
        <v>1</v>
      </c>
      <c r="AE154" s="159" t="str">
        <f t="shared" ref="X154:AE186" si="226">MID(HEX2BIN($F154,8),AE$2,1)</f>
        <v>1</v>
      </c>
      <c r="AF154" s="367" t="str">
        <f t="shared" si="216"/>
        <v>0</v>
      </c>
      <c r="AG154" s="162" t="str">
        <f t="shared" si="216"/>
        <v>0</v>
      </c>
      <c r="AH154" s="163" t="str">
        <f t="shared" si="216"/>
        <v>0</v>
      </c>
      <c r="AI154" s="165" t="str">
        <f t="shared" si="216"/>
        <v>0</v>
      </c>
      <c r="AJ154" s="164" t="str">
        <f t="shared" si="216"/>
        <v>1</v>
      </c>
      <c r="AK154" s="164" t="str">
        <f t="shared" si="216"/>
        <v>1</v>
      </c>
      <c r="AL154" s="289" t="str">
        <f t="shared" si="216"/>
        <v>1</v>
      </c>
      <c r="AM154" s="165" t="str">
        <f t="shared" ref="AF154:AM186" si="227">MID(HEX2BIN($G154,8),AM$2,1)</f>
        <v>0</v>
      </c>
      <c r="AN154" s="230" t="str">
        <f t="shared" si="217"/>
        <v>0</v>
      </c>
      <c r="AO154" s="230" t="str">
        <f t="shared" si="217"/>
        <v>1</v>
      </c>
      <c r="AP154" s="230" t="str">
        <f t="shared" si="217"/>
        <v>0</v>
      </c>
      <c r="AQ154" s="231" t="str">
        <f t="shared" si="217"/>
        <v>1</v>
      </c>
      <c r="AR154" s="230" t="str">
        <f t="shared" si="217"/>
        <v>0</v>
      </c>
      <c r="AS154" s="230" t="str">
        <f t="shared" si="217"/>
        <v>1</v>
      </c>
      <c r="AT154" s="230" t="str">
        <f t="shared" si="217"/>
        <v>1</v>
      </c>
      <c r="AU154" s="231" t="str">
        <f t="shared" ref="AN154:AU186" si="228">MID(HEX2BIN($H154,8),AU$2,1)</f>
        <v>1</v>
      </c>
      <c r="AV154" s="230" t="str">
        <f t="shared" si="218"/>
        <v>0</v>
      </c>
      <c r="AW154" s="232" t="str">
        <f t="shared" si="218"/>
        <v>0</v>
      </c>
      <c r="AX154" s="232" t="str">
        <f t="shared" si="218"/>
        <v>0</v>
      </c>
      <c r="AY154" s="233" t="str">
        <f t="shared" si="218"/>
        <v>0</v>
      </c>
      <c r="AZ154" s="232" t="str">
        <f t="shared" si="218"/>
        <v>0</v>
      </c>
      <c r="BA154" s="232" t="str">
        <f t="shared" si="218"/>
        <v>0</v>
      </c>
      <c r="BB154" s="232" t="str">
        <f t="shared" si="218"/>
        <v>0</v>
      </c>
      <c r="BC154" s="233" t="str">
        <f t="shared" ref="AV154:BC186" si="229">MID(HEX2BIN($I154,8),BC$2,1)</f>
        <v>0</v>
      </c>
      <c r="BD154" s="168" t="str">
        <f t="shared" si="219"/>
        <v>0</v>
      </c>
      <c r="BE154" s="168" t="str">
        <f t="shared" si="219"/>
        <v>0</v>
      </c>
      <c r="BF154" s="168" t="str">
        <f t="shared" si="219"/>
        <v>1</v>
      </c>
      <c r="BG154" s="169" t="str">
        <f t="shared" si="219"/>
        <v>1</v>
      </c>
      <c r="BH154" s="168" t="str">
        <f t="shared" si="219"/>
        <v>1</v>
      </c>
      <c r="BI154" s="168" t="str">
        <f t="shared" si="219"/>
        <v>1</v>
      </c>
      <c r="BJ154" s="168" t="str">
        <f t="shared" si="219"/>
        <v>1</v>
      </c>
      <c r="BK154" s="169" t="str">
        <f t="shared" ref="BD154:BK186" si="230">MID(HEX2BIN($J154,8),BK$2,1)</f>
        <v>1</v>
      </c>
      <c r="BL154" s="168" t="str">
        <f t="shared" si="220"/>
        <v>0</v>
      </c>
      <c r="BM154" s="168" t="str">
        <f t="shared" si="220"/>
        <v>0</v>
      </c>
      <c r="BN154" s="168" t="str">
        <f t="shared" si="220"/>
        <v>0</v>
      </c>
      <c r="BO154" s="169" t="str">
        <f t="shared" si="220"/>
        <v>0</v>
      </c>
      <c r="BP154" s="168" t="str">
        <f t="shared" si="220"/>
        <v>0</v>
      </c>
      <c r="BQ154" s="168" t="str">
        <f t="shared" si="220"/>
        <v>1</v>
      </c>
      <c r="BR154" s="168" t="str">
        <f t="shared" si="220"/>
        <v>1</v>
      </c>
      <c r="BS154" s="169" t="str">
        <f t="shared" ref="BL154:BS186" si="231">MID(HEX2BIN($K154,8),BS$2,1)</f>
        <v>0</v>
      </c>
      <c r="BT154" s="302" t="str">
        <f t="shared" si="221"/>
        <v>0</v>
      </c>
      <c r="BU154" s="302" t="str">
        <f t="shared" si="221"/>
        <v>1</v>
      </c>
      <c r="BV154" s="302" t="str">
        <f t="shared" si="221"/>
        <v>1</v>
      </c>
      <c r="BW154" s="303" t="str">
        <f t="shared" si="221"/>
        <v>0</v>
      </c>
      <c r="BX154" s="302" t="str">
        <f t="shared" si="221"/>
        <v>0</v>
      </c>
      <c r="BY154" s="302" t="str">
        <f t="shared" si="221"/>
        <v>0</v>
      </c>
      <c r="BZ154" s="302" t="str">
        <f t="shared" si="221"/>
        <v>0</v>
      </c>
      <c r="CA154" s="303" t="str">
        <f t="shared" ref="BT154:CA186" si="232">MID(HEX2BIN($L154,8),CA$2,1)</f>
        <v>1</v>
      </c>
      <c r="CB154" s="164" t="str">
        <f t="shared" si="222"/>
        <v>0</v>
      </c>
      <c r="CC154" s="289" t="str">
        <f t="shared" si="222"/>
        <v>1</v>
      </c>
      <c r="CD154" s="340" t="str">
        <f t="shared" si="222"/>
        <v>0</v>
      </c>
      <c r="CE154" s="341" t="str">
        <f t="shared" si="222"/>
        <v>0</v>
      </c>
      <c r="CF154" s="340" t="str">
        <f t="shared" si="222"/>
        <v>0</v>
      </c>
      <c r="CG154" s="340" t="str">
        <f t="shared" si="222"/>
        <v>0</v>
      </c>
      <c r="CH154" s="340" t="str">
        <f t="shared" si="222"/>
        <v>0</v>
      </c>
      <c r="CI154" s="341" t="str">
        <f t="shared" ref="CB154:CI186" si="233">MID(HEX2BIN($M154,8),CI$2,1)</f>
        <v>0</v>
      </c>
      <c r="CJ154" s="367"/>
      <c r="CK154" s="367"/>
      <c r="CL154" s="32" t="str">
        <f t="shared" si="223"/>
        <v>9C1B</v>
      </c>
      <c r="CM154" s="285">
        <f t="shared" si="182"/>
        <v>87</v>
      </c>
      <c r="CN154" s="285">
        <f t="shared" si="183"/>
        <v>97</v>
      </c>
      <c r="CO154" s="142">
        <f t="shared" si="184"/>
        <v>69.900000000000006</v>
      </c>
      <c r="CP154" s="142">
        <f t="shared" si="185"/>
        <v>21.055555555555557</v>
      </c>
      <c r="CQ154" s="154">
        <f t="shared" si="224"/>
        <v>7</v>
      </c>
      <c r="CR154" s="367"/>
      <c r="CS154" s="170">
        <f t="shared" si="186"/>
        <v>9</v>
      </c>
      <c r="CT154" s="23">
        <f t="shared" si="187"/>
        <v>12</v>
      </c>
      <c r="CU154" s="171">
        <f t="shared" si="188"/>
        <v>1</v>
      </c>
      <c r="CV154" s="23">
        <f t="shared" si="189"/>
        <v>11</v>
      </c>
      <c r="CW154" s="172">
        <f t="shared" si="190"/>
        <v>0</v>
      </c>
      <c r="CX154" s="24">
        <f t="shared" si="191"/>
        <v>14</v>
      </c>
      <c r="CY154" s="267">
        <f t="shared" si="192"/>
        <v>5</v>
      </c>
      <c r="CZ154" s="268">
        <f t="shared" si="193"/>
        <v>7</v>
      </c>
      <c r="DA154" s="267">
        <f t="shared" si="194"/>
        <v>0</v>
      </c>
      <c r="DB154" s="268">
        <f t="shared" si="195"/>
        <v>0</v>
      </c>
      <c r="DC154" s="173">
        <f t="shared" si="196"/>
        <v>3</v>
      </c>
      <c r="DD154" s="26">
        <f t="shared" si="197"/>
        <v>15</v>
      </c>
      <c r="DE154" s="173">
        <f t="shared" si="198"/>
        <v>0</v>
      </c>
      <c r="DF154" s="26">
        <f t="shared" si="199"/>
        <v>6</v>
      </c>
      <c r="DG154" s="326">
        <f t="shared" si="200"/>
        <v>6</v>
      </c>
      <c r="DH154" s="327">
        <f t="shared" si="201"/>
        <v>1</v>
      </c>
      <c r="DI154" s="172">
        <f t="shared" si="202"/>
        <v>4</v>
      </c>
      <c r="DJ154" s="24">
        <f t="shared" si="203"/>
        <v>0</v>
      </c>
      <c r="DK154" s="172"/>
      <c r="DL154" s="19">
        <f t="shared" si="204"/>
        <v>156</v>
      </c>
      <c r="DM154" s="19">
        <f t="shared" si="205"/>
        <v>27</v>
      </c>
      <c r="DN154" s="174">
        <f t="shared" si="206"/>
        <v>14</v>
      </c>
      <c r="DO154" s="278">
        <f t="shared" si="207"/>
        <v>87</v>
      </c>
      <c r="DP154" s="278">
        <f t="shared" si="208"/>
        <v>0</v>
      </c>
      <c r="DQ154" s="20">
        <f t="shared" si="209"/>
        <v>63</v>
      </c>
      <c r="DR154" s="20">
        <f t="shared" si="210"/>
        <v>6</v>
      </c>
      <c r="DS154" s="337">
        <f t="shared" si="211"/>
        <v>97</v>
      </c>
      <c r="DT154" s="174">
        <f t="shared" si="212"/>
        <v>64</v>
      </c>
      <c r="DU154" s="172">
        <f t="shared" si="213"/>
        <v>97</v>
      </c>
      <c r="DV154" s="172"/>
      <c r="DW154" s="172"/>
      <c r="DX154" s="172"/>
      <c r="DY154" s="172"/>
      <c r="DZ154" s="172"/>
      <c r="EA154" s="172"/>
      <c r="EB154" s="172"/>
      <c r="EC154" s="172"/>
      <c r="ED154" s="172"/>
      <c r="EE154" s="172"/>
      <c r="EF154" s="172"/>
      <c r="EG154" s="172"/>
      <c r="EH154" s="172"/>
      <c r="EI154" s="172"/>
      <c r="EJ154" s="172"/>
      <c r="EK154" s="172"/>
      <c r="EL154" s="172"/>
      <c r="EM154" s="172"/>
      <c r="EN154" s="172"/>
      <c r="EO154" s="172"/>
      <c r="EP154" s="172"/>
      <c r="EQ154" s="172"/>
      <c r="ER154" s="172"/>
      <c r="ES154" s="172"/>
      <c r="ET154" s="172"/>
      <c r="EU154" s="172"/>
      <c r="EV154" s="172"/>
      <c r="EW154" s="172"/>
      <c r="EX154" s="172"/>
      <c r="EY154" s="172"/>
      <c r="EZ154" s="172"/>
      <c r="FA154" s="172"/>
      <c r="FB154" s="172"/>
      <c r="FC154" s="172"/>
      <c r="FD154" s="172"/>
      <c r="FE154" s="172"/>
      <c r="FF154" s="172"/>
      <c r="FG154" s="172"/>
      <c r="FH154" s="172"/>
      <c r="FI154" s="172"/>
      <c r="FJ154" s="172"/>
      <c r="FK154" s="172"/>
      <c r="FL154" s="172"/>
      <c r="FM154" s="172"/>
      <c r="FN154" s="172"/>
      <c r="FO154" s="172"/>
      <c r="FP154" s="172"/>
      <c r="FQ154" s="172"/>
      <c r="FR154" s="172"/>
      <c r="FS154" s="172"/>
      <c r="FT154" s="172"/>
      <c r="FU154" s="172"/>
      <c r="FV154" s="172"/>
      <c r="FW154" s="172"/>
      <c r="FX154" s="172"/>
      <c r="FY154" s="172"/>
      <c r="FZ154" s="172"/>
      <c r="GA154" s="172"/>
      <c r="GB154" s="172"/>
      <c r="GC154" s="172"/>
      <c r="GD154" s="172"/>
      <c r="GE154" s="172"/>
      <c r="GF154" s="172"/>
      <c r="GG154" s="172"/>
      <c r="GH154" s="172"/>
      <c r="GI154" s="172"/>
      <c r="GJ154" s="172"/>
      <c r="GK154" s="172"/>
      <c r="GL154" s="172"/>
      <c r="GM154" s="172"/>
      <c r="GN154" s="172"/>
      <c r="GO154" s="172"/>
      <c r="GP154" s="172"/>
      <c r="GQ154" s="172"/>
      <c r="GR154" s="172"/>
      <c r="GS154" s="172"/>
      <c r="GT154" s="172"/>
      <c r="GU154" s="172"/>
      <c r="GV154" s="172"/>
      <c r="GW154" s="172"/>
      <c r="GX154" s="172"/>
      <c r="GY154" s="172"/>
      <c r="GZ154" s="172"/>
      <c r="HA154" s="172"/>
      <c r="HB154" s="172"/>
      <c r="HC154" s="172"/>
      <c r="HD154" s="172"/>
      <c r="HE154" s="172"/>
      <c r="HF154" s="172"/>
      <c r="HG154" s="172"/>
      <c r="HH154" s="172"/>
      <c r="HI154" s="172"/>
      <c r="HJ154" s="172"/>
      <c r="HK154" s="172"/>
      <c r="HL154" s="172"/>
      <c r="HM154" s="172"/>
      <c r="HN154" s="172"/>
      <c r="HO154" s="172"/>
      <c r="HP154" s="172"/>
      <c r="HQ154" s="172"/>
      <c r="HR154" s="172"/>
      <c r="HS154" s="172"/>
      <c r="HT154" s="172"/>
      <c r="HU154" s="172"/>
      <c r="HV154" s="172"/>
      <c r="HW154" s="172"/>
      <c r="HX154" s="172"/>
      <c r="HY154" s="172"/>
      <c r="HZ154" s="172"/>
      <c r="IA154" s="172"/>
      <c r="IB154" s="172"/>
      <c r="IC154" s="172"/>
      <c r="ID154" s="172"/>
      <c r="IE154" s="172"/>
      <c r="IF154" s="172"/>
      <c r="IG154" s="172"/>
      <c r="IH154" s="172"/>
      <c r="II154" s="172"/>
      <c r="IJ154" s="172"/>
      <c r="IK154" s="172"/>
      <c r="IL154" s="172"/>
      <c r="IM154" s="172"/>
      <c r="IN154" s="172"/>
      <c r="IO154" s="172"/>
      <c r="IP154" s="172"/>
      <c r="IQ154" s="172"/>
      <c r="IR154" s="172"/>
      <c r="IS154" s="172"/>
      <c r="IT154" s="172"/>
      <c r="IU154" s="172"/>
      <c r="IV154" s="172"/>
      <c r="IW154" s="172"/>
      <c r="IX154" s="172"/>
      <c r="IY154" s="172"/>
      <c r="IZ154" s="172"/>
      <c r="JA154" s="172"/>
      <c r="JB154" s="172"/>
      <c r="JC154" s="172"/>
      <c r="JD154" s="172"/>
      <c r="JE154" s="172"/>
      <c r="JF154" s="172"/>
      <c r="JG154" s="172"/>
      <c r="JH154" s="172"/>
      <c r="JI154" s="172"/>
      <c r="JJ154" s="172"/>
      <c r="JK154" s="172"/>
      <c r="JL154" s="172"/>
      <c r="JM154" s="172"/>
      <c r="JN154" s="172"/>
      <c r="JO154" s="172"/>
      <c r="JP154" s="172"/>
      <c r="JQ154" s="172"/>
      <c r="JR154" s="172"/>
      <c r="JS154" s="172"/>
      <c r="JT154" s="172"/>
      <c r="JU154" s="172"/>
      <c r="JV154" s="172"/>
      <c r="JW154" s="172"/>
      <c r="JX154" s="172"/>
      <c r="JY154" s="172"/>
      <c r="JZ154" s="172"/>
      <c r="KA154" s="172"/>
      <c r="KB154" s="172"/>
      <c r="KC154" s="172"/>
      <c r="KD154" s="172"/>
      <c r="KE154" s="172"/>
      <c r="KF154" s="172"/>
      <c r="KG154" s="172"/>
      <c r="KH154" s="172"/>
      <c r="KI154" s="172"/>
      <c r="KJ154" s="172"/>
      <c r="KK154" s="172"/>
      <c r="KL154" s="172"/>
      <c r="KM154" s="172"/>
      <c r="KN154" s="172"/>
      <c r="KO154" s="172"/>
      <c r="KP154" s="172"/>
      <c r="KQ154" s="172"/>
      <c r="KR154" s="172"/>
      <c r="KS154" s="172"/>
      <c r="KT154" s="172"/>
      <c r="KU154" s="172"/>
      <c r="KV154" s="172"/>
      <c r="KW154" s="172"/>
      <c r="KX154" s="172"/>
      <c r="KY154" s="172"/>
      <c r="KZ154" s="172"/>
      <c r="LA154" s="172"/>
      <c r="LB154" s="172"/>
      <c r="LC154" s="172"/>
      <c r="LD154" s="172"/>
      <c r="LE154" s="172"/>
      <c r="LF154" s="172"/>
      <c r="LG154" s="172"/>
      <c r="LH154" s="172"/>
      <c r="LI154" s="172"/>
      <c r="LJ154" s="172"/>
      <c r="LK154" s="172"/>
      <c r="LL154" s="172"/>
      <c r="LM154" s="172"/>
      <c r="LN154" s="172"/>
      <c r="LO154" s="172"/>
      <c r="LP154" s="172"/>
      <c r="LQ154" s="172"/>
      <c r="LR154" s="172"/>
      <c r="LS154" s="172"/>
      <c r="LT154" s="172"/>
      <c r="LU154" s="172"/>
      <c r="LV154" s="172"/>
      <c r="LW154" s="172"/>
      <c r="LX154" s="172"/>
      <c r="LY154" s="172"/>
      <c r="LZ154" s="172"/>
      <c r="MA154" s="172"/>
      <c r="MB154" s="172"/>
      <c r="MC154" s="172"/>
      <c r="MD154" s="172"/>
      <c r="ME154" s="172"/>
      <c r="MF154" s="172"/>
      <c r="MG154" s="172"/>
      <c r="MH154" s="172"/>
      <c r="MI154" s="172"/>
      <c r="MJ154" s="172"/>
      <c r="MK154" s="172"/>
      <c r="ML154" s="172"/>
      <c r="MM154" s="172"/>
      <c r="MN154" s="172"/>
      <c r="MO154" s="172"/>
      <c r="MP154" s="172"/>
      <c r="MQ154" s="172"/>
      <c r="MR154" s="172"/>
      <c r="MS154" s="172"/>
      <c r="MT154" s="172"/>
      <c r="MU154" s="172"/>
      <c r="MV154" s="172"/>
      <c r="MW154" s="172"/>
      <c r="MX154" s="172"/>
      <c r="MY154" s="172"/>
      <c r="MZ154" s="172"/>
      <c r="NA154" s="172"/>
      <c r="NB154" s="172"/>
      <c r="NC154" s="172"/>
      <c r="ND154" s="172"/>
      <c r="NE154" s="172"/>
      <c r="NF154" s="172"/>
      <c r="NG154" s="172"/>
      <c r="NH154" s="172"/>
      <c r="NI154" s="172"/>
      <c r="NJ154" s="172"/>
      <c r="NK154" s="172"/>
      <c r="NL154" s="172"/>
      <c r="NM154" s="172"/>
      <c r="NN154" s="172"/>
      <c r="NO154" s="172"/>
      <c r="NP154" s="172"/>
      <c r="NQ154" s="172"/>
      <c r="NR154" s="172"/>
      <c r="NS154" s="172"/>
      <c r="NT154" s="172"/>
      <c r="NU154" s="172"/>
      <c r="NV154" s="172"/>
      <c r="NW154" s="172"/>
      <c r="NX154" s="172"/>
      <c r="NY154" s="172"/>
      <c r="NZ154" s="172"/>
      <c r="OA154" s="172"/>
      <c r="OB154" s="172"/>
      <c r="OC154" s="172"/>
      <c r="OD154" s="172"/>
      <c r="OE154" s="172"/>
      <c r="OF154" s="172"/>
      <c r="OG154" s="172"/>
      <c r="OH154" s="172"/>
      <c r="OI154" s="172"/>
      <c r="OJ154" s="172"/>
      <c r="OK154" s="172"/>
      <c r="OL154" s="172"/>
      <c r="OM154" s="172"/>
      <c r="ON154" s="172"/>
      <c r="OO154" s="172"/>
      <c r="OP154" s="172"/>
      <c r="OQ154" s="172"/>
      <c r="OR154" s="172"/>
      <c r="OS154" s="172"/>
      <c r="OT154" s="172"/>
      <c r="OU154" s="172"/>
      <c r="OV154" s="172"/>
      <c r="OW154" s="172"/>
      <c r="OX154" s="172"/>
      <c r="OY154" s="172"/>
      <c r="OZ154" s="172"/>
      <c r="PA154" s="172"/>
      <c r="PB154" s="172"/>
      <c r="PC154" s="172"/>
      <c r="PD154" s="172"/>
      <c r="PE154" s="172"/>
      <c r="PF154" s="172"/>
      <c r="PG154" s="172"/>
      <c r="PH154" s="172"/>
      <c r="PI154" s="172"/>
      <c r="PJ154" s="172"/>
      <c r="PK154" s="172"/>
      <c r="PL154" s="172"/>
      <c r="PM154" s="172"/>
      <c r="PN154" s="172"/>
      <c r="PO154" s="172"/>
      <c r="PP154" s="172"/>
      <c r="PQ154" s="172"/>
      <c r="PR154" s="172"/>
      <c r="PS154" s="172"/>
      <c r="PT154" s="172"/>
      <c r="PU154" s="172"/>
      <c r="PV154" s="172"/>
      <c r="PW154" s="172"/>
      <c r="PX154" s="172"/>
      <c r="PY154" s="172"/>
      <c r="PZ154" s="172"/>
      <c r="QA154" s="172"/>
      <c r="QB154" s="172"/>
      <c r="QC154" s="172"/>
      <c r="QD154" s="172"/>
      <c r="QE154" s="172"/>
      <c r="QF154" s="172"/>
      <c r="QG154" s="172"/>
      <c r="QH154" s="172"/>
      <c r="QI154" s="172"/>
      <c r="QJ154" s="172"/>
      <c r="QK154" s="172"/>
      <c r="QL154" s="172"/>
      <c r="QM154" s="172"/>
      <c r="QN154" s="172"/>
      <c r="QO154" s="172"/>
      <c r="QP154" s="172"/>
      <c r="QQ154" s="172"/>
      <c r="QR154" s="172"/>
      <c r="QS154" s="172"/>
      <c r="QT154" s="172"/>
      <c r="QU154" s="172"/>
      <c r="QV154" s="172"/>
      <c r="QW154" s="172"/>
      <c r="QX154" s="172"/>
      <c r="QY154" s="172"/>
      <c r="QZ154" s="172"/>
      <c r="RA154" s="172"/>
      <c r="RB154" s="172"/>
      <c r="RC154" s="172"/>
      <c r="RD154" s="172"/>
      <c r="RE154" s="172"/>
      <c r="RF154" s="172"/>
      <c r="RG154" s="172"/>
      <c r="RH154" s="172"/>
      <c r="RI154" s="172"/>
      <c r="RJ154" s="172"/>
      <c r="RK154" s="172"/>
      <c r="RL154" s="172"/>
      <c r="RM154" s="172"/>
      <c r="RN154" s="172"/>
      <c r="RO154" s="172"/>
      <c r="RP154" s="172"/>
      <c r="RQ154" s="172"/>
      <c r="RR154" s="172"/>
      <c r="RS154" s="172"/>
      <c r="RT154" s="172"/>
      <c r="RU154" s="172"/>
      <c r="RV154" s="172"/>
      <c r="RW154" s="172"/>
      <c r="RX154" s="172"/>
      <c r="RY154" s="172"/>
      <c r="RZ154" s="172"/>
      <c r="SA154" s="172"/>
      <c r="SB154" s="172"/>
      <c r="SC154" s="172"/>
      <c r="SD154" s="172"/>
      <c r="SE154" s="172"/>
      <c r="SF154" s="172"/>
      <c r="SG154" s="172"/>
      <c r="SH154" s="172"/>
      <c r="SI154" s="172"/>
      <c r="SJ154" s="172"/>
      <c r="SK154" s="172"/>
      <c r="SL154" s="172"/>
      <c r="SM154" s="172"/>
      <c r="SN154" s="172"/>
      <c r="SO154" s="172"/>
      <c r="SP154" s="172"/>
      <c r="SQ154" s="172"/>
      <c r="SR154" s="172"/>
      <c r="SS154" s="172"/>
      <c r="ST154" s="172"/>
      <c r="SU154" s="172"/>
      <c r="SV154" s="172"/>
      <c r="SW154" s="172"/>
      <c r="SX154" s="172"/>
      <c r="SY154" s="172"/>
      <c r="SZ154" s="172"/>
      <c r="TA154" s="172"/>
      <c r="TB154" s="172"/>
      <c r="TC154" s="172"/>
      <c r="TD154" s="172"/>
      <c r="TE154" s="172"/>
      <c r="TF154" s="172"/>
      <c r="TG154" s="172"/>
      <c r="TH154" s="172"/>
      <c r="TI154" s="172"/>
      <c r="TJ154" s="172"/>
      <c r="TK154" s="172"/>
      <c r="TL154" s="172"/>
      <c r="TM154" s="172"/>
      <c r="TN154" s="172"/>
      <c r="TO154" s="172"/>
      <c r="TP154" s="172"/>
      <c r="TQ154" s="172"/>
      <c r="TR154" s="172"/>
      <c r="TS154" s="172"/>
      <c r="TT154" s="172"/>
      <c r="TU154" s="172"/>
      <c r="TV154" s="172"/>
      <c r="TW154" s="172"/>
      <c r="TX154" s="172"/>
      <c r="TY154" s="172"/>
      <c r="TZ154" s="172"/>
      <c r="UA154" s="172"/>
      <c r="UB154" s="172"/>
      <c r="UC154" s="172"/>
      <c r="UD154" s="172"/>
      <c r="UE154" s="172"/>
      <c r="UF154" s="172"/>
      <c r="UG154" s="172"/>
      <c r="UH154" s="172"/>
      <c r="UI154" s="172"/>
      <c r="UJ154" s="172"/>
      <c r="UK154" s="172"/>
      <c r="UL154" s="172"/>
      <c r="UM154" s="172"/>
      <c r="UN154" s="172"/>
      <c r="UO154" s="172"/>
      <c r="UP154" s="172"/>
      <c r="UQ154" s="172"/>
      <c r="UR154" s="172"/>
      <c r="US154" s="172"/>
      <c r="UT154" s="172"/>
      <c r="UU154" s="172"/>
      <c r="UV154" s="172"/>
      <c r="UW154" s="172"/>
      <c r="UX154" s="172"/>
      <c r="UY154" s="172"/>
      <c r="UZ154" s="172"/>
      <c r="VA154" s="172"/>
      <c r="VB154" s="172"/>
      <c r="VC154" s="172"/>
      <c r="VD154" s="172"/>
      <c r="VE154" s="172"/>
      <c r="VF154" s="172"/>
      <c r="VG154" s="172"/>
      <c r="VH154" s="172"/>
      <c r="VI154" s="172"/>
      <c r="VJ154" s="172"/>
      <c r="VK154" s="172"/>
      <c r="VL154" s="172"/>
      <c r="VM154" s="172"/>
      <c r="VN154" s="172"/>
      <c r="VO154" s="172"/>
      <c r="VP154" s="172"/>
      <c r="VQ154" s="172"/>
      <c r="VR154" s="172"/>
      <c r="VS154" s="172"/>
      <c r="VT154" s="172"/>
      <c r="VU154" s="172"/>
      <c r="VV154" s="172"/>
      <c r="VW154" s="172"/>
      <c r="VX154" s="172"/>
      <c r="VY154" s="172"/>
      <c r="VZ154" s="172"/>
      <c r="WA154" s="172"/>
      <c r="WB154" s="172"/>
      <c r="WC154" s="172"/>
      <c r="WD154" s="172"/>
      <c r="WE154" s="172"/>
      <c r="WF154" s="172"/>
      <c r="WG154" s="172"/>
      <c r="WH154" s="172"/>
      <c r="WI154" s="172"/>
      <c r="WJ154" s="172"/>
      <c r="WK154" s="172"/>
      <c r="WL154" s="172"/>
      <c r="WM154" s="172"/>
      <c r="WN154" s="172"/>
      <c r="WO154" s="172"/>
      <c r="WP154" s="172"/>
      <c r="WQ154" s="172"/>
      <c r="WR154" s="172"/>
      <c r="WS154" s="172"/>
      <c r="WT154" s="172"/>
      <c r="WU154" s="172"/>
      <c r="WV154" s="172"/>
      <c r="WW154" s="172"/>
      <c r="WX154" s="172"/>
      <c r="WY154" s="172"/>
      <c r="WZ154" s="172"/>
      <c r="XA154" s="172"/>
      <c r="XB154" s="172"/>
      <c r="XC154" s="172"/>
      <c r="XD154" s="172"/>
      <c r="XE154" s="172"/>
      <c r="XF154" s="172"/>
      <c r="XG154" s="172"/>
      <c r="XH154" s="172"/>
      <c r="XI154" s="172"/>
      <c r="XJ154" s="172"/>
      <c r="XK154" s="172"/>
      <c r="XL154" s="172"/>
      <c r="XM154" s="172"/>
      <c r="XN154" s="172"/>
      <c r="XO154" s="172"/>
      <c r="XP154" s="172"/>
      <c r="XQ154" s="172"/>
      <c r="XR154" s="172"/>
      <c r="XS154" s="172"/>
      <c r="XT154" s="172"/>
      <c r="XU154" s="172"/>
      <c r="XV154" s="172"/>
      <c r="XW154" s="172"/>
      <c r="XX154" s="172"/>
      <c r="XY154" s="172"/>
      <c r="XZ154" s="172"/>
      <c r="YA154" s="172"/>
      <c r="YB154" s="172"/>
      <c r="YC154" s="172"/>
      <c r="YD154" s="172"/>
      <c r="YE154" s="172"/>
      <c r="YF154" s="172"/>
      <c r="YG154" s="172"/>
      <c r="YH154" s="172"/>
      <c r="YI154" s="172"/>
      <c r="YJ154" s="172"/>
      <c r="YK154" s="172"/>
      <c r="YL154" s="172"/>
      <c r="YM154" s="172"/>
      <c r="YN154" s="172"/>
      <c r="YO154" s="172"/>
      <c r="YP154" s="172"/>
      <c r="YQ154" s="172"/>
      <c r="YR154" s="172"/>
      <c r="YS154" s="172"/>
      <c r="YT154" s="172"/>
      <c r="YU154" s="172"/>
      <c r="YV154" s="172"/>
      <c r="YW154" s="172"/>
      <c r="YX154" s="172"/>
      <c r="YY154" s="172"/>
      <c r="YZ154" s="172"/>
      <c r="ZA154" s="172"/>
      <c r="ZB154" s="172"/>
      <c r="ZC154" s="172"/>
      <c r="ZD154" s="172"/>
      <c r="ZE154" s="172"/>
      <c r="ZF154" s="172"/>
      <c r="ZG154" s="172"/>
      <c r="ZH154" s="172"/>
      <c r="ZI154" s="172"/>
      <c r="ZJ154" s="172"/>
      <c r="ZK154" s="172"/>
      <c r="ZL154" s="172"/>
      <c r="ZM154" s="172"/>
      <c r="ZN154" s="172"/>
      <c r="ZO154" s="172"/>
      <c r="ZP154" s="172"/>
      <c r="ZQ154" s="172"/>
      <c r="ZR154" s="172"/>
      <c r="ZS154" s="172"/>
      <c r="ZT154" s="172"/>
      <c r="ZU154" s="172"/>
      <c r="ZV154" s="172"/>
      <c r="ZW154" s="172"/>
      <c r="ZX154" s="172"/>
      <c r="ZY154" s="172"/>
      <c r="ZZ154" s="172"/>
      <c r="AAA154" s="172"/>
      <c r="AAB154" s="172"/>
      <c r="AAC154" s="172"/>
      <c r="AAD154" s="172"/>
      <c r="AAE154" s="172"/>
      <c r="AAF154" s="172"/>
      <c r="AAG154" s="172"/>
      <c r="AAH154" s="172"/>
      <c r="AAI154" s="172"/>
      <c r="AAJ154" s="172"/>
      <c r="AAK154" s="172"/>
      <c r="AAL154" s="172"/>
      <c r="AAM154" s="172"/>
      <c r="AAN154" s="172"/>
      <c r="AAO154" s="172"/>
      <c r="AAP154" s="172"/>
      <c r="AAQ154" s="172"/>
      <c r="AAR154" s="172"/>
      <c r="AAS154" s="172"/>
      <c r="AAT154" s="172"/>
      <c r="AAU154" s="172"/>
      <c r="AAV154" s="172"/>
      <c r="AAW154" s="172"/>
      <c r="AAX154" s="172"/>
      <c r="AAY154" s="172"/>
      <c r="AAZ154" s="172"/>
      <c r="ABA154" s="172"/>
      <c r="ABB154" s="172"/>
      <c r="ABC154" s="172"/>
      <c r="ABD154" s="172"/>
      <c r="ABE154" s="172"/>
      <c r="ABF154" s="172"/>
      <c r="ABG154" s="172"/>
      <c r="ABH154" s="172"/>
      <c r="ABI154" s="172"/>
      <c r="ABJ154" s="172"/>
      <c r="ABK154" s="172"/>
      <c r="ABL154" s="172"/>
      <c r="ABM154" s="172"/>
      <c r="ABN154" s="172"/>
      <c r="ABO154" s="172"/>
      <c r="ABP154" s="172"/>
      <c r="ABQ154" s="172"/>
      <c r="ABR154" s="172"/>
      <c r="ABS154" s="172"/>
      <c r="ABT154" s="172"/>
      <c r="ABU154" s="172"/>
      <c r="ABV154" s="172"/>
      <c r="ABW154" s="172"/>
      <c r="ABX154" s="172"/>
      <c r="ABY154" s="172"/>
      <c r="ABZ154" s="172"/>
      <c r="ACA154" s="172"/>
      <c r="ACB154" s="172"/>
      <c r="ACC154" s="172"/>
      <c r="ACD154" s="172"/>
      <c r="ACE154" s="172"/>
      <c r="ACF154" s="172"/>
      <c r="ACG154" s="172"/>
      <c r="ACH154" s="172"/>
      <c r="ACI154" s="172"/>
      <c r="ACJ154" s="172"/>
      <c r="ACK154" s="172"/>
      <c r="ACL154" s="172"/>
      <c r="ACM154" s="172"/>
      <c r="ACN154" s="172"/>
      <c r="ACO154" s="172"/>
      <c r="ACP154" s="172"/>
      <c r="ACQ154" s="172"/>
      <c r="ACR154" s="172"/>
      <c r="ACS154" s="172"/>
      <c r="ACT154" s="172"/>
      <c r="ACU154" s="172"/>
      <c r="ACV154" s="172"/>
      <c r="ACW154" s="172"/>
      <c r="ACX154" s="172"/>
      <c r="ACY154" s="172"/>
      <c r="ACZ154" s="172"/>
      <c r="ADA154" s="172"/>
      <c r="ADB154" s="172"/>
      <c r="ADC154" s="172"/>
      <c r="ADD154" s="172"/>
      <c r="ADE154" s="172"/>
      <c r="ADF154" s="172"/>
      <c r="ADG154" s="172"/>
      <c r="ADH154" s="172"/>
      <c r="ADI154" s="172"/>
      <c r="ADJ154" s="172"/>
      <c r="ADK154" s="172"/>
      <c r="ADL154" s="172"/>
      <c r="ADM154" s="172"/>
      <c r="ADN154" s="172"/>
      <c r="ADO154" s="172"/>
      <c r="ADP154" s="172"/>
      <c r="ADQ154" s="172"/>
      <c r="ADR154" s="172"/>
      <c r="ADS154" s="172"/>
      <c r="ADT154" s="172"/>
      <c r="ADU154" s="172"/>
      <c r="ADV154" s="172"/>
      <c r="ADW154" s="172"/>
      <c r="ADX154" s="172"/>
      <c r="ADY154" s="172"/>
      <c r="ADZ154" s="172"/>
      <c r="AEA154" s="172"/>
      <c r="AEB154" s="172"/>
      <c r="AEC154" s="172"/>
      <c r="AED154" s="172"/>
      <c r="AEE154" s="172"/>
      <c r="AEF154" s="172"/>
      <c r="AEG154" s="172"/>
      <c r="AEH154" s="172"/>
      <c r="AEI154" s="172"/>
      <c r="AEJ154" s="172"/>
      <c r="AEK154" s="172"/>
      <c r="AEL154" s="172"/>
      <c r="AEM154" s="172"/>
      <c r="AEN154" s="172"/>
      <c r="AEO154" s="172"/>
      <c r="AEP154" s="172"/>
      <c r="AEQ154" s="172"/>
      <c r="AER154" s="172"/>
      <c r="AES154" s="172"/>
      <c r="AET154" s="172"/>
      <c r="AEU154" s="172"/>
      <c r="AEV154" s="172"/>
      <c r="AEW154" s="172"/>
      <c r="AEX154" s="172"/>
      <c r="AEY154" s="172"/>
      <c r="AEZ154" s="172"/>
      <c r="AFA154" s="172"/>
      <c r="AFB154" s="172"/>
      <c r="AFC154" s="172"/>
      <c r="AFD154" s="172"/>
      <c r="AFE154" s="172"/>
      <c r="AFF154" s="172"/>
      <c r="AFG154" s="172"/>
      <c r="AFH154" s="172"/>
      <c r="AFI154" s="172"/>
      <c r="AFJ154" s="172"/>
      <c r="AFK154" s="172"/>
      <c r="AFL154" s="172"/>
      <c r="AFM154" s="172"/>
      <c r="AFN154" s="172"/>
      <c r="AFO154" s="172"/>
      <c r="AFP154" s="172"/>
      <c r="AFQ154" s="172"/>
      <c r="AFR154" s="172"/>
      <c r="AFS154" s="172"/>
      <c r="AFT154" s="172"/>
      <c r="AFU154" s="172"/>
      <c r="AFV154" s="172"/>
      <c r="AFW154" s="172"/>
      <c r="AFX154" s="172"/>
      <c r="AFY154" s="172"/>
      <c r="AFZ154" s="172"/>
      <c r="AGA154" s="172"/>
      <c r="AGB154" s="172"/>
      <c r="AGC154" s="172"/>
      <c r="AGD154" s="172"/>
      <c r="AGE154" s="172"/>
      <c r="AGF154" s="172"/>
      <c r="AGG154" s="172"/>
      <c r="AGH154" s="172"/>
      <c r="AGI154" s="172"/>
      <c r="AGJ154" s="172"/>
      <c r="AGK154" s="172"/>
      <c r="AGL154" s="172"/>
      <c r="AGM154" s="172"/>
      <c r="AGN154" s="172"/>
      <c r="AGO154" s="172"/>
      <c r="AGP154" s="172"/>
      <c r="AGQ154" s="172"/>
      <c r="AGR154" s="172"/>
      <c r="AGS154" s="172"/>
      <c r="AGT154" s="172"/>
      <c r="AGU154" s="172"/>
      <c r="AGV154" s="172"/>
      <c r="AGW154" s="172"/>
      <c r="AGX154" s="172"/>
      <c r="AGY154" s="172"/>
      <c r="AGZ154" s="172"/>
      <c r="AHA154" s="172"/>
      <c r="AHB154" s="172"/>
      <c r="AHC154" s="172"/>
      <c r="AHD154" s="172"/>
      <c r="AHE154" s="172"/>
      <c r="AHF154" s="172"/>
      <c r="AHG154" s="172"/>
      <c r="AHH154" s="172"/>
      <c r="AHI154" s="172"/>
      <c r="AHJ154" s="172"/>
      <c r="AHK154" s="172"/>
      <c r="AHL154" s="172"/>
      <c r="AHM154" s="172"/>
      <c r="AHN154" s="172"/>
      <c r="AHO154" s="172"/>
      <c r="AHP154" s="172"/>
      <c r="AHQ154" s="172"/>
      <c r="AHR154" s="172"/>
      <c r="AHS154" s="172"/>
      <c r="AHT154" s="172"/>
      <c r="AHU154" s="172"/>
      <c r="AHV154" s="172"/>
      <c r="AHW154" s="172"/>
      <c r="AHX154" s="172"/>
      <c r="AHY154" s="172"/>
      <c r="AHZ154" s="172"/>
      <c r="AIA154" s="172"/>
      <c r="AIB154" s="172"/>
      <c r="AIC154" s="172"/>
      <c r="AID154" s="172"/>
      <c r="AIE154" s="172"/>
      <c r="AIF154" s="172"/>
      <c r="AIG154" s="172"/>
      <c r="AIH154" s="172"/>
      <c r="AII154" s="172"/>
      <c r="AIJ154" s="172"/>
      <c r="AIK154" s="172"/>
      <c r="AIL154" s="172"/>
      <c r="AIM154" s="172"/>
      <c r="AIN154" s="172"/>
      <c r="AIO154" s="172"/>
      <c r="AIP154" s="172"/>
      <c r="AIQ154" s="172"/>
      <c r="AIR154" s="172"/>
      <c r="AIS154" s="172"/>
      <c r="AIT154" s="172"/>
      <c r="AIU154" s="172"/>
      <c r="AIV154" s="172"/>
      <c r="AIW154" s="172"/>
      <c r="AIX154" s="172"/>
      <c r="AIY154" s="172"/>
      <c r="AIZ154" s="172"/>
      <c r="AJA154" s="172"/>
      <c r="AJB154" s="172"/>
      <c r="AJC154" s="172"/>
      <c r="AJD154" s="172"/>
      <c r="AJE154" s="172"/>
      <c r="AJF154" s="172"/>
      <c r="AJG154" s="172"/>
      <c r="AJH154" s="172"/>
      <c r="AJI154" s="172"/>
      <c r="AJJ154" s="172"/>
      <c r="AJK154" s="172"/>
      <c r="AJL154" s="172"/>
      <c r="AJM154" s="172"/>
      <c r="AJN154" s="172"/>
      <c r="AJO154" s="172"/>
      <c r="AJP154" s="172"/>
      <c r="AJQ154" s="172"/>
      <c r="AJR154" s="172"/>
      <c r="AJS154" s="172"/>
      <c r="AJT154" s="172"/>
      <c r="AJU154" s="172"/>
      <c r="AJV154" s="172"/>
      <c r="AJW154" s="172"/>
      <c r="AJX154" s="172"/>
      <c r="AJY154" s="172"/>
      <c r="AJZ154" s="172"/>
      <c r="AKA154" s="172"/>
      <c r="AKB154" s="172"/>
      <c r="AKC154" s="172"/>
      <c r="AKD154" s="172"/>
      <c r="AKE154" s="172"/>
      <c r="AKF154" s="172"/>
      <c r="AKG154" s="172"/>
      <c r="AKH154" s="172"/>
      <c r="AKI154" s="172"/>
      <c r="AKJ154" s="172"/>
      <c r="AKK154" s="172"/>
      <c r="AKL154" s="172"/>
      <c r="AKM154" s="172"/>
      <c r="AKN154" s="172"/>
      <c r="AKO154" s="172"/>
      <c r="AKP154" s="172"/>
      <c r="AKQ154" s="172"/>
      <c r="AKR154" s="172"/>
      <c r="AKS154" s="172"/>
      <c r="AKT154" s="172"/>
      <c r="AKU154" s="172"/>
      <c r="AKV154" s="172"/>
      <c r="AKW154" s="172"/>
      <c r="AKX154" s="172"/>
      <c r="AKY154" s="172"/>
      <c r="AKZ154" s="172"/>
      <c r="ALA154" s="172"/>
      <c r="ALB154" s="172"/>
      <c r="ALC154" s="172"/>
      <c r="ALD154" s="172"/>
      <c r="ALE154" s="172"/>
      <c r="ALF154" s="172"/>
      <c r="ALG154" s="172"/>
      <c r="ALH154" s="172"/>
      <c r="ALI154" s="172"/>
      <c r="ALJ154" s="172"/>
      <c r="ALK154" s="172"/>
      <c r="ALL154" s="172"/>
      <c r="ALM154" s="172"/>
      <c r="ALN154" s="172"/>
      <c r="ALO154" s="172"/>
      <c r="ALP154" s="172"/>
      <c r="ALQ154" s="172"/>
      <c r="ALR154" s="172"/>
      <c r="ALS154" s="172"/>
      <c r="ALT154" s="172"/>
      <c r="ALU154" s="172"/>
      <c r="ALV154" s="172"/>
      <c r="ALW154" s="172"/>
      <c r="ALX154" s="172"/>
      <c r="ALY154" s="172"/>
      <c r="ALZ154" s="172"/>
      <c r="AMA154" s="172"/>
      <c r="AMB154" s="172"/>
      <c r="AMC154" s="172"/>
      <c r="AMD154" s="172"/>
      <c r="AME154" s="172"/>
      <c r="AMF154" s="172"/>
      <c r="AMG154" s="172"/>
      <c r="AMH154" s="172"/>
      <c r="AMI154" s="172"/>
      <c r="AMJ154" s="172"/>
      <c r="AMK154" s="172"/>
      <c r="AML154" s="172"/>
    </row>
    <row r="155" spans="1:1026" s="282" customFormat="1">
      <c r="A155" s="408" t="s">
        <v>569</v>
      </c>
      <c r="B155" s="408" t="s">
        <v>570</v>
      </c>
      <c r="C155" s="154">
        <f t="shared" si="169"/>
        <v>17</v>
      </c>
      <c r="D155" s="167">
        <f t="shared" si="170"/>
        <v>68</v>
      </c>
      <c r="E155" s="166" t="str">
        <f t="shared" si="171"/>
        <v>9C</v>
      </c>
      <c r="F155" s="367" t="str">
        <f t="shared" si="172"/>
        <v>1B</v>
      </c>
      <c r="G155" s="367" t="str">
        <f t="shared" si="173"/>
        <v>00</v>
      </c>
      <c r="H155" s="367" t="str">
        <f t="shared" si="174"/>
        <v>57</v>
      </c>
      <c r="I155" s="367" t="str">
        <f t="shared" si="175"/>
        <v>00</v>
      </c>
      <c r="J155" s="367" t="str">
        <f t="shared" si="176"/>
        <v>41</v>
      </c>
      <c r="K155" s="367" t="str">
        <f t="shared" si="177"/>
        <v>06</v>
      </c>
      <c r="L155" s="367" t="str">
        <f t="shared" si="178"/>
        <v>55</v>
      </c>
      <c r="M155" s="367" t="str">
        <f t="shared" si="179"/>
        <v>4</v>
      </c>
      <c r="N155" s="367" t="str">
        <f t="shared" si="180"/>
        <v/>
      </c>
      <c r="O155" s="156" t="str">
        <f t="shared" si="181"/>
        <v/>
      </c>
      <c r="P155" s="157" t="str">
        <f t="shared" si="225"/>
        <v>1</v>
      </c>
      <c r="Q155" s="158" t="str">
        <f t="shared" si="225"/>
        <v>0</v>
      </c>
      <c r="R155" s="158" t="str">
        <f t="shared" si="225"/>
        <v>0</v>
      </c>
      <c r="S155" s="159" t="str">
        <f t="shared" si="225"/>
        <v>1</v>
      </c>
      <c r="T155" s="158" t="str">
        <f t="shared" si="225"/>
        <v>1</v>
      </c>
      <c r="U155" s="158" t="str">
        <f t="shared" si="225"/>
        <v>1</v>
      </c>
      <c r="V155" s="158" t="str">
        <f t="shared" si="225"/>
        <v>0</v>
      </c>
      <c r="W155" s="159" t="str">
        <f t="shared" si="225"/>
        <v>0</v>
      </c>
      <c r="X155" s="158" t="str">
        <f t="shared" si="226"/>
        <v>0</v>
      </c>
      <c r="Y155" s="158" t="str">
        <f t="shared" si="226"/>
        <v>0</v>
      </c>
      <c r="Z155" s="158" t="str">
        <f t="shared" si="226"/>
        <v>0</v>
      </c>
      <c r="AA155" s="159" t="str">
        <f t="shared" si="226"/>
        <v>1</v>
      </c>
      <c r="AB155" s="161" t="str">
        <f t="shared" si="226"/>
        <v>1</v>
      </c>
      <c r="AC155" s="161" t="str">
        <f t="shared" si="226"/>
        <v>0</v>
      </c>
      <c r="AD155" s="158" t="str">
        <f t="shared" si="226"/>
        <v>1</v>
      </c>
      <c r="AE155" s="159" t="str">
        <f t="shared" si="226"/>
        <v>1</v>
      </c>
      <c r="AF155" s="367" t="str">
        <f t="shared" si="227"/>
        <v>0</v>
      </c>
      <c r="AG155" s="162" t="str">
        <f t="shared" si="227"/>
        <v>0</v>
      </c>
      <c r="AH155" s="163" t="str">
        <f t="shared" si="227"/>
        <v>0</v>
      </c>
      <c r="AI155" s="165" t="str">
        <f t="shared" si="227"/>
        <v>0</v>
      </c>
      <c r="AJ155" s="164" t="str">
        <f t="shared" si="227"/>
        <v>0</v>
      </c>
      <c r="AK155" s="164" t="str">
        <f t="shared" si="227"/>
        <v>0</v>
      </c>
      <c r="AL155" s="289" t="str">
        <f t="shared" si="227"/>
        <v>0</v>
      </c>
      <c r="AM155" s="165" t="str">
        <f t="shared" si="227"/>
        <v>0</v>
      </c>
      <c r="AN155" s="230" t="str">
        <f t="shared" si="228"/>
        <v>0</v>
      </c>
      <c r="AO155" s="230" t="str">
        <f t="shared" si="228"/>
        <v>1</v>
      </c>
      <c r="AP155" s="230" t="str">
        <f t="shared" si="228"/>
        <v>0</v>
      </c>
      <c r="AQ155" s="231" t="str">
        <f t="shared" si="228"/>
        <v>1</v>
      </c>
      <c r="AR155" s="230" t="str">
        <f t="shared" si="228"/>
        <v>0</v>
      </c>
      <c r="AS155" s="230" t="str">
        <f t="shared" si="228"/>
        <v>1</v>
      </c>
      <c r="AT155" s="230" t="str">
        <f t="shared" si="228"/>
        <v>1</v>
      </c>
      <c r="AU155" s="231" t="str">
        <f t="shared" si="228"/>
        <v>1</v>
      </c>
      <c r="AV155" s="230" t="str">
        <f t="shared" si="229"/>
        <v>0</v>
      </c>
      <c r="AW155" s="232" t="str">
        <f t="shared" si="229"/>
        <v>0</v>
      </c>
      <c r="AX155" s="232" t="str">
        <f t="shared" si="229"/>
        <v>0</v>
      </c>
      <c r="AY155" s="233" t="str">
        <f t="shared" si="229"/>
        <v>0</v>
      </c>
      <c r="AZ155" s="232" t="str">
        <f t="shared" si="229"/>
        <v>0</v>
      </c>
      <c r="BA155" s="232" t="str">
        <f t="shared" si="229"/>
        <v>0</v>
      </c>
      <c r="BB155" s="232" t="str">
        <f t="shared" si="229"/>
        <v>0</v>
      </c>
      <c r="BC155" s="233" t="str">
        <f t="shared" si="229"/>
        <v>0</v>
      </c>
      <c r="BD155" s="168" t="str">
        <f t="shared" si="230"/>
        <v>0</v>
      </c>
      <c r="BE155" s="168" t="str">
        <f t="shared" si="230"/>
        <v>1</v>
      </c>
      <c r="BF155" s="168" t="str">
        <f t="shared" si="230"/>
        <v>0</v>
      </c>
      <c r="BG155" s="169" t="str">
        <f t="shared" si="230"/>
        <v>0</v>
      </c>
      <c r="BH155" s="168" t="str">
        <f t="shared" si="230"/>
        <v>0</v>
      </c>
      <c r="BI155" s="168" t="str">
        <f t="shared" si="230"/>
        <v>0</v>
      </c>
      <c r="BJ155" s="168" t="str">
        <f t="shared" si="230"/>
        <v>0</v>
      </c>
      <c r="BK155" s="169" t="str">
        <f t="shared" si="230"/>
        <v>1</v>
      </c>
      <c r="BL155" s="168" t="str">
        <f t="shared" si="231"/>
        <v>0</v>
      </c>
      <c r="BM155" s="168" t="str">
        <f t="shared" si="231"/>
        <v>0</v>
      </c>
      <c r="BN155" s="168" t="str">
        <f t="shared" si="231"/>
        <v>0</v>
      </c>
      <c r="BO155" s="169" t="str">
        <f t="shared" si="231"/>
        <v>0</v>
      </c>
      <c r="BP155" s="168" t="str">
        <f t="shared" si="231"/>
        <v>0</v>
      </c>
      <c r="BQ155" s="168" t="str">
        <f t="shared" si="231"/>
        <v>1</v>
      </c>
      <c r="BR155" s="168" t="str">
        <f t="shared" si="231"/>
        <v>1</v>
      </c>
      <c r="BS155" s="169" t="str">
        <f t="shared" si="231"/>
        <v>0</v>
      </c>
      <c r="BT155" s="302" t="str">
        <f t="shared" si="232"/>
        <v>0</v>
      </c>
      <c r="BU155" s="302" t="str">
        <f t="shared" si="232"/>
        <v>1</v>
      </c>
      <c r="BV155" s="302" t="str">
        <f t="shared" si="232"/>
        <v>0</v>
      </c>
      <c r="BW155" s="303" t="str">
        <f t="shared" si="232"/>
        <v>1</v>
      </c>
      <c r="BX155" s="302" t="str">
        <f t="shared" si="232"/>
        <v>0</v>
      </c>
      <c r="BY155" s="302" t="str">
        <f t="shared" si="232"/>
        <v>1</v>
      </c>
      <c r="BZ155" s="302" t="str">
        <f t="shared" si="232"/>
        <v>0</v>
      </c>
      <c r="CA155" s="303" t="str">
        <f t="shared" si="232"/>
        <v>1</v>
      </c>
      <c r="CB155" s="164" t="str">
        <f t="shared" si="233"/>
        <v>0</v>
      </c>
      <c r="CC155" s="289" t="str">
        <f t="shared" si="233"/>
        <v>1</v>
      </c>
      <c r="CD155" s="340" t="str">
        <f t="shared" si="233"/>
        <v>0</v>
      </c>
      <c r="CE155" s="341" t="str">
        <f t="shared" si="233"/>
        <v>0</v>
      </c>
      <c r="CF155" s="340" t="str">
        <f t="shared" si="233"/>
        <v>0</v>
      </c>
      <c r="CG155" s="340" t="str">
        <f t="shared" si="233"/>
        <v>0</v>
      </c>
      <c r="CH155" s="340" t="str">
        <f t="shared" si="233"/>
        <v>0</v>
      </c>
      <c r="CI155" s="341" t="str">
        <f t="shared" si="233"/>
        <v>0</v>
      </c>
      <c r="CJ155" s="367"/>
      <c r="CK155" s="367"/>
      <c r="CL155" s="32" t="str">
        <f t="shared" si="223"/>
        <v>9C1B</v>
      </c>
      <c r="CM155" s="285">
        <f t="shared" si="182"/>
        <v>87</v>
      </c>
      <c r="CN155" s="285">
        <f t="shared" si="183"/>
        <v>97</v>
      </c>
      <c r="CO155" s="142">
        <f t="shared" si="184"/>
        <v>70.099999999999994</v>
      </c>
      <c r="CP155" s="142">
        <f t="shared" si="185"/>
        <v>21.166666666666664</v>
      </c>
      <c r="CQ155" s="154">
        <f t="shared" si="224"/>
        <v>0</v>
      </c>
      <c r="CR155" s="367"/>
      <c r="CS155" s="170">
        <f t="shared" si="186"/>
        <v>9</v>
      </c>
      <c r="CT155" s="23">
        <f t="shared" si="187"/>
        <v>12</v>
      </c>
      <c r="CU155" s="171">
        <f t="shared" si="188"/>
        <v>1</v>
      </c>
      <c r="CV155" s="23">
        <f t="shared" si="189"/>
        <v>11</v>
      </c>
      <c r="CW155" s="172">
        <f t="shared" si="190"/>
        <v>0</v>
      </c>
      <c r="CX155" s="24">
        <f t="shared" si="191"/>
        <v>0</v>
      </c>
      <c r="CY155" s="267">
        <f t="shared" si="192"/>
        <v>5</v>
      </c>
      <c r="CZ155" s="268">
        <f t="shared" si="193"/>
        <v>7</v>
      </c>
      <c r="DA155" s="267">
        <f t="shared" si="194"/>
        <v>0</v>
      </c>
      <c r="DB155" s="268">
        <f t="shared" si="195"/>
        <v>0</v>
      </c>
      <c r="DC155" s="173">
        <f t="shared" si="196"/>
        <v>4</v>
      </c>
      <c r="DD155" s="26">
        <f t="shared" si="197"/>
        <v>1</v>
      </c>
      <c r="DE155" s="173">
        <f t="shared" si="198"/>
        <v>0</v>
      </c>
      <c r="DF155" s="26">
        <f t="shared" si="199"/>
        <v>6</v>
      </c>
      <c r="DG155" s="326">
        <f t="shared" si="200"/>
        <v>5</v>
      </c>
      <c r="DH155" s="327">
        <f t="shared" si="201"/>
        <v>5</v>
      </c>
      <c r="DI155" s="172">
        <f t="shared" si="202"/>
        <v>4</v>
      </c>
      <c r="DJ155" s="24">
        <f t="shared" si="203"/>
        <v>0</v>
      </c>
      <c r="DK155" s="172"/>
      <c r="DL155" s="19">
        <f t="shared" si="204"/>
        <v>156</v>
      </c>
      <c r="DM155" s="19">
        <f t="shared" si="205"/>
        <v>27</v>
      </c>
      <c r="DN155" s="174">
        <f t="shared" si="206"/>
        <v>0</v>
      </c>
      <c r="DO155" s="278">
        <f t="shared" si="207"/>
        <v>87</v>
      </c>
      <c r="DP155" s="278">
        <f t="shared" si="208"/>
        <v>0</v>
      </c>
      <c r="DQ155" s="20">
        <f t="shared" si="209"/>
        <v>65</v>
      </c>
      <c r="DR155" s="20">
        <f t="shared" si="210"/>
        <v>6</v>
      </c>
      <c r="DS155" s="337">
        <f t="shared" si="211"/>
        <v>85</v>
      </c>
      <c r="DT155" s="174">
        <f t="shared" si="212"/>
        <v>64</v>
      </c>
      <c r="DU155" s="172">
        <f t="shared" si="213"/>
        <v>85</v>
      </c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  <c r="IP155" s="172"/>
      <c r="IQ155" s="172"/>
      <c r="IR155" s="172"/>
      <c r="IS155" s="172"/>
      <c r="IT155" s="172"/>
      <c r="IU155" s="172"/>
      <c r="IV155" s="172"/>
      <c r="IW155" s="172"/>
      <c r="IX155" s="172"/>
      <c r="IY155" s="172"/>
      <c r="IZ155" s="172"/>
      <c r="JA155" s="172"/>
      <c r="JB155" s="172"/>
      <c r="JC155" s="172"/>
      <c r="JD155" s="172"/>
      <c r="JE155" s="172"/>
      <c r="JF155" s="172"/>
      <c r="JG155" s="172"/>
      <c r="JH155" s="172"/>
      <c r="JI155" s="172"/>
      <c r="JJ155" s="172"/>
      <c r="JK155" s="172"/>
      <c r="JL155" s="172"/>
      <c r="JM155" s="172"/>
      <c r="JN155" s="172"/>
      <c r="JO155" s="172"/>
      <c r="JP155" s="172"/>
      <c r="JQ155" s="172"/>
      <c r="JR155" s="172"/>
      <c r="JS155" s="172"/>
      <c r="JT155" s="172"/>
      <c r="JU155" s="172"/>
      <c r="JV155" s="172"/>
      <c r="JW155" s="172"/>
      <c r="JX155" s="172"/>
      <c r="JY155" s="172"/>
      <c r="JZ155" s="172"/>
      <c r="KA155" s="172"/>
      <c r="KB155" s="172"/>
      <c r="KC155" s="172"/>
      <c r="KD155" s="172"/>
      <c r="KE155" s="172"/>
      <c r="KF155" s="172"/>
      <c r="KG155" s="172"/>
      <c r="KH155" s="172"/>
      <c r="KI155" s="172"/>
      <c r="KJ155" s="172"/>
      <c r="KK155" s="172"/>
      <c r="KL155" s="172"/>
      <c r="KM155" s="172"/>
      <c r="KN155" s="172"/>
      <c r="KO155" s="172"/>
      <c r="KP155" s="172"/>
      <c r="KQ155" s="172"/>
      <c r="KR155" s="172"/>
      <c r="KS155" s="172"/>
      <c r="KT155" s="172"/>
      <c r="KU155" s="172"/>
      <c r="KV155" s="172"/>
      <c r="KW155" s="172"/>
      <c r="KX155" s="172"/>
      <c r="KY155" s="172"/>
      <c r="KZ155" s="172"/>
      <c r="LA155" s="172"/>
      <c r="LB155" s="172"/>
      <c r="LC155" s="172"/>
      <c r="LD155" s="172"/>
      <c r="LE155" s="172"/>
      <c r="LF155" s="172"/>
      <c r="LG155" s="172"/>
      <c r="LH155" s="172"/>
      <c r="LI155" s="172"/>
      <c r="LJ155" s="172"/>
      <c r="LK155" s="172"/>
      <c r="LL155" s="172"/>
      <c r="LM155" s="172"/>
      <c r="LN155" s="172"/>
      <c r="LO155" s="172"/>
      <c r="LP155" s="172"/>
      <c r="LQ155" s="172"/>
      <c r="LR155" s="172"/>
      <c r="LS155" s="172"/>
      <c r="LT155" s="172"/>
      <c r="LU155" s="172"/>
      <c r="LV155" s="172"/>
      <c r="LW155" s="172"/>
      <c r="LX155" s="172"/>
      <c r="LY155" s="172"/>
      <c r="LZ155" s="172"/>
      <c r="MA155" s="172"/>
      <c r="MB155" s="172"/>
      <c r="MC155" s="172"/>
      <c r="MD155" s="172"/>
      <c r="ME155" s="172"/>
      <c r="MF155" s="172"/>
      <c r="MG155" s="172"/>
      <c r="MH155" s="172"/>
      <c r="MI155" s="172"/>
      <c r="MJ155" s="172"/>
      <c r="MK155" s="172"/>
      <c r="ML155" s="172"/>
      <c r="MM155" s="172"/>
      <c r="MN155" s="172"/>
      <c r="MO155" s="172"/>
      <c r="MP155" s="172"/>
      <c r="MQ155" s="172"/>
      <c r="MR155" s="172"/>
      <c r="MS155" s="172"/>
      <c r="MT155" s="172"/>
      <c r="MU155" s="172"/>
      <c r="MV155" s="172"/>
      <c r="MW155" s="172"/>
      <c r="MX155" s="172"/>
      <c r="MY155" s="172"/>
      <c r="MZ155" s="172"/>
      <c r="NA155" s="172"/>
      <c r="NB155" s="172"/>
      <c r="NC155" s="172"/>
      <c r="ND155" s="172"/>
      <c r="NE155" s="172"/>
      <c r="NF155" s="172"/>
      <c r="NG155" s="172"/>
      <c r="NH155" s="172"/>
      <c r="NI155" s="172"/>
      <c r="NJ155" s="172"/>
      <c r="NK155" s="172"/>
      <c r="NL155" s="172"/>
      <c r="NM155" s="172"/>
      <c r="NN155" s="172"/>
      <c r="NO155" s="172"/>
      <c r="NP155" s="172"/>
      <c r="NQ155" s="172"/>
      <c r="NR155" s="172"/>
      <c r="NS155" s="172"/>
      <c r="NT155" s="172"/>
      <c r="NU155" s="172"/>
      <c r="NV155" s="172"/>
      <c r="NW155" s="172"/>
      <c r="NX155" s="172"/>
      <c r="NY155" s="172"/>
      <c r="NZ155" s="172"/>
      <c r="OA155" s="172"/>
      <c r="OB155" s="172"/>
      <c r="OC155" s="172"/>
      <c r="OD155" s="172"/>
      <c r="OE155" s="172"/>
      <c r="OF155" s="172"/>
      <c r="OG155" s="172"/>
      <c r="OH155" s="172"/>
      <c r="OI155" s="172"/>
      <c r="OJ155" s="172"/>
      <c r="OK155" s="172"/>
      <c r="OL155" s="172"/>
      <c r="OM155" s="172"/>
      <c r="ON155" s="172"/>
      <c r="OO155" s="172"/>
      <c r="OP155" s="172"/>
      <c r="OQ155" s="172"/>
      <c r="OR155" s="172"/>
      <c r="OS155" s="172"/>
      <c r="OT155" s="172"/>
      <c r="OU155" s="172"/>
      <c r="OV155" s="172"/>
      <c r="OW155" s="172"/>
      <c r="OX155" s="172"/>
      <c r="OY155" s="172"/>
      <c r="OZ155" s="172"/>
      <c r="PA155" s="172"/>
      <c r="PB155" s="172"/>
      <c r="PC155" s="172"/>
      <c r="PD155" s="172"/>
      <c r="PE155" s="172"/>
      <c r="PF155" s="172"/>
      <c r="PG155" s="172"/>
      <c r="PH155" s="172"/>
      <c r="PI155" s="172"/>
      <c r="PJ155" s="172"/>
      <c r="PK155" s="172"/>
      <c r="PL155" s="172"/>
      <c r="PM155" s="172"/>
      <c r="PN155" s="172"/>
      <c r="PO155" s="172"/>
      <c r="PP155" s="172"/>
      <c r="PQ155" s="172"/>
      <c r="PR155" s="172"/>
      <c r="PS155" s="172"/>
      <c r="PT155" s="172"/>
      <c r="PU155" s="172"/>
      <c r="PV155" s="172"/>
      <c r="PW155" s="172"/>
      <c r="PX155" s="172"/>
      <c r="PY155" s="172"/>
      <c r="PZ155" s="172"/>
      <c r="QA155" s="172"/>
      <c r="QB155" s="172"/>
      <c r="QC155" s="172"/>
      <c r="QD155" s="172"/>
      <c r="QE155" s="172"/>
      <c r="QF155" s="172"/>
      <c r="QG155" s="172"/>
      <c r="QH155" s="172"/>
      <c r="QI155" s="172"/>
      <c r="QJ155" s="172"/>
      <c r="QK155" s="172"/>
      <c r="QL155" s="172"/>
      <c r="QM155" s="172"/>
      <c r="QN155" s="172"/>
      <c r="QO155" s="172"/>
      <c r="QP155" s="172"/>
      <c r="QQ155" s="172"/>
      <c r="QR155" s="172"/>
      <c r="QS155" s="172"/>
      <c r="QT155" s="172"/>
      <c r="QU155" s="172"/>
      <c r="QV155" s="172"/>
      <c r="QW155" s="172"/>
      <c r="QX155" s="172"/>
      <c r="QY155" s="172"/>
      <c r="QZ155" s="172"/>
      <c r="RA155" s="172"/>
      <c r="RB155" s="172"/>
      <c r="RC155" s="172"/>
      <c r="RD155" s="172"/>
      <c r="RE155" s="172"/>
      <c r="RF155" s="172"/>
      <c r="RG155" s="172"/>
      <c r="RH155" s="172"/>
      <c r="RI155" s="172"/>
      <c r="RJ155" s="172"/>
      <c r="RK155" s="172"/>
      <c r="RL155" s="172"/>
      <c r="RM155" s="172"/>
      <c r="RN155" s="172"/>
      <c r="RO155" s="172"/>
      <c r="RP155" s="172"/>
      <c r="RQ155" s="172"/>
      <c r="RR155" s="172"/>
      <c r="RS155" s="172"/>
      <c r="RT155" s="172"/>
      <c r="RU155" s="172"/>
      <c r="RV155" s="172"/>
      <c r="RW155" s="172"/>
      <c r="RX155" s="172"/>
      <c r="RY155" s="172"/>
      <c r="RZ155" s="172"/>
      <c r="SA155" s="172"/>
      <c r="SB155" s="172"/>
      <c r="SC155" s="172"/>
      <c r="SD155" s="172"/>
      <c r="SE155" s="172"/>
      <c r="SF155" s="172"/>
      <c r="SG155" s="172"/>
      <c r="SH155" s="172"/>
      <c r="SI155" s="172"/>
      <c r="SJ155" s="172"/>
      <c r="SK155" s="172"/>
      <c r="SL155" s="172"/>
      <c r="SM155" s="172"/>
      <c r="SN155" s="172"/>
      <c r="SO155" s="172"/>
      <c r="SP155" s="172"/>
      <c r="SQ155" s="172"/>
      <c r="SR155" s="172"/>
      <c r="SS155" s="172"/>
      <c r="ST155" s="172"/>
      <c r="SU155" s="172"/>
      <c r="SV155" s="172"/>
      <c r="SW155" s="172"/>
      <c r="SX155" s="172"/>
      <c r="SY155" s="172"/>
      <c r="SZ155" s="172"/>
      <c r="TA155" s="172"/>
      <c r="TB155" s="172"/>
      <c r="TC155" s="172"/>
      <c r="TD155" s="172"/>
      <c r="TE155" s="172"/>
      <c r="TF155" s="172"/>
      <c r="TG155" s="172"/>
      <c r="TH155" s="172"/>
      <c r="TI155" s="172"/>
      <c r="TJ155" s="172"/>
      <c r="TK155" s="172"/>
      <c r="TL155" s="172"/>
      <c r="TM155" s="172"/>
      <c r="TN155" s="172"/>
      <c r="TO155" s="172"/>
      <c r="TP155" s="172"/>
      <c r="TQ155" s="172"/>
      <c r="TR155" s="172"/>
      <c r="TS155" s="172"/>
      <c r="TT155" s="172"/>
      <c r="TU155" s="172"/>
      <c r="TV155" s="172"/>
      <c r="TW155" s="172"/>
      <c r="TX155" s="172"/>
      <c r="TY155" s="172"/>
      <c r="TZ155" s="172"/>
      <c r="UA155" s="172"/>
      <c r="UB155" s="172"/>
      <c r="UC155" s="172"/>
      <c r="UD155" s="172"/>
      <c r="UE155" s="172"/>
      <c r="UF155" s="172"/>
      <c r="UG155" s="172"/>
      <c r="UH155" s="172"/>
      <c r="UI155" s="172"/>
      <c r="UJ155" s="172"/>
      <c r="UK155" s="172"/>
      <c r="UL155" s="172"/>
      <c r="UM155" s="172"/>
      <c r="UN155" s="172"/>
      <c r="UO155" s="172"/>
      <c r="UP155" s="172"/>
      <c r="UQ155" s="172"/>
      <c r="UR155" s="172"/>
      <c r="US155" s="172"/>
      <c r="UT155" s="172"/>
      <c r="UU155" s="172"/>
      <c r="UV155" s="172"/>
      <c r="UW155" s="172"/>
      <c r="UX155" s="172"/>
      <c r="UY155" s="172"/>
      <c r="UZ155" s="172"/>
      <c r="VA155" s="172"/>
      <c r="VB155" s="172"/>
      <c r="VC155" s="172"/>
      <c r="VD155" s="172"/>
      <c r="VE155" s="172"/>
      <c r="VF155" s="172"/>
      <c r="VG155" s="172"/>
      <c r="VH155" s="172"/>
      <c r="VI155" s="172"/>
      <c r="VJ155" s="172"/>
      <c r="VK155" s="172"/>
      <c r="VL155" s="172"/>
      <c r="VM155" s="172"/>
      <c r="VN155" s="172"/>
      <c r="VO155" s="172"/>
      <c r="VP155" s="172"/>
      <c r="VQ155" s="172"/>
      <c r="VR155" s="172"/>
      <c r="VS155" s="172"/>
      <c r="VT155" s="172"/>
      <c r="VU155" s="172"/>
      <c r="VV155" s="172"/>
      <c r="VW155" s="172"/>
      <c r="VX155" s="172"/>
      <c r="VY155" s="172"/>
      <c r="VZ155" s="172"/>
      <c r="WA155" s="172"/>
      <c r="WB155" s="172"/>
      <c r="WC155" s="172"/>
      <c r="WD155" s="172"/>
      <c r="WE155" s="172"/>
      <c r="WF155" s="172"/>
      <c r="WG155" s="172"/>
      <c r="WH155" s="172"/>
      <c r="WI155" s="172"/>
      <c r="WJ155" s="172"/>
      <c r="WK155" s="172"/>
      <c r="WL155" s="172"/>
      <c r="WM155" s="172"/>
      <c r="WN155" s="172"/>
      <c r="WO155" s="172"/>
      <c r="WP155" s="172"/>
      <c r="WQ155" s="172"/>
      <c r="WR155" s="172"/>
      <c r="WS155" s="172"/>
      <c r="WT155" s="172"/>
      <c r="WU155" s="172"/>
      <c r="WV155" s="172"/>
      <c r="WW155" s="172"/>
      <c r="WX155" s="172"/>
      <c r="WY155" s="172"/>
      <c r="WZ155" s="172"/>
      <c r="XA155" s="172"/>
      <c r="XB155" s="172"/>
      <c r="XC155" s="172"/>
      <c r="XD155" s="172"/>
      <c r="XE155" s="172"/>
      <c r="XF155" s="172"/>
      <c r="XG155" s="172"/>
      <c r="XH155" s="172"/>
      <c r="XI155" s="172"/>
      <c r="XJ155" s="172"/>
      <c r="XK155" s="172"/>
      <c r="XL155" s="172"/>
      <c r="XM155" s="172"/>
      <c r="XN155" s="172"/>
      <c r="XO155" s="172"/>
      <c r="XP155" s="172"/>
      <c r="XQ155" s="172"/>
      <c r="XR155" s="172"/>
      <c r="XS155" s="172"/>
      <c r="XT155" s="172"/>
      <c r="XU155" s="172"/>
      <c r="XV155" s="172"/>
      <c r="XW155" s="172"/>
      <c r="XX155" s="172"/>
      <c r="XY155" s="172"/>
      <c r="XZ155" s="172"/>
      <c r="YA155" s="172"/>
      <c r="YB155" s="172"/>
      <c r="YC155" s="172"/>
      <c r="YD155" s="172"/>
      <c r="YE155" s="172"/>
      <c r="YF155" s="172"/>
      <c r="YG155" s="172"/>
      <c r="YH155" s="172"/>
      <c r="YI155" s="172"/>
      <c r="YJ155" s="172"/>
      <c r="YK155" s="172"/>
      <c r="YL155" s="172"/>
      <c r="YM155" s="172"/>
      <c r="YN155" s="172"/>
      <c r="YO155" s="172"/>
      <c r="YP155" s="172"/>
      <c r="YQ155" s="172"/>
      <c r="YR155" s="172"/>
      <c r="YS155" s="172"/>
      <c r="YT155" s="172"/>
      <c r="YU155" s="172"/>
      <c r="YV155" s="172"/>
      <c r="YW155" s="172"/>
      <c r="YX155" s="172"/>
      <c r="YY155" s="172"/>
      <c r="YZ155" s="172"/>
      <c r="ZA155" s="172"/>
      <c r="ZB155" s="172"/>
      <c r="ZC155" s="172"/>
      <c r="ZD155" s="172"/>
      <c r="ZE155" s="172"/>
      <c r="ZF155" s="172"/>
      <c r="ZG155" s="172"/>
      <c r="ZH155" s="172"/>
      <c r="ZI155" s="172"/>
      <c r="ZJ155" s="172"/>
      <c r="ZK155" s="172"/>
      <c r="ZL155" s="172"/>
      <c r="ZM155" s="172"/>
      <c r="ZN155" s="172"/>
      <c r="ZO155" s="172"/>
      <c r="ZP155" s="172"/>
      <c r="ZQ155" s="172"/>
      <c r="ZR155" s="172"/>
      <c r="ZS155" s="172"/>
      <c r="ZT155" s="172"/>
      <c r="ZU155" s="172"/>
      <c r="ZV155" s="172"/>
      <c r="ZW155" s="172"/>
      <c r="ZX155" s="172"/>
      <c r="ZY155" s="172"/>
      <c r="ZZ155" s="172"/>
      <c r="AAA155" s="172"/>
      <c r="AAB155" s="172"/>
      <c r="AAC155" s="172"/>
      <c r="AAD155" s="172"/>
      <c r="AAE155" s="172"/>
      <c r="AAF155" s="172"/>
      <c r="AAG155" s="172"/>
      <c r="AAH155" s="172"/>
      <c r="AAI155" s="172"/>
      <c r="AAJ155" s="172"/>
      <c r="AAK155" s="172"/>
      <c r="AAL155" s="172"/>
      <c r="AAM155" s="172"/>
      <c r="AAN155" s="172"/>
      <c r="AAO155" s="172"/>
      <c r="AAP155" s="172"/>
      <c r="AAQ155" s="172"/>
      <c r="AAR155" s="172"/>
      <c r="AAS155" s="172"/>
      <c r="AAT155" s="172"/>
      <c r="AAU155" s="172"/>
      <c r="AAV155" s="172"/>
      <c r="AAW155" s="172"/>
      <c r="AAX155" s="172"/>
      <c r="AAY155" s="172"/>
      <c r="AAZ155" s="172"/>
      <c r="ABA155" s="172"/>
      <c r="ABB155" s="172"/>
      <c r="ABC155" s="172"/>
      <c r="ABD155" s="172"/>
      <c r="ABE155" s="172"/>
      <c r="ABF155" s="172"/>
      <c r="ABG155" s="172"/>
      <c r="ABH155" s="172"/>
      <c r="ABI155" s="172"/>
      <c r="ABJ155" s="172"/>
      <c r="ABK155" s="172"/>
      <c r="ABL155" s="172"/>
      <c r="ABM155" s="172"/>
      <c r="ABN155" s="172"/>
      <c r="ABO155" s="172"/>
      <c r="ABP155" s="172"/>
      <c r="ABQ155" s="172"/>
      <c r="ABR155" s="172"/>
      <c r="ABS155" s="172"/>
      <c r="ABT155" s="172"/>
      <c r="ABU155" s="172"/>
      <c r="ABV155" s="172"/>
      <c r="ABW155" s="172"/>
      <c r="ABX155" s="172"/>
      <c r="ABY155" s="172"/>
      <c r="ABZ155" s="172"/>
      <c r="ACA155" s="172"/>
      <c r="ACB155" s="172"/>
      <c r="ACC155" s="172"/>
      <c r="ACD155" s="172"/>
      <c r="ACE155" s="172"/>
      <c r="ACF155" s="172"/>
      <c r="ACG155" s="172"/>
      <c r="ACH155" s="172"/>
      <c r="ACI155" s="172"/>
      <c r="ACJ155" s="172"/>
      <c r="ACK155" s="172"/>
      <c r="ACL155" s="172"/>
      <c r="ACM155" s="172"/>
      <c r="ACN155" s="172"/>
      <c r="ACO155" s="172"/>
      <c r="ACP155" s="172"/>
      <c r="ACQ155" s="172"/>
      <c r="ACR155" s="172"/>
      <c r="ACS155" s="172"/>
      <c r="ACT155" s="172"/>
      <c r="ACU155" s="172"/>
      <c r="ACV155" s="172"/>
      <c r="ACW155" s="172"/>
      <c r="ACX155" s="172"/>
      <c r="ACY155" s="172"/>
      <c r="ACZ155" s="172"/>
      <c r="ADA155" s="172"/>
      <c r="ADB155" s="172"/>
      <c r="ADC155" s="172"/>
      <c r="ADD155" s="172"/>
      <c r="ADE155" s="172"/>
      <c r="ADF155" s="172"/>
      <c r="ADG155" s="172"/>
      <c r="ADH155" s="172"/>
      <c r="ADI155" s="172"/>
      <c r="ADJ155" s="172"/>
      <c r="ADK155" s="172"/>
      <c r="ADL155" s="172"/>
      <c r="ADM155" s="172"/>
      <c r="ADN155" s="172"/>
      <c r="ADO155" s="172"/>
      <c r="ADP155" s="172"/>
      <c r="ADQ155" s="172"/>
      <c r="ADR155" s="172"/>
      <c r="ADS155" s="172"/>
      <c r="ADT155" s="172"/>
      <c r="ADU155" s="172"/>
      <c r="ADV155" s="172"/>
      <c r="ADW155" s="172"/>
      <c r="ADX155" s="172"/>
      <c r="ADY155" s="172"/>
      <c r="ADZ155" s="172"/>
      <c r="AEA155" s="172"/>
      <c r="AEB155" s="172"/>
      <c r="AEC155" s="172"/>
      <c r="AED155" s="172"/>
      <c r="AEE155" s="172"/>
      <c r="AEF155" s="172"/>
      <c r="AEG155" s="172"/>
      <c r="AEH155" s="172"/>
      <c r="AEI155" s="172"/>
      <c r="AEJ155" s="172"/>
      <c r="AEK155" s="172"/>
      <c r="AEL155" s="172"/>
      <c r="AEM155" s="172"/>
      <c r="AEN155" s="172"/>
      <c r="AEO155" s="172"/>
      <c r="AEP155" s="172"/>
      <c r="AEQ155" s="172"/>
      <c r="AER155" s="172"/>
      <c r="AES155" s="172"/>
      <c r="AET155" s="172"/>
      <c r="AEU155" s="172"/>
      <c r="AEV155" s="172"/>
      <c r="AEW155" s="172"/>
      <c r="AEX155" s="172"/>
      <c r="AEY155" s="172"/>
      <c r="AEZ155" s="172"/>
      <c r="AFA155" s="172"/>
      <c r="AFB155" s="172"/>
      <c r="AFC155" s="172"/>
      <c r="AFD155" s="172"/>
      <c r="AFE155" s="172"/>
      <c r="AFF155" s="172"/>
      <c r="AFG155" s="172"/>
      <c r="AFH155" s="172"/>
      <c r="AFI155" s="172"/>
      <c r="AFJ155" s="172"/>
      <c r="AFK155" s="172"/>
      <c r="AFL155" s="172"/>
      <c r="AFM155" s="172"/>
      <c r="AFN155" s="172"/>
      <c r="AFO155" s="172"/>
      <c r="AFP155" s="172"/>
      <c r="AFQ155" s="172"/>
      <c r="AFR155" s="172"/>
      <c r="AFS155" s="172"/>
      <c r="AFT155" s="172"/>
      <c r="AFU155" s="172"/>
      <c r="AFV155" s="172"/>
      <c r="AFW155" s="172"/>
      <c r="AFX155" s="172"/>
      <c r="AFY155" s="172"/>
      <c r="AFZ155" s="172"/>
      <c r="AGA155" s="172"/>
      <c r="AGB155" s="172"/>
      <c r="AGC155" s="172"/>
      <c r="AGD155" s="172"/>
      <c r="AGE155" s="172"/>
      <c r="AGF155" s="172"/>
      <c r="AGG155" s="172"/>
      <c r="AGH155" s="172"/>
      <c r="AGI155" s="172"/>
      <c r="AGJ155" s="172"/>
      <c r="AGK155" s="172"/>
      <c r="AGL155" s="172"/>
      <c r="AGM155" s="172"/>
      <c r="AGN155" s="172"/>
      <c r="AGO155" s="172"/>
      <c r="AGP155" s="172"/>
      <c r="AGQ155" s="172"/>
      <c r="AGR155" s="172"/>
      <c r="AGS155" s="172"/>
      <c r="AGT155" s="172"/>
      <c r="AGU155" s="172"/>
      <c r="AGV155" s="172"/>
      <c r="AGW155" s="172"/>
      <c r="AGX155" s="172"/>
      <c r="AGY155" s="172"/>
      <c r="AGZ155" s="172"/>
      <c r="AHA155" s="172"/>
      <c r="AHB155" s="172"/>
      <c r="AHC155" s="172"/>
      <c r="AHD155" s="172"/>
      <c r="AHE155" s="172"/>
      <c r="AHF155" s="172"/>
      <c r="AHG155" s="172"/>
      <c r="AHH155" s="172"/>
      <c r="AHI155" s="172"/>
      <c r="AHJ155" s="172"/>
      <c r="AHK155" s="172"/>
      <c r="AHL155" s="172"/>
      <c r="AHM155" s="172"/>
      <c r="AHN155" s="172"/>
      <c r="AHO155" s="172"/>
      <c r="AHP155" s="172"/>
      <c r="AHQ155" s="172"/>
      <c r="AHR155" s="172"/>
      <c r="AHS155" s="172"/>
      <c r="AHT155" s="172"/>
      <c r="AHU155" s="172"/>
      <c r="AHV155" s="172"/>
      <c r="AHW155" s="172"/>
      <c r="AHX155" s="172"/>
      <c r="AHY155" s="172"/>
      <c r="AHZ155" s="172"/>
      <c r="AIA155" s="172"/>
      <c r="AIB155" s="172"/>
      <c r="AIC155" s="172"/>
      <c r="AID155" s="172"/>
      <c r="AIE155" s="172"/>
      <c r="AIF155" s="172"/>
      <c r="AIG155" s="172"/>
      <c r="AIH155" s="172"/>
      <c r="AII155" s="172"/>
      <c r="AIJ155" s="172"/>
      <c r="AIK155" s="172"/>
      <c r="AIL155" s="172"/>
      <c r="AIM155" s="172"/>
      <c r="AIN155" s="172"/>
      <c r="AIO155" s="172"/>
      <c r="AIP155" s="172"/>
      <c r="AIQ155" s="172"/>
      <c r="AIR155" s="172"/>
      <c r="AIS155" s="172"/>
      <c r="AIT155" s="172"/>
      <c r="AIU155" s="172"/>
      <c r="AIV155" s="172"/>
      <c r="AIW155" s="172"/>
      <c r="AIX155" s="172"/>
      <c r="AIY155" s="172"/>
      <c r="AIZ155" s="172"/>
      <c r="AJA155" s="172"/>
      <c r="AJB155" s="172"/>
      <c r="AJC155" s="172"/>
      <c r="AJD155" s="172"/>
      <c r="AJE155" s="172"/>
      <c r="AJF155" s="172"/>
      <c r="AJG155" s="172"/>
      <c r="AJH155" s="172"/>
      <c r="AJI155" s="172"/>
      <c r="AJJ155" s="172"/>
      <c r="AJK155" s="172"/>
      <c r="AJL155" s="172"/>
      <c r="AJM155" s="172"/>
      <c r="AJN155" s="172"/>
      <c r="AJO155" s="172"/>
      <c r="AJP155" s="172"/>
      <c r="AJQ155" s="172"/>
      <c r="AJR155" s="172"/>
      <c r="AJS155" s="172"/>
      <c r="AJT155" s="172"/>
      <c r="AJU155" s="172"/>
      <c r="AJV155" s="172"/>
      <c r="AJW155" s="172"/>
      <c r="AJX155" s="172"/>
      <c r="AJY155" s="172"/>
      <c r="AJZ155" s="172"/>
      <c r="AKA155" s="172"/>
      <c r="AKB155" s="172"/>
      <c r="AKC155" s="172"/>
      <c r="AKD155" s="172"/>
      <c r="AKE155" s="172"/>
      <c r="AKF155" s="172"/>
      <c r="AKG155" s="172"/>
      <c r="AKH155" s="172"/>
      <c r="AKI155" s="172"/>
      <c r="AKJ155" s="172"/>
      <c r="AKK155" s="172"/>
      <c r="AKL155" s="172"/>
      <c r="AKM155" s="172"/>
      <c r="AKN155" s="172"/>
      <c r="AKO155" s="172"/>
      <c r="AKP155" s="172"/>
      <c r="AKQ155" s="172"/>
      <c r="AKR155" s="172"/>
      <c r="AKS155" s="172"/>
      <c r="AKT155" s="172"/>
      <c r="AKU155" s="172"/>
      <c r="AKV155" s="172"/>
      <c r="AKW155" s="172"/>
      <c r="AKX155" s="172"/>
      <c r="AKY155" s="172"/>
      <c r="AKZ155" s="172"/>
      <c r="ALA155" s="172"/>
      <c r="ALB155" s="172"/>
      <c r="ALC155" s="172"/>
      <c r="ALD155" s="172"/>
      <c r="ALE155" s="172"/>
      <c r="ALF155" s="172"/>
      <c r="ALG155" s="172"/>
      <c r="ALH155" s="172"/>
      <c r="ALI155" s="172"/>
      <c r="ALJ155" s="172"/>
      <c r="ALK155" s="172"/>
      <c r="ALL155" s="172"/>
      <c r="ALM155" s="172"/>
      <c r="ALN155" s="172"/>
      <c r="ALO155" s="172"/>
      <c r="ALP155" s="172"/>
      <c r="ALQ155" s="172"/>
      <c r="ALR155" s="172"/>
      <c r="ALS155" s="172"/>
      <c r="ALT155" s="172"/>
      <c r="ALU155" s="172"/>
      <c r="ALV155" s="172"/>
      <c r="ALW155" s="172"/>
      <c r="ALX155" s="172"/>
      <c r="ALY155" s="172"/>
      <c r="ALZ155" s="172"/>
      <c r="AMA155" s="172"/>
      <c r="AMB155" s="172"/>
      <c r="AMC155" s="172"/>
      <c r="AMD155" s="172"/>
      <c r="AME155" s="172"/>
      <c r="AMF155" s="172"/>
      <c r="AMG155" s="172"/>
      <c r="AMH155" s="172"/>
      <c r="AMI155" s="172"/>
      <c r="AMJ155" s="172"/>
      <c r="AMK155" s="172"/>
      <c r="AML155" s="172"/>
    </row>
    <row r="156" spans="1:1026" s="282" customFormat="1">
      <c r="A156" s="408" t="s">
        <v>571</v>
      </c>
      <c r="B156" s="408" t="s">
        <v>572</v>
      </c>
      <c r="C156" s="154">
        <f t="shared" si="169"/>
        <v>17</v>
      </c>
      <c r="D156" s="167">
        <f t="shared" si="170"/>
        <v>68</v>
      </c>
      <c r="E156" s="166" t="str">
        <f t="shared" si="171"/>
        <v>9C</v>
      </c>
      <c r="F156" s="367" t="str">
        <f t="shared" si="172"/>
        <v>1B</v>
      </c>
      <c r="G156" s="367" t="str">
        <f t="shared" si="173"/>
        <v>0C</v>
      </c>
      <c r="H156" s="367" t="str">
        <f t="shared" si="174"/>
        <v>57</v>
      </c>
      <c r="I156" s="367" t="str">
        <f t="shared" si="175"/>
        <v>00</v>
      </c>
      <c r="J156" s="367" t="str">
        <f t="shared" si="176"/>
        <v>45</v>
      </c>
      <c r="K156" s="367" t="str">
        <f t="shared" si="177"/>
        <v>06</v>
      </c>
      <c r="L156" s="367" t="str">
        <f t="shared" si="178"/>
        <v>65</v>
      </c>
      <c r="M156" s="367" t="str">
        <f t="shared" si="179"/>
        <v>4</v>
      </c>
      <c r="N156" s="367" t="str">
        <f t="shared" si="180"/>
        <v/>
      </c>
      <c r="O156" s="156" t="str">
        <f t="shared" si="181"/>
        <v/>
      </c>
      <c r="P156" s="157" t="str">
        <f t="shared" si="225"/>
        <v>1</v>
      </c>
      <c r="Q156" s="158" t="str">
        <f t="shared" si="225"/>
        <v>0</v>
      </c>
      <c r="R156" s="158" t="str">
        <f t="shared" si="225"/>
        <v>0</v>
      </c>
      <c r="S156" s="159" t="str">
        <f t="shared" si="225"/>
        <v>1</v>
      </c>
      <c r="T156" s="158" t="str">
        <f t="shared" si="225"/>
        <v>1</v>
      </c>
      <c r="U156" s="158" t="str">
        <f t="shared" si="225"/>
        <v>1</v>
      </c>
      <c r="V156" s="158" t="str">
        <f t="shared" si="225"/>
        <v>0</v>
      </c>
      <c r="W156" s="159" t="str">
        <f t="shared" si="225"/>
        <v>0</v>
      </c>
      <c r="X156" s="158" t="str">
        <f t="shared" si="226"/>
        <v>0</v>
      </c>
      <c r="Y156" s="158" t="str">
        <f t="shared" si="226"/>
        <v>0</v>
      </c>
      <c r="Z156" s="158" t="str">
        <f t="shared" si="226"/>
        <v>0</v>
      </c>
      <c r="AA156" s="159" t="str">
        <f t="shared" si="226"/>
        <v>1</v>
      </c>
      <c r="AB156" s="161" t="str">
        <f t="shared" si="226"/>
        <v>1</v>
      </c>
      <c r="AC156" s="161" t="str">
        <f t="shared" si="226"/>
        <v>0</v>
      </c>
      <c r="AD156" s="158" t="str">
        <f t="shared" si="226"/>
        <v>1</v>
      </c>
      <c r="AE156" s="159" t="str">
        <f t="shared" si="226"/>
        <v>1</v>
      </c>
      <c r="AF156" s="367" t="str">
        <f t="shared" si="227"/>
        <v>0</v>
      </c>
      <c r="AG156" s="162" t="str">
        <f t="shared" si="227"/>
        <v>0</v>
      </c>
      <c r="AH156" s="163" t="str">
        <f t="shared" si="227"/>
        <v>0</v>
      </c>
      <c r="AI156" s="165" t="str">
        <f t="shared" si="227"/>
        <v>0</v>
      </c>
      <c r="AJ156" s="164" t="str">
        <f t="shared" si="227"/>
        <v>1</v>
      </c>
      <c r="AK156" s="164" t="str">
        <f t="shared" si="227"/>
        <v>1</v>
      </c>
      <c r="AL156" s="289" t="str">
        <f t="shared" si="227"/>
        <v>0</v>
      </c>
      <c r="AM156" s="165" t="str">
        <f t="shared" si="227"/>
        <v>0</v>
      </c>
      <c r="AN156" s="230" t="str">
        <f t="shared" si="228"/>
        <v>0</v>
      </c>
      <c r="AO156" s="230" t="str">
        <f t="shared" si="228"/>
        <v>1</v>
      </c>
      <c r="AP156" s="230" t="str">
        <f t="shared" si="228"/>
        <v>0</v>
      </c>
      <c r="AQ156" s="231" t="str">
        <f t="shared" si="228"/>
        <v>1</v>
      </c>
      <c r="AR156" s="230" t="str">
        <f t="shared" si="228"/>
        <v>0</v>
      </c>
      <c r="AS156" s="230" t="str">
        <f t="shared" si="228"/>
        <v>1</v>
      </c>
      <c r="AT156" s="230" t="str">
        <f t="shared" si="228"/>
        <v>1</v>
      </c>
      <c r="AU156" s="231" t="str">
        <f t="shared" si="228"/>
        <v>1</v>
      </c>
      <c r="AV156" s="230" t="str">
        <f t="shared" si="229"/>
        <v>0</v>
      </c>
      <c r="AW156" s="232" t="str">
        <f t="shared" si="229"/>
        <v>0</v>
      </c>
      <c r="AX156" s="232" t="str">
        <f t="shared" si="229"/>
        <v>0</v>
      </c>
      <c r="AY156" s="233" t="str">
        <f t="shared" si="229"/>
        <v>0</v>
      </c>
      <c r="AZ156" s="232" t="str">
        <f t="shared" si="229"/>
        <v>0</v>
      </c>
      <c r="BA156" s="232" t="str">
        <f t="shared" si="229"/>
        <v>0</v>
      </c>
      <c r="BB156" s="232" t="str">
        <f t="shared" si="229"/>
        <v>0</v>
      </c>
      <c r="BC156" s="233" t="str">
        <f t="shared" si="229"/>
        <v>0</v>
      </c>
      <c r="BD156" s="168" t="str">
        <f t="shared" si="230"/>
        <v>0</v>
      </c>
      <c r="BE156" s="168" t="str">
        <f t="shared" si="230"/>
        <v>1</v>
      </c>
      <c r="BF156" s="168" t="str">
        <f t="shared" si="230"/>
        <v>0</v>
      </c>
      <c r="BG156" s="169" t="str">
        <f t="shared" si="230"/>
        <v>0</v>
      </c>
      <c r="BH156" s="168" t="str">
        <f t="shared" si="230"/>
        <v>0</v>
      </c>
      <c r="BI156" s="168" t="str">
        <f t="shared" si="230"/>
        <v>1</v>
      </c>
      <c r="BJ156" s="168" t="str">
        <f t="shared" si="230"/>
        <v>0</v>
      </c>
      <c r="BK156" s="169" t="str">
        <f t="shared" si="230"/>
        <v>1</v>
      </c>
      <c r="BL156" s="168" t="str">
        <f t="shared" si="231"/>
        <v>0</v>
      </c>
      <c r="BM156" s="168" t="str">
        <f t="shared" si="231"/>
        <v>0</v>
      </c>
      <c r="BN156" s="168" t="str">
        <f t="shared" si="231"/>
        <v>0</v>
      </c>
      <c r="BO156" s="169" t="str">
        <f t="shared" si="231"/>
        <v>0</v>
      </c>
      <c r="BP156" s="168" t="str">
        <f t="shared" si="231"/>
        <v>0</v>
      </c>
      <c r="BQ156" s="168" t="str">
        <f t="shared" si="231"/>
        <v>1</v>
      </c>
      <c r="BR156" s="168" t="str">
        <f t="shared" si="231"/>
        <v>1</v>
      </c>
      <c r="BS156" s="169" t="str">
        <f t="shared" si="231"/>
        <v>0</v>
      </c>
      <c r="BT156" s="302" t="str">
        <f t="shared" si="232"/>
        <v>0</v>
      </c>
      <c r="BU156" s="302" t="str">
        <f t="shared" si="232"/>
        <v>1</v>
      </c>
      <c r="BV156" s="302" t="str">
        <f t="shared" si="232"/>
        <v>1</v>
      </c>
      <c r="BW156" s="303" t="str">
        <f t="shared" si="232"/>
        <v>0</v>
      </c>
      <c r="BX156" s="302" t="str">
        <f t="shared" si="232"/>
        <v>0</v>
      </c>
      <c r="BY156" s="302" t="str">
        <f t="shared" si="232"/>
        <v>1</v>
      </c>
      <c r="BZ156" s="302" t="str">
        <f t="shared" si="232"/>
        <v>0</v>
      </c>
      <c r="CA156" s="303" t="str">
        <f t="shared" si="232"/>
        <v>1</v>
      </c>
      <c r="CB156" s="164" t="str">
        <f t="shared" si="233"/>
        <v>0</v>
      </c>
      <c r="CC156" s="289" t="str">
        <f t="shared" si="233"/>
        <v>1</v>
      </c>
      <c r="CD156" s="340" t="str">
        <f t="shared" si="233"/>
        <v>0</v>
      </c>
      <c r="CE156" s="341" t="str">
        <f t="shared" si="233"/>
        <v>0</v>
      </c>
      <c r="CF156" s="340" t="str">
        <f t="shared" si="233"/>
        <v>0</v>
      </c>
      <c r="CG156" s="340" t="str">
        <f t="shared" si="233"/>
        <v>0</v>
      </c>
      <c r="CH156" s="340" t="str">
        <f t="shared" si="233"/>
        <v>0</v>
      </c>
      <c r="CI156" s="341" t="str">
        <f t="shared" si="233"/>
        <v>0</v>
      </c>
      <c r="CJ156" s="367"/>
      <c r="CK156" s="367"/>
      <c r="CL156" s="32" t="str">
        <f t="shared" si="223"/>
        <v>9C1B</v>
      </c>
      <c r="CM156" s="285">
        <f t="shared" si="182"/>
        <v>87</v>
      </c>
      <c r="CN156" s="285">
        <f t="shared" si="183"/>
        <v>97</v>
      </c>
      <c r="CO156" s="142">
        <f t="shared" si="184"/>
        <v>70.5</v>
      </c>
      <c r="CP156" s="142">
        <f t="shared" si="185"/>
        <v>21.388888888888889</v>
      </c>
      <c r="CQ156" s="154">
        <f t="shared" si="224"/>
        <v>6</v>
      </c>
      <c r="CR156" s="367"/>
      <c r="CS156" s="170">
        <f t="shared" si="186"/>
        <v>9</v>
      </c>
      <c r="CT156" s="23">
        <f t="shared" si="187"/>
        <v>12</v>
      </c>
      <c r="CU156" s="171">
        <f t="shared" si="188"/>
        <v>1</v>
      </c>
      <c r="CV156" s="23">
        <f t="shared" si="189"/>
        <v>11</v>
      </c>
      <c r="CW156" s="172">
        <f t="shared" si="190"/>
        <v>0</v>
      </c>
      <c r="CX156" s="24">
        <f t="shared" si="191"/>
        <v>12</v>
      </c>
      <c r="CY156" s="267">
        <f t="shared" si="192"/>
        <v>5</v>
      </c>
      <c r="CZ156" s="268">
        <f t="shared" si="193"/>
        <v>7</v>
      </c>
      <c r="DA156" s="267">
        <f t="shared" si="194"/>
        <v>0</v>
      </c>
      <c r="DB156" s="268">
        <f t="shared" si="195"/>
        <v>0</v>
      </c>
      <c r="DC156" s="173">
        <f t="shared" si="196"/>
        <v>4</v>
      </c>
      <c r="DD156" s="26">
        <f t="shared" si="197"/>
        <v>5</v>
      </c>
      <c r="DE156" s="173">
        <f t="shared" si="198"/>
        <v>0</v>
      </c>
      <c r="DF156" s="26">
        <f t="shared" si="199"/>
        <v>6</v>
      </c>
      <c r="DG156" s="326">
        <f t="shared" si="200"/>
        <v>6</v>
      </c>
      <c r="DH156" s="327">
        <f t="shared" si="201"/>
        <v>5</v>
      </c>
      <c r="DI156" s="172">
        <f t="shared" si="202"/>
        <v>4</v>
      </c>
      <c r="DJ156" s="24">
        <f t="shared" si="203"/>
        <v>0</v>
      </c>
      <c r="DK156" s="172"/>
      <c r="DL156" s="19">
        <f t="shared" si="204"/>
        <v>156</v>
      </c>
      <c r="DM156" s="19">
        <f t="shared" si="205"/>
        <v>27</v>
      </c>
      <c r="DN156" s="174">
        <f t="shared" si="206"/>
        <v>12</v>
      </c>
      <c r="DO156" s="278">
        <f t="shared" si="207"/>
        <v>87</v>
      </c>
      <c r="DP156" s="278">
        <f t="shared" si="208"/>
        <v>0</v>
      </c>
      <c r="DQ156" s="20">
        <f t="shared" si="209"/>
        <v>69</v>
      </c>
      <c r="DR156" s="20">
        <f t="shared" si="210"/>
        <v>6</v>
      </c>
      <c r="DS156" s="337">
        <f t="shared" si="211"/>
        <v>101</v>
      </c>
      <c r="DT156" s="174">
        <f t="shared" si="212"/>
        <v>64</v>
      </c>
      <c r="DU156" s="172">
        <f t="shared" si="213"/>
        <v>101</v>
      </c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  <c r="IP156" s="172"/>
      <c r="IQ156" s="172"/>
      <c r="IR156" s="172"/>
      <c r="IS156" s="172"/>
      <c r="IT156" s="172"/>
      <c r="IU156" s="172"/>
      <c r="IV156" s="172"/>
      <c r="IW156" s="172"/>
      <c r="IX156" s="172"/>
      <c r="IY156" s="172"/>
      <c r="IZ156" s="172"/>
      <c r="JA156" s="172"/>
      <c r="JB156" s="172"/>
      <c r="JC156" s="172"/>
      <c r="JD156" s="172"/>
      <c r="JE156" s="172"/>
      <c r="JF156" s="172"/>
      <c r="JG156" s="172"/>
      <c r="JH156" s="172"/>
      <c r="JI156" s="172"/>
      <c r="JJ156" s="172"/>
      <c r="JK156" s="172"/>
      <c r="JL156" s="172"/>
      <c r="JM156" s="172"/>
      <c r="JN156" s="172"/>
      <c r="JO156" s="172"/>
      <c r="JP156" s="172"/>
      <c r="JQ156" s="172"/>
      <c r="JR156" s="172"/>
      <c r="JS156" s="172"/>
      <c r="JT156" s="172"/>
      <c r="JU156" s="172"/>
      <c r="JV156" s="172"/>
      <c r="JW156" s="172"/>
      <c r="JX156" s="172"/>
      <c r="JY156" s="172"/>
      <c r="JZ156" s="172"/>
      <c r="KA156" s="172"/>
      <c r="KB156" s="172"/>
      <c r="KC156" s="172"/>
      <c r="KD156" s="172"/>
      <c r="KE156" s="172"/>
      <c r="KF156" s="172"/>
      <c r="KG156" s="172"/>
      <c r="KH156" s="172"/>
      <c r="KI156" s="172"/>
      <c r="KJ156" s="172"/>
      <c r="KK156" s="172"/>
      <c r="KL156" s="172"/>
      <c r="KM156" s="172"/>
      <c r="KN156" s="172"/>
      <c r="KO156" s="172"/>
      <c r="KP156" s="172"/>
      <c r="KQ156" s="172"/>
      <c r="KR156" s="172"/>
      <c r="KS156" s="172"/>
      <c r="KT156" s="172"/>
      <c r="KU156" s="172"/>
      <c r="KV156" s="172"/>
      <c r="KW156" s="172"/>
      <c r="KX156" s="172"/>
      <c r="KY156" s="172"/>
      <c r="KZ156" s="172"/>
      <c r="LA156" s="172"/>
      <c r="LB156" s="172"/>
      <c r="LC156" s="172"/>
      <c r="LD156" s="172"/>
      <c r="LE156" s="172"/>
      <c r="LF156" s="172"/>
      <c r="LG156" s="172"/>
      <c r="LH156" s="172"/>
      <c r="LI156" s="172"/>
      <c r="LJ156" s="172"/>
      <c r="LK156" s="172"/>
      <c r="LL156" s="172"/>
      <c r="LM156" s="172"/>
      <c r="LN156" s="172"/>
      <c r="LO156" s="172"/>
      <c r="LP156" s="172"/>
      <c r="LQ156" s="172"/>
      <c r="LR156" s="172"/>
      <c r="LS156" s="172"/>
      <c r="LT156" s="172"/>
      <c r="LU156" s="172"/>
      <c r="LV156" s="172"/>
      <c r="LW156" s="172"/>
      <c r="LX156" s="172"/>
      <c r="LY156" s="172"/>
      <c r="LZ156" s="172"/>
      <c r="MA156" s="172"/>
      <c r="MB156" s="172"/>
      <c r="MC156" s="172"/>
      <c r="MD156" s="172"/>
      <c r="ME156" s="172"/>
      <c r="MF156" s="172"/>
      <c r="MG156" s="172"/>
      <c r="MH156" s="172"/>
      <c r="MI156" s="172"/>
      <c r="MJ156" s="172"/>
      <c r="MK156" s="172"/>
      <c r="ML156" s="172"/>
      <c r="MM156" s="172"/>
      <c r="MN156" s="172"/>
      <c r="MO156" s="172"/>
      <c r="MP156" s="172"/>
      <c r="MQ156" s="172"/>
      <c r="MR156" s="172"/>
      <c r="MS156" s="172"/>
      <c r="MT156" s="172"/>
      <c r="MU156" s="172"/>
      <c r="MV156" s="172"/>
      <c r="MW156" s="172"/>
      <c r="MX156" s="172"/>
      <c r="MY156" s="172"/>
      <c r="MZ156" s="172"/>
      <c r="NA156" s="172"/>
      <c r="NB156" s="172"/>
      <c r="NC156" s="172"/>
      <c r="ND156" s="172"/>
      <c r="NE156" s="172"/>
      <c r="NF156" s="172"/>
      <c r="NG156" s="172"/>
      <c r="NH156" s="172"/>
      <c r="NI156" s="172"/>
      <c r="NJ156" s="172"/>
      <c r="NK156" s="172"/>
      <c r="NL156" s="172"/>
      <c r="NM156" s="172"/>
      <c r="NN156" s="172"/>
      <c r="NO156" s="172"/>
      <c r="NP156" s="172"/>
      <c r="NQ156" s="172"/>
      <c r="NR156" s="172"/>
      <c r="NS156" s="172"/>
      <c r="NT156" s="172"/>
      <c r="NU156" s="172"/>
      <c r="NV156" s="172"/>
      <c r="NW156" s="172"/>
      <c r="NX156" s="172"/>
      <c r="NY156" s="172"/>
      <c r="NZ156" s="172"/>
      <c r="OA156" s="172"/>
      <c r="OB156" s="172"/>
      <c r="OC156" s="172"/>
      <c r="OD156" s="172"/>
      <c r="OE156" s="172"/>
      <c r="OF156" s="172"/>
      <c r="OG156" s="172"/>
      <c r="OH156" s="172"/>
      <c r="OI156" s="172"/>
      <c r="OJ156" s="172"/>
      <c r="OK156" s="172"/>
      <c r="OL156" s="172"/>
      <c r="OM156" s="172"/>
      <c r="ON156" s="172"/>
      <c r="OO156" s="172"/>
      <c r="OP156" s="172"/>
      <c r="OQ156" s="172"/>
      <c r="OR156" s="172"/>
      <c r="OS156" s="172"/>
      <c r="OT156" s="172"/>
      <c r="OU156" s="172"/>
      <c r="OV156" s="172"/>
      <c r="OW156" s="172"/>
      <c r="OX156" s="172"/>
      <c r="OY156" s="172"/>
      <c r="OZ156" s="172"/>
      <c r="PA156" s="172"/>
      <c r="PB156" s="172"/>
      <c r="PC156" s="172"/>
      <c r="PD156" s="172"/>
      <c r="PE156" s="172"/>
      <c r="PF156" s="172"/>
      <c r="PG156" s="172"/>
      <c r="PH156" s="172"/>
      <c r="PI156" s="172"/>
      <c r="PJ156" s="172"/>
      <c r="PK156" s="172"/>
      <c r="PL156" s="172"/>
      <c r="PM156" s="172"/>
      <c r="PN156" s="172"/>
      <c r="PO156" s="172"/>
      <c r="PP156" s="172"/>
      <c r="PQ156" s="172"/>
      <c r="PR156" s="172"/>
      <c r="PS156" s="172"/>
      <c r="PT156" s="172"/>
      <c r="PU156" s="172"/>
      <c r="PV156" s="172"/>
      <c r="PW156" s="172"/>
      <c r="PX156" s="172"/>
      <c r="PY156" s="172"/>
      <c r="PZ156" s="172"/>
      <c r="QA156" s="172"/>
      <c r="QB156" s="172"/>
      <c r="QC156" s="172"/>
      <c r="QD156" s="172"/>
      <c r="QE156" s="172"/>
      <c r="QF156" s="172"/>
      <c r="QG156" s="172"/>
      <c r="QH156" s="172"/>
      <c r="QI156" s="172"/>
      <c r="QJ156" s="172"/>
      <c r="QK156" s="172"/>
      <c r="QL156" s="172"/>
      <c r="QM156" s="172"/>
      <c r="QN156" s="172"/>
      <c r="QO156" s="172"/>
      <c r="QP156" s="172"/>
      <c r="QQ156" s="172"/>
      <c r="QR156" s="172"/>
      <c r="QS156" s="172"/>
      <c r="QT156" s="172"/>
      <c r="QU156" s="172"/>
      <c r="QV156" s="172"/>
      <c r="QW156" s="172"/>
      <c r="QX156" s="172"/>
      <c r="QY156" s="172"/>
      <c r="QZ156" s="172"/>
      <c r="RA156" s="172"/>
      <c r="RB156" s="172"/>
      <c r="RC156" s="172"/>
      <c r="RD156" s="172"/>
      <c r="RE156" s="172"/>
      <c r="RF156" s="172"/>
      <c r="RG156" s="172"/>
      <c r="RH156" s="172"/>
      <c r="RI156" s="172"/>
      <c r="RJ156" s="172"/>
      <c r="RK156" s="172"/>
      <c r="RL156" s="172"/>
      <c r="RM156" s="172"/>
      <c r="RN156" s="172"/>
      <c r="RO156" s="172"/>
      <c r="RP156" s="172"/>
      <c r="RQ156" s="172"/>
      <c r="RR156" s="172"/>
      <c r="RS156" s="172"/>
      <c r="RT156" s="172"/>
      <c r="RU156" s="172"/>
      <c r="RV156" s="172"/>
      <c r="RW156" s="172"/>
      <c r="RX156" s="172"/>
      <c r="RY156" s="172"/>
      <c r="RZ156" s="172"/>
      <c r="SA156" s="172"/>
      <c r="SB156" s="172"/>
      <c r="SC156" s="172"/>
      <c r="SD156" s="172"/>
      <c r="SE156" s="172"/>
      <c r="SF156" s="172"/>
      <c r="SG156" s="172"/>
      <c r="SH156" s="172"/>
      <c r="SI156" s="172"/>
      <c r="SJ156" s="172"/>
      <c r="SK156" s="172"/>
      <c r="SL156" s="172"/>
      <c r="SM156" s="172"/>
      <c r="SN156" s="172"/>
      <c r="SO156" s="172"/>
      <c r="SP156" s="172"/>
      <c r="SQ156" s="172"/>
      <c r="SR156" s="172"/>
      <c r="SS156" s="172"/>
      <c r="ST156" s="172"/>
      <c r="SU156" s="172"/>
      <c r="SV156" s="172"/>
      <c r="SW156" s="172"/>
      <c r="SX156" s="172"/>
      <c r="SY156" s="172"/>
      <c r="SZ156" s="172"/>
      <c r="TA156" s="172"/>
      <c r="TB156" s="172"/>
      <c r="TC156" s="172"/>
      <c r="TD156" s="172"/>
      <c r="TE156" s="172"/>
      <c r="TF156" s="172"/>
      <c r="TG156" s="172"/>
      <c r="TH156" s="172"/>
      <c r="TI156" s="172"/>
      <c r="TJ156" s="172"/>
      <c r="TK156" s="172"/>
      <c r="TL156" s="172"/>
      <c r="TM156" s="172"/>
      <c r="TN156" s="172"/>
      <c r="TO156" s="172"/>
      <c r="TP156" s="172"/>
      <c r="TQ156" s="172"/>
      <c r="TR156" s="172"/>
      <c r="TS156" s="172"/>
      <c r="TT156" s="172"/>
      <c r="TU156" s="172"/>
      <c r="TV156" s="172"/>
      <c r="TW156" s="172"/>
      <c r="TX156" s="172"/>
      <c r="TY156" s="172"/>
      <c r="TZ156" s="172"/>
      <c r="UA156" s="172"/>
      <c r="UB156" s="172"/>
      <c r="UC156" s="172"/>
      <c r="UD156" s="172"/>
      <c r="UE156" s="172"/>
      <c r="UF156" s="172"/>
      <c r="UG156" s="172"/>
      <c r="UH156" s="172"/>
      <c r="UI156" s="172"/>
      <c r="UJ156" s="172"/>
      <c r="UK156" s="172"/>
      <c r="UL156" s="172"/>
      <c r="UM156" s="172"/>
      <c r="UN156" s="172"/>
      <c r="UO156" s="172"/>
      <c r="UP156" s="172"/>
      <c r="UQ156" s="172"/>
      <c r="UR156" s="172"/>
      <c r="US156" s="172"/>
      <c r="UT156" s="172"/>
      <c r="UU156" s="172"/>
      <c r="UV156" s="172"/>
      <c r="UW156" s="172"/>
      <c r="UX156" s="172"/>
      <c r="UY156" s="172"/>
      <c r="UZ156" s="172"/>
      <c r="VA156" s="172"/>
      <c r="VB156" s="172"/>
      <c r="VC156" s="172"/>
      <c r="VD156" s="172"/>
      <c r="VE156" s="172"/>
      <c r="VF156" s="172"/>
      <c r="VG156" s="172"/>
      <c r="VH156" s="172"/>
      <c r="VI156" s="172"/>
      <c r="VJ156" s="172"/>
      <c r="VK156" s="172"/>
      <c r="VL156" s="172"/>
      <c r="VM156" s="172"/>
      <c r="VN156" s="172"/>
      <c r="VO156" s="172"/>
      <c r="VP156" s="172"/>
      <c r="VQ156" s="172"/>
      <c r="VR156" s="172"/>
      <c r="VS156" s="172"/>
      <c r="VT156" s="172"/>
      <c r="VU156" s="172"/>
      <c r="VV156" s="172"/>
      <c r="VW156" s="172"/>
      <c r="VX156" s="172"/>
      <c r="VY156" s="172"/>
      <c r="VZ156" s="172"/>
      <c r="WA156" s="172"/>
      <c r="WB156" s="172"/>
      <c r="WC156" s="172"/>
      <c r="WD156" s="172"/>
      <c r="WE156" s="172"/>
      <c r="WF156" s="172"/>
      <c r="WG156" s="172"/>
      <c r="WH156" s="172"/>
      <c r="WI156" s="172"/>
      <c r="WJ156" s="172"/>
      <c r="WK156" s="172"/>
      <c r="WL156" s="172"/>
      <c r="WM156" s="172"/>
      <c r="WN156" s="172"/>
      <c r="WO156" s="172"/>
      <c r="WP156" s="172"/>
      <c r="WQ156" s="172"/>
      <c r="WR156" s="172"/>
      <c r="WS156" s="172"/>
      <c r="WT156" s="172"/>
      <c r="WU156" s="172"/>
      <c r="WV156" s="172"/>
      <c r="WW156" s="172"/>
      <c r="WX156" s="172"/>
      <c r="WY156" s="172"/>
      <c r="WZ156" s="172"/>
      <c r="XA156" s="172"/>
      <c r="XB156" s="172"/>
      <c r="XC156" s="172"/>
      <c r="XD156" s="172"/>
      <c r="XE156" s="172"/>
      <c r="XF156" s="172"/>
      <c r="XG156" s="172"/>
      <c r="XH156" s="172"/>
      <c r="XI156" s="172"/>
      <c r="XJ156" s="172"/>
      <c r="XK156" s="172"/>
      <c r="XL156" s="172"/>
      <c r="XM156" s="172"/>
      <c r="XN156" s="172"/>
      <c r="XO156" s="172"/>
      <c r="XP156" s="172"/>
      <c r="XQ156" s="172"/>
      <c r="XR156" s="172"/>
      <c r="XS156" s="172"/>
      <c r="XT156" s="172"/>
      <c r="XU156" s="172"/>
      <c r="XV156" s="172"/>
      <c r="XW156" s="172"/>
      <c r="XX156" s="172"/>
      <c r="XY156" s="172"/>
      <c r="XZ156" s="172"/>
      <c r="YA156" s="172"/>
      <c r="YB156" s="172"/>
      <c r="YC156" s="172"/>
      <c r="YD156" s="172"/>
      <c r="YE156" s="172"/>
      <c r="YF156" s="172"/>
      <c r="YG156" s="172"/>
      <c r="YH156" s="172"/>
      <c r="YI156" s="172"/>
      <c r="YJ156" s="172"/>
      <c r="YK156" s="172"/>
      <c r="YL156" s="172"/>
      <c r="YM156" s="172"/>
      <c r="YN156" s="172"/>
      <c r="YO156" s="172"/>
      <c r="YP156" s="172"/>
      <c r="YQ156" s="172"/>
      <c r="YR156" s="172"/>
      <c r="YS156" s="172"/>
      <c r="YT156" s="172"/>
      <c r="YU156" s="172"/>
      <c r="YV156" s="172"/>
      <c r="YW156" s="172"/>
      <c r="YX156" s="172"/>
      <c r="YY156" s="172"/>
      <c r="YZ156" s="172"/>
      <c r="ZA156" s="172"/>
      <c r="ZB156" s="172"/>
      <c r="ZC156" s="172"/>
      <c r="ZD156" s="172"/>
      <c r="ZE156" s="172"/>
      <c r="ZF156" s="172"/>
      <c r="ZG156" s="172"/>
      <c r="ZH156" s="172"/>
      <c r="ZI156" s="172"/>
      <c r="ZJ156" s="172"/>
      <c r="ZK156" s="172"/>
      <c r="ZL156" s="172"/>
      <c r="ZM156" s="172"/>
      <c r="ZN156" s="172"/>
      <c r="ZO156" s="172"/>
      <c r="ZP156" s="172"/>
      <c r="ZQ156" s="172"/>
      <c r="ZR156" s="172"/>
      <c r="ZS156" s="172"/>
      <c r="ZT156" s="172"/>
      <c r="ZU156" s="172"/>
      <c r="ZV156" s="172"/>
      <c r="ZW156" s="172"/>
      <c r="ZX156" s="172"/>
      <c r="ZY156" s="172"/>
      <c r="ZZ156" s="172"/>
      <c r="AAA156" s="172"/>
      <c r="AAB156" s="172"/>
      <c r="AAC156" s="172"/>
      <c r="AAD156" s="172"/>
      <c r="AAE156" s="172"/>
      <c r="AAF156" s="172"/>
      <c r="AAG156" s="172"/>
      <c r="AAH156" s="172"/>
      <c r="AAI156" s="172"/>
      <c r="AAJ156" s="172"/>
      <c r="AAK156" s="172"/>
      <c r="AAL156" s="172"/>
      <c r="AAM156" s="172"/>
      <c r="AAN156" s="172"/>
      <c r="AAO156" s="172"/>
      <c r="AAP156" s="172"/>
      <c r="AAQ156" s="172"/>
      <c r="AAR156" s="172"/>
      <c r="AAS156" s="172"/>
      <c r="AAT156" s="172"/>
      <c r="AAU156" s="172"/>
      <c r="AAV156" s="172"/>
      <c r="AAW156" s="172"/>
      <c r="AAX156" s="172"/>
      <c r="AAY156" s="172"/>
      <c r="AAZ156" s="172"/>
      <c r="ABA156" s="172"/>
      <c r="ABB156" s="172"/>
      <c r="ABC156" s="172"/>
      <c r="ABD156" s="172"/>
      <c r="ABE156" s="172"/>
      <c r="ABF156" s="172"/>
      <c r="ABG156" s="172"/>
      <c r="ABH156" s="172"/>
      <c r="ABI156" s="172"/>
      <c r="ABJ156" s="172"/>
      <c r="ABK156" s="172"/>
      <c r="ABL156" s="172"/>
      <c r="ABM156" s="172"/>
      <c r="ABN156" s="172"/>
      <c r="ABO156" s="172"/>
      <c r="ABP156" s="172"/>
      <c r="ABQ156" s="172"/>
      <c r="ABR156" s="172"/>
      <c r="ABS156" s="172"/>
      <c r="ABT156" s="172"/>
      <c r="ABU156" s="172"/>
      <c r="ABV156" s="172"/>
      <c r="ABW156" s="172"/>
      <c r="ABX156" s="172"/>
      <c r="ABY156" s="172"/>
      <c r="ABZ156" s="172"/>
      <c r="ACA156" s="172"/>
      <c r="ACB156" s="172"/>
      <c r="ACC156" s="172"/>
      <c r="ACD156" s="172"/>
      <c r="ACE156" s="172"/>
      <c r="ACF156" s="172"/>
      <c r="ACG156" s="172"/>
      <c r="ACH156" s="172"/>
      <c r="ACI156" s="172"/>
      <c r="ACJ156" s="172"/>
      <c r="ACK156" s="172"/>
      <c r="ACL156" s="172"/>
      <c r="ACM156" s="172"/>
      <c r="ACN156" s="172"/>
      <c r="ACO156" s="172"/>
      <c r="ACP156" s="172"/>
      <c r="ACQ156" s="172"/>
      <c r="ACR156" s="172"/>
      <c r="ACS156" s="172"/>
      <c r="ACT156" s="172"/>
      <c r="ACU156" s="172"/>
      <c r="ACV156" s="172"/>
      <c r="ACW156" s="172"/>
      <c r="ACX156" s="172"/>
      <c r="ACY156" s="172"/>
      <c r="ACZ156" s="172"/>
      <c r="ADA156" s="172"/>
      <c r="ADB156" s="172"/>
      <c r="ADC156" s="172"/>
      <c r="ADD156" s="172"/>
      <c r="ADE156" s="172"/>
      <c r="ADF156" s="172"/>
      <c r="ADG156" s="172"/>
      <c r="ADH156" s="172"/>
      <c r="ADI156" s="172"/>
      <c r="ADJ156" s="172"/>
      <c r="ADK156" s="172"/>
      <c r="ADL156" s="172"/>
      <c r="ADM156" s="172"/>
      <c r="ADN156" s="172"/>
      <c r="ADO156" s="172"/>
      <c r="ADP156" s="172"/>
      <c r="ADQ156" s="172"/>
      <c r="ADR156" s="172"/>
      <c r="ADS156" s="172"/>
      <c r="ADT156" s="172"/>
      <c r="ADU156" s="172"/>
      <c r="ADV156" s="172"/>
      <c r="ADW156" s="172"/>
      <c r="ADX156" s="172"/>
      <c r="ADY156" s="172"/>
      <c r="ADZ156" s="172"/>
      <c r="AEA156" s="172"/>
      <c r="AEB156" s="172"/>
      <c r="AEC156" s="172"/>
      <c r="AED156" s="172"/>
      <c r="AEE156" s="172"/>
      <c r="AEF156" s="172"/>
      <c r="AEG156" s="172"/>
      <c r="AEH156" s="172"/>
      <c r="AEI156" s="172"/>
      <c r="AEJ156" s="172"/>
      <c r="AEK156" s="172"/>
      <c r="AEL156" s="172"/>
      <c r="AEM156" s="172"/>
      <c r="AEN156" s="172"/>
      <c r="AEO156" s="172"/>
      <c r="AEP156" s="172"/>
      <c r="AEQ156" s="172"/>
      <c r="AER156" s="172"/>
      <c r="AES156" s="172"/>
      <c r="AET156" s="172"/>
      <c r="AEU156" s="172"/>
      <c r="AEV156" s="172"/>
      <c r="AEW156" s="172"/>
      <c r="AEX156" s="172"/>
      <c r="AEY156" s="172"/>
      <c r="AEZ156" s="172"/>
      <c r="AFA156" s="172"/>
      <c r="AFB156" s="172"/>
      <c r="AFC156" s="172"/>
      <c r="AFD156" s="172"/>
      <c r="AFE156" s="172"/>
      <c r="AFF156" s="172"/>
      <c r="AFG156" s="172"/>
      <c r="AFH156" s="172"/>
      <c r="AFI156" s="172"/>
      <c r="AFJ156" s="172"/>
      <c r="AFK156" s="172"/>
      <c r="AFL156" s="172"/>
      <c r="AFM156" s="172"/>
      <c r="AFN156" s="172"/>
      <c r="AFO156" s="172"/>
      <c r="AFP156" s="172"/>
      <c r="AFQ156" s="172"/>
      <c r="AFR156" s="172"/>
      <c r="AFS156" s="172"/>
      <c r="AFT156" s="172"/>
      <c r="AFU156" s="172"/>
      <c r="AFV156" s="172"/>
      <c r="AFW156" s="172"/>
      <c r="AFX156" s="172"/>
      <c r="AFY156" s="172"/>
      <c r="AFZ156" s="172"/>
      <c r="AGA156" s="172"/>
      <c r="AGB156" s="172"/>
      <c r="AGC156" s="172"/>
      <c r="AGD156" s="172"/>
      <c r="AGE156" s="172"/>
      <c r="AGF156" s="172"/>
      <c r="AGG156" s="172"/>
      <c r="AGH156" s="172"/>
      <c r="AGI156" s="172"/>
      <c r="AGJ156" s="172"/>
      <c r="AGK156" s="172"/>
      <c r="AGL156" s="172"/>
      <c r="AGM156" s="172"/>
      <c r="AGN156" s="172"/>
      <c r="AGO156" s="172"/>
      <c r="AGP156" s="172"/>
      <c r="AGQ156" s="172"/>
      <c r="AGR156" s="172"/>
      <c r="AGS156" s="172"/>
      <c r="AGT156" s="172"/>
      <c r="AGU156" s="172"/>
      <c r="AGV156" s="172"/>
      <c r="AGW156" s="172"/>
      <c r="AGX156" s="172"/>
      <c r="AGY156" s="172"/>
      <c r="AGZ156" s="172"/>
      <c r="AHA156" s="172"/>
      <c r="AHB156" s="172"/>
      <c r="AHC156" s="172"/>
      <c r="AHD156" s="172"/>
      <c r="AHE156" s="172"/>
      <c r="AHF156" s="172"/>
      <c r="AHG156" s="172"/>
      <c r="AHH156" s="172"/>
      <c r="AHI156" s="172"/>
      <c r="AHJ156" s="172"/>
      <c r="AHK156" s="172"/>
      <c r="AHL156" s="172"/>
      <c r="AHM156" s="172"/>
      <c r="AHN156" s="172"/>
      <c r="AHO156" s="172"/>
      <c r="AHP156" s="172"/>
      <c r="AHQ156" s="172"/>
      <c r="AHR156" s="172"/>
      <c r="AHS156" s="172"/>
      <c r="AHT156" s="172"/>
      <c r="AHU156" s="172"/>
      <c r="AHV156" s="172"/>
      <c r="AHW156" s="172"/>
      <c r="AHX156" s="172"/>
      <c r="AHY156" s="172"/>
      <c r="AHZ156" s="172"/>
      <c r="AIA156" s="172"/>
      <c r="AIB156" s="172"/>
      <c r="AIC156" s="172"/>
      <c r="AID156" s="172"/>
      <c r="AIE156" s="172"/>
      <c r="AIF156" s="172"/>
      <c r="AIG156" s="172"/>
      <c r="AIH156" s="172"/>
      <c r="AII156" s="172"/>
      <c r="AIJ156" s="172"/>
      <c r="AIK156" s="172"/>
      <c r="AIL156" s="172"/>
      <c r="AIM156" s="172"/>
      <c r="AIN156" s="172"/>
      <c r="AIO156" s="172"/>
      <c r="AIP156" s="172"/>
      <c r="AIQ156" s="172"/>
      <c r="AIR156" s="172"/>
      <c r="AIS156" s="172"/>
      <c r="AIT156" s="172"/>
      <c r="AIU156" s="172"/>
      <c r="AIV156" s="172"/>
      <c r="AIW156" s="172"/>
      <c r="AIX156" s="172"/>
      <c r="AIY156" s="172"/>
      <c r="AIZ156" s="172"/>
      <c r="AJA156" s="172"/>
      <c r="AJB156" s="172"/>
      <c r="AJC156" s="172"/>
      <c r="AJD156" s="172"/>
      <c r="AJE156" s="172"/>
      <c r="AJF156" s="172"/>
      <c r="AJG156" s="172"/>
      <c r="AJH156" s="172"/>
      <c r="AJI156" s="172"/>
      <c r="AJJ156" s="172"/>
      <c r="AJK156" s="172"/>
      <c r="AJL156" s="172"/>
      <c r="AJM156" s="172"/>
      <c r="AJN156" s="172"/>
      <c r="AJO156" s="172"/>
      <c r="AJP156" s="172"/>
      <c r="AJQ156" s="172"/>
      <c r="AJR156" s="172"/>
      <c r="AJS156" s="172"/>
      <c r="AJT156" s="172"/>
      <c r="AJU156" s="172"/>
      <c r="AJV156" s="172"/>
      <c r="AJW156" s="172"/>
      <c r="AJX156" s="172"/>
      <c r="AJY156" s="172"/>
      <c r="AJZ156" s="172"/>
      <c r="AKA156" s="172"/>
      <c r="AKB156" s="172"/>
      <c r="AKC156" s="172"/>
      <c r="AKD156" s="172"/>
      <c r="AKE156" s="172"/>
      <c r="AKF156" s="172"/>
      <c r="AKG156" s="172"/>
      <c r="AKH156" s="172"/>
      <c r="AKI156" s="172"/>
      <c r="AKJ156" s="172"/>
      <c r="AKK156" s="172"/>
      <c r="AKL156" s="172"/>
      <c r="AKM156" s="172"/>
      <c r="AKN156" s="172"/>
      <c r="AKO156" s="172"/>
      <c r="AKP156" s="172"/>
      <c r="AKQ156" s="172"/>
      <c r="AKR156" s="172"/>
      <c r="AKS156" s="172"/>
      <c r="AKT156" s="172"/>
      <c r="AKU156" s="172"/>
      <c r="AKV156" s="172"/>
      <c r="AKW156" s="172"/>
      <c r="AKX156" s="172"/>
      <c r="AKY156" s="172"/>
      <c r="AKZ156" s="172"/>
      <c r="ALA156" s="172"/>
      <c r="ALB156" s="172"/>
      <c r="ALC156" s="172"/>
      <c r="ALD156" s="172"/>
      <c r="ALE156" s="172"/>
      <c r="ALF156" s="172"/>
      <c r="ALG156" s="172"/>
      <c r="ALH156" s="172"/>
      <c r="ALI156" s="172"/>
      <c r="ALJ156" s="172"/>
      <c r="ALK156" s="172"/>
      <c r="ALL156" s="172"/>
      <c r="ALM156" s="172"/>
      <c r="ALN156" s="172"/>
      <c r="ALO156" s="172"/>
      <c r="ALP156" s="172"/>
      <c r="ALQ156" s="172"/>
      <c r="ALR156" s="172"/>
      <c r="ALS156" s="172"/>
      <c r="ALT156" s="172"/>
      <c r="ALU156" s="172"/>
      <c r="ALV156" s="172"/>
      <c r="ALW156" s="172"/>
      <c r="ALX156" s="172"/>
      <c r="ALY156" s="172"/>
      <c r="ALZ156" s="172"/>
      <c r="AMA156" s="172"/>
      <c r="AMB156" s="172"/>
      <c r="AMC156" s="172"/>
      <c r="AMD156" s="172"/>
      <c r="AME156" s="172"/>
      <c r="AMF156" s="172"/>
      <c r="AMG156" s="172"/>
      <c r="AMH156" s="172"/>
      <c r="AMI156" s="172"/>
      <c r="AMJ156" s="172"/>
      <c r="AMK156" s="172"/>
      <c r="AML156" s="172"/>
    </row>
    <row r="157" spans="1:1026" s="282" customFormat="1">
      <c r="A157" s="408" t="s">
        <v>573</v>
      </c>
      <c r="B157" s="408" t="s">
        <v>574</v>
      </c>
      <c r="C157" s="154">
        <f t="shared" si="169"/>
        <v>17</v>
      </c>
      <c r="D157" s="167">
        <f t="shared" si="170"/>
        <v>68</v>
      </c>
      <c r="E157" s="166" t="str">
        <f t="shared" si="171"/>
        <v>9C</v>
      </c>
      <c r="F157" s="367" t="str">
        <f t="shared" si="172"/>
        <v>1B</v>
      </c>
      <c r="G157" s="367" t="str">
        <f t="shared" si="173"/>
        <v>02</v>
      </c>
      <c r="H157" s="367" t="str">
        <f t="shared" si="174"/>
        <v>57</v>
      </c>
      <c r="I157" s="367" t="str">
        <f t="shared" si="175"/>
        <v>00</v>
      </c>
      <c r="J157" s="367" t="str">
        <f t="shared" si="176"/>
        <v>46</v>
      </c>
      <c r="K157" s="367" t="str">
        <f t="shared" si="177"/>
        <v>06</v>
      </c>
      <c r="L157" s="367" t="str">
        <f t="shared" si="178"/>
        <v>5C</v>
      </c>
      <c r="M157" s="367" t="str">
        <f t="shared" si="179"/>
        <v>4</v>
      </c>
      <c r="N157" s="367" t="str">
        <f t="shared" si="180"/>
        <v/>
      </c>
      <c r="O157" s="156" t="str">
        <f t="shared" si="181"/>
        <v/>
      </c>
      <c r="P157" s="157" t="str">
        <f t="shared" si="225"/>
        <v>1</v>
      </c>
      <c r="Q157" s="158" t="str">
        <f t="shared" si="225"/>
        <v>0</v>
      </c>
      <c r="R157" s="158" t="str">
        <f t="shared" si="225"/>
        <v>0</v>
      </c>
      <c r="S157" s="159" t="str">
        <f t="shared" si="225"/>
        <v>1</v>
      </c>
      <c r="T157" s="158" t="str">
        <f t="shared" si="225"/>
        <v>1</v>
      </c>
      <c r="U157" s="158" t="str">
        <f t="shared" si="225"/>
        <v>1</v>
      </c>
      <c r="V157" s="158" t="str">
        <f t="shared" si="225"/>
        <v>0</v>
      </c>
      <c r="W157" s="159" t="str">
        <f t="shared" si="225"/>
        <v>0</v>
      </c>
      <c r="X157" s="158" t="str">
        <f t="shared" si="226"/>
        <v>0</v>
      </c>
      <c r="Y157" s="158" t="str">
        <f t="shared" si="226"/>
        <v>0</v>
      </c>
      <c r="Z157" s="158" t="str">
        <f t="shared" si="226"/>
        <v>0</v>
      </c>
      <c r="AA157" s="159" t="str">
        <f t="shared" si="226"/>
        <v>1</v>
      </c>
      <c r="AB157" s="161" t="str">
        <f t="shared" si="226"/>
        <v>1</v>
      </c>
      <c r="AC157" s="161" t="str">
        <f t="shared" si="226"/>
        <v>0</v>
      </c>
      <c r="AD157" s="158" t="str">
        <f t="shared" si="226"/>
        <v>1</v>
      </c>
      <c r="AE157" s="159" t="str">
        <f t="shared" si="226"/>
        <v>1</v>
      </c>
      <c r="AF157" s="367" t="str">
        <f t="shared" si="227"/>
        <v>0</v>
      </c>
      <c r="AG157" s="162" t="str">
        <f t="shared" si="227"/>
        <v>0</v>
      </c>
      <c r="AH157" s="163" t="str">
        <f t="shared" si="227"/>
        <v>0</v>
      </c>
      <c r="AI157" s="165" t="str">
        <f t="shared" si="227"/>
        <v>0</v>
      </c>
      <c r="AJ157" s="164" t="str">
        <f t="shared" si="227"/>
        <v>0</v>
      </c>
      <c r="AK157" s="164" t="str">
        <f t="shared" si="227"/>
        <v>0</v>
      </c>
      <c r="AL157" s="289" t="str">
        <f t="shared" si="227"/>
        <v>1</v>
      </c>
      <c r="AM157" s="165" t="str">
        <f t="shared" si="227"/>
        <v>0</v>
      </c>
      <c r="AN157" s="230" t="str">
        <f t="shared" si="228"/>
        <v>0</v>
      </c>
      <c r="AO157" s="230" t="str">
        <f t="shared" si="228"/>
        <v>1</v>
      </c>
      <c r="AP157" s="230" t="str">
        <f t="shared" si="228"/>
        <v>0</v>
      </c>
      <c r="AQ157" s="231" t="str">
        <f t="shared" si="228"/>
        <v>1</v>
      </c>
      <c r="AR157" s="230" t="str">
        <f t="shared" si="228"/>
        <v>0</v>
      </c>
      <c r="AS157" s="230" t="str">
        <f t="shared" si="228"/>
        <v>1</v>
      </c>
      <c r="AT157" s="230" t="str">
        <f t="shared" si="228"/>
        <v>1</v>
      </c>
      <c r="AU157" s="231" t="str">
        <f t="shared" si="228"/>
        <v>1</v>
      </c>
      <c r="AV157" s="230" t="str">
        <f t="shared" si="229"/>
        <v>0</v>
      </c>
      <c r="AW157" s="232" t="str">
        <f t="shared" si="229"/>
        <v>0</v>
      </c>
      <c r="AX157" s="232" t="str">
        <f t="shared" si="229"/>
        <v>0</v>
      </c>
      <c r="AY157" s="233" t="str">
        <f t="shared" si="229"/>
        <v>0</v>
      </c>
      <c r="AZ157" s="232" t="str">
        <f t="shared" si="229"/>
        <v>0</v>
      </c>
      <c r="BA157" s="232" t="str">
        <f t="shared" si="229"/>
        <v>0</v>
      </c>
      <c r="BB157" s="232" t="str">
        <f t="shared" si="229"/>
        <v>0</v>
      </c>
      <c r="BC157" s="233" t="str">
        <f t="shared" si="229"/>
        <v>0</v>
      </c>
      <c r="BD157" s="168" t="str">
        <f t="shared" si="230"/>
        <v>0</v>
      </c>
      <c r="BE157" s="168" t="str">
        <f t="shared" si="230"/>
        <v>1</v>
      </c>
      <c r="BF157" s="168" t="str">
        <f t="shared" si="230"/>
        <v>0</v>
      </c>
      <c r="BG157" s="169" t="str">
        <f t="shared" si="230"/>
        <v>0</v>
      </c>
      <c r="BH157" s="168" t="str">
        <f t="shared" si="230"/>
        <v>0</v>
      </c>
      <c r="BI157" s="168" t="str">
        <f t="shared" si="230"/>
        <v>1</v>
      </c>
      <c r="BJ157" s="168" t="str">
        <f t="shared" si="230"/>
        <v>1</v>
      </c>
      <c r="BK157" s="169" t="str">
        <f t="shared" si="230"/>
        <v>0</v>
      </c>
      <c r="BL157" s="168" t="str">
        <f t="shared" si="231"/>
        <v>0</v>
      </c>
      <c r="BM157" s="168" t="str">
        <f t="shared" si="231"/>
        <v>0</v>
      </c>
      <c r="BN157" s="168" t="str">
        <f t="shared" si="231"/>
        <v>0</v>
      </c>
      <c r="BO157" s="169" t="str">
        <f t="shared" si="231"/>
        <v>0</v>
      </c>
      <c r="BP157" s="168" t="str">
        <f t="shared" si="231"/>
        <v>0</v>
      </c>
      <c r="BQ157" s="168" t="str">
        <f t="shared" si="231"/>
        <v>1</v>
      </c>
      <c r="BR157" s="168" t="str">
        <f t="shared" si="231"/>
        <v>1</v>
      </c>
      <c r="BS157" s="169" t="str">
        <f t="shared" si="231"/>
        <v>0</v>
      </c>
      <c r="BT157" s="302" t="str">
        <f t="shared" si="232"/>
        <v>0</v>
      </c>
      <c r="BU157" s="302" t="str">
        <f t="shared" si="232"/>
        <v>1</v>
      </c>
      <c r="BV157" s="302" t="str">
        <f t="shared" si="232"/>
        <v>0</v>
      </c>
      <c r="BW157" s="303" t="str">
        <f t="shared" si="232"/>
        <v>1</v>
      </c>
      <c r="BX157" s="302" t="str">
        <f t="shared" si="232"/>
        <v>1</v>
      </c>
      <c r="BY157" s="302" t="str">
        <f t="shared" si="232"/>
        <v>1</v>
      </c>
      <c r="BZ157" s="302" t="str">
        <f t="shared" si="232"/>
        <v>0</v>
      </c>
      <c r="CA157" s="303" t="str">
        <f t="shared" si="232"/>
        <v>0</v>
      </c>
      <c r="CB157" s="164" t="str">
        <f t="shared" si="233"/>
        <v>0</v>
      </c>
      <c r="CC157" s="289" t="str">
        <f t="shared" si="233"/>
        <v>1</v>
      </c>
      <c r="CD157" s="340" t="str">
        <f t="shared" si="233"/>
        <v>0</v>
      </c>
      <c r="CE157" s="341" t="str">
        <f t="shared" si="233"/>
        <v>0</v>
      </c>
      <c r="CF157" s="340" t="str">
        <f t="shared" si="233"/>
        <v>0</v>
      </c>
      <c r="CG157" s="340" t="str">
        <f t="shared" si="233"/>
        <v>0</v>
      </c>
      <c r="CH157" s="340" t="str">
        <f t="shared" si="233"/>
        <v>0</v>
      </c>
      <c r="CI157" s="341" t="str">
        <f t="shared" si="233"/>
        <v>0</v>
      </c>
      <c r="CJ157" s="367"/>
      <c r="CK157" s="367"/>
      <c r="CL157" s="32" t="str">
        <f t="shared" si="223"/>
        <v>9C1B</v>
      </c>
      <c r="CM157" s="285">
        <f t="shared" si="182"/>
        <v>87</v>
      </c>
      <c r="CN157" s="285">
        <f t="shared" si="183"/>
        <v>97</v>
      </c>
      <c r="CO157" s="142">
        <f t="shared" si="184"/>
        <v>70.599999999999994</v>
      </c>
      <c r="CP157" s="142">
        <f t="shared" si="185"/>
        <v>21.444444444444443</v>
      </c>
      <c r="CQ157" s="154">
        <f t="shared" si="224"/>
        <v>1</v>
      </c>
      <c r="CR157" s="367"/>
      <c r="CS157" s="170">
        <f t="shared" si="186"/>
        <v>9</v>
      </c>
      <c r="CT157" s="23">
        <f t="shared" si="187"/>
        <v>12</v>
      </c>
      <c r="CU157" s="171">
        <f t="shared" si="188"/>
        <v>1</v>
      </c>
      <c r="CV157" s="23">
        <f t="shared" si="189"/>
        <v>11</v>
      </c>
      <c r="CW157" s="172">
        <f t="shared" si="190"/>
        <v>0</v>
      </c>
      <c r="CX157" s="24">
        <f t="shared" si="191"/>
        <v>2</v>
      </c>
      <c r="CY157" s="267">
        <f t="shared" si="192"/>
        <v>5</v>
      </c>
      <c r="CZ157" s="268">
        <f t="shared" si="193"/>
        <v>7</v>
      </c>
      <c r="DA157" s="267">
        <f t="shared" si="194"/>
        <v>0</v>
      </c>
      <c r="DB157" s="268">
        <f t="shared" si="195"/>
        <v>0</v>
      </c>
      <c r="DC157" s="173">
        <f t="shared" si="196"/>
        <v>4</v>
      </c>
      <c r="DD157" s="26">
        <f t="shared" si="197"/>
        <v>6</v>
      </c>
      <c r="DE157" s="173">
        <f t="shared" si="198"/>
        <v>0</v>
      </c>
      <c r="DF157" s="26">
        <f t="shared" si="199"/>
        <v>6</v>
      </c>
      <c r="DG157" s="326">
        <f t="shared" si="200"/>
        <v>5</v>
      </c>
      <c r="DH157" s="327">
        <f t="shared" si="201"/>
        <v>12</v>
      </c>
      <c r="DI157" s="172">
        <f t="shared" si="202"/>
        <v>4</v>
      </c>
      <c r="DJ157" s="24">
        <f t="shared" si="203"/>
        <v>0</v>
      </c>
      <c r="DK157" s="172"/>
      <c r="DL157" s="19">
        <f t="shared" si="204"/>
        <v>156</v>
      </c>
      <c r="DM157" s="19">
        <f t="shared" si="205"/>
        <v>27</v>
      </c>
      <c r="DN157" s="174">
        <f t="shared" si="206"/>
        <v>2</v>
      </c>
      <c r="DO157" s="278">
        <f t="shared" si="207"/>
        <v>87</v>
      </c>
      <c r="DP157" s="278">
        <f t="shared" si="208"/>
        <v>0</v>
      </c>
      <c r="DQ157" s="20">
        <f t="shared" si="209"/>
        <v>70</v>
      </c>
      <c r="DR157" s="20">
        <f t="shared" si="210"/>
        <v>6</v>
      </c>
      <c r="DS157" s="337">
        <f t="shared" si="211"/>
        <v>92</v>
      </c>
      <c r="DT157" s="174">
        <f t="shared" si="212"/>
        <v>64</v>
      </c>
      <c r="DU157" s="172">
        <f t="shared" si="213"/>
        <v>92</v>
      </c>
      <c r="DV157" s="172"/>
      <c r="DW157" s="172"/>
      <c r="DX157" s="172"/>
      <c r="DY157" s="172"/>
      <c r="DZ157" s="172"/>
      <c r="EA157" s="172"/>
      <c r="EB157" s="172"/>
      <c r="EC157" s="172"/>
      <c r="ED157" s="172"/>
      <c r="EE157" s="172"/>
      <c r="EF157" s="172"/>
      <c r="EG157" s="172"/>
      <c r="EH157" s="172"/>
      <c r="EI157" s="172"/>
      <c r="EJ157" s="172"/>
      <c r="EK157" s="172"/>
      <c r="EL157" s="172"/>
      <c r="EM157" s="172"/>
      <c r="EN157" s="172"/>
      <c r="EO157" s="172"/>
      <c r="EP157" s="172"/>
      <c r="EQ157" s="172"/>
      <c r="ER157" s="172"/>
      <c r="ES157" s="172"/>
      <c r="ET157" s="172"/>
      <c r="EU157" s="172"/>
      <c r="EV157" s="172"/>
      <c r="EW157" s="172"/>
      <c r="EX157" s="172"/>
      <c r="EY157" s="172"/>
      <c r="EZ157" s="172"/>
      <c r="FA157" s="172"/>
      <c r="FB157" s="172"/>
      <c r="FC157" s="172"/>
      <c r="FD157" s="172"/>
      <c r="FE157" s="172"/>
      <c r="FF157" s="172"/>
      <c r="FG157" s="172"/>
      <c r="FH157" s="172"/>
      <c r="FI157" s="172"/>
      <c r="FJ157" s="172"/>
      <c r="FK157" s="172"/>
      <c r="FL157" s="172"/>
      <c r="FM157" s="172"/>
      <c r="FN157" s="172"/>
      <c r="FO157" s="172"/>
      <c r="FP157" s="172"/>
      <c r="FQ157" s="172"/>
      <c r="FR157" s="172"/>
      <c r="FS157" s="172"/>
      <c r="FT157" s="172"/>
      <c r="FU157" s="172"/>
      <c r="FV157" s="172"/>
      <c r="FW157" s="172"/>
      <c r="FX157" s="172"/>
      <c r="FY157" s="172"/>
      <c r="FZ157" s="172"/>
      <c r="GA157" s="172"/>
      <c r="GB157" s="172"/>
      <c r="GC157" s="172"/>
      <c r="GD157" s="172"/>
      <c r="GE157" s="172"/>
      <c r="GF157" s="172"/>
      <c r="GG157" s="172"/>
      <c r="GH157" s="172"/>
      <c r="GI157" s="172"/>
      <c r="GJ157" s="172"/>
      <c r="GK157" s="172"/>
      <c r="GL157" s="172"/>
      <c r="GM157" s="172"/>
      <c r="GN157" s="172"/>
      <c r="GO157" s="172"/>
      <c r="GP157" s="172"/>
      <c r="GQ157" s="172"/>
      <c r="GR157" s="172"/>
      <c r="GS157" s="172"/>
      <c r="GT157" s="172"/>
      <c r="GU157" s="172"/>
      <c r="GV157" s="172"/>
      <c r="GW157" s="172"/>
      <c r="GX157" s="172"/>
      <c r="GY157" s="172"/>
      <c r="GZ157" s="172"/>
      <c r="HA157" s="172"/>
      <c r="HB157" s="172"/>
      <c r="HC157" s="172"/>
      <c r="HD157" s="172"/>
      <c r="HE157" s="172"/>
      <c r="HF157" s="172"/>
      <c r="HG157" s="172"/>
      <c r="HH157" s="172"/>
      <c r="HI157" s="172"/>
      <c r="HJ157" s="172"/>
      <c r="HK157" s="172"/>
      <c r="HL157" s="172"/>
      <c r="HM157" s="172"/>
      <c r="HN157" s="172"/>
      <c r="HO157" s="172"/>
      <c r="HP157" s="172"/>
      <c r="HQ157" s="172"/>
      <c r="HR157" s="172"/>
      <c r="HS157" s="172"/>
      <c r="HT157" s="172"/>
      <c r="HU157" s="172"/>
      <c r="HV157" s="172"/>
      <c r="HW157" s="172"/>
      <c r="HX157" s="172"/>
      <c r="HY157" s="172"/>
      <c r="HZ157" s="172"/>
      <c r="IA157" s="172"/>
      <c r="IB157" s="172"/>
      <c r="IC157" s="172"/>
      <c r="ID157" s="172"/>
      <c r="IE157" s="172"/>
      <c r="IF157" s="172"/>
      <c r="IG157" s="172"/>
      <c r="IH157" s="172"/>
      <c r="II157" s="172"/>
      <c r="IJ157" s="172"/>
      <c r="IK157" s="172"/>
      <c r="IL157" s="172"/>
      <c r="IM157" s="172"/>
      <c r="IN157" s="172"/>
      <c r="IO157" s="172"/>
      <c r="IP157" s="172"/>
      <c r="IQ157" s="172"/>
      <c r="IR157" s="172"/>
      <c r="IS157" s="172"/>
      <c r="IT157" s="172"/>
      <c r="IU157" s="172"/>
      <c r="IV157" s="172"/>
      <c r="IW157" s="172"/>
      <c r="IX157" s="172"/>
      <c r="IY157" s="172"/>
      <c r="IZ157" s="172"/>
      <c r="JA157" s="172"/>
      <c r="JB157" s="172"/>
      <c r="JC157" s="172"/>
      <c r="JD157" s="172"/>
      <c r="JE157" s="172"/>
      <c r="JF157" s="172"/>
      <c r="JG157" s="172"/>
      <c r="JH157" s="172"/>
      <c r="JI157" s="172"/>
      <c r="JJ157" s="172"/>
      <c r="JK157" s="172"/>
      <c r="JL157" s="172"/>
      <c r="JM157" s="172"/>
      <c r="JN157" s="172"/>
      <c r="JO157" s="172"/>
      <c r="JP157" s="172"/>
      <c r="JQ157" s="172"/>
      <c r="JR157" s="172"/>
      <c r="JS157" s="172"/>
      <c r="JT157" s="172"/>
      <c r="JU157" s="172"/>
      <c r="JV157" s="172"/>
      <c r="JW157" s="172"/>
      <c r="JX157" s="172"/>
      <c r="JY157" s="172"/>
      <c r="JZ157" s="172"/>
      <c r="KA157" s="172"/>
      <c r="KB157" s="172"/>
      <c r="KC157" s="172"/>
      <c r="KD157" s="172"/>
      <c r="KE157" s="172"/>
      <c r="KF157" s="172"/>
      <c r="KG157" s="172"/>
      <c r="KH157" s="172"/>
      <c r="KI157" s="172"/>
      <c r="KJ157" s="172"/>
      <c r="KK157" s="172"/>
      <c r="KL157" s="172"/>
      <c r="KM157" s="172"/>
      <c r="KN157" s="172"/>
      <c r="KO157" s="172"/>
      <c r="KP157" s="172"/>
      <c r="KQ157" s="172"/>
      <c r="KR157" s="172"/>
      <c r="KS157" s="172"/>
      <c r="KT157" s="172"/>
      <c r="KU157" s="172"/>
      <c r="KV157" s="172"/>
      <c r="KW157" s="172"/>
      <c r="KX157" s="172"/>
      <c r="KY157" s="172"/>
      <c r="KZ157" s="172"/>
      <c r="LA157" s="172"/>
      <c r="LB157" s="172"/>
      <c r="LC157" s="172"/>
      <c r="LD157" s="172"/>
      <c r="LE157" s="172"/>
      <c r="LF157" s="172"/>
      <c r="LG157" s="172"/>
      <c r="LH157" s="172"/>
      <c r="LI157" s="172"/>
      <c r="LJ157" s="172"/>
      <c r="LK157" s="172"/>
      <c r="LL157" s="172"/>
      <c r="LM157" s="172"/>
      <c r="LN157" s="172"/>
      <c r="LO157" s="172"/>
      <c r="LP157" s="172"/>
      <c r="LQ157" s="172"/>
      <c r="LR157" s="172"/>
      <c r="LS157" s="172"/>
      <c r="LT157" s="172"/>
      <c r="LU157" s="172"/>
      <c r="LV157" s="172"/>
      <c r="LW157" s="172"/>
      <c r="LX157" s="172"/>
      <c r="LY157" s="172"/>
      <c r="LZ157" s="172"/>
      <c r="MA157" s="172"/>
      <c r="MB157" s="172"/>
      <c r="MC157" s="172"/>
      <c r="MD157" s="172"/>
      <c r="ME157" s="172"/>
      <c r="MF157" s="172"/>
      <c r="MG157" s="172"/>
      <c r="MH157" s="172"/>
      <c r="MI157" s="172"/>
      <c r="MJ157" s="172"/>
      <c r="MK157" s="172"/>
      <c r="ML157" s="172"/>
      <c r="MM157" s="172"/>
      <c r="MN157" s="172"/>
      <c r="MO157" s="172"/>
      <c r="MP157" s="172"/>
      <c r="MQ157" s="172"/>
      <c r="MR157" s="172"/>
      <c r="MS157" s="172"/>
      <c r="MT157" s="172"/>
      <c r="MU157" s="172"/>
      <c r="MV157" s="172"/>
      <c r="MW157" s="172"/>
      <c r="MX157" s="172"/>
      <c r="MY157" s="172"/>
      <c r="MZ157" s="172"/>
      <c r="NA157" s="172"/>
      <c r="NB157" s="172"/>
      <c r="NC157" s="172"/>
      <c r="ND157" s="172"/>
      <c r="NE157" s="172"/>
      <c r="NF157" s="172"/>
      <c r="NG157" s="172"/>
      <c r="NH157" s="172"/>
      <c r="NI157" s="172"/>
      <c r="NJ157" s="172"/>
      <c r="NK157" s="172"/>
      <c r="NL157" s="172"/>
      <c r="NM157" s="172"/>
      <c r="NN157" s="172"/>
      <c r="NO157" s="172"/>
      <c r="NP157" s="172"/>
      <c r="NQ157" s="172"/>
      <c r="NR157" s="172"/>
      <c r="NS157" s="172"/>
      <c r="NT157" s="172"/>
      <c r="NU157" s="172"/>
      <c r="NV157" s="172"/>
      <c r="NW157" s="172"/>
      <c r="NX157" s="172"/>
      <c r="NY157" s="172"/>
      <c r="NZ157" s="172"/>
      <c r="OA157" s="172"/>
      <c r="OB157" s="172"/>
      <c r="OC157" s="172"/>
      <c r="OD157" s="172"/>
      <c r="OE157" s="172"/>
      <c r="OF157" s="172"/>
      <c r="OG157" s="172"/>
      <c r="OH157" s="172"/>
      <c r="OI157" s="172"/>
      <c r="OJ157" s="172"/>
      <c r="OK157" s="172"/>
      <c r="OL157" s="172"/>
      <c r="OM157" s="172"/>
      <c r="ON157" s="172"/>
      <c r="OO157" s="172"/>
      <c r="OP157" s="172"/>
      <c r="OQ157" s="172"/>
      <c r="OR157" s="172"/>
      <c r="OS157" s="172"/>
      <c r="OT157" s="172"/>
      <c r="OU157" s="172"/>
      <c r="OV157" s="172"/>
      <c r="OW157" s="172"/>
      <c r="OX157" s="172"/>
      <c r="OY157" s="172"/>
      <c r="OZ157" s="172"/>
      <c r="PA157" s="172"/>
      <c r="PB157" s="172"/>
      <c r="PC157" s="172"/>
      <c r="PD157" s="172"/>
      <c r="PE157" s="172"/>
      <c r="PF157" s="172"/>
      <c r="PG157" s="172"/>
      <c r="PH157" s="172"/>
      <c r="PI157" s="172"/>
      <c r="PJ157" s="172"/>
      <c r="PK157" s="172"/>
      <c r="PL157" s="172"/>
      <c r="PM157" s="172"/>
      <c r="PN157" s="172"/>
      <c r="PO157" s="172"/>
      <c r="PP157" s="172"/>
      <c r="PQ157" s="172"/>
      <c r="PR157" s="172"/>
      <c r="PS157" s="172"/>
      <c r="PT157" s="172"/>
      <c r="PU157" s="172"/>
      <c r="PV157" s="172"/>
      <c r="PW157" s="172"/>
      <c r="PX157" s="172"/>
      <c r="PY157" s="172"/>
      <c r="PZ157" s="172"/>
      <c r="QA157" s="172"/>
      <c r="QB157" s="172"/>
      <c r="QC157" s="172"/>
      <c r="QD157" s="172"/>
      <c r="QE157" s="172"/>
      <c r="QF157" s="172"/>
      <c r="QG157" s="172"/>
      <c r="QH157" s="172"/>
      <c r="QI157" s="172"/>
      <c r="QJ157" s="172"/>
      <c r="QK157" s="172"/>
      <c r="QL157" s="172"/>
      <c r="QM157" s="172"/>
      <c r="QN157" s="172"/>
      <c r="QO157" s="172"/>
      <c r="QP157" s="172"/>
      <c r="QQ157" s="172"/>
      <c r="QR157" s="172"/>
      <c r="QS157" s="172"/>
      <c r="QT157" s="172"/>
      <c r="QU157" s="172"/>
      <c r="QV157" s="172"/>
      <c r="QW157" s="172"/>
      <c r="QX157" s="172"/>
      <c r="QY157" s="172"/>
      <c r="QZ157" s="172"/>
      <c r="RA157" s="172"/>
      <c r="RB157" s="172"/>
      <c r="RC157" s="172"/>
      <c r="RD157" s="172"/>
      <c r="RE157" s="172"/>
      <c r="RF157" s="172"/>
      <c r="RG157" s="172"/>
      <c r="RH157" s="172"/>
      <c r="RI157" s="172"/>
      <c r="RJ157" s="172"/>
      <c r="RK157" s="172"/>
      <c r="RL157" s="172"/>
      <c r="RM157" s="172"/>
      <c r="RN157" s="172"/>
      <c r="RO157" s="172"/>
      <c r="RP157" s="172"/>
      <c r="RQ157" s="172"/>
      <c r="RR157" s="172"/>
      <c r="RS157" s="172"/>
      <c r="RT157" s="172"/>
      <c r="RU157" s="172"/>
      <c r="RV157" s="172"/>
      <c r="RW157" s="172"/>
      <c r="RX157" s="172"/>
      <c r="RY157" s="172"/>
      <c r="RZ157" s="172"/>
      <c r="SA157" s="172"/>
      <c r="SB157" s="172"/>
      <c r="SC157" s="172"/>
      <c r="SD157" s="172"/>
      <c r="SE157" s="172"/>
      <c r="SF157" s="172"/>
      <c r="SG157" s="172"/>
      <c r="SH157" s="172"/>
      <c r="SI157" s="172"/>
      <c r="SJ157" s="172"/>
      <c r="SK157" s="172"/>
      <c r="SL157" s="172"/>
      <c r="SM157" s="172"/>
      <c r="SN157" s="172"/>
      <c r="SO157" s="172"/>
      <c r="SP157" s="172"/>
      <c r="SQ157" s="172"/>
      <c r="SR157" s="172"/>
      <c r="SS157" s="172"/>
      <c r="ST157" s="172"/>
      <c r="SU157" s="172"/>
      <c r="SV157" s="172"/>
      <c r="SW157" s="172"/>
      <c r="SX157" s="172"/>
      <c r="SY157" s="172"/>
      <c r="SZ157" s="172"/>
      <c r="TA157" s="172"/>
      <c r="TB157" s="172"/>
      <c r="TC157" s="172"/>
      <c r="TD157" s="172"/>
      <c r="TE157" s="172"/>
      <c r="TF157" s="172"/>
      <c r="TG157" s="172"/>
      <c r="TH157" s="172"/>
      <c r="TI157" s="172"/>
      <c r="TJ157" s="172"/>
      <c r="TK157" s="172"/>
      <c r="TL157" s="172"/>
      <c r="TM157" s="172"/>
      <c r="TN157" s="172"/>
      <c r="TO157" s="172"/>
      <c r="TP157" s="172"/>
      <c r="TQ157" s="172"/>
      <c r="TR157" s="172"/>
      <c r="TS157" s="172"/>
      <c r="TT157" s="172"/>
      <c r="TU157" s="172"/>
      <c r="TV157" s="172"/>
      <c r="TW157" s="172"/>
      <c r="TX157" s="172"/>
      <c r="TY157" s="172"/>
      <c r="TZ157" s="172"/>
      <c r="UA157" s="172"/>
      <c r="UB157" s="172"/>
      <c r="UC157" s="172"/>
      <c r="UD157" s="172"/>
      <c r="UE157" s="172"/>
      <c r="UF157" s="172"/>
      <c r="UG157" s="172"/>
      <c r="UH157" s="172"/>
      <c r="UI157" s="172"/>
      <c r="UJ157" s="172"/>
      <c r="UK157" s="172"/>
      <c r="UL157" s="172"/>
      <c r="UM157" s="172"/>
      <c r="UN157" s="172"/>
      <c r="UO157" s="172"/>
      <c r="UP157" s="172"/>
      <c r="UQ157" s="172"/>
      <c r="UR157" s="172"/>
      <c r="US157" s="172"/>
      <c r="UT157" s="172"/>
      <c r="UU157" s="172"/>
      <c r="UV157" s="172"/>
      <c r="UW157" s="172"/>
      <c r="UX157" s="172"/>
      <c r="UY157" s="172"/>
      <c r="UZ157" s="172"/>
      <c r="VA157" s="172"/>
      <c r="VB157" s="172"/>
      <c r="VC157" s="172"/>
      <c r="VD157" s="172"/>
      <c r="VE157" s="172"/>
      <c r="VF157" s="172"/>
      <c r="VG157" s="172"/>
      <c r="VH157" s="172"/>
      <c r="VI157" s="172"/>
      <c r="VJ157" s="172"/>
      <c r="VK157" s="172"/>
      <c r="VL157" s="172"/>
      <c r="VM157" s="172"/>
      <c r="VN157" s="172"/>
      <c r="VO157" s="172"/>
      <c r="VP157" s="172"/>
      <c r="VQ157" s="172"/>
      <c r="VR157" s="172"/>
      <c r="VS157" s="172"/>
      <c r="VT157" s="172"/>
      <c r="VU157" s="172"/>
      <c r="VV157" s="172"/>
      <c r="VW157" s="172"/>
      <c r="VX157" s="172"/>
      <c r="VY157" s="172"/>
      <c r="VZ157" s="172"/>
      <c r="WA157" s="172"/>
      <c r="WB157" s="172"/>
      <c r="WC157" s="172"/>
      <c r="WD157" s="172"/>
      <c r="WE157" s="172"/>
      <c r="WF157" s="172"/>
      <c r="WG157" s="172"/>
      <c r="WH157" s="172"/>
      <c r="WI157" s="172"/>
      <c r="WJ157" s="172"/>
      <c r="WK157" s="172"/>
      <c r="WL157" s="172"/>
      <c r="WM157" s="172"/>
      <c r="WN157" s="172"/>
      <c r="WO157" s="172"/>
      <c r="WP157" s="172"/>
      <c r="WQ157" s="172"/>
      <c r="WR157" s="172"/>
      <c r="WS157" s="172"/>
      <c r="WT157" s="172"/>
      <c r="WU157" s="172"/>
      <c r="WV157" s="172"/>
      <c r="WW157" s="172"/>
      <c r="WX157" s="172"/>
      <c r="WY157" s="172"/>
      <c r="WZ157" s="172"/>
      <c r="XA157" s="172"/>
      <c r="XB157" s="172"/>
      <c r="XC157" s="172"/>
      <c r="XD157" s="172"/>
      <c r="XE157" s="172"/>
      <c r="XF157" s="172"/>
      <c r="XG157" s="172"/>
      <c r="XH157" s="172"/>
      <c r="XI157" s="172"/>
      <c r="XJ157" s="172"/>
      <c r="XK157" s="172"/>
      <c r="XL157" s="172"/>
      <c r="XM157" s="172"/>
      <c r="XN157" s="172"/>
      <c r="XO157" s="172"/>
      <c r="XP157" s="172"/>
      <c r="XQ157" s="172"/>
      <c r="XR157" s="172"/>
      <c r="XS157" s="172"/>
      <c r="XT157" s="172"/>
      <c r="XU157" s="172"/>
      <c r="XV157" s="172"/>
      <c r="XW157" s="172"/>
      <c r="XX157" s="172"/>
      <c r="XY157" s="172"/>
      <c r="XZ157" s="172"/>
      <c r="YA157" s="172"/>
      <c r="YB157" s="172"/>
      <c r="YC157" s="172"/>
      <c r="YD157" s="172"/>
      <c r="YE157" s="172"/>
      <c r="YF157" s="172"/>
      <c r="YG157" s="172"/>
      <c r="YH157" s="172"/>
      <c r="YI157" s="172"/>
      <c r="YJ157" s="172"/>
      <c r="YK157" s="172"/>
      <c r="YL157" s="172"/>
      <c r="YM157" s="172"/>
      <c r="YN157" s="172"/>
      <c r="YO157" s="172"/>
      <c r="YP157" s="172"/>
      <c r="YQ157" s="172"/>
      <c r="YR157" s="172"/>
      <c r="YS157" s="172"/>
      <c r="YT157" s="172"/>
      <c r="YU157" s="172"/>
      <c r="YV157" s="172"/>
      <c r="YW157" s="172"/>
      <c r="YX157" s="172"/>
      <c r="YY157" s="172"/>
      <c r="YZ157" s="172"/>
      <c r="ZA157" s="172"/>
      <c r="ZB157" s="172"/>
      <c r="ZC157" s="172"/>
      <c r="ZD157" s="172"/>
      <c r="ZE157" s="172"/>
      <c r="ZF157" s="172"/>
      <c r="ZG157" s="172"/>
      <c r="ZH157" s="172"/>
      <c r="ZI157" s="172"/>
      <c r="ZJ157" s="172"/>
      <c r="ZK157" s="172"/>
      <c r="ZL157" s="172"/>
      <c r="ZM157" s="172"/>
      <c r="ZN157" s="172"/>
      <c r="ZO157" s="172"/>
      <c r="ZP157" s="172"/>
      <c r="ZQ157" s="172"/>
      <c r="ZR157" s="172"/>
      <c r="ZS157" s="172"/>
      <c r="ZT157" s="172"/>
      <c r="ZU157" s="172"/>
      <c r="ZV157" s="172"/>
      <c r="ZW157" s="172"/>
      <c r="ZX157" s="172"/>
      <c r="ZY157" s="172"/>
      <c r="ZZ157" s="172"/>
      <c r="AAA157" s="172"/>
      <c r="AAB157" s="172"/>
      <c r="AAC157" s="172"/>
      <c r="AAD157" s="172"/>
      <c r="AAE157" s="172"/>
      <c r="AAF157" s="172"/>
      <c r="AAG157" s="172"/>
      <c r="AAH157" s="172"/>
      <c r="AAI157" s="172"/>
      <c r="AAJ157" s="172"/>
      <c r="AAK157" s="172"/>
      <c r="AAL157" s="172"/>
      <c r="AAM157" s="172"/>
      <c r="AAN157" s="172"/>
      <c r="AAO157" s="172"/>
      <c r="AAP157" s="172"/>
      <c r="AAQ157" s="172"/>
      <c r="AAR157" s="172"/>
      <c r="AAS157" s="172"/>
      <c r="AAT157" s="172"/>
      <c r="AAU157" s="172"/>
      <c r="AAV157" s="172"/>
      <c r="AAW157" s="172"/>
      <c r="AAX157" s="172"/>
      <c r="AAY157" s="172"/>
      <c r="AAZ157" s="172"/>
      <c r="ABA157" s="172"/>
      <c r="ABB157" s="172"/>
      <c r="ABC157" s="172"/>
      <c r="ABD157" s="172"/>
      <c r="ABE157" s="172"/>
      <c r="ABF157" s="172"/>
      <c r="ABG157" s="172"/>
      <c r="ABH157" s="172"/>
      <c r="ABI157" s="172"/>
      <c r="ABJ157" s="172"/>
      <c r="ABK157" s="172"/>
      <c r="ABL157" s="172"/>
      <c r="ABM157" s="172"/>
      <c r="ABN157" s="172"/>
      <c r="ABO157" s="172"/>
      <c r="ABP157" s="172"/>
      <c r="ABQ157" s="172"/>
      <c r="ABR157" s="172"/>
      <c r="ABS157" s="172"/>
      <c r="ABT157" s="172"/>
      <c r="ABU157" s="172"/>
      <c r="ABV157" s="172"/>
      <c r="ABW157" s="172"/>
      <c r="ABX157" s="172"/>
      <c r="ABY157" s="172"/>
      <c r="ABZ157" s="172"/>
      <c r="ACA157" s="172"/>
      <c r="ACB157" s="172"/>
      <c r="ACC157" s="172"/>
      <c r="ACD157" s="172"/>
      <c r="ACE157" s="172"/>
      <c r="ACF157" s="172"/>
      <c r="ACG157" s="172"/>
      <c r="ACH157" s="172"/>
      <c r="ACI157" s="172"/>
      <c r="ACJ157" s="172"/>
      <c r="ACK157" s="172"/>
      <c r="ACL157" s="172"/>
      <c r="ACM157" s="172"/>
      <c r="ACN157" s="172"/>
      <c r="ACO157" s="172"/>
      <c r="ACP157" s="172"/>
      <c r="ACQ157" s="172"/>
      <c r="ACR157" s="172"/>
      <c r="ACS157" s="172"/>
      <c r="ACT157" s="172"/>
      <c r="ACU157" s="172"/>
      <c r="ACV157" s="172"/>
      <c r="ACW157" s="172"/>
      <c r="ACX157" s="172"/>
      <c r="ACY157" s="172"/>
      <c r="ACZ157" s="172"/>
      <c r="ADA157" s="172"/>
      <c r="ADB157" s="172"/>
      <c r="ADC157" s="172"/>
      <c r="ADD157" s="172"/>
      <c r="ADE157" s="172"/>
      <c r="ADF157" s="172"/>
      <c r="ADG157" s="172"/>
      <c r="ADH157" s="172"/>
      <c r="ADI157" s="172"/>
      <c r="ADJ157" s="172"/>
      <c r="ADK157" s="172"/>
      <c r="ADL157" s="172"/>
      <c r="ADM157" s="172"/>
      <c r="ADN157" s="172"/>
      <c r="ADO157" s="172"/>
      <c r="ADP157" s="172"/>
      <c r="ADQ157" s="172"/>
      <c r="ADR157" s="172"/>
      <c r="ADS157" s="172"/>
      <c r="ADT157" s="172"/>
      <c r="ADU157" s="172"/>
      <c r="ADV157" s="172"/>
      <c r="ADW157" s="172"/>
      <c r="ADX157" s="172"/>
      <c r="ADY157" s="172"/>
      <c r="ADZ157" s="172"/>
      <c r="AEA157" s="172"/>
      <c r="AEB157" s="172"/>
      <c r="AEC157" s="172"/>
      <c r="AED157" s="172"/>
      <c r="AEE157" s="172"/>
      <c r="AEF157" s="172"/>
      <c r="AEG157" s="172"/>
      <c r="AEH157" s="172"/>
      <c r="AEI157" s="172"/>
      <c r="AEJ157" s="172"/>
      <c r="AEK157" s="172"/>
      <c r="AEL157" s="172"/>
      <c r="AEM157" s="172"/>
      <c r="AEN157" s="172"/>
      <c r="AEO157" s="172"/>
      <c r="AEP157" s="172"/>
      <c r="AEQ157" s="172"/>
      <c r="AER157" s="172"/>
      <c r="AES157" s="172"/>
      <c r="AET157" s="172"/>
      <c r="AEU157" s="172"/>
      <c r="AEV157" s="172"/>
      <c r="AEW157" s="172"/>
      <c r="AEX157" s="172"/>
      <c r="AEY157" s="172"/>
      <c r="AEZ157" s="172"/>
      <c r="AFA157" s="172"/>
      <c r="AFB157" s="172"/>
      <c r="AFC157" s="172"/>
      <c r="AFD157" s="172"/>
      <c r="AFE157" s="172"/>
      <c r="AFF157" s="172"/>
      <c r="AFG157" s="172"/>
      <c r="AFH157" s="172"/>
      <c r="AFI157" s="172"/>
      <c r="AFJ157" s="172"/>
      <c r="AFK157" s="172"/>
      <c r="AFL157" s="172"/>
      <c r="AFM157" s="172"/>
      <c r="AFN157" s="172"/>
      <c r="AFO157" s="172"/>
      <c r="AFP157" s="172"/>
      <c r="AFQ157" s="172"/>
      <c r="AFR157" s="172"/>
      <c r="AFS157" s="172"/>
      <c r="AFT157" s="172"/>
      <c r="AFU157" s="172"/>
      <c r="AFV157" s="172"/>
      <c r="AFW157" s="172"/>
      <c r="AFX157" s="172"/>
      <c r="AFY157" s="172"/>
      <c r="AFZ157" s="172"/>
      <c r="AGA157" s="172"/>
      <c r="AGB157" s="172"/>
      <c r="AGC157" s="172"/>
      <c r="AGD157" s="172"/>
      <c r="AGE157" s="172"/>
      <c r="AGF157" s="172"/>
      <c r="AGG157" s="172"/>
      <c r="AGH157" s="172"/>
      <c r="AGI157" s="172"/>
      <c r="AGJ157" s="172"/>
      <c r="AGK157" s="172"/>
      <c r="AGL157" s="172"/>
      <c r="AGM157" s="172"/>
      <c r="AGN157" s="172"/>
      <c r="AGO157" s="172"/>
      <c r="AGP157" s="172"/>
      <c r="AGQ157" s="172"/>
      <c r="AGR157" s="172"/>
      <c r="AGS157" s="172"/>
      <c r="AGT157" s="172"/>
      <c r="AGU157" s="172"/>
      <c r="AGV157" s="172"/>
      <c r="AGW157" s="172"/>
      <c r="AGX157" s="172"/>
      <c r="AGY157" s="172"/>
      <c r="AGZ157" s="172"/>
      <c r="AHA157" s="172"/>
      <c r="AHB157" s="172"/>
      <c r="AHC157" s="172"/>
      <c r="AHD157" s="172"/>
      <c r="AHE157" s="172"/>
      <c r="AHF157" s="172"/>
      <c r="AHG157" s="172"/>
      <c r="AHH157" s="172"/>
      <c r="AHI157" s="172"/>
      <c r="AHJ157" s="172"/>
      <c r="AHK157" s="172"/>
      <c r="AHL157" s="172"/>
      <c r="AHM157" s="172"/>
      <c r="AHN157" s="172"/>
      <c r="AHO157" s="172"/>
      <c r="AHP157" s="172"/>
      <c r="AHQ157" s="172"/>
      <c r="AHR157" s="172"/>
      <c r="AHS157" s="172"/>
      <c r="AHT157" s="172"/>
      <c r="AHU157" s="172"/>
      <c r="AHV157" s="172"/>
      <c r="AHW157" s="172"/>
      <c r="AHX157" s="172"/>
      <c r="AHY157" s="172"/>
      <c r="AHZ157" s="172"/>
      <c r="AIA157" s="172"/>
      <c r="AIB157" s="172"/>
      <c r="AIC157" s="172"/>
      <c r="AID157" s="172"/>
      <c r="AIE157" s="172"/>
      <c r="AIF157" s="172"/>
      <c r="AIG157" s="172"/>
      <c r="AIH157" s="172"/>
      <c r="AII157" s="172"/>
      <c r="AIJ157" s="172"/>
      <c r="AIK157" s="172"/>
      <c r="AIL157" s="172"/>
      <c r="AIM157" s="172"/>
      <c r="AIN157" s="172"/>
      <c r="AIO157" s="172"/>
      <c r="AIP157" s="172"/>
      <c r="AIQ157" s="172"/>
      <c r="AIR157" s="172"/>
      <c r="AIS157" s="172"/>
      <c r="AIT157" s="172"/>
      <c r="AIU157" s="172"/>
      <c r="AIV157" s="172"/>
      <c r="AIW157" s="172"/>
      <c r="AIX157" s="172"/>
      <c r="AIY157" s="172"/>
      <c r="AIZ157" s="172"/>
      <c r="AJA157" s="172"/>
      <c r="AJB157" s="172"/>
      <c r="AJC157" s="172"/>
      <c r="AJD157" s="172"/>
      <c r="AJE157" s="172"/>
      <c r="AJF157" s="172"/>
      <c r="AJG157" s="172"/>
      <c r="AJH157" s="172"/>
      <c r="AJI157" s="172"/>
      <c r="AJJ157" s="172"/>
      <c r="AJK157" s="172"/>
      <c r="AJL157" s="172"/>
      <c r="AJM157" s="172"/>
      <c r="AJN157" s="172"/>
      <c r="AJO157" s="172"/>
      <c r="AJP157" s="172"/>
      <c r="AJQ157" s="172"/>
      <c r="AJR157" s="172"/>
      <c r="AJS157" s="172"/>
      <c r="AJT157" s="172"/>
      <c r="AJU157" s="172"/>
      <c r="AJV157" s="172"/>
      <c r="AJW157" s="172"/>
      <c r="AJX157" s="172"/>
      <c r="AJY157" s="172"/>
      <c r="AJZ157" s="172"/>
      <c r="AKA157" s="172"/>
      <c r="AKB157" s="172"/>
      <c r="AKC157" s="172"/>
      <c r="AKD157" s="172"/>
      <c r="AKE157" s="172"/>
      <c r="AKF157" s="172"/>
      <c r="AKG157" s="172"/>
      <c r="AKH157" s="172"/>
      <c r="AKI157" s="172"/>
      <c r="AKJ157" s="172"/>
      <c r="AKK157" s="172"/>
      <c r="AKL157" s="172"/>
      <c r="AKM157" s="172"/>
      <c r="AKN157" s="172"/>
      <c r="AKO157" s="172"/>
      <c r="AKP157" s="172"/>
      <c r="AKQ157" s="172"/>
      <c r="AKR157" s="172"/>
      <c r="AKS157" s="172"/>
      <c r="AKT157" s="172"/>
      <c r="AKU157" s="172"/>
      <c r="AKV157" s="172"/>
      <c r="AKW157" s="172"/>
      <c r="AKX157" s="172"/>
      <c r="AKY157" s="172"/>
      <c r="AKZ157" s="172"/>
      <c r="ALA157" s="172"/>
      <c r="ALB157" s="172"/>
      <c r="ALC157" s="172"/>
      <c r="ALD157" s="172"/>
      <c r="ALE157" s="172"/>
      <c r="ALF157" s="172"/>
      <c r="ALG157" s="172"/>
      <c r="ALH157" s="172"/>
      <c r="ALI157" s="172"/>
      <c r="ALJ157" s="172"/>
      <c r="ALK157" s="172"/>
      <c r="ALL157" s="172"/>
      <c r="ALM157" s="172"/>
      <c r="ALN157" s="172"/>
      <c r="ALO157" s="172"/>
      <c r="ALP157" s="172"/>
      <c r="ALQ157" s="172"/>
      <c r="ALR157" s="172"/>
      <c r="ALS157" s="172"/>
      <c r="ALT157" s="172"/>
      <c r="ALU157" s="172"/>
      <c r="ALV157" s="172"/>
      <c r="ALW157" s="172"/>
      <c r="ALX157" s="172"/>
      <c r="ALY157" s="172"/>
      <c r="ALZ157" s="172"/>
      <c r="AMA157" s="172"/>
      <c r="AMB157" s="172"/>
      <c r="AMC157" s="172"/>
      <c r="AMD157" s="172"/>
      <c r="AME157" s="172"/>
      <c r="AMF157" s="172"/>
      <c r="AMG157" s="172"/>
      <c r="AMH157" s="172"/>
      <c r="AMI157" s="172"/>
      <c r="AMJ157" s="172"/>
      <c r="AMK157" s="172"/>
      <c r="AML157" s="172"/>
    </row>
    <row r="158" spans="1:1026" s="282" customFormat="1">
      <c r="A158" s="408" t="s">
        <v>575</v>
      </c>
      <c r="B158" s="408" t="s">
        <v>576</v>
      </c>
      <c r="C158" s="154">
        <f t="shared" si="169"/>
        <v>17</v>
      </c>
      <c r="D158" s="167">
        <f t="shared" si="170"/>
        <v>68</v>
      </c>
      <c r="E158" s="166" t="str">
        <f t="shared" si="171"/>
        <v>9C</v>
      </c>
      <c r="F158" s="367" t="str">
        <f t="shared" si="172"/>
        <v>1B</v>
      </c>
      <c r="G158" s="367" t="str">
        <f t="shared" si="173"/>
        <v>08</v>
      </c>
      <c r="H158" s="367" t="str">
        <f t="shared" si="174"/>
        <v>57</v>
      </c>
      <c r="I158" s="367" t="str">
        <f t="shared" si="175"/>
        <v>00</v>
      </c>
      <c r="J158" s="367" t="str">
        <f t="shared" si="176"/>
        <v>46</v>
      </c>
      <c r="K158" s="367" t="str">
        <f t="shared" si="177"/>
        <v>06</v>
      </c>
      <c r="L158" s="367" t="str">
        <f t="shared" si="178"/>
        <v>62</v>
      </c>
      <c r="M158" s="367" t="str">
        <f t="shared" si="179"/>
        <v>4</v>
      </c>
      <c r="N158" s="367" t="str">
        <f t="shared" si="180"/>
        <v/>
      </c>
      <c r="O158" s="156" t="str">
        <f t="shared" si="181"/>
        <v/>
      </c>
      <c r="P158" s="157" t="str">
        <f t="shared" si="225"/>
        <v>1</v>
      </c>
      <c r="Q158" s="158" t="str">
        <f t="shared" si="225"/>
        <v>0</v>
      </c>
      <c r="R158" s="158" t="str">
        <f t="shared" si="225"/>
        <v>0</v>
      </c>
      <c r="S158" s="159" t="str">
        <f t="shared" si="225"/>
        <v>1</v>
      </c>
      <c r="T158" s="158" t="str">
        <f t="shared" si="225"/>
        <v>1</v>
      </c>
      <c r="U158" s="158" t="str">
        <f t="shared" si="225"/>
        <v>1</v>
      </c>
      <c r="V158" s="158" t="str">
        <f t="shared" si="225"/>
        <v>0</v>
      </c>
      <c r="W158" s="159" t="str">
        <f t="shared" si="225"/>
        <v>0</v>
      </c>
      <c r="X158" s="158" t="str">
        <f t="shared" si="226"/>
        <v>0</v>
      </c>
      <c r="Y158" s="158" t="str">
        <f t="shared" si="226"/>
        <v>0</v>
      </c>
      <c r="Z158" s="158" t="str">
        <f t="shared" si="226"/>
        <v>0</v>
      </c>
      <c r="AA158" s="159" t="str">
        <f t="shared" si="226"/>
        <v>1</v>
      </c>
      <c r="AB158" s="161" t="str">
        <f t="shared" si="226"/>
        <v>1</v>
      </c>
      <c r="AC158" s="161" t="str">
        <f t="shared" si="226"/>
        <v>0</v>
      </c>
      <c r="AD158" s="158" t="str">
        <f t="shared" si="226"/>
        <v>1</v>
      </c>
      <c r="AE158" s="159" t="str">
        <f t="shared" si="226"/>
        <v>1</v>
      </c>
      <c r="AF158" s="367" t="str">
        <f t="shared" si="227"/>
        <v>0</v>
      </c>
      <c r="AG158" s="162" t="str">
        <f t="shared" si="227"/>
        <v>0</v>
      </c>
      <c r="AH158" s="163" t="str">
        <f t="shared" si="227"/>
        <v>0</v>
      </c>
      <c r="AI158" s="165" t="str">
        <f t="shared" si="227"/>
        <v>0</v>
      </c>
      <c r="AJ158" s="164" t="str">
        <f t="shared" si="227"/>
        <v>1</v>
      </c>
      <c r="AK158" s="164" t="str">
        <f t="shared" si="227"/>
        <v>0</v>
      </c>
      <c r="AL158" s="289" t="str">
        <f t="shared" si="227"/>
        <v>0</v>
      </c>
      <c r="AM158" s="165" t="str">
        <f t="shared" si="227"/>
        <v>0</v>
      </c>
      <c r="AN158" s="230" t="str">
        <f t="shared" si="228"/>
        <v>0</v>
      </c>
      <c r="AO158" s="230" t="str">
        <f t="shared" si="228"/>
        <v>1</v>
      </c>
      <c r="AP158" s="230" t="str">
        <f t="shared" si="228"/>
        <v>0</v>
      </c>
      <c r="AQ158" s="231" t="str">
        <f t="shared" si="228"/>
        <v>1</v>
      </c>
      <c r="AR158" s="230" t="str">
        <f t="shared" si="228"/>
        <v>0</v>
      </c>
      <c r="AS158" s="230" t="str">
        <f t="shared" si="228"/>
        <v>1</v>
      </c>
      <c r="AT158" s="230" t="str">
        <f t="shared" si="228"/>
        <v>1</v>
      </c>
      <c r="AU158" s="231" t="str">
        <f t="shared" si="228"/>
        <v>1</v>
      </c>
      <c r="AV158" s="230" t="str">
        <f t="shared" si="229"/>
        <v>0</v>
      </c>
      <c r="AW158" s="232" t="str">
        <f t="shared" si="229"/>
        <v>0</v>
      </c>
      <c r="AX158" s="232" t="str">
        <f t="shared" si="229"/>
        <v>0</v>
      </c>
      <c r="AY158" s="233" t="str">
        <f t="shared" si="229"/>
        <v>0</v>
      </c>
      <c r="AZ158" s="232" t="str">
        <f t="shared" si="229"/>
        <v>0</v>
      </c>
      <c r="BA158" s="232" t="str">
        <f t="shared" si="229"/>
        <v>0</v>
      </c>
      <c r="BB158" s="232" t="str">
        <f t="shared" si="229"/>
        <v>0</v>
      </c>
      <c r="BC158" s="233" t="str">
        <f t="shared" si="229"/>
        <v>0</v>
      </c>
      <c r="BD158" s="168" t="str">
        <f t="shared" si="230"/>
        <v>0</v>
      </c>
      <c r="BE158" s="168" t="str">
        <f t="shared" si="230"/>
        <v>1</v>
      </c>
      <c r="BF158" s="168" t="str">
        <f t="shared" si="230"/>
        <v>0</v>
      </c>
      <c r="BG158" s="169" t="str">
        <f t="shared" si="230"/>
        <v>0</v>
      </c>
      <c r="BH158" s="168" t="str">
        <f t="shared" si="230"/>
        <v>0</v>
      </c>
      <c r="BI158" s="168" t="str">
        <f t="shared" si="230"/>
        <v>1</v>
      </c>
      <c r="BJ158" s="168" t="str">
        <f t="shared" si="230"/>
        <v>1</v>
      </c>
      <c r="BK158" s="169" t="str">
        <f t="shared" si="230"/>
        <v>0</v>
      </c>
      <c r="BL158" s="168" t="str">
        <f t="shared" si="231"/>
        <v>0</v>
      </c>
      <c r="BM158" s="168" t="str">
        <f t="shared" si="231"/>
        <v>0</v>
      </c>
      <c r="BN158" s="168" t="str">
        <f t="shared" si="231"/>
        <v>0</v>
      </c>
      <c r="BO158" s="169" t="str">
        <f t="shared" si="231"/>
        <v>0</v>
      </c>
      <c r="BP158" s="168" t="str">
        <f t="shared" si="231"/>
        <v>0</v>
      </c>
      <c r="BQ158" s="168" t="str">
        <f t="shared" si="231"/>
        <v>1</v>
      </c>
      <c r="BR158" s="168" t="str">
        <f t="shared" si="231"/>
        <v>1</v>
      </c>
      <c r="BS158" s="169" t="str">
        <f t="shared" si="231"/>
        <v>0</v>
      </c>
      <c r="BT158" s="302" t="str">
        <f t="shared" si="232"/>
        <v>0</v>
      </c>
      <c r="BU158" s="302" t="str">
        <f t="shared" si="232"/>
        <v>1</v>
      </c>
      <c r="BV158" s="302" t="str">
        <f t="shared" si="232"/>
        <v>1</v>
      </c>
      <c r="BW158" s="303" t="str">
        <f t="shared" si="232"/>
        <v>0</v>
      </c>
      <c r="BX158" s="302" t="str">
        <f t="shared" si="232"/>
        <v>0</v>
      </c>
      <c r="BY158" s="302" t="str">
        <f t="shared" si="232"/>
        <v>0</v>
      </c>
      <c r="BZ158" s="302" t="str">
        <f t="shared" si="232"/>
        <v>1</v>
      </c>
      <c r="CA158" s="303" t="str">
        <f t="shared" si="232"/>
        <v>0</v>
      </c>
      <c r="CB158" s="164" t="str">
        <f t="shared" si="233"/>
        <v>0</v>
      </c>
      <c r="CC158" s="289" t="str">
        <f t="shared" si="233"/>
        <v>1</v>
      </c>
      <c r="CD158" s="340" t="str">
        <f t="shared" si="233"/>
        <v>0</v>
      </c>
      <c r="CE158" s="341" t="str">
        <f t="shared" si="233"/>
        <v>0</v>
      </c>
      <c r="CF158" s="340" t="str">
        <f t="shared" si="233"/>
        <v>0</v>
      </c>
      <c r="CG158" s="340" t="str">
        <f t="shared" si="233"/>
        <v>0</v>
      </c>
      <c r="CH158" s="340" t="str">
        <f t="shared" si="233"/>
        <v>0</v>
      </c>
      <c r="CI158" s="341" t="str">
        <f t="shared" si="233"/>
        <v>0</v>
      </c>
      <c r="CJ158" s="367"/>
      <c r="CK158" s="367"/>
      <c r="CL158" s="32" t="str">
        <f t="shared" si="223"/>
        <v>9C1B</v>
      </c>
      <c r="CM158" s="285">
        <f t="shared" si="182"/>
        <v>87</v>
      </c>
      <c r="CN158" s="285">
        <f t="shared" si="183"/>
        <v>97</v>
      </c>
      <c r="CO158" s="142">
        <f t="shared" si="184"/>
        <v>70.599999999999994</v>
      </c>
      <c r="CP158" s="142">
        <f t="shared" si="185"/>
        <v>21.444444444444443</v>
      </c>
      <c r="CQ158" s="154">
        <f t="shared" si="224"/>
        <v>4</v>
      </c>
      <c r="CR158" s="367"/>
      <c r="CS158" s="170">
        <f t="shared" si="186"/>
        <v>9</v>
      </c>
      <c r="CT158" s="23">
        <f t="shared" si="187"/>
        <v>12</v>
      </c>
      <c r="CU158" s="171">
        <f t="shared" si="188"/>
        <v>1</v>
      </c>
      <c r="CV158" s="23">
        <f t="shared" si="189"/>
        <v>11</v>
      </c>
      <c r="CW158" s="172">
        <f t="shared" si="190"/>
        <v>0</v>
      </c>
      <c r="CX158" s="24">
        <f t="shared" si="191"/>
        <v>8</v>
      </c>
      <c r="CY158" s="267">
        <f t="shared" si="192"/>
        <v>5</v>
      </c>
      <c r="CZ158" s="268">
        <f t="shared" si="193"/>
        <v>7</v>
      </c>
      <c r="DA158" s="267">
        <f t="shared" si="194"/>
        <v>0</v>
      </c>
      <c r="DB158" s="268">
        <f t="shared" si="195"/>
        <v>0</v>
      </c>
      <c r="DC158" s="173">
        <f t="shared" si="196"/>
        <v>4</v>
      </c>
      <c r="DD158" s="26">
        <f t="shared" si="197"/>
        <v>6</v>
      </c>
      <c r="DE158" s="173">
        <f t="shared" si="198"/>
        <v>0</v>
      </c>
      <c r="DF158" s="26">
        <f t="shared" si="199"/>
        <v>6</v>
      </c>
      <c r="DG158" s="326">
        <f t="shared" si="200"/>
        <v>6</v>
      </c>
      <c r="DH158" s="327">
        <f t="shared" si="201"/>
        <v>2</v>
      </c>
      <c r="DI158" s="172">
        <f t="shared" si="202"/>
        <v>4</v>
      </c>
      <c r="DJ158" s="24">
        <f t="shared" si="203"/>
        <v>0</v>
      </c>
      <c r="DK158" s="172"/>
      <c r="DL158" s="19">
        <f t="shared" si="204"/>
        <v>156</v>
      </c>
      <c r="DM158" s="19">
        <f t="shared" si="205"/>
        <v>27</v>
      </c>
      <c r="DN158" s="174">
        <f t="shared" si="206"/>
        <v>8</v>
      </c>
      <c r="DO158" s="278">
        <f t="shared" si="207"/>
        <v>87</v>
      </c>
      <c r="DP158" s="278">
        <f t="shared" si="208"/>
        <v>0</v>
      </c>
      <c r="DQ158" s="20">
        <f t="shared" si="209"/>
        <v>70</v>
      </c>
      <c r="DR158" s="20">
        <f t="shared" si="210"/>
        <v>6</v>
      </c>
      <c r="DS158" s="337">
        <f t="shared" si="211"/>
        <v>98</v>
      </c>
      <c r="DT158" s="174">
        <f t="shared" si="212"/>
        <v>64</v>
      </c>
      <c r="DU158" s="172">
        <f t="shared" si="213"/>
        <v>98</v>
      </c>
      <c r="DV158" s="172"/>
      <c r="DW158" s="172"/>
      <c r="DX158" s="172"/>
      <c r="DY158" s="172"/>
      <c r="DZ158" s="172"/>
      <c r="EA158" s="172"/>
      <c r="EB158" s="172"/>
      <c r="EC158" s="172"/>
      <c r="ED158" s="172"/>
      <c r="EE158" s="172"/>
      <c r="EF158" s="172"/>
      <c r="EG158" s="172"/>
      <c r="EH158" s="172"/>
      <c r="EI158" s="172"/>
      <c r="EJ158" s="172"/>
      <c r="EK158" s="172"/>
      <c r="EL158" s="172"/>
      <c r="EM158" s="172"/>
      <c r="EN158" s="172"/>
      <c r="EO158" s="172"/>
      <c r="EP158" s="172"/>
      <c r="EQ158" s="172"/>
      <c r="ER158" s="172"/>
      <c r="ES158" s="172"/>
      <c r="ET158" s="172"/>
      <c r="EU158" s="172"/>
      <c r="EV158" s="172"/>
      <c r="EW158" s="172"/>
      <c r="EX158" s="172"/>
      <c r="EY158" s="172"/>
      <c r="EZ158" s="172"/>
      <c r="FA158" s="172"/>
      <c r="FB158" s="172"/>
      <c r="FC158" s="172"/>
      <c r="FD158" s="172"/>
      <c r="FE158" s="172"/>
      <c r="FF158" s="172"/>
      <c r="FG158" s="172"/>
      <c r="FH158" s="172"/>
      <c r="FI158" s="172"/>
      <c r="FJ158" s="172"/>
      <c r="FK158" s="172"/>
      <c r="FL158" s="172"/>
      <c r="FM158" s="172"/>
      <c r="FN158" s="172"/>
      <c r="FO158" s="172"/>
      <c r="FP158" s="172"/>
      <c r="FQ158" s="172"/>
      <c r="FR158" s="172"/>
      <c r="FS158" s="172"/>
      <c r="FT158" s="172"/>
      <c r="FU158" s="172"/>
      <c r="FV158" s="172"/>
      <c r="FW158" s="172"/>
      <c r="FX158" s="172"/>
      <c r="FY158" s="172"/>
      <c r="FZ158" s="172"/>
      <c r="GA158" s="172"/>
      <c r="GB158" s="172"/>
      <c r="GC158" s="172"/>
      <c r="GD158" s="172"/>
      <c r="GE158" s="172"/>
      <c r="GF158" s="172"/>
      <c r="GG158" s="172"/>
      <c r="GH158" s="172"/>
      <c r="GI158" s="172"/>
      <c r="GJ158" s="172"/>
      <c r="GK158" s="172"/>
      <c r="GL158" s="172"/>
      <c r="GM158" s="172"/>
      <c r="GN158" s="172"/>
      <c r="GO158" s="172"/>
      <c r="GP158" s="172"/>
      <c r="GQ158" s="172"/>
      <c r="GR158" s="172"/>
      <c r="GS158" s="172"/>
      <c r="GT158" s="172"/>
      <c r="GU158" s="172"/>
      <c r="GV158" s="172"/>
      <c r="GW158" s="172"/>
      <c r="GX158" s="172"/>
      <c r="GY158" s="172"/>
      <c r="GZ158" s="172"/>
      <c r="HA158" s="172"/>
      <c r="HB158" s="172"/>
      <c r="HC158" s="172"/>
      <c r="HD158" s="172"/>
      <c r="HE158" s="172"/>
      <c r="HF158" s="172"/>
      <c r="HG158" s="172"/>
      <c r="HH158" s="172"/>
      <c r="HI158" s="172"/>
      <c r="HJ158" s="172"/>
      <c r="HK158" s="172"/>
      <c r="HL158" s="172"/>
      <c r="HM158" s="172"/>
      <c r="HN158" s="172"/>
      <c r="HO158" s="172"/>
      <c r="HP158" s="172"/>
      <c r="HQ158" s="172"/>
      <c r="HR158" s="172"/>
      <c r="HS158" s="172"/>
      <c r="HT158" s="172"/>
      <c r="HU158" s="172"/>
      <c r="HV158" s="172"/>
      <c r="HW158" s="172"/>
      <c r="HX158" s="172"/>
      <c r="HY158" s="172"/>
      <c r="HZ158" s="172"/>
      <c r="IA158" s="172"/>
      <c r="IB158" s="172"/>
      <c r="IC158" s="172"/>
      <c r="ID158" s="172"/>
      <c r="IE158" s="172"/>
      <c r="IF158" s="172"/>
      <c r="IG158" s="172"/>
      <c r="IH158" s="172"/>
      <c r="II158" s="172"/>
      <c r="IJ158" s="172"/>
      <c r="IK158" s="172"/>
      <c r="IL158" s="172"/>
      <c r="IM158" s="172"/>
      <c r="IN158" s="172"/>
      <c r="IO158" s="172"/>
      <c r="IP158" s="172"/>
      <c r="IQ158" s="172"/>
      <c r="IR158" s="172"/>
      <c r="IS158" s="172"/>
      <c r="IT158" s="172"/>
      <c r="IU158" s="172"/>
      <c r="IV158" s="172"/>
      <c r="IW158" s="172"/>
      <c r="IX158" s="172"/>
      <c r="IY158" s="172"/>
      <c r="IZ158" s="172"/>
      <c r="JA158" s="172"/>
      <c r="JB158" s="172"/>
      <c r="JC158" s="172"/>
      <c r="JD158" s="172"/>
      <c r="JE158" s="172"/>
      <c r="JF158" s="172"/>
      <c r="JG158" s="172"/>
      <c r="JH158" s="172"/>
      <c r="JI158" s="172"/>
      <c r="JJ158" s="172"/>
      <c r="JK158" s="172"/>
      <c r="JL158" s="172"/>
      <c r="JM158" s="172"/>
      <c r="JN158" s="172"/>
      <c r="JO158" s="172"/>
      <c r="JP158" s="172"/>
      <c r="JQ158" s="172"/>
      <c r="JR158" s="172"/>
      <c r="JS158" s="172"/>
      <c r="JT158" s="172"/>
      <c r="JU158" s="172"/>
      <c r="JV158" s="172"/>
      <c r="JW158" s="172"/>
      <c r="JX158" s="172"/>
      <c r="JY158" s="172"/>
      <c r="JZ158" s="172"/>
      <c r="KA158" s="172"/>
      <c r="KB158" s="172"/>
      <c r="KC158" s="172"/>
      <c r="KD158" s="172"/>
      <c r="KE158" s="172"/>
      <c r="KF158" s="172"/>
      <c r="KG158" s="172"/>
      <c r="KH158" s="172"/>
      <c r="KI158" s="172"/>
      <c r="KJ158" s="172"/>
      <c r="KK158" s="172"/>
      <c r="KL158" s="172"/>
      <c r="KM158" s="172"/>
      <c r="KN158" s="172"/>
      <c r="KO158" s="172"/>
      <c r="KP158" s="172"/>
      <c r="KQ158" s="172"/>
      <c r="KR158" s="172"/>
      <c r="KS158" s="172"/>
      <c r="KT158" s="172"/>
      <c r="KU158" s="172"/>
      <c r="KV158" s="172"/>
      <c r="KW158" s="172"/>
      <c r="KX158" s="172"/>
      <c r="KY158" s="172"/>
      <c r="KZ158" s="172"/>
      <c r="LA158" s="172"/>
      <c r="LB158" s="172"/>
      <c r="LC158" s="172"/>
      <c r="LD158" s="172"/>
      <c r="LE158" s="172"/>
      <c r="LF158" s="172"/>
      <c r="LG158" s="172"/>
      <c r="LH158" s="172"/>
      <c r="LI158" s="172"/>
      <c r="LJ158" s="172"/>
      <c r="LK158" s="172"/>
      <c r="LL158" s="172"/>
      <c r="LM158" s="172"/>
      <c r="LN158" s="172"/>
      <c r="LO158" s="172"/>
      <c r="LP158" s="172"/>
      <c r="LQ158" s="172"/>
      <c r="LR158" s="172"/>
      <c r="LS158" s="172"/>
      <c r="LT158" s="172"/>
      <c r="LU158" s="172"/>
      <c r="LV158" s="172"/>
      <c r="LW158" s="172"/>
      <c r="LX158" s="172"/>
      <c r="LY158" s="172"/>
      <c r="LZ158" s="172"/>
      <c r="MA158" s="172"/>
      <c r="MB158" s="172"/>
      <c r="MC158" s="172"/>
      <c r="MD158" s="172"/>
      <c r="ME158" s="172"/>
      <c r="MF158" s="172"/>
      <c r="MG158" s="172"/>
      <c r="MH158" s="172"/>
      <c r="MI158" s="172"/>
      <c r="MJ158" s="172"/>
      <c r="MK158" s="172"/>
      <c r="ML158" s="172"/>
      <c r="MM158" s="172"/>
      <c r="MN158" s="172"/>
      <c r="MO158" s="172"/>
      <c r="MP158" s="172"/>
      <c r="MQ158" s="172"/>
      <c r="MR158" s="172"/>
      <c r="MS158" s="172"/>
      <c r="MT158" s="172"/>
      <c r="MU158" s="172"/>
      <c r="MV158" s="172"/>
      <c r="MW158" s="172"/>
      <c r="MX158" s="172"/>
      <c r="MY158" s="172"/>
      <c r="MZ158" s="172"/>
      <c r="NA158" s="172"/>
      <c r="NB158" s="172"/>
      <c r="NC158" s="172"/>
      <c r="ND158" s="172"/>
      <c r="NE158" s="172"/>
      <c r="NF158" s="172"/>
      <c r="NG158" s="172"/>
      <c r="NH158" s="172"/>
      <c r="NI158" s="172"/>
      <c r="NJ158" s="172"/>
      <c r="NK158" s="172"/>
      <c r="NL158" s="172"/>
      <c r="NM158" s="172"/>
      <c r="NN158" s="172"/>
      <c r="NO158" s="172"/>
      <c r="NP158" s="172"/>
      <c r="NQ158" s="172"/>
      <c r="NR158" s="172"/>
      <c r="NS158" s="172"/>
      <c r="NT158" s="172"/>
      <c r="NU158" s="172"/>
      <c r="NV158" s="172"/>
      <c r="NW158" s="172"/>
      <c r="NX158" s="172"/>
      <c r="NY158" s="172"/>
      <c r="NZ158" s="172"/>
      <c r="OA158" s="172"/>
      <c r="OB158" s="172"/>
      <c r="OC158" s="172"/>
      <c r="OD158" s="172"/>
      <c r="OE158" s="172"/>
      <c r="OF158" s="172"/>
      <c r="OG158" s="172"/>
      <c r="OH158" s="172"/>
      <c r="OI158" s="172"/>
      <c r="OJ158" s="172"/>
      <c r="OK158" s="172"/>
      <c r="OL158" s="172"/>
      <c r="OM158" s="172"/>
      <c r="ON158" s="172"/>
      <c r="OO158" s="172"/>
      <c r="OP158" s="172"/>
      <c r="OQ158" s="172"/>
      <c r="OR158" s="172"/>
      <c r="OS158" s="172"/>
      <c r="OT158" s="172"/>
      <c r="OU158" s="172"/>
      <c r="OV158" s="172"/>
      <c r="OW158" s="172"/>
      <c r="OX158" s="172"/>
      <c r="OY158" s="172"/>
      <c r="OZ158" s="172"/>
      <c r="PA158" s="172"/>
      <c r="PB158" s="172"/>
      <c r="PC158" s="172"/>
      <c r="PD158" s="172"/>
      <c r="PE158" s="172"/>
      <c r="PF158" s="172"/>
      <c r="PG158" s="172"/>
      <c r="PH158" s="172"/>
      <c r="PI158" s="172"/>
      <c r="PJ158" s="172"/>
      <c r="PK158" s="172"/>
      <c r="PL158" s="172"/>
      <c r="PM158" s="172"/>
      <c r="PN158" s="172"/>
      <c r="PO158" s="172"/>
      <c r="PP158" s="172"/>
      <c r="PQ158" s="172"/>
      <c r="PR158" s="172"/>
      <c r="PS158" s="172"/>
      <c r="PT158" s="172"/>
      <c r="PU158" s="172"/>
      <c r="PV158" s="172"/>
      <c r="PW158" s="172"/>
      <c r="PX158" s="172"/>
      <c r="PY158" s="172"/>
      <c r="PZ158" s="172"/>
      <c r="QA158" s="172"/>
      <c r="QB158" s="172"/>
      <c r="QC158" s="172"/>
      <c r="QD158" s="172"/>
      <c r="QE158" s="172"/>
      <c r="QF158" s="172"/>
      <c r="QG158" s="172"/>
      <c r="QH158" s="172"/>
      <c r="QI158" s="172"/>
      <c r="QJ158" s="172"/>
      <c r="QK158" s="172"/>
      <c r="QL158" s="172"/>
      <c r="QM158" s="172"/>
      <c r="QN158" s="172"/>
      <c r="QO158" s="172"/>
      <c r="QP158" s="172"/>
      <c r="QQ158" s="172"/>
      <c r="QR158" s="172"/>
      <c r="QS158" s="172"/>
      <c r="QT158" s="172"/>
      <c r="QU158" s="172"/>
      <c r="QV158" s="172"/>
      <c r="QW158" s="172"/>
      <c r="QX158" s="172"/>
      <c r="QY158" s="172"/>
      <c r="QZ158" s="172"/>
      <c r="RA158" s="172"/>
      <c r="RB158" s="172"/>
      <c r="RC158" s="172"/>
      <c r="RD158" s="172"/>
      <c r="RE158" s="172"/>
      <c r="RF158" s="172"/>
      <c r="RG158" s="172"/>
      <c r="RH158" s="172"/>
      <c r="RI158" s="172"/>
      <c r="RJ158" s="172"/>
      <c r="RK158" s="172"/>
      <c r="RL158" s="172"/>
      <c r="RM158" s="172"/>
      <c r="RN158" s="172"/>
      <c r="RO158" s="172"/>
      <c r="RP158" s="172"/>
      <c r="RQ158" s="172"/>
      <c r="RR158" s="172"/>
      <c r="RS158" s="172"/>
      <c r="RT158" s="172"/>
      <c r="RU158" s="172"/>
      <c r="RV158" s="172"/>
      <c r="RW158" s="172"/>
      <c r="RX158" s="172"/>
      <c r="RY158" s="172"/>
      <c r="RZ158" s="172"/>
      <c r="SA158" s="172"/>
      <c r="SB158" s="172"/>
      <c r="SC158" s="172"/>
      <c r="SD158" s="172"/>
      <c r="SE158" s="172"/>
      <c r="SF158" s="172"/>
      <c r="SG158" s="172"/>
      <c r="SH158" s="172"/>
      <c r="SI158" s="172"/>
      <c r="SJ158" s="172"/>
      <c r="SK158" s="172"/>
      <c r="SL158" s="172"/>
      <c r="SM158" s="172"/>
      <c r="SN158" s="172"/>
      <c r="SO158" s="172"/>
      <c r="SP158" s="172"/>
      <c r="SQ158" s="172"/>
      <c r="SR158" s="172"/>
      <c r="SS158" s="172"/>
      <c r="ST158" s="172"/>
      <c r="SU158" s="172"/>
      <c r="SV158" s="172"/>
      <c r="SW158" s="172"/>
      <c r="SX158" s="172"/>
      <c r="SY158" s="172"/>
      <c r="SZ158" s="172"/>
      <c r="TA158" s="172"/>
      <c r="TB158" s="172"/>
      <c r="TC158" s="172"/>
      <c r="TD158" s="172"/>
      <c r="TE158" s="172"/>
      <c r="TF158" s="172"/>
      <c r="TG158" s="172"/>
      <c r="TH158" s="172"/>
      <c r="TI158" s="172"/>
      <c r="TJ158" s="172"/>
      <c r="TK158" s="172"/>
      <c r="TL158" s="172"/>
      <c r="TM158" s="172"/>
      <c r="TN158" s="172"/>
      <c r="TO158" s="172"/>
      <c r="TP158" s="172"/>
      <c r="TQ158" s="172"/>
      <c r="TR158" s="172"/>
      <c r="TS158" s="172"/>
      <c r="TT158" s="172"/>
      <c r="TU158" s="172"/>
      <c r="TV158" s="172"/>
      <c r="TW158" s="172"/>
      <c r="TX158" s="172"/>
      <c r="TY158" s="172"/>
      <c r="TZ158" s="172"/>
      <c r="UA158" s="172"/>
      <c r="UB158" s="172"/>
      <c r="UC158" s="172"/>
      <c r="UD158" s="172"/>
      <c r="UE158" s="172"/>
      <c r="UF158" s="172"/>
      <c r="UG158" s="172"/>
      <c r="UH158" s="172"/>
      <c r="UI158" s="172"/>
      <c r="UJ158" s="172"/>
      <c r="UK158" s="172"/>
      <c r="UL158" s="172"/>
      <c r="UM158" s="172"/>
      <c r="UN158" s="172"/>
      <c r="UO158" s="172"/>
      <c r="UP158" s="172"/>
      <c r="UQ158" s="172"/>
      <c r="UR158" s="172"/>
      <c r="US158" s="172"/>
      <c r="UT158" s="172"/>
      <c r="UU158" s="172"/>
      <c r="UV158" s="172"/>
      <c r="UW158" s="172"/>
      <c r="UX158" s="172"/>
      <c r="UY158" s="172"/>
      <c r="UZ158" s="172"/>
      <c r="VA158" s="172"/>
      <c r="VB158" s="172"/>
      <c r="VC158" s="172"/>
      <c r="VD158" s="172"/>
      <c r="VE158" s="172"/>
      <c r="VF158" s="172"/>
      <c r="VG158" s="172"/>
      <c r="VH158" s="172"/>
      <c r="VI158" s="172"/>
      <c r="VJ158" s="172"/>
      <c r="VK158" s="172"/>
      <c r="VL158" s="172"/>
      <c r="VM158" s="172"/>
      <c r="VN158" s="172"/>
      <c r="VO158" s="172"/>
      <c r="VP158" s="172"/>
      <c r="VQ158" s="172"/>
      <c r="VR158" s="172"/>
      <c r="VS158" s="172"/>
      <c r="VT158" s="172"/>
      <c r="VU158" s="172"/>
      <c r="VV158" s="172"/>
      <c r="VW158" s="172"/>
      <c r="VX158" s="172"/>
      <c r="VY158" s="172"/>
      <c r="VZ158" s="172"/>
      <c r="WA158" s="172"/>
      <c r="WB158" s="172"/>
      <c r="WC158" s="172"/>
      <c r="WD158" s="172"/>
      <c r="WE158" s="172"/>
      <c r="WF158" s="172"/>
      <c r="WG158" s="172"/>
      <c r="WH158" s="172"/>
      <c r="WI158" s="172"/>
      <c r="WJ158" s="172"/>
      <c r="WK158" s="172"/>
      <c r="WL158" s="172"/>
      <c r="WM158" s="172"/>
      <c r="WN158" s="172"/>
      <c r="WO158" s="172"/>
      <c r="WP158" s="172"/>
      <c r="WQ158" s="172"/>
      <c r="WR158" s="172"/>
      <c r="WS158" s="172"/>
      <c r="WT158" s="172"/>
      <c r="WU158" s="172"/>
      <c r="WV158" s="172"/>
      <c r="WW158" s="172"/>
      <c r="WX158" s="172"/>
      <c r="WY158" s="172"/>
      <c r="WZ158" s="172"/>
      <c r="XA158" s="172"/>
      <c r="XB158" s="172"/>
      <c r="XC158" s="172"/>
      <c r="XD158" s="172"/>
      <c r="XE158" s="172"/>
      <c r="XF158" s="172"/>
      <c r="XG158" s="172"/>
      <c r="XH158" s="172"/>
      <c r="XI158" s="172"/>
      <c r="XJ158" s="172"/>
      <c r="XK158" s="172"/>
      <c r="XL158" s="172"/>
      <c r="XM158" s="172"/>
      <c r="XN158" s="172"/>
      <c r="XO158" s="172"/>
      <c r="XP158" s="172"/>
      <c r="XQ158" s="172"/>
      <c r="XR158" s="172"/>
      <c r="XS158" s="172"/>
      <c r="XT158" s="172"/>
      <c r="XU158" s="172"/>
      <c r="XV158" s="172"/>
      <c r="XW158" s="172"/>
      <c r="XX158" s="172"/>
      <c r="XY158" s="172"/>
      <c r="XZ158" s="172"/>
      <c r="YA158" s="172"/>
      <c r="YB158" s="172"/>
      <c r="YC158" s="172"/>
      <c r="YD158" s="172"/>
      <c r="YE158" s="172"/>
      <c r="YF158" s="172"/>
      <c r="YG158" s="172"/>
      <c r="YH158" s="172"/>
      <c r="YI158" s="172"/>
      <c r="YJ158" s="172"/>
      <c r="YK158" s="172"/>
      <c r="YL158" s="172"/>
      <c r="YM158" s="172"/>
      <c r="YN158" s="172"/>
      <c r="YO158" s="172"/>
      <c r="YP158" s="172"/>
      <c r="YQ158" s="172"/>
      <c r="YR158" s="172"/>
      <c r="YS158" s="172"/>
      <c r="YT158" s="172"/>
      <c r="YU158" s="172"/>
      <c r="YV158" s="172"/>
      <c r="YW158" s="172"/>
      <c r="YX158" s="172"/>
      <c r="YY158" s="172"/>
      <c r="YZ158" s="172"/>
      <c r="ZA158" s="172"/>
      <c r="ZB158" s="172"/>
      <c r="ZC158" s="172"/>
      <c r="ZD158" s="172"/>
      <c r="ZE158" s="172"/>
      <c r="ZF158" s="172"/>
      <c r="ZG158" s="172"/>
      <c r="ZH158" s="172"/>
      <c r="ZI158" s="172"/>
      <c r="ZJ158" s="172"/>
      <c r="ZK158" s="172"/>
      <c r="ZL158" s="172"/>
      <c r="ZM158" s="172"/>
      <c r="ZN158" s="172"/>
      <c r="ZO158" s="172"/>
      <c r="ZP158" s="172"/>
      <c r="ZQ158" s="172"/>
      <c r="ZR158" s="172"/>
      <c r="ZS158" s="172"/>
      <c r="ZT158" s="172"/>
      <c r="ZU158" s="172"/>
      <c r="ZV158" s="172"/>
      <c r="ZW158" s="172"/>
      <c r="ZX158" s="172"/>
      <c r="ZY158" s="172"/>
      <c r="ZZ158" s="172"/>
      <c r="AAA158" s="172"/>
      <c r="AAB158" s="172"/>
      <c r="AAC158" s="172"/>
      <c r="AAD158" s="172"/>
      <c r="AAE158" s="172"/>
      <c r="AAF158" s="172"/>
      <c r="AAG158" s="172"/>
      <c r="AAH158" s="172"/>
      <c r="AAI158" s="172"/>
      <c r="AAJ158" s="172"/>
      <c r="AAK158" s="172"/>
      <c r="AAL158" s="172"/>
      <c r="AAM158" s="172"/>
      <c r="AAN158" s="172"/>
      <c r="AAO158" s="172"/>
      <c r="AAP158" s="172"/>
      <c r="AAQ158" s="172"/>
      <c r="AAR158" s="172"/>
      <c r="AAS158" s="172"/>
      <c r="AAT158" s="172"/>
      <c r="AAU158" s="172"/>
      <c r="AAV158" s="172"/>
      <c r="AAW158" s="172"/>
      <c r="AAX158" s="172"/>
      <c r="AAY158" s="172"/>
      <c r="AAZ158" s="172"/>
      <c r="ABA158" s="172"/>
      <c r="ABB158" s="172"/>
      <c r="ABC158" s="172"/>
      <c r="ABD158" s="172"/>
      <c r="ABE158" s="172"/>
      <c r="ABF158" s="172"/>
      <c r="ABG158" s="172"/>
      <c r="ABH158" s="172"/>
      <c r="ABI158" s="172"/>
      <c r="ABJ158" s="172"/>
      <c r="ABK158" s="172"/>
      <c r="ABL158" s="172"/>
      <c r="ABM158" s="172"/>
      <c r="ABN158" s="172"/>
      <c r="ABO158" s="172"/>
      <c r="ABP158" s="172"/>
      <c r="ABQ158" s="172"/>
      <c r="ABR158" s="172"/>
      <c r="ABS158" s="172"/>
      <c r="ABT158" s="172"/>
      <c r="ABU158" s="172"/>
      <c r="ABV158" s="172"/>
      <c r="ABW158" s="172"/>
      <c r="ABX158" s="172"/>
      <c r="ABY158" s="172"/>
      <c r="ABZ158" s="172"/>
      <c r="ACA158" s="172"/>
      <c r="ACB158" s="172"/>
      <c r="ACC158" s="172"/>
      <c r="ACD158" s="172"/>
      <c r="ACE158" s="172"/>
      <c r="ACF158" s="172"/>
      <c r="ACG158" s="172"/>
      <c r="ACH158" s="172"/>
      <c r="ACI158" s="172"/>
      <c r="ACJ158" s="172"/>
      <c r="ACK158" s="172"/>
      <c r="ACL158" s="172"/>
      <c r="ACM158" s="172"/>
      <c r="ACN158" s="172"/>
      <c r="ACO158" s="172"/>
      <c r="ACP158" s="172"/>
      <c r="ACQ158" s="172"/>
      <c r="ACR158" s="172"/>
      <c r="ACS158" s="172"/>
      <c r="ACT158" s="172"/>
      <c r="ACU158" s="172"/>
      <c r="ACV158" s="172"/>
      <c r="ACW158" s="172"/>
      <c r="ACX158" s="172"/>
      <c r="ACY158" s="172"/>
      <c r="ACZ158" s="172"/>
      <c r="ADA158" s="172"/>
      <c r="ADB158" s="172"/>
      <c r="ADC158" s="172"/>
      <c r="ADD158" s="172"/>
      <c r="ADE158" s="172"/>
      <c r="ADF158" s="172"/>
      <c r="ADG158" s="172"/>
      <c r="ADH158" s="172"/>
      <c r="ADI158" s="172"/>
      <c r="ADJ158" s="172"/>
      <c r="ADK158" s="172"/>
      <c r="ADL158" s="172"/>
      <c r="ADM158" s="172"/>
      <c r="ADN158" s="172"/>
      <c r="ADO158" s="172"/>
      <c r="ADP158" s="172"/>
      <c r="ADQ158" s="172"/>
      <c r="ADR158" s="172"/>
      <c r="ADS158" s="172"/>
      <c r="ADT158" s="172"/>
      <c r="ADU158" s="172"/>
      <c r="ADV158" s="172"/>
      <c r="ADW158" s="172"/>
      <c r="ADX158" s="172"/>
      <c r="ADY158" s="172"/>
      <c r="ADZ158" s="172"/>
      <c r="AEA158" s="172"/>
      <c r="AEB158" s="172"/>
      <c r="AEC158" s="172"/>
      <c r="AED158" s="172"/>
      <c r="AEE158" s="172"/>
      <c r="AEF158" s="172"/>
      <c r="AEG158" s="172"/>
      <c r="AEH158" s="172"/>
      <c r="AEI158" s="172"/>
      <c r="AEJ158" s="172"/>
      <c r="AEK158" s="172"/>
      <c r="AEL158" s="172"/>
      <c r="AEM158" s="172"/>
      <c r="AEN158" s="172"/>
      <c r="AEO158" s="172"/>
      <c r="AEP158" s="172"/>
      <c r="AEQ158" s="172"/>
      <c r="AER158" s="172"/>
      <c r="AES158" s="172"/>
      <c r="AET158" s="172"/>
      <c r="AEU158" s="172"/>
      <c r="AEV158" s="172"/>
      <c r="AEW158" s="172"/>
      <c r="AEX158" s="172"/>
      <c r="AEY158" s="172"/>
      <c r="AEZ158" s="172"/>
      <c r="AFA158" s="172"/>
      <c r="AFB158" s="172"/>
      <c r="AFC158" s="172"/>
      <c r="AFD158" s="172"/>
      <c r="AFE158" s="172"/>
      <c r="AFF158" s="172"/>
      <c r="AFG158" s="172"/>
      <c r="AFH158" s="172"/>
      <c r="AFI158" s="172"/>
      <c r="AFJ158" s="172"/>
      <c r="AFK158" s="172"/>
      <c r="AFL158" s="172"/>
      <c r="AFM158" s="172"/>
      <c r="AFN158" s="172"/>
      <c r="AFO158" s="172"/>
      <c r="AFP158" s="172"/>
      <c r="AFQ158" s="172"/>
      <c r="AFR158" s="172"/>
      <c r="AFS158" s="172"/>
      <c r="AFT158" s="172"/>
      <c r="AFU158" s="172"/>
      <c r="AFV158" s="172"/>
      <c r="AFW158" s="172"/>
      <c r="AFX158" s="172"/>
      <c r="AFY158" s="172"/>
      <c r="AFZ158" s="172"/>
      <c r="AGA158" s="172"/>
      <c r="AGB158" s="172"/>
      <c r="AGC158" s="172"/>
      <c r="AGD158" s="172"/>
      <c r="AGE158" s="172"/>
      <c r="AGF158" s="172"/>
      <c r="AGG158" s="172"/>
      <c r="AGH158" s="172"/>
      <c r="AGI158" s="172"/>
      <c r="AGJ158" s="172"/>
      <c r="AGK158" s="172"/>
      <c r="AGL158" s="172"/>
      <c r="AGM158" s="172"/>
      <c r="AGN158" s="172"/>
      <c r="AGO158" s="172"/>
      <c r="AGP158" s="172"/>
      <c r="AGQ158" s="172"/>
      <c r="AGR158" s="172"/>
      <c r="AGS158" s="172"/>
      <c r="AGT158" s="172"/>
      <c r="AGU158" s="172"/>
      <c r="AGV158" s="172"/>
      <c r="AGW158" s="172"/>
      <c r="AGX158" s="172"/>
      <c r="AGY158" s="172"/>
      <c r="AGZ158" s="172"/>
      <c r="AHA158" s="172"/>
      <c r="AHB158" s="172"/>
      <c r="AHC158" s="172"/>
      <c r="AHD158" s="172"/>
      <c r="AHE158" s="172"/>
      <c r="AHF158" s="172"/>
      <c r="AHG158" s="172"/>
      <c r="AHH158" s="172"/>
      <c r="AHI158" s="172"/>
      <c r="AHJ158" s="172"/>
      <c r="AHK158" s="172"/>
      <c r="AHL158" s="172"/>
      <c r="AHM158" s="172"/>
      <c r="AHN158" s="172"/>
      <c r="AHO158" s="172"/>
      <c r="AHP158" s="172"/>
      <c r="AHQ158" s="172"/>
      <c r="AHR158" s="172"/>
      <c r="AHS158" s="172"/>
      <c r="AHT158" s="172"/>
      <c r="AHU158" s="172"/>
      <c r="AHV158" s="172"/>
      <c r="AHW158" s="172"/>
      <c r="AHX158" s="172"/>
      <c r="AHY158" s="172"/>
      <c r="AHZ158" s="172"/>
      <c r="AIA158" s="172"/>
      <c r="AIB158" s="172"/>
      <c r="AIC158" s="172"/>
      <c r="AID158" s="172"/>
      <c r="AIE158" s="172"/>
      <c r="AIF158" s="172"/>
      <c r="AIG158" s="172"/>
      <c r="AIH158" s="172"/>
      <c r="AII158" s="172"/>
      <c r="AIJ158" s="172"/>
      <c r="AIK158" s="172"/>
      <c r="AIL158" s="172"/>
      <c r="AIM158" s="172"/>
      <c r="AIN158" s="172"/>
      <c r="AIO158" s="172"/>
      <c r="AIP158" s="172"/>
      <c r="AIQ158" s="172"/>
      <c r="AIR158" s="172"/>
      <c r="AIS158" s="172"/>
      <c r="AIT158" s="172"/>
      <c r="AIU158" s="172"/>
      <c r="AIV158" s="172"/>
      <c r="AIW158" s="172"/>
      <c r="AIX158" s="172"/>
      <c r="AIY158" s="172"/>
      <c r="AIZ158" s="172"/>
      <c r="AJA158" s="172"/>
      <c r="AJB158" s="172"/>
      <c r="AJC158" s="172"/>
      <c r="AJD158" s="172"/>
      <c r="AJE158" s="172"/>
      <c r="AJF158" s="172"/>
      <c r="AJG158" s="172"/>
      <c r="AJH158" s="172"/>
      <c r="AJI158" s="172"/>
      <c r="AJJ158" s="172"/>
      <c r="AJK158" s="172"/>
      <c r="AJL158" s="172"/>
      <c r="AJM158" s="172"/>
      <c r="AJN158" s="172"/>
      <c r="AJO158" s="172"/>
      <c r="AJP158" s="172"/>
      <c r="AJQ158" s="172"/>
      <c r="AJR158" s="172"/>
      <c r="AJS158" s="172"/>
      <c r="AJT158" s="172"/>
      <c r="AJU158" s="172"/>
      <c r="AJV158" s="172"/>
      <c r="AJW158" s="172"/>
      <c r="AJX158" s="172"/>
      <c r="AJY158" s="172"/>
      <c r="AJZ158" s="172"/>
      <c r="AKA158" s="172"/>
      <c r="AKB158" s="172"/>
      <c r="AKC158" s="172"/>
      <c r="AKD158" s="172"/>
      <c r="AKE158" s="172"/>
      <c r="AKF158" s="172"/>
      <c r="AKG158" s="172"/>
      <c r="AKH158" s="172"/>
      <c r="AKI158" s="172"/>
      <c r="AKJ158" s="172"/>
      <c r="AKK158" s="172"/>
      <c r="AKL158" s="172"/>
      <c r="AKM158" s="172"/>
      <c r="AKN158" s="172"/>
      <c r="AKO158" s="172"/>
      <c r="AKP158" s="172"/>
      <c r="AKQ158" s="172"/>
      <c r="AKR158" s="172"/>
      <c r="AKS158" s="172"/>
      <c r="AKT158" s="172"/>
      <c r="AKU158" s="172"/>
      <c r="AKV158" s="172"/>
      <c r="AKW158" s="172"/>
      <c r="AKX158" s="172"/>
      <c r="AKY158" s="172"/>
      <c r="AKZ158" s="172"/>
      <c r="ALA158" s="172"/>
      <c r="ALB158" s="172"/>
      <c r="ALC158" s="172"/>
      <c r="ALD158" s="172"/>
      <c r="ALE158" s="172"/>
      <c r="ALF158" s="172"/>
      <c r="ALG158" s="172"/>
      <c r="ALH158" s="172"/>
      <c r="ALI158" s="172"/>
      <c r="ALJ158" s="172"/>
      <c r="ALK158" s="172"/>
      <c r="ALL158" s="172"/>
      <c r="ALM158" s="172"/>
      <c r="ALN158" s="172"/>
      <c r="ALO158" s="172"/>
      <c r="ALP158" s="172"/>
      <c r="ALQ158" s="172"/>
      <c r="ALR158" s="172"/>
      <c r="ALS158" s="172"/>
      <c r="ALT158" s="172"/>
      <c r="ALU158" s="172"/>
      <c r="ALV158" s="172"/>
      <c r="ALW158" s="172"/>
      <c r="ALX158" s="172"/>
      <c r="ALY158" s="172"/>
      <c r="ALZ158" s="172"/>
      <c r="AMA158" s="172"/>
      <c r="AMB158" s="172"/>
      <c r="AMC158" s="172"/>
      <c r="AMD158" s="172"/>
      <c r="AME158" s="172"/>
      <c r="AMF158" s="172"/>
      <c r="AMG158" s="172"/>
      <c r="AMH158" s="172"/>
      <c r="AMI158" s="172"/>
      <c r="AMJ158" s="172"/>
      <c r="AMK158" s="172"/>
      <c r="AML158" s="172"/>
    </row>
    <row r="159" spans="1:1026" s="282" customFormat="1">
      <c r="A159" s="408" t="s">
        <v>577</v>
      </c>
      <c r="B159" s="408" t="s">
        <v>578</v>
      </c>
      <c r="C159" s="154">
        <f t="shared" si="169"/>
        <v>17</v>
      </c>
      <c r="D159" s="167">
        <f t="shared" si="170"/>
        <v>68</v>
      </c>
      <c r="E159" s="166" t="str">
        <f t="shared" si="171"/>
        <v>9C</v>
      </c>
      <c r="F159" s="367" t="str">
        <f t="shared" si="172"/>
        <v>1B</v>
      </c>
      <c r="G159" s="367" t="str">
        <f t="shared" si="173"/>
        <v>0C</v>
      </c>
      <c r="H159" s="367" t="str">
        <f t="shared" si="174"/>
        <v>57</v>
      </c>
      <c r="I159" s="367" t="str">
        <f t="shared" si="175"/>
        <v>00</v>
      </c>
      <c r="J159" s="367" t="str">
        <f t="shared" si="176"/>
        <v>44</v>
      </c>
      <c r="K159" s="367" t="str">
        <f t="shared" si="177"/>
        <v>06</v>
      </c>
      <c r="L159" s="367" t="str">
        <f t="shared" si="178"/>
        <v>64</v>
      </c>
      <c r="M159" s="367" t="str">
        <f t="shared" si="179"/>
        <v>4</v>
      </c>
      <c r="N159" s="367" t="str">
        <f t="shared" si="180"/>
        <v/>
      </c>
      <c r="O159" s="156" t="str">
        <f t="shared" si="181"/>
        <v/>
      </c>
      <c r="P159" s="157" t="str">
        <f t="shared" si="225"/>
        <v>1</v>
      </c>
      <c r="Q159" s="158" t="str">
        <f t="shared" si="225"/>
        <v>0</v>
      </c>
      <c r="R159" s="158" t="str">
        <f t="shared" si="225"/>
        <v>0</v>
      </c>
      <c r="S159" s="159" t="str">
        <f t="shared" si="225"/>
        <v>1</v>
      </c>
      <c r="T159" s="158" t="str">
        <f t="shared" si="225"/>
        <v>1</v>
      </c>
      <c r="U159" s="158" t="str">
        <f t="shared" si="225"/>
        <v>1</v>
      </c>
      <c r="V159" s="158" t="str">
        <f t="shared" si="225"/>
        <v>0</v>
      </c>
      <c r="W159" s="159" t="str">
        <f t="shared" si="225"/>
        <v>0</v>
      </c>
      <c r="X159" s="158" t="str">
        <f t="shared" si="226"/>
        <v>0</v>
      </c>
      <c r="Y159" s="158" t="str">
        <f t="shared" si="226"/>
        <v>0</v>
      </c>
      <c r="Z159" s="158" t="str">
        <f t="shared" si="226"/>
        <v>0</v>
      </c>
      <c r="AA159" s="159" t="str">
        <f t="shared" si="226"/>
        <v>1</v>
      </c>
      <c r="AB159" s="161" t="str">
        <f t="shared" si="226"/>
        <v>1</v>
      </c>
      <c r="AC159" s="161" t="str">
        <f t="shared" si="226"/>
        <v>0</v>
      </c>
      <c r="AD159" s="158" t="str">
        <f t="shared" si="226"/>
        <v>1</v>
      </c>
      <c r="AE159" s="159" t="str">
        <f t="shared" si="226"/>
        <v>1</v>
      </c>
      <c r="AF159" s="367" t="str">
        <f t="shared" si="227"/>
        <v>0</v>
      </c>
      <c r="AG159" s="162" t="str">
        <f t="shared" si="227"/>
        <v>0</v>
      </c>
      <c r="AH159" s="163" t="str">
        <f t="shared" si="227"/>
        <v>0</v>
      </c>
      <c r="AI159" s="165" t="str">
        <f t="shared" si="227"/>
        <v>0</v>
      </c>
      <c r="AJ159" s="164" t="str">
        <f t="shared" si="227"/>
        <v>1</v>
      </c>
      <c r="AK159" s="164" t="str">
        <f t="shared" si="227"/>
        <v>1</v>
      </c>
      <c r="AL159" s="289" t="str">
        <f t="shared" si="227"/>
        <v>0</v>
      </c>
      <c r="AM159" s="165" t="str">
        <f t="shared" si="227"/>
        <v>0</v>
      </c>
      <c r="AN159" s="230" t="str">
        <f t="shared" si="228"/>
        <v>0</v>
      </c>
      <c r="AO159" s="230" t="str">
        <f t="shared" si="228"/>
        <v>1</v>
      </c>
      <c r="AP159" s="230" t="str">
        <f t="shared" si="228"/>
        <v>0</v>
      </c>
      <c r="AQ159" s="231" t="str">
        <f t="shared" si="228"/>
        <v>1</v>
      </c>
      <c r="AR159" s="230" t="str">
        <f t="shared" si="228"/>
        <v>0</v>
      </c>
      <c r="AS159" s="230" t="str">
        <f t="shared" si="228"/>
        <v>1</v>
      </c>
      <c r="AT159" s="230" t="str">
        <f t="shared" si="228"/>
        <v>1</v>
      </c>
      <c r="AU159" s="231" t="str">
        <f t="shared" si="228"/>
        <v>1</v>
      </c>
      <c r="AV159" s="230" t="str">
        <f t="shared" si="229"/>
        <v>0</v>
      </c>
      <c r="AW159" s="232" t="str">
        <f t="shared" si="229"/>
        <v>0</v>
      </c>
      <c r="AX159" s="232" t="str">
        <f t="shared" si="229"/>
        <v>0</v>
      </c>
      <c r="AY159" s="233" t="str">
        <f t="shared" si="229"/>
        <v>0</v>
      </c>
      <c r="AZ159" s="232" t="str">
        <f t="shared" si="229"/>
        <v>0</v>
      </c>
      <c r="BA159" s="232" t="str">
        <f t="shared" si="229"/>
        <v>0</v>
      </c>
      <c r="BB159" s="232" t="str">
        <f t="shared" si="229"/>
        <v>0</v>
      </c>
      <c r="BC159" s="233" t="str">
        <f t="shared" si="229"/>
        <v>0</v>
      </c>
      <c r="BD159" s="168" t="str">
        <f t="shared" si="230"/>
        <v>0</v>
      </c>
      <c r="BE159" s="168" t="str">
        <f t="shared" si="230"/>
        <v>1</v>
      </c>
      <c r="BF159" s="168" t="str">
        <f t="shared" si="230"/>
        <v>0</v>
      </c>
      <c r="BG159" s="169" t="str">
        <f t="shared" si="230"/>
        <v>0</v>
      </c>
      <c r="BH159" s="168" t="str">
        <f t="shared" si="230"/>
        <v>0</v>
      </c>
      <c r="BI159" s="168" t="str">
        <f t="shared" si="230"/>
        <v>1</v>
      </c>
      <c r="BJ159" s="168" t="str">
        <f t="shared" si="230"/>
        <v>0</v>
      </c>
      <c r="BK159" s="169" t="str">
        <f t="shared" si="230"/>
        <v>0</v>
      </c>
      <c r="BL159" s="168" t="str">
        <f t="shared" si="231"/>
        <v>0</v>
      </c>
      <c r="BM159" s="168" t="str">
        <f t="shared" si="231"/>
        <v>0</v>
      </c>
      <c r="BN159" s="168" t="str">
        <f t="shared" si="231"/>
        <v>0</v>
      </c>
      <c r="BO159" s="169" t="str">
        <f t="shared" si="231"/>
        <v>0</v>
      </c>
      <c r="BP159" s="168" t="str">
        <f t="shared" si="231"/>
        <v>0</v>
      </c>
      <c r="BQ159" s="168" t="str">
        <f t="shared" si="231"/>
        <v>1</v>
      </c>
      <c r="BR159" s="168" t="str">
        <f t="shared" si="231"/>
        <v>1</v>
      </c>
      <c r="BS159" s="169" t="str">
        <f t="shared" si="231"/>
        <v>0</v>
      </c>
      <c r="BT159" s="302" t="str">
        <f t="shared" si="232"/>
        <v>0</v>
      </c>
      <c r="BU159" s="302" t="str">
        <f t="shared" si="232"/>
        <v>1</v>
      </c>
      <c r="BV159" s="302" t="str">
        <f t="shared" si="232"/>
        <v>1</v>
      </c>
      <c r="BW159" s="303" t="str">
        <f t="shared" si="232"/>
        <v>0</v>
      </c>
      <c r="BX159" s="302" t="str">
        <f t="shared" si="232"/>
        <v>0</v>
      </c>
      <c r="BY159" s="302" t="str">
        <f t="shared" si="232"/>
        <v>1</v>
      </c>
      <c r="BZ159" s="302" t="str">
        <f t="shared" si="232"/>
        <v>0</v>
      </c>
      <c r="CA159" s="303" t="str">
        <f t="shared" si="232"/>
        <v>0</v>
      </c>
      <c r="CB159" s="164" t="str">
        <f t="shared" si="233"/>
        <v>0</v>
      </c>
      <c r="CC159" s="289" t="str">
        <f t="shared" si="233"/>
        <v>1</v>
      </c>
      <c r="CD159" s="340" t="str">
        <f t="shared" si="233"/>
        <v>0</v>
      </c>
      <c r="CE159" s="341" t="str">
        <f t="shared" si="233"/>
        <v>0</v>
      </c>
      <c r="CF159" s="340" t="str">
        <f t="shared" si="233"/>
        <v>0</v>
      </c>
      <c r="CG159" s="340" t="str">
        <f t="shared" si="233"/>
        <v>0</v>
      </c>
      <c r="CH159" s="340" t="str">
        <f t="shared" si="233"/>
        <v>0</v>
      </c>
      <c r="CI159" s="341" t="str">
        <f t="shared" si="233"/>
        <v>0</v>
      </c>
      <c r="CJ159" s="367"/>
      <c r="CK159" s="367"/>
      <c r="CL159" s="32" t="str">
        <f t="shared" si="223"/>
        <v>9C1B</v>
      </c>
      <c r="CM159" s="285">
        <f t="shared" si="182"/>
        <v>87</v>
      </c>
      <c r="CN159" s="285">
        <f t="shared" si="183"/>
        <v>97</v>
      </c>
      <c r="CO159" s="142">
        <f t="shared" si="184"/>
        <v>70.400000000000006</v>
      </c>
      <c r="CP159" s="142">
        <f t="shared" si="185"/>
        <v>21.333333333333336</v>
      </c>
      <c r="CQ159" s="154">
        <f t="shared" si="224"/>
        <v>6</v>
      </c>
      <c r="CR159" s="367"/>
      <c r="CS159" s="170">
        <f t="shared" si="186"/>
        <v>9</v>
      </c>
      <c r="CT159" s="23">
        <f t="shared" si="187"/>
        <v>12</v>
      </c>
      <c r="CU159" s="171">
        <f t="shared" si="188"/>
        <v>1</v>
      </c>
      <c r="CV159" s="23">
        <f t="shared" si="189"/>
        <v>11</v>
      </c>
      <c r="CW159" s="172">
        <f t="shared" si="190"/>
        <v>0</v>
      </c>
      <c r="CX159" s="24">
        <f t="shared" si="191"/>
        <v>12</v>
      </c>
      <c r="CY159" s="267">
        <f t="shared" si="192"/>
        <v>5</v>
      </c>
      <c r="CZ159" s="268">
        <f t="shared" si="193"/>
        <v>7</v>
      </c>
      <c r="DA159" s="267">
        <f t="shared" si="194"/>
        <v>0</v>
      </c>
      <c r="DB159" s="268">
        <f t="shared" si="195"/>
        <v>0</v>
      </c>
      <c r="DC159" s="173">
        <f t="shared" si="196"/>
        <v>4</v>
      </c>
      <c r="DD159" s="26">
        <f t="shared" si="197"/>
        <v>4</v>
      </c>
      <c r="DE159" s="173">
        <f t="shared" si="198"/>
        <v>0</v>
      </c>
      <c r="DF159" s="26">
        <f t="shared" si="199"/>
        <v>6</v>
      </c>
      <c r="DG159" s="326">
        <f t="shared" si="200"/>
        <v>6</v>
      </c>
      <c r="DH159" s="327">
        <f t="shared" si="201"/>
        <v>4</v>
      </c>
      <c r="DI159" s="172">
        <f t="shared" si="202"/>
        <v>4</v>
      </c>
      <c r="DJ159" s="24">
        <f t="shared" si="203"/>
        <v>0</v>
      </c>
      <c r="DK159" s="172"/>
      <c r="DL159" s="19">
        <f t="shared" si="204"/>
        <v>156</v>
      </c>
      <c r="DM159" s="19">
        <f t="shared" si="205"/>
        <v>27</v>
      </c>
      <c r="DN159" s="174">
        <f t="shared" si="206"/>
        <v>12</v>
      </c>
      <c r="DO159" s="278">
        <f t="shared" si="207"/>
        <v>87</v>
      </c>
      <c r="DP159" s="278">
        <f t="shared" si="208"/>
        <v>0</v>
      </c>
      <c r="DQ159" s="20">
        <f t="shared" si="209"/>
        <v>68</v>
      </c>
      <c r="DR159" s="20">
        <f t="shared" si="210"/>
        <v>6</v>
      </c>
      <c r="DS159" s="337">
        <f t="shared" si="211"/>
        <v>100</v>
      </c>
      <c r="DT159" s="174">
        <f t="shared" si="212"/>
        <v>64</v>
      </c>
      <c r="DU159" s="172">
        <f t="shared" si="213"/>
        <v>100</v>
      </c>
      <c r="DV159" s="172"/>
      <c r="DW159" s="172"/>
      <c r="DX159" s="172"/>
      <c r="DY159" s="172"/>
      <c r="DZ159" s="172"/>
      <c r="EA159" s="172"/>
      <c r="EB159" s="172"/>
      <c r="EC159" s="172"/>
      <c r="ED159" s="172"/>
      <c r="EE159" s="172"/>
      <c r="EF159" s="172"/>
      <c r="EG159" s="172"/>
      <c r="EH159" s="172"/>
      <c r="EI159" s="172"/>
      <c r="EJ159" s="172"/>
      <c r="EK159" s="172"/>
      <c r="EL159" s="172"/>
      <c r="EM159" s="172"/>
      <c r="EN159" s="172"/>
      <c r="EO159" s="172"/>
      <c r="EP159" s="172"/>
      <c r="EQ159" s="172"/>
      <c r="ER159" s="172"/>
      <c r="ES159" s="172"/>
      <c r="ET159" s="172"/>
      <c r="EU159" s="172"/>
      <c r="EV159" s="172"/>
      <c r="EW159" s="172"/>
      <c r="EX159" s="172"/>
      <c r="EY159" s="172"/>
      <c r="EZ159" s="172"/>
      <c r="FA159" s="172"/>
      <c r="FB159" s="172"/>
      <c r="FC159" s="172"/>
      <c r="FD159" s="172"/>
      <c r="FE159" s="172"/>
      <c r="FF159" s="172"/>
      <c r="FG159" s="172"/>
      <c r="FH159" s="172"/>
      <c r="FI159" s="172"/>
      <c r="FJ159" s="172"/>
      <c r="FK159" s="172"/>
      <c r="FL159" s="172"/>
      <c r="FM159" s="172"/>
      <c r="FN159" s="172"/>
      <c r="FO159" s="172"/>
      <c r="FP159" s="172"/>
      <c r="FQ159" s="172"/>
      <c r="FR159" s="172"/>
      <c r="FS159" s="172"/>
      <c r="FT159" s="172"/>
      <c r="FU159" s="172"/>
      <c r="FV159" s="172"/>
      <c r="FW159" s="172"/>
      <c r="FX159" s="172"/>
      <c r="FY159" s="172"/>
      <c r="FZ159" s="172"/>
      <c r="GA159" s="172"/>
      <c r="GB159" s="172"/>
      <c r="GC159" s="172"/>
      <c r="GD159" s="172"/>
      <c r="GE159" s="172"/>
      <c r="GF159" s="172"/>
      <c r="GG159" s="172"/>
      <c r="GH159" s="172"/>
      <c r="GI159" s="172"/>
      <c r="GJ159" s="172"/>
      <c r="GK159" s="172"/>
      <c r="GL159" s="172"/>
      <c r="GM159" s="172"/>
      <c r="GN159" s="172"/>
      <c r="GO159" s="172"/>
      <c r="GP159" s="172"/>
      <c r="GQ159" s="172"/>
      <c r="GR159" s="172"/>
      <c r="GS159" s="172"/>
      <c r="GT159" s="172"/>
      <c r="GU159" s="172"/>
      <c r="GV159" s="172"/>
      <c r="GW159" s="172"/>
      <c r="GX159" s="172"/>
      <c r="GY159" s="172"/>
      <c r="GZ159" s="172"/>
      <c r="HA159" s="172"/>
      <c r="HB159" s="172"/>
      <c r="HC159" s="172"/>
      <c r="HD159" s="172"/>
      <c r="HE159" s="172"/>
      <c r="HF159" s="172"/>
      <c r="HG159" s="172"/>
      <c r="HH159" s="172"/>
      <c r="HI159" s="172"/>
      <c r="HJ159" s="172"/>
      <c r="HK159" s="172"/>
      <c r="HL159" s="172"/>
      <c r="HM159" s="172"/>
      <c r="HN159" s="172"/>
      <c r="HO159" s="172"/>
      <c r="HP159" s="172"/>
      <c r="HQ159" s="172"/>
      <c r="HR159" s="172"/>
      <c r="HS159" s="172"/>
      <c r="HT159" s="172"/>
      <c r="HU159" s="172"/>
      <c r="HV159" s="172"/>
      <c r="HW159" s="172"/>
      <c r="HX159" s="172"/>
      <c r="HY159" s="172"/>
      <c r="HZ159" s="172"/>
      <c r="IA159" s="172"/>
      <c r="IB159" s="172"/>
      <c r="IC159" s="172"/>
      <c r="ID159" s="172"/>
      <c r="IE159" s="172"/>
      <c r="IF159" s="172"/>
      <c r="IG159" s="172"/>
      <c r="IH159" s="172"/>
      <c r="II159" s="172"/>
      <c r="IJ159" s="172"/>
      <c r="IK159" s="172"/>
      <c r="IL159" s="172"/>
      <c r="IM159" s="172"/>
      <c r="IN159" s="172"/>
      <c r="IO159" s="172"/>
      <c r="IP159" s="172"/>
      <c r="IQ159" s="172"/>
      <c r="IR159" s="172"/>
      <c r="IS159" s="172"/>
      <c r="IT159" s="172"/>
      <c r="IU159" s="172"/>
      <c r="IV159" s="172"/>
      <c r="IW159" s="172"/>
      <c r="IX159" s="172"/>
      <c r="IY159" s="172"/>
      <c r="IZ159" s="172"/>
      <c r="JA159" s="172"/>
      <c r="JB159" s="172"/>
      <c r="JC159" s="172"/>
      <c r="JD159" s="172"/>
      <c r="JE159" s="172"/>
      <c r="JF159" s="172"/>
      <c r="JG159" s="172"/>
      <c r="JH159" s="172"/>
      <c r="JI159" s="172"/>
      <c r="JJ159" s="172"/>
      <c r="JK159" s="172"/>
      <c r="JL159" s="172"/>
      <c r="JM159" s="172"/>
      <c r="JN159" s="172"/>
      <c r="JO159" s="172"/>
      <c r="JP159" s="172"/>
      <c r="JQ159" s="172"/>
      <c r="JR159" s="172"/>
      <c r="JS159" s="172"/>
      <c r="JT159" s="172"/>
      <c r="JU159" s="172"/>
      <c r="JV159" s="172"/>
      <c r="JW159" s="172"/>
      <c r="JX159" s="172"/>
      <c r="JY159" s="172"/>
      <c r="JZ159" s="172"/>
      <c r="KA159" s="172"/>
      <c r="KB159" s="172"/>
      <c r="KC159" s="172"/>
      <c r="KD159" s="172"/>
      <c r="KE159" s="172"/>
      <c r="KF159" s="172"/>
      <c r="KG159" s="172"/>
      <c r="KH159" s="172"/>
      <c r="KI159" s="172"/>
      <c r="KJ159" s="172"/>
      <c r="KK159" s="172"/>
      <c r="KL159" s="172"/>
      <c r="KM159" s="172"/>
      <c r="KN159" s="172"/>
      <c r="KO159" s="172"/>
      <c r="KP159" s="172"/>
      <c r="KQ159" s="172"/>
      <c r="KR159" s="172"/>
      <c r="KS159" s="172"/>
      <c r="KT159" s="172"/>
      <c r="KU159" s="172"/>
      <c r="KV159" s="172"/>
      <c r="KW159" s="172"/>
      <c r="KX159" s="172"/>
      <c r="KY159" s="172"/>
      <c r="KZ159" s="172"/>
      <c r="LA159" s="172"/>
      <c r="LB159" s="172"/>
      <c r="LC159" s="172"/>
      <c r="LD159" s="172"/>
      <c r="LE159" s="172"/>
      <c r="LF159" s="172"/>
      <c r="LG159" s="172"/>
      <c r="LH159" s="172"/>
      <c r="LI159" s="172"/>
      <c r="LJ159" s="172"/>
      <c r="LK159" s="172"/>
      <c r="LL159" s="172"/>
      <c r="LM159" s="172"/>
      <c r="LN159" s="172"/>
      <c r="LO159" s="172"/>
      <c r="LP159" s="172"/>
      <c r="LQ159" s="172"/>
      <c r="LR159" s="172"/>
      <c r="LS159" s="172"/>
      <c r="LT159" s="172"/>
      <c r="LU159" s="172"/>
      <c r="LV159" s="172"/>
      <c r="LW159" s="172"/>
      <c r="LX159" s="172"/>
      <c r="LY159" s="172"/>
      <c r="LZ159" s="172"/>
      <c r="MA159" s="172"/>
      <c r="MB159" s="172"/>
      <c r="MC159" s="172"/>
      <c r="MD159" s="172"/>
      <c r="ME159" s="172"/>
      <c r="MF159" s="172"/>
      <c r="MG159" s="172"/>
      <c r="MH159" s="172"/>
      <c r="MI159" s="172"/>
      <c r="MJ159" s="172"/>
      <c r="MK159" s="172"/>
      <c r="ML159" s="172"/>
      <c r="MM159" s="172"/>
      <c r="MN159" s="172"/>
      <c r="MO159" s="172"/>
      <c r="MP159" s="172"/>
      <c r="MQ159" s="172"/>
      <c r="MR159" s="172"/>
      <c r="MS159" s="172"/>
      <c r="MT159" s="172"/>
      <c r="MU159" s="172"/>
      <c r="MV159" s="172"/>
      <c r="MW159" s="172"/>
      <c r="MX159" s="172"/>
      <c r="MY159" s="172"/>
      <c r="MZ159" s="172"/>
      <c r="NA159" s="172"/>
      <c r="NB159" s="172"/>
      <c r="NC159" s="172"/>
      <c r="ND159" s="172"/>
      <c r="NE159" s="172"/>
      <c r="NF159" s="172"/>
      <c r="NG159" s="172"/>
      <c r="NH159" s="172"/>
      <c r="NI159" s="172"/>
      <c r="NJ159" s="172"/>
      <c r="NK159" s="172"/>
      <c r="NL159" s="172"/>
      <c r="NM159" s="172"/>
      <c r="NN159" s="172"/>
      <c r="NO159" s="172"/>
      <c r="NP159" s="172"/>
      <c r="NQ159" s="172"/>
      <c r="NR159" s="172"/>
      <c r="NS159" s="172"/>
      <c r="NT159" s="172"/>
      <c r="NU159" s="172"/>
      <c r="NV159" s="172"/>
      <c r="NW159" s="172"/>
      <c r="NX159" s="172"/>
      <c r="NY159" s="172"/>
      <c r="NZ159" s="172"/>
      <c r="OA159" s="172"/>
      <c r="OB159" s="172"/>
      <c r="OC159" s="172"/>
      <c r="OD159" s="172"/>
      <c r="OE159" s="172"/>
      <c r="OF159" s="172"/>
      <c r="OG159" s="172"/>
      <c r="OH159" s="172"/>
      <c r="OI159" s="172"/>
      <c r="OJ159" s="172"/>
      <c r="OK159" s="172"/>
      <c r="OL159" s="172"/>
      <c r="OM159" s="172"/>
      <c r="ON159" s="172"/>
      <c r="OO159" s="172"/>
      <c r="OP159" s="172"/>
      <c r="OQ159" s="172"/>
      <c r="OR159" s="172"/>
      <c r="OS159" s="172"/>
      <c r="OT159" s="172"/>
      <c r="OU159" s="172"/>
      <c r="OV159" s="172"/>
      <c r="OW159" s="172"/>
      <c r="OX159" s="172"/>
      <c r="OY159" s="172"/>
      <c r="OZ159" s="172"/>
      <c r="PA159" s="172"/>
      <c r="PB159" s="172"/>
      <c r="PC159" s="172"/>
      <c r="PD159" s="172"/>
      <c r="PE159" s="172"/>
      <c r="PF159" s="172"/>
      <c r="PG159" s="172"/>
      <c r="PH159" s="172"/>
      <c r="PI159" s="172"/>
      <c r="PJ159" s="172"/>
      <c r="PK159" s="172"/>
      <c r="PL159" s="172"/>
      <c r="PM159" s="172"/>
      <c r="PN159" s="172"/>
      <c r="PO159" s="172"/>
      <c r="PP159" s="172"/>
      <c r="PQ159" s="172"/>
      <c r="PR159" s="172"/>
      <c r="PS159" s="172"/>
      <c r="PT159" s="172"/>
      <c r="PU159" s="172"/>
      <c r="PV159" s="172"/>
      <c r="PW159" s="172"/>
      <c r="PX159" s="172"/>
      <c r="PY159" s="172"/>
      <c r="PZ159" s="172"/>
      <c r="QA159" s="172"/>
      <c r="QB159" s="172"/>
      <c r="QC159" s="172"/>
      <c r="QD159" s="172"/>
      <c r="QE159" s="172"/>
      <c r="QF159" s="172"/>
      <c r="QG159" s="172"/>
      <c r="QH159" s="172"/>
      <c r="QI159" s="172"/>
      <c r="QJ159" s="172"/>
      <c r="QK159" s="172"/>
      <c r="QL159" s="172"/>
      <c r="QM159" s="172"/>
      <c r="QN159" s="172"/>
      <c r="QO159" s="172"/>
      <c r="QP159" s="172"/>
      <c r="QQ159" s="172"/>
      <c r="QR159" s="172"/>
      <c r="QS159" s="172"/>
      <c r="QT159" s="172"/>
      <c r="QU159" s="172"/>
      <c r="QV159" s="172"/>
      <c r="QW159" s="172"/>
      <c r="QX159" s="172"/>
      <c r="QY159" s="172"/>
      <c r="QZ159" s="172"/>
      <c r="RA159" s="172"/>
      <c r="RB159" s="172"/>
      <c r="RC159" s="172"/>
      <c r="RD159" s="172"/>
      <c r="RE159" s="172"/>
      <c r="RF159" s="172"/>
      <c r="RG159" s="172"/>
      <c r="RH159" s="172"/>
      <c r="RI159" s="172"/>
      <c r="RJ159" s="172"/>
      <c r="RK159" s="172"/>
      <c r="RL159" s="172"/>
      <c r="RM159" s="172"/>
      <c r="RN159" s="172"/>
      <c r="RO159" s="172"/>
      <c r="RP159" s="172"/>
      <c r="RQ159" s="172"/>
      <c r="RR159" s="172"/>
      <c r="RS159" s="172"/>
      <c r="RT159" s="172"/>
      <c r="RU159" s="172"/>
      <c r="RV159" s="172"/>
      <c r="RW159" s="172"/>
      <c r="RX159" s="172"/>
      <c r="RY159" s="172"/>
      <c r="RZ159" s="172"/>
      <c r="SA159" s="172"/>
      <c r="SB159" s="172"/>
      <c r="SC159" s="172"/>
      <c r="SD159" s="172"/>
      <c r="SE159" s="172"/>
      <c r="SF159" s="172"/>
      <c r="SG159" s="172"/>
      <c r="SH159" s="172"/>
      <c r="SI159" s="172"/>
      <c r="SJ159" s="172"/>
      <c r="SK159" s="172"/>
      <c r="SL159" s="172"/>
      <c r="SM159" s="172"/>
      <c r="SN159" s="172"/>
      <c r="SO159" s="172"/>
      <c r="SP159" s="172"/>
      <c r="SQ159" s="172"/>
      <c r="SR159" s="172"/>
      <c r="SS159" s="172"/>
      <c r="ST159" s="172"/>
      <c r="SU159" s="172"/>
      <c r="SV159" s="172"/>
      <c r="SW159" s="172"/>
      <c r="SX159" s="172"/>
      <c r="SY159" s="172"/>
      <c r="SZ159" s="172"/>
      <c r="TA159" s="172"/>
      <c r="TB159" s="172"/>
      <c r="TC159" s="172"/>
      <c r="TD159" s="172"/>
      <c r="TE159" s="172"/>
      <c r="TF159" s="172"/>
      <c r="TG159" s="172"/>
      <c r="TH159" s="172"/>
      <c r="TI159" s="172"/>
      <c r="TJ159" s="172"/>
      <c r="TK159" s="172"/>
      <c r="TL159" s="172"/>
      <c r="TM159" s="172"/>
      <c r="TN159" s="172"/>
      <c r="TO159" s="172"/>
      <c r="TP159" s="172"/>
      <c r="TQ159" s="172"/>
      <c r="TR159" s="172"/>
      <c r="TS159" s="172"/>
      <c r="TT159" s="172"/>
      <c r="TU159" s="172"/>
      <c r="TV159" s="172"/>
      <c r="TW159" s="172"/>
      <c r="TX159" s="172"/>
      <c r="TY159" s="172"/>
      <c r="TZ159" s="172"/>
      <c r="UA159" s="172"/>
      <c r="UB159" s="172"/>
      <c r="UC159" s="172"/>
      <c r="UD159" s="172"/>
      <c r="UE159" s="172"/>
      <c r="UF159" s="172"/>
      <c r="UG159" s="172"/>
      <c r="UH159" s="172"/>
      <c r="UI159" s="172"/>
      <c r="UJ159" s="172"/>
      <c r="UK159" s="172"/>
      <c r="UL159" s="172"/>
      <c r="UM159" s="172"/>
      <c r="UN159" s="172"/>
      <c r="UO159" s="172"/>
      <c r="UP159" s="172"/>
      <c r="UQ159" s="172"/>
      <c r="UR159" s="172"/>
      <c r="US159" s="172"/>
      <c r="UT159" s="172"/>
      <c r="UU159" s="172"/>
      <c r="UV159" s="172"/>
      <c r="UW159" s="172"/>
      <c r="UX159" s="172"/>
      <c r="UY159" s="172"/>
      <c r="UZ159" s="172"/>
      <c r="VA159" s="172"/>
      <c r="VB159" s="172"/>
      <c r="VC159" s="172"/>
      <c r="VD159" s="172"/>
      <c r="VE159" s="172"/>
      <c r="VF159" s="172"/>
      <c r="VG159" s="172"/>
      <c r="VH159" s="172"/>
      <c r="VI159" s="172"/>
      <c r="VJ159" s="172"/>
      <c r="VK159" s="172"/>
      <c r="VL159" s="172"/>
      <c r="VM159" s="172"/>
      <c r="VN159" s="172"/>
      <c r="VO159" s="172"/>
      <c r="VP159" s="172"/>
      <c r="VQ159" s="172"/>
      <c r="VR159" s="172"/>
      <c r="VS159" s="172"/>
      <c r="VT159" s="172"/>
      <c r="VU159" s="172"/>
      <c r="VV159" s="172"/>
      <c r="VW159" s="172"/>
      <c r="VX159" s="172"/>
      <c r="VY159" s="172"/>
      <c r="VZ159" s="172"/>
      <c r="WA159" s="172"/>
      <c r="WB159" s="172"/>
      <c r="WC159" s="172"/>
      <c r="WD159" s="172"/>
      <c r="WE159" s="172"/>
      <c r="WF159" s="172"/>
      <c r="WG159" s="172"/>
      <c r="WH159" s="172"/>
      <c r="WI159" s="172"/>
      <c r="WJ159" s="172"/>
      <c r="WK159" s="172"/>
      <c r="WL159" s="172"/>
      <c r="WM159" s="172"/>
      <c r="WN159" s="172"/>
      <c r="WO159" s="172"/>
      <c r="WP159" s="172"/>
      <c r="WQ159" s="172"/>
      <c r="WR159" s="172"/>
      <c r="WS159" s="172"/>
      <c r="WT159" s="172"/>
      <c r="WU159" s="172"/>
      <c r="WV159" s="172"/>
      <c r="WW159" s="172"/>
      <c r="WX159" s="172"/>
      <c r="WY159" s="172"/>
      <c r="WZ159" s="172"/>
      <c r="XA159" s="172"/>
      <c r="XB159" s="172"/>
      <c r="XC159" s="172"/>
      <c r="XD159" s="172"/>
      <c r="XE159" s="172"/>
      <c r="XF159" s="172"/>
      <c r="XG159" s="172"/>
      <c r="XH159" s="172"/>
      <c r="XI159" s="172"/>
      <c r="XJ159" s="172"/>
      <c r="XK159" s="172"/>
      <c r="XL159" s="172"/>
      <c r="XM159" s="172"/>
      <c r="XN159" s="172"/>
      <c r="XO159" s="172"/>
      <c r="XP159" s="172"/>
      <c r="XQ159" s="172"/>
      <c r="XR159" s="172"/>
      <c r="XS159" s="172"/>
      <c r="XT159" s="172"/>
      <c r="XU159" s="172"/>
      <c r="XV159" s="172"/>
      <c r="XW159" s="172"/>
      <c r="XX159" s="172"/>
      <c r="XY159" s="172"/>
      <c r="XZ159" s="172"/>
      <c r="YA159" s="172"/>
      <c r="YB159" s="172"/>
      <c r="YC159" s="172"/>
      <c r="YD159" s="172"/>
      <c r="YE159" s="172"/>
      <c r="YF159" s="172"/>
      <c r="YG159" s="172"/>
      <c r="YH159" s="172"/>
      <c r="YI159" s="172"/>
      <c r="YJ159" s="172"/>
      <c r="YK159" s="172"/>
      <c r="YL159" s="172"/>
      <c r="YM159" s="172"/>
      <c r="YN159" s="172"/>
      <c r="YO159" s="172"/>
      <c r="YP159" s="172"/>
      <c r="YQ159" s="172"/>
      <c r="YR159" s="172"/>
      <c r="YS159" s="172"/>
      <c r="YT159" s="172"/>
      <c r="YU159" s="172"/>
      <c r="YV159" s="172"/>
      <c r="YW159" s="172"/>
      <c r="YX159" s="172"/>
      <c r="YY159" s="172"/>
      <c r="YZ159" s="172"/>
      <c r="ZA159" s="172"/>
      <c r="ZB159" s="172"/>
      <c r="ZC159" s="172"/>
      <c r="ZD159" s="172"/>
      <c r="ZE159" s="172"/>
      <c r="ZF159" s="172"/>
      <c r="ZG159" s="172"/>
      <c r="ZH159" s="172"/>
      <c r="ZI159" s="172"/>
      <c r="ZJ159" s="172"/>
      <c r="ZK159" s="172"/>
      <c r="ZL159" s="172"/>
      <c r="ZM159" s="172"/>
      <c r="ZN159" s="172"/>
      <c r="ZO159" s="172"/>
      <c r="ZP159" s="172"/>
      <c r="ZQ159" s="172"/>
      <c r="ZR159" s="172"/>
      <c r="ZS159" s="172"/>
      <c r="ZT159" s="172"/>
      <c r="ZU159" s="172"/>
      <c r="ZV159" s="172"/>
      <c r="ZW159" s="172"/>
      <c r="ZX159" s="172"/>
      <c r="ZY159" s="172"/>
      <c r="ZZ159" s="172"/>
      <c r="AAA159" s="172"/>
      <c r="AAB159" s="172"/>
      <c r="AAC159" s="172"/>
      <c r="AAD159" s="172"/>
      <c r="AAE159" s="172"/>
      <c r="AAF159" s="172"/>
      <c r="AAG159" s="172"/>
      <c r="AAH159" s="172"/>
      <c r="AAI159" s="172"/>
      <c r="AAJ159" s="172"/>
      <c r="AAK159" s="172"/>
      <c r="AAL159" s="172"/>
      <c r="AAM159" s="172"/>
      <c r="AAN159" s="172"/>
      <c r="AAO159" s="172"/>
      <c r="AAP159" s="172"/>
      <c r="AAQ159" s="172"/>
      <c r="AAR159" s="172"/>
      <c r="AAS159" s="172"/>
      <c r="AAT159" s="172"/>
      <c r="AAU159" s="172"/>
      <c r="AAV159" s="172"/>
      <c r="AAW159" s="172"/>
      <c r="AAX159" s="172"/>
      <c r="AAY159" s="172"/>
      <c r="AAZ159" s="172"/>
      <c r="ABA159" s="172"/>
      <c r="ABB159" s="172"/>
      <c r="ABC159" s="172"/>
      <c r="ABD159" s="172"/>
      <c r="ABE159" s="172"/>
      <c r="ABF159" s="172"/>
      <c r="ABG159" s="172"/>
      <c r="ABH159" s="172"/>
      <c r="ABI159" s="172"/>
      <c r="ABJ159" s="172"/>
      <c r="ABK159" s="172"/>
      <c r="ABL159" s="172"/>
      <c r="ABM159" s="172"/>
      <c r="ABN159" s="172"/>
      <c r="ABO159" s="172"/>
      <c r="ABP159" s="172"/>
      <c r="ABQ159" s="172"/>
      <c r="ABR159" s="172"/>
      <c r="ABS159" s="172"/>
      <c r="ABT159" s="172"/>
      <c r="ABU159" s="172"/>
      <c r="ABV159" s="172"/>
      <c r="ABW159" s="172"/>
      <c r="ABX159" s="172"/>
      <c r="ABY159" s="172"/>
      <c r="ABZ159" s="172"/>
      <c r="ACA159" s="172"/>
      <c r="ACB159" s="172"/>
      <c r="ACC159" s="172"/>
      <c r="ACD159" s="172"/>
      <c r="ACE159" s="172"/>
      <c r="ACF159" s="172"/>
      <c r="ACG159" s="172"/>
      <c r="ACH159" s="172"/>
      <c r="ACI159" s="172"/>
      <c r="ACJ159" s="172"/>
      <c r="ACK159" s="172"/>
      <c r="ACL159" s="172"/>
      <c r="ACM159" s="172"/>
      <c r="ACN159" s="172"/>
      <c r="ACO159" s="172"/>
      <c r="ACP159" s="172"/>
      <c r="ACQ159" s="172"/>
      <c r="ACR159" s="172"/>
      <c r="ACS159" s="172"/>
      <c r="ACT159" s="172"/>
      <c r="ACU159" s="172"/>
      <c r="ACV159" s="172"/>
      <c r="ACW159" s="172"/>
      <c r="ACX159" s="172"/>
      <c r="ACY159" s="172"/>
      <c r="ACZ159" s="172"/>
      <c r="ADA159" s="172"/>
      <c r="ADB159" s="172"/>
      <c r="ADC159" s="172"/>
      <c r="ADD159" s="172"/>
      <c r="ADE159" s="172"/>
      <c r="ADF159" s="172"/>
      <c r="ADG159" s="172"/>
      <c r="ADH159" s="172"/>
      <c r="ADI159" s="172"/>
      <c r="ADJ159" s="172"/>
      <c r="ADK159" s="172"/>
      <c r="ADL159" s="172"/>
      <c r="ADM159" s="172"/>
      <c r="ADN159" s="172"/>
      <c r="ADO159" s="172"/>
      <c r="ADP159" s="172"/>
      <c r="ADQ159" s="172"/>
      <c r="ADR159" s="172"/>
      <c r="ADS159" s="172"/>
      <c r="ADT159" s="172"/>
      <c r="ADU159" s="172"/>
      <c r="ADV159" s="172"/>
      <c r="ADW159" s="172"/>
      <c r="ADX159" s="172"/>
      <c r="ADY159" s="172"/>
      <c r="ADZ159" s="172"/>
      <c r="AEA159" s="172"/>
      <c r="AEB159" s="172"/>
      <c r="AEC159" s="172"/>
      <c r="AED159" s="172"/>
      <c r="AEE159" s="172"/>
      <c r="AEF159" s="172"/>
      <c r="AEG159" s="172"/>
      <c r="AEH159" s="172"/>
      <c r="AEI159" s="172"/>
      <c r="AEJ159" s="172"/>
      <c r="AEK159" s="172"/>
      <c r="AEL159" s="172"/>
      <c r="AEM159" s="172"/>
      <c r="AEN159" s="172"/>
      <c r="AEO159" s="172"/>
      <c r="AEP159" s="172"/>
      <c r="AEQ159" s="172"/>
      <c r="AER159" s="172"/>
      <c r="AES159" s="172"/>
      <c r="AET159" s="172"/>
      <c r="AEU159" s="172"/>
      <c r="AEV159" s="172"/>
      <c r="AEW159" s="172"/>
      <c r="AEX159" s="172"/>
      <c r="AEY159" s="172"/>
      <c r="AEZ159" s="172"/>
      <c r="AFA159" s="172"/>
      <c r="AFB159" s="172"/>
      <c r="AFC159" s="172"/>
      <c r="AFD159" s="172"/>
      <c r="AFE159" s="172"/>
      <c r="AFF159" s="172"/>
      <c r="AFG159" s="172"/>
      <c r="AFH159" s="172"/>
      <c r="AFI159" s="172"/>
      <c r="AFJ159" s="172"/>
      <c r="AFK159" s="172"/>
      <c r="AFL159" s="172"/>
      <c r="AFM159" s="172"/>
      <c r="AFN159" s="172"/>
      <c r="AFO159" s="172"/>
      <c r="AFP159" s="172"/>
      <c r="AFQ159" s="172"/>
      <c r="AFR159" s="172"/>
      <c r="AFS159" s="172"/>
      <c r="AFT159" s="172"/>
      <c r="AFU159" s="172"/>
      <c r="AFV159" s="172"/>
      <c r="AFW159" s="172"/>
      <c r="AFX159" s="172"/>
      <c r="AFY159" s="172"/>
      <c r="AFZ159" s="172"/>
      <c r="AGA159" s="172"/>
      <c r="AGB159" s="172"/>
      <c r="AGC159" s="172"/>
      <c r="AGD159" s="172"/>
      <c r="AGE159" s="172"/>
      <c r="AGF159" s="172"/>
      <c r="AGG159" s="172"/>
      <c r="AGH159" s="172"/>
      <c r="AGI159" s="172"/>
      <c r="AGJ159" s="172"/>
      <c r="AGK159" s="172"/>
      <c r="AGL159" s="172"/>
      <c r="AGM159" s="172"/>
      <c r="AGN159" s="172"/>
      <c r="AGO159" s="172"/>
      <c r="AGP159" s="172"/>
      <c r="AGQ159" s="172"/>
      <c r="AGR159" s="172"/>
      <c r="AGS159" s="172"/>
      <c r="AGT159" s="172"/>
      <c r="AGU159" s="172"/>
      <c r="AGV159" s="172"/>
      <c r="AGW159" s="172"/>
      <c r="AGX159" s="172"/>
      <c r="AGY159" s="172"/>
      <c r="AGZ159" s="172"/>
      <c r="AHA159" s="172"/>
      <c r="AHB159" s="172"/>
      <c r="AHC159" s="172"/>
      <c r="AHD159" s="172"/>
      <c r="AHE159" s="172"/>
      <c r="AHF159" s="172"/>
      <c r="AHG159" s="172"/>
      <c r="AHH159" s="172"/>
      <c r="AHI159" s="172"/>
      <c r="AHJ159" s="172"/>
      <c r="AHK159" s="172"/>
      <c r="AHL159" s="172"/>
      <c r="AHM159" s="172"/>
      <c r="AHN159" s="172"/>
      <c r="AHO159" s="172"/>
      <c r="AHP159" s="172"/>
      <c r="AHQ159" s="172"/>
      <c r="AHR159" s="172"/>
      <c r="AHS159" s="172"/>
      <c r="AHT159" s="172"/>
      <c r="AHU159" s="172"/>
      <c r="AHV159" s="172"/>
      <c r="AHW159" s="172"/>
      <c r="AHX159" s="172"/>
      <c r="AHY159" s="172"/>
      <c r="AHZ159" s="172"/>
      <c r="AIA159" s="172"/>
      <c r="AIB159" s="172"/>
      <c r="AIC159" s="172"/>
      <c r="AID159" s="172"/>
      <c r="AIE159" s="172"/>
      <c r="AIF159" s="172"/>
      <c r="AIG159" s="172"/>
      <c r="AIH159" s="172"/>
      <c r="AII159" s="172"/>
      <c r="AIJ159" s="172"/>
      <c r="AIK159" s="172"/>
      <c r="AIL159" s="172"/>
      <c r="AIM159" s="172"/>
      <c r="AIN159" s="172"/>
      <c r="AIO159" s="172"/>
      <c r="AIP159" s="172"/>
      <c r="AIQ159" s="172"/>
      <c r="AIR159" s="172"/>
      <c r="AIS159" s="172"/>
      <c r="AIT159" s="172"/>
      <c r="AIU159" s="172"/>
      <c r="AIV159" s="172"/>
      <c r="AIW159" s="172"/>
      <c r="AIX159" s="172"/>
      <c r="AIY159" s="172"/>
      <c r="AIZ159" s="172"/>
      <c r="AJA159" s="172"/>
      <c r="AJB159" s="172"/>
      <c r="AJC159" s="172"/>
      <c r="AJD159" s="172"/>
      <c r="AJE159" s="172"/>
      <c r="AJF159" s="172"/>
      <c r="AJG159" s="172"/>
      <c r="AJH159" s="172"/>
      <c r="AJI159" s="172"/>
      <c r="AJJ159" s="172"/>
      <c r="AJK159" s="172"/>
      <c r="AJL159" s="172"/>
      <c r="AJM159" s="172"/>
      <c r="AJN159" s="172"/>
      <c r="AJO159" s="172"/>
      <c r="AJP159" s="172"/>
      <c r="AJQ159" s="172"/>
      <c r="AJR159" s="172"/>
      <c r="AJS159" s="172"/>
      <c r="AJT159" s="172"/>
      <c r="AJU159" s="172"/>
      <c r="AJV159" s="172"/>
      <c r="AJW159" s="172"/>
      <c r="AJX159" s="172"/>
      <c r="AJY159" s="172"/>
      <c r="AJZ159" s="172"/>
      <c r="AKA159" s="172"/>
      <c r="AKB159" s="172"/>
      <c r="AKC159" s="172"/>
      <c r="AKD159" s="172"/>
      <c r="AKE159" s="172"/>
      <c r="AKF159" s="172"/>
      <c r="AKG159" s="172"/>
      <c r="AKH159" s="172"/>
      <c r="AKI159" s="172"/>
      <c r="AKJ159" s="172"/>
      <c r="AKK159" s="172"/>
      <c r="AKL159" s="172"/>
      <c r="AKM159" s="172"/>
      <c r="AKN159" s="172"/>
      <c r="AKO159" s="172"/>
      <c r="AKP159" s="172"/>
      <c r="AKQ159" s="172"/>
      <c r="AKR159" s="172"/>
      <c r="AKS159" s="172"/>
      <c r="AKT159" s="172"/>
      <c r="AKU159" s="172"/>
      <c r="AKV159" s="172"/>
      <c r="AKW159" s="172"/>
      <c r="AKX159" s="172"/>
      <c r="AKY159" s="172"/>
      <c r="AKZ159" s="172"/>
      <c r="ALA159" s="172"/>
      <c r="ALB159" s="172"/>
      <c r="ALC159" s="172"/>
      <c r="ALD159" s="172"/>
      <c r="ALE159" s="172"/>
      <c r="ALF159" s="172"/>
      <c r="ALG159" s="172"/>
      <c r="ALH159" s="172"/>
      <c r="ALI159" s="172"/>
      <c r="ALJ159" s="172"/>
      <c r="ALK159" s="172"/>
      <c r="ALL159" s="172"/>
      <c r="ALM159" s="172"/>
      <c r="ALN159" s="172"/>
      <c r="ALO159" s="172"/>
      <c r="ALP159" s="172"/>
      <c r="ALQ159" s="172"/>
      <c r="ALR159" s="172"/>
      <c r="ALS159" s="172"/>
      <c r="ALT159" s="172"/>
      <c r="ALU159" s="172"/>
      <c r="ALV159" s="172"/>
      <c r="ALW159" s="172"/>
      <c r="ALX159" s="172"/>
      <c r="ALY159" s="172"/>
      <c r="ALZ159" s="172"/>
      <c r="AMA159" s="172"/>
      <c r="AMB159" s="172"/>
      <c r="AMC159" s="172"/>
      <c r="AMD159" s="172"/>
      <c r="AME159" s="172"/>
      <c r="AMF159" s="172"/>
      <c r="AMG159" s="172"/>
      <c r="AMH159" s="172"/>
      <c r="AMI159" s="172"/>
      <c r="AMJ159" s="172"/>
      <c r="AMK159" s="172"/>
      <c r="AML159" s="172"/>
    </row>
    <row r="160" spans="1:1026" s="282" customFormat="1">
      <c r="A160" s="408" t="s">
        <v>579</v>
      </c>
      <c r="B160" s="408" t="s">
        <v>580</v>
      </c>
      <c r="C160" s="154">
        <f t="shared" si="169"/>
        <v>17</v>
      </c>
      <c r="D160" s="167">
        <f t="shared" si="170"/>
        <v>68</v>
      </c>
      <c r="E160" s="166" t="str">
        <f t="shared" si="171"/>
        <v>9C</v>
      </c>
      <c r="F160" s="367" t="str">
        <f t="shared" si="172"/>
        <v>1B</v>
      </c>
      <c r="G160" s="367" t="str">
        <f t="shared" si="173"/>
        <v>0E</v>
      </c>
      <c r="H160" s="367" t="str">
        <f t="shared" si="174"/>
        <v>57</v>
      </c>
      <c r="I160" s="367" t="str">
        <f t="shared" si="175"/>
        <v>00</v>
      </c>
      <c r="J160" s="367" t="str">
        <f t="shared" si="176"/>
        <v>43</v>
      </c>
      <c r="K160" s="367" t="str">
        <f t="shared" si="177"/>
        <v>06</v>
      </c>
      <c r="L160" s="367" t="str">
        <f t="shared" si="178"/>
        <v>65</v>
      </c>
      <c r="M160" s="367" t="str">
        <f t="shared" si="179"/>
        <v>4</v>
      </c>
      <c r="N160" s="367" t="str">
        <f t="shared" si="180"/>
        <v/>
      </c>
      <c r="O160" s="156" t="str">
        <f t="shared" si="181"/>
        <v/>
      </c>
      <c r="P160" s="157" t="str">
        <f t="shared" si="225"/>
        <v>1</v>
      </c>
      <c r="Q160" s="158" t="str">
        <f t="shared" si="225"/>
        <v>0</v>
      </c>
      <c r="R160" s="158" t="str">
        <f t="shared" si="225"/>
        <v>0</v>
      </c>
      <c r="S160" s="159" t="str">
        <f t="shared" si="225"/>
        <v>1</v>
      </c>
      <c r="T160" s="158" t="str">
        <f t="shared" si="225"/>
        <v>1</v>
      </c>
      <c r="U160" s="158" t="str">
        <f t="shared" si="225"/>
        <v>1</v>
      </c>
      <c r="V160" s="158" t="str">
        <f t="shared" si="225"/>
        <v>0</v>
      </c>
      <c r="W160" s="159" t="str">
        <f t="shared" si="225"/>
        <v>0</v>
      </c>
      <c r="X160" s="158" t="str">
        <f t="shared" si="226"/>
        <v>0</v>
      </c>
      <c r="Y160" s="158" t="str">
        <f t="shared" si="226"/>
        <v>0</v>
      </c>
      <c r="Z160" s="158" t="str">
        <f t="shared" si="226"/>
        <v>0</v>
      </c>
      <c r="AA160" s="159" t="str">
        <f t="shared" si="226"/>
        <v>1</v>
      </c>
      <c r="AB160" s="161" t="str">
        <f t="shared" si="226"/>
        <v>1</v>
      </c>
      <c r="AC160" s="161" t="str">
        <f t="shared" si="226"/>
        <v>0</v>
      </c>
      <c r="AD160" s="158" t="str">
        <f t="shared" si="226"/>
        <v>1</v>
      </c>
      <c r="AE160" s="159" t="str">
        <f t="shared" si="226"/>
        <v>1</v>
      </c>
      <c r="AF160" s="367" t="str">
        <f t="shared" si="227"/>
        <v>0</v>
      </c>
      <c r="AG160" s="162" t="str">
        <f t="shared" si="227"/>
        <v>0</v>
      </c>
      <c r="AH160" s="163" t="str">
        <f t="shared" si="227"/>
        <v>0</v>
      </c>
      <c r="AI160" s="165" t="str">
        <f t="shared" si="227"/>
        <v>0</v>
      </c>
      <c r="AJ160" s="164" t="str">
        <f t="shared" si="227"/>
        <v>1</v>
      </c>
      <c r="AK160" s="164" t="str">
        <f t="shared" si="227"/>
        <v>1</v>
      </c>
      <c r="AL160" s="289" t="str">
        <f t="shared" si="227"/>
        <v>1</v>
      </c>
      <c r="AM160" s="165" t="str">
        <f t="shared" si="227"/>
        <v>0</v>
      </c>
      <c r="AN160" s="230" t="str">
        <f t="shared" si="228"/>
        <v>0</v>
      </c>
      <c r="AO160" s="230" t="str">
        <f t="shared" si="228"/>
        <v>1</v>
      </c>
      <c r="AP160" s="230" t="str">
        <f t="shared" si="228"/>
        <v>0</v>
      </c>
      <c r="AQ160" s="231" t="str">
        <f t="shared" si="228"/>
        <v>1</v>
      </c>
      <c r="AR160" s="230" t="str">
        <f t="shared" si="228"/>
        <v>0</v>
      </c>
      <c r="AS160" s="230" t="str">
        <f t="shared" si="228"/>
        <v>1</v>
      </c>
      <c r="AT160" s="230" t="str">
        <f t="shared" si="228"/>
        <v>1</v>
      </c>
      <c r="AU160" s="231" t="str">
        <f t="shared" si="228"/>
        <v>1</v>
      </c>
      <c r="AV160" s="230" t="str">
        <f t="shared" si="229"/>
        <v>0</v>
      </c>
      <c r="AW160" s="232" t="str">
        <f t="shared" si="229"/>
        <v>0</v>
      </c>
      <c r="AX160" s="232" t="str">
        <f t="shared" si="229"/>
        <v>0</v>
      </c>
      <c r="AY160" s="233" t="str">
        <f t="shared" si="229"/>
        <v>0</v>
      </c>
      <c r="AZ160" s="232" t="str">
        <f t="shared" si="229"/>
        <v>0</v>
      </c>
      <c r="BA160" s="232" t="str">
        <f t="shared" si="229"/>
        <v>0</v>
      </c>
      <c r="BB160" s="232" t="str">
        <f t="shared" si="229"/>
        <v>0</v>
      </c>
      <c r="BC160" s="233" t="str">
        <f t="shared" si="229"/>
        <v>0</v>
      </c>
      <c r="BD160" s="168" t="str">
        <f t="shared" si="230"/>
        <v>0</v>
      </c>
      <c r="BE160" s="168" t="str">
        <f t="shared" si="230"/>
        <v>1</v>
      </c>
      <c r="BF160" s="168" t="str">
        <f t="shared" si="230"/>
        <v>0</v>
      </c>
      <c r="BG160" s="169" t="str">
        <f t="shared" si="230"/>
        <v>0</v>
      </c>
      <c r="BH160" s="168" t="str">
        <f t="shared" si="230"/>
        <v>0</v>
      </c>
      <c r="BI160" s="168" t="str">
        <f t="shared" si="230"/>
        <v>0</v>
      </c>
      <c r="BJ160" s="168" t="str">
        <f t="shared" si="230"/>
        <v>1</v>
      </c>
      <c r="BK160" s="169" t="str">
        <f t="shared" si="230"/>
        <v>1</v>
      </c>
      <c r="BL160" s="168" t="str">
        <f t="shared" si="231"/>
        <v>0</v>
      </c>
      <c r="BM160" s="168" t="str">
        <f t="shared" si="231"/>
        <v>0</v>
      </c>
      <c r="BN160" s="168" t="str">
        <f t="shared" si="231"/>
        <v>0</v>
      </c>
      <c r="BO160" s="169" t="str">
        <f t="shared" si="231"/>
        <v>0</v>
      </c>
      <c r="BP160" s="168" t="str">
        <f t="shared" si="231"/>
        <v>0</v>
      </c>
      <c r="BQ160" s="168" t="str">
        <f t="shared" si="231"/>
        <v>1</v>
      </c>
      <c r="BR160" s="168" t="str">
        <f t="shared" si="231"/>
        <v>1</v>
      </c>
      <c r="BS160" s="169" t="str">
        <f t="shared" si="231"/>
        <v>0</v>
      </c>
      <c r="BT160" s="302" t="str">
        <f t="shared" si="232"/>
        <v>0</v>
      </c>
      <c r="BU160" s="302" t="str">
        <f t="shared" si="232"/>
        <v>1</v>
      </c>
      <c r="BV160" s="302" t="str">
        <f t="shared" si="232"/>
        <v>1</v>
      </c>
      <c r="BW160" s="303" t="str">
        <f t="shared" si="232"/>
        <v>0</v>
      </c>
      <c r="BX160" s="302" t="str">
        <f t="shared" si="232"/>
        <v>0</v>
      </c>
      <c r="BY160" s="302" t="str">
        <f t="shared" si="232"/>
        <v>1</v>
      </c>
      <c r="BZ160" s="302" t="str">
        <f t="shared" si="232"/>
        <v>0</v>
      </c>
      <c r="CA160" s="303" t="str">
        <f t="shared" si="232"/>
        <v>1</v>
      </c>
      <c r="CB160" s="164" t="str">
        <f t="shared" si="233"/>
        <v>0</v>
      </c>
      <c r="CC160" s="289" t="str">
        <f t="shared" si="233"/>
        <v>1</v>
      </c>
      <c r="CD160" s="340" t="str">
        <f t="shared" si="233"/>
        <v>0</v>
      </c>
      <c r="CE160" s="341" t="str">
        <f t="shared" si="233"/>
        <v>0</v>
      </c>
      <c r="CF160" s="340" t="str">
        <f t="shared" si="233"/>
        <v>0</v>
      </c>
      <c r="CG160" s="340" t="str">
        <f t="shared" si="233"/>
        <v>0</v>
      </c>
      <c r="CH160" s="340" t="str">
        <f t="shared" si="233"/>
        <v>0</v>
      </c>
      <c r="CI160" s="341" t="str">
        <f t="shared" si="233"/>
        <v>0</v>
      </c>
      <c r="CJ160" s="367"/>
      <c r="CK160" s="367"/>
      <c r="CL160" s="32" t="str">
        <f t="shared" si="223"/>
        <v>9C1B</v>
      </c>
      <c r="CM160" s="285">
        <f t="shared" si="182"/>
        <v>87</v>
      </c>
      <c r="CN160" s="285">
        <f t="shared" si="183"/>
        <v>97</v>
      </c>
      <c r="CO160" s="142">
        <f t="shared" si="184"/>
        <v>70.3</v>
      </c>
      <c r="CP160" s="142">
        <f t="shared" si="185"/>
        <v>21.277777777777779</v>
      </c>
      <c r="CQ160" s="154">
        <f t="shared" si="224"/>
        <v>7</v>
      </c>
      <c r="CR160" s="367"/>
      <c r="CS160" s="170">
        <f t="shared" si="186"/>
        <v>9</v>
      </c>
      <c r="CT160" s="23">
        <f t="shared" si="187"/>
        <v>12</v>
      </c>
      <c r="CU160" s="171">
        <f t="shared" si="188"/>
        <v>1</v>
      </c>
      <c r="CV160" s="23">
        <f t="shared" si="189"/>
        <v>11</v>
      </c>
      <c r="CW160" s="172">
        <f t="shared" si="190"/>
        <v>0</v>
      </c>
      <c r="CX160" s="24">
        <f t="shared" si="191"/>
        <v>14</v>
      </c>
      <c r="CY160" s="267">
        <f t="shared" si="192"/>
        <v>5</v>
      </c>
      <c r="CZ160" s="268">
        <f t="shared" si="193"/>
        <v>7</v>
      </c>
      <c r="DA160" s="267">
        <f t="shared" si="194"/>
        <v>0</v>
      </c>
      <c r="DB160" s="268">
        <f t="shared" si="195"/>
        <v>0</v>
      </c>
      <c r="DC160" s="173">
        <f t="shared" si="196"/>
        <v>4</v>
      </c>
      <c r="DD160" s="26">
        <f t="shared" si="197"/>
        <v>3</v>
      </c>
      <c r="DE160" s="173">
        <f t="shared" si="198"/>
        <v>0</v>
      </c>
      <c r="DF160" s="26">
        <f t="shared" si="199"/>
        <v>6</v>
      </c>
      <c r="DG160" s="326">
        <f t="shared" si="200"/>
        <v>6</v>
      </c>
      <c r="DH160" s="327">
        <f t="shared" si="201"/>
        <v>5</v>
      </c>
      <c r="DI160" s="172">
        <f t="shared" si="202"/>
        <v>4</v>
      </c>
      <c r="DJ160" s="24">
        <f t="shared" si="203"/>
        <v>0</v>
      </c>
      <c r="DK160" s="172"/>
      <c r="DL160" s="19">
        <f t="shared" si="204"/>
        <v>156</v>
      </c>
      <c r="DM160" s="19">
        <f t="shared" si="205"/>
        <v>27</v>
      </c>
      <c r="DN160" s="174">
        <f t="shared" si="206"/>
        <v>14</v>
      </c>
      <c r="DO160" s="278">
        <f t="shared" si="207"/>
        <v>87</v>
      </c>
      <c r="DP160" s="278">
        <f t="shared" si="208"/>
        <v>0</v>
      </c>
      <c r="DQ160" s="20">
        <f t="shared" si="209"/>
        <v>67</v>
      </c>
      <c r="DR160" s="20">
        <f t="shared" si="210"/>
        <v>6</v>
      </c>
      <c r="DS160" s="337">
        <f t="shared" si="211"/>
        <v>101</v>
      </c>
      <c r="DT160" s="174">
        <f t="shared" si="212"/>
        <v>64</v>
      </c>
      <c r="DU160" s="172">
        <f t="shared" si="213"/>
        <v>101</v>
      </c>
      <c r="DV160" s="172"/>
      <c r="DW160" s="172"/>
      <c r="DX160" s="172"/>
      <c r="DY160" s="172"/>
      <c r="DZ160" s="172"/>
      <c r="EA160" s="172"/>
      <c r="EB160" s="172"/>
      <c r="EC160" s="172"/>
      <c r="ED160" s="172"/>
      <c r="EE160" s="172"/>
      <c r="EF160" s="172"/>
      <c r="EG160" s="172"/>
      <c r="EH160" s="172"/>
      <c r="EI160" s="172"/>
      <c r="EJ160" s="172"/>
      <c r="EK160" s="172"/>
      <c r="EL160" s="172"/>
      <c r="EM160" s="172"/>
      <c r="EN160" s="172"/>
      <c r="EO160" s="172"/>
      <c r="EP160" s="172"/>
      <c r="EQ160" s="172"/>
      <c r="ER160" s="172"/>
      <c r="ES160" s="172"/>
      <c r="ET160" s="172"/>
      <c r="EU160" s="172"/>
      <c r="EV160" s="172"/>
      <c r="EW160" s="172"/>
      <c r="EX160" s="172"/>
      <c r="EY160" s="172"/>
      <c r="EZ160" s="172"/>
      <c r="FA160" s="172"/>
      <c r="FB160" s="172"/>
      <c r="FC160" s="172"/>
      <c r="FD160" s="172"/>
      <c r="FE160" s="172"/>
      <c r="FF160" s="172"/>
      <c r="FG160" s="172"/>
      <c r="FH160" s="172"/>
      <c r="FI160" s="172"/>
      <c r="FJ160" s="172"/>
      <c r="FK160" s="172"/>
      <c r="FL160" s="172"/>
      <c r="FM160" s="172"/>
      <c r="FN160" s="172"/>
      <c r="FO160" s="172"/>
      <c r="FP160" s="172"/>
      <c r="FQ160" s="172"/>
      <c r="FR160" s="172"/>
      <c r="FS160" s="172"/>
      <c r="FT160" s="172"/>
      <c r="FU160" s="172"/>
      <c r="FV160" s="172"/>
      <c r="FW160" s="172"/>
      <c r="FX160" s="172"/>
      <c r="FY160" s="172"/>
      <c r="FZ160" s="172"/>
      <c r="GA160" s="172"/>
      <c r="GB160" s="172"/>
      <c r="GC160" s="172"/>
      <c r="GD160" s="172"/>
      <c r="GE160" s="172"/>
      <c r="GF160" s="172"/>
      <c r="GG160" s="172"/>
      <c r="GH160" s="172"/>
      <c r="GI160" s="172"/>
      <c r="GJ160" s="172"/>
      <c r="GK160" s="172"/>
      <c r="GL160" s="172"/>
      <c r="GM160" s="172"/>
      <c r="GN160" s="172"/>
      <c r="GO160" s="172"/>
      <c r="GP160" s="172"/>
      <c r="GQ160" s="172"/>
      <c r="GR160" s="172"/>
      <c r="GS160" s="172"/>
      <c r="GT160" s="172"/>
      <c r="GU160" s="172"/>
      <c r="GV160" s="172"/>
      <c r="GW160" s="172"/>
      <c r="GX160" s="172"/>
      <c r="GY160" s="172"/>
      <c r="GZ160" s="172"/>
      <c r="HA160" s="172"/>
      <c r="HB160" s="172"/>
      <c r="HC160" s="172"/>
      <c r="HD160" s="172"/>
      <c r="HE160" s="172"/>
      <c r="HF160" s="172"/>
      <c r="HG160" s="172"/>
      <c r="HH160" s="172"/>
      <c r="HI160" s="172"/>
      <c r="HJ160" s="172"/>
      <c r="HK160" s="172"/>
      <c r="HL160" s="172"/>
      <c r="HM160" s="172"/>
      <c r="HN160" s="172"/>
      <c r="HO160" s="172"/>
      <c r="HP160" s="172"/>
      <c r="HQ160" s="172"/>
      <c r="HR160" s="172"/>
      <c r="HS160" s="172"/>
      <c r="HT160" s="172"/>
      <c r="HU160" s="172"/>
      <c r="HV160" s="172"/>
      <c r="HW160" s="172"/>
      <c r="HX160" s="172"/>
      <c r="HY160" s="172"/>
      <c r="HZ160" s="172"/>
      <c r="IA160" s="172"/>
      <c r="IB160" s="172"/>
      <c r="IC160" s="172"/>
      <c r="ID160" s="172"/>
      <c r="IE160" s="172"/>
      <c r="IF160" s="172"/>
      <c r="IG160" s="172"/>
      <c r="IH160" s="172"/>
      <c r="II160" s="172"/>
      <c r="IJ160" s="172"/>
      <c r="IK160" s="172"/>
      <c r="IL160" s="172"/>
      <c r="IM160" s="172"/>
      <c r="IN160" s="172"/>
      <c r="IO160" s="172"/>
      <c r="IP160" s="172"/>
      <c r="IQ160" s="172"/>
      <c r="IR160" s="172"/>
      <c r="IS160" s="172"/>
      <c r="IT160" s="172"/>
      <c r="IU160" s="172"/>
      <c r="IV160" s="172"/>
      <c r="IW160" s="172"/>
      <c r="IX160" s="172"/>
      <c r="IY160" s="172"/>
      <c r="IZ160" s="172"/>
      <c r="JA160" s="172"/>
      <c r="JB160" s="172"/>
      <c r="JC160" s="172"/>
      <c r="JD160" s="172"/>
      <c r="JE160" s="172"/>
      <c r="JF160" s="172"/>
      <c r="JG160" s="172"/>
      <c r="JH160" s="172"/>
      <c r="JI160" s="172"/>
      <c r="JJ160" s="172"/>
      <c r="JK160" s="172"/>
      <c r="JL160" s="172"/>
      <c r="JM160" s="172"/>
      <c r="JN160" s="172"/>
      <c r="JO160" s="172"/>
      <c r="JP160" s="172"/>
      <c r="JQ160" s="172"/>
      <c r="JR160" s="172"/>
      <c r="JS160" s="172"/>
      <c r="JT160" s="172"/>
      <c r="JU160" s="172"/>
      <c r="JV160" s="172"/>
      <c r="JW160" s="172"/>
      <c r="JX160" s="172"/>
      <c r="JY160" s="172"/>
      <c r="JZ160" s="172"/>
      <c r="KA160" s="172"/>
      <c r="KB160" s="172"/>
      <c r="KC160" s="172"/>
      <c r="KD160" s="172"/>
      <c r="KE160" s="172"/>
      <c r="KF160" s="172"/>
      <c r="KG160" s="172"/>
      <c r="KH160" s="172"/>
      <c r="KI160" s="172"/>
      <c r="KJ160" s="172"/>
      <c r="KK160" s="172"/>
      <c r="KL160" s="172"/>
      <c r="KM160" s="172"/>
      <c r="KN160" s="172"/>
      <c r="KO160" s="172"/>
      <c r="KP160" s="172"/>
      <c r="KQ160" s="172"/>
      <c r="KR160" s="172"/>
      <c r="KS160" s="172"/>
      <c r="KT160" s="172"/>
      <c r="KU160" s="172"/>
      <c r="KV160" s="172"/>
      <c r="KW160" s="172"/>
      <c r="KX160" s="172"/>
      <c r="KY160" s="172"/>
      <c r="KZ160" s="172"/>
      <c r="LA160" s="172"/>
      <c r="LB160" s="172"/>
      <c r="LC160" s="172"/>
      <c r="LD160" s="172"/>
      <c r="LE160" s="172"/>
      <c r="LF160" s="172"/>
      <c r="LG160" s="172"/>
      <c r="LH160" s="172"/>
      <c r="LI160" s="172"/>
      <c r="LJ160" s="172"/>
      <c r="LK160" s="172"/>
      <c r="LL160" s="172"/>
      <c r="LM160" s="172"/>
      <c r="LN160" s="172"/>
      <c r="LO160" s="172"/>
      <c r="LP160" s="172"/>
      <c r="LQ160" s="172"/>
      <c r="LR160" s="172"/>
      <c r="LS160" s="172"/>
      <c r="LT160" s="172"/>
      <c r="LU160" s="172"/>
      <c r="LV160" s="172"/>
      <c r="LW160" s="172"/>
      <c r="LX160" s="172"/>
      <c r="LY160" s="172"/>
      <c r="LZ160" s="172"/>
      <c r="MA160" s="172"/>
      <c r="MB160" s="172"/>
      <c r="MC160" s="172"/>
      <c r="MD160" s="172"/>
      <c r="ME160" s="172"/>
      <c r="MF160" s="172"/>
      <c r="MG160" s="172"/>
      <c r="MH160" s="172"/>
      <c r="MI160" s="172"/>
      <c r="MJ160" s="172"/>
      <c r="MK160" s="172"/>
      <c r="ML160" s="172"/>
      <c r="MM160" s="172"/>
      <c r="MN160" s="172"/>
      <c r="MO160" s="172"/>
      <c r="MP160" s="172"/>
      <c r="MQ160" s="172"/>
      <c r="MR160" s="172"/>
      <c r="MS160" s="172"/>
      <c r="MT160" s="172"/>
      <c r="MU160" s="172"/>
      <c r="MV160" s="172"/>
      <c r="MW160" s="172"/>
      <c r="MX160" s="172"/>
      <c r="MY160" s="172"/>
      <c r="MZ160" s="172"/>
      <c r="NA160" s="172"/>
      <c r="NB160" s="172"/>
      <c r="NC160" s="172"/>
      <c r="ND160" s="172"/>
      <c r="NE160" s="172"/>
      <c r="NF160" s="172"/>
      <c r="NG160" s="172"/>
      <c r="NH160" s="172"/>
      <c r="NI160" s="172"/>
      <c r="NJ160" s="172"/>
      <c r="NK160" s="172"/>
      <c r="NL160" s="172"/>
      <c r="NM160" s="172"/>
      <c r="NN160" s="172"/>
      <c r="NO160" s="172"/>
      <c r="NP160" s="172"/>
      <c r="NQ160" s="172"/>
      <c r="NR160" s="172"/>
      <c r="NS160" s="172"/>
      <c r="NT160" s="172"/>
      <c r="NU160" s="172"/>
      <c r="NV160" s="172"/>
      <c r="NW160" s="172"/>
      <c r="NX160" s="172"/>
      <c r="NY160" s="172"/>
      <c r="NZ160" s="172"/>
      <c r="OA160" s="172"/>
      <c r="OB160" s="172"/>
      <c r="OC160" s="172"/>
      <c r="OD160" s="172"/>
      <c r="OE160" s="172"/>
      <c r="OF160" s="172"/>
      <c r="OG160" s="172"/>
      <c r="OH160" s="172"/>
      <c r="OI160" s="172"/>
      <c r="OJ160" s="172"/>
      <c r="OK160" s="172"/>
      <c r="OL160" s="172"/>
      <c r="OM160" s="172"/>
      <c r="ON160" s="172"/>
      <c r="OO160" s="172"/>
      <c r="OP160" s="172"/>
      <c r="OQ160" s="172"/>
      <c r="OR160" s="172"/>
      <c r="OS160" s="172"/>
      <c r="OT160" s="172"/>
      <c r="OU160" s="172"/>
      <c r="OV160" s="172"/>
      <c r="OW160" s="172"/>
      <c r="OX160" s="172"/>
      <c r="OY160" s="172"/>
      <c r="OZ160" s="172"/>
      <c r="PA160" s="172"/>
      <c r="PB160" s="172"/>
      <c r="PC160" s="172"/>
      <c r="PD160" s="172"/>
      <c r="PE160" s="172"/>
      <c r="PF160" s="172"/>
      <c r="PG160" s="172"/>
      <c r="PH160" s="172"/>
      <c r="PI160" s="172"/>
      <c r="PJ160" s="172"/>
      <c r="PK160" s="172"/>
      <c r="PL160" s="172"/>
      <c r="PM160" s="172"/>
      <c r="PN160" s="172"/>
      <c r="PO160" s="172"/>
      <c r="PP160" s="172"/>
      <c r="PQ160" s="172"/>
      <c r="PR160" s="172"/>
      <c r="PS160" s="172"/>
      <c r="PT160" s="172"/>
      <c r="PU160" s="172"/>
      <c r="PV160" s="172"/>
      <c r="PW160" s="172"/>
      <c r="PX160" s="172"/>
      <c r="PY160" s="172"/>
      <c r="PZ160" s="172"/>
      <c r="QA160" s="172"/>
      <c r="QB160" s="172"/>
      <c r="QC160" s="172"/>
      <c r="QD160" s="172"/>
      <c r="QE160" s="172"/>
      <c r="QF160" s="172"/>
      <c r="QG160" s="172"/>
      <c r="QH160" s="172"/>
      <c r="QI160" s="172"/>
      <c r="QJ160" s="172"/>
      <c r="QK160" s="172"/>
      <c r="QL160" s="172"/>
      <c r="QM160" s="172"/>
      <c r="QN160" s="172"/>
      <c r="QO160" s="172"/>
      <c r="QP160" s="172"/>
      <c r="QQ160" s="172"/>
      <c r="QR160" s="172"/>
      <c r="QS160" s="172"/>
      <c r="QT160" s="172"/>
      <c r="QU160" s="172"/>
      <c r="QV160" s="172"/>
      <c r="QW160" s="172"/>
      <c r="QX160" s="172"/>
      <c r="QY160" s="172"/>
      <c r="QZ160" s="172"/>
      <c r="RA160" s="172"/>
      <c r="RB160" s="172"/>
      <c r="RC160" s="172"/>
      <c r="RD160" s="172"/>
      <c r="RE160" s="172"/>
      <c r="RF160" s="172"/>
      <c r="RG160" s="172"/>
      <c r="RH160" s="172"/>
      <c r="RI160" s="172"/>
      <c r="RJ160" s="172"/>
      <c r="RK160" s="172"/>
      <c r="RL160" s="172"/>
      <c r="RM160" s="172"/>
      <c r="RN160" s="172"/>
      <c r="RO160" s="172"/>
      <c r="RP160" s="172"/>
      <c r="RQ160" s="172"/>
      <c r="RR160" s="172"/>
      <c r="RS160" s="172"/>
      <c r="RT160" s="172"/>
      <c r="RU160" s="172"/>
      <c r="RV160" s="172"/>
      <c r="RW160" s="172"/>
      <c r="RX160" s="172"/>
      <c r="RY160" s="172"/>
      <c r="RZ160" s="172"/>
      <c r="SA160" s="172"/>
      <c r="SB160" s="172"/>
      <c r="SC160" s="172"/>
      <c r="SD160" s="172"/>
      <c r="SE160" s="172"/>
      <c r="SF160" s="172"/>
      <c r="SG160" s="172"/>
      <c r="SH160" s="172"/>
      <c r="SI160" s="172"/>
      <c r="SJ160" s="172"/>
      <c r="SK160" s="172"/>
      <c r="SL160" s="172"/>
      <c r="SM160" s="172"/>
      <c r="SN160" s="172"/>
      <c r="SO160" s="172"/>
      <c r="SP160" s="172"/>
      <c r="SQ160" s="172"/>
      <c r="SR160" s="172"/>
      <c r="SS160" s="172"/>
      <c r="ST160" s="172"/>
      <c r="SU160" s="172"/>
      <c r="SV160" s="172"/>
      <c r="SW160" s="172"/>
      <c r="SX160" s="172"/>
      <c r="SY160" s="172"/>
      <c r="SZ160" s="172"/>
      <c r="TA160" s="172"/>
      <c r="TB160" s="172"/>
      <c r="TC160" s="172"/>
      <c r="TD160" s="172"/>
      <c r="TE160" s="172"/>
      <c r="TF160" s="172"/>
      <c r="TG160" s="172"/>
      <c r="TH160" s="172"/>
      <c r="TI160" s="172"/>
      <c r="TJ160" s="172"/>
      <c r="TK160" s="172"/>
      <c r="TL160" s="172"/>
      <c r="TM160" s="172"/>
      <c r="TN160" s="172"/>
      <c r="TO160" s="172"/>
      <c r="TP160" s="172"/>
      <c r="TQ160" s="172"/>
      <c r="TR160" s="172"/>
      <c r="TS160" s="172"/>
      <c r="TT160" s="172"/>
      <c r="TU160" s="172"/>
      <c r="TV160" s="172"/>
      <c r="TW160" s="172"/>
      <c r="TX160" s="172"/>
      <c r="TY160" s="172"/>
      <c r="TZ160" s="172"/>
      <c r="UA160" s="172"/>
      <c r="UB160" s="172"/>
      <c r="UC160" s="172"/>
      <c r="UD160" s="172"/>
      <c r="UE160" s="172"/>
      <c r="UF160" s="172"/>
      <c r="UG160" s="172"/>
      <c r="UH160" s="172"/>
      <c r="UI160" s="172"/>
      <c r="UJ160" s="172"/>
      <c r="UK160" s="172"/>
      <c r="UL160" s="172"/>
      <c r="UM160" s="172"/>
      <c r="UN160" s="172"/>
      <c r="UO160" s="172"/>
      <c r="UP160" s="172"/>
      <c r="UQ160" s="172"/>
      <c r="UR160" s="172"/>
      <c r="US160" s="172"/>
      <c r="UT160" s="172"/>
      <c r="UU160" s="172"/>
      <c r="UV160" s="172"/>
      <c r="UW160" s="172"/>
      <c r="UX160" s="172"/>
      <c r="UY160" s="172"/>
      <c r="UZ160" s="172"/>
      <c r="VA160" s="172"/>
      <c r="VB160" s="172"/>
      <c r="VC160" s="172"/>
      <c r="VD160" s="172"/>
      <c r="VE160" s="172"/>
      <c r="VF160" s="172"/>
      <c r="VG160" s="172"/>
      <c r="VH160" s="172"/>
      <c r="VI160" s="172"/>
      <c r="VJ160" s="172"/>
      <c r="VK160" s="172"/>
      <c r="VL160" s="172"/>
      <c r="VM160" s="172"/>
      <c r="VN160" s="172"/>
      <c r="VO160" s="172"/>
      <c r="VP160" s="172"/>
      <c r="VQ160" s="172"/>
      <c r="VR160" s="172"/>
      <c r="VS160" s="172"/>
      <c r="VT160" s="172"/>
      <c r="VU160" s="172"/>
      <c r="VV160" s="172"/>
      <c r="VW160" s="172"/>
      <c r="VX160" s="172"/>
      <c r="VY160" s="172"/>
      <c r="VZ160" s="172"/>
      <c r="WA160" s="172"/>
      <c r="WB160" s="172"/>
      <c r="WC160" s="172"/>
      <c r="WD160" s="172"/>
      <c r="WE160" s="172"/>
      <c r="WF160" s="172"/>
      <c r="WG160" s="172"/>
      <c r="WH160" s="172"/>
      <c r="WI160" s="172"/>
      <c r="WJ160" s="172"/>
      <c r="WK160" s="172"/>
      <c r="WL160" s="172"/>
      <c r="WM160" s="172"/>
      <c r="WN160" s="172"/>
      <c r="WO160" s="172"/>
      <c r="WP160" s="172"/>
      <c r="WQ160" s="172"/>
      <c r="WR160" s="172"/>
      <c r="WS160" s="172"/>
      <c r="WT160" s="172"/>
      <c r="WU160" s="172"/>
      <c r="WV160" s="172"/>
      <c r="WW160" s="172"/>
      <c r="WX160" s="172"/>
      <c r="WY160" s="172"/>
      <c r="WZ160" s="172"/>
      <c r="XA160" s="172"/>
      <c r="XB160" s="172"/>
      <c r="XC160" s="172"/>
      <c r="XD160" s="172"/>
      <c r="XE160" s="172"/>
      <c r="XF160" s="172"/>
      <c r="XG160" s="172"/>
      <c r="XH160" s="172"/>
      <c r="XI160" s="172"/>
      <c r="XJ160" s="172"/>
      <c r="XK160" s="172"/>
      <c r="XL160" s="172"/>
      <c r="XM160" s="172"/>
      <c r="XN160" s="172"/>
      <c r="XO160" s="172"/>
      <c r="XP160" s="172"/>
      <c r="XQ160" s="172"/>
      <c r="XR160" s="172"/>
      <c r="XS160" s="172"/>
      <c r="XT160" s="172"/>
      <c r="XU160" s="172"/>
      <c r="XV160" s="172"/>
      <c r="XW160" s="172"/>
      <c r="XX160" s="172"/>
      <c r="XY160" s="172"/>
      <c r="XZ160" s="172"/>
      <c r="YA160" s="172"/>
      <c r="YB160" s="172"/>
      <c r="YC160" s="172"/>
      <c r="YD160" s="172"/>
      <c r="YE160" s="172"/>
      <c r="YF160" s="172"/>
      <c r="YG160" s="172"/>
      <c r="YH160" s="172"/>
      <c r="YI160" s="172"/>
      <c r="YJ160" s="172"/>
      <c r="YK160" s="172"/>
      <c r="YL160" s="172"/>
      <c r="YM160" s="172"/>
      <c r="YN160" s="172"/>
      <c r="YO160" s="172"/>
      <c r="YP160" s="172"/>
      <c r="YQ160" s="172"/>
      <c r="YR160" s="172"/>
      <c r="YS160" s="172"/>
      <c r="YT160" s="172"/>
      <c r="YU160" s="172"/>
      <c r="YV160" s="172"/>
      <c r="YW160" s="172"/>
      <c r="YX160" s="172"/>
      <c r="YY160" s="172"/>
      <c r="YZ160" s="172"/>
      <c r="ZA160" s="172"/>
      <c r="ZB160" s="172"/>
      <c r="ZC160" s="172"/>
      <c r="ZD160" s="172"/>
      <c r="ZE160" s="172"/>
      <c r="ZF160" s="172"/>
      <c r="ZG160" s="172"/>
      <c r="ZH160" s="172"/>
      <c r="ZI160" s="172"/>
      <c r="ZJ160" s="172"/>
      <c r="ZK160" s="172"/>
      <c r="ZL160" s="172"/>
      <c r="ZM160" s="172"/>
      <c r="ZN160" s="172"/>
      <c r="ZO160" s="172"/>
      <c r="ZP160" s="172"/>
      <c r="ZQ160" s="172"/>
      <c r="ZR160" s="172"/>
      <c r="ZS160" s="172"/>
      <c r="ZT160" s="172"/>
      <c r="ZU160" s="172"/>
      <c r="ZV160" s="172"/>
      <c r="ZW160" s="172"/>
      <c r="ZX160" s="172"/>
      <c r="ZY160" s="172"/>
      <c r="ZZ160" s="172"/>
      <c r="AAA160" s="172"/>
      <c r="AAB160" s="172"/>
      <c r="AAC160" s="172"/>
      <c r="AAD160" s="172"/>
      <c r="AAE160" s="172"/>
      <c r="AAF160" s="172"/>
      <c r="AAG160" s="172"/>
      <c r="AAH160" s="172"/>
      <c r="AAI160" s="172"/>
      <c r="AAJ160" s="172"/>
      <c r="AAK160" s="172"/>
      <c r="AAL160" s="172"/>
      <c r="AAM160" s="172"/>
      <c r="AAN160" s="172"/>
      <c r="AAO160" s="172"/>
      <c r="AAP160" s="172"/>
      <c r="AAQ160" s="172"/>
      <c r="AAR160" s="172"/>
      <c r="AAS160" s="172"/>
      <c r="AAT160" s="172"/>
      <c r="AAU160" s="172"/>
      <c r="AAV160" s="172"/>
      <c r="AAW160" s="172"/>
      <c r="AAX160" s="172"/>
      <c r="AAY160" s="172"/>
      <c r="AAZ160" s="172"/>
      <c r="ABA160" s="172"/>
      <c r="ABB160" s="172"/>
      <c r="ABC160" s="172"/>
      <c r="ABD160" s="172"/>
      <c r="ABE160" s="172"/>
      <c r="ABF160" s="172"/>
      <c r="ABG160" s="172"/>
      <c r="ABH160" s="172"/>
      <c r="ABI160" s="172"/>
      <c r="ABJ160" s="172"/>
      <c r="ABK160" s="172"/>
      <c r="ABL160" s="172"/>
      <c r="ABM160" s="172"/>
      <c r="ABN160" s="172"/>
      <c r="ABO160" s="172"/>
      <c r="ABP160" s="172"/>
      <c r="ABQ160" s="172"/>
      <c r="ABR160" s="172"/>
      <c r="ABS160" s="172"/>
      <c r="ABT160" s="172"/>
      <c r="ABU160" s="172"/>
      <c r="ABV160" s="172"/>
      <c r="ABW160" s="172"/>
      <c r="ABX160" s="172"/>
      <c r="ABY160" s="172"/>
      <c r="ABZ160" s="172"/>
      <c r="ACA160" s="172"/>
      <c r="ACB160" s="172"/>
      <c r="ACC160" s="172"/>
      <c r="ACD160" s="172"/>
      <c r="ACE160" s="172"/>
      <c r="ACF160" s="172"/>
      <c r="ACG160" s="172"/>
      <c r="ACH160" s="172"/>
      <c r="ACI160" s="172"/>
      <c r="ACJ160" s="172"/>
      <c r="ACK160" s="172"/>
      <c r="ACL160" s="172"/>
      <c r="ACM160" s="172"/>
      <c r="ACN160" s="172"/>
      <c r="ACO160" s="172"/>
      <c r="ACP160" s="172"/>
      <c r="ACQ160" s="172"/>
      <c r="ACR160" s="172"/>
      <c r="ACS160" s="172"/>
      <c r="ACT160" s="172"/>
      <c r="ACU160" s="172"/>
      <c r="ACV160" s="172"/>
      <c r="ACW160" s="172"/>
      <c r="ACX160" s="172"/>
      <c r="ACY160" s="172"/>
      <c r="ACZ160" s="172"/>
      <c r="ADA160" s="172"/>
      <c r="ADB160" s="172"/>
      <c r="ADC160" s="172"/>
      <c r="ADD160" s="172"/>
      <c r="ADE160" s="172"/>
      <c r="ADF160" s="172"/>
      <c r="ADG160" s="172"/>
      <c r="ADH160" s="172"/>
      <c r="ADI160" s="172"/>
      <c r="ADJ160" s="172"/>
      <c r="ADK160" s="172"/>
      <c r="ADL160" s="172"/>
      <c r="ADM160" s="172"/>
      <c r="ADN160" s="172"/>
      <c r="ADO160" s="172"/>
      <c r="ADP160" s="172"/>
      <c r="ADQ160" s="172"/>
      <c r="ADR160" s="172"/>
      <c r="ADS160" s="172"/>
      <c r="ADT160" s="172"/>
      <c r="ADU160" s="172"/>
      <c r="ADV160" s="172"/>
      <c r="ADW160" s="172"/>
      <c r="ADX160" s="172"/>
      <c r="ADY160" s="172"/>
      <c r="ADZ160" s="172"/>
      <c r="AEA160" s="172"/>
      <c r="AEB160" s="172"/>
      <c r="AEC160" s="172"/>
      <c r="AED160" s="172"/>
      <c r="AEE160" s="172"/>
      <c r="AEF160" s="172"/>
      <c r="AEG160" s="172"/>
      <c r="AEH160" s="172"/>
      <c r="AEI160" s="172"/>
      <c r="AEJ160" s="172"/>
      <c r="AEK160" s="172"/>
      <c r="AEL160" s="172"/>
      <c r="AEM160" s="172"/>
      <c r="AEN160" s="172"/>
      <c r="AEO160" s="172"/>
      <c r="AEP160" s="172"/>
      <c r="AEQ160" s="172"/>
      <c r="AER160" s="172"/>
      <c r="AES160" s="172"/>
      <c r="AET160" s="172"/>
      <c r="AEU160" s="172"/>
      <c r="AEV160" s="172"/>
      <c r="AEW160" s="172"/>
      <c r="AEX160" s="172"/>
      <c r="AEY160" s="172"/>
      <c r="AEZ160" s="172"/>
      <c r="AFA160" s="172"/>
      <c r="AFB160" s="172"/>
      <c r="AFC160" s="172"/>
      <c r="AFD160" s="172"/>
      <c r="AFE160" s="172"/>
      <c r="AFF160" s="172"/>
      <c r="AFG160" s="172"/>
      <c r="AFH160" s="172"/>
      <c r="AFI160" s="172"/>
      <c r="AFJ160" s="172"/>
      <c r="AFK160" s="172"/>
      <c r="AFL160" s="172"/>
      <c r="AFM160" s="172"/>
      <c r="AFN160" s="172"/>
      <c r="AFO160" s="172"/>
      <c r="AFP160" s="172"/>
      <c r="AFQ160" s="172"/>
      <c r="AFR160" s="172"/>
      <c r="AFS160" s="172"/>
      <c r="AFT160" s="172"/>
      <c r="AFU160" s="172"/>
      <c r="AFV160" s="172"/>
      <c r="AFW160" s="172"/>
      <c r="AFX160" s="172"/>
      <c r="AFY160" s="172"/>
      <c r="AFZ160" s="172"/>
      <c r="AGA160" s="172"/>
      <c r="AGB160" s="172"/>
      <c r="AGC160" s="172"/>
      <c r="AGD160" s="172"/>
      <c r="AGE160" s="172"/>
      <c r="AGF160" s="172"/>
      <c r="AGG160" s="172"/>
      <c r="AGH160" s="172"/>
      <c r="AGI160" s="172"/>
      <c r="AGJ160" s="172"/>
      <c r="AGK160" s="172"/>
      <c r="AGL160" s="172"/>
      <c r="AGM160" s="172"/>
      <c r="AGN160" s="172"/>
      <c r="AGO160" s="172"/>
      <c r="AGP160" s="172"/>
      <c r="AGQ160" s="172"/>
      <c r="AGR160" s="172"/>
      <c r="AGS160" s="172"/>
      <c r="AGT160" s="172"/>
      <c r="AGU160" s="172"/>
      <c r="AGV160" s="172"/>
      <c r="AGW160" s="172"/>
      <c r="AGX160" s="172"/>
      <c r="AGY160" s="172"/>
      <c r="AGZ160" s="172"/>
      <c r="AHA160" s="172"/>
      <c r="AHB160" s="172"/>
      <c r="AHC160" s="172"/>
      <c r="AHD160" s="172"/>
      <c r="AHE160" s="172"/>
      <c r="AHF160" s="172"/>
      <c r="AHG160" s="172"/>
      <c r="AHH160" s="172"/>
      <c r="AHI160" s="172"/>
      <c r="AHJ160" s="172"/>
      <c r="AHK160" s="172"/>
      <c r="AHL160" s="172"/>
      <c r="AHM160" s="172"/>
      <c r="AHN160" s="172"/>
      <c r="AHO160" s="172"/>
      <c r="AHP160" s="172"/>
      <c r="AHQ160" s="172"/>
      <c r="AHR160" s="172"/>
      <c r="AHS160" s="172"/>
      <c r="AHT160" s="172"/>
      <c r="AHU160" s="172"/>
      <c r="AHV160" s="172"/>
      <c r="AHW160" s="172"/>
      <c r="AHX160" s="172"/>
      <c r="AHY160" s="172"/>
      <c r="AHZ160" s="172"/>
      <c r="AIA160" s="172"/>
      <c r="AIB160" s="172"/>
      <c r="AIC160" s="172"/>
      <c r="AID160" s="172"/>
      <c r="AIE160" s="172"/>
      <c r="AIF160" s="172"/>
      <c r="AIG160" s="172"/>
      <c r="AIH160" s="172"/>
      <c r="AII160" s="172"/>
      <c r="AIJ160" s="172"/>
      <c r="AIK160" s="172"/>
      <c r="AIL160" s="172"/>
      <c r="AIM160" s="172"/>
      <c r="AIN160" s="172"/>
      <c r="AIO160" s="172"/>
      <c r="AIP160" s="172"/>
      <c r="AIQ160" s="172"/>
      <c r="AIR160" s="172"/>
      <c r="AIS160" s="172"/>
      <c r="AIT160" s="172"/>
      <c r="AIU160" s="172"/>
      <c r="AIV160" s="172"/>
      <c r="AIW160" s="172"/>
      <c r="AIX160" s="172"/>
      <c r="AIY160" s="172"/>
      <c r="AIZ160" s="172"/>
      <c r="AJA160" s="172"/>
      <c r="AJB160" s="172"/>
      <c r="AJC160" s="172"/>
      <c r="AJD160" s="172"/>
      <c r="AJE160" s="172"/>
      <c r="AJF160" s="172"/>
      <c r="AJG160" s="172"/>
      <c r="AJH160" s="172"/>
      <c r="AJI160" s="172"/>
      <c r="AJJ160" s="172"/>
      <c r="AJK160" s="172"/>
      <c r="AJL160" s="172"/>
      <c r="AJM160" s="172"/>
      <c r="AJN160" s="172"/>
      <c r="AJO160" s="172"/>
      <c r="AJP160" s="172"/>
      <c r="AJQ160" s="172"/>
      <c r="AJR160" s="172"/>
      <c r="AJS160" s="172"/>
      <c r="AJT160" s="172"/>
      <c r="AJU160" s="172"/>
      <c r="AJV160" s="172"/>
      <c r="AJW160" s="172"/>
      <c r="AJX160" s="172"/>
      <c r="AJY160" s="172"/>
      <c r="AJZ160" s="172"/>
      <c r="AKA160" s="172"/>
      <c r="AKB160" s="172"/>
      <c r="AKC160" s="172"/>
      <c r="AKD160" s="172"/>
      <c r="AKE160" s="172"/>
      <c r="AKF160" s="172"/>
      <c r="AKG160" s="172"/>
      <c r="AKH160" s="172"/>
      <c r="AKI160" s="172"/>
      <c r="AKJ160" s="172"/>
      <c r="AKK160" s="172"/>
      <c r="AKL160" s="172"/>
      <c r="AKM160" s="172"/>
      <c r="AKN160" s="172"/>
      <c r="AKO160" s="172"/>
      <c r="AKP160" s="172"/>
      <c r="AKQ160" s="172"/>
      <c r="AKR160" s="172"/>
      <c r="AKS160" s="172"/>
      <c r="AKT160" s="172"/>
      <c r="AKU160" s="172"/>
      <c r="AKV160" s="172"/>
      <c r="AKW160" s="172"/>
      <c r="AKX160" s="172"/>
      <c r="AKY160" s="172"/>
      <c r="AKZ160" s="172"/>
      <c r="ALA160" s="172"/>
      <c r="ALB160" s="172"/>
      <c r="ALC160" s="172"/>
      <c r="ALD160" s="172"/>
      <c r="ALE160" s="172"/>
      <c r="ALF160" s="172"/>
      <c r="ALG160" s="172"/>
      <c r="ALH160" s="172"/>
      <c r="ALI160" s="172"/>
      <c r="ALJ160" s="172"/>
      <c r="ALK160" s="172"/>
      <c r="ALL160" s="172"/>
      <c r="ALM160" s="172"/>
      <c r="ALN160" s="172"/>
      <c r="ALO160" s="172"/>
      <c r="ALP160" s="172"/>
      <c r="ALQ160" s="172"/>
      <c r="ALR160" s="172"/>
      <c r="ALS160" s="172"/>
      <c r="ALT160" s="172"/>
      <c r="ALU160" s="172"/>
      <c r="ALV160" s="172"/>
      <c r="ALW160" s="172"/>
      <c r="ALX160" s="172"/>
      <c r="ALY160" s="172"/>
      <c r="ALZ160" s="172"/>
      <c r="AMA160" s="172"/>
      <c r="AMB160" s="172"/>
      <c r="AMC160" s="172"/>
      <c r="AMD160" s="172"/>
      <c r="AME160" s="172"/>
      <c r="AMF160" s="172"/>
      <c r="AMG160" s="172"/>
      <c r="AMH160" s="172"/>
      <c r="AMI160" s="172"/>
      <c r="AMJ160" s="172"/>
      <c r="AMK160" s="172"/>
      <c r="AML160" s="172"/>
    </row>
    <row r="161" spans="1:1026" s="282" customFormat="1">
      <c r="A161" s="408" t="s">
        <v>581</v>
      </c>
      <c r="B161" s="408" t="s">
        <v>582</v>
      </c>
      <c r="C161" s="154">
        <f t="shared" si="169"/>
        <v>17</v>
      </c>
      <c r="D161" s="167">
        <f t="shared" si="170"/>
        <v>68</v>
      </c>
      <c r="E161" s="166" t="str">
        <f t="shared" si="171"/>
        <v>9C</v>
      </c>
      <c r="F161" s="367" t="str">
        <f t="shared" si="172"/>
        <v>1B</v>
      </c>
      <c r="G161" s="367" t="str">
        <f t="shared" si="173"/>
        <v>02</v>
      </c>
      <c r="H161" s="367" t="str">
        <f t="shared" si="174"/>
        <v>57</v>
      </c>
      <c r="I161" s="367" t="str">
        <f t="shared" si="175"/>
        <v>00</v>
      </c>
      <c r="J161" s="367" t="str">
        <f t="shared" si="176"/>
        <v>43</v>
      </c>
      <c r="K161" s="367" t="str">
        <f t="shared" si="177"/>
        <v>06</v>
      </c>
      <c r="L161" s="367" t="str">
        <f t="shared" si="178"/>
        <v>59</v>
      </c>
      <c r="M161" s="367" t="str">
        <f t="shared" si="179"/>
        <v>4</v>
      </c>
      <c r="N161" s="367" t="str">
        <f t="shared" si="180"/>
        <v/>
      </c>
      <c r="O161" s="156" t="str">
        <f t="shared" si="181"/>
        <v/>
      </c>
      <c r="P161" s="157" t="str">
        <f t="shared" si="225"/>
        <v>1</v>
      </c>
      <c r="Q161" s="158" t="str">
        <f t="shared" si="225"/>
        <v>0</v>
      </c>
      <c r="R161" s="158" t="str">
        <f t="shared" si="225"/>
        <v>0</v>
      </c>
      <c r="S161" s="159" t="str">
        <f t="shared" si="225"/>
        <v>1</v>
      </c>
      <c r="T161" s="158" t="str">
        <f t="shared" si="225"/>
        <v>1</v>
      </c>
      <c r="U161" s="158" t="str">
        <f t="shared" si="225"/>
        <v>1</v>
      </c>
      <c r="V161" s="158" t="str">
        <f t="shared" si="225"/>
        <v>0</v>
      </c>
      <c r="W161" s="159" t="str">
        <f t="shared" si="225"/>
        <v>0</v>
      </c>
      <c r="X161" s="158" t="str">
        <f t="shared" si="226"/>
        <v>0</v>
      </c>
      <c r="Y161" s="158" t="str">
        <f t="shared" si="226"/>
        <v>0</v>
      </c>
      <c r="Z161" s="158" t="str">
        <f t="shared" si="226"/>
        <v>0</v>
      </c>
      <c r="AA161" s="159" t="str">
        <f t="shared" si="226"/>
        <v>1</v>
      </c>
      <c r="AB161" s="161" t="str">
        <f t="shared" si="226"/>
        <v>1</v>
      </c>
      <c r="AC161" s="161" t="str">
        <f t="shared" si="226"/>
        <v>0</v>
      </c>
      <c r="AD161" s="158" t="str">
        <f t="shared" si="226"/>
        <v>1</v>
      </c>
      <c r="AE161" s="159" t="str">
        <f t="shared" si="226"/>
        <v>1</v>
      </c>
      <c r="AF161" s="367" t="str">
        <f t="shared" si="227"/>
        <v>0</v>
      </c>
      <c r="AG161" s="162" t="str">
        <f t="shared" si="227"/>
        <v>0</v>
      </c>
      <c r="AH161" s="163" t="str">
        <f t="shared" si="227"/>
        <v>0</v>
      </c>
      <c r="AI161" s="165" t="str">
        <f t="shared" si="227"/>
        <v>0</v>
      </c>
      <c r="AJ161" s="164" t="str">
        <f t="shared" si="227"/>
        <v>0</v>
      </c>
      <c r="AK161" s="164" t="str">
        <f t="shared" si="227"/>
        <v>0</v>
      </c>
      <c r="AL161" s="289" t="str">
        <f t="shared" si="227"/>
        <v>1</v>
      </c>
      <c r="AM161" s="165" t="str">
        <f t="shared" si="227"/>
        <v>0</v>
      </c>
      <c r="AN161" s="230" t="str">
        <f t="shared" si="228"/>
        <v>0</v>
      </c>
      <c r="AO161" s="230" t="str">
        <f t="shared" si="228"/>
        <v>1</v>
      </c>
      <c r="AP161" s="230" t="str">
        <f t="shared" si="228"/>
        <v>0</v>
      </c>
      <c r="AQ161" s="231" t="str">
        <f t="shared" si="228"/>
        <v>1</v>
      </c>
      <c r="AR161" s="230" t="str">
        <f t="shared" si="228"/>
        <v>0</v>
      </c>
      <c r="AS161" s="230" t="str">
        <f t="shared" si="228"/>
        <v>1</v>
      </c>
      <c r="AT161" s="230" t="str">
        <f t="shared" si="228"/>
        <v>1</v>
      </c>
      <c r="AU161" s="231" t="str">
        <f t="shared" si="228"/>
        <v>1</v>
      </c>
      <c r="AV161" s="230" t="str">
        <f t="shared" si="229"/>
        <v>0</v>
      </c>
      <c r="AW161" s="232" t="str">
        <f t="shared" si="229"/>
        <v>0</v>
      </c>
      <c r="AX161" s="232" t="str">
        <f t="shared" si="229"/>
        <v>0</v>
      </c>
      <c r="AY161" s="233" t="str">
        <f t="shared" si="229"/>
        <v>0</v>
      </c>
      <c r="AZ161" s="232" t="str">
        <f t="shared" si="229"/>
        <v>0</v>
      </c>
      <c r="BA161" s="232" t="str">
        <f t="shared" si="229"/>
        <v>0</v>
      </c>
      <c r="BB161" s="232" t="str">
        <f t="shared" si="229"/>
        <v>0</v>
      </c>
      <c r="BC161" s="233" t="str">
        <f t="shared" si="229"/>
        <v>0</v>
      </c>
      <c r="BD161" s="168" t="str">
        <f t="shared" si="230"/>
        <v>0</v>
      </c>
      <c r="BE161" s="168" t="str">
        <f t="shared" si="230"/>
        <v>1</v>
      </c>
      <c r="BF161" s="168" t="str">
        <f t="shared" si="230"/>
        <v>0</v>
      </c>
      <c r="BG161" s="169" t="str">
        <f t="shared" si="230"/>
        <v>0</v>
      </c>
      <c r="BH161" s="168" t="str">
        <f t="shared" si="230"/>
        <v>0</v>
      </c>
      <c r="BI161" s="168" t="str">
        <f t="shared" si="230"/>
        <v>0</v>
      </c>
      <c r="BJ161" s="168" t="str">
        <f t="shared" si="230"/>
        <v>1</v>
      </c>
      <c r="BK161" s="169" t="str">
        <f t="shared" si="230"/>
        <v>1</v>
      </c>
      <c r="BL161" s="168" t="str">
        <f t="shared" si="231"/>
        <v>0</v>
      </c>
      <c r="BM161" s="168" t="str">
        <f t="shared" si="231"/>
        <v>0</v>
      </c>
      <c r="BN161" s="168" t="str">
        <f t="shared" si="231"/>
        <v>0</v>
      </c>
      <c r="BO161" s="169" t="str">
        <f t="shared" si="231"/>
        <v>0</v>
      </c>
      <c r="BP161" s="168" t="str">
        <f t="shared" si="231"/>
        <v>0</v>
      </c>
      <c r="BQ161" s="168" t="str">
        <f t="shared" si="231"/>
        <v>1</v>
      </c>
      <c r="BR161" s="168" t="str">
        <f t="shared" si="231"/>
        <v>1</v>
      </c>
      <c r="BS161" s="169" t="str">
        <f t="shared" si="231"/>
        <v>0</v>
      </c>
      <c r="BT161" s="302" t="str">
        <f t="shared" si="232"/>
        <v>0</v>
      </c>
      <c r="BU161" s="302" t="str">
        <f t="shared" si="232"/>
        <v>1</v>
      </c>
      <c r="BV161" s="302" t="str">
        <f t="shared" si="232"/>
        <v>0</v>
      </c>
      <c r="BW161" s="303" t="str">
        <f t="shared" si="232"/>
        <v>1</v>
      </c>
      <c r="BX161" s="302" t="str">
        <f t="shared" si="232"/>
        <v>1</v>
      </c>
      <c r="BY161" s="302" t="str">
        <f t="shared" si="232"/>
        <v>0</v>
      </c>
      <c r="BZ161" s="302" t="str">
        <f t="shared" si="232"/>
        <v>0</v>
      </c>
      <c r="CA161" s="303" t="str">
        <f t="shared" si="232"/>
        <v>1</v>
      </c>
      <c r="CB161" s="164" t="str">
        <f t="shared" si="233"/>
        <v>0</v>
      </c>
      <c r="CC161" s="289" t="str">
        <f t="shared" si="233"/>
        <v>1</v>
      </c>
      <c r="CD161" s="340" t="str">
        <f t="shared" si="233"/>
        <v>0</v>
      </c>
      <c r="CE161" s="341" t="str">
        <f t="shared" si="233"/>
        <v>0</v>
      </c>
      <c r="CF161" s="340" t="str">
        <f t="shared" si="233"/>
        <v>0</v>
      </c>
      <c r="CG161" s="340" t="str">
        <f t="shared" si="233"/>
        <v>0</v>
      </c>
      <c r="CH161" s="340" t="str">
        <f t="shared" si="233"/>
        <v>0</v>
      </c>
      <c r="CI161" s="341" t="str">
        <f t="shared" si="233"/>
        <v>0</v>
      </c>
      <c r="CJ161" s="367"/>
      <c r="CK161" s="367"/>
      <c r="CL161" s="32" t="str">
        <f t="shared" si="223"/>
        <v>9C1B</v>
      </c>
      <c r="CM161" s="285">
        <f t="shared" si="182"/>
        <v>87</v>
      </c>
      <c r="CN161" s="285">
        <f t="shared" si="183"/>
        <v>97</v>
      </c>
      <c r="CO161" s="142">
        <f t="shared" si="184"/>
        <v>70.3</v>
      </c>
      <c r="CP161" s="142">
        <f t="shared" si="185"/>
        <v>21.277777777777779</v>
      </c>
      <c r="CQ161" s="154">
        <f t="shared" si="224"/>
        <v>1</v>
      </c>
      <c r="CR161" s="367"/>
      <c r="CS161" s="170">
        <f t="shared" si="186"/>
        <v>9</v>
      </c>
      <c r="CT161" s="23">
        <f t="shared" si="187"/>
        <v>12</v>
      </c>
      <c r="CU161" s="171">
        <f t="shared" si="188"/>
        <v>1</v>
      </c>
      <c r="CV161" s="23">
        <f t="shared" si="189"/>
        <v>11</v>
      </c>
      <c r="CW161" s="172">
        <f t="shared" si="190"/>
        <v>0</v>
      </c>
      <c r="CX161" s="24">
        <f t="shared" si="191"/>
        <v>2</v>
      </c>
      <c r="CY161" s="267">
        <f t="shared" si="192"/>
        <v>5</v>
      </c>
      <c r="CZ161" s="268">
        <f t="shared" si="193"/>
        <v>7</v>
      </c>
      <c r="DA161" s="267">
        <f t="shared" si="194"/>
        <v>0</v>
      </c>
      <c r="DB161" s="268">
        <f t="shared" si="195"/>
        <v>0</v>
      </c>
      <c r="DC161" s="173">
        <f t="shared" si="196"/>
        <v>4</v>
      </c>
      <c r="DD161" s="26">
        <f t="shared" si="197"/>
        <v>3</v>
      </c>
      <c r="DE161" s="173">
        <f t="shared" si="198"/>
        <v>0</v>
      </c>
      <c r="DF161" s="26">
        <f t="shared" si="199"/>
        <v>6</v>
      </c>
      <c r="DG161" s="326">
        <f t="shared" si="200"/>
        <v>5</v>
      </c>
      <c r="DH161" s="327">
        <f t="shared" si="201"/>
        <v>9</v>
      </c>
      <c r="DI161" s="172">
        <f t="shared" si="202"/>
        <v>4</v>
      </c>
      <c r="DJ161" s="24">
        <f t="shared" si="203"/>
        <v>0</v>
      </c>
      <c r="DK161" s="172"/>
      <c r="DL161" s="19">
        <f t="shared" si="204"/>
        <v>156</v>
      </c>
      <c r="DM161" s="19">
        <f t="shared" si="205"/>
        <v>27</v>
      </c>
      <c r="DN161" s="174">
        <f t="shared" si="206"/>
        <v>2</v>
      </c>
      <c r="DO161" s="278">
        <f t="shared" si="207"/>
        <v>87</v>
      </c>
      <c r="DP161" s="278">
        <f t="shared" si="208"/>
        <v>0</v>
      </c>
      <c r="DQ161" s="20">
        <f t="shared" si="209"/>
        <v>67</v>
      </c>
      <c r="DR161" s="20">
        <f t="shared" si="210"/>
        <v>6</v>
      </c>
      <c r="DS161" s="337">
        <f t="shared" si="211"/>
        <v>89</v>
      </c>
      <c r="DT161" s="174">
        <f t="shared" si="212"/>
        <v>64</v>
      </c>
      <c r="DU161" s="172">
        <f t="shared" si="213"/>
        <v>89</v>
      </c>
      <c r="DV161" s="172"/>
      <c r="DW161" s="172"/>
      <c r="DX161" s="172"/>
      <c r="DY161" s="172"/>
      <c r="DZ161" s="172"/>
      <c r="EA161" s="172"/>
      <c r="EB161" s="172"/>
      <c r="EC161" s="172"/>
      <c r="ED161" s="172"/>
      <c r="EE161" s="172"/>
      <c r="EF161" s="172"/>
      <c r="EG161" s="172"/>
      <c r="EH161" s="172"/>
      <c r="EI161" s="172"/>
      <c r="EJ161" s="172"/>
      <c r="EK161" s="172"/>
      <c r="EL161" s="172"/>
      <c r="EM161" s="172"/>
      <c r="EN161" s="172"/>
      <c r="EO161" s="172"/>
      <c r="EP161" s="172"/>
      <c r="EQ161" s="172"/>
      <c r="ER161" s="172"/>
      <c r="ES161" s="172"/>
      <c r="ET161" s="172"/>
      <c r="EU161" s="172"/>
      <c r="EV161" s="172"/>
      <c r="EW161" s="172"/>
      <c r="EX161" s="172"/>
      <c r="EY161" s="172"/>
      <c r="EZ161" s="172"/>
      <c r="FA161" s="172"/>
      <c r="FB161" s="172"/>
      <c r="FC161" s="172"/>
      <c r="FD161" s="172"/>
      <c r="FE161" s="172"/>
      <c r="FF161" s="172"/>
      <c r="FG161" s="172"/>
      <c r="FH161" s="172"/>
      <c r="FI161" s="172"/>
      <c r="FJ161" s="172"/>
      <c r="FK161" s="172"/>
      <c r="FL161" s="172"/>
      <c r="FM161" s="172"/>
      <c r="FN161" s="172"/>
      <c r="FO161" s="172"/>
      <c r="FP161" s="172"/>
      <c r="FQ161" s="172"/>
      <c r="FR161" s="172"/>
      <c r="FS161" s="172"/>
      <c r="FT161" s="172"/>
      <c r="FU161" s="172"/>
      <c r="FV161" s="172"/>
      <c r="FW161" s="172"/>
      <c r="FX161" s="172"/>
      <c r="FY161" s="172"/>
      <c r="FZ161" s="172"/>
      <c r="GA161" s="172"/>
      <c r="GB161" s="172"/>
      <c r="GC161" s="172"/>
      <c r="GD161" s="172"/>
      <c r="GE161" s="172"/>
      <c r="GF161" s="172"/>
      <c r="GG161" s="172"/>
      <c r="GH161" s="172"/>
      <c r="GI161" s="172"/>
      <c r="GJ161" s="172"/>
      <c r="GK161" s="172"/>
      <c r="GL161" s="172"/>
      <c r="GM161" s="172"/>
      <c r="GN161" s="172"/>
      <c r="GO161" s="172"/>
      <c r="GP161" s="172"/>
      <c r="GQ161" s="172"/>
      <c r="GR161" s="172"/>
      <c r="GS161" s="172"/>
      <c r="GT161" s="172"/>
      <c r="GU161" s="172"/>
      <c r="GV161" s="172"/>
      <c r="GW161" s="172"/>
      <c r="GX161" s="172"/>
      <c r="GY161" s="172"/>
      <c r="GZ161" s="172"/>
      <c r="HA161" s="172"/>
      <c r="HB161" s="172"/>
      <c r="HC161" s="172"/>
      <c r="HD161" s="172"/>
      <c r="HE161" s="172"/>
      <c r="HF161" s="172"/>
      <c r="HG161" s="172"/>
      <c r="HH161" s="172"/>
      <c r="HI161" s="172"/>
      <c r="HJ161" s="172"/>
      <c r="HK161" s="172"/>
      <c r="HL161" s="172"/>
      <c r="HM161" s="172"/>
      <c r="HN161" s="172"/>
      <c r="HO161" s="172"/>
      <c r="HP161" s="172"/>
      <c r="HQ161" s="172"/>
      <c r="HR161" s="172"/>
      <c r="HS161" s="172"/>
      <c r="HT161" s="172"/>
      <c r="HU161" s="172"/>
      <c r="HV161" s="172"/>
      <c r="HW161" s="172"/>
      <c r="HX161" s="172"/>
      <c r="HY161" s="172"/>
      <c r="HZ161" s="172"/>
      <c r="IA161" s="172"/>
      <c r="IB161" s="172"/>
      <c r="IC161" s="172"/>
      <c r="ID161" s="172"/>
      <c r="IE161" s="172"/>
      <c r="IF161" s="172"/>
      <c r="IG161" s="172"/>
      <c r="IH161" s="172"/>
      <c r="II161" s="172"/>
      <c r="IJ161" s="172"/>
      <c r="IK161" s="172"/>
      <c r="IL161" s="172"/>
      <c r="IM161" s="172"/>
      <c r="IN161" s="172"/>
      <c r="IO161" s="172"/>
      <c r="IP161" s="172"/>
      <c r="IQ161" s="172"/>
      <c r="IR161" s="172"/>
      <c r="IS161" s="172"/>
      <c r="IT161" s="172"/>
      <c r="IU161" s="172"/>
      <c r="IV161" s="172"/>
      <c r="IW161" s="172"/>
      <c r="IX161" s="172"/>
      <c r="IY161" s="172"/>
      <c r="IZ161" s="172"/>
      <c r="JA161" s="172"/>
      <c r="JB161" s="172"/>
      <c r="JC161" s="172"/>
      <c r="JD161" s="172"/>
      <c r="JE161" s="172"/>
      <c r="JF161" s="172"/>
      <c r="JG161" s="172"/>
      <c r="JH161" s="172"/>
      <c r="JI161" s="172"/>
      <c r="JJ161" s="172"/>
      <c r="JK161" s="172"/>
      <c r="JL161" s="172"/>
      <c r="JM161" s="172"/>
      <c r="JN161" s="172"/>
      <c r="JO161" s="172"/>
      <c r="JP161" s="172"/>
      <c r="JQ161" s="172"/>
      <c r="JR161" s="172"/>
      <c r="JS161" s="172"/>
      <c r="JT161" s="172"/>
      <c r="JU161" s="172"/>
      <c r="JV161" s="172"/>
      <c r="JW161" s="172"/>
      <c r="JX161" s="172"/>
      <c r="JY161" s="172"/>
      <c r="JZ161" s="172"/>
      <c r="KA161" s="172"/>
      <c r="KB161" s="172"/>
      <c r="KC161" s="172"/>
      <c r="KD161" s="172"/>
      <c r="KE161" s="172"/>
      <c r="KF161" s="172"/>
      <c r="KG161" s="172"/>
      <c r="KH161" s="172"/>
      <c r="KI161" s="172"/>
      <c r="KJ161" s="172"/>
      <c r="KK161" s="172"/>
      <c r="KL161" s="172"/>
      <c r="KM161" s="172"/>
      <c r="KN161" s="172"/>
      <c r="KO161" s="172"/>
      <c r="KP161" s="172"/>
      <c r="KQ161" s="172"/>
      <c r="KR161" s="172"/>
      <c r="KS161" s="172"/>
      <c r="KT161" s="172"/>
      <c r="KU161" s="172"/>
      <c r="KV161" s="172"/>
      <c r="KW161" s="172"/>
      <c r="KX161" s="172"/>
      <c r="KY161" s="172"/>
      <c r="KZ161" s="172"/>
      <c r="LA161" s="172"/>
      <c r="LB161" s="172"/>
      <c r="LC161" s="172"/>
      <c r="LD161" s="172"/>
      <c r="LE161" s="172"/>
      <c r="LF161" s="172"/>
      <c r="LG161" s="172"/>
      <c r="LH161" s="172"/>
      <c r="LI161" s="172"/>
      <c r="LJ161" s="172"/>
      <c r="LK161" s="172"/>
      <c r="LL161" s="172"/>
      <c r="LM161" s="172"/>
      <c r="LN161" s="172"/>
      <c r="LO161" s="172"/>
      <c r="LP161" s="172"/>
      <c r="LQ161" s="172"/>
      <c r="LR161" s="172"/>
      <c r="LS161" s="172"/>
      <c r="LT161" s="172"/>
      <c r="LU161" s="172"/>
      <c r="LV161" s="172"/>
      <c r="LW161" s="172"/>
      <c r="LX161" s="172"/>
      <c r="LY161" s="172"/>
      <c r="LZ161" s="172"/>
      <c r="MA161" s="172"/>
      <c r="MB161" s="172"/>
      <c r="MC161" s="172"/>
      <c r="MD161" s="172"/>
      <c r="ME161" s="172"/>
      <c r="MF161" s="172"/>
      <c r="MG161" s="172"/>
      <c r="MH161" s="172"/>
      <c r="MI161" s="172"/>
      <c r="MJ161" s="172"/>
      <c r="MK161" s="172"/>
      <c r="ML161" s="172"/>
      <c r="MM161" s="172"/>
      <c r="MN161" s="172"/>
      <c r="MO161" s="172"/>
      <c r="MP161" s="172"/>
      <c r="MQ161" s="172"/>
      <c r="MR161" s="172"/>
      <c r="MS161" s="172"/>
      <c r="MT161" s="172"/>
      <c r="MU161" s="172"/>
      <c r="MV161" s="172"/>
      <c r="MW161" s="172"/>
      <c r="MX161" s="172"/>
      <c r="MY161" s="172"/>
      <c r="MZ161" s="172"/>
      <c r="NA161" s="172"/>
      <c r="NB161" s="172"/>
      <c r="NC161" s="172"/>
      <c r="ND161" s="172"/>
      <c r="NE161" s="172"/>
      <c r="NF161" s="172"/>
      <c r="NG161" s="172"/>
      <c r="NH161" s="172"/>
      <c r="NI161" s="172"/>
      <c r="NJ161" s="172"/>
      <c r="NK161" s="172"/>
      <c r="NL161" s="172"/>
      <c r="NM161" s="172"/>
      <c r="NN161" s="172"/>
      <c r="NO161" s="172"/>
      <c r="NP161" s="172"/>
      <c r="NQ161" s="172"/>
      <c r="NR161" s="172"/>
      <c r="NS161" s="172"/>
      <c r="NT161" s="172"/>
      <c r="NU161" s="172"/>
      <c r="NV161" s="172"/>
      <c r="NW161" s="172"/>
      <c r="NX161" s="172"/>
      <c r="NY161" s="172"/>
      <c r="NZ161" s="172"/>
      <c r="OA161" s="172"/>
      <c r="OB161" s="172"/>
      <c r="OC161" s="172"/>
      <c r="OD161" s="172"/>
      <c r="OE161" s="172"/>
      <c r="OF161" s="172"/>
      <c r="OG161" s="172"/>
      <c r="OH161" s="172"/>
      <c r="OI161" s="172"/>
      <c r="OJ161" s="172"/>
      <c r="OK161" s="172"/>
      <c r="OL161" s="172"/>
      <c r="OM161" s="172"/>
      <c r="ON161" s="172"/>
      <c r="OO161" s="172"/>
      <c r="OP161" s="172"/>
      <c r="OQ161" s="172"/>
      <c r="OR161" s="172"/>
      <c r="OS161" s="172"/>
      <c r="OT161" s="172"/>
      <c r="OU161" s="172"/>
      <c r="OV161" s="172"/>
      <c r="OW161" s="172"/>
      <c r="OX161" s="172"/>
      <c r="OY161" s="172"/>
      <c r="OZ161" s="172"/>
      <c r="PA161" s="172"/>
      <c r="PB161" s="172"/>
      <c r="PC161" s="172"/>
      <c r="PD161" s="172"/>
      <c r="PE161" s="172"/>
      <c r="PF161" s="172"/>
      <c r="PG161" s="172"/>
      <c r="PH161" s="172"/>
      <c r="PI161" s="172"/>
      <c r="PJ161" s="172"/>
      <c r="PK161" s="172"/>
      <c r="PL161" s="172"/>
      <c r="PM161" s="172"/>
      <c r="PN161" s="172"/>
      <c r="PO161" s="172"/>
      <c r="PP161" s="172"/>
      <c r="PQ161" s="172"/>
      <c r="PR161" s="172"/>
      <c r="PS161" s="172"/>
      <c r="PT161" s="172"/>
      <c r="PU161" s="172"/>
      <c r="PV161" s="172"/>
      <c r="PW161" s="172"/>
      <c r="PX161" s="172"/>
      <c r="PY161" s="172"/>
      <c r="PZ161" s="172"/>
      <c r="QA161" s="172"/>
      <c r="QB161" s="172"/>
      <c r="QC161" s="172"/>
      <c r="QD161" s="172"/>
      <c r="QE161" s="172"/>
      <c r="QF161" s="172"/>
      <c r="QG161" s="172"/>
      <c r="QH161" s="172"/>
      <c r="QI161" s="172"/>
      <c r="QJ161" s="172"/>
      <c r="QK161" s="172"/>
      <c r="QL161" s="172"/>
      <c r="QM161" s="172"/>
      <c r="QN161" s="172"/>
      <c r="QO161" s="172"/>
      <c r="QP161" s="172"/>
      <c r="QQ161" s="172"/>
      <c r="QR161" s="172"/>
      <c r="QS161" s="172"/>
      <c r="QT161" s="172"/>
      <c r="QU161" s="172"/>
      <c r="QV161" s="172"/>
      <c r="QW161" s="172"/>
      <c r="QX161" s="172"/>
      <c r="QY161" s="172"/>
      <c r="QZ161" s="172"/>
      <c r="RA161" s="172"/>
      <c r="RB161" s="172"/>
      <c r="RC161" s="172"/>
      <c r="RD161" s="172"/>
      <c r="RE161" s="172"/>
      <c r="RF161" s="172"/>
      <c r="RG161" s="172"/>
      <c r="RH161" s="172"/>
      <c r="RI161" s="172"/>
      <c r="RJ161" s="172"/>
      <c r="RK161" s="172"/>
      <c r="RL161" s="172"/>
      <c r="RM161" s="172"/>
      <c r="RN161" s="172"/>
      <c r="RO161" s="172"/>
      <c r="RP161" s="172"/>
      <c r="RQ161" s="172"/>
      <c r="RR161" s="172"/>
      <c r="RS161" s="172"/>
      <c r="RT161" s="172"/>
      <c r="RU161" s="172"/>
      <c r="RV161" s="172"/>
      <c r="RW161" s="172"/>
      <c r="RX161" s="172"/>
      <c r="RY161" s="172"/>
      <c r="RZ161" s="172"/>
      <c r="SA161" s="172"/>
      <c r="SB161" s="172"/>
      <c r="SC161" s="172"/>
      <c r="SD161" s="172"/>
      <c r="SE161" s="172"/>
      <c r="SF161" s="172"/>
      <c r="SG161" s="172"/>
      <c r="SH161" s="172"/>
      <c r="SI161" s="172"/>
      <c r="SJ161" s="172"/>
      <c r="SK161" s="172"/>
      <c r="SL161" s="172"/>
      <c r="SM161" s="172"/>
      <c r="SN161" s="172"/>
      <c r="SO161" s="172"/>
      <c r="SP161" s="172"/>
      <c r="SQ161" s="172"/>
      <c r="SR161" s="172"/>
      <c r="SS161" s="172"/>
      <c r="ST161" s="172"/>
      <c r="SU161" s="172"/>
      <c r="SV161" s="172"/>
      <c r="SW161" s="172"/>
      <c r="SX161" s="172"/>
      <c r="SY161" s="172"/>
      <c r="SZ161" s="172"/>
      <c r="TA161" s="172"/>
      <c r="TB161" s="172"/>
      <c r="TC161" s="172"/>
      <c r="TD161" s="172"/>
      <c r="TE161" s="172"/>
      <c r="TF161" s="172"/>
      <c r="TG161" s="172"/>
      <c r="TH161" s="172"/>
      <c r="TI161" s="172"/>
      <c r="TJ161" s="172"/>
      <c r="TK161" s="172"/>
      <c r="TL161" s="172"/>
      <c r="TM161" s="172"/>
      <c r="TN161" s="172"/>
      <c r="TO161" s="172"/>
      <c r="TP161" s="172"/>
      <c r="TQ161" s="172"/>
      <c r="TR161" s="172"/>
      <c r="TS161" s="172"/>
      <c r="TT161" s="172"/>
      <c r="TU161" s="172"/>
      <c r="TV161" s="172"/>
      <c r="TW161" s="172"/>
      <c r="TX161" s="172"/>
      <c r="TY161" s="172"/>
      <c r="TZ161" s="172"/>
      <c r="UA161" s="172"/>
      <c r="UB161" s="172"/>
      <c r="UC161" s="172"/>
      <c r="UD161" s="172"/>
      <c r="UE161" s="172"/>
      <c r="UF161" s="172"/>
      <c r="UG161" s="172"/>
      <c r="UH161" s="172"/>
      <c r="UI161" s="172"/>
      <c r="UJ161" s="172"/>
      <c r="UK161" s="172"/>
      <c r="UL161" s="172"/>
      <c r="UM161" s="172"/>
      <c r="UN161" s="172"/>
      <c r="UO161" s="172"/>
      <c r="UP161" s="172"/>
      <c r="UQ161" s="172"/>
      <c r="UR161" s="172"/>
      <c r="US161" s="172"/>
      <c r="UT161" s="172"/>
      <c r="UU161" s="172"/>
      <c r="UV161" s="172"/>
      <c r="UW161" s="172"/>
      <c r="UX161" s="172"/>
      <c r="UY161" s="172"/>
      <c r="UZ161" s="172"/>
      <c r="VA161" s="172"/>
      <c r="VB161" s="172"/>
      <c r="VC161" s="172"/>
      <c r="VD161" s="172"/>
      <c r="VE161" s="172"/>
      <c r="VF161" s="172"/>
      <c r="VG161" s="172"/>
      <c r="VH161" s="172"/>
      <c r="VI161" s="172"/>
      <c r="VJ161" s="172"/>
      <c r="VK161" s="172"/>
      <c r="VL161" s="172"/>
      <c r="VM161" s="172"/>
      <c r="VN161" s="172"/>
      <c r="VO161" s="172"/>
      <c r="VP161" s="172"/>
      <c r="VQ161" s="172"/>
      <c r="VR161" s="172"/>
      <c r="VS161" s="172"/>
      <c r="VT161" s="172"/>
      <c r="VU161" s="172"/>
      <c r="VV161" s="172"/>
      <c r="VW161" s="172"/>
      <c r="VX161" s="172"/>
      <c r="VY161" s="172"/>
      <c r="VZ161" s="172"/>
      <c r="WA161" s="172"/>
      <c r="WB161" s="172"/>
      <c r="WC161" s="172"/>
      <c r="WD161" s="172"/>
      <c r="WE161" s="172"/>
      <c r="WF161" s="172"/>
      <c r="WG161" s="172"/>
      <c r="WH161" s="172"/>
      <c r="WI161" s="172"/>
      <c r="WJ161" s="172"/>
      <c r="WK161" s="172"/>
      <c r="WL161" s="172"/>
      <c r="WM161" s="172"/>
      <c r="WN161" s="172"/>
      <c r="WO161" s="172"/>
      <c r="WP161" s="172"/>
      <c r="WQ161" s="172"/>
      <c r="WR161" s="172"/>
      <c r="WS161" s="172"/>
      <c r="WT161" s="172"/>
      <c r="WU161" s="172"/>
      <c r="WV161" s="172"/>
      <c r="WW161" s="172"/>
      <c r="WX161" s="172"/>
      <c r="WY161" s="172"/>
      <c r="WZ161" s="172"/>
      <c r="XA161" s="172"/>
      <c r="XB161" s="172"/>
      <c r="XC161" s="172"/>
      <c r="XD161" s="172"/>
      <c r="XE161" s="172"/>
      <c r="XF161" s="172"/>
      <c r="XG161" s="172"/>
      <c r="XH161" s="172"/>
      <c r="XI161" s="172"/>
      <c r="XJ161" s="172"/>
      <c r="XK161" s="172"/>
      <c r="XL161" s="172"/>
      <c r="XM161" s="172"/>
      <c r="XN161" s="172"/>
      <c r="XO161" s="172"/>
      <c r="XP161" s="172"/>
      <c r="XQ161" s="172"/>
      <c r="XR161" s="172"/>
      <c r="XS161" s="172"/>
      <c r="XT161" s="172"/>
      <c r="XU161" s="172"/>
      <c r="XV161" s="172"/>
      <c r="XW161" s="172"/>
      <c r="XX161" s="172"/>
      <c r="XY161" s="172"/>
      <c r="XZ161" s="172"/>
      <c r="YA161" s="172"/>
      <c r="YB161" s="172"/>
      <c r="YC161" s="172"/>
      <c r="YD161" s="172"/>
      <c r="YE161" s="172"/>
      <c r="YF161" s="172"/>
      <c r="YG161" s="172"/>
      <c r="YH161" s="172"/>
      <c r="YI161" s="172"/>
      <c r="YJ161" s="172"/>
      <c r="YK161" s="172"/>
      <c r="YL161" s="172"/>
      <c r="YM161" s="172"/>
      <c r="YN161" s="172"/>
      <c r="YO161" s="172"/>
      <c r="YP161" s="172"/>
      <c r="YQ161" s="172"/>
      <c r="YR161" s="172"/>
      <c r="YS161" s="172"/>
      <c r="YT161" s="172"/>
      <c r="YU161" s="172"/>
      <c r="YV161" s="172"/>
      <c r="YW161" s="172"/>
      <c r="YX161" s="172"/>
      <c r="YY161" s="172"/>
      <c r="YZ161" s="172"/>
      <c r="ZA161" s="172"/>
      <c r="ZB161" s="172"/>
      <c r="ZC161" s="172"/>
      <c r="ZD161" s="172"/>
      <c r="ZE161" s="172"/>
      <c r="ZF161" s="172"/>
      <c r="ZG161" s="172"/>
      <c r="ZH161" s="172"/>
      <c r="ZI161" s="172"/>
      <c r="ZJ161" s="172"/>
      <c r="ZK161" s="172"/>
      <c r="ZL161" s="172"/>
      <c r="ZM161" s="172"/>
      <c r="ZN161" s="172"/>
      <c r="ZO161" s="172"/>
      <c r="ZP161" s="172"/>
      <c r="ZQ161" s="172"/>
      <c r="ZR161" s="172"/>
      <c r="ZS161" s="172"/>
      <c r="ZT161" s="172"/>
      <c r="ZU161" s="172"/>
      <c r="ZV161" s="172"/>
      <c r="ZW161" s="172"/>
      <c r="ZX161" s="172"/>
      <c r="ZY161" s="172"/>
      <c r="ZZ161" s="172"/>
      <c r="AAA161" s="172"/>
      <c r="AAB161" s="172"/>
      <c r="AAC161" s="172"/>
      <c r="AAD161" s="172"/>
      <c r="AAE161" s="172"/>
      <c r="AAF161" s="172"/>
      <c r="AAG161" s="172"/>
      <c r="AAH161" s="172"/>
      <c r="AAI161" s="172"/>
      <c r="AAJ161" s="172"/>
      <c r="AAK161" s="172"/>
      <c r="AAL161" s="172"/>
      <c r="AAM161" s="172"/>
      <c r="AAN161" s="172"/>
      <c r="AAO161" s="172"/>
      <c r="AAP161" s="172"/>
      <c r="AAQ161" s="172"/>
      <c r="AAR161" s="172"/>
      <c r="AAS161" s="172"/>
      <c r="AAT161" s="172"/>
      <c r="AAU161" s="172"/>
      <c r="AAV161" s="172"/>
      <c r="AAW161" s="172"/>
      <c r="AAX161" s="172"/>
      <c r="AAY161" s="172"/>
      <c r="AAZ161" s="172"/>
      <c r="ABA161" s="172"/>
      <c r="ABB161" s="172"/>
      <c r="ABC161" s="172"/>
      <c r="ABD161" s="172"/>
      <c r="ABE161" s="172"/>
      <c r="ABF161" s="172"/>
      <c r="ABG161" s="172"/>
      <c r="ABH161" s="172"/>
      <c r="ABI161" s="172"/>
      <c r="ABJ161" s="172"/>
      <c r="ABK161" s="172"/>
      <c r="ABL161" s="172"/>
      <c r="ABM161" s="172"/>
      <c r="ABN161" s="172"/>
      <c r="ABO161" s="172"/>
      <c r="ABP161" s="172"/>
      <c r="ABQ161" s="172"/>
      <c r="ABR161" s="172"/>
      <c r="ABS161" s="172"/>
      <c r="ABT161" s="172"/>
      <c r="ABU161" s="172"/>
      <c r="ABV161" s="172"/>
      <c r="ABW161" s="172"/>
      <c r="ABX161" s="172"/>
      <c r="ABY161" s="172"/>
      <c r="ABZ161" s="172"/>
      <c r="ACA161" s="172"/>
      <c r="ACB161" s="172"/>
      <c r="ACC161" s="172"/>
      <c r="ACD161" s="172"/>
      <c r="ACE161" s="172"/>
      <c r="ACF161" s="172"/>
      <c r="ACG161" s="172"/>
      <c r="ACH161" s="172"/>
      <c r="ACI161" s="172"/>
      <c r="ACJ161" s="172"/>
      <c r="ACK161" s="172"/>
      <c r="ACL161" s="172"/>
      <c r="ACM161" s="172"/>
      <c r="ACN161" s="172"/>
      <c r="ACO161" s="172"/>
      <c r="ACP161" s="172"/>
      <c r="ACQ161" s="172"/>
      <c r="ACR161" s="172"/>
      <c r="ACS161" s="172"/>
      <c r="ACT161" s="172"/>
      <c r="ACU161" s="172"/>
      <c r="ACV161" s="172"/>
      <c r="ACW161" s="172"/>
      <c r="ACX161" s="172"/>
      <c r="ACY161" s="172"/>
      <c r="ACZ161" s="172"/>
      <c r="ADA161" s="172"/>
      <c r="ADB161" s="172"/>
      <c r="ADC161" s="172"/>
      <c r="ADD161" s="172"/>
      <c r="ADE161" s="172"/>
      <c r="ADF161" s="172"/>
      <c r="ADG161" s="172"/>
      <c r="ADH161" s="172"/>
      <c r="ADI161" s="172"/>
      <c r="ADJ161" s="172"/>
      <c r="ADK161" s="172"/>
      <c r="ADL161" s="172"/>
      <c r="ADM161" s="172"/>
      <c r="ADN161" s="172"/>
      <c r="ADO161" s="172"/>
      <c r="ADP161" s="172"/>
      <c r="ADQ161" s="172"/>
      <c r="ADR161" s="172"/>
      <c r="ADS161" s="172"/>
      <c r="ADT161" s="172"/>
      <c r="ADU161" s="172"/>
      <c r="ADV161" s="172"/>
      <c r="ADW161" s="172"/>
      <c r="ADX161" s="172"/>
      <c r="ADY161" s="172"/>
      <c r="ADZ161" s="172"/>
      <c r="AEA161" s="172"/>
      <c r="AEB161" s="172"/>
      <c r="AEC161" s="172"/>
      <c r="AED161" s="172"/>
      <c r="AEE161" s="172"/>
      <c r="AEF161" s="172"/>
      <c r="AEG161" s="172"/>
      <c r="AEH161" s="172"/>
      <c r="AEI161" s="172"/>
      <c r="AEJ161" s="172"/>
      <c r="AEK161" s="172"/>
      <c r="AEL161" s="172"/>
      <c r="AEM161" s="172"/>
      <c r="AEN161" s="172"/>
      <c r="AEO161" s="172"/>
      <c r="AEP161" s="172"/>
      <c r="AEQ161" s="172"/>
      <c r="AER161" s="172"/>
      <c r="AES161" s="172"/>
      <c r="AET161" s="172"/>
      <c r="AEU161" s="172"/>
      <c r="AEV161" s="172"/>
      <c r="AEW161" s="172"/>
      <c r="AEX161" s="172"/>
      <c r="AEY161" s="172"/>
      <c r="AEZ161" s="172"/>
      <c r="AFA161" s="172"/>
      <c r="AFB161" s="172"/>
      <c r="AFC161" s="172"/>
      <c r="AFD161" s="172"/>
      <c r="AFE161" s="172"/>
      <c r="AFF161" s="172"/>
      <c r="AFG161" s="172"/>
      <c r="AFH161" s="172"/>
      <c r="AFI161" s="172"/>
      <c r="AFJ161" s="172"/>
      <c r="AFK161" s="172"/>
      <c r="AFL161" s="172"/>
      <c r="AFM161" s="172"/>
      <c r="AFN161" s="172"/>
      <c r="AFO161" s="172"/>
      <c r="AFP161" s="172"/>
      <c r="AFQ161" s="172"/>
      <c r="AFR161" s="172"/>
      <c r="AFS161" s="172"/>
      <c r="AFT161" s="172"/>
      <c r="AFU161" s="172"/>
      <c r="AFV161" s="172"/>
      <c r="AFW161" s="172"/>
      <c r="AFX161" s="172"/>
      <c r="AFY161" s="172"/>
      <c r="AFZ161" s="172"/>
      <c r="AGA161" s="172"/>
      <c r="AGB161" s="172"/>
      <c r="AGC161" s="172"/>
      <c r="AGD161" s="172"/>
      <c r="AGE161" s="172"/>
      <c r="AGF161" s="172"/>
      <c r="AGG161" s="172"/>
      <c r="AGH161" s="172"/>
      <c r="AGI161" s="172"/>
      <c r="AGJ161" s="172"/>
      <c r="AGK161" s="172"/>
      <c r="AGL161" s="172"/>
      <c r="AGM161" s="172"/>
      <c r="AGN161" s="172"/>
      <c r="AGO161" s="172"/>
      <c r="AGP161" s="172"/>
      <c r="AGQ161" s="172"/>
      <c r="AGR161" s="172"/>
      <c r="AGS161" s="172"/>
      <c r="AGT161" s="172"/>
      <c r="AGU161" s="172"/>
      <c r="AGV161" s="172"/>
      <c r="AGW161" s="172"/>
      <c r="AGX161" s="172"/>
      <c r="AGY161" s="172"/>
      <c r="AGZ161" s="172"/>
      <c r="AHA161" s="172"/>
      <c r="AHB161" s="172"/>
      <c r="AHC161" s="172"/>
      <c r="AHD161" s="172"/>
      <c r="AHE161" s="172"/>
      <c r="AHF161" s="172"/>
      <c r="AHG161" s="172"/>
      <c r="AHH161" s="172"/>
      <c r="AHI161" s="172"/>
      <c r="AHJ161" s="172"/>
      <c r="AHK161" s="172"/>
      <c r="AHL161" s="172"/>
      <c r="AHM161" s="172"/>
      <c r="AHN161" s="172"/>
      <c r="AHO161" s="172"/>
      <c r="AHP161" s="172"/>
      <c r="AHQ161" s="172"/>
      <c r="AHR161" s="172"/>
      <c r="AHS161" s="172"/>
      <c r="AHT161" s="172"/>
      <c r="AHU161" s="172"/>
      <c r="AHV161" s="172"/>
      <c r="AHW161" s="172"/>
      <c r="AHX161" s="172"/>
      <c r="AHY161" s="172"/>
      <c r="AHZ161" s="172"/>
      <c r="AIA161" s="172"/>
      <c r="AIB161" s="172"/>
      <c r="AIC161" s="172"/>
      <c r="AID161" s="172"/>
      <c r="AIE161" s="172"/>
      <c r="AIF161" s="172"/>
      <c r="AIG161" s="172"/>
      <c r="AIH161" s="172"/>
      <c r="AII161" s="172"/>
      <c r="AIJ161" s="172"/>
      <c r="AIK161" s="172"/>
      <c r="AIL161" s="172"/>
      <c r="AIM161" s="172"/>
      <c r="AIN161" s="172"/>
      <c r="AIO161" s="172"/>
      <c r="AIP161" s="172"/>
      <c r="AIQ161" s="172"/>
      <c r="AIR161" s="172"/>
      <c r="AIS161" s="172"/>
      <c r="AIT161" s="172"/>
      <c r="AIU161" s="172"/>
      <c r="AIV161" s="172"/>
      <c r="AIW161" s="172"/>
      <c r="AIX161" s="172"/>
      <c r="AIY161" s="172"/>
      <c r="AIZ161" s="172"/>
      <c r="AJA161" s="172"/>
      <c r="AJB161" s="172"/>
      <c r="AJC161" s="172"/>
      <c r="AJD161" s="172"/>
      <c r="AJE161" s="172"/>
      <c r="AJF161" s="172"/>
      <c r="AJG161" s="172"/>
      <c r="AJH161" s="172"/>
      <c r="AJI161" s="172"/>
      <c r="AJJ161" s="172"/>
      <c r="AJK161" s="172"/>
      <c r="AJL161" s="172"/>
      <c r="AJM161" s="172"/>
      <c r="AJN161" s="172"/>
      <c r="AJO161" s="172"/>
      <c r="AJP161" s="172"/>
      <c r="AJQ161" s="172"/>
      <c r="AJR161" s="172"/>
      <c r="AJS161" s="172"/>
      <c r="AJT161" s="172"/>
      <c r="AJU161" s="172"/>
      <c r="AJV161" s="172"/>
      <c r="AJW161" s="172"/>
      <c r="AJX161" s="172"/>
      <c r="AJY161" s="172"/>
      <c r="AJZ161" s="172"/>
      <c r="AKA161" s="172"/>
      <c r="AKB161" s="172"/>
      <c r="AKC161" s="172"/>
      <c r="AKD161" s="172"/>
      <c r="AKE161" s="172"/>
      <c r="AKF161" s="172"/>
      <c r="AKG161" s="172"/>
      <c r="AKH161" s="172"/>
      <c r="AKI161" s="172"/>
      <c r="AKJ161" s="172"/>
      <c r="AKK161" s="172"/>
      <c r="AKL161" s="172"/>
      <c r="AKM161" s="172"/>
      <c r="AKN161" s="172"/>
      <c r="AKO161" s="172"/>
      <c r="AKP161" s="172"/>
      <c r="AKQ161" s="172"/>
      <c r="AKR161" s="172"/>
      <c r="AKS161" s="172"/>
      <c r="AKT161" s="172"/>
      <c r="AKU161" s="172"/>
      <c r="AKV161" s="172"/>
      <c r="AKW161" s="172"/>
      <c r="AKX161" s="172"/>
      <c r="AKY161" s="172"/>
      <c r="AKZ161" s="172"/>
      <c r="ALA161" s="172"/>
      <c r="ALB161" s="172"/>
      <c r="ALC161" s="172"/>
      <c r="ALD161" s="172"/>
      <c r="ALE161" s="172"/>
      <c r="ALF161" s="172"/>
      <c r="ALG161" s="172"/>
      <c r="ALH161" s="172"/>
      <c r="ALI161" s="172"/>
      <c r="ALJ161" s="172"/>
      <c r="ALK161" s="172"/>
      <c r="ALL161" s="172"/>
      <c r="ALM161" s="172"/>
      <c r="ALN161" s="172"/>
      <c r="ALO161" s="172"/>
      <c r="ALP161" s="172"/>
      <c r="ALQ161" s="172"/>
      <c r="ALR161" s="172"/>
      <c r="ALS161" s="172"/>
      <c r="ALT161" s="172"/>
      <c r="ALU161" s="172"/>
      <c r="ALV161" s="172"/>
      <c r="ALW161" s="172"/>
      <c r="ALX161" s="172"/>
      <c r="ALY161" s="172"/>
      <c r="ALZ161" s="172"/>
      <c r="AMA161" s="172"/>
      <c r="AMB161" s="172"/>
      <c r="AMC161" s="172"/>
      <c r="AMD161" s="172"/>
      <c r="AME161" s="172"/>
      <c r="AMF161" s="172"/>
      <c r="AMG161" s="172"/>
      <c r="AMH161" s="172"/>
      <c r="AMI161" s="172"/>
      <c r="AMJ161" s="172"/>
      <c r="AMK161" s="172"/>
      <c r="AML161" s="172"/>
    </row>
    <row r="162" spans="1:1026" s="282" customFormat="1">
      <c r="A162" s="408" t="s">
        <v>583</v>
      </c>
      <c r="B162" s="408" t="s">
        <v>584</v>
      </c>
      <c r="C162" s="154">
        <f t="shared" si="169"/>
        <v>17</v>
      </c>
      <c r="D162" s="167">
        <f t="shared" si="170"/>
        <v>68</v>
      </c>
      <c r="E162" s="166" t="str">
        <f t="shared" si="171"/>
        <v>9C</v>
      </c>
      <c r="F162" s="367" t="str">
        <f t="shared" si="172"/>
        <v>1B</v>
      </c>
      <c r="G162" s="367" t="str">
        <f t="shared" si="173"/>
        <v>04</v>
      </c>
      <c r="H162" s="367" t="str">
        <f t="shared" si="174"/>
        <v>57</v>
      </c>
      <c r="I162" s="367" t="str">
        <f t="shared" si="175"/>
        <v>00</v>
      </c>
      <c r="J162" s="367" t="str">
        <f t="shared" si="176"/>
        <v>43</v>
      </c>
      <c r="K162" s="367" t="str">
        <f t="shared" si="177"/>
        <v>06</v>
      </c>
      <c r="L162" s="367" t="str">
        <f t="shared" si="178"/>
        <v>5B</v>
      </c>
      <c r="M162" s="367" t="str">
        <f t="shared" si="179"/>
        <v>4</v>
      </c>
      <c r="N162" s="367" t="str">
        <f t="shared" si="180"/>
        <v/>
      </c>
      <c r="O162" s="156" t="str">
        <f t="shared" si="181"/>
        <v/>
      </c>
      <c r="P162" s="157" t="str">
        <f t="shared" si="225"/>
        <v>1</v>
      </c>
      <c r="Q162" s="158" t="str">
        <f t="shared" si="225"/>
        <v>0</v>
      </c>
      <c r="R162" s="158" t="str">
        <f t="shared" si="225"/>
        <v>0</v>
      </c>
      <c r="S162" s="159" t="str">
        <f t="shared" si="225"/>
        <v>1</v>
      </c>
      <c r="T162" s="158" t="str">
        <f t="shared" si="225"/>
        <v>1</v>
      </c>
      <c r="U162" s="158" t="str">
        <f t="shared" si="225"/>
        <v>1</v>
      </c>
      <c r="V162" s="158" t="str">
        <f t="shared" si="225"/>
        <v>0</v>
      </c>
      <c r="W162" s="159" t="str">
        <f t="shared" si="225"/>
        <v>0</v>
      </c>
      <c r="X162" s="158" t="str">
        <f t="shared" si="226"/>
        <v>0</v>
      </c>
      <c r="Y162" s="158" t="str">
        <f t="shared" si="226"/>
        <v>0</v>
      </c>
      <c r="Z162" s="158" t="str">
        <f t="shared" si="226"/>
        <v>0</v>
      </c>
      <c r="AA162" s="159" t="str">
        <f t="shared" si="226"/>
        <v>1</v>
      </c>
      <c r="AB162" s="161" t="str">
        <f t="shared" si="226"/>
        <v>1</v>
      </c>
      <c r="AC162" s="161" t="str">
        <f t="shared" si="226"/>
        <v>0</v>
      </c>
      <c r="AD162" s="158" t="str">
        <f t="shared" si="226"/>
        <v>1</v>
      </c>
      <c r="AE162" s="159" t="str">
        <f t="shared" si="226"/>
        <v>1</v>
      </c>
      <c r="AF162" s="367" t="str">
        <f t="shared" si="227"/>
        <v>0</v>
      </c>
      <c r="AG162" s="162" t="str">
        <f t="shared" si="227"/>
        <v>0</v>
      </c>
      <c r="AH162" s="163" t="str">
        <f t="shared" si="227"/>
        <v>0</v>
      </c>
      <c r="AI162" s="165" t="str">
        <f t="shared" si="227"/>
        <v>0</v>
      </c>
      <c r="AJ162" s="164" t="str">
        <f t="shared" si="227"/>
        <v>0</v>
      </c>
      <c r="AK162" s="164" t="str">
        <f t="shared" si="227"/>
        <v>1</v>
      </c>
      <c r="AL162" s="289" t="str">
        <f t="shared" si="227"/>
        <v>0</v>
      </c>
      <c r="AM162" s="165" t="str">
        <f t="shared" si="227"/>
        <v>0</v>
      </c>
      <c r="AN162" s="230" t="str">
        <f t="shared" si="228"/>
        <v>0</v>
      </c>
      <c r="AO162" s="230" t="str">
        <f t="shared" si="228"/>
        <v>1</v>
      </c>
      <c r="AP162" s="230" t="str">
        <f t="shared" si="228"/>
        <v>0</v>
      </c>
      <c r="AQ162" s="231" t="str">
        <f t="shared" si="228"/>
        <v>1</v>
      </c>
      <c r="AR162" s="230" t="str">
        <f t="shared" si="228"/>
        <v>0</v>
      </c>
      <c r="AS162" s="230" t="str">
        <f t="shared" si="228"/>
        <v>1</v>
      </c>
      <c r="AT162" s="230" t="str">
        <f t="shared" si="228"/>
        <v>1</v>
      </c>
      <c r="AU162" s="231" t="str">
        <f t="shared" si="228"/>
        <v>1</v>
      </c>
      <c r="AV162" s="230" t="str">
        <f t="shared" si="229"/>
        <v>0</v>
      </c>
      <c r="AW162" s="232" t="str">
        <f t="shared" si="229"/>
        <v>0</v>
      </c>
      <c r="AX162" s="232" t="str">
        <f t="shared" si="229"/>
        <v>0</v>
      </c>
      <c r="AY162" s="233" t="str">
        <f t="shared" si="229"/>
        <v>0</v>
      </c>
      <c r="AZ162" s="232" t="str">
        <f t="shared" si="229"/>
        <v>0</v>
      </c>
      <c r="BA162" s="232" t="str">
        <f t="shared" si="229"/>
        <v>0</v>
      </c>
      <c r="BB162" s="232" t="str">
        <f t="shared" si="229"/>
        <v>0</v>
      </c>
      <c r="BC162" s="233" t="str">
        <f t="shared" si="229"/>
        <v>0</v>
      </c>
      <c r="BD162" s="168" t="str">
        <f t="shared" si="230"/>
        <v>0</v>
      </c>
      <c r="BE162" s="168" t="str">
        <f t="shared" si="230"/>
        <v>1</v>
      </c>
      <c r="BF162" s="168" t="str">
        <f t="shared" si="230"/>
        <v>0</v>
      </c>
      <c r="BG162" s="169" t="str">
        <f t="shared" si="230"/>
        <v>0</v>
      </c>
      <c r="BH162" s="168" t="str">
        <f t="shared" si="230"/>
        <v>0</v>
      </c>
      <c r="BI162" s="168" t="str">
        <f t="shared" si="230"/>
        <v>0</v>
      </c>
      <c r="BJ162" s="168" t="str">
        <f t="shared" si="230"/>
        <v>1</v>
      </c>
      <c r="BK162" s="169" t="str">
        <f t="shared" si="230"/>
        <v>1</v>
      </c>
      <c r="BL162" s="168" t="str">
        <f t="shared" si="231"/>
        <v>0</v>
      </c>
      <c r="BM162" s="168" t="str">
        <f t="shared" si="231"/>
        <v>0</v>
      </c>
      <c r="BN162" s="168" t="str">
        <f t="shared" si="231"/>
        <v>0</v>
      </c>
      <c r="BO162" s="169" t="str">
        <f t="shared" si="231"/>
        <v>0</v>
      </c>
      <c r="BP162" s="168" t="str">
        <f t="shared" si="231"/>
        <v>0</v>
      </c>
      <c r="BQ162" s="168" t="str">
        <f t="shared" si="231"/>
        <v>1</v>
      </c>
      <c r="BR162" s="168" t="str">
        <f t="shared" si="231"/>
        <v>1</v>
      </c>
      <c r="BS162" s="169" t="str">
        <f t="shared" si="231"/>
        <v>0</v>
      </c>
      <c r="BT162" s="302" t="str">
        <f t="shared" si="232"/>
        <v>0</v>
      </c>
      <c r="BU162" s="302" t="str">
        <f t="shared" si="232"/>
        <v>1</v>
      </c>
      <c r="BV162" s="302" t="str">
        <f t="shared" si="232"/>
        <v>0</v>
      </c>
      <c r="BW162" s="303" t="str">
        <f t="shared" si="232"/>
        <v>1</v>
      </c>
      <c r="BX162" s="302" t="str">
        <f t="shared" si="232"/>
        <v>1</v>
      </c>
      <c r="BY162" s="302" t="str">
        <f t="shared" si="232"/>
        <v>0</v>
      </c>
      <c r="BZ162" s="302" t="str">
        <f t="shared" si="232"/>
        <v>1</v>
      </c>
      <c r="CA162" s="303" t="str">
        <f t="shared" si="232"/>
        <v>1</v>
      </c>
      <c r="CB162" s="164" t="str">
        <f t="shared" si="233"/>
        <v>0</v>
      </c>
      <c r="CC162" s="289" t="str">
        <f t="shared" si="233"/>
        <v>1</v>
      </c>
      <c r="CD162" s="340" t="str">
        <f t="shared" si="233"/>
        <v>0</v>
      </c>
      <c r="CE162" s="341" t="str">
        <f t="shared" si="233"/>
        <v>0</v>
      </c>
      <c r="CF162" s="340" t="str">
        <f t="shared" si="233"/>
        <v>0</v>
      </c>
      <c r="CG162" s="340" t="str">
        <f t="shared" si="233"/>
        <v>0</v>
      </c>
      <c r="CH162" s="340" t="str">
        <f t="shared" si="233"/>
        <v>0</v>
      </c>
      <c r="CI162" s="341" t="str">
        <f t="shared" si="233"/>
        <v>0</v>
      </c>
      <c r="CJ162" s="367"/>
      <c r="CK162" s="367"/>
      <c r="CL162" s="32" t="str">
        <f t="shared" si="223"/>
        <v>9C1B</v>
      </c>
      <c r="CM162" s="285">
        <f t="shared" si="182"/>
        <v>87</v>
      </c>
      <c r="CN162" s="285">
        <f t="shared" si="183"/>
        <v>97</v>
      </c>
      <c r="CO162" s="142">
        <f t="shared" si="184"/>
        <v>70.3</v>
      </c>
      <c r="CP162" s="142">
        <f t="shared" si="185"/>
        <v>21.277777777777779</v>
      </c>
      <c r="CQ162" s="154">
        <f t="shared" si="224"/>
        <v>2</v>
      </c>
      <c r="CR162" s="367"/>
      <c r="CS162" s="170">
        <f t="shared" si="186"/>
        <v>9</v>
      </c>
      <c r="CT162" s="23">
        <f t="shared" si="187"/>
        <v>12</v>
      </c>
      <c r="CU162" s="171">
        <f t="shared" si="188"/>
        <v>1</v>
      </c>
      <c r="CV162" s="23">
        <f t="shared" si="189"/>
        <v>11</v>
      </c>
      <c r="CW162" s="172">
        <f t="shared" si="190"/>
        <v>0</v>
      </c>
      <c r="CX162" s="24">
        <f t="shared" si="191"/>
        <v>4</v>
      </c>
      <c r="CY162" s="267">
        <f t="shared" si="192"/>
        <v>5</v>
      </c>
      <c r="CZ162" s="268">
        <f t="shared" si="193"/>
        <v>7</v>
      </c>
      <c r="DA162" s="267">
        <f t="shared" si="194"/>
        <v>0</v>
      </c>
      <c r="DB162" s="268">
        <f t="shared" si="195"/>
        <v>0</v>
      </c>
      <c r="DC162" s="173">
        <f t="shared" si="196"/>
        <v>4</v>
      </c>
      <c r="DD162" s="26">
        <f t="shared" si="197"/>
        <v>3</v>
      </c>
      <c r="DE162" s="173">
        <f t="shared" si="198"/>
        <v>0</v>
      </c>
      <c r="DF162" s="26">
        <f t="shared" si="199"/>
        <v>6</v>
      </c>
      <c r="DG162" s="326">
        <f t="shared" si="200"/>
        <v>5</v>
      </c>
      <c r="DH162" s="327">
        <f t="shared" si="201"/>
        <v>11</v>
      </c>
      <c r="DI162" s="172">
        <f t="shared" si="202"/>
        <v>4</v>
      </c>
      <c r="DJ162" s="24">
        <f t="shared" si="203"/>
        <v>0</v>
      </c>
      <c r="DK162" s="172"/>
      <c r="DL162" s="19">
        <f t="shared" si="204"/>
        <v>156</v>
      </c>
      <c r="DM162" s="19">
        <f t="shared" si="205"/>
        <v>27</v>
      </c>
      <c r="DN162" s="174">
        <f t="shared" si="206"/>
        <v>4</v>
      </c>
      <c r="DO162" s="278">
        <f t="shared" si="207"/>
        <v>87</v>
      </c>
      <c r="DP162" s="278">
        <f t="shared" si="208"/>
        <v>0</v>
      </c>
      <c r="DQ162" s="20">
        <f t="shared" si="209"/>
        <v>67</v>
      </c>
      <c r="DR162" s="20">
        <f t="shared" si="210"/>
        <v>6</v>
      </c>
      <c r="DS162" s="337">
        <f t="shared" si="211"/>
        <v>91</v>
      </c>
      <c r="DT162" s="174">
        <f t="shared" si="212"/>
        <v>64</v>
      </c>
      <c r="DU162" s="172">
        <f t="shared" si="213"/>
        <v>91</v>
      </c>
      <c r="DV162" s="172"/>
      <c r="DW162" s="172"/>
      <c r="DX162" s="172"/>
      <c r="DY162" s="172"/>
      <c r="DZ162" s="172"/>
      <c r="EA162" s="172"/>
      <c r="EB162" s="172"/>
      <c r="EC162" s="172"/>
      <c r="ED162" s="172"/>
      <c r="EE162" s="172"/>
      <c r="EF162" s="172"/>
      <c r="EG162" s="172"/>
      <c r="EH162" s="172"/>
      <c r="EI162" s="172"/>
      <c r="EJ162" s="172"/>
      <c r="EK162" s="172"/>
      <c r="EL162" s="172"/>
      <c r="EM162" s="172"/>
      <c r="EN162" s="172"/>
      <c r="EO162" s="172"/>
      <c r="EP162" s="172"/>
      <c r="EQ162" s="172"/>
      <c r="ER162" s="172"/>
      <c r="ES162" s="172"/>
      <c r="ET162" s="172"/>
      <c r="EU162" s="172"/>
      <c r="EV162" s="172"/>
      <c r="EW162" s="172"/>
      <c r="EX162" s="172"/>
      <c r="EY162" s="172"/>
      <c r="EZ162" s="172"/>
      <c r="FA162" s="172"/>
      <c r="FB162" s="172"/>
      <c r="FC162" s="172"/>
      <c r="FD162" s="172"/>
      <c r="FE162" s="172"/>
      <c r="FF162" s="172"/>
      <c r="FG162" s="172"/>
      <c r="FH162" s="172"/>
      <c r="FI162" s="172"/>
      <c r="FJ162" s="172"/>
      <c r="FK162" s="172"/>
      <c r="FL162" s="172"/>
      <c r="FM162" s="172"/>
      <c r="FN162" s="172"/>
      <c r="FO162" s="172"/>
      <c r="FP162" s="172"/>
      <c r="FQ162" s="172"/>
      <c r="FR162" s="172"/>
      <c r="FS162" s="172"/>
      <c r="FT162" s="172"/>
      <c r="FU162" s="172"/>
      <c r="FV162" s="172"/>
      <c r="FW162" s="172"/>
      <c r="FX162" s="172"/>
      <c r="FY162" s="172"/>
      <c r="FZ162" s="172"/>
      <c r="GA162" s="172"/>
      <c r="GB162" s="172"/>
      <c r="GC162" s="172"/>
      <c r="GD162" s="172"/>
      <c r="GE162" s="172"/>
      <c r="GF162" s="172"/>
      <c r="GG162" s="172"/>
      <c r="GH162" s="172"/>
      <c r="GI162" s="172"/>
      <c r="GJ162" s="172"/>
      <c r="GK162" s="172"/>
      <c r="GL162" s="172"/>
      <c r="GM162" s="172"/>
      <c r="GN162" s="172"/>
      <c r="GO162" s="172"/>
      <c r="GP162" s="172"/>
      <c r="GQ162" s="172"/>
      <c r="GR162" s="172"/>
      <c r="GS162" s="172"/>
      <c r="GT162" s="172"/>
      <c r="GU162" s="172"/>
      <c r="GV162" s="172"/>
      <c r="GW162" s="172"/>
      <c r="GX162" s="172"/>
      <c r="GY162" s="172"/>
      <c r="GZ162" s="172"/>
      <c r="HA162" s="172"/>
      <c r="HB162" s="172"/>
      <c r="HC162" s="172"/>
      <c r="HD162" s="172"/>
      <c r="HE162" s="172"/>
      <c r="HF162" s="172"/>
      <c r="HG162" s="172"/>
      <c r="HH162" s="172"/>
      <c r="HI162" s="172"/>
      <c r="HJ162" s="172"/>
      <c r="HK162" s="172"/>
      <c r="HL162" s="172"/>
      <c r="HM162" s="172"/>
      <c r="HN162" s="172"/>
      <c r="HO162" s="172"/>
      <c r="HP162" s="172"/>
      <c r="HQ162" s="172"/>
      <c r="HR162" s="172"/>
      <c r="HS162" s="172"/>
      <c r="HT162" s="172"/>
      <c r="HU162" s="172"/>
      <c r="HV162" s="172"/>
      <c r="HW162" s="172"/>
      <c r="HX162" s="172"/>
      <c r="HY162" s="172"/>
      <c r="HZ162" s="172"/>
      <c r="IA162" s="172"/>
      <c r="IB162" s="172"/>
      <c r="IC162" s="172"/>
      <c r="ID162" s="172"/>
      <c r="IE162" s="172"/>
      <c r="IF162" s="172"/>
      <c r="IG162" s="172"/>
      <c r="IH162" s="172"/>
      <c r="II162" s="172"/>
      <c r="IJ162" s="172"/>
      <c r="IK162" s="172"/>
      <c r="IL162" s="172"/>
      <c r="IM162" s="172"/>
      <c r="IN162" s="172"/>
      <c r="IO162" s="172"/>
      <c r="IP162" s="172"/>
      <c r="IQ162" s="172"/>
      <c r="IR162" s="172"/>
      <c r="IS162" s="172"/>
      <c r="IT162" s="172"/>
      <c r="IU162" s="172"/>
      <c r="IV162" s="172"/>
      <c r="IW162" s="172"/>
      <c r="IX162" s="172"/>
      <c r="IY162" s="172"/>
      <c r="IZ162" s="172"/>
      <c r="JA162" s="172"/>
      <c r="JB162" s="172"/>
      <c r="JC162" s="172"/>
      <c r="JD162" s="172"/>
      <c r="JE162" s="172"/>
      <c r="JF162" s="172"/>
      <c r="JG162" s="172"/>
      <c r="JH162" s="172"/>
      <c r="JI162" s="172"/>
      <c r="JJ162" s="172"/>
      <c r="JK162" s="172"/>
      <c r="JL162" s="172"/>
      <c r="JM162" s="172"/>
      <c r="JN162" s="172"/>
      <c r="JO162" s="172"/>
      <c r="JP162" s="172"/>
      <c r="JQ162" s="172"/>
      <c r="JR162" s="172"/>
      <c r="JS162" s="172"/>
      <c r="JT162" s="172"/>
      <c r="JU162" s="172"/>
      <c r="JV162" s="172"/>
      <c r="JW162" s="172"/>
      <c r="JX162" s="172"/>
      <c r="JY162" s="172"/>
      <c r="JZ162" s="172"/>
      <c r="KA162" s="172"/>
      <c r="KB162" s="172"/>
      <c r="KC162" s="172"/>
      <c r="KD162" s="172"/>
      <c r="KE162" s="172"/>
      <c r="KF162" s="172"/>
      <c r="KG162" s="172"/>
      <c r="KH162" s="172"/>
      <c r="KI162" s="172"/>
      <c r="KJ162" s="172"/>
      <c r="KK162" s="172"/>
      <c r="KL162" s="172"/>
      <c r="KM162" s="172"/>
      <c r="KN162" s="172"/>
      <c r="KO162" s="172"/>
      <c r="KP162" s="172"/>
      <c r="KQ162" s="172"/>
      <c r="KR162" s="172"/>
      <c r="KS162" s="172"/>
      <c r="KT162" s="172"/>
      <c r="KU162" s="172"/>
      <c r="KV162" s="172"/>
      <c r="KW162" s="172"/>
      <c r="KX162" s="172"/>
      <c r="KY162" s="172"/>
      <c r="KZ162" s="172"/>
      <c r="LA162" s="172"/>
      <c r="LB162" s="172"/>
      <c r="LC162" s="172"/>
      <c r="LD162" s="172"/>
      <c r="LE162" s="172"/>
      <c r="LF162" s="172"/>
      <c r="LG162" s="172"/>
      <c r="LH162" s="172"/>
      <c r="LI162" s="172"/>
      <c r="LJ162" s="172"/>
      <c r="LK162" s="172"/>
      <c r="LL162" s="172"/>
      <c r="LM162" s="172"/>
      <c r="LN162" s="172"/>
      <c r="LO162" s="172"/>
      <c r="LP162" s="172"/>
      <c r="LQ162" s="172"/>
      <c r="LR162" s="172"/>
      <c r="LS162" s="172"/>
      <c r="LT162" s="172"/>
      <c r="LU162" s="172"/>
      <c r="LV162" s="172"/>
      <c r="LW162" s="172"/>
      <c r="LX162" s="172"/>
      <c r="LY162" s="172"/>
      <c r="LZ162" s="172"/>
      <c r="MA162" s="172"/>
      <c r="MB162" s="172"/>
      <c r="MC162" s="172"/>
      <c r="MD162" s="172"/>
      <c r="ME162" s="172"/>
      <c r="MF162" s="172"/>
      <c r="MG162" s="172"/>
      <c r="MH162" s="172"/>
      <c r="MI162" s="172"/>
      <c r="MJ162" s="172"/>
      <c r="MK162" s="172"/>
      <c r="ML162" s="172"/>
      <c r="MM162" s="172"/>
      <c r="MN162" s="172"/>
      <c r="MO162" s="172"/>
      <c r="MP162" s="172"/>
      <c r="MQ162" s="172"/>
      <c r="MR162" s="172"/>
      <c r="MS162" s="172"/>
      <c r="MT162" s="172"/>
      <c r="MU162" s="172"/>
      <c r="MV162" s="172"/>
      <c r="MW162" s="172"/>
      <c r="MX162" s="172"/>
      <c r="MY162" s="172"/>
      <c r="MZ162" s="172"/>
      <c r="NA162" s="172"/>
      <c r="NB162" s="172"/>
      <c r="NC162" s="172"/>
      <c r="ND162" s="172"/>
      <c r="NE162" s="172"/>
      <c r="NF162" s="172"/>
      <c r="NG162" s="172"/>
      <c r="NH162" s="172"/>
      <c r="NI162" s="172"/>
      <c r="NJ162" s="172"/>
      <c r="NK162" s="172"/>
      <c r="NL162" s="172"/>
      <c r="NM162" s="172"/>
      <c r="NN162" s="172"/>
      <c r="NO162" s="172"/>
      <c r="NP162" s="172"/>
      <c r="NQ162" s="172"/>
      <c r="NR162" s="172"/>
      <c r="NS162" s="172"/>
      <c r="NT162" s="172"/>
      <c r="NU162" s="172"/>
      <c r="NV162" s="172"/>
      <c r="NW162" s="172"/>
      <c r="NX162" s="172"/>
      <c r="NY162" s="172"/>
      <c r="NZ162" s="172"/>
      <c r="OA162" s="172"/>
      <c r="OB162" s="172"/>
      <c r="OC162" s="172"/>
      <c r="OD162" s="172"/>
      <c r="OE162" s="172"/>
      <c r="OF162" s="172"/>
      <c r="OG162" s="172"/>
      <c r="OH162" s="172"/>
      <c r="OI162" s="172"/>
      <c r="OJ162" s="172"/>
      <c r="OK162" s="172"/>
      <c r="OL162" s="172"/>
      <c r="OM162" s="172"/>
      <c r="ON162" s="172"/>
      <c r="OO162" s="172"/>
      <c r="OP162" s="172"/>
      <c r="OQ162" s="172"/>
      <c r="OR162" s="172"/>
      <c r="OS162" s="172"/>
      <c r="OT162" s="172"/>
      <c r="OU162" s="172"/>
      <c r="OV162" s="172"/>
      <c r="OW162" s="172"/>
      <c r="OX162" s="172"/>
      <c r="OY162" s="172"/>
      <c r="OZ162" s="172"/>
      <c r="PA162" s="172"/>
      <c r="PB162" s="172"/>
      <c r="PC162" s="172"/>
      <c r="PD162" s="172"/>
      <c r="PE162" s="172"/>
      <c r="PF162" s="172"/>
      <c r="PG162" s="172"/>
      <c r="PH162" s="172"/>
      <c r="PI162" s="172"/>
      <c r="PJ162" s="172"/>
      <c r="PK162" s="172"/>
      <c r="PL162" s="172"/>
      <c r="PM162" s="172"/>
      <c r="PN162" s="172"/>
      <c r="PO162" s="172"/>
      <c r="PP162" s="172"/>
      <c r="PQ162" s="172"/>
      <c r="PR162" s="172"/>
      <c r="PS162" s="172"/>
      <c r="PT162" s="172"/>
      <c r="PU162" s="172"/>
      <c r="PV162" s="172"/>
      <c r="PW162" s="172"/>
      <c r="PX162" s="172"/>
      <c r="PY162" s="172"/>
      <c r="PZ162" s="172"/>
      <c r="QA162" s="172"/>
      <c r="QB162" s="172"/>
      <c r="QC162" s="172"/>
      <c r="QD162" s="172"/>
      <c r="QE162" s="172"/>
      <c r="QF162" s="172"/>
      <c r="QG162" s="172"/>
      <c r="QH162" s="172"/>
      <c r="QI162" s="172"/>
      <c r="QJ162" s="172"/>
      <c r="QK162" s="172"/>
      <c r="QL162" s="172"/>
      <c r="QM162" s="172"/>
      <c r="QN162" s="172"/>
      <c r="QO162" s="172"/>
      <c r="QP162" s="172"/>
      <c r="QQ162" s="172"/>
      <c r="QR162" s="172"/>
      <c r="QS162" s="172"/>
      <c r="QT162" s="172"/>
      <c r="QU162" s="172"/>
      <c r="QV162" s="172"/>
      <c r="QW162" s="172"/>
      <c r="QX162" s="172"/>
      <c r="QY162" s="172"/>
      <c r="QZ162" s="172"/>
      <c r="RA162" s="172"/>
      <c r="RB162" s="172"/>
      <c r="RC162" s="172"/>
      <c r="RD162" s="172"/>
      <c r="RE162" s="172"/>
      <c r="RF162" s="172"/>
      <c r="RG162" s="172"/>
      <c r="RH162" s="172"/>
      <c r="RI162" s="172"/>
      <c r="RJ162" s="172"/>
      <c r="RK162" s="172"/>
      <c r="RL162" s="172"/>
      <c r="RM162" s="172"/>
      <c r="RN162" s="172"/>
      <c r="RO162" s="172"/>
      <c r="RP162" s="172"/>
      <c r="RQ162" s="172"/>
      <c r="RR162" s="172"/>
      <c r="RS162" s="172"/>
      <c r="RT162" s="172"/>
      <c r="RU162" s="172"/>
      <c r="RV162" s="172"/>
      <c r="RW162" s="172"/>
      <c r="RX162" s="172"/>
      <c r="RY162" s="172"/>
      <c r="RZ162" s="172"/>
      <c r="SA162" s="172"/>
      <c r="SB162" s="172"/>
      <c r="SC162" s="172"/>
      <c r="SD162" s="172"/>
      <c r="SE162" s="172"/>
      <c r="SF162" s="172"/>
      <c r="SG162" s="172"/>
      <c r="SH162" s="172"/>
      <c r="SI162" s="172"/>
      <c r="SJ162" s="172"/>
      <c r="SK162" s="172"/>
      <c r="SL162" s="172"/>
      <c r="SM162" s="172"/>
      <c r="SN162" s="172"/>
      <c r="SO162" s="172"/>
      <c r="SP162" s="172"/>
      <c r="SQ162" s="172"/>
      <c r="SR162" s="172"/>
      <c r="SS162" s="172"/>
      <c r="ST162" s="172"/>
      <c r="SU162" s="172"/>
      <c r="SV162" s="172"/>
      <c r="SW162" s="172"/>
      <c r="SX162" s="172"/>
      <c r="SY162" s="172"/>
      <c r="SZ162" s="172"/>
      <c r="TA162" s="172"/>
      <c r="TB162" s="172"/>
      <c r="TC162" s="172"/>
      <c r="TD162" s="172"/>
      <c r="TE162" s="172"/>
      <c r="TF162" s="172"/>
      <c r="TG162" s="172"/>
      <c r="TH162" s="172"/>
      <c r="TI162" s="172"/>
      <c r="TJ162" s="172"/>
      <c r="TK162" s="172"/>
      <c r="TL162" s="172"/>
      <c r="TM162" s="172"/>
      <c r="TN162" s="172"/>
      <c r="TO162" s="172"/>
      <c r="TP162" s="172"/>
      <c r="TQ162" s="172"/>
      <c r="TR162" s="172"/>
      <c r="TS162" s="172"/>
      <c r="TT162" s="172"/>
      <c r="TU162" s="172"/>
      <c r="TV162" s="172"/>
      <c r="TW162" s="172"/>
      <c r="TX162" s="172"/>
      <c r="TY162" s="172"/>
      <c r="TZ162" s="172"/>
      <c r="UA162" s="172"/>
      <c r="UB162" s="172"/>
      <c r="UC162" s="172"/>
      <c r="UD162" s="172"/>
      <c r="UE162" s="172"/>
      <c r="UF162" s="172"/>
      <c r="UG162" s="172"/>
      <c r="UH162" s="172"/>
      <c r="UI162" s="172"/>
      <c r="UJ162" s="172"/>
      <c r="UK162" s="172"/>
      <c r="UL162" s="172"/>
      <c r="UM162" s="172"/>
      <c r="UN162" s="172"/>
      <c r="UO162" s="172"/>
      <c r="UP162" s="172"/>
      <c r="UQ162" s="172"/>
      <c r="UR162" s="172"/>
      <c r="US162" s="172"/>
      <c r="UT162" s="172"/>
      <c r="UU162" s="172"/>
      <c r="UV162" s="172"/>
      <c r="UW162" s="172"/>
      <c r="UX162" s="172"/>
      <c r="UY162" s="172"/>
      <c r="UZ162" s="172"/>
      <c r="VA162" s="172"/>
      <c r="VB162" s="172"/>
      <c r="VC162" s="172"/>
      <c r="VD162" s="172"/>
      <c r="VE162" s="172"/>
      <c r="VF162" s="172"/>
      <c r="VG162" s="172"/>
      <c r="VH162" s="172"/>
      <c r="VI162" s="172"/>
      <c r="VJ162" s="172"/>
      <c r="VK162" s="172"/>
      <c r="VL162" s="172"/>
      <c r="VM162" s="172"/>
      <c r="VN162" s="172"/>
      <c r="VO162" s="172"/>
      <c r="VP162" s="172"/>
      <c r="VQ162" s="172"/>
      <c r="VR162" s="172"/>
      <c r="VS162" s="172"/>
      <c r="VT162" s="172"/>
      <c r="VU162" s="172"/>
      <c r="VV162" s="172"/>
      <c r="VW162" s="172"/>
      <c r="VX162" s="172"/>
      <c r="VY162" s="172"/>
      <c r="VZ162" s="172"/>
      <c r="WA162" s="172"/>
      <c r="WB162" s="172"/>
      <c r="WC162" s="172"/>
      <c r="WD162" s="172"/>
      <c r="WE162" s="172"/>
      <c r="WF162" s="172"/>
      <c r="WG162" s="172"/>
      <c r="WH162" s="172"/>
      <c r="WI162" s="172"/>
      <c r="WJ162" s="172"/>
      <c r="WK162" s="172"/>
      <c r="WL162" s="172"/>
      <c r="WM162" s="172"/>
      <c r="WN162" s="172"/>
      <c r="WO162" s="172"/>
      <c r="WP162" s="172"/>
      <c r="WQ162" s="172"/>
      <c r="WR162" s="172"/>
      <c r="WS162" s="172"/>
      <c r="WT162" s="172"/>
      <c r="WU162" s="172"/>
      <c r="WV162" s="172"/>
      <c r="WW162" s="172"/>
      <c r="WX162" s="172"/>
      <c r="WY162" s="172"/>
      <c r="WZ162" s="172"/>
      <c r="XA162" s="172"/>
      <c r="XB162" s="172"/>
      <c r="XC162" s="172"/>
      <c r="XD162" s="172"/>
      <c r="XE162" s="172"/>
      <c r="XF162" s="172"/>
      <c r="XG162" s="172"/>
      <c r="XH162" s="172"/>
      <c r="XI162" s="172"/>
      <c r="XJ162" s="172"/>
      <c r="XK162" s="172"/>
      <c r="XL162" s="172"/>
      <c r="XM162" s="172"/>
      <c r="XN162" s="172"/>
      <c r="XO162" s="172"/>
      <c r="XP162" s="172"/>
      <c r="XQ162" s="172"/>
      <c r="XR162" s="172"/>
      <c r="XS162" s="172"/>
      <c r="XT162" s="172"/>
      <c r="XU162" s="172"/>
      <c r="XV162" s="172"/>
      <c r="XW162" s="172"/>
      <c r="XX162" s="172"/>
      <c r="XY162" s="172"/>
      <c r="XZ162" s="172"/>
      <c r="YA162" s="172"/>
      <c r="YB162" s="172"/>
      <c r="YC162" s="172"/>
      <c r="YD162" s="172"/>
      <c r="YE162" s="172"/>
      <c r="YF162" s="172"/>
      <c r="YG162" s="172"/>
      <c r="YH162" s="172"/>
      <c r="YI162" s="172"/>
      <c r="YJ162" s="172"/>
      <c r="YK162" s="172"/>
      <c r="YL162" s="172"/>
      <c r="YM162" s="172"/>
      <c r="YN162" s="172"/>
      <c r="YO162" s="172"/>
      <c r="YP162" s="172"/>
      <c r="YQ162" s="172"/>
      <c r="YR162" s="172"/>
      <c r="YS162" s="172"/>
      <c r="YT162" s="172"/>
      <c r="YU162" s="172"/>
      <c r="YV162" s="172"/>
      <c r="YW162" s="172"/>
      <c r="YX162" s="172"/>
      <c r="YY162" s="172"/>
      <c r="YZ162" s="172"/>
      <c r="ZA162" s="172"/>
      <c r="ZB162" s="172"/>
      <c r="ZC162" s="172"/>
      <c r="ZD162" s="172"/>
      <c r="ZE162" s="172"/>
      <c r="ZF162" s="172"/>
      <c r="ZG162" s="172"/>
      <c r="ZH162" s="172"/>
      <c r="ZI162" s="172"/>
      <c r="ZJ162" s="172"/>
      <c r="ZK162" s="172"/>
      <c r="ZL162" s="172"/>
      <c r="ZM162" s="172"/>
      <c r="ZN162" s="172"/>
      <c r="ZO162" s="172"/>
      <c r="ZP162" s="172"/>
      <c r="ZQ162" s="172"/>
      <c r="ZR162" s="172"/>
      <c r="ZS162" s="172"/>
      <c r="ZT162" s="172"/>
      <c r="ZU162" s="172"/>
      <c r="ZV162" s="172"/>
      <c r="ZW162" s="172"/>
      <c r="ZX162" s="172"/>
      <c r="ZY162" s="172"/>
      <c r="ZZ162" s="172"/>
      <c r="AAA162" s="172"/>
      <c r="AAB162" s="172"/>
      <c r="AAC162" s="172"/>
      <c r="AAD162" s="172"/>
      <c r="AAE162" s="172"/>
      <c r="AAF162" s="172"/>
      <c r="AAG162" s="172"/>
      <c r="AAH162" s="172"/>
      <c r="AAI162" s="172"/>
      <c r="AAJ162" s="172"/>
      <c r="AAK162" s="172"/>
      <c r="AAL162" s="172"/>
      <c r="AAM162" s="172"/>
      <c r="AAN162" s="172"/>
      <c r="AAO162" s="172"/>
      <c r="AAP162" s="172"/>
      <c r="AAQ162" s="172"/>
      <c r="AAR162" s="172"/>
      <c r="AAS162" s="172"/>
      <c r="AAT162" s="172"/>
      <c r="AAU162" s="172"/>
      <c r="AAV162" s="172"/>
      <c r="AAW162" s="172"/>
      <c r="AAX162" s="172"/>
      <c r="AAY162" s="172"/>
      <c r="AAZ162" s="172"/>
      <c r="ABA162" s="172"/>
      <c r="ABB162" s="172"/>
      <c r="ABC162" s="172"/>
      <c r="ABD162" s="172"/>
      <c r="ABE162" s="172"/>
      <c r="ABF162" s="172"/>
      <c r="ABG162" s="172"/>
      <c r="ABH162" s="172"/>
      <c r="ABI162" s="172"/>
      <c r="ABJ162" s="172"/>
      <c r="ABK162" s="172"/>
      <c r="ABL162" s="172"/>
      <c r="ABM162" s="172"/>
      <c r="ABN162" s="172"/>
      <c r="ABO162" s="172"/>
      <c r="ABP162" s="172"/>
      <c r="ABQ162" s="172"/>
      <c r="ABR162" s="172"/>
      <c r="ABS162" s="172"/>
      <c r="ABT162" s="172"/>
      <c r="ABU162" s="172"/>
      <c r="ABV162" s="172"/>
      <c r="ABW162" s="172"/>
      <c r="ABX162" s="172"/>
      <c r="ABY162" s="172"/>
      <c r="ABZ162" s="172"/>
      <c r="ACA162" s="172"/>
      <c r="ACB162" s="172"/>
      <c r="ACC162" s="172"/>
      <c r="ACD162" s="172"/>
      <c r="ACE162" s="172"/>
      <c r="ACF162" s="172"/>
      <c r="ACG162" s="172"/>
      <c r="ACH162" s="172"/>
      <c r="ACI162" s="172"/>
      <c r="ACJ162" s="172"/>
      <c r="ACK162" s="172"/>
      <c r="ACL162" s="172"/>
      <c r="ACM162" s="172"/>
      <c r="ACN162" s="172"/>
      <c r="ACO162" s="172"/>
      <c r="ACP162" s="172"/>
      <c r="ACQ162" s="172"/>
      <c r="ACR162" s="172"/>
      <c r="ACS162" s="172"/>
      <c r="ACT162" s="172"/>
      <c r="ACU162" s="172"/>
      <c r="ACV162" s="172"/>
      <c r="ACW162" s="172"/>
      <c r="ACX162" s="172"/>
      <c r="ACY162" s="172"/>
      <c r="ACZ162" s="172"/>
      <c r="ADA162" s="172"/>
      <c r="ADB162" s="172"/>
      <c r="ADC162" s="172"/>
      <c r="ADD162" s="172"/>
      <c r="ADE162" s="172"/>
      <c r="ADF162" s="172"/>
      <c r="ADG162" s="172"/>
      <c r="ADH162" s="172"/>
      <c r="ADI162" s="172"/>
      <c r="ADJ162" s="172"/>
      <c r="ADK162" s="172"/>
      <c r="ADL162" s="172"/>
      <c r="ADM162" s="172"/>
      <c r="ADN162" s="172"/>
      <c r="ADO162" s="172"/>
      <c r="ADP162" s="172"/>
      <c r="ADQ162" s="172"/>
      <c r="ADR162" s="172"/>
      <c r="ADS162" s="172"/>
      <c r="ADT162" s="172"/>
      <c r="ADU162" s="172"/>
      <c r="ADV162" s="172"/>
      <c r="ADW162" s="172"/>
      <c r="ADX162" s="172"/>
      <c r="ADY162" s="172"/>
      <c r="ADZ162" s="172"/>
      <c r="AEA162" s="172"/>
      <c r="AEB162" s="172"/>
      <c r="AEC162" s="172"/>
      <c r="AED162" s="172"/>
      <c r="AEE162" s="172"/>
      <c r="AEF162" s="172"/>
      <c r="AEG162" s="172"/>
      <c r="AEH162" s="172"/>
      <c r="AEI162" s="172"/>
      <c r="AEJ162" s="172"/>
      <c r="AEK162" s="172"/>
      <c r="AEL162" s="172"/>
      <c r="AEM162" s="172"/>
      <c r="AEN162" s="172"/>
      <c r="AEO162" s="172"/>
      <c r="AEP162" s="172"/>
      <c r="AEQ162" s="172"/>
      <c r="AER162" s="172"/>
      <c r="AES162" s="172"/>
      <c r="AET162" s="172"/>
      <c r="AEU162" s="172"/>
      <c r="AEV162" s="172"/>
      <c r="AEW162" s="172"/>
      <c r="AEX162" s="172"/>
      <c r="AEY162" s="172"/>
      <c r="AEZ162" s="172"/>
      <c r="AFA162" s="172"/>
      <c r="AFB162" s="172"/>
      <c r="AFC162" s="172"/>
      <c r="AFD162" s="172"/>
      <c r="AFE162" s="172"/>
      <c r="AFF162" s="172"/>
      <c r="AFG162" s="172"/>
      <c r="AFH162" s="172"/>
      <c r="AFI162" s="172"/>
      <c r="AFJ162" s="172"/>
      <c r="AFK162" s="172"/>
      <c r="AFL162" s="172"/>
      <c r="AFM162" s="172"/>
      <c r="AFN162" s="172"/>
      <c r="AFO162" s="172"/>
      <c r="AFP162" s="172"/>
      <c r="AFQ162" s="172"/>
      <c r="AFR162" s="172"/>
      <c r="AFS162" s="172"/>
      <c r="AFT162" s="172"/>
      <c r="AFU162" s="172"/>
      <c r="AFV162" s="172"/>
      <c r="AFW162" s="172"/>
      <c r="AFX162" s="172"/>
      <c r="AFY162" s="172"/>
      <c r="AFZ162" s="172"/>
      <c r="AGA162" s="172"/>
      <c r="AGB162" s="172"/>
      <c r="AGC162" s="172"/>
      <c r="AGD162" s="172"/>
      <c r="AGE162" s="172"/>
      <c r="AGF162" s="172"/>
      <c r="AGG162" s="172"/>
      <c r="AGH162" s="172"/>
      <c r="AGI162" s="172"/>
      <c r="AGJ162" s="172"/>
      <c r="AGK162" s="172"/>
      <c r="AGL162" s="172"/>
      <c r="AGM162" s="172"/>
      <c r="AGN162" s="172"/>
      <c r="AGO162" s="172"/>
      <c r="AGP162" s="172"/>
      <c r="AGQ162" s="172"/>
      <c r="AGR162" s="172"/>
      <c r="AGS162" s="172"/>
      <c r="AGT162" s="172"/>
      <c r="AGU162" s="172"/>
      <c r="AGV162" s="172"/>
      <c r="AGW162" s="172"/>
      <c r="AGX162" s="172"/>
      <c r="AGY162" s="172"/>
      <c r="AGZ162" s="172"/>
      <c r="AHA162" s="172"/>
      <c r="AHB162" s="172"/>
      <c r="AHC162" s="172"/>
      <c r="AHD162" s="172"/>
      <c r="AHE162" s="172"/>
      <c r="AHF162" s="172"/>
      <c r="AHG162" s="172"/>
      <c r="AHH162" s="172"/>
      <c r="AHI162" s="172"/>
      <c r="AHJ162" s="172"/>
      <c r="AHK162" s="172"/>
      <c r="AHL162" s="172"/>
      <c r="AHM162" s="172"/>
      <c r="AHN162" s="172"/>
      <c r="AHO162" s="172"/>
      <c r="AHP162" s="172"/>
      <c r="AHQ162" s="172"/>
      <c r="AHR162" s="172"/>
      <c r="AHS162" s="172"/>
      <c r="AHT162" s="172"/>
      <c r="AHU162" s="172"/>
      <c r="AHV162" s="172"/>
      <c r="AHW162" s="172"/>
      <c r="AHX162" s="172"/>
      <c r="AHY162" s="172"/>
      <c r="AHZ162" s="172"/>
      <c r="AIA162" s="172"/>
      <c r="AIB162" s="172"/>
      <c r="AIC162" s="172"/>
      <c r="AID162" s="172"/>
      <c r="AIE162" s="172"/>
      <c r="AIF162" s="172"/>
      <c r="AIG162" s="172"/>
      <c r="AIH162" s="172"/>
      <c r="AII162" s="172"/>
      <c r="AIJ162" s="172"/>
      <c r="AIK162" s="172"/>
      <c r="AIL162" s="172"/>
      <c r="AIM162" s="172"/>
      <c r="AIN162" s="172"/>
      <c r="AIO162" s="172"/>
      <c r="AIP162" s="172"/>
      <c r="AIQ162" s="172"/>
      <c r="AIR162" s="172"/>
      <c r="AIS162" s="172"/>
      <c r="AIT162" s="172"/>
      <c r="AIU162" s="172"/>
      <c r="AIV162" s="172"/>
      <c r="AIW162" s="172"/>
      <c r="AIX162" s="172"/>
      <c r="AIY162" s="172"/>
      <c r="AIZ162" s="172"/>
      <c r="AJA162" s="172"/>
      <c r="AJB162" s="172"/>
      <c r="AJC162" s="172"/>
      <c r="AJD162" s="172"/>
      <c r="AJE162" s="172"/>
      <c r="AJF162" s="172"/>
      <c r="AJG162" s="172"/>
      <c r="AJH162" s="172"/>
      <c r="AJI162" s="172"/>
      <c r="AJJ162" s="172"/>
      <c r="AJK162" s="172"/>
      <c r="AJL162" s="172"/>
      <c r="AJM162" s="172"/>
      <c r="AJN162" s="172"/>
      <c r="AJO162" s="172"/>
      <c r="AJP162" s="172"/>
      <c r="AJQ162" s="172"/>
      <c r="AJR162" s="172"/>
      <c r="AJS162" s="172"/>
      <c r="AJT162" s="172"/>
      <c r="AJU162" s="172"/>
      <c r="AJV162" s="172"/>
      <c r="AJW162" s="172"/>
      <c r="AJX162" s="172"/>
      <c r="AJY162" s="172"/>
      <c r="AJZ162" s="172"/>
      <c r="AKA162" s="172"/>
      <c r="AKB162" s="172"/>
      <c r="AKC162" s="172"/>
      <c r="AKD162" s="172"/>
      <c r="AKE162" s="172"/>
      <c r="AKF162" s="172"/>
      <c r="AKG162" s="172"/>
      <c r="AKH162" s="172"/>
      <c r="AKI162" s="172"/>
      <c r="AKJ162" s="172"/>
      <c r="AKK162" s="172"/>
      <c r="AKL162" s="172"/>
      <c r="AKM162" s="172"/>
      <c r="AKN162" s="172"/>
      <c r="AKO162" s="172"/>
      <c r="AKP162" s="172"/>
      <c r="AKQ162" s="172"/>
      <c r="AKR162" s="172"/>
      <c r="AKS162" s="172"/>
      <c r="AKT162" s="172"/>
      <c r="AKU162" s="172"/>
      <c r="AKV162" s="172"/>
      <c r="AKW162" s="172"/>
      <c r="AKX162" s="172"/>
      <c r="AKY162" s="172"/>
      <c r="AKZ162" s="172"/>
      <c r="ALA162" s="172"/>
      <c r="ALB162" s="172"/>
      <c r="ALC162" s="172"/>
      <c r="ALD162" s="172"/>
      <c r="ALE162" s="172"/>
      <c r="ALF162" s="172"/>
      <c r="ALG162" s="172"/>
      <c r="ALH162" s="172"/>
      <c r="ALI162" s="172"/>
      <c r="ALJ162" s="172"/>
      <c r="ALK162" s="172"/>
      <c r="ALL162" s="172"/>
      <c r="ALM162" s="172"/>
      <c r="ALN162" s="172"/>
      <c r="ALO162" s="172"/>
      <c r="ALP162" s="172"/>
      <c r="ALQ162" s="172"/>
      <c r="ALR162" s="172"/>
      <c r="ALS162" s="172"/>
      <c r="ALT162" s="172"/>
      <c r="ALU162" s="172"/>
      <c r="ALV162" s="172"/>
      <c r="ALW162" s="172"/>
      <c r="ALX162" s="172"/>
      <c r="ALY162" s="172"/>
      <c r="ALZ162" s="172"/>
      <c r="AMA162" s="172"/>
      <c r="AMB162" s="172"/>
      <c r="AMC162" s="172"/>
      <c r="AMD162" s="172"/>
      <c r="AME162" s="172"/>
      <c r="AMF162" s="172"/>
      <c r="AMG162" s="172"/>
      <c r="AMH162" s="172"/>
      <c r="AMI162" s="172"/>
      <c r="AMJ162" s="172"/>
      <c r="AMK162" s="172"/>
      <c r="AML162" s="172"/>
    </row>
    <row r="163" spans="1:1026" s="282" customFormat="1">
      <c r="A163" s="408" t="s">
        <v>585</v>
      </c>
      <c r="B163" s="408" t="s">
        <v>586</v>
      </c>
      <c r="C163" s="154">
        <f t="shared" si="169"/>
        <v>17</v>
      </c>
      <c r="D163" s="167">
        <f t="shared" si="170"/>
        <v>68</v>
      </c>
      <c r="E163" s="166" t="str">
        <f t="shared" si="171"/>
        <v>9C</v>
      </c>
      <c r="F163" s="367" t="str">
        <f t="shared" si="172"/>
        <v>1B</v>
      </c>
      <c r="G163" s="367" t="str">
        <f t="shared" si="173"/>
        <v>08</v>
      </c>
      <c r="H163" s="367" t="str">
        <f t="shared" si="174"/>
        <v>57</v>
      </c>
      <c r="I163" s="367" t="str">
        <f t="shared" si="175"/>
        <v>00</v>
      </c>
      <c r="J163" s="367" t="str">
        <f t="shared" si="176"/>
        <v>44</v>
      </c>
      <c r="K163" s="367" t="str">
        <f t="shared" si="177"/>
        <v>06</v>
      </c>
      <c r="L163" s="367" t="str">
        <f t="shared" si="178"/>
        <v>60</v>
      </c>
      <c r="M163" s="367" t="str">
        <f t="shared" si="179"/>
        <v>4</v>
      </c>
      <c r="N163" s="367" t="str">
        <f t="shared" si="180"/>
        <v/>
      </c>
      <c r="O163" s="156" t="str">
        <f t="shared" si="181"/>
        <v/>
      </c>
      <c r="P163" s="157" t="str">
        <f t="shared" si="225"/>
        <v>1</v>
      </c>
      <c r="Q163" s="158" t="str">
        <f t="shared" si="225"/>
        <v>0</v>
      </c>
      <c r="R163" s="158" t="str">
        <f t="shared" si="225"/>
        <v>0</v>
      </c>
      <c r="S163" s="159" t="str">
        <f t="shared" si="225"/>
        <v>1</v>
      </c>
      <c r="T163" s="158" t="str">
        <f t="shared" si="225"/>
        <v>1</v>
      </c>
      <c r="U163" s="158" t="str">
        <f t="shared" si="225"/>
        <v>1</v>
      </c>
      <c r="V163" s="158" t="str">
        <f t="shared" si="225"/>
        <v>0</v>
      </c>
      <c r="W163" s="159" t="str">
        <f t="shared" si="225"/>
        <v>0</v>
      </c>
      <c r="X163" s="158" t="str">
        <f t="shared" si="226"/>
        <v>0</v>
      </c>
      <c r="Y163" s="158" t="str">
        <f t="shared" si="226"/>
        <v>0</v>
      </c>
      <c r="Z163" s="158" t="str">
        <f t="shared" si="226"/>
        <v>0</v>
      </c>
      <c r="AA163" s="159" t="str">
        <f t="shared" si="226"/>
        <v>1</v>
      </c>
      <c r="AB163" s="161" t="str">
        <f t="shared" si="226"/>
        <v>1</v>
      </c>
      <c r="AC163" s="161" t="str">
        <f t="shared" si="226"/>
        <v>0</v>
      </c>
      <c r="AD163" s="158" t="str">
        <f t="shared" si="226"/>
        <v>1</v>
      </c>
      <c r="AE163" s="159" t="str">
        <f t="shared" si="226"/>
        <v>1</v>
      </c>
      <c r="AF163" s="367" t="str">
        <f t="shared" si="227"/>
        <v>0</v>
      </c>
      <c r="AG163" s="162" t="str">
        <f t="shared" si="227"/>
        <v>0</v>
      </c>
      <c r="AH163" s="163" t="str">
        <f t="shared" si="227"/>
        <v>0</v>
      </c>
      <c r="AI163" s="165" t="str">
        <f t="shared" si="227"/>
        <v>0</v>
      </c>
      <c r="AJ163" s="164" t="str">
        <f t="shared" si="227"/>
        <v>1</v>
      </c>
      <c r="AK163" s="164" t="str">
        <f t="shared" si="227"/>
        <v>0</v>
      </c>
      <c r="AL163" s="289" t="str">
        <f t="shared" si="227"/>
        <v>0</v>
      </c>
      <c r="AM163" s="165" t="str">
        <f t="shared" si="227"/>
        <v>0</v>
      </c>
      <c r="AN163" s="230" t="str">
        <f t="shared" si="228"/>
        <v>0</v>
      </c>
      <c r="AO163" s="230" t="str">
        <f t="shared" si="228"/>
        <v>1</v>
      </c>
      <c r="AP163" s="230" t="str">
        <f t="shared" si="228"/>
        <v>0</v>
      </c>
      <c r="AQ163" s="231" t="str">
        <f t="shared" si="228"/>
        <v>1</v>
      </c>
      <c r="AR163" s="230" t="str">
        <f t="shared" si="228"/>
        <v>0</v>
      </c>
      <c r="AS163" s="230" t="str">
        <f t="shared" si="228"/>
        <v>1</v>
      </c>
      <c r="AT163" s="230" t="str">
        <f t="shared" si="228"/>
        <v>1</v>
      </c>
      <c r="AU163" s="231" t="str">
        <f t="shared" si="228"/>
        <v>1</v>
      </c>
      <c r="AV163" s="230" t="str">
        <f t="shared" si="229"/>
        <v>0</v>
      </c>
      <c r="AW163" s="232" t="str">
        <f t="shared" si="229"/>
        <v>0</v>
      </c>
      <c r="AX163" s="232" t="str">
        <f t="shared" si="229"/>
        <v>0</v>
      </c>
      <c r="AY163" s="233" t="str">
        <f t="shared" si="229"/>
        <v>0</v>
      </c>
      <c r="AZ163" s="232" t="str">
        <f t="shared" si="229"/>
        <v>0</v>
      </c>
      <c r="BA163" s="232" t="str">
        <f t="shared" si="229"/>
        <v>0</v>
      </c>
      <c r="BB163" s="232" t="str">
        <f t="shared" si="229"/>
        <v>0</v>
      </c>
      <c r="BC163" s="233" t="str">
        <f t="shared" si="229"/>
        <v>0</v>
      </c>
      <c r="BD163" s="168" t="str">
        <f t="shared" si="230"/>
        <v>0</v>
      </c>
      <c r="BE163" s="168" t="str">
        <f t="shared" si="230"/>
        <v>1</v>
      </c>
      <c r="BF163" s="168" t="str">
        <f t="shared" si="230"/>
        <v>0</v>
      </c>
      <c r="BG163" s="169" t="str">
        <f t="shared" si="230"/>
        <v>0</v>
      </c>
      <c r="BH163" s="168" t="str">
        <f t="shared" si="230"/>
        <v>0</v>
      </c>
      <c r="BI163" s="168" t="str">
        <f t="shared" si="230"/>
        <v>1</v>
      </c>
      <c r="BJ163" s="168" t="str">
        <f t="shared" si="230"/>
        <v>0</v>
      </c>
      <c r="BK163" s="169" t="str">
        <f t="shared" si="230"/>
        <v>0</v>
      </c>
      <c r="BL163" s="168" t="str">
        <f t="shared" si="231"/>
        <v>0</v>
      </c>
      <c r="BM163" s="168" t="str">
        <f t="shared" si="231"/>
        <v>0</v>
      </c>
      <c r="BN163" s="168" t="str">
        <f t="shared" si="231"/>
        <v>0</v>
      </c>
      <c r="BO163" s="169" t="str">
        <f t="shared" si="231"/>
        <v>0</v>
      </c>
      <c r="BP163" s="168" t="str">
        <f t="shared" si="231"/>
        <v>0</v>
      </c>
      <c r="BQ163" s="168" t="str">
        <f t="shared" si="231"/>
        <v>1</v>
      </c>
      <c r="BR163" s="168" t="str">
        <f t="shared" si="231"/>
        <v>1</v>
      </c>
      <c r="BS163" s="169" t="str">
        <f t="shared" si="231"/>
        <v>0</v>
      </c>
      <c r="BT163" s="302" t="str">
        <f t="shared" si="232"/>
        <v>0</v>
      </c>
      <c r="BU163" s="302" t="str">
        <f t="shared" si="232"/>
        <v>1</v>
      </c>
      <c r="BV163" s="302" t="str">
        <f t="shared" si="232"/>
        <v>1</v>
      </c>
      <c r="BW163" s="303" t="str">
        <f t="shared" si="232"/>
        <v>0</v>
      </c>
      <c r="BX163" s="302" t="str">
        <f t="shared" si="232"/>
        <v>0</v>
      </c>
      <c r="BY163" s="302" t="str">
        <f t="shared" si="232"/>
        <v>0</v>
      </c>
      <c r="BZ163" s="302" t="str">
        <f t="shared" si="232"/>
        <v>0</v>
      </c>
      <c r="CA163" s="303" t="str">
        <f t="shared" si="232"/>
        <v>0</v>
      </c>
      <c r="CB163" s="164" t="str">
        <f t="shared" si="233"/>
        <v>0</v>
      </c>
      <c r="CC163" s="289" t="str">
        <f t="shared" si="233"/>
        <v>1</v>
      </c>
      <c r="CD163" s="340" t="str">
        <f t="shared" si="233"/>
        <v>0</v>
      </c>
      <c r="CE163" s="341" t="str">
        <f t="shared" si="233"/>
        <v>0</v>
      </c>
      <c r="CF163" s="340" t="str">
        <f t="shared" si="233"/>
        <v>0</v>
      </c>
      <c r="CG163" s="340" t="str">
        <f t="shared" si="233"/>
        <v>0</v>
      </c>
      <c r="CH163" s="340" t="str">
        <f t="shared" si="233"/>
        <v>0</v>
      </c>
      <c r="CI163" s="341" t="str">
        <f t="shared" si="233"/>
        <v>0</v>
      </c>
      <c r="CJ163" s="367"/>
      <c r="CK163" s="367"/>
      <c r="CL163" s="32" t="str">
        <f t="shared" si="223"/>
        <v>9C1B</v>
      </c>
      <c r="CM163" s="285">
        <f t="shared" si="182"/>
        <v>87</v>
      </c>
      <c r="CN163" s="285">
        <f t="shared" si="183"/>
        <v>97</v>
      </c>
      <c r="CO163" s="142">
        <f t="shared" si="184"/>
        <v>70.400000000000006</v>
      </c>
      <c r="CP163" s="142">
        <f t="shared" si="185"/>
        <v>21.333333333333336</v>
      </c>
      <c r="CQ163" s="154">
        <f t="shared" si="224"/>
        <v>4</v>
      </c>
      <c r="CR163" s="367"/>
      <c r="CS163" s="170">
        <f t="shared" si="186"/>
        <v>9</v>
      </c>
      <c r="CT163" s="23">
        <f t="shared" si="187"/>
        <v>12</v>
      </c>
      <c r="CU163" s="171">
        <f t="shared" si="188"/>
        <v>1</v>
      </c>
      <c r="CV163" s="23">
        <f t="shared" si="189"/>
        <v>11</v>
      </c>
      <c r="CW163" s="172">
        <f t="shared" si="190"/>
        <v>0</v>
      </c>
      <c r="CX163" s="24">
        <f t="shared" si="191"/>
        <v>8</v>
      </c>
      <c r="CY163" s="267">
        <f t="shared" si="192"/>
        <v>5</v>
      </c>
      <c r="CZ163" s="268">
        <f t="shared" si="193"/>
        <v>7</v>
      </c>
      <c r="DA163" s="267">
        <f t="shared" si="194"/>
        <v>0</v>
      </c>
      <c r="DB163" s="268">
        <f t="shared" si="195"/>
        <v>0</v>
      </c>
      <c r="DC163" s="173">
        <f t="shared" si="196"/>
        <v>4</v>
      </c>
      <c r="DD163" s="26">
        <f t="shared" si="197"/>
        <v>4</v>
      </c>
      <c r="DE163" s="173">
        <f t="shared" si="198"/>
        <v>0</v>
      </c>
      <c r="DF163" s="26">
        <f t="shared" si="199"/>
        <v>6</v>
      </c>
      <c r="DG163" s="326">
        <f t="shared" si="200"/>
        <v>6</v>
      </c>
      <c r="DH163" s="327">
        <f t="shared" si="201"/>
        <v>0</v>
      </c>
      <c r="DI163" s="172">
        <f t="shared" si="202"/>
        <v>4</v>
      </c>
      <c r="DJ163" s="24">
        <f t="shared" si="203"/>
        <v>0</v>
      </c>
      <c r="DK163" s="172"/>
      <c r="DL163" s="19">
        <f t="shared" si="204"/>
        <v>156</v>
      </c>
      <c r="DM163" s="19">
        <f t="shared" si="205"/>
        <v>27</v>
      </c>
      <c r="DN163" s="174">
        <f t="shared" si="206"/>
        <v>8</v>
      </c>
      <c r="DO163" s="278">
        <f t="shared" si="207"/>
        <v>87</v>
      </c>
      <c r="DP163" s="278">
        <f t="shared" si="208"/>
        <v>0</v>
      </c>
      <c r="DQ163" s="20">
        <f t="shared" si="209"/>
        <v>68</v>
      </c>
      <c r="DR163" s="20">
        <f t="shared" si="210"/>
        <v>6</v>
      </c>
      <c r="DS163" s="337">
        <f t="shared" si="211"/>
        <v>96</v>
      </c>
      <c r="DT163" s="174">
        <f t="shared" si="212"/>
        <v>64</v>
      </c>
      <c r="DU163" s="172">
        <f t="shared" si="213"/>
        <v>96</v>
      </c>
      <c r="DV163" s="172"/>
      <c r="DW163" s="172"/>
      <c r="DX163" s="172"/>
      <c r="DY163" s="172"/>
      <c r="DZ163" s="172"/>
      <c r="EA163" s="172"/>
      <c r="EB163" s="172"/>
      <c r="EC163" s="172"/>
      <c r="ED163" s="172"/>
      <c r="EE163" s="172"/>
      <c r="EF163" s="172"/>
      <c r="EG163" s="172"/>
      <c r="EH163" s="172"/>
      <c r="EI163" s="172"/>
      <c r="EJ163" s="172"/>
      <c r="EK163" s="172"/>
      <c r="EL163" s="172"/>
      <c r="EM163" s="172"/>
      <c r="EN163" s="172"/>
      <c r="EO163" s="172"/>
      <c r="EP163" s="172"/>
      <c r="EQ163" s="172"/>
      <c r="ER163" s="172"/>
      <c r="ES163" s="172"/>
      <c r="ET163" s="172"/>
      <c r="EU163" s="172"/>
      <c r="EV163" s="172"/>
      <c r="EW163" s="172"/>
      <c r="EX163" s="172"/>
      <c r="EY163" s="172"/>
      <c r="EZ163" s="172"/>
      <c r="FA163" s="172"/>
      <c r="FB163" s="172"/>
      <c r="FC163" s="172"/>
      <c r="FD163" s="172"/>
      <c r="FE163" s="172"/>
      <c r="FF163" s="172"/>
      <c r="FG163" s="172"/>
      <c r="FH163" s="172"/>
      <c r="FI163" s="172"/>
      <c r="FJ163" s="172"/>
      <c r="FK163" s="172"/>
      <c r="FL163" s="172"/>
      <c r="FM163" s="172"/>
      <c r="FN163" s="172"/>
      <c r="FO163" s="172"/>
      <c r="FP163" s="172"/>
      <c r="FQ163" s="172"/>
      <c r="FR163" s="172"/>
      <c r="FS163" s="172"/>
      <c r="FT163" s="172"/>
      <c r="FU163" s="172"/>
      <c r="FV163" s="172"/>
      <c r="FW163" s="172"/>
      <c r="FX163" s="172"/>
      <c r="FY163" s="172"/>
      <c r="FZ163" s="172"/>
      <c r="GA163" s="172"/>
      <c r="GB163" s="172"/>
      <c r="GC163" s="172"/>
      <c r="GD163" s="172"/>
      <c r="GE163" s="172"/>
      <c r="GF163" s="172"/>
      <c r="GG163" s="172"/>
      <c r="GH163" s="172"/>
      <c r="GI163" s="172"/>
      <c r="GJ163" s="172"/>
      <c r="GK163" s="172"/>
      <c r="GL163" s="172"/>
      <c r="GM163" s="172"/>
      <c r="GN163" s="172"/>
      <c r="GO163" s="172"/>
      <c r="GP163" s="172"/>
      <c r="GQ163" s="172"/>
      <c r="GR163" s="172"/>
      <c r="GS163" s="172"/>
      <c r="GT163" s="172"/>
      <c r="GU163" s="172"/>
      <c r="GV163" s="172"/>
      <c r="GW163" s="172"/>
      <c r="GX163" s="172"/>
      <c r="GY163" s="172"/>
      <c r="GZ163" s="172"/>
      <c r="HA163" s="172"/>
      <c r="HB163" s="172"/>
      <c r="HC163" s="172"/>
      <c r="HD163" s="172"/>
      <c r="HE163" s="172"/>
      <c r="HF163" s="172"/>
      <c r="HG163" s="172"/>
      <c r="HH163" s="172"/>
      <c r="HI163" s="172"/>
      <c r="HJ163" s="172"/>
      <c r="HK163" s="172"/>
      <c r="HL163" s="172"/>
      <c r="HM163" s="172"/>
      <c r="HN163" s="172"/>
      <c r="HO163" s="172"/>
      <c r="HP163" s="172"/>
      <c r="HQ163" s="172"/>
      <c r="HR163" s="172"/>
      <c r="HS163" s="172"/>
      <c r="HT163" s="172"/>
      <c r="HU163" s="172"/>
      <c r="HV163" s="172"/>
      <c r="HW163" s="172"/>
      <c r="HX163" s="172"/>
      <c r="HY163" s="172"/>
      <c r="HZ163" s="172"/>
      <c r="IA163" s="172"/>
      <c r="IB163" s="172"/>
      <c r="IC163" s="172"/>
      <c r="ID163" s="172"/>
      <c r="IE163" s="172"/>
      <c r="IF163" s="172"/>
      <c r="IG163" s="172"/>
      <c r="IH163" s="172"/>
      <c r="II163" s="172"/>
      <c r="IJ163" s="172"/>
      <c r="IK163" s="172"/>
      <c r="IL163" s="172"/>
      <c r="IM163" s="172"/>
      <c r="IN163" s="172"/>
      <c r="IO163" s="172"/>
      <c r="IP163" s="172"/>
      <c r="IQ163" s="172"/>
      <c r="IR163" s="172"/>
      <c r="IS163" s="172"/>
      <c r="IT163" s="172"/>
      <c r="IU163" s="172"/>
      <c r="IV163" s="172"/>
      <c r="IW163" s="172"/>
      <c r="IX163" s="172"/>
      <c r="IY163" s="172"/>
      <c r="IZ163" s="172"/>
      <c r="JA163" s="172"/>
      <c r="JB163" s="172"/>
      <c r="JC163" s="172"/>
      <c r="JD163" s="172"/>
      <c r="JE163" s="172"/>
      <c r="JF163" s="172"/>
      <c r="JG163" s="172"/>
      <c r="JH163" s="172"/>
      <c r="JI163" s="172"/>
      <c r="JJ163" s="172"/>
      <c r="JK163" s="172"/>
      <c r="JL163" s="172"/>
      <c r="JM163" s="172"/>
      <c r="JN163" s="172"/>
      <c r="JO163" s="172"/>
      <c r="JP163" s="172"/>
      <c r="JQ163" s="172"/>
      <c r="JR163" s="172"/>
      <c r="JS163" s="172"/>
      <c r="JT163" s="172"/>
      <c r="JU163" s="172"/>
      <c r="JV163" s="172"/>
      <c r="JW163" s="172"/>
      <c r="JX163" s="172"/>
      <c r="JY163" s="172"/>
      <c r="JZ163" s="172"/>
      <c r="KA163" s="172"/>
      <c r="KB163" s="172"/>
      <c r="KC163" s="172"/>
      <c r="KD163" s="172"/>
      <c r="KE163" s="172"/>
      <c r="KF163" s="172"/>
      <c r="KG163" s="172"/>
      <c r="KH163" s="172"/>
      <c r="KI163" s="172"/>
      <c r="KJ163" s="172"/>
      <c r="KK163" s="172"/>
      <c r="KL163" s="172"/>
      <c r="KM163" s="172"/>
      <c r="KN163" s="172"/>
      <c r="KO163" s="172"/>
      <c r="KP163" s="172"/>
      <c r="KQ163" s="172"/>
      <c r="KR163" s="172"/>
      <c r="KS163" s="172"/>
      <c r="KT163" s="172"/>
      <c r="KU163" s="172"/>
      <c r="KV163" s="172"/>
      <c r="KW163" s="172"/>
      <c r="KX163" s="172"/>
      <c r="KY163" s="172"/>
      <c r="KZ163" s="172"/>
      <c r="LA163" s="172"/>
      <c r="LB163" s="172"/>
      <c r="LC163" s="172"/>
      <c r="LD163" s="172"/>
      <c r="LE163" s="172"/>
      <c r="LF163" s="172"/>
      <c r="LG163" s="172"/>
      <c r="LH163" s="172"/>
      <c r="LI163" s="172"/>
      <c r="LJ163" s="172"/>
      <c r="LK163" s="172"/>
      <c r="LL163" s="172"/>
      <c r="LM163" s="172"/>
      <c r="LN163" s="172"/>
      <c r="LO163" s="172"/>
      <c r="LP163" s="172"/>
      <c r="LQ163" s="172"/>
      <c r="LR163" s="172"/>
      <c r="LS163" s="172"/>
      <c r="LT163" s="172"/>
      <c r="LU163" s="172"/>
      <c r="LV163" s="172"/>
      <c r="LW163" s="172"/>
      <c r="LX163" s="172"/>
      <c r="LY163" s="172"/>
      <c r="LZ163" s="172"/>
      <c r="MA163" s="172"/>
      <c r="MB163" s="172"/>
      <c r="MC163" s="172"/>
      <c r="MD163" s="172"/>
      <c r="ME163" s="172"/>
      <c r="MF163" s="172"/>
      <c r="MG163" s="172"/>
      <c r="MH163" s="172"/>
      <c r="MI163" s="172"/>
      <c r="MJ163" s="172"/>
      <c r="MK163" s="172"/>
      <c r="ML163" s="172"/>
      <c r="MM163" s="172"/>
      <c r="MN163" s="172"/>
      <c r="MO163" s="172"/>
      <c r="MP163" s="172"/>
      <c r="MQ163" s="172"/>
      <c r="MR163" s="172"/>
      <c r="MS163" s="172"/>
      <c r="MT163" s="172"/>
      <c r="MU163" s="172"/>
      <c r="MV163" s="172"/>
      <c r="MW163" s="172"/>
      <c r="MX163" s="172"/>
      <c r="MY163" s="172"/>
      <c r="MZ163" s="172"/>
      <c r="NA163" s="172"/>
      <c r="NB163" s="172"/>
      <c r="NC163" s="172"/>
      <c r="ND163" s="172"/>
      <c r="NE163" s="172"/>
      <c r="NF163" s="172"/>
      <c r="NG163" s="172"/>
      <c r="NH163" s="172"/>
      <c r="NI163" s="172"/>
      <c r="NJ163" s="172"/>
      <c r="NK163" s="172"/>
      <c r="NL163" s="172"/>
      <c r="NM163" s="172"/>
      <c r="NN163" s="172"/>
      <c r="NO163" s="172"/>
      <c r="NP163" s="172"/>
      <c r="NQ163" s="172"/>
      <c r="NR163" s="172"/>
      <c r="NS163" s="172"/>
      <c r="NT163" s="172"/>
      <c r="NU163" s="172"/>
      <c r="NV163" s="172"/>
      <c r="NW163" s="172"/>
      <c r="NX163" s="172"/>
      <c r="NY163" s="172"/>
      <c r="NZ163" s="172"/>
      <c r="OA163" s="172"/>
      <c r="OB163" s="172"/>
      <c r="OC163" s="172"/>
      <c r="OD163" s="172"/>
      <c r="OE163" s="172"/>
      <c r="OF163" s="172"/>
      <c r="OG163" s="172"/>
      <c r="OH163" s="172"/>
      <c r="OI163" s="172"/>
      <c r="OJ163" s="172"/>
      <c r="OK163" s="172"/>
      <c r="OL163" s="172"/>
      <c r="OM163" s="172"/>
      <c r="ON163" s="172"/>
      <c r="OO163" s="172"/>
      <c r="OP163" s="172"/>
      <c r="OQ163" s="172"/>
      <c r="OR163" s="172"/>
      <c r="OS163" s="172"/>
      <c r="OT163" s="172"/>
      <c r="OU163" s="172"/>
      <c r="OV163" s="172"/>
      <c r="OW163" s="172"/>
      <c r="OX163" s="172"/>
      <c r="OY163" s="172"/>
      <c r="OZ163" s="172"/>
      <c r="PA163" s="172"/>
      <c r="PB163" s="172"/>
      <c r="PC163" s="172"/>
      <c r="PD163" s="172"/>
      <c r="PE163" s="172"/>
      <c r="PF163" s="172"/>
      <c r="PG163" s="172"/>
      <c r="PH163" s="172"/>
      <c r="PI163" s="172"/>
      <c r="PJ163" s="172"/>
      <c r="PK163" s="172"/>
      <c r="PL163" s="172"/>
      <c r="PM163" s="172"/>
      <c r="PN163" s="172"/>
      <c r="PO163" s="172"/>
      <c r="PP163" s="172"/>
      <c r="PQ163" s="172"/>
      <c r="PR163" s="172"/>
      <c r="PS163" s="172"/>
      <c r="PT163" s="172"/>
      <c r="PU163" s="172"/>
      <c r="PV163" s="172"/>
      <c r="PW163" s="172"/>
      <c r="PX163" s="172"/>
      <c r="PY163" s="172"/>
      <c r="PZ163" s="172"/>
      <c r="QA163" s="172"/>
      <c r="QB163" s="172"/>
      <c r="QC163" s="172"/>
      <c r="QD163" s="172"/>
      <c r="QE163" s="172"/>
      <c r="QF163" s="172"/>
      <c r="QG163" s="172"/>
      <c r="QH163" s="172"/>
      <c r="QI163" s="172"/>
      <c r="QJ163" s="172"/>
      <c r="QK163" s="172"/>
      <c r="QL163" s="172"/>
      <c r="QM163" s="172"/>
      <c r="QN163" s="172"/>
      <c r="QO163" s="172"/>
      <c r="QP163" s="172"/>
      <c r="QQ163" s="172"/>
      <c r="QR163" s="172"/>
      <c r="QS163" s="172"/>
      <c r="QT163" s="172"/>
      <c r="QU163" s="172"/>
      <c r="QV163" s="172"/>
      <c r="QW163" s="172"/>
      <c r="QX163" s="172"/>
      <c r="QY163" s="172"/>
      <c r="QZ163" s="172"/>
      <c r="RA163" s="172"/>
      <c r="RB163" s="172"/>
      <c r="RC163" s="172"/>
      <c r="RD163" s="172"/>
      <c r="RE163" s="172"/>
      <c r="RF163" s="172"/>
      <c r="RG163" s="172"/>
      <c r="RH163" s="172"/>
      <c r="RI163" s="172"/>
      <c r="RJ163" s="172"/>
      <c r="RK163" s="172"/>
      <c r="RL163" s="172"/>
      <c r="RM163" s="172"/>
      <c r="RN163" s="172"/>
      <c r="RO163" s="172"/>
      <c r="RP163" s="172"/>
      <c r="RQ163" s="172"/>
      <c r="RR163" s="172"/>
      <c r="RS163" s="172"/>
      <c r="RT163" s="172"/>
      <c r="RU163" s="172"/>
      <c r="RV163" s="172"/>
      <c r="RW163" s="172"/>
      <c r="RX163" s="172"/>
      <c r="RY163" s="172"/>
      <c r="RZ163" s="172"/>
      <c r="SA163" s="172"/>
      <c r="SB163" s="172"/>
      <c r="SC163" s="172"/>
      <c r="SD163" s="172"/>
      <c r="SE163" s="172"/>
      <c r="SF163" s="172"/>
      <c r="SG163" s="172"/>
      <c r="SH163" s="172"/>
      <c r="SI163" s="172"/>
      <c r="SJ163" s="172"/>
      <c r="SK163" s="172"/>
      <c r="SL163" s="172"/>
      <c r="SM163" s="172"/>
      <c r="SN163" s="172"/>
      <c r="SO163" s="172"/>
      <c r="SP163" s="172"/>
      <c r="SQ163" s="172"/>
      <c r="SR163" s="172"/>
      <c r="SS163" s="172"/>
      <c r="ST163" s="172"/>
      <c r="SU163" s="172"/>
      <c r="SV163" s="172"/>
      <c r="SW163" s="172"/>
      <c r="SX163" s="172"/>
      <c r="SY163" s="172"/>
      <c r="SZ163" s="172"/>
      <c r="TA163" s="172"/>
      <c r="TB163" s="172"/>
      <c r="TC163" s="172"/>
      <c r="TD163" s="172"/>
      <c r="TE163" s="172"/>
      <c r="TF163" s="172"/>
      <c r="TG163" s="172"/>
      <c r="TH163" s="172"/>
      <c r="TI163" s="172"/>
      <c r="TJ163" s="172"/>
      <c r="TK163" s="172"/>
      <c r="TL163" s="172"/>
      <c r="TM163" s="172"/>
      <c r="TN163" s="172"/>
      <c r="TO163" s="172"/>
      <c r="TP163" s="172"/>
      <c r="TQ163" s="172"/>
      <c r="TR163" s="172"/>
      <c r="TS163" s="172"/>
      <c r="TT163" s="172"/>
      <c r="TU163" s="172"/>
      <c r="TV163" s="172"/>
      <c r="TW163" s="172"/>
      <c r="TX163" s="172"/>
      <c r="TY163" s="172"/>
      <c r="TZ163" s="172"/>
      <c r="UA163" s="172"/>
      <c r="UB163" s="172"/>
      <c r="UC163" s="172"/>
      <c r="UD163" s="172"/>
      <c r="UE163" s="172"/>
      <c r="UF163" s="172"/>
      <c r="UG163" s="172"/>
      <c r="UH163" s="172"/>
      <c r="UI163" s="172"/>
      <c r="UJ163" s="172"/>
      <c r="UK163" s="172"/>
      <c r="UL163" s="172"/>
      <c r="UM163" s="172"/>
      <c r="UN163" s="172"/>
      <c r="UO163" s="172"/>
      <c r="UP163" s="172"/>
      <c r="UQ163" s="172"/>
      <c r="UR163" s="172"/>
      <c r="US163" s="172"/>
      <c r="UT163" s="172"/>
      <c r="UU163" s="172"/>
      <c r="UV163" s="172"/>
      <c r="UW163" s="172"/>
      <c r="UX163" s="172"/>
      <c r="UY163" s="172"/>
      <c r="UZ163" s="172"/>
      <c r="VA163" s="172"/>
      <c r="VB163" s="172"/>
      <c r="VC163" s="172"/>
      <c r="VD163" s="172"/>
      <c r="VE163" s="172"/>
      <c r="VF163" s="172"/>
      <c r="VG163" s="172"/>
      <c r="VH163" s="172"/>
      <c r="VI163" s="172"/>
      <c r="VJ163" s="172"/>
      <c r="VK163" s="172"/>
      <c r="VL163" s="172"/>
      <c r="VM163" s="172"/>
      <c r="VN163" s="172"/>
      <c r="VO163" s="172"/>
      <c r="VP163" s="172"/>
      <c r="VQ163" s="172"/>
      <c r="VR163" s="172"/>
      <c r="VS163" s="172"/>
      <c r="VT163" s="172"/>
      <c r="VU163" s="172"/>
      <c r="VV163" s="172"/>
      <c r="VW163" s="172"/>
      <c r="VX163" s="172"/>
      <c r="VY163" s="172"/>
      <c r="VZ163" s="172"/>
      <c r="WA163" s="172"/>
      <c r="WB163" s="172"/>
      <c r="WC163" s="172"/>
      <c r="WD163" s="172"/>
      <c r="WE163" s="172"/>
      <c r="WF163" s="172"/>
      <c r="WG163" s="172"/>
      <c r="WH163" s="172"/>
      <c r="WI163" s="172"/>
      <c r="WJ163" s="172"/>
      <c r="WK163" s="172"/>
      <c r="WL163" s="172"/>
      <c r="WM163" s="172"/>
      <c r="WN163" s="172"/>
      <c r="WO163" s="172"/>
      <c r="WP163" s="172"/>
      <c r="WQ163" s="172"/>
      <c r="WR163" s="172"/>
      <c r="WS163" s="172"/>
      <c r="WT163" s="172"/>
      <c r="WU163" s="172"/>
      <c r="WV163" s="172"/>
      <c r="WW163" s="172"/>
      <c r="WX163" s="172"/>
      <c r="WY163" s="172"/>
      <c r="WZ163" s="172"/>
      <c r="XA163" s="172"/>
      <c r="XB163" s="172"/>
      <c r="XC163" s="172"/>
      <c r="XD163" s="172"/>
      <c r="XE163" s="172"/>
      <c r="XF163" s="172"/>
      <c r="XG163" s="172"/>
      <c r="XH163" s="172"/>
      <c r="XI163" s="172"/>
      <c r="XJ163" s="172"/>
      <c r="XK163" s="172"/>
      <c r="XL163" s="172"/>
      <c r="XM163" s="172"/>
      <c r="XN163" s="172"/>
      <c r="XO163" s="172"/>
      <c r="XP163" s="172"/>
      <c r="XQ163" s="172"/>
      <c r="XR163" s="172"/>
      <c r="XS163" s="172"/>
      <c r="XT163" s="172"/>
      <c r="XU163" s="172"/>
      <c r="XV163" s="172"/>
      <c r="XW163" s="172"/>
      <c r="XX163" s="172"/>
      <c r="XY163" s="172"/>
      <c r="XZ163" s="172"/>
      <c r="YA163" s="172"/>
      <c r="YB163" s="172"/>
      <c r="YC163" s="172"/>
      <c r="YD163" s="172"/>
      <c r="YE163" s="172"/>
      <c r="YF163" s="172"/>
      <c r="YG163" s="172"/>
      <c r="YH163" s="172"/>
      <c r="YI163" s="172"/>
      <c r="YJ163" s="172"/>
      <c r="YK163" s="172"/>
      <c r="YL163" s="172"/>
      <c r="YM163" s="172"/>
      <c r="YN163" s="172"/>
      <c r="YO163" s="172"/>
      <c r="YP163" s="172"/>
      <c r="YQ163" s="172"/>
      <c r="YR163" s="172"/>
      <c r="YS163" s="172"/>
      <c r="YT163" s="172"/>
      <c r="YU163" s="172"/>
      <c r="YV163" s="172"/>
      <c r="YW163" s="172"/>
      <c r="YX163" s="172"/>
      <c r="YY163" s="172"/>
      <c r="YZ163" s="172"/>
      <c r="ZA163" s="172"/>
      <c r="ZB163" s="172"/>
      <c r="ZC163" s="172"/>
      <c r="ZD163" s="172"/>
      <c r="ZE163" s="172"/>
      <c r="ZF163" s="172"/>
      <c r="ZG163" s="172"/>
      <c r="ZH163" s="172"/>
      <c r="ZI163" s="172"/>
      <c r="ZJ163" s="172"/>
      <c r="ZK163" s="172"/>
      <c r="ZL163" s="172"/>
      <c r="ZM163" s="172"/>
      <c r="ZN163" s="172"/>
      <c r="ZO163" s="172"/>
      <c r="ZP163" s="172"/>
      <c r="ZQ163" s="172"/>
      <c r="ZR163" s="172"/>
      <c r="ZS163" s="172"/>
      <c r="ZT163" s="172"/>
      <c r="ZU163" s="172"/>
      <c r="ZV163" s="172"/>
      <c r="ZW163" s="172"/>
      <c r="ZX163" s="172"/>
      <c r="ZY163" s="172"/>
      <c r="ZZ163" s="172"/>
      <c r="AAA163" s="172"/>
      <c r="AAB163" s="172"/>
      <c r="AAC163" s="172"/>
      <c r="AAD163" s="172"/>
      <c r="AAE163" s="172"/>
      <c r="AAF163" s="172"/>
      <c r="AAG163" s="172"/>
      <c r="AAH163" s="172"/>
      <c r="AAI163" s="172"/>
      <c r="AAJ163" s="172"/>
      <c r="AAK163" s="172"/>
      <c r="AAL163" s="172"/>
      <c r="AAM163" s="172"/>
      <c r="AAN163" s="172"/>
      <c r="AAO163" s="172"/>
      <c r="AAP163" s="172"/>
      <c r="AAQ163" s="172"/>
      <c r="AAR163" s="172"/>
      <c r="AAS163" s="172"/>
      <c r="AAT163" s="172"/>
      <c r="AAU163" s="172"/>
      <c r="AAV163" s="172"/>
      <c r="AAW163" s="172"/>
      <c r="AAX163" s="172"/>
      <c r="AAY163" s="172"/>
      <c r="AAZ163" s="172"/>
      <c r="ABA163" s="172"/>
      <c r="ABB163" s="172"/>
      <c r="ABC163" s="172"/>
      <c r="ABD163" s="172"/>
      <c r="ABE163" s="172"/>
      <c r="ABF163" s="172"/>
      <c r="ABG163" s="172"/>
      <c r="ABH163" s="172"/>
      <c r="ABI163" s="172"/>
      <c r="ABJ163" s="172"/>
      <c r="ABK163" s="172"/>
      <c r="ABL163" s="172"/>
      <c r="ABM163" s="172"/>
      <c r="ABN163" s="172"/>
      <c r="ABO163" s="172"/>
      <c r="ABP163" s="172"/>
      <c r="ABQ163" s="172"/>
      <c r="ABR163" s="172"/>
      <c r="ABS163" s="172"/>
      <c r="ABT163" s="172"/>
      <c r="ABU163" s="172"/>
      <c r="ABV163" s="172"/>
      <c r="ABW163" s="172"/>
      <c r="ABX163" s="172"/>
      <c r="ABY163" s="172"/>
      <c r="ABZ163" s="172"/>
      <c r="ACA163" s="172"/>
      <c r="ACB163" s="172"/>
      <c r="ACC163" s="172"/>
      <c r="ACD163" s="172"/>
      <c r="ACE163" s="172"/>
      <c r="ACF163" s="172"/>
      <c r="ACG163" s="172"/>
      <c r="ACH163" s="172"/>
      <c r="ACI163" s="172"/>
      <c r="ACJ163" s="172"/>
      <c r="ACK163" s="172"/>
      <c r="ACL163" s="172"/>
      <c r="ACM163" s="172"/>
      <c r="ACN163" s="172"/>
      <c r="ACO163" s="172"/>
      <c r="ACP163" s="172"/>
      <c r="ACQ163" s="172"/>
      <c r="ACR163" s="172"/>
      <c r="ACS163" s="172"/>
      <c r="ACT163" s="172"/>
      <c r="ACU163" s="172"/>
      <c r="ACV163" s="172"/>
      <c r="ACW163" s="172"/>
      <c r="ACX163" s="172"/>
      <c r="ACY163" s="172"/>
      <c r="ACZ163" s="172"/>
      <c r="ADA163" s="172"/>
      <c r="ADB163" s="172"/>
      <c r="ADC163" s="172"/>
      <c r="ADD163" s="172"/>
      <c r="ADE163" s="172"/>
      <c r="ADF163" s="172"/>
      <c r="ADG163" s="172"/>
      <c r="ADH163" s="172"/>
      <c r="ADI163" s="172"/>
      <c r="ADJ163" s="172"/>
      <c r="ADK163" s="172"/>
      <c r="ADL163" s="172"/>
      <c r="ADM163" s="172"/>
      <c r="ADN163" s="172"/>
      <c r="ADO163" s="172"/>
      <c r="ADP163" s="172"/>
      <c r="ADQ163" s="172"/>
      <c r="ADR163" s="172"/>
      <c r="ADS163" s="172"/>
      <c r="ADT163" s="172"/>
      <c r="ADU163" s="172"/>
      <c r="ADV163" s="172"/>
      <c r="ADW163" s="172"/>
      <c r="ADX163" s="172"/>
      <c r="ADY163" s="172"/>
      <c r="ADZ163" s="172"/>
      <c r="AEA163" s="172"/>
      <c r="AEB163" s="172"/>
      <c r="AEC163" s="172"/>
      <c r="AED163" s="172"/>
      <c r="AEE163" s="172"/>
      <c r="AEF163" s="172"/>
      <c r="AEG163" s="172"/>
      <c r="AEH163" s="172"/>
      <c r="AEI163" s="172"/>
      <c r="AEJ163" s="172"/>
      <c r="AEK163" s="172"/>
      <c r="AEL163" s="172"/>
      <c r="AEM163" s="172"/>
      <c r="AEN163" s="172"/>
      <c r="AEO163" s="172"/>
      <c r="AEP163" s="172"/>
      <c r="AEQ163" s="172"/>
      <c r="AER163" s="172"/>
      <c r="AES163" s="172"/>
      <c r="AET163" s="172"/>
      <c r="AEU163" s="172"/>
      <c r="AEV163" s="172"/>
      <c r="AEW163" s="172"/>
      <c r="AEX163" s="172"/>
      <c r="AEY163" s="172"/>
      <c r="AEZ163" s="172"/>
      <c r="AFA163" s="172"/>
      <c r="AFB163" s="172"/>
      <c r="AFC163" s="172"/>
      <c r="AFD163" s="172"/>
      <c r="AFE163" s="172"/>
      <c r="AFF163" s="172"/>
      <c r="AFG163" s="172"/>
      <c r="AFH163" s="172"/>
      <c r="AFI163" s="172"/>
      <c r="AFJ163" s="172"/>
      <c r="AFK163" s="172"/>
      <c r="AFL163" s="172"/>
      <c r="AFM163" s="172"/>
      <c r="AFN163" s="172"/>
      <c r="AFO163" s="172"/>
      <c r="AFP163" s="172"/>
      <c r="AFQ163" s="172"/>
      <c r="AFR163" s="172"/>
      <c r="AFS163" s="172"/>
      <c r="AFT163" s="172"/>
      <c r="AFU163" s="172"/>
      <c r="AFV163" s="172"/>
      <c r="AFW163" s="172"/>
      <c r="AFX163" s="172"/>
      <c r="AFY163" s="172"/>
      <c r="AFZ163" s="172"/>
      <c r="AGA163" s="172"/>
      <c r="AGB163" s="172"/>
      <c r="AGC163" s="172"/>
      <c r="AGD163" s="172"/>
      <c r="AGE163" s="172"/>
      <c r="AGF163" s="172"/>
      <c r="AGG163" s="172"/>
      <c r="AGH163" s="172"/>
      <c r="AGI163" s="172"/>
      <c r="AGJ163" s="172"/>
      <c r="AGK163" s="172"/>
      <c r="AGL163" s="172"/>
      <c r="AGM163" s="172"/>
      <c r="AGN163" s="172"/>
      <c r="AGO163" s="172"/>
      <c r="AGP163" s="172"/>
      <c r="AGQ163" s="172"/>
      <c r="AGR163" s="172"/>
      <c r="AGS163" s="172"/>
      <c r="AGT163" s="172"/>
      <c r="AGU163" s="172"/>
      <c r="AGV163" s="172"/>
      <c r="AGW163" s="172"/>
      <c r="AGX163" s="172"/>
      <c r="AGY163" s="172"/>
      <c r="AGZ163" s="172"/>
      <c r="AHA163" s="172"/>
      <c r="AHB163" s="172"/>
      <c r="AHC163" s="172"/>
      <c r="AHD163" s="172"/>
      <c r="AHE163" s="172"/>
      <c r="AHF163" s="172"/>
      <c r="AHG163" s="172"/>
      <c r="AHH163" s="172"/>
      <c r="AHI163" s="172"/>
      <c r="AHJ163" s="172"/>
      <c r="AHK163" s="172"/>
      <c r="AHL163" s="172"/>
      <c r="AHM163" s="172"/>
      <c r="AHN163" s="172"/>
      <c r="AHO163" s="172"/>
      <c r="AHP163" s="172"/>
      <c r="AHQ163" s="172"/>
      <c r="AHR163" s="172"/>
      <c r="AHS163" s="172"/>
      <c r="AHT163" s="172"/>
      <c r="AHU163" s="172"/>
      <c r="AHV163" s="172"/>
      <c r="AHW163" s="172"/>
      <c r="AHX163" s="172"/>
      <c r="AHY163" s="172"/>
      <c r="AHZ163" s="172"/>
      <c r="AIA163" s="172"/>
      <c r="AIB163" s="172"/>
      <c r="AIC163" s="172"/>
      <c r="AID163" s="172"/>
      <c r="AIE163" s="172"/>
      <c r="AIF163" s="172"/>
      <c r="AIG163" s="172"/>
      <c r="AIH163" s="172"/>
      <c r="AII163" s="172"/>
      <c r="AIJ163" s="172"/>
      <c r="AIK163" s="172"/>
      <c r="AIL163" s="172"/>
      <c r="AIM163" s="172"/>
      <c r="AIN163" s="172"/>
      <c r="AIO163" s="172"/>
      <c r="AIP163" s="172"/>
      <c r="AIQ163" s="172"/>
      <c r="AIR163" s="172"/>
      <c r="AIS163" s="172"/>
      <c r="AIT163" s="172"/>
      <c r="AIU163" s="172"/>
      <c r="AIV163" s="172"/>
      <c r="AIW163" s="172"/>
      <c r="AIX163" s="172"/>
      <c r="AIY163" s="172"/>
      <c r="AIZ163" s="172"/>
      <c r="AJA163" s="172"/>
      <c r="AJB163" s="172"/>
      <c r="AJC163" s="172"/>
      <c r="AJD163" s="172"/>
      <c r="AJE163" s="172"/>
      <c r="AJF163" s="172"/>
      <c r="AJG163" s="172"/>
      <c r="AJH163" s="172"/>
      <c r="AJI163" s="172"/>
      <c r="AJJ163" s="172"/>
      <c r="AJK163" s="172"/>
      <c r="AJL163" s="172"/>
      <c r="AJM163" s="172"/>
      <c r="AJN163" s="172"/>
      <c r="AJO163" s="172"/>
      <c r="AJP163" s="172"/>
      <c r="AJQ163" s="172"/>
      <c r="AJR163" s="172"/>
      <c r="AJS163" s="172"/>
      <c r="AJT163" s="172"/>
      <c r="AJU163" s="172"/>
      <c r="AJV163" s="172"/>
      <c r="AJW163" s="172"/>
      <c r="AJX163" s="172"/>
      <c r="AJY163" s="172"/>
      <c r="AJZ163" s="172"/>
      <c r="AKA163" s="172"/>
      <c r="AKB163" s="172"/>
      <c r="AKC163" s="172"/>
      <c r="AKD163" s="172"/>
      <c r="AKE163" s="172"/>
      <c r="AKF163" s="172"/>
      <c r="AKG163" s="172"/>
      <c r="AKH163" s="172"/>
      <c r="AKI163" s="172"/>
      <c r="AKJ163" s="172"/>
      <c r="AKK163" s="172"/>
      <c r="AKL163" s="172"/>
      <c r="AKM163" s="172"/>
      <c r="AKN163" s="172"/>
      <c r="AKO163" s="172"/>
      <c r="AKP163" s="172"/>
      <c r="AKQ163" s="172"/>
      <c r="AKR163" s="172"/>
      <c r="AKS163" s="172"/>
      <c r="AKT163" s="172"/>
      <c r="AKU163" s="172"/>
      <c r="AKV163" s="172"/>
      <c r="AKW163" s="172"/>
      <c r="AKX163" s="172"/>
      <c r="AKY163" s="172"/>
      <c r="AKZ163" s="172"/>
      <c r="ALA163" s="172"/>
      <c r="ALB163" s="172"/>
      <c r="ALC163" s="172"/>
      <c r="ALD163" s="172"/>
      <c r="ALE163" s="172"/>
      <c r="ALF163" s="172"/>
      <c r="ALG163" s="172"/>
      <c r="ALH163" s="172"/>
      <c r="ALI163" s="172"/>
      <c r="ALJ163" s="172"/>
      <c r="ALK163" s="172"/>
      <c r="ALL163" s="172"/>
      <c r="ALM163" s="172"/>
      <c r="ALN163" s="172"/>
      <c r="ALO163" s="172"/>
      <c r="ALP163" s="172"/>
      <c r="ALQ163" s="172"/>
      <c r="ALR163" s="172"/>
      <c r="ALS163" s="172"/>
      <c r="ALT163" s="172"/>
      <c r="ALU163" s="172"/>
      <c r="ALV163" s="172"/>
      <c r="ALW163" s="172"/>
      <c r="ALX163" s="172"/>
      <c r="ALY163" s="172"/>
      <c r="ALZ163" s="172"/>
      <c r="AMA163" s="172"/>
      <c r="AMB163" s="172"/>
      <c r="AMC163" s="172"/>
      <c r="AMD163" s="172"/>
      <c r="AME163" s="172"/>
      <c r="AMF163" s="172"/>
      <c r="AMG163" s="172"/>
      <c r="AMH163" s="172"/>
      <c r="AMI163" s="172"/>
      <c r="AMJ163" s="172"/>
      <c r="AMK163" s="172"/>
      <c r="AML163" s="172"/>
    </row>
    <row r="164" spans="1:1026" s="282" customFormat="1">
      <c r="A164" s="408" t="s">
        <v>587</v>
      </c>
      <c r="B164" s="408" t="s">
        <v>588</v>
      </c>
      <c r="C164" s="154">
        <f t="shared" si="169"/>
        <v>17</v>
      </c>
      <c r="D164" s="167">
        <f t="shared" si="170"/>
        <v>68</v>
      </c>
      <c r="E164" s="166" t="str">
        <f t="shared" si="171"/>
        <v>9C</v>
      </c>
      <c r="F164" s="367" t="str">
        <f t="shared" si="172"/>
        <v>1B</v>
      </c>
      <c r="G164" s="367" t="str">
        <f t="shared" si="173"/>
        <v>0A</v>
      </c>
      <c r="H164" s="367" t="str">
        <f t="shared" si="174"/>
        <v>57</v>
      </c>
      <c r="I164" s="367" t="str">
        <f t="shared" si="175"/>
        <v>00</v>
      </c>
      <c r="J164" s="367" t="str">
        <f t="shared" si="176"/>
        <v>45</v>
      </c>
      <c r="K164" s="367" t="str">
        <f t="shared" si="177"/>
        <v>06</v>
      </c>
      <c r="L164" s="367" t="str">
        <f t="shared" si="178"/>
        <v>63</v>
      </c>
      <c r="M164" s="367" t="str">
        <f t="shared" si="179"/>
        <v>4</v>
      </c>
      <c r="N164" s="367" t="str">
        <f t="shared" si="180"/>
        <v/>
      </c>
      <c r="O164" s="156" t="str">
        <f t="shared" si="181"/>
        <v/>
      </c>
      <c r="P164" s="157" t="str">
        <f t="shared" si="225"/>
        <v>1</v>
      </c>
      <c r="Q164" s="158" t="str">
        <f t="shared" si="225"/>
        <v>0</v>
      </c>
      <c r="R164" s="158" t="str">
        <f t="shared" si="225"/>
        <v>0</v>
      </c>
      <c r="S164" s="159" t="str">
        <f t="shared" si="225"/>
        <v>1</v>
      </c>
      <c r="T164" s="158" t="str">
        <f t="shared" si="225"/>
        <v>1</v>
      </c>
      <c r="U164" s="158" t="str">
        <f t="shared" si="225"/>
        <v>1</v>
      </c>
      <c r="V164" s="158" t="str">
        <f t="shared" si="225"/>
        <v>0</v>
      </c>
      <c r="W164" s="159" t="str">
        <f t="shared" si="225"/>
        <v>0</v>
      </c>
      <c r="X164" s="158" t="str">
        <f t="shared" si="226"/>
        <v>0</v>
      </c>
      <c r="Y164" s="158" t="str">
        <f t="shared" si="226"/>
        <v>0</v>
      </c>
      <c r="Z164" s="158" t="str">
        <f t="shared" si="226"/>
        <v>0</v>
      </c>
      <c r="AA164" s="159" t="str">
        <f t="shared" si="226"/>
        <v>1</v>
      </c>
      <c r="AB164" s="161" t="str">
        <f t="shared" si="226"/>
        <v>1</v>
      </c>
      <c r="AC164" s="161" t="str">
        <f t="shared" si="226"/>
        <v>0</v>
      </c>
      <c r="AD164" s="158" t="str">
        <f t="shared" si="226"/>
        <v>1</v>
      </c>
      <c r="AE164" s="159" t="str">
        <f t="shared" si="226"/>
        <v>1</v>
      </c>
      <c r="AF164" s="367" t="str">
        <f t="shared" si="227"/>
        <v>0</v>
      </c>
      <c r="AG164" s="162" t="str">
        <f t="shared" si="227"/>
        <v>0</v>
      </c>
      <c r="AH164" s="163" t="str">
        <f t="shared" si="227"/>
        <v>0</v>
      </c>
      <c r="AI164" s="165" t="str">
        <f t="shared" si="227"/>
        <v>0</v>
      </c>
      <c r="AJ164" s="164" t="str">
        <f t="shared" si="227"/>
        <v>1</v>
      </c>
      <c r="AK164" s="164" t="str">
        <f t="shared" si="227"/>
        <v>0</v>
      </c>
      <c r="AL164" s="289" t="str">
        <f t="shared" si="227"/>
        <v>1</v>
      </c>
      <c r="AM164" s="165" t="str">
        <f t="shared" si="227"/>
        <v>0</v>
      </c>
      <c r="AN164" s="230" t="str">
        <f t="shared" si="228"/>
        <v>0</v>
      </c>
      <c r="AO164" s="230" t="str">
        <f t="shared" si="228"/>
        <v>1</v>
      </c>
      <c r="AP164" s="230" t="str">
        <f t="shared" si="228"/>
        <v>0</v>
      </c>
      <c r="AQ164" s="231" t="str">
        <f t="shared" si="228"/>
        <v>1</v>
      </c>
      <c r="AR164" s="230" t="str">
        <f t="shared" si="228"/>
        <v>0</v>
      </c>
      <c r="AS164" s="230" t="str">
        <f t="shared" si="228"/>
        <v>1</v>
      </c>
      <c r="AT164" s="230" t="str">
        <f t="shared" si="228"/>
        <v>1</v>
      </c>
      <c r="AU164" s="231" t="str">
        <f t="shared" si="228"/>
        <v>1</v>
      </c>
      <c r="AV164" s="230" t="str">
        <f t="shared" si="229"/>
        <v>0</v>
      </c>
      <c r="AW164" s="232" t="str">
        <f t="shared" si="229"/>
        <v>0</v>
      </c>
      <c r="AX164" s="232" t="str">
        <f t="shared" si="229"/>
        <v>0</v>
      </c>
      <c r="AY164" s="233" t="str">
        <f t="shared" si="229"/>
        <v>0</v>
      </c>
      <c r="AZ164" s="232" t="str">
        <f t="shared" si="229"/>
        <v>0</v>
      </c>
      <c r="BA164" s="232" t="str">
        <f t="shared" si="229"/>
        <v>0</v>
      </c>
      <c r="BB164" s="232" t="str">
        <f t="shared" si="229"/>
        <v>0</v>
      </c>
      <c r="BC164" s="233" t="str">
        <f t="shared" si="229"/>
        <v>0</v>
      </c>
      <c r="BD164" s="168" t="str">
        <f t="shared" si="230"/>
        <v>0</v>
      </c>
      <c r="BE164" s="168" t="str">
        <f t="shared" si="230"/>
        <v>1</v>
      </c>
      <c r="BF164" s="168" t="str">
        <f t="shared" si="230"/>
        <v>0</v>
      </c>
      <c r="BG164" s="169" t="str">
        <f t="shared" si="230"/>
        <v>0</v>
      </c>
      <c r="BH164" s="168" t="str">
        <f t="shared" si="230"/>
        <v>0</v>
      </c>
      <c r="BI164" s="168" t="str">
        <f t="shared" si="230"/>
        <v>1</v>
      </c>
      <c r="BJ164" s="168" t="str">
        <f t="shared" si="230"/>
        <v>0</v>
      </c>
      <c r="BK164" s="169" t="str">
        <f t="shared" si="230"/>
        <v>1</v>
      </c>
      <c r="BL164" s="168" t="str">
        <f t="shared" si="231"/>
        <v>0</v>
      </c>
      <c r="BM164" s="168" t="str">
        <f t="shared" si="231"/>
        <v>0</v>
      </c>
      <c r="BN164" s="168" t="str">
        <f t="shared" si="231"/>
        <v>0</v>
      </c>
      <c r="BO164" s="169" t="str">
        <f t="shared" si="231"/>
        <v>0</v>
      </c>
      <c r="BP164" s="168" t="str">
        <f t="shared" si="231"/>
        <v>0</v>
      </c>
      <c r="BQ164" s="168" t="str">
        <f t="shared" si="231"/>
        <v>1</v>
      </c>
      <c r="BR164" s="168" t="str">
        <f t="shared" si="231"/>
        <v>1</v>
      </c>
      <c r="BS164" s="169" t="str">
        <f t="shared" si="231"/>
        <v>0</v>
      </c>
      <c r="BT164" s="302" t="str">
        <f t="shared" si="232"/>
        <v>0</v>
      </c>
      <c r="BU164" s="302" t="str">
        <f t="shared" si="232"/>
        <v>1</v>
      </c>
      <c r="BV164" s="302" t="str">
        <f t="shared" si="232"/>
        <v>1</v>
      </c>
      <c r="BW164" s="303" t="str">
        <f t="shared" si="232"/>
        <v>0</v>
      </c>
      <c r="BX164" s="302" t="str">
        <f t="shared" si="232"/>
        <v>0</v>
      </c>
      <c r="BY164" s="302" t="str">
        <f t="shared" si="232"/>
        <v>0</v>
      </c>
      <c r="BZ164" s="302" t="str">
        <f t="shared" si="232"/>
        <v>1</v>
      </c>
      <c r="CA164" s="303" t="str">
        <f t="shared" si="232"/>
        <v>1</v>
      </c>
      <c r="CB164" s="164" t="str">
        <f t="shared" si="233"/>
        <v>0</v>
      </c>
      <c r="CC164" s="289" t="str">
        <f t="shared" si="233"/>
        <v>1</v>
      </c>
      <c r="CD164" s="340" t="str">
        <f t="shared" si="233"/>
        <v>0</v>
      </c>
      <c r="CE164" s="341" t="str">
        <f t="shared" si="233"/>
        <v>0</v>
      </c>
      <c r="CF164" s="340" t="str">
        <f t="shared" si="233"/>
        <v>0</v>
      </c>
      <c r="CG164" s="340" t="str">
        <f t="shared" si="233"/>
        <v>0</v>
      </c>
      <c r="CH164" s="340" t="str">
        <f t="shared" si="233"/>
        <v>0</v>
      </c>
      <c r="CI164" s="341" t="str">
        <f t="shared" si="233"/>
        <v>0</v>
      </c>
      <c r="CJ164" s="367"/>
      <c r="CK164" s="367"/>
      <c r="CL164" s="32" t="str">
        <f t="shared" si="223"/>
        <v>9C1B</v>
      </c>
      <c r="CM164" s="285">
        <f t="shared" si="182"/>
        <v>87</v>
      </c>
      <c r="CN164" s="285">
        <f t="shared" si="183"/>
        <v>97</v>
      </c>
      <c r="CO164" s="142">
        <f t="shared" si="184"/>
        <v>70.5</v>
      </c>
      <c r="CP164" s="142">
        <f t="shared" si="185"/>
        <v>21.388888888888889</v>
      </c>
      <c r="CQ164" s="154">
        <f t="shared" si="224"/>
        <v>5</v>
      </c>
      <c r="CR164" s="367"/>
      <c r="CS164" s="170">
        <f t="shared" si="186"/>
        <v>9</v>
      </c>
      <c r="CT164" s="23">
        <f t="shared" si="187"/>
        <v>12</v>
      </c>
      <c r="CU164" s="171">
        <f t="shared" si="188"/>
        <v>1</v>
      </c>
      <c r="CV164" s="23">
        <f t="shared" si="189"/>
        <v>11</v>
      </c>
      <c r="CW164" s="172">
        <f t="shared" si="190"/>
        <v>0</v>
      </c>
      <c r="CX164" s="24">
        <f t="shared" si="191"/>
        <v>10</v>
      </c>
      <c r="CY164" s="267">
        <f t="shared" si="192"/>
        <v>5</v>
      </c>
      <c r="CZ164" s="268">
        <f t="shared" si="193"/>
        <v>7</v>
      </c>
      <c r="DA164" s="267">
        <f t="shared" si="194"/>
        <v>0</v>
      </c>
      <c r="DB164" s="268">
        <f t="shared" si="195"/>
        <v>0</v>
      </c>
      <c r="DC164" s="173">
        <f t="shared" si="196"/>
        <v>4</v>
      </c>
      <c r="DD164" s="26">
        <f t="shared" si="197"/>
        <v>5</v>
      </c>
      <c r="DE164" s="173">
        <f t="shared" si="198"/>
        <v>0</v>
      </c>
      <c r="DF164" s="26">
        <f t="shared" si="199"/>
        <v>6</v>
      </c>
      <c r="DG164" s="326">
        <f t="shared" si="200"/>
        <v>6</v>
      </c>
      <c r="DH164" s="327">
        <f t="shared" si="201"/>
        <v>3</v>
      </c>
      <c r="DI164" s="172">
        <f t="shared" si="202"/>
        <v>4</v>
      </c>
      <c r="DJ164" s="24">
        <f t="shared" si="203"/>
        <v>0</v>
      </c>
      <c r="DK164" s="172"/>
      <c r="DL164" s="19">
        <f t="shared" si="204"/>
        <v>156</v>
      </c>
      <c r="DM164" s="19">
        <f t="shared" si="205"/>
        <v>27</v>
      </c>
      <c r="DN164" s="174">
        <f t="shared" si="206"/>
        <v>10</v>
      </c>
      <c r="DO164" s="278">
        <f t="shared" si="207"/>
        <v>87</v>
      </c>
      <c r="DP164" s="278">
        <f t="shared" si="208"/>
        <v>0</v>
      </c>
      <c r="DQ164" s="20">
        <f t="shared" si="209"/>
        <v>69</v>
      </c>
      <c r="DR164" s="20">
        <f t="shared" si="210"/>
        <v>6</v>
      </c>
      <c r="DS164" s="337">
        <f t="shared" si="211"/>
        <v>99</v>
      </c>
      <c r="DT164" s="174">
        <f t="shared" si="212"/>
        <v>64</v>
      </c>
      <c r="DU164" s="172">
        <f t="shared" si="213"/>
        <v>99</v>
      </c>
      <c r="DV164" s="172"/>
      <c r="DW164" s="172"/>
      <c r="DX164" s="172"/>
      <c r="DY164" s="172"/>
      <c r="DZ164" s="172"/>
      <c r="EA164" s="172"/>
      <c r="EB164" s="172"/>
      <c r="EC164" s="172"/>
      <c r="ED164" s="172"/>
      <c r="EE164" s="172"/>
      <c r="EF164" s="172"/>
      <c r="EG164" s="172"/>
      <c r="EH164" s="172"/>
      <c r="EI164" s="172"/>
      <c r="EJ164" s="172"/>
      <c r="EK164" s="172"/>
      <c r="EL164" s="172"/>
      <c r="EM164" s="172"/>
      <c r="EN164" s="172"/>
      <c r="EO164" s="172"/>
      <c r="EP164" s="172"/>
      <c r="EQ164" s="172"/>
      <c r="ER164" s="172"/>
      <c r="ES164" s="172"/>
      <c r="ET164" s="172"/>
      <c r="EU164" s="172"/>
      <c r="EV164" s="172"/>
      <c r="EW164" s="172"/>
      <c r="EX164" s="172"/>
      <c r="EY164" s="172"/>
      <c r="EZ164" s="172"/>
      <c r="FA164" s="172"/>
      <c r="FB164" s="172"/>
      <c r="FC164" s="172"/>
      <c r="FD164" s="172"/>
      <c r="FE164" s="172"/>
      <c r="FF164" s="172"/>
      <c r="FG164" s="172"/>
      <c r="FH164" s="172"/>
      <c r="FI164" s="172"/>
      <c r="FJ164" s="172"/>
      <c r="FK164" s="172"/>
      <c r="FL164" s="172"/>
      <c r="FM164" s="172"/>
      <c r="FN164" s="172"/>
      <c r="FO164" s="172"/>
      <c r="FP164" s="172"/>
      <c r="FQ164" s="172"/>
      <c r="FR164" s="172"/>
      <c r="FS164" s="172"/>
      <c r="FT164" s="172"/>
      <c r="FU164" s="172"/>
      <c r="FV164" s="172"/>
      <c r="FW164" s="172"/>
      <c r="FX164" s="172"/>
      <c r="FY164" s="172"/>
      <c r="FZ164" s="172"/>
      <c r="GA164" s="172"/>
      <c r="GB164" s="172"/>
      <c r="GC164" s="172"/>
      <c r="GD164" s="172"/>
      <c r="GE164" s="172"/>
      <c r="GF164" s="172"/>
      <c r="GG164" s="172"/>
      <c r="GH164" s="172"/>
      <c r="GI164" s="172"/>
      <c r="GJ164" s="172"/>
      <c r="GK164" s="172"/>
      <c r="GL164" s="172"/>
      <c r="GM164" s="172"/>
      <c r="GN164" s="172"/>
      <c r="GO164" s="172"/>
      <c r="GP164" s="172"/>
      <c r="GQ164" s="172"/>
      <c r="GR164" s="172"/>
      <c r="GS164" s="172"/>
      <c r="GT164" s="172"/>
      <c r="GU164" s="172"/>
      <c r="GV164" s="172"/>
      <c r="GW164" s="172"/>
      <c r="GX164" s="172"/>
      <c r="GY164" s="172"/>
      <c r="GZ164" s="172"/>
      <c r="HA164" s="172"/>
      <c r="HB164" s="172"/>
      <c r="HC164" s="172"/>
      <c r="HD164" s="172"/>
      <c r="HE164" s="172"/>
      <c r="HF164" s="172"/>
      <c r="HG164" s="172"/>
      <c r="HH164" s="172"/>
      <c r="HI164" s="172"/>
      <c r="HJ164" s="172"/>
      <c r="HK164" s="172"/>
      <c r="HL164" s="172"/>
      <c r="HM164" s="172"/>
      <c r="HN164" s="172"/>
      <c r="HO164" s="172"/>
      <c r="HP164" s="172"/>
      <c r="HQ164" s="172"/>
      <c r="HR164" s="172"/>
      <c r="HS164" s="172"/>
      <c r="HT164" s="172"/>
      <c r="HU164" s="172"/>
      <c r="HV164" s="172"/>
      <c r="HW164" s="172"/>
      <c r="HX164" s="172"/>
      <c r="HY164" s="172"/>
      <c r="HZ164" s="172"/>
      <c r="IA164" s="172"/>
      <c r="IB164" s="172"/>
      <c r="IC164" s="172"/>
      <c r="ID164" s="172"/>
      <c r="IE164" s="172"/>
      <c r="IF164" s="172"/>
      <c r="IG164" s="172"/>
      <c r="IH164" s="172"/>
      <c r="II164" s="172"/>
      <c r="IJ164" s="172"/>
      <c r="IK164" s="172"/>
      <c r="IL164" s="172"/>
      <c r="IM164" s="172"/>
      <c r="IN164" s="172"/>
      <c r="IO164" s="172"/>
      <c r="IP164" s="172"/>
      <c r="IQ164" s="172"/>
      <c r="IR164" s="172"/>
      <c r="IS164" s="172"/>
      <c r="IT164" s="172"/>
      <c r="IU164" s="172"/>
      <c r="IV164" s="172"/>
      <c r="IW164" s="172"/>
      <c r="IX164" s="172"/>
      <c r="IY164" s="172"/>
      <c r="IZ164" s="172"/>
      <c r="JA164" s="172"/>
      <c r="JB164" s="172"/>
      <c r="JC164" s="172"/>
      <c r="JD164" s="172"/>
      <c r="JE164" s="172"/>
      <c r="JF164" s="172"/>
      <c r="JG164" s="172"/>
      <c r="JH164" s="172"/>
      <c r="JI164" s="172"/>
      <c r="JJ164" s="172"/>
      <c r="JK164" s="172"/>
      <c r="JL164" s="172"/>
      <c r="JM164" s="172"/>
      <c r="JN164" s="172"/>
      <c r="JO164" s="172"/>
      <c r="JP164" s="172"/>
      <c r="JQ164" s="172"/>
      <c r="JR164" s="172"/>
      <c r="JS164" s="172"/>
      <c r="JT164" s="172"/>
      <c r="JU164" s="172"/>
      <c r="JV164" s="172"/>
      <c r="JW164" s="172"/>
      <c r="JX164" s="172"/>
      <c r="JY164" s="172"/>
      <c r="JZ164" s="172"/>
      <c r="KA164" s="172"/>
      <c r="KB164" s="172"/>
      <c r="KC164" s="172"/>
      <c r="KD164" s="172"/>
      <c r="KE164" s="172"/>
      <c r="KF164" s="172"/>
      <c r="KG164" s="172"/>
      <c r="KH164" s="172"/>
      <c r="KI164" s="172"/>
      <c r="KJ164" s="172"/>
      <c r="KK164" s="172"/>
      <c r="KL164" s="172"/>
      <c r="KM164" s="172"/>
      <c r="KN164" s="172"/>
      <c r="KO164" s="172"/>
      <c r="KP164" s="172"/>
      <c r="KQ164" s="172"/>
      <c r="KR164" s="172"/>
      <c r="KS164" s="172"/>
      <c r="KT164" s="172"/>
      <c r="KU164" s="172"/>
      <c r="KV164" s="172"/>
      <c r="KW164" s="172"/>
      <c r="KX164" s="172"/>
      <c r="KY164" s="172"/>
      <c r="KZ164" s="172"/>
      <c r="LA164" s="172"/>
      <c r="LB164" s="172"/>
      <c r="LC164" s="172"/>
      <c r="LD164" s="172"/>
      <c r="LE164" s="172"/>
      <c r="LF164" s="172"/>
      <c r="LG164" s="172"/>
      <c r="LH164" s="172"/>
      <c r="LI164" s="172"/>
      <c r="LJ164" s="172"/>
      <c r="LK164" s="172"/>
      <c r="LL164" s="172"/>
      <c r="LM164" s="172"/>
      <c r="LN164" s="172"/>
      <c r="LO164" s="172"/>
      <c r="LP164" s="172"/>
      <c r="LQ164" s="172"/>
      <c r="LR164" s="172"/>
      <c r="LS164" s="172"/>
      <c r="LT164" s="172"/>
      <c r="LU164" s="172"/>
      <c r="LV164" s="172"/>
      <c r="LW164" s="172"/>
      <c r="LX164" s="172"/>
      <c r="LY164" s="172"/>
      <c r="LZ164" s="172"/>
      <c r="MA164" s="172"/>
      <c r="MB164" s="172"/>
      <c r="MC164" s="172"/>
      <c r="MD164" s="172"/>
      <c r="ME164" s="172"/>
      <c r="MF164" s="172"/>
      <c r="MG164" s="172"/>
      <c r="MH164" s="172"/>
      <c r="MI164" s="172"/>
      <c r="MJ164" s="172"/>
      <c r="MK164" s="172"/>
      <c r="ML164" s="172"/>
      <c r="MM164" s="172"/>
      <c r="MN164" s="172"/>
      <c r="MO164" s="172"/>
      <c r="MP164" s="172"/>
      <c r="MQ164" s="172"/>
      <c r="MR164" s="172"/>
      <c r="MS164" s="172"/>
      <c r="MT164" s="172"/>
      <c r="MU164" s="172"/>
      <c r="MV164" s="172"/>
      <c r="MW164" s="172"/>
      <c r="MX164" s="172"/>
      <c r="MY164" s="172"/>
      <c r="MZ164" s="172"/>
      <c r="NA164" s="172"/>
      <c r="NB164" s="172"/>
      <c r="NC164" s="172"/>
      <c r="ND164" s="172"/>
      <c r="NE164" s="172"/>
      <c r="NF164" s="172"/>
      <c r="NG164" s="172"/>
      <c r="NH164" s="172"/>
      <c r="NI164" s="172"/>
      <c r="NJ164" s="172"/>
      <c r="NK164" s="172"/>
      <c r="NL164" s="172"/>
      <c r="NM164" s="172"/>
      <c r="NN164" s="172"/>
      <c r="NO164" s="172"/>
      <c r="NP164" s="172"/>
      <c r="NQ164" s="172"/>
      <c r="NR164" s="172"/>
      <c r="NS164" s="172"/>
      <c r="NT164" s="172"/>
      <c r="NU164" s="172"/>
      <c r="NV164" s="172"/>
      <c r="NW164" s="172"/>
      <c r="NX164" s="172"/>
      <c r="NY164" s="172"/>
      <c r="NZ164" s="172"/>
      <c r="OA164" s="172"/>
      <c r="OB164" s="172"/>
      <c r="OC164" s="172"/>
      <c r="OD164" s="172"/>
      <c r="OE164" s="172"/>
      <c r="OF164" s="172"/>
      <c r="OG164" s="172"/>
      <c r="OH164" s="172"/>
      <c r="OI164" s="172"/>
      <c r="OJ164" s="172"/>
      <c r="OK164" s="172"/>
      <c r="OL164" s="172"/>
      <c r="OM164" s="172"/>
      <c r="ON164" s="172"/>
      <c r="OO164" s="172"/>
      <c r="OP164" s="172"/>
      <c r="OQ164" s="172"/>
      <c r="OR164" s="172"/>
      <c r="OS164" s="172"/>
      <c r="OT164" s="172"/>
      <c r="OU164" s="172"/>
      <c r="OV164" s="172"/>
      <c r="OW164" s="172"/>
      <c r="OX164" s="172"/>
      <c r="OY164" s="172"/>
      <c r="OZ164" s="172"/>
      <c r="PA164" s="172"/>
      <c r="PB164" s="172"/>
      <c r="PC164" s="172"/>
      <c r="PD164" s="172"/>
      <c r="PE164" s="172"/>
      <c r="PF164" s="172"/>
      <c r="PG164" s="172"/>
      <c r="PH164" s="172"/>
      <c r="PI164" s="172"/>
      <c r="PJ164" s="172"/>
      <c r="PK164" s="172"/>
      <c r="PL164" s="172"/>
      <c r="PM164" s="172"/>
      <c r="PN164" s="172"/>
      <c r="PO164" s="172"/>
      <c r="PP164" s="172"/>
      <c r="PQ164" s="172"/>
      <c r="PR164" s="172"/>
      <c r="PS164" s="172"/>
      <c r="PT164" s="172"/>
      <c r="PU164" s="172"/>
      <c r="PV164" s="172"/>
      <c r="PW164" s="172"/>
      <c r="PX164" s="172"/>
      <c r="PY164" s="172"/>
      <c r="PZ164" s="172"/>
      <c r="QA164" s="172"/>
      <c r="QB164" s="172"/>
      <c r="QC164" s="172"/>
      <c r="QD164" s="172"/>
      <c r="QE164" s="172"/>
      <c r="QF164" s="172"/>
      <c r="QG164" s="172"/>
      <c r="QH164" s="172"/>
      <c r="QI164" s="172"/>
      <c r="QJ164" s="172"/>
      <c r="QK164" s="172"/>
      <c r="QL164" s="172"/>
      <c r="QM164" s="172"/>
      <c r="QN164" s="172"/>
      <c r="QO164" s="172"/>
      <c r="QP164" s="172"/>
      <c r="QQ164" s="172"/>
      <c r="QR164" s="172"/>
      <c r="QS164" s="172"/>
      <c r="QT164" s="172"/>
      <c r="QU164" s="172"/>
      <c r="QV164" s="172"/>
      <c r="QW164" s="172"/>
      <c r="QX164" s="172"/>
      <c r="QY164" s="172"/>
      <c r="QZ164" s="172"/>
      <c r="RA164" s="172"/>
      <c r="RB164" s="172"/>
      <c r="RC164" s="172"/>
      <c r="RD164" s="172"/>
      <c r="RE164" s="172"/>
      <c r="RF164" s="172"/>
      <c r="RG164" s="172"/>
      <c r="RH164" s="172"/>
      <c r="RI164" s="172"/>
      <c r="RJ164" s="172"/>
      <c r="RK164" s="172"/>
      <c r="RL164" s="172"/>
      <c r="RM164" s="172"/>
      <c r="RN164" s="172"/>
      <c r="RO164" s="172"/>
      <c r="RP164" s="172"/>
      <c r="RQ164" s="172"/>
      <c r="RR164" s="172"/>
      <c r="RS164" s="172"/>
      <c r="RT164" s="172"/>
      <c r="RU164" s="172"/>
      <c r="RV164" s="172"/>
      <c r="RW164" s="172"/>
      <c r="RX164" s="172"/>
      <c r="RY164" s="172"/>
      <c r="RZ164" s="172"/>
      <c r="SA164" s="172"/>
      <c r="SB164" s="172"/>
      <c r="SC164" s="172"/>
      <c r="SD164" s="172"/>
      <c r="SE164" s="172"/>
      <c r="SF164" s="172"/>
      <c r="SG164" s="172"/>
      <c r="SH164" s="172"/>
      <c r="SI164" s="172"/>
      <c r="SJ164" s="172"/>
      <c r="SK164" s="172"/>
      <c r="SL164" s="172"/>
      <c r="SM164" s="172"/>
      <c r="SN164" s="172"/>
      <c r="SO164" s="172"/>
      <c r="SP164" s="172"/>
      <c r="SQ164" s="172"/>
      <c r="SR164" s="172"/>
      <c r="SS164" s="172"/>
      <c r="ST164" s="172"/>
      <c r="SU164" s="172"/>
      <c r="SV164" s="172"/>
      <c r="SW164" s="172"/>
      <c r="SX164" s="172"/>
      <c r="SY164" s="172"/>
      <c r="SZ164" s="172"/>
      <c r="TA164" s="172"/>
      <c r="TB164" s="172"/>
      <c r="TC164" s="172"/>
      <c r="TD164" s="172"/>
      <c r="TE164" s="172"/>
      <c r="TF164" s="172"/>
      <c r="TG164" s="172"/>
      <c r="TH164" s="172"/>
      <c r="TI164" s="172"/>
      <c r="TJ164" s="172"/>
      <c r="TK164" s="172"/>
      <c r="TL164" s="172"/>
      <c r="TM164" s="172"/>
      <c r="TN164" s="172"/>
      <c r="TO164" s="172"/>
      <c r="TP164" s="172"/>
      <c r="TQ164" s="172"/>
      <c r="TR164" s="172"/>
      <c r="TS164" s="172"/>
      <c r="TT164" s="172"/>
      <c r="TU164" s="172"/>
      <c r="TV164" s="172"/>
      <c r="TW164" s="172"/>
      <c r="TX164" s="172"/>
      <c r="TY164" s="172"/>
      <c r="TZ164" s="172"/>
      <c r="UA164" s="172"/>
      <c r="UB164" s="172"/>
      <c r="UC164" s="172"/>
      <c r="UD164" s="172"/>
      <c r="UE164" s="172"/>
      <c r="UF164" s="172"/>
      <c r="UG164" s="172"/>
      <c r="UH164" s="172"/>
      <c r="UI164" s="172"/>
      <c r="UJ164" s="172"/>
      <c r="UK164" s="172"/>
      <c r="UL164" s="172"/>
      <c r="UM164" s="172"/>
      <c r="UN164" s="172"/>
      <c r="UO164" s="172"/>
      <c r="UP164" s="172"/>
      <c r="UQ164" s="172"/>
      <c r="UR164" s="172"/>
      <c r="US164" s="172"/>
      <c r="UT164" s="172"/>
      <c r="UU164" s="172"/>
      <c r="UV164" s="172"/>
      <c r="UW164" s="172"/>
      <c r="UX164" s="172"/>
      <c r="UY164" s="172"/>
      <c r="UZ164" s="172"/>
      <c r="VA164" s="172"/>
      <c r="VB164" s="172"/>
      <c r="VC164" s="172"/>
      <c r="VD164" s="172"/>
      <c r="VE164" s="172"/>
      <c r="VF164" s="172"/>
      <c r="VG164" s="172"/>
      <c r="VH164" s="172"/>
      <c r="VI164" s="172"/>
      <c r="VJ164" s="172"/>
      <c r="VK164" s="172"/>
      <c r="VL164" s="172"/>
      <c r="VM164" s="172"/>
      <c r="VN164" s="172"/>
      <c r="VO164" s="172"/>
      <c r="VP164" s="172"/>
      <c r="VQ164" s="172"/>
      <c r="VR164" s="172"/>
      <c r="VS164" s="172"/>
      <c r="VT164" s="172"/>
      <c r="VU164" s="172"/>
      <c r="VV164" s="172"/>
      <c r="VW164" s="172"/>
      <c r="VX164" s="172"/>
      <c r="VY164" s="172"/>
      <c r="VZ164" s="172"/>
      <c r="WA164" s="172"/>
      <c r="WB164" s="172"/>
      <c r="WC164" s="172"/>
      <c r="WD164" s="172"/>
      <c r="WE164" s="172"/>
      <c r="WF164" s="172"/>
      <c r="WG164" s="172"/>
      <c r="WH164" s="172"/>
      <c r="WI164" s="172"/>
      <c r="WJ164" s="172"/>
      <c r="WK164" s="172"/>
      <c r="WL164" s="172"/>
      <c r="WM164" s="172"/>
      <c r="WN164" s="172"/>
      <c r="WO164" s="172"/>
      <c r="WP164" s="172"/>
      <c r="WQ164" s="172"/>
      <c r="WR164" s="172"/>
      <c r="WS164" s="172"/>
      <c r="WT164" s="172"/>
      <c r="WU164" s="172"/>
      <c r="WV164" s="172"/>
      <c r="WW164" s="172"/>
      <c r="WX164" s="172"/>
      <c r="WY164" s="172"/>
      <c r="WZ164" s="172"/>
      <c r="XA164" s="172"/>
      <c r="XB164" s="172"/>
      <c r="XC164" s="172"/>
      <c r="XD164" s="172"/>
      <c r="XE164" s="172"/>
      <c r="XF164" s="172"/>
      <c r="XG164" s="172"/>
      <c r="XH164" s="172"/>
      <c r="XI164" s="172"/>
      <c r="XJ164" s="172"/>
      <c r="XK164" s="172"/>
      <c r="XL164" s="172"/>
      <c r="XM164" s="172"/>
      <c r="XN164" s="172"/>
      <c r="XO164" s="172"/>
      <c r="XP164" s="172"/>
      <c r="XQ164" s="172"/>
      <c r="XR164" s="172"/>
      <c r="XS164" s="172"/>
      <c r="XT164" s="172"/>
      <c r="XU164" s="172"/>
      <c r="XV164" s="172"/>
      <c r="XW164" s="172"/>
      <c r="XX164" s="172"/>
      <c r="XY164" s="172"/>
      <c r="XZ164" s="172"/>
      <c r="YA164" s="172"/>
      <c r="YB164" s="172"/>
      <c r="YC164" s="172"/>
      <c r="YD164" s="172"/>
      <c r="YE164" s="172"/>
      <c r="YF164" s="172"/>
      <c r="YG164" s="172"/>
      <c r="YH164" s="172"/>
      <c r="YI164" s="172"/>
      <c r="YJ164" s="172"/>
      <c r="YK164" s="172"/>
      <c r="YL164" s="172"/>
      <c r="YM164" s="172"/>
      <c r="YN164" s="172"/>
      <c r="YO164" s="172"/>
      <c r="YP164" s="172"/>
      <c r="YQ164" s="172"/>
      <c r="YR164" s="172"/>
      <c r="YS164" s="172"/>
      <c r="YT164" s="172"/>
      <c r="YU164" s="172"/>
      <c r="YV164" s="172"/>
      <c r="YW164" s="172"/>
      <c r="YX164" s="172"/>
      <c r="YY164" s="172"/>
      <c r="YZ164" s="172"/>
      <c r="ZA164" s="172"/>
      <c r="ZB164" s="172"/>
      <c r="ZC164" s="172"/>
      <c r="ZD164" s="172"/>
      <c r="ZE164" s="172"/>
      <c r="ZF164" s="172"/>
      <c r="ZG164" s="172"/>
      <c r="ZH164" s="172"/>
      <c r="ZI164" s="172"/>
      <c r="ZJ164" s="172"/>
      <c r="ZK164" s="172"/>
      <c r="ZL164" s="172"/>
      <c r="ZM164" s="172"/>
      <c r="ZN164" s="172"/>
      <c r="ZO164" s="172"/>
      <c r="ZP164" s="172"/>
      <c r="ZQ164" s="172"/>
      <c r="ZR164" s="172"/>
      <c r="ZS164" s="172"/>
      <c r="ZT164" s="172"/>
      <c r="ZU164" s="172"/>
      <c r="ZV164" s="172"/>
      <c r="ZW164" s="172"/>
      <c r="ZX164" s="172"/>
      <c r="ZY164" s="172"/>
      <c r="ZZ164" s="172"/>
      <c r="AAA164" s="172"/>
      <c r="AAB164" s="172"/>
      <c r="AAC164" s="172"/>
      <c r="AAD164" s="172"/>
      <c r="AAE164" s="172"/>
      <c r="AAF164" s="172"/>
      <c r="AAG164" s="172"/>
      <c r="AAH164" s="172"/>
      <c r="AAI164" s="172"/>
      <c r="AAJ164" s="172"/>
      <c r="AAK164" s="172"/>
      <c r="AAL164" s="172"/>
      <c r="AAM164" s="172"/>
      <c r="AAN164" s="172"/>
      <c r="AAO164" s="172"/>
      <c r="AAP164" s="172"/>
      <c r="AAQ164" s="172"/>
      <c r="AAR164" s="172"/>
      <c r="AAS164" s="172"/>
      <c r="AAT164" s="172"/>
      <c r="AAU164" s="172"/>
      <c r="AAV164" s="172"/>
      <c r="AAW164" s="172"/>
      <c r="AAX164" s="172"/>
      <c r="AAY164" s="172"/>
      <c r="AAZ164" s="172"/>
      <c r="ABA164" s="172"/>
      <c r="ABB164" s="172"/>
      <c r="ABC164" s="172"/>
      <c r="ABD164" s="172"/>
      <c r="ABE164" s="172"/>
      <c r="ABF164" s="172"/>
      <c r="ABG164" s="172"/>
      <c r="ABH164" s="172"/>
      <c r="ABI164" s="172"/>
      <c r="ABJ164" s="172"/>
      <c r="ABK164" s="172"/>
      <c r="ABL164" s="172"/>
      <c r="ABM164" s="172"/>
      <c r="ABN164" s="172"/>
      <c r="ABO164" s="172"/>
      <c r="ABP164" s="172"/>
      <c r="ABQ164" s="172"/>
      <c r="ABR164" s="172"/>
      <c r="ABS164" s="172"/>
      <c r="ABT164" s="172"/>
      <c r="ABU164" s="172"/>
      <c r="ABV164" s="172"/>
      <c r="ABW164" s="172"/>
      <c r="ABX164" s="172"/>
      <c r="ABY164" s="172"/>
      <c r="ABZ164" s="172"/>
      <c r="ACA164" s="172"/>
      <c r="ACB164" s="172"/>
      <c r="ACC164" s="172"/>
      <c r="ACD164" s="172"/>
      <c r="ACE164" s="172"/>
      <c r="ACF164" s="172"/>
      <c r="ACG164" s="172"/>
      <c r="ACH164" s="172"/>
      <c r="ACI164" s="172"/>
      <c r="ACJ164" s="172"/>
      <c r="ACK164" s="172"/>
      <c r="ACL164" s="172"/>
      <c r="ACM164" s="172"/>
      <c r="ACN164" s="172"/>
      <c r="ACO164" s="172"/>
      <c r="ACP164" s="172"/>
      <c r="ACQ164" s="172"/>
      <c r="ACR164" s="172"/>
      <c r="ACS164" s="172"/>
      <c r="ACT164" s="172"/>
      <c r="ACU164" s="172"/>
      <c r="ACV164" s="172"/>
      <c r="ACW164" s="172"/>
      <c r="ACX164" s="172"/>
      <c r="ACY164" s="172"/>
      <c r="ACZ164" s="172"/>
      <c r="ADA164" s="172"/>
      <c r="ADB164" s="172"/>
      <c r="ADC164" s="172"/>
      <c r="ADD164" s="172"/>
      <c r="ADE164" s="172"/>
      <c r="ADF164" s="172"/>
      <c r="ADG164" s="172"/>
      <c r="ADH164" s="172"/>
      <c r="ADI164" s="172"/>
      <c r="ADJ164" s="172"/>
      <c r="ADK164" s="172"/>
      <c r="ADL164" s="172"/>
      <c r="ADM164" s="172"/>
      <c r="ADN164" s="172"/>
      <c r="ADO164" s="172"/>
      <c r="ADP164" s="172"/>
      <c r="ADQ164" s="172"/>
      <c r="ADR164" s="172"/>
      <c r="ADS164" s="172"/>
      <c r="ADT164" s="172"/>
      <c r="ADU164" s="172"/>
      <c r="ADV164" s="172"/>
      <c r="ADW164" s="172"/>
      <c r="ADX164" s="172"/>
      <c r="ADY164" s="172"/>
      <c r="ADZ164" s="172"/>
      <c r="AEA164" s="172"/>
      <c r="AEB164" s="172"/>
      <c r="AEC164" s="172"/>
      <c r="AED164" s="172"/>
      <c r="AEE164" s="172"/>
      <c r="AEF164" s="172"/>
      <c r="AEG164" s="172"/>
      <c r="AEH164" s="172"/>
      <c r="AEI164" s="172"/>
      <c r="AEJ164" s="172"/>
      <c r="AEK164" s="172"/>
      <c r="AEL164" s="172"/>
      <c r="AEM164" s="172"/>
      <c r="AEN164" s="172"/>
      <c r="AEO164" s="172"/>
      <c r="AEP164" s="172"/>
      <c r="AEQ164" s="172"/>
      <c r="AER164" s="172"/>
      <c r="AES164" s="172"/>
      <c r="AET164" s="172"/>
      <c r="AEU164" s="172"/>
      <c r="AEV164" s="172"/>
      <c r="AEW164" s="172"/>
      <c r="AEX164" s="172"/>
      <c r="AEY164" s="172"/>
      <c r="AEZ164" s="172"/>
      <c r="AFA164" s="172"/>
      <c r="AFB164" s="172"/>
      <c r="AFC164" s="172"/>
      <c r="AFD164" s="172"/>
      <c r="AFE164" s="172"/>
      <c r="AFF164" s="172"/>
      <c r="AFG164" s="172"/>
      <c r="AFH164" s="172"/>
      <c r="AFI164" s="172"/>
      <c r="AFJ164" s="172"/>
      <c r="AFK164" s="172"/>
      <c r="AFL164" s="172"/>
      <c r="AFM164" s="172"/>
      <c r="AFN164" s="172"/>
      <c r="AFO164" s="172"/>
      <c r="AFP164" s="172"/>
      <c r="AFQ164" s="172"/>
      <c r="AFR164" s="172"/>
      <c r="AFS164" s="172"/>
      <c r="AFT164" s="172"/>
      <c r="AFU164" s="172"/>
      <c r="AFV164" s="172"/>
      <c r="AFW164" s="172"/>
      <c r="AFX164" s="172"/>
      <c r="AFY164" s="172"/>
      <c r="AFZ164" s="172"/>
      <c r="AGA164" s="172"/>
      <c r="AGB164" s="172"/>
      <c r="AGC164" s="172"/>
      <c r="AGD164" s="172"/>
      <c r="AGE164" s="172"/>
      <c r="AGF164" s="172"/>
      <c r="AGG164" s="172"/>
      <c r="AGH164" s="172"/>
      <c r="AGI164" s="172"/>
      <c r="AGJ164" s="172"/>
      <c r="AGK164" s="172"/>
      <c r="AGL164" s="172"/>
      <c r="AGM164" s="172"/>
      <c r="AGN164" s="172"/>
      <c r="AGO164" s="172"/>
      <c r="AGP164" s="172"/>
      <c r="AGQ164" s="172"/>
      <c r="AGR164" s="172"/>
      <c r="AGS164" s="172"/>
      <c r="AGT164" s="172"/>
      <c r="AGU164" s="172"/>
      <c r="AGV164" s="172"/>
      <c r="AGW164" s="172"/>
      <c r="AGX164" s="172"/>
      <c r="AGY164" s="172"/>
      <c r="AGZ164" s="172"/>
      <c r="AHA164" s="172"/>
      <c r="AHB164" s="172"/>
      <c r="AHC164" s="172"/>
      <c r="AHD164" s="172"/>
      <c r="AHE164" s="172"/>
      <c r="AHF164" s="172"/>
      <c r="AHG164" s="172"/>
      <c r="AHH164" s="172"/>
      <c r="AHI164" s="172"/>
      <c r="AHJ164" s="172"/>
      <c r="AHK164" s="172"/>
      <c r="AHL164" s="172"/>
      <c r="AHM164" s="172"/>
      <c r="AHN164" s="172"/>
      <c r="AHO164" s="172"/>
      <c r="AHP164" s="172"/>
      <c r="AHQ164" s="172"/>
      <c r="AHR164" s="172"/>
      <c r="AHS164" s="172"/>
      <c r="AHT164" s="172"/>
      <c r="AHU164" s="172"/>
      <c r="AHV164" s="172"/>
      <c r="AHW164" s="172"/>
      <c r="AHX164" s="172"/>
      <c r="AHY164" s="172"/>
      <c r="AHZ164" s="172"/>
      <c r="AIA164" s="172"/>
      <c r="AIB164" s="172"/>
      <c r="AIC164" s="172"/>
      <c r="AID164" s="172"/>
      <c r="AIE164" s="172"/>
      <c r="AIF164" s="172"/>
      <c r="AIG164" s="172"/>
      <c r="AIH164" s="172"/>
      <c r="AII164" s="172"/>
      <c r="AIJ164" s="172"/>
      <c r="AIK164" s="172"/>
      <c r="AIL164" s="172"/>
      <c r="AIM164" s="172"/>
      <c r="AIN164" s="172"/>
      <c r="AIO164" s="172"/>
      <c r="AIP164" s="172"/>
      <c r="AIQ164" s="172"/>
      <c r="AIR164" s="172"/>
      <c r="AIS164" s="172"/>
      <c r="AIT164" s="172"/>
      <c r="AIU164" s="172"/>
      <c r="AIV164" s="172"/>
      <c r="AIW164" s="172"/>
      <c r="AIX164" s="172"/>
      <c r="AIY164" s="172"/>
      <c r="AIZ164" s="172"/>
      <c r="AJA164" s="172"/>
      <c r="AJB164" s="172"/>
      <c r="AJC164" s="172"/>
      <c r="AJD164" s="172"/>
      <c r="AJE164" s="172"/>
      <c r="AJF164" s="172"/>
      <c r="AJG164" s="172"/>
      <c r="AJH164" s="172"/>
      <c r="AJI164" s="172"/>
      <c r="AJJ164" s="172"/>
      <c r="AJK164" s="172"/>
      <c r="AJL164" s="172"/>
      <c r="AJM164" s="172"/>
      <c r="AJN164" s="172"/>
      <c r="AJO164" s="172"/>
      <c r="AJP164" s="172"/>
      <c r="AJQ164" s="172"/>
      <c r="AJR164" s="172"/>
      <c r="AJS164" s="172"/>
      <c r="AJT164" s="172"/>
      <c r="AJU164" s="172"/>
      <c r="AJV164" s="172"/>
      <c r="AJW164" s="172"/>
      <c r="AJX164" s="172"/>
      <c r="AJY164" s="172"/>
      <c r="AJZ164" s="172"/>
      <c r="AKA164" s="172"/>
      <c r="AKB164" s="172"/>
      <c r="AKC164" s="172"/>
      <c r="AKD164" s="172"/>
      <c r="AKE164" s="172"/>
      <c r="AKF164" s="172"/>
      <c r="AKG164" s="172"/>
      <c r="AKH164" s="172"/>
      <c r="AKI164" s="172"/>
      <c r="AKJ164" s="172"/>
      <c r="AKK164" s="172"/>
      <c r="AKL164" s="172"/>
      <c r="AKM164" s="172"/>
      <c r="AKN164" s="172"/>
      <c r="AKO164" s="172"/>
      <c r="AKP164" s="172"/>
      <c r="AKQ164" s="172"/>
      <c r="AKR164" s="172"/>
      <c r="AKS164" s="172"/>
      <c r="AKT164" s="172"/>
      <c r="AKU164" s="172"/>
      <c r="AKV164" s="172"/>
      <c r="AKW164" s="172"/>
      <c r="AKX164" s="172"/>
      <c r="AKY164" s="172"/>
      <c r="AKZ164" s="172"/>
      <c r="ALA164" s="172"/>
      <c r="ALB164" s="172"/>
      <c r="ALC164" s="172"/>
      <c r="ALD164" s="172"/>
      <c r="ALE164" s="172"/>
      <c r="ALF164" s="172"/>
      <c r="ALG164" s="172"/>
      <c r="ALH164" s="172"/>
      <c r="ALI164" s="172"/>
      <c r="ALJ164" s="172"/>
      <c r="ALK164" s="172"/>
      <c r="ALL164" s="172"/>
      <c r="ALM164" s="172"/>
      <c r="ALN164" s="172"/>
      <c r="ALO164" s="172"/>
      <c r="ALP164" s="172"/>
      <c r="ALQ164" s="172"/>
      <c r="ALR164" s="172"/>
      <c r="ALS164" s="172"/>
      <c r="ALT164" s="172"/>
      <c r="ALU164" s="172"/>
      <c r="ALV164" s="172"/>
      <c r="ALW164" s="172"/>
      <c r="ALX164" s="172"/>
      <c r="ALY164" s="172"/>
      <c r="ALZ164" s="172"/>
      <c r="AMA164" s="172"/>
      <c r="AMB164" s="172"/>
      <c r="AMC164" s="172"/>
      <c r="AMD164" s="172"/>
      <c r="AME164" s="172"/>
      <c r="AMF164" s="172"/>
      <c r="AMG164" s="172"/>
      <c r="AMH164" s="172"/>
      <c r="AMI164" s="172"/>
      <c r="AMJ164" s="172"/>
      <c r="AMK164" s="172"/>
      <c r="AML164" s="172"/>
    </row>
    <row r="165" spans="1:1026" s="282" customFormat="1">
      <c r="A165" s="408" t="s">
        <v>589</v>
      </c>
      <c r="B165" s="408" t="s">
        <v>590</v>
      </c>
      <c r="C165" s="154">
        <f t="shared" si="169"/>
        <v>17</v>
      </c>
      <c r="D165" s="167">
        <f t="shared" si="170"/>
        <v>68</v>
      </c>
      <c r="E165" s="166" t="str">
        <f t="shared" si="171"/>
        <v>9C</v>
      </c>
      <c r="F165" s="367" t="str">
        <f t="shared" si="172"/>
        <v>1B</v>
      </c>
      <c r="G165" s="367" t="str">
        <f t="shared" si="173"/>
        <v>0C</v>
      </c>
      <c r="H165" s="367" t="str">
        <f t="shared" si="174"/>
        <v>57</v>
      </c>
      <c r="I165" s="367" t="str">
        <f t="shared" si="175"/>
        <v>00</v>
      </c>
      <c r="J165" s="367" t="str">
        <f t="shared" si="176"/>
        <v>46</v>
      </c>
      <c r="K165" s="367" t="str">
        <f t="shared" si="177"/>
        <v>06</v>
      </c>
      <c r="L165" s="367" t="str">
        <f t="shared" si="178"/>
        <v>66</v>
      </c>
      <c r="M165" s="367" t="str">
        <f t="shared" si="179"/>
        <v>4</v>
      </c>
      <c r="N165" s="367" t="str">
        <f t="shared" si="180"/>
        <v/>
      </c>
      <c r="O165" s="156" t="str">
        <f t="shared" si="181"/>
        <v/>
      </c>
      <c r="P165" s="157" t="str">
        <f t="shared" si="225"/>
        <v>1</v>
      </c>
      <c r="Q165" s="158" t="str">
        <f t="shared" si="225"/>
        <v>0</v>
      </c>
      <c r="R165" s="158" t="str">
        <f t="shared" si="225"/>
        <v>0</v>
      </c>
      <c r="S165" s="159" t="str">
        <f t="shared" si="225"/>
        <v>1</v>
      </c>
      <c r="T165" s="158" t="str">
        <f t="shared" si="225"/>
        <v>1</v>
      </c>
      <c r="U165" s="158" t="str">
        <f t="shared" si="225"/>
        <v>1</v>
      </c>
      <c r="V165" s="158" t="str">
        <f t="shared" si="225"/>
        <v>0</v>
      </c>
      <c r="W165" s="159" t="str">
        <f t="shared" si="225"/>
        <v>0</v>
      </c>
      <c r="X165" s="158" t="str">
        <f t="shared" si="226"/>
        <v>0</v>
      </c>
      <c r="Y165" s="158" t="str">
        <f t="shared" si="226"/>
        <v>0</v>
      </c>
      <c r="Z165" s="158" t="str">
        <f t="shared" si="226"/>
        <v>0</v>
      </c>
      <c r="AA165" s="159" t="str">
        <f t="shared" si="226"/>
        <v>1</v>
      </c>
      <c r="AB165" s="161" t="str">
        <f t="shared" si="226"/>
        <v>1</v>
      </c>
      <c r="AC165" s="161" t="str">
        <f t="shared" si="226"/>
        <v>0</v>
      </c>
      <c r="AD165" s="158" t="str">
        <f t="shared" si="226"/>
        <v>1</v>
      </c>
      <c r="AE165" s="159" t="str">
        <f t="shared" si="226"/>
        <v>1</v>
      </c>
      <c r="AF165" s="367" t="str">
        <f t="shared" si="227"/>
        <v>0</v>
      </c>
      <c r="AG165" s="162" t="str">
        <f t="shared" si="227"/>
        <v>0</v>
      </c>
      <c r="AH165" s="163" t="str">
        <f t="shared" si="227"/>
        <v>0</v>
      </c>
      <c r="AI165" s="165" t="str">
        <f t="shared" si="227"/>
        <v>0</v>
      </c>
      <c r="AJ165" s="164" t="str">
        <f t="shared" si="227"/>
        <v>1</v>
      </c>
      <c r="AK165" s="164" t="str">
        <f t="shared" si="227"/>
        <v>1</v>
      </c>
      <c r="AL165" s="289" t="str">
        <f t="shared" si="227"/>
        <v>0</v>
      </c>
      <c r="AM165" s="165" t="str">
        <f t="shared" si="227"/>
        <v>0</v>
      </c>
      <c r="AN165" s="230" t="str">
        <f t="shared" si="228"/>
        <v>0</v>
      </c>
      <c r="AO165" s="230" t="str">
        <f t="shared" si="228"/>
        <v>1</v>
      </c>
      <c r="AP165" s="230" t="str">
        <f t="shared" si="228"/>
        <v>0</v>
      </c>
      <c r="AQ165" s="231" t="str">
        <f t="shared" si="228"/>
        <v>1</v>
      </c>
      <c r="AR165" s="230" t="str">
        <f t="shared" si="228"/>
        <v>0</v>
      </c>
      <c r="AS165" s="230" t="str">
        <f t="shared" si="228"/>
        <v>1</v>
      </c>
      <c r="AT165" s="230" t="str">
        <f t="shared" si="228"/>
        <v>1</v>
      </c>
      <c r="AU165" s="231" t="str">
        <f t="shared" si="228"/>
        <v>1</v>
      </c>
      <c r="AV165" s="230" t="str">
        <f t="shared" si="229"/>
        <v>0</v>
      </c>
      <c r="AW165" s="232" t="str">
        <f t="shared" si="229"/>
        <v>0</v>
      </c>
      <c r="AX165" s="232" t="str">
        <f t="shared" si="229"/>
        <v>0</v>
      </c>
      <c r="AY165" s="233" t="str">
        <f t="shared" si="229"/>
        <v>0</v>
      </c>
      <c r="AZ165" s="232" t="str">
        <f t="shared" si="229"/>
        <v>0</v>
      </c>
      <c r="BA165" s="232" t="str">
        <f t="shared" si="229"/>
        <v>0</v>
      </c>
      <c r="BB165" s="232" t="str">
        <f t="shared" si="229"/>
        <v>0</v>
      </c>
      <c r="BC165" s="233" t="str">
        <f t="shared" si="229"/>
        <v>0</v>
      </c>
      <c r="BD165" s="168" t="str">
        <f t="shared" si="230"/>
        <v>0</v>
      </c>
      <c r="BE165" s="168" t="str">
        <f t="shared" si="230"/>
        <v>1</v>
      </c>
      <c r="BF165" s="168" t="str">
        <f t="shared" si="230"/>
        <v>0</v>
      </c>
      <c r="BG165" s="169" t="str">
        <f t="shared" si="230"/>
        <v>0</v>
      </c>
      <c r="BH165" s="168" t="str">
        <f t="shared" si="230"/>
        <v>0</v>
      </c>
      <c r="BI165" s="168" t="str">
        <f t="shared" si="230"/>
        <v>1</v>
      </c>
      <c r="BJ165" s="168" t="str">
        <f t="shared" si="230"/>
        <v>1</v>
      </c>
      <c r="BK165" s="169" t="str">
        <f t="shared" si="230"/>
        <v>0</v>
      </c>
      <c r="BL165" s="168" t="str">
        <f t="shared" si="231"/>
        <v>0</v>
      </c>
      <c r="BM165" s="168" t="str">
        <f t="shared" si="231"/>
        <v>0</v>
      </c>
      <c r="BN165" s="168" t="str">
        <f t="shared" si="231"/>
        <v>0</v>
      </c>
      <c r="BO165" s="169" t="str">
        <f t="shared" si="231"/>
        <v>0</v>
      </c>
      <c r="BP165" s="168" t="str">
        <f t="shared" si="231"/>
        <v>0</v>
      </c>
      <c r="BQ165" s="168" t="str">
        <f t="shared" si="231"/>
        <v>1</v>
      </c>
      <c r="BR165" s="168" t="str">
        <f t="shared" si="231"/>
        <v>1</v>
      </c>
      <c r="BS165" s="169" t="str">
        <f t="shared" si="231"/>
        <v>0</v>
      </c>
      <c r="BT165" s="302" t="str">
        <f t="shared" si="232"/>
        <v>0</v>
      </c>
      <c r="BU165" s="302" t="str">
        <f t="shared" si="232"/>
        <v>1</v>
      </c>
      <c r="BV165" s="302" t="str">
        <f t="shared" si="232"/>
        <v>1</v>
      </c>
      <c r="BW165" s="303" t="str">
        <f t="shared" si="232"/>
        <v>0</v>
      </c>
      <c r="BX165" s="302" t="str">
        <f t="shared" si="232"/>
        <v>0</v>
      </c>
      <c r="BY165" s="302" t="str">
        <f t="shared" si="232"/>
        <v>1</v>
      </c>
      <c r="BZ165" s="302" t="str">
        <f t="shared" si="232"/>
        <v>1</v>
      </c>
      <c r="CA165" s="303" t="str">
        <f t="shared" si="232"/>
        <v>0</v>
      </c>
      <c r="CB165" s="164" t="str">
        <f t="shared" si="233"/>
        <v>0</v>
      </c>
      <c r="CC165" s="289" t="str">
        <f t="shared" si="233"/>
        <v>1</v>
      </c>
      <c r="CD165" s="340" t="str">
        <f t="shared" si="233"/>
        <v>0</v>
      </c>
      <c r="CE165" s="341" t="str">
        <f t="shared" si="233"/>
        <v>0</v>
      </c>
      <c r="CF165" s="340" t="str">
        <f t="shared" si="233"/>
        <v>0</v>
      </c>
      <c r="CG165" s="340" t="str">
        <f t="shared" si="233"/>
        <v>0</v>
      </c>
      <c r="CH165" s="340" t="str">
        <f t="shared" si="233"/>
        <v>0</v>
      </c>
      <c r="CI165" s="341" t="str">
        <f t="shared" si="233"/>
        <v>0</v>
      </c>
      <c r="CJ165" s="367"/>
      <c r="CK165" s="367"/>
      <c r="CL165" s="32" t="str">
        <f t="shared" si="223"/>
        <v>9C1B</v>
      </c>
      <c r="CM165" s="285">
        <f t="shared" si="182"/>
        <v>87</v>
      </c>
      <c r="CN165" s="285">
        <f t="shared" si="183"/>
        <v>97</v>
      </c>
      <c r="CO165" s="142">
        <f t="shared" si="184"/>
        <v>70.599999999999994</v>
      </c>
      <c r="CP165" s="142">
        <f t="shared" si="185"/>
        <v>21.444444444444443</v>
      </c>
      <c r="CQ165" s="154">
        <f t="shared" si="224"/>
        <v>6</v>
      </c>
      <c r="CR165" s="367"/>
      <c r="CS165" s="170">
        <f t="shared" si="186"/>
        <v>9</v>
      </c>
      <c r="CT165" s="23">
        <f t="shared" si="187"/>
        <v>12</v>
      </c>
      <c r="CU165" s="171">
        <f t="shared" si="188"/>
        <v>1</v>
      </c>
      <c r="CV165" s="23">
        <f t="shared" si="189"/>
        <v>11</v>
      </c>
      <c r="CW165" s="172">
        <f t="shared" si="190"/>
        <v>0</v>
      </c>
      <c r="CX165" s="24">
        <f t="shared" si="191"/>
        <v>12</v>
      </c>
      <c r="CY165" s="267">
        <f t="shared" si="192"/>
        <v>5</v>
      </c>
      <c r="CZ165" s="268">
        <f t="shared" si="193"/>
        <v>7</v>
      </c>
      <c r="DA165" s="267">
        <f t="shared" si="194"/>
        <v>0</v>
      </c>
      <c r="DB165" s="268">
        <f t="shared" si="195"/>
        <v>0</v>
      </c>
      <c r="DC165" s="173">
        <f t="shared" si="196"/>
        <v>4</v>
      </c>
      <c r="DD165" s="26">
        <f t="shared" si="197"/>
        <v>6</v>
      </c>
      <c r="DE165" s="173">
        <f t="shared" si="198"/>
        <v>0</v>
      </c>
      <c r="DF165" s="26">
        <f t="shared" si="199"/>
        <v>6</v>
      </c>
      <c r="DG165" s="326">
        <f t="shared" si="200"/>
        <v>6</v>
      </c>
      <c r="DH165" s="327">
        <f t="shared" si="201"/>
        <v>6</v>
      </c>
      <c r="DI165" s="172">
        <f t="shared" si="202"/>
        <v>4</v>
      </c>
      <c r="DJ165" s="24">
        <f t="shared" si="203"/>
        <v>0</v>
      </c>
      <c r="DK165" s="172"/>
      <c r="DL165" s="19">
        <f t="shared" si="204"/>
        <v>156</v>
      </c>
      <c r="DM165" s="19">
        <f t="shared" si="205"/>
        <v>27</v>
      </c>
      <c r="DN165" s="174">
        <f t="shared" si="206"/>
        <v>12</v>
      </c>
      <c r="DO165" s="278">
        <f t="shared" si="207"/>
        <v>87</v>
      </c>
      <c r="DP165" s="278">
        <f t="shared" si="208"/>
        <v>0</v>
      </c>
      <c r="DQ165" s="20">
        <f t="shared" si="209"/>
        <v>70</v>
      </c>
      <c r="DR165" s="20">
        <f t="shared" si="210"/>
        <v>6</v>
      </c>
      <c r="DS165" s="337">
        <f t="shared" si="211"/>
        <v>102</v>
      </c>
      <c r="DT165" s="174">
        <f t="shared" si="212"/>
        <v>64</v>
      </c>
      <c r="DU165" s="172">
        <f t="shared" si="213"/>
        <v>102</v>
      </c>
      <c r="DV165" s="172"/>
      <c r="DW165" s="172"/>
      <c r="DX165" s="172"/>
      <c r="DY165" s="172"/>
      <c r="DZ165" s="172"/>
      <c r="EA165" s="172"/>
      <c r="EB165" s="172"/>
      <c r="EC165" s="172"/>
      <c r="ED165" s="172"/>
      <c r="EE165" s="172"/>
      <c r="EF165" s="172"/>
      <c r="EG165" s="172"/>
      <c r="EH165" s="172"/>
      <c r="EI165" s="172"/>
      <c r="EJ165" s="172"/>
      <c r="EK165" s="172"/>
      <c r="EL165" s="172"/>
      <c r="EM165" s="172"/>
      <c r="EN165" s="172"/>
      <c r="EO165" s="172"/>
      <c r="EP165" s="172"/>
      <c r="EQ165" s="172"/>
      <c r="ER165" s="172"/>
      <c r="ES165" s="172"/>
      <c r="ET165" s="172"/>
      <c r="EU165" s="172"/>
      <c r="EV165" s="172"/>
      <c r="EW165" s="172"/>
      <c r="EX165" s="172"/>
      <c r="EY165" s="172"/>
      <c r="EZ165" s="172"/>
      <c r="FA165" s="172"/>
      <c r="FB165" s="172"/>
      <c r="FC165" s="172"/>
      <c r="FD165" s="172"/>
      <c r="FE165" s="172"/>
      <c r="FF165" s="172"/>
      <c r="FG165" s="172"/>
      <c r="FH165" s="172"/>
      <c r="FI165" s="172"/>
      <c r="FJ165" s="172"/>
      <c r="FK165" s="172"/>
      <c r="FL165" s="172"/>
      <c r="FM165" s="172"/>
      <c r="FN165" s="172"/>
      <c r="FO165" s="172"/>
      <c r="FP165" s="172"/>
      <c r="FQ165" s="172"/>
      <c r="FR165" s="172"/>
      <c r="FS165" s="172"/>
      <c r="FT165" s="172"/>
      <c r="FU165" s="172"/>
      <c r="FV165" s="172"/>
      <c r="FW165" s="172"/>
      <c r="FX165" s="172"/>
      <c r="FY165" s="172"/>
      <c r="FZ165" s="172"/>
      <c r="GA165" s="172"/>
      <c r="GB165" s="172"/>
      <c r="GC165" s="172"/>
      <c r="GD165" s="172"/>
      <c r="GE165" s="172"/>
      <c r="GF165" s="172"/>
      <c r="GG165" s="172"/>
      <c r="GH165" s="172"/>
      <c r="GI165" s="172"/>
      <c r="GJ165" s="172"/>
      <c r="GK165" s="172"/>
      <c r="GL165" s="172"/>
      <c r="GM165" s="172"/>
      <c r="GN165" s="172"/>
      <c r="GO165" s="172"/>
      <c r="GP165" s="172"/>
      <c r="GQ165" s="172"/>
      <c r="GR165" s="172"/>
      <c r="GS165" s="172"/>
      <c r="GT165" s="172"/>
      <c r="GU165" s="172"/>
      <c r="GV165" s="172"/>
      <c r="GW165" s="172"/>
      <c r="GX165" s="172"/>
      <c r="GY165" s="172"/>
      <c r="GZ165" s="172"/>
      <c r="HA165" s="172"/>
      <c r="HB165" s="172"/>
      <c r="HC165" s="172"/>
      <c r="HD165" s="172"/>
      <c r="HE165" s="172"/>
      <c r="HF165" s="172"/>
      <c r="HG165" s="172"/>
      <c r="HH165" s="172"/>
      <c r="HI165" s="172"/>
      <c r="HJ165" s="172"/>
      <c r="HK165" s="172"/>
      <c r="HL165" s="172"/>
      <c r="HM165" s="172"/>
      <c r="HN165" s="172"/>
      <c r="HO165" s="172"/>
      <c r="HP165" s="172"/>
      <c r="HQ165" s="172"/>
      <c r="HR165" s="172"/>
      <c r="HS165" s="172"/>
      <c r="HT165" s="172"/>
      <c r="HU165" s="172"/>
      <c r="HV165" s="172"/>
      <c r="HW165" s="172"/>
      <c r="HX165" s="172"/>
      <c r="HY165" s="172"/>
      <c r="HZ165" s="172"/>
      <c r="IA165" s="172"/>
      <c r="IB165" s="172"/>
      <c r="IC165" s="172"/>
      <c r="ID165" s="172"/>
      <c r="IE165" s="172"/>
      <c r="IF165" s="172"/>
      <c r="IG165" s="172"/>
      <c r="IH165" s="172"/>
      <c r="II165" s="172"/>
      <c r="IJ165" s="172"/>
      <c r="IK165" s="172"/>
      <c r="IL165" s="172"/>
      <c r="IM165" s="172"/>
      <c r="IN165" s="172"/>
      <c r="IO165" s="172"/>
      <c r="IP165" s="172"/>
      <c r="IQ165" s="172"/>
      <c r="IR165" s="172"/>
      <c r="IS165" s="172"/>
      <c r="IT165" s="172"/>
      <c r="IU165" s="172"/>
      <c r="IV165" s="172"/>
      <c r="IW165" s="172"/>
      <c r="IX165" s="172"/>
      <c r="IY165" s="172"/>
      <c r="IZ165" s="172"/>
      <c r="JA165" s="172"/>
      <c r="JB165" s="172"/>
      <c r="JC165" s="172"/>
      <c r="JD165" s="172"/>
      <c r="JE165" s="172"/>
      <c r="JF165" s="172"/>
      <c r="JG165" s="172"/>
      <c r="JH165" s="172"/>
      <c r="JI165" s="172"/>
      <c r="JJ165" s="172"/>
      <c r="JK165" s="172"/>
      <c r="JL165" s="172"/>
      <c r="JM165" s="172"/>
      <c r="JN165" s="172"/>
      <c r="JO165" s="172"/>
      <c r="JP165" s="172"/>
      <c r="JQ165" s="172"/>
      <c r="JR165" s="172"/>
      <c r="JS165" s="172"/>
      <c r="JT165" s="172"/>
      <c r="JU165" s="172"/>
      <c r="JV165" s="172"/>
      <c r="JW165" s="172"/>
      <c r="JX165" s="172"/>
      <c r="JY165" s="172"/>
      <c r="JZ165" s="172"/>
      <c r="KA165" s="172"/>
      <c r="KB165" s="172"/>
      <c r="KC165" s="172"/>
      <c r="KD165" s="172"/>
      <c r="KE165" s="172"/>
      <c r="KF165" s="172"/>
      <c r="KG165" s="172"/>
      <c r="KH165" s="172"/>
      <c r="KI165" s="172"/>
      <c r="KJ165" s="172"/>
      <c r="KK165" s="172"/>
      <c r="KL165" s="172"/>
      <c r="KM165" s="172"/>
      <c r="KN165" s="172"/>
      <c r="KO165" s="172"/>
      <c r="KP165" s="172"/>
      <c r="KQ165" s="172"/>
      <c r="KR165" s="172"/>
      <c r="KS165" s="172"/>
      <c r="KT165" s="172"/>
      <c r="KU165" s="172"/>
      <c r="KV165" s="172"/>
      <c r="KW165" s="172"/>
      <c r="KX165" s="172"/>
      <c r="KY165" s="172"/>
      <c r="KZ165" s="172"/>
      <c r="LA165" s="172"/>
      <c r="LB165" s="172"/>
      <c r="LC165" s="172"/>
      <c r="LD165" s="172"/>
      <c r="LE165" s="172"/>
      <c r="LF165" s="172"/>
      <c r="LG165" s="172"/>
      <c r="LH165" s="172"/>
      <c r="LI165" s="172"/>
      <c r="LJ165" s="172"/>
      <c r="LK165" s="172"/>
      <c r="LL165" s="172"/>
      <c r="LM165" s="172"/>
      <c r="LN165" s="172"/>
      <c r="LO165" s="172"/>
      <c r="LP165" s="172"/>
      <c r="LQ165" s="172"/>
      <c r="LR165" s="172"/>
      <c r="LS165" s="172"/>
      <c r="LT165" s="172"/>
      <c r="LU165" s="172"/>
      <c r="LV165" s="172"/>
      <c r="LW165" s="172"/>
      <c r="LX165" s="172"/>
      <c r="LY165" s="172"/>
      <c r="LZ165" s="172"/>
      <c r="MA165" s="172"/>
      <c r="MB165" s="172"/>
      <c r="MC165" s="172"/>
      <c r="MD165" s="172"/>
      <c r="ME165" s="172"/>
      <c r="MF165" s="172"/>
      <c r="MG165" s="172"/>
      <c r="MH165" s="172"/>
      <c r="MI165" s="172"/>
      <c r="MJ165" s="172"/>
      <c r="MK165" s="172"/>
      <c r="ML165" s="172"/>
      <c r="MM165" s="172"/>
      <c r="MN165" s="172"/>
      <c r="MO165" s="172"/>
      <c r="MP165" s="172"/>
      <c r="MQ165" s="172"/>
      <c r="MR165" s="172"/>
      <c r="MS165" s="172"/>
      <c r="MT165" s="172"/>
      <c r="MU165" s="172"/>
      <c r="MV165" s="172"/>
      <c r="MW165" s="172"/>
      <c r="MX165" s="172"/>
      <c r="MY165" s="172"/>
      <c r="MZ165" s="172"/>
      <c r="NA165" s="172"/>
      <c r="NB165" s="172"/>
      <c r="NC165" s="172"/>
      <c r="ND165" s="172"/>
      <c r="NE165" s="172"/>
      <c r="NF165" s="172"/>
      <c r="NG165" s="172"/>
      <c r="NH165" s="172"/>
      <c r="NI165" s="172"/>
      <c r="NJ165" s="172"/>
      <c r="NK165" s="172"/>
      <c r="NL165" s="172"/>
      <c r="NM165" s="172"/>
      <c r="NN165" s="172"/>
      <c r="NO165" s="172"/>
      <c r="NP165" s="172"/>
      <c r="NQ165" s="172"/>
      <c r="NR165" s="172"/>
      <c r="NS165" s="172"/>
      <c r="NT165" s="172"/>
      <c r="NU165" s="172"/>
      <c r="NV165" s="172"/>
      <c r="NW165" s="172"/>
      <c r="NX165" s="172"/>
      <c r="NY165" s="172"/>
      <c r="NZ165" s="172"/>
      <c r="OA165" s="172"/>
      <c r="OB165" s="172"/>
      <c r="OC165" s="172"/>
      <c r="OD165" s="172"/>
      <c r="OE165" s="172"/>
      <c r="OF165" s="172"/>
      <c r="OG165" s="172"/>
      <c r="OH165" s="172"/>
      <c r="OI165" s="172"/>
      <c r="OJ165" s="172"/>
      <c r="OK165" s="172"/>
      <c r="OL165" s="172"/>
      <c r="OM165" s="172"/>
      <c r="ON165" s="172"/>
      <c r="OO165" s="172"/>
      <c r="OP165" s="172"/>
      <c r="OQ165" s="172"/>
      <c r="OR165" s="172"/>
      <c r="OS165" s="172"/>
      <c r="OT165" s="172"/>
      <c r="OU165" s="172"/>
      <c r="OV165" s="172"/>
      <c r="OW165" s="172"/>
      <c r="OX165" s="172"/>
      <c r="OY165" s="172"/>
      <c r="OZ165" s="172"/>
      <c r="PA165" s="172"/>
      <c r="PB165" s="172"/>
      <c r="PC165" s="172"/>
      <c r="PD165" s="172"/>
      <c r="PE165" s="172"/>
      <c r="PF165" s="172"/>
      <c r="PG165" s="172"/>
      <c r="PH165" s="172"/>
      <c r="PI165" s="172"/>
      <c r="PJ165" s="172"/>
      <c r="PK165" s="172"/>
      <c r="PL165" s="172"/>
      <c r="PM165" s="172"/>
      <c r="PN165" s="172"/>
      <c r="PO165" s="172"/>
      <c r="PP165" s="172"/>
      <c r="PQ165" s="172"/>
      <c r="PR165" s="172"/>
      <c r="PS165" s="172"/>
      <c r="PT165" s="172"/>
      <c r="PU165" s="172"/>
      <c r="PV165" s="172"/>
      <c r="PW165" s="172"/>
      <c r="PX165" s="172"/>
      <c r="PY165" s="172"/>
      <c r="PZ165" s="172"/>
      <c r="QA165" s="172"/>
      <c r="QB165" s="172"/>
      <c r="QC165" s="172"/>
      <c r="QD165" s="172"/>
      <c r="QE165" s="172"/>
      <c r="QF165" s="172"/>
      <c r="QG165" s="172"/>
      <c r="QH165" s="172"/>
      <c r="QI165" s="172"/>
      <c r="QJ165" s="172"/>
      <c r="QK165" s="172"/>
      <c r="QL165" s="172"/>
      <c r="QM165" s="172"/>
      <c r="QN165" s="172"/>
      <c r="QO165" s="172"/>
      <c r="QP165" s="172"/>
      <c r="QQ165" s="172"/>
      <c r="QR165" s="172"/>
      <c r="QS165" s="172"/>
      <c r="QT165" s="172"/>
      <c r="QU165" s="172"/>
      <c r="QV165" s="172"/>
      <c r="QW165" s="172"/>
      <c r="QX165" s="172"/>
      <c r="QY165" s="172"/>
      <c r="QZ165" s="172"/>
      <c r="RA165" s="172"/>
      <c r="RB165" s="172"/>
      <c r="RC165" s="172"/>
      <c r="RD165" s="172"/>
      <c r="RE165" s="172"/>
      <c r="RF165" s="172"/>
      <c r="RG165" s="172"/>
      <c r="RH165" s="172"/>
      <c r="RI165" s="172"/>
      <c r="RJ165" s="172"/>
      <c r="RK165" s="172"/>
      <c r="RL165" s="172"/>
      <c r="RM165" s="172"/>
      <c r="RN165" s="172"/>
      <c r="RO165" s="172"/>
      <c r="RP165" s="172"/>
      <c r="RQ165" s="172"/>
      <c r="RR165" s="172"/>
      <c r="RS165" s="172"/>
      <c r="RT165" s="172"/>
      <c r="RU165" s="172"/>
      <c r="RV165" s="172"/>
      <c r="RW165" s="172"/>
      <c r="RX165" s="172"/>
      <c r="RY165" s="172"/>
      <c r="RZ165" s="172"/>
      <c r="SA165" s="172"/>
      <c r="SB165" s="172"/>
      <c r="SC165" s="172"/>
      <c r="SD165" s="172"/>
      <c r="SE165" s="172"/>
      <c r="SF165" s="172"/>
      <c r="SG165" s="172"/>
      <c r="SH165" s="172"/>
      <c r="SI165" s="172"/>
      <c r="SJ165" s="172"/>
      <c r="SK165" s="172"/>
      <c r="SL165" s="172"/>
      <c r="SM165" s="172"/>
      <c r="SN165" s="172"/>
      <c r="SO165" s="172"/>
      <c r="SP165" s="172"/>
      <c r="SQ165" s="172"/>
      <c r="SR165" s="172"/>
      <c r="SS165" s="172"/>
      <c r="ST165" s="172"/>
      <c r="SU165" s="172"/>
      <c r="SV165" s="172"/>
      <c r="SW165" s="172"/>
      <c r="SX165" s="172"/>
      <c r="SY165" s="172"/>
      <c r="SZ165" s="172"/>
      <c r="TA165" s="172"/>
      <c r="TB165" s="172"/>
      <c r="TC165" s="172"/>
      <c r="TD165" s="172"/>
      <c r="TE165" s="172"/>
      <c r="TF165" s="172"/>
      <c r="TG165" s="172"/>
      <c r="TH165" s="172"/>
      <c r="TI165" s="172"/>
      <c r="TJ165" s="172"/>
      <c r="TK165" s="172"/>
      <c r="TL165" s="172"/>
      <c r="TM165" s="172"/>
      <c r="TN165" s="172"/>
      <c r="TO165" s="172"/>
      <c r="TP165" s="172"/>
      <c r="TQ165" s="172"/>
      <c r="TR165" s="172"/>
      <c r="TS165" s="172"/>
      <c r="TT165" s="172"/>
      <c r="TU165" s="172"/>
      <c r="TV165" s="172"/>
      <c r="TW165" s="172"/>
      <c r="TX165" s="172"/>
      <c r="TY165" s="172"/>
      <c r="TZ165" s="172"/>
      <c r="UA165" s="172"/>
      <c r="UB165" s="172"/>
      <c r="UC165" s="172"/>
      <c r="UD165" s="172"/>
      <c r="UE165" s="172"/>
      <c r="UF165" s="172"/>
      <c r="UG165" s="172"/>
      <c r="UH165" s="172"/>
      <c r="UI165" s="172"/>
      <c r="UJ165" s="172"/>
      <c r="UK165" s="172"/>
      <c r="UL165" s="172"/>
      <c r="UM165" s="172"/>
      <c r="UN165" s="172"/>
      <c r="UO165" s="172"/>
      <c r="UP165" s="172"/>
      <c r="UQ165" s="172"/>
      <c r="UR165" s="172"/>
      <c r="US165" s="172"/>
      <c r="UT165" s="172"/>
      <c r="UU165" s="172"/>
      <c r="UV165" s="172"/>
      <c r="UW165" s="172"/>
      <c r="UX165" s="172"/>
      <c r="UY165" s="172"/>
      <c r="UZ165" s="172"/>
      <c r="VA165" s="172"/>
      <c r="VB165" s="172"/>
      <c r="VC165" s="172"/>
      <c r="VD165" s="172"/>
      <c r="VE165" s="172"/>
      <c r="VF165" s="172"/>
      <c r="VG165" s="172"/>
      <c r="VH165" s="172"/>
      <c r="VI165" s="172"/>
      <c r="VJ165" s="172"/>
      <c r="VK165" s="172"/>
      <c r="VL165" s="172"/>
      <c r="VM165" s="172"/>
      <c r="VN165" s="172"/>
      <c r="VO165" s="172"/>
      <c r="VP165" s="172"/>
      <c r="VQ165" s="172"/>
      <c r="VR165" s="172"/>
      <c r="VS165" s="172"/>
      <c r="VT165" s="172"/>
      <c r="VU165" s="172"/>
      <c r="VV165" s="172"/>
      <c r="VW165" s="172"/>
      <c r="VX165" s="172"/>
      <c r="VY165" s="172"/>
      <c r="VZ165" s="172"/>
      <c r="WA165" s="172"/>
      <c r="WB165" s="172"/>
      <c r="WC165" s="172"/>
      <c r="WD165" s="172"/>
      <c r="WE165" s="172"/>
      <c r="WF165" s="172"/>
      <c r="WG165" s="172"/>
      <c r="WH165" s="172"/>
      <c r="WI165" s="172"/>
      <c r="WJ165" s="172"/>
      <c r="WK165" s="172"/>
      <c r="WL165" s="172"/>
      <c r="WM165" s="172"/>
      <c r="WN165" s="172"/>
      <c r="WO165" s="172"/>
      <c r="WP165" s="172"/>
      <c r="WQ165" s="172"/>
      <c r="WR165" s="172"/>
      <c r="WS165" s="172"/>
      <c r="WT165" s="172"/>
      <c r="WU165" s="172"/>
      <c r="WV165" s="172"/>
      <c r="WW165" s="172"/>
      <c r="WX165" s="172"/>
      <c r="WY165" s="172"/>
      <c r="WZ165" s="172"/>
      <c r="XA165" s="172"/>
      <c r="XB165" s="172"/>
      <c r="XC165" s="172"/>
      <c r="XD165" s="172"/>
      <c r="XE165" s="172"/>
      <c r="XF165" s="172"/>
      <c r="XG165" s="172"/>
      <c r="XH165" s="172"/>
      <c r="XI165" s="172"/>
      <c r="XJ165" s="172"/>
      <c r="XK165" s="172"/>
      <c r="XL165" s="172"/>
      <c r="XM165" s="172"/>
      <c r="XN165" s="172"/>
      <c r="XO165" s="172"/>
      <c r="XP165" s="172"/>
      <c r="XQ165" s="172"/>
      <c r="XR165" s="172"/>
      <c r="XS165" s="172"/>
      <c r="XT165" s="172"/>
      <c r="XU165" s="172"/>
      <c r="XV165" s="172"/>
      <c r="XW165" s="172"/>
      <c r="XX165" s="172"/>
      <c r="XY165" s="172"/>
      <c r="XZ165" s="172"/>
      <c r="YA165" s="172"/>
      <c r="YB165" s="172"/>
      <c r="YC165" s="172"/>
      <c r="YD165" s="172"/>
      <c r="YE165" s="172"/>
      <c r="YF165" s="172"/>
      <c r="YG165" s="172"/>
      <c r="YH165" s="172"/>
      <c r="YI165" s="172"/>
      <c r="YJ165" s="172"/>
      <c r="YK165" s="172"/>
      <c r="YL165" s="172"/>
      <c r="YM165" s="172"/>
      <c r="YN165" s="172"/>
      <c r="YO165" s="172"/>
      <c r="YP165" s="172"/>
      <c r="YQ165" s="172"/>
      <c r="YR165" s="172"/>
      <c r="YS165" s="172"/>
      <c r="YT165" s="172"/>
      <c r="YU165" s="172"/>
      <c r="YV165" s="172"/>
      <c r="YW165" s="172"/>
      <c r="YX165" s="172"/>
      <c r="YY165" s="172"/>
      <c r="YZ165" s="172"/>
      <c r="ZA165" s="172"/>
      <c r="ZB165" s="172"/>
      <c r="ZC165" s="172"/>
      <c r="ZD165" s="172"/>
      <c r="ZE165" s="172"/>
      <c r="ZF165" s="172"/>
      <c r="ZG165" s="172"/>
      <c r="ZH165" s="172"/>
      <c r="ZI165" s="172"/>
      <c r="ZJ165" s="172"/>
      <c r="ZK165" s="172"/>
      <c r="ZL165" s="172"/>
      <c r="ZM165" s="172"/>
      <c r="ZN165" s="172"/>
      <c r="ZO165" s="172"/>
      <c r="ZP165" s="172"/>
      <c r="ZQ165" s="172"/>
      <c r="ZR165" s="172"/>
      <c r="ZS165" s="172"/>
      <c r="ZT165" s="172"/>
      <c r="ZU165" s="172"/>
      <c r="ZV165" s="172"/>
      <c r="ZW165" s="172"/>
      <c r="ZX165" s="172"/>
      <c r="ZY165" s="172"/>
      <c r="ZZ165" s="172"/>
      <c r="AAA165" s="172"/>
      <c r="AAB165" s="172"/>
      <c r="AAC165" s="172"/>
      <c r="AAD165" s="172"/>
      <c r="AAE165" s="172"/>
      <c r="AAF165" s="172"/>
      <c r="AAG165" s="172"/>
      <c r="AAH165" s="172"/>
      <c r="AAI165" s="172"/>
      <c r="AAJ165" s="172"/>
      <c r="AAK165" s="172"/>
      <c r="AAL165" s="172"/>
      <c r="AAM165" s="172"/>
      <c r="AAN165" s="172"/>
      <c r="AAO165" s="172"/>
      <c r="AAP165" s="172"/>
      <c r="AAQ165" s="172"/>
      <c r="AAR165" s="172"/>
      <c r="AAS165" s="172"/>
      <c r="AAT165" s="172"/>
      <c r="AAU165" s="172"/>
      <c r="AAV165" s="172"/>
      <c r="AAW165" s="172"/>
      <c r="AAX165" s="172"/>
      <c r="AAY165" s="172"/>
      <c r="AAZ165" s="172"/>
      <c r="ABA165" s="172"/>
      <c r="ABB165" s="172"/>
      <c r="ABC165" s="172"/>
      <c r="ABD165" s="172"/>
      <c r="ABE165" s="172"/>
      <c r="ABF165" s="172"/>
      <c r="ABG165" s="172"/>
      <c r="ABH165" s="172"/>
      <c r="ABI165" s="172"/>
      <c r="ABJ165" s="172"/>
      <c r="ABK165" s="172"/>
      <c r="ABL165" s="172"/>
      <c r="ABM165" s="172"/>
      <c r="ABN165" s="172"/>
      <c r="ABO165" s="172"/>
      <c r="ABP165" s="172"/>
      <c r="ABQ165" s="172"/>
      <c r="ABR165" s="172"/>
      <c r="ABS165" s="172"/>
      <c r="ABT165" s="172"/>
      <c r="ABU165" s="172"/>
      <c r="ABV165" s="172"/>
      <c r="ABW165" s="172"/>
      <c r="ABX165" s="172"/>
      <c r="ABY165" s="172"/>
      <c r="ABZ165" s="172"/>
      <c r="ACA165" s="172"/>
      <c r="ACB165" s="172"/>
      <c r="ACC165" s="172"/>
      <c r="ACD165" s="172"/>
      <c r="ACE165" s="172"/>
      <c r="ACF165" s="172"/>
      <c r="ACG165" s="172"/>
      <c r="ACH165" s="172"/>
      <c r="ACI165" s="172"/>
      <c r="ACJ165" s="172"/>
      <c r="ACK165" s="172"/>
      <c r="ACL165" s="172"/>
      <c r="ACM165" s="172"/>
      <c r="ACN165" s="172"/>
      <c r="ACO165" s="172"/>
      <c r="ACP165" s="172"/>
      <c r="ACQ165" s="172"/>
      <c r="ACR165" s="172"/>
      <c r="ACS165" s="172"/>
      <c r="ACT165" s="172"/>
      <c r="ACU165" s="172"/>
      <c r="ACV165" s="172"/>
      <c r="ACW165" s="172"/>
      <c r="ACX165" s="172"/>
      <c r="ACY165" s="172"/>
      <c r="ACZ165" s="172"/>
      <c r="ADA165" s="172"/>
      <c r="ADB165" s="172"/>
      <c r="ADC165" s="172"/>
      <c r="ADD165" s="172"/>
      <c r="ADE165" s="172"/>
      <c r="ADF165" s="172"/>
      <c r="ADG165" s="172"/>
      <c r="ADH165" s="172"/>
      <c r="ADI165" s="172"/>
      <c r="ADJ165" s="172"/>
      <c r="ADK165" s="172"/>
      <c r="ADL165" s="172"/>
      <c r="ADM165" s="172"/>
      <c r="ADN165" s="172"/>
      <c r="ADO165" s="172"/>
      <c r="ADP165" s="172"/>
      <c r="ADQ165" s="172"/>
      <c r="ADR165" s="172"/>
      <c r="ADS165" s="172"/>
      <c r="ADT165" s="172"/>
      <c r="ADU165" s="172"/>
      <c r="ADV165" s="172"/>
      <c r="ADW165" s="172"/>
      <c r="ADX165" s="172"/>
      <c r="ADY165" s="172"/>
      <c r="ADZ165" s="172"/>
      <c r="AEA165" s="172"/>
      <c r="AEB165" s="172"/>
      <c r="AEC165" s="172"/>
      <c r="AED165" s="172"/>
      <c r="AEE165" s="172"/>
      <c r="AEF165" s="172"/>
      <c r="AEG165" s="172"/>
      <c r="AEH165" s="172"/>
      <c r="AEI165" s="172"/>
      <c r="AEJ165" s="172"/>
      <c r="AEK165" s="172"/>
      <c r="AEL165" s="172"/>
      <c r="AEM165" s="172"/>
      <c r="AEN165" s="172"/>
      <c r="AEO165" s="172"/>
      <c r="AEP165" s="172"/>
      <c r="AEQ165" s="172"/>
      <c r="AER165" s="172"/>
      <c r="AES165" s="172"/>
      <c r="AET165" s="172"/>
      <c r="AEU165" s="172"/>
      <c r="AEV165" s="172"/>
      <c r="AEW165" s="172"/>
      <c r="AEX165" s="172"/>
      <c r="AEY165" s="172"/>
      <c r="AEZ165" s="172"/>
      <c r="AFA165" s="172"/>
      <c r="AFB165" s="172"/>
      <c r="AFC165" s="172"/>
      <c r="AFD165" s="172"/>
      <c r="AFE165" s="172"/>
      <c r="AFF165" s="172"/>
      <c r="AFG165" s="172"/>
      <c r="AFH165" s="172"/>
      <c r="AFI165" s="172"/>
      <c r="AFJ165" s="172"/>
      <c r="AFK165" s="172"/>
      <c r="AFL165" s="172"/>
      <c r="AFM165" s="172"/>
      <c r="AFN165" s="172"/>
      <c r="AFO165" s="172"/>
      <c r="AFP165" s="172"/>
      <c r="AFQ165" s="172"/>
      <c r="AFR165" s="172"/>
      <c r="AFS165" s="172"/>
      <c r="AFT165" s="172"/>
      <c r="AFU165" s="172"/>
      <c r="AFV165" s="172"/>
      <c r="AFW165" s="172"/>
      <c r="AFX165" s="172"/>
      <c r="AFY165" s="172"/>
      <c r="AFZ165" s="172"/>
      <c r="AGA165" s="172"/>
      <c r="AGB165" s="172"/>
      <c r="AGC165" s="172"/>
      <c r="AGD165" s="172"/>
      <c r="AGE165" s="172"/>
      <c r="AGF165" s="172"/>
      <c r="AGG165" s="172"/>
      <c r="AGH165" s="172"/>
      <c r="AGI165" s="172"/>
      <c r="AGJ165" s="172"/>
      <c r="AGK165" s="172"/>
      <c r="AGL165" s="172"/>
      <c r="AGM165" s="172"/>
      <c r="AGN165" s="172"/>
      <c r="AGO165" s="172"/>
      <c r="AGP165" s="172"/>
      <c r="AGQ165" s="172"/>
      <c r="AGR165" s="172"/>
      <c r="AGS165" s="172"/>
      <c r="AGT165" s="172"/>
      <c r="AGU165" s="172"/>
      <c r="AGV165" s="172"/>
      <c r="AGW165" s="172"/>
      <c r="AGX165" s="172"/>
      <c r="AGY165" s="172"/>
      <c r="AGZ165" s="172"/>
      <c r="AHA165" s="172"/>
      <c r="AHB165" s="172"/>
      <c r="AHC165" s="172"/>
      <c r="AHD165" s="172"/>
      <c r="AHE165" s="172"/>
      <c r="AHF165" s="172"/>
      <c r="AHG165" s="172"/>
      <c r="AHH165" s="172"/>
      <c r="AHI165" s="172"/>
      <c r="AHJ165" s="172"/>
      <c r="AHK165" s="172"/>
      <c r="AHL165" s="172"/>
      <c r="AHM165" s="172"/>
      <c r="AHN165" s="172"/>
      <c r="AHO165" s="172"/>
      <c r="AHP165" s="172"/>
      <c r="AHQ165" s="172"/>
      <c r="AHR165" s="172"/>
      <c r="AHS165" s="172"/>
      <c r="AHT165" s="172"/>
      <c r="AHU165" s="172"/>
      <c r="AHV165" s="172"/>
      <c r="AHW165" s="172"/>
      <c r="AHX165" s="172"/>
      <c r="AHY165" s="172"/>
      <c r="AHZ165" s="172"/>
      <c r="AIA165" s="172"/>
      <c r="AIB165" s="172"/>
      <c r="AIC165" s="172"/>
      <c r="AID165" s="172"/>
      <c r="AIE165" s="172"/>
      <c r="AIF165" s="172"/>
      <c r="AIG165" s="172"/>
      <c r="AIH165" s="172"/>
      <c r="AII165" s="172"/>
      <c r="AIJ165" s="172"/>
      <c r="AIK165" s="172"/>
      <c r="AIL165" s="172"/>
      <c r="AIM165" s="172"/>
      <c r="AIN165" s="172"/>
      <c r="AIO165" s="172"/>
      <c r="AIP165" s="172"/>
      <c r="AIQ165" s="172"/>
      <c r="AIR165" s="172"/>
      <c r="AIS165" s="172"/>
      <c r="AIT165" s="172"/>
      <c r="AIU165" s="172"/>
      <c r="AIV165" s="172"/>
      <c r="AIW165" s="172"/>
      <c r="AIX165" s="172"/>
      <c r="AIY165" s="172"/>
      <c r="AIZ165" s="172"/>
      <c r="AJA165" s="172"/>
      <c r="AJB165" s="172"/>
      <c r="AJC165" s="172"/>
      <c r="AJD165" s="172"/>
      <c r="AJE165" s="172"/>
      <c r="AJF165" s="172"/>
      <c r="AJG165" s="172"/>
      <c r="AJH165" s="172"/>
      <c r="AJI165" s="172"/>
      <c r="AJJ165" s="172"/>
      <c r="AJK165" s="172"/>
      <c r="AJL165" s="172"/>
      <c r="AJM165" s="172"/>
      <c r="AJN165" s="172"/>
      <c r="AJO165" s="172"/>
      <c r="AJP165" s="172"/>
      <c r="AJQ165" s="172"/>
      <c r="AJR165" s="172"/>
      <c r="AJS165" s="172"/>
      <c r="AJT165" s="172"/>
      <c r="AJU165" s="172"/>
      <c r="AJV165" s="172"/>
      <c r="AJW165" s="172"/>
      <c r="AJX165" s="172"/>
      <c r="AJY165" s="172"/>
      <c r="AJZ165" s="172"/>
      <c r="AKA165" s="172"/>
      <c r="AKB165" s="172"/>
      <c r="AKC165" s="172"/>
      <c r="AKD165" s="172"/>
      <c r="AKE165" s="172"/>
      <c r="AKF165" s="172"/>
      <c r="AKG165" s="172"/>
      <c r="AKH165" s="172"/>
      <c r="AKI165" s="172"/>
      <c r="AKJ165" s="172"/>
      <c r="AKK165" s="172"/>
      <c r="AKL165" s="172"/>
      <c r="AKM165" s="172"/>
      <c r="AKN165" s="172"/>
      <c r="AKO165" s="172"/>
      <c r="AKP165" s="172"/>
      <c r="AKQ165" s="172"/>
      <c r="AKR165" s="172"/>
      <c r="AKS165" s="172"/>
      <c r="AKT165" s="172"/>
      <c r="AKU165" s="172"/>
      <c r="AKV165" s="172"/>
      <c r="AKW165" s="172"/>
      <c r="AKX165" s="172"/>
      <c r="AKY165" s="172"/>
      <c r="AKZ165" s="172"/>
      <c r="ALA165" s="172"/>
      <c r="ALB165" s="172"/>
      <c r="ALC165" s="172"/>
      <c r="ALD165" s="172"/>
      <c r="ALE165" s="172"/>
      <c r="ALF165" s="172"/>
      <c r="ALG165" s="172"/>
      <c r="ALH165" s="172"/>
      <c r="ALI165" s="172"/>
      <c r="ALJ165" s="172"/>
      <c r="ALK165" s="172"/>
      <c r="ALL165" s="172"/>
      <c r="ALM165" s="172"/>
      <c r="ALN165" s="172"/>
      <c r="ALO165" s="172"/>
      <c r="ALP165" s="172"/>
      <c r="ALQ165" s="172"/>
      <c r="ALR165" s="172"/>
      <c r="ALS165" s="172"/>
      <c r="ALT165" s="172"/>
      <c r="ALU165" s="172"/>
      <c r="ALV165" s="172"/>
      <c r="ALW165" s="172"/>
      <c r="ALX165" s="172"/>
      <c r="ALY165" s="172"/>
      <c r="ALZ165" s="172"/>
      <c r="AMA165" s="172"/>
      <c r="AMB165" s="172"/>
      <c r="AMC165" s="172"/>
      <c r="AMD165" s="172"/>
      <c r="AME165" s="172"/>
      <c r="AMF165" s="172"/>
      <c r="AMG165" s="172"/>
      <c r="AMH165" s="172"/>
      <c r="AMI165" s="172"/>
      <c r="AMJ165" s="172"/>
      <c r="AMK165" s="172"/>
      <c r="AML165" s="172"/>
    </row>
    <row r="166" spans="1:1026" s="282" customFormat="1">
      <c r="A166" s="408" t="s">
        <v>591</v>
      </c>
      <c r="B166" s="408" t="s">
        <v>592</v>
      </c>
      <c r="C166" s="154">
        <f t="shared" si="169"/>
        <v>17</v>
      </c>
      <c r="D166" s="167">
        <f t="shared" si="170"/>
        <v>68</v>
      </c>
      <c r="E166" s="166" t="str">
        <f t="shared" si="171"/>
        <v>9C</v>
      </c>
      <c r="F166" s="367" t="str">
        <f t="shared" si="172"/>
        <v>1B</v>
      </c>
      <c r="G166" s="367" t="str">
        <f t="shared" si="173"/>
        <v>00</v>
      </c>
      <c r="H166" s="367" t="str">
        <f t="shared" si="174"/>
        <v>57</v>
      </c>
      <c r="I166" s="367" t="str">
        <f t="shared" si="175"/>
        <v>00</v>
      </c>
      <c r="J166" s="367" t="str">
        <f t="shared" si="176"/>
        <v>46</v>
      </c>
      <c r="K166" s="367" t="str">
        <f t="shared" si="177"/>
        <v>06</v>
      </c>
      <c r="L166" s="367" t="str">
        <f t="shared" si="178"/>
        <v>5A</v>
      </c>
      <c r="M166" s="367" t="str">
        <f t="shared" si="179"/>
        <v>4</v>
      </c>
      <c r="N166" s="367" t="str">
        <f t="shared" si="180"/>
        <v/>
      </c>
      <c r="O166" s="156" t="str">
        <f t="shared" si="181"/>
        <v/>
      </c>
      <c r="P166" s="157" t="str">
        <f t="shared" si="225"/>
        <v>1</v>
      </c>
      <c r="Q166" s="158" t="str">
        <f t="shared" si="225"/>
        <v>0</v>
      </c>
      <c r="R166" s="158" t="str">
        <f t="shared" si="225"/>
        <v>0</v>
      </c>
      <c r="S166" s="159" t="str">
        <f t="shared" si="225"/>
        <v>1</v>
      </c>
      <c r="T166" s="158" t="str">
        <f t="shared" si="225"/>
        <v>1</v>
      </c>
      <c r="U166" s="158" t="str">
        <f t="shared" si="225"/>
        <v>1</v>
      </c>
      <c r="V166" s="158" t="str">
        <f t="shared" si="225"/>
        <v>0</v>
      </c>
      <c r="W166" s="159" t="str">
        <f t="shared" si="225"/>
        <v>0</v>
      </c>
      <c r="X166" s="158" t="str">
        <f t="shared" si="226"/>
        <v>0</v>
      </c>
      <c r="Y166" s="158" t="str">
        <f t="shared" si="226"/>
        <v>0</v>
      </c>
      <c r="Z166" s="158" t="str">
        <f t="shared" si="226"/>
        <v>0</v>
      </c>
      <c r="AA166" s="159" t="str">
        <f t="shared" si="226"/>
        <v>1</v>
      </c>
      <c r="AB166" s="161" t="str">
        <f t="shared" si="226"/>
        <v>1</v>
      </c>
      <c r="AC166" s="161" t="str">
        <f t="shared" si="226"/>
        <v>0</v>
      </c>
      <c r="AD166" s="158" t="str">
        <f t="shared" si="226"/>
        <v>1</v>
      </c>
      <c r="AE166" s="159" t="str">
        <f t="shared" si="226"/>
        <v>1</v>
      </c>
      <c r="AF166" s="367" t="str">
        <f t="shared" si="227"/>
        <v>0</v>
      </c>
      <c r="AG166" s="162" t="str">
        <f t="shared" si="227"/>
        <v>0</v>
      </c>
      <c r="AH166" s="163" t="str">
        <f t="shared" si="227"/>
        <v>0</v>
      </c>
      <c r="AI166" s="165" t="str">
        <f t="shared" si="227"/>
        <v>0</v>
      </c>
      <c r="AJ166" s="164" t="str">
        <f t="shared" si="227"/>
        <v>0</v>
      </c>
      <c r="AK166" s="164" t="str">
        <f t="shared" si="227"/>
        <v>0</v>
      </c>
      <c r="AL166" s="289" t="str">
        <f t="shared" si="227"/>
        <v>0</v>
      </c>
      <c r="AM166" s="165" t="str">
        <f t="shared" si="227"/>
        <v>0</v>
      </c>
      <c r="AN166" s="230" t="str">
        <f t="shared" si="228"/>
        <v>0</v>
      </c>
      <c r="AO166" s="230" t="str">
        <f t="shared" si="228"/>
        <v>1</v>
      </c>
      <c r="AP166" s="230" t="str">
        <f t="shared" si="228"/>
        <v>0</v>
      </c>
      <c r="AQ166" s="231" t="str">
        <f t="shared" si="228"/>
        <v>1</v>
      </c>
      <c r="AR166" s="230" t="str">
        <f t="shared" si="228"/>
        <v>0</v>
      </c>
      <c r="AS166" s="230" t="str">
        <f t="shared" si="228"/>
        <v>1</v>
      </c>
      <c r="AT166" s="230" t="str">
        <f t="shared" si="228"/>
        <v>1</v>
      </c>
      <c r="AU166" s="231" t="str">
        <f t="shared" si="228"/>
        <v>1</v>
      </c>
      <c r="AV166" s="230" t="str">
        <f t="shared" si="229"/>
        <v>0</v>
      </c>
      <c r="AW166" s="232" t="str">
        <f t="shared" si="229"/>
        <v>0</v>
      </c>
      <c r="AX166" s="232" t="str">
        <f t="shared" si="229"/>
        <v>0</v>
      </c>
      <c r="AY166" s="233" t="str">
        <f t="shared" si="229"/>
        <v>0</v>
      </c>
      <c r="AZ166" s="232" t="str">
        <f t="shared" si="229"/>
        <v>0</v>
      </c>
      <c r="BA166" s="232" t="str">
        <f t="shared" si="229"/>
        <v>0</v>
      </c>
      <c r="BB166" s="232" t="str">
        <f t="shared" si="229"/>
        <v>0</v>
      </c>
      <c r="BC166" s="233" t="str">
        <f t="shared" si="229"/>
        <v>0</v>
      </c>
      <c r="BD166" s="168" t="str">
        <f t="shared" si="230"/>
        <v>0</v>
      </c>
      <c r="BE166" s="168" t="str">
        <f t="shared" si="230"/>
        <v>1</v>
      </c>
      <c r="BF166" s="168" t="str">
        <f t="shared" si="230"/>
        <v>0</v>
      </c>
      <c r="BG166" s="169" t="str">
        <f t="shared" si="230"/>
        <v>0</v>
      </c>
      <c r="BH166" s="168" t="str">
        <f t="shared" si="230"/>
        <v>0</v>
      </c>
      <c r="BI166" s="168" t="str">
        <f t="shared" si="230"/>
        <v>1</v>
      </c>
      <c r="BJ166" s="168" t="str">
        <f t="shared" si="230"/>
        <v>1</v>
      </c>
      <c r="BK166" s="169" t="str">
        <f t="shared" si="230"/>
        <v>0</v>
      </c>
      <c r="BL166" s="168" t="str">
        <f t="shared" si="231"/>
        <v>0</v>
      </c>
      <c r="BM166" s="168" t="str">
        <f t="shared" si="231"/>
        <v>0</v>
      </c>
      <c r="BN166" s="168" t="str">
        <f t="shared" si="231"/>
        <v>0</v>
      </c>
      <c r="BO166" s="169" t="str">
        <f t="shared" si="231"/>
        <v>0</v>
      </c>
      <c r="BP166" s="168" t="str">
        <f t="shared" si="231"/>
        <v>0</v>
      </c>
      <c r="BQ166" s="168" t="str">
        <f t="shared" si="231"/>
        <v>1</v>
      </c>
      <c r="BR166" s="168" t="str">
        <f t="shared" si="231"/>
        <v>1</v>
      </c>
      <c r="BS166" s="169" t="str">
        <f t="shared" si="231"/>
        <v>0</v>
      </c>
      <c r="BT166" s="302" t="str">
        <f t="shared" si="232"/>
        <v>0</v>
      </c>
      <c r="BU166" s="302" t="str">
        <f t="shared" si="232"/>
        <v>1</v>
      </c>
      <c r="BV166" s="302" t="str">
        <f t="shared" si="232"/>
        <v>0</v>
      </c>
      <c r="BW166" s="303" t="str">
        <f t="shared" si="232"/>
        <v>1</v>
      </c>
      <c r="BX166" s="302" t="str">
        <f t="shared" si="232"/>
        <v>1</v>
      </c>
      <c r="BY166" s="302" t="str">
        <f t="shared" si="232"/>
        <v>0</v>
      </c>
      <c r="BZ166" s="302" t="str">
        <f t="shared" si="232"/>
        <v>1</v>
      </c>
      <c r="CA166" s="303" t="str">
        <f t="shared" si="232"/>
        <v>0</v>
      </c>
      <c r="CB166" s="164" t="str">
        <f t="shared" si="233"/>
        <v>0</v>
      </c>
      <c r="CC166" s="289" t="str">
        <f t="shared" si="233"/>
        <v>1</v>
      </c>
      <c r="CD166" s="340" t="str">
        <f t="shared" si="233"/>
        <v>0</v>
      </c>
      <c r="CE166" s="341" t="str">
        <f t="shared" si="233"/>
        <v>0</v>
      </c>
      <c r="CF166" s="340" t="str">
        <f t="shared" si="233"/>
        <v>0</v>
      </c>
      <c r="CG166" s="340" t="str">
        <f t="shared" si="233"/>
        <v>0</v>
      </c>
      <c r="CH166" s="340" t="str">
        <f t="shared" si="233"/>
        <v>0</v>
      </c>
      <c r="CI166" s="341" t="str">
        <f t="shared" si="233"/>
        <v>0</v>
      </c>
      <c r="CJ166" s="367"/>
      <c r="CK166" s="367"/>
      <c r="CL166" s="32" t="str">
        <f t="shared" si="223"/>
        <v>9C1B</v>
      </c>
      <c r="CM166" s="285">
        <f t="shared" si="182"/>
        <v>87</v>
      </c>
      <c r="CN166" s="285">
        <f t="shared" si="183"/>
        <v>97</v>
      </c>
      <c r="CO166" s="142">
        <f t="shared" si="184"/>
        <v>70.599999999999994</v>
      </c>
      <c r="CP166" s="142">
        <f t="shared" si="185"/>
        <v>21.444444444444443</v>
      </c>
      <c r="CQ166" s="154">
        <f t="shared" si="224"/>
        <v>0</v>
      </c>
      <c r="CR166" s="367"/>
      <c r="CS166" s="170">
        <f t="shared" si="186"/>
        <v>9</v>
      </c>
      <c r="CT166" s="23">
        <f t="shared" si="187"/>
        <v>12</v>
      </c>
      <c r="CU166" s="171">
        <f t="shared" si="188"/>
        <v>1</v>
      </c>
      <c r="CV166" s="23">
        <f t="shared" si="189"/>
        <v>11</v>
      </c>
      <c r="CW166" s="172">
        <f t="shared" si="190"/>
        <v>0</v>
      </c>
      <c r="CX166" s="24">
        <f t="shared" si="191"/>
        <v>0</v>
      </c>
      <c r="CY166" s="267">
        <f t="shared" si="192"/>
        <v>5</v>
      </c>
      <c r="CZ166" s="268">
        <f t="shared" si="193"/>
        <v>7</v>
      </c>
      <c r="DA166" s="267">
        <f t="shared" si="194"/>
        <v>0</v>
      </c>
      <c r="DB166" s="268">
        <f t="shared" si="195"/>
        <v>0</v>
      </c>
      <c r="DC166" s="173">
        <f t="shared" si="196"/>
        <v>4</v>
      </c>
      <c r="DD166" s="26">
        <f t="shared" si="197"/>
        <v>6</v>
      </c>
      <c r="DE166" s="173">
        <f t="shared" si="198"/>
        <v>0</v>
      </c>
      <c r="DF166" s="26">
        <f t="shared" si="199"/>
        <v>6</v>
      </c>
      <c r="DG166" s="326">
        <f t="shared" si="200"/>
        <v>5</v>
      </c>
      <c r="DH166" s="327">
        <f t="shared" si="201"/>
        <v>10</v>
      </c>
      <c r="DI166" s="172">
        <f t="shared" si="202"/>
        <v>4</v>
      </c>
      <c r="DJ166" s="24">
        <f t="shared" si="203"/>
        <v>0</v>
      </c>
      <c r="DK166" s="172"/>
      <c r="DL166" s="19">
        <f t="shared" si="204"/>
        <v>156</v>
      </c>
      <c r="DM166" s="19">
        <f t="shared" si="205"/>
        <v>27</v>
      </c>
      <c r="DN166" s="174">
        <f t="shared" si="206"/>
        <v>0</v>
      </c>
      <c r="DO166" s="278">
        <f t="shared" si="207"/>
        <v>87</v>
      </c>
      <c r="DP166" s="278">
        <f t="shared" si="208"/>
        <v>0</v>
      </c>
      <c r="DQ166" s="20">
        <f t="shared" si="209"/>
        <v>70</v>
      </c>
      <c r="DR166" s="20">
        <f t="shared" si="210"/>
        <v>6</v>
      </c>
      <c r="DS166" s="337">
        <f t="shared" si="211"/>
        <v>90</v>
      </c>
      <c r="DT166" s="174">
        <f t="shared" si="212"/>
        <v>64</v>
      </c>
      <c r="DU166" s="172">
        <f t="shared" si="213"/>
        <v>90</v>
      </c>
      <c r="DV166" s="172"/>
      <c r="DW166" s="172"/>
      <c r="DX166" s="172"/>
      <c r="DY166" s="172"/>
      <c r="DZ166" s="172"/>
      <c r="EA166" s="172"/>
      <c r="EB166" s="172"/>
      <c r="EC166" s="172"/>
      <c r="ED166" s="172"/>
      <c r="EE166" s="172"/>
      <c r="EF166" s="172"/>
      <c r="EG166" s="172"/>
      <c r="EH166" s="172"/>
      <c r="EI166" s="172"/>
      <c r="EJ166" s="172"/>
      <c r="EK166" s="172"/>
      <c r="EL166" s="172"/>
      <c r="EM166" s="172"/>
      <c r="EN166" s="172"/>
      <c r="EO166" s="172"/>
      <c r="EP166" s="172"/>
      <c r="EQ166" s="172"/>
      <c r="ER166" s="172"/>
      <c r="ES166" s="172"/>
      <c r="ET166" s="172"/>
      <c r="EU166" s="172"/>
      <c r="EV166" s="172"/>
      <c r="EW166" s="172"/>
      <c r="EX166" s="172"/>
      <c r="EY166" s="172"/>
      <c r="EZ166" s="172"/>
      <c r="FA166" s="172"/>
      <c r="FB166" s="172"/>
      <c r="FC166" s="172"/>
      <c r="FD166" s="172"/>
      <c r="FE166" s="172"/>
      <c r="FF166" s="172"/>
      <c r="FG166" s="172"/>
      <c r="FH166" s="172"/>
      <c r="FI166" s="172"/>
      <c r="FJ166" s="172"/>
      <c r="FK166" s="172"/>
      <c r="FL166" s="172"/>
      <c r="FM166" s="172"/>
      <c r="FN166" s="172"/>
      <c r="FO166" s="172"/>
      <c r="FP166" s="172"/>
      <c r="FQ166" s="172"/>
      <c r="FR166" s="172"/>
      <c r="FS166" s="172"/>
      <c r="FT166" s="172"/>
      <c r="FU166" s="172"/>
      <c r="FV166" s="172"/>
      <c r="FW166" s="172"/>
      <c r="FX166" s="172"/>
      <c r="FY166" s="172"/>
      <c r="FZ166" s="172"/>
      <c r="GA166" s="172"/>
      <c r="GB166" s="172"/>
      <c r="GC166" s="172"/>
      <c r="GD166" s="172"/>
      <c r="GE166" s="172"/>
      <c r="GF166" s="172"/>
      <c r="GG166" s="172"/>
      <c r="GH166" s="172"/>
      <c r="GI166" s="172"/>
      <c r="GJ166" s="172"/>
      <c r="GK166" s="172"/>
      <c r="GL166" s="172"/>
      <c r="GM166" s="172"/>
      <c r="GN166" s="172"/>
      <c r="GO166" s="172"/>
      <c r="GP166" s="172"/>
      <c r="GQ166" s="172"/>
      <c r="GR166" s="172"/>
      <c r="GS166" s="172"/>
      <c r="GT166" s="172"/>
      <c r="GU166" s="172"/>
      <c r="GV166" s="172"/>
      <c r="GW166" s="172"/>
      <c r="GX166" s="172"/>
      <c r="GY166" s="172"/>
      <c r="GZ166" s="172"/>
      <c r="HA166" s="172"/>
      <c r="HB166" s="172"/>
      <c r="HC166" s="172"/>
      <c r="HD166" s="172"/>
      <c r="HE166" s="172"/>
      <c r="HF166" s="172"/>
      <c r="HG166" s="172"/>
      <c r="HH166" s="172"/>
      <c r="HI166" s="172"/>
      <c r="HJ166" s="172"/>
      <c r="HK166" s="172"/>
      <c r="HL166" s="172"/>
      <c r="HM166" s="172"/>
      <c r="HN166" s="172"/>
      <c r="HO166" s="172"/>
      <c r="HP166" s="172"/>
      <c r="HQ166" s="172"/>
      <c r="HR166" s="172"/>
      <c r="HS166" s="172"/>
      <c r="HT166" s="172"/>
      <c r="HU166" s="172"/>
      <c r="HV166" s="172"/>
      <c r="HW166" s="172"/>
      <c r="HX166" s="172"/>
      <c r="HY166" s="172"/>
      <c r="HZ166" s="172"/>
      <c r="IA166" s="172"/>
      <c r="IB166" s="172"/>
      <c r="IC166" s="172"/>
      <c r="ID166" s="172"/>
      <c r="IE166" s="172"/>
      <c r="IF166" s="172"/>
      <c r="IG166" s="172"/>
      <c r="IH166" s="172"/>
      <c r="II166" s="172"/>
      <c r="IJ166" s="172"/>
      <c r="IK166" s="172"/>
      <c r="IL166" s="172"/>
      <c r="IM166" s="172"/>
      <c r="IN166" s="172"/>
      <c r="IO166" s="172"/>
      <c r="IP166" s="172"/>
      <c r="IQ166" s="172"/>
      <c r="IR166" s="172"/>
      <c r="IS166" s="172"/>
      <c r="IT166" s="172"/>
      <c r="IU166" s="172"/>
      <c r="IV166" s="172"/>
      <c r="IW166" s="172"/>
      <c r="IX166" s="172"/>
      <c r="IY166" s="172"/>
      <c r="IZ166" s="172"/>
      <c r="JA166" s="172"/>
      <c r="JB166" s="172"/>
      <c r="JC166" s="172"/>
      <c r="JD166" s="172"/>
      <c r="JE166" s="172"/>
      <c r="JF166" s="172"/>
      <c r="JG166" s="172"/>
      <c r="JH166" s="172"/>
      <c r="JI166" s="172"/>
      <c r="JJ166" s="172"/>
      <c r="JK166" s="172"/>
      <c r="JL166" s="172"/>
      <c r="JM166" s="172"/>
      <c r="JN166" s="172"/>
      <c r="JO166" s="172"/>
      <c r="JP166" s="172"/>
      <c r="JQ166" s="172"/>
      <c r="JR166" s="172"/>
      <c r="JS166" s="172"/>
      <c r="JT166" s="172"/>
      <c r="JU166" s="172"/>
      <c r="JV166" s="172"/>
      <c r="JW166" s="172"/>
      <c r="JX166" s="172"/>
      <c r="JY166" s="172"/>
      <c r="JZ166" s="172"/>
      <c r="KA166" s="172"/>
      <c r="KB166" s="172"/>
      <c r="KC166" s="172"/>
      <c r="KD166" s="172"/>
      <c r="KE166" s="172"/>
      <c r="KF166" s="172"/>
      <c r="KG166" s="172"/>
      <c r="KH166" s="172"/>
      <c r="KI166" s="172"/>
      <c r="KJ166" s="172"/>
      <c r="KK166" s="172"/>
      <c r="KL166" s="172"/>
      <c r="KM166" s="172"/>
      <c r="KN166" s="172"/>
      <c r="KO166" s="172"/>
      <c r="KP166" s="172"/>
      <c r="KQ166" s="172"/>
      <c r="KR166" s="172"/>
      <c r="KS166" s="172"/>
      <c r="KT166" s="172"/>
      <c r="KU166" s="172"/>
      <c r="KV166" s="172"/>
      <c r="KW166" s="172"/>
      <c r="KX166" s="172"/>
      <c r="KY166" s="172"/>
      <c r="KZ166" s="172"/>
      <c r="LA166" s="172"/>
      <c r="LB166" s="172"/>
      <c r="LC166" s="172"/>
      <c r="LD166" s="172"/>
      <c r="LE166" s="172"/>
      <c r="LF166" s="172"/>
      <c r="LG166" s="172"/>
      <c r="LH166" s="172"/>
      <c r="LI166" s="172"/>
      <c r="LJ166" s="172"/>
      <c r="LK166" s="172"/>
      <c r="LL166" s="172"/>
      <c r="LM166" s="172"/>
      <c r="LN166" s="172"/>
      <c r="LO166" s="172"/>
      <c r="LP166" s="172"/>
      <c r="LQ166" s="172"/>
      <c r="LR166" s="172"/>
      <c r="LS166" s="172"/>
      <c r="LT166" s="172"/>
      <c r="LU166" s="172"/>
      <c r="LV166" s="172"/>
      <c r="LW166" s="172"/>
      <c r="LX166" s="172"/>
      <c r="LY166" s="172"/>
      <c r="LZ166" s="172"/>
      <c r="MA166" s="172"/>
      <c r="MB166" s="172"/>
      <c r="MC166" s="172"/>
      <c r="MD166" s="172"/>
      <c r="ME166" s="172"/>
      <c r="MF166" s="172"/>
      <c r="MG166" s="172"/>
      <c r="MH166" s="172"/>
      <c r="MI166" s="172"/>
      <c r="MJ166" s="172"/>
      <c r="MK166" s="172"/>
      <c r="ML166" s="172"/>
      <c r="MM166" s="172"/>
      <c r="MN166" s="172"/>
      <c r="MO166" s="172"/>
      <c r="MP166" s="172"/>
      <c r="MQ166" s="172"/>
      <c r="MR166" s="172"/>
      <c r="MS166" s="172"/>
      <c r="MT166" s="172"/>
      <c r="MU166" s="172"/>
      <c r="MV166" s="172"/>
      <c r="MW166" s="172"/>
      <c r="MX166" s="172"/>
      <c r="MY166" s="172"/>
      <c r="MZ166" s="172"/>
      <c r="NA166" s="172"/>
      <c r="NB166" s="172"/>
      <c r="NC166" s="172"/>
      <c r="ND166" s="172"/>
      <c r="NE166" s="172"/>
      <c r="NF166" s="172"/>
      <c r="NG166" s="172"/>
      <c r="NH166" s="172"/>
      <c r="NI166" s="172"/>
      <c r="NJ166" s="172"/>
      <c r="NK166" s="172"/>
      <c r="NL166" s="172"/>
      <c r="NM166" s="172"/>
      <c r="NN166" s="172"/>
      <c r="NO166" s="172"/>
      <c r="NP166" s="172"/>
      <c r="NQ166" s="172"/>
      <c r="NR166" s="172"/>
      <c r="NS166" s="172"/>
      <c r="NT166" s="172"/>
      <c r="NU166" s="172"/>
      <c r="NV166" s="172"/>
      <c r="NW166" s="172"/>
      <c r="NX166" s="172"/>
      <c r="NY166" s="172"/>
      <c r="NZ166" s="172"/>
      <c r="OA166" s="172"/>
      <c r="OB166" s="172"/>
      <c r="OC166" s="172"/>
      <c r="OD166" s="172"/>
      <c r="OE166" s="172"/>
      <c r="OF166" s="172"/>
      <c r="OG166" s="172"/>
      <c r="OH166" s="172"/>
      <c r="OI166" s="172"/>
      <c r="OJ166" s="172"/>
      <c r="OK166" s="172"/>
      <c r="OL166" s="172"/>
      <c r="OM166" s="172"/>
      <c r="ON166" s="172"/>
      <c r="OO166" s="172"/>
      <c r="OP166" s="172"/>
      <c r="OQ166" s="172"/>
      <c r="OR166" s="172"/>
      <c r="OS166" s="172"/>
      <c r="OT166" s="172"/>
      <c r="OU166" s="172"/>
      <c r="OV166" s="172"/>
      <c r="OW166" s="172"/>
      <c r="OX166" s="172"/>
      <c r="OY166" s="172"/>
      <c r="OZ166" s="172"/>
      <c r="PA166" s="172"/>
      <c r="PB166" s="172"/>
      <c r="PC166" s="172"/>
      <c r="PD166" s="172"/>
      <c r="PE166" s="172"/>
      <c r="PF166" s="172"/>
      <c r="PG166" s="172"/>
      <c r="PH166" s="172"/>
      <c r="PI166" s="172"/>
      <c r="PJ166" s="172"/>
      <c r="PK166" s="172"/>
      <c r="PL166" s="172"/>
      <c r="PM166" s="172"/>
      <c r="PN166" s="172"/>
      <c r="PO166" s="172"/>
      <c r="PP166" s="172"/>
      <c r="PQ166" s="172"/>
      <c r="PR166" s="172"/>
      <c r="PS166" s="172"/>
      <c r="PT166" s="172"/>
      <c r="PU166" s="172"/>
      <c r="PV166" s="172"/>
      <c r="PW166" s="172"/>
      <c r="PX166" s="172"/>
      <c r="PY166" s="172"/>
      <c r="PZ166" s="172"/>
      <c r="QA166" s="172"/>
      <c r="QB166" s="172"/>
      <c r="QC166" s="172"/>
      <c r="QD166" s="172"/>
      <c r="QE166" s="172"/>
      <c r="QF166" s="172"/>
      <c r="QG166" s="172"/>
      <c r="QH166" s="172"/>
      <c r="QI166" s="172"/>
      <c r="QJ166" s="172"/>
      <c r="QK166" s="172"/>
      <c r="QL166" s="172"/>
      <c r="QM166" s="172"/>
      <c r="QN166" s="172"/>
      <c r="QO166" s="172"/>
      <c r="QP166" s="172"/>
      <c r="QQ166" s="172"/>
      <c r="QR166" s="172"/>
      <c r="QS166" s="172"/>
      <c r="QT166" s="172"/>
      <c r="QU166" s="172"/>
      <c r="QV166" s="172"/>
      <c r="QW166" s="172"/>
      <c r="QX166" s="172"/>
      <c r="QY166" s="172"/>
      <c r="QZ166" s="172"/>
      <c r="RA166" s="172"/>
      <c r="RB166" s="172"/>
      <c r="RC166" s="172"/>
      <c r="RD166" s="172"/>
      <c r="RE166" s="172"/>
      <c r="RF166" s="172"/>
      <c r="RG166" s="172"/>
      <c r="RH166" s="172"/>
      <c r="RI166" s="172"/>
      <c r="RJ166" s="172"/>
      <c r="RK166" s="172"/>
      <c r="RL166" s="172"/>
      <c r="RM166" s="172"/>
      <c r="RN166" s="172"/>
      <c r="RO166" s="172"/>
      <c r="RP166" s="172"/>
      <c r="RQ166" s="172"/>
      <c r="RR166" s="172"/>
      <c r="RS166" s="172"/>
      <c r="RT166" s="172"/>
      <c r="RU166" s="172"/>
      <c r="RV166" s="172"/>
      <c r="RW166" s="172"/>
      <c r="RX166" s="172"/>
      <c r="RY166" s="172"/>
      <c r="RZ166" s="172"/>
      <c r="SA166" s="172"/>
      <c r="SB166" s="172"/>
      <c r="SC166" s="172"/>
      <c r="SD166" s="172"/>
      <c r="SE166" s="172"/>
      <c r="SF166" s="172"/>
      <c r="SG166" s="172"/>
      <c r="SH166" s="172"/>
      <c r="SI166" s="172"/>
      <c r="SJ166" s="172"/>
      <c r="SK166" s="172"/>
      <c r="SL166" s="172"/>
      <c r="SM166" s="172"/>
      <c r="SN166" s="172"/>
      <c r="SO166" s="172"/>
      <c r="SP166" s="172"/>
      <c r="SQ166" s="172"/>
      <c r="SR166" s="172"/>
      <c r="SS166" s="172"/>
      <c r="ST166" s="172"/>
      <c r="SU166" s="172"/>
      <c r="SV166" s="172"/>
      <c r="SW166" s="172"/>
      <c r="SX166" s="172"/>
      <c r="SY166" s="172"/>
      <c r="SZ166" s="172"/>
      <c r="TA166" s="172"/>
      <c r="TB166" s="172"/>
      <c r="TC166" s="172"/>
      <c r="TD166" s="172"/>
      <c r="TE166" s="172"/>
      <c r="TF166" s="172"/>
      <c r="TG166" s="172"/>
      <c r="TH166" s="172"/>
      <c r="TI166" s="172"/>
      <c r="TJ166" s="172"/>
      <c r="TK166" s="172"/>
      <c r="TL166" s="172"/>
      <c r="TM166" s="172"/>
      <c r="TN166" s="172"/>
      <c r="TO166" s="172"/>
      <c r="TP166" s="172"/>
      <c r="TQ166" s="172"/>
      <c r="TR166" s="172"/>
      <c r="TS166" s="172"/>
      <c r="TT166" s="172"/>
      <c r="TU166" s="172"/>
      <c r="TV166" s="172"/>
      <c r="TW166" s="172"/>
      <c r="TX166" s="172"/>
      <c r="TY166" s="172"/>
      <c r="TZ166" s="172"/>
      <c r="UA166" s="172"/>
      <c r="UB166" s="172"/>
      <c r="UC166" s="172"/>
      <c r="UD166" s="172"/>
      <c r="UE166" s="172"/>
      <c r="UF166" s="172"/>
      <c r="UG166" s="172"/>
      <c r="UH166" s="172"/>
      <c r="UI166" s="172"/>
      <c r="UJ166" s="172"/>
      <c r="UK166" s="172"/>
      <c r="UL166" s="172"/>
      <c r="UM166" s="172"/>
      <c r="UN166" s="172"/>
      <c r="UO166" s="172"/>
      <c r="UP166" s="172"/>
      <c r="UQ166" s="172"/>
      <c r="UR166" s="172"/>
      <c r="US166" s="172"/>
      <c r="UT166" s="172"/>
      <c r="UU166" s="172"/>
      <c r="UV166" s="172"/>
      <c r="UW166" s="172"/>
      <c r="UX166" s="172"/>
      <c r="UY166" s="172"/>
      <c r="UZ166" s="172"/>
      <c r="VA166" s="172"/>
      <c r="VB166" s="172"/>
      <c r="VC166" s="172"/>
      <c r="VD166" s="172"/>
      <c r="VE166" s="172"/>
      <c r="VF166" s="172"/>
      <c r="VG166" s="172"/>
      <c r="VH166" s="172"/>
      <c r="VI166" s="172"/>
      <c r="VJ166" s="172"/>
      <c r="VK166" s="172"/>
      <c r="VL166" s="172"/>
      <c r="VM166" s="172"/>
      <c r="VN166" s="172"/>
      <c r="VO166" s="172"/>
      <c r="VP166" s="172"/>
      <c r="VQ166" s="172"/>
      <c r="VR166" s="172"/>
      <c r="VS166" s="172"/>
      <c r="VT166" s="172"/>
      <c r="VU166" s="172"/>
      <c r="VV166" s="172"/>
      <c r="VW166" s="172"/>
      <c r="VX166" s="172"/>
      <c r="VY166" s="172"/>
      <c r="VZ166" s="172"/>
      <c r="WA166" s="172"/>
      <c r="WB166" s="172"/>
      <c r="WC166" s="172"/>
      <c r="WD166" s="172"/>
      <c r="WE166" s="172"/>
      <c r="WF166" s="172"/>
      <c r="WG166" s="172"/>
      <c r="WH166" s="172"/>
      <c r="WI166" s="172"/>
      <c r="WJ166" s="172"/>
      <c r="WK166" s="172"/>
      <c r="WL166" s="172"/>
      <c r="WM166" s="172"/>
      <c r="WN166" s="172"/>
      <c r="WO166" s="172"/>
      <c r="WP166" s="172"/>
      <c r="WQ166" s="172"/>
      <c r="WR166" s="172"/>
      <c r="WS166" s="172"/>
      <c r="WT166" s="172"/>
      <c r="WU166" s="172"/>
      <c r="WV166" s="172"/>
      <c r="WW166" s="172"/>
      <c r="WX166" s="172"/>
      <c r="WY166" s="172"/>
      <c r="WZ166" s="172"/>
      <c r="XA166" s="172"/>
      <c r="XB166" s="172"/>
      <c r="XC166" s="172"/>
      <c r="XD166" s="172"/>
      <c r="XE166" s="172"/>
      <c r="XF166" s="172"/>
      <c r="XG166" s="172"/>
      <c r="XH166" s="172"/>
      <c r="XI166" s="172"/>
      <c r="XJ166" s="172"/>
      <c r="XK166" s="172"/>
      <c r="XL166" s="172"/>
      <c r="XM166" s="172"/>
      <c r="XN166" s="172"/>
      <c r="XO166" s="172"/>
      <c r="XP166" s="172"/>
      <c r="XQ166" s="172"/>
      <c r="XR166" s="172"/>
      <c r="XS166" s="172"/>
      <c r="XT166" s="172"/>
      <c r="XU166" s="172"/>
      <c r="XV166" s="172"/>
      <c r="XW166" s="172"/>
      <c r="XX166" s="172"/>
      <c r="XY166" s="172"/>
      <c r="XZ166" s="172"/>
      <c r="YA166" s="172"/>
      <c r="YB166" s="172"/>
      <c r="YC166" s="172"/>
      <c r="YD166" s="172"/>
      <c r="YE166" s="172"/>
      <c r="YF166" s="172"/>
      <c r="YG166" s="172"/>
      <c r="YH166" s="172"/>
      <c r="YI166" s="172"/>
      <c r="YJ166" s="172"/>
      <c r="YK166" s="172"/>
      <c r="YL166" s="172"/>
      <c r="YM166" s="172"/>
      <c r="YN166" s="172"/>
      <c r="YO166" s="172"/>
      <c r="YP166" s="172"/>
      <c r="YQ166" s="172"/>
      <c r="YR166" s="172"/>
      <c r="YS166" s="172"/>
      <c r="YT166" s="172"/>
      <c r="YU166" s="172"/>
      <c r="YV166" s="172"/>
      <c r="YW166" s="172"/>
      <c r="YX166" s="172"/>
      <c r="YY166" s="172"/>
      <c r="YZ166" s="172"/>
      <c r="ZA166" s="172"/>
      <c r="ZB166" s="172"/>
      <c r="ZC166" s="172"/>
      <c r="ZD166" s="172"/>
      <c r="ZE166" s="172"/>
      <c r="ZF166" s="172"/>
      <c r="ZG166" s="172"/>
      <c r="ZH166" s="172"/>
      <c r="ZI166" s="172"/>
      <c r="ZJ166" s="172"/>
      <c r="ZK166" s="172"/>
      <c r="ZL166" s="172"/>
      <c r="ZM166" s="172"/>
      <c r="ZN166" s="172"/>
      <c r="ZO166" s="172"/>
      <c r="ZP166" s="172"/>
      <c r="ZQ166" s="172"/>
      <c r="ZR166" s="172"/>
      <c r="ZS166" s="172"/>
      <c r="ZT166" s="172"/>
      <c r="ZU166" s="172"/>
      <c r="ZV166" s="172"/>
      <c r="ZW166" s="172"/>
      <c r="ZX166" s="172"/>
      <c r="ZY166" s="172"/>
      <c r="ZZ166" s="172"/>
      <c r="AAA166" s="172"/>
      <c r="AAB166" s="172"/>
      <c r="AAC166" s="172"/>
      <c r="AAD166" s="172"/>
      <c r="AAE166" s="172"/>
      <c r="AAF166" s="172"/>
      <c r="AAG166" s="172"/>
      <c r="AAH166" s="172"/>
      <c r="AAI166" s="172"/>
      <c r="AAJ166" s="172"/>
      <c r="AAK166" s="172"/>
      <c r="AAL166" s="172"/>
      <c r="AAM166" s="172"/>
      <c r="AAN166" s="172"/>
      <c r="AAO166" s="172"/>
      <c r="AAP166" s="172"/>
      <c r="AAQ166" s="172"/>
      <c r="AAR166" s="172"/>
      <c r="AAS166" s="172"/>
      <c r="AAT166" s="172"/>
      <c r="AAU166" s="172"/>
      <c r="AAV166" s="172"/>
      <c r="AAW166" s="172"/>
      <c r="AAX166" s="172"/>
      <c r="AAY166" s="172"/>
      <c r="AAZ166" s="172"/>
      <c r="ABA166" s="172"/>
      <c r="ABB166" s="172"/>
      <c r="ABC166" s="172"/>
      <c r="ABD166" s="172"/>
      <c r="ABE166" s="172"/>
      <c r="ABF166" s="172"/>
      <c r="ABG166" s="172"/>
      <c r="ABH166" s="172"/>
      <c r="ABI166" s="172"/>
      <c r="ABJ166" s="172"/>
      <c r="ABK166" s="172"/>
      <c r="ABL166" s="172"/>
      <c r="ABM166" s="172"/>
      <c r="ABN166" s="172"/>
      <c r="ABO166" s="172"/>
      <c r="ABP166" s="172"/>
      <c r="ABQ166" s="172"/>
      <c r="ABR166" s="172"/>
      <c r="ABS166" s="172"/>
      <c r="ABT166" s="172"/>
      <c r="ABU166" s="172"/>
      <c r="ABV166" s="172"/>
      <c r="ABW166" s="172"/>
      <c r="ABX166" s="172"/>
      <c r="ABY166" s="172"/>
      <c r="ABZ166" s="172"/>
      <c r="ACA166" s="172"/>
      <c r="ACB166" s="172"/>
      <c r="ACC166" s="172"/>
      <c r="ACD166" s="172"/>
      <c r="ACE166" s="172"/>
      <c r="ACF166" s="172"/>
      <c r="ACG166" s="172"/>
      <c r="ACH166" s="172"/>
      <c r="ACI166" s="172"/>
      <c r="ACJ166" s="172"/>
      <c r="ACK166" s="172"/>
      <c r="ACL166" s="172"/>
      <c r="ACM166" s="172"/>
      <c r="ACN166" s="172"/>
      <c r="ACO166" s="172"/>
      <c r="ACP166" s="172"/>
      <c r="ACQ166" s="172"/>
      <c r="ACR166" s="172"/>
      <c r="ACS166" s="172"/>
      <c r="ACT166" s="172"/>
      <c r="ACU166" s="172"/>
      <c r="ACV166" s="172"/>
      <c r="ACW166" s="172"/>
      <c r="ACX166" s="172"/>
      <c r="ACY166" s="172"/>
      <c r="ACZ166" s="172"/>
      <c r="ADA166" s="172"/>
      <c r="ADB166" s="172"/>
      <c r="ADC166" s="172"/>
      <c r="ADD166" s="172"/>
      <c r="ADE166" s="172"/>
      <c r="ADF166" s="172"/>
      <c r="ADG166" s="172"/>
      <c r="ADH166" s="172"/>
      <c r="ADI166" s="172"/>
      <c r="ADJ166" s="172"/>
      <c r="ADK166" s="172"/>
      <c r="ADL166" s="172"/>
      <c r="ADM166" s="172"/>
      <c r="ADN166" s="172"/>
      <c r="ADO166" s="172"/>
      <c r="ADP166" s="172"/>
      <c r="ADQ166" s="172"/>
      <c r="ADR166" s="172"/>
      <c r="ADS166" s="172"/>
      <c r="ADT166" s="172"/>
      <c r="ADU166" s="172"/>
      <c r="ADV166" s="172"/>
      <c r="ADW166" s="172"/>
      <c r="ADX166" s="172"/>
      <c r="ADY166" s="172"/>
      <c r="ADZ166" s="172"/>
      <c r="AEA166" s="172"/>
      <c r="AEB166" s="172"/>
      <c r="AEC166" s="172"/>
      <c r="AED166" s="172"/>
      <c r="AEE166" s="172"/>
      <c r="AEF166" s="172"/>
      <c r="AEG166" s="172"/>
      <c r="AEH166" s="172"/>
      <c r="AEI166" s="172"/>
      <c r="AEJ166" s="172"/>
      <c r="AEK166" s="172"/>
      <c r="AEL166" s="172"/>
      <c r="AEM166" s="172"/>
      <c r="AEN166" s="172"/>
      <c r="AEO166" s="172"/>
      <c r="AEP166" s="172"/>
      <c r="AEQ166" s="172"/>
      <c r="AER166" s="172"/>
      <c r="AES166" s="172"/>
      <c r="AET166" s="172"/>
      <c r="AEU166" s="172"/>
      <c r="AEV166" s="172"/>
      <c r="AEW166" s="172"/>
      <c r="AEX166" s="172"/>
      <c r="AEY166" s="172"/>
      <c r="AEZ166" s="172"/>
      <c r="AFA166" s="172"/>
      <c r="AFB166" s="172"/>
      <c r="AFC166" s="172"/>
      <c r="AFD166" s="172"/>
      <c r="AFE166" s="172"/>
      <c r="AFF166" s="172"/>
      <c r="AFG166" s="172"/>
      <c r="AFH166" s="172"/>
      <c r="AFI166" s="172"/>
      <c r="AFJ166" s="172"/>
      <c r="AFK166" s="172"/>
      <c r="AFL166" s="172"/>
      <c r="AFM166" s="172"/>
      <c r="AFN166" s="172"/>
      <c r="AFO166" s="172"/>
      <c r="AFP166" s="172"/>
      <c r="AFQ166" s="172"/>
      <c r="AFR166" s="172"/>
      <c r="AFS166" s="172"/>
      <c r="AFT166" s="172"/>
      <c r="AFU166" s="172"/>
      <c r="AFV166" s="172"/>
      <c r="AFW166" s="172"/>
      <c r="AFX166" s="172"/>
      <c r="AFY166" s="172"/>
      <c r="AFZ166" s="172"/>
      <c r="AGA166" s="172"/>
      <c r="AGB166" s="172"/>
      <c r="AGC166" s="172"/>
      <c r="AGD166" s="172"/>
      <c r="AGE166" s="172"/>
      <c r="AGF166" s="172"/>
      <c r="AGG166" s="172"/>
      <c r="AGH166" s="172"/>
      <c r="AGI166" s="172"/>
      <c r="AGJ166" s="172"/>
      <c r="AGK166" s="172"/>
      <c r="AGL166" s="172"/>
      <c r="AGM166" s="172"/>
      <c r="AGN166" s="172"/>
      <c r="AGO166" s="172"/>
      <c r="AGP166" s="172"/>
      <c r="AGQ166" s="172"/>
      <c r="AGR166" s="172"/>
      <c r="AGS166" s="172"/>
      <c r="AGT166" s="172"/>
      <c r="AGU166" s="172"/>
      <c r="AGV166" s="172"/>
      <c r="AGW166" s="172"/>
      <c r="AGX166" s="172"/>
      <c r="AGY166" s="172"/>
      <c r="AGZ166" s="172"/>
      <c r="AHA166" s="172"/>
      <c r="AHB166" s="172"/>
      <c r="AHC166" s="172"/>
      <c r="AHD166" s="172"/>
      <c r="AHE166" s="172"/>
      <c r="AHF166" s="172"/>
      <c r="AHG166" s="172"/>
      <c r="AHH166" s="172"/>
      <c r="AHI166" s="172"/>
      <c r="AHJ166" s="172"/>
      <c r="AHK166" s="172"/>
      <c r="AHL166" s="172"/>
      <c r="AHM166" s="172"/>
      <c r="AHN166" s="172"/>
      <c r="AHO166" s="172"/>
      <c r="AHP166" s="172"/>
      <c r="AHQ166" s="172"/>
      <c r="AHR166" s="172"/>
      <c r="AHS166" s="172"/>
      <c r="AHT166" s="172"/>
      <c r="AHU166" s="172"/>
      <c r="AHV166" s="172"/>
      <c r="AHW166" s="172"/>
      <c r="AHX166" s="172"/>
      <c r="AHY166" s="172"/>
      <c r="AHZ166" s="172"/>
      <c r="AIA166" s="172"/>
      <c r="AIB166" s="172"/>
      <c r="AIC166" s="172"/>
      <c r="AID166" s="172"/>
      <c r="AIE166" s="172"/>
      <c r="AIF166" s="172"/>
      <c r="AIG166" s="172"/>
      <c r="AIH166" s="172"/>
      <c r="AII166" s="172"/>
      <c r="AIJ166" s="172"/>
      <c r="AIK166" s="172"/>
      <c r="AIL166" s="172"/>
      <c r="AIM166" s="172"/>
      <c r="AIN166" s="172"/>
      <c r="AIO166" s="172"/>
      <c r="AIP166" s="172"/>
      <c r="AIQ166" s="172"/>
      <c r="AIR166" s="172"/>
      <c r="AIS166" s="172"/>
      <c r="AIT166" s="172"/>
      <c r="AIU166" s="172"/>
      <c r="AIV166" s="172"/>
      <c r="AIW166" s="172"/>
      <c r="AIX166" s="172"/>
      <c r="AIY166" s="172"/>
      <c r="AIZ166" s="172"/>
      <c r="AJA166" s="172"/>
      <c r="AJB166" s="172"/>
      <c r="AJC166" s="172"/>
      <c r="AJD166" s="172"/>
      <c r="AJE166" s="172"/>
      <c r="AJF166" s="172"/>
      <c r="AJG166" s="172"/>
      <c r="AJH166" s="172"/>
      <c r="AJI166" s="172"/>
      <c r="AJJ166" s="172"/>
      <c r="AJK166" s="172"/>
      <c r="AJL166" s="172"/>
      <c r="AJM166" s="172"/>
      <c r="AJN166" s="172"/>
      <c r="AJO166" s="172"/>
      <c r="AJP166" s="172"/>
      <c r="AJQ166" s="172"/>
      <c r="AJR166" s="172"/>
      <c r="AJS166" s="172"/>
      <c r="AJT166" s="172"/>
      <c r="AJU166" s="172"/>
      <c r="AJV166" s="172"/>
      <c r="AJW166" s="172"/>
      <c r="AJX166" s="172"/>
      <c r="AJY166" s="172"/>
      <c r="AJZ166" s="172"/>
      <c r="AKA166" s="172"/>
      <c r="AKB166" s="172"/>
      <c r="AKC166" s="172"/>
      <c r="AKD166" s="172"/>
      <c r="AKE166" s="172"/>
      <c r="AKF166" s="172"/>
      <c r="AKG166" s="172"/>
      <c r="AKH166" s="172"/>
      <c r="AKI166" s="172"/>
      <c r="AKJ166" s="172"/>
      <c r="AKK166" s="172"/>
      <c r="AKL166" s="172"/>
      <c r="AKM166" s="172"/>
      <c r="AKN166" s="172"/>
      <c r="AKO166" s="172"/>
      <c r="AKP166" s="172"/>
      <c r="AKQ166" s="172"/>
      <c r="AKR166" s="172"/>
      <c r="AKS166" s="172"/>
      <c r="AKT166" s="172"/>
      <c r="AKU166" s="172"/>
      <c r="AKV166" s="172"/>
      <c r="AKW166" s="172"/>
      <c r="AKX166" s="172"/>
      <c r="AKY166" s="172"/>
      <c r="AKZ166" s="172"/>
      <c r="ALA166" s="172"/>
      <c r="ALB166" s="172"/>
      <c r="ALC166" s="172"/>
      <c r="ALD166" s="172"/>
      <c r="ALE166" s="172"/>
      <c r="ALF166" s="172"/>
      <c r="ALG166" s="172"/>
      <c r="ALH166" s="172"/>
      <c r="ALI166" s="172"/>
      <c r="ALJ166" s="172"/>
      <c r="ALK166" s="172"/>
      <c r="ALL166" s="172"/>
      <c r="ALM166" s="172"/>
      <c r="ALN166" s="172"/>
      <c r="ALO166" s="172"/>
      <c r="ALP166" s="172"/>
      <c r="ALQ166" s="172"/>
      <c r="ALR166" s="172"/>
      <c r="ALS166" s="172"/>
      <c r="ALT166" s="172"/>
      <c r="ALU166" s="172"/>
      <c r="ALV166" s="172"/>
      <c r="ALW166" s="172"/>
      <c r="ALX166" s="172"/>
      <c r="ALY166" s="172"/>
      <c r="ALZ166" s="172"/>
      <c r="AMA166" s="172"/>
      <c r="AMB166" s="172"/>
      <c r="AMC166" s="172"/>
      <c r="AMD166" s="172"/>
      <c r="AME166" s="172"/>
      <c r="AMF166" s="172"/>
      <c r="AMG166" s="172"/>
      <c r="AMH166" s="172"/>
      <c r="AMI166" s="172"/>
      <c r="AMJ166" s="172"/>
      <c r="AMK166" s="172"/>
      <c r="AML166" s="172"/>
    </row>
    <row r="167" spans="1:1026" s="282" customFormat="1">
      <c r="A167" s="408" t="s">
        <v>593</v>
      </c>
      <c r="B167" s="408" t="s">
        <v>594</v>
      </c>
      <c r="C167" s="154">
        <f t="shared" si="169"/>
        <v>17</v>
      </c>
      <c r="D167" s="167">
        <f t="shared" si="170"/>
        <v>68</v>
      </c>
      <c r="E167" s="166" t="str">
        <f t="shared" si="171"/>
        <v>9C</v>
      </c>
      <c r="F167" s="367" t="str">
        <f t="shared" si="172"/>
        <v>1B</v>
      </c>
      <c r="G167" s="367" t="str">
        <f t="shared" si="173"/>
        <v>02</v>
      </c>
      <c r="H167" s="367" t="str">
        <f t="shared" si="174"/>
        <v>57</v>
      </c>
      <c r="I167" s="367" t="str">
        <f t="shared" si="175"/>
        <v>00</v>
      </c>
      <c r="J167" s="367" t="str">
        <f t="shared" si="176"/>
        <v>47</v>
      </c>
      <c r="K167" s="367" t="str">
        <f t="shared" si="177"/>
        <v>06</v>
      </c>
      <c r="L167" s="367" t="str">
        <f t="shared" si="178"/>
        <v>5D</v>
      </c>
      <c r="M167" s="367" t="str">
        <f t="shared" si="179"/>
        <v>4</v>
      </c>
      <c r="N167" s="367" t="str">
        <f t="shared" si="180"/>
        <v/>
      </c>
      <c r="O167" s="156" t="str">
        <f t="shared" si="181"/>
        <v/>
      </c>
      <c r="P167" s="157" t="str">
        <f t="shared" si="225"/>
        <v>1</v>
      </c>
      <c r="Q167" s="158" t="str">
        <f t="shared" si="225"/>
        <v>0</v>
      </c>
      <c r="R167" s="158" t="str">
        <f t="shared" si="225"/>
        <v>0</v>
      </c>
      <c r="S167" s="159" t="str">
        <f t="shared" si="225"/>
        <v>1</v>
      </c>
      <c r="T167" s="158" t="str">
        <f t="shared" si="225"/>
        <v>1</v>
      </c>
      <c r="U167" s="158" t="str">
        <f t="shared" si="225"/>
        <v>1</v>
      </c>
      <c r="V167" s="158" t="str">
        <f t="shared" si="225"/>
        <v>0</v>
      </c>
      <c r="W167" s="159" t="str">
        <f t="shared" si="225"/>
        <v>0</v>
      </c>
      <c r="X167" s="158" t="str">
        <f t="shared" si="226"/>
        <v>0</v>
      </c>
      <c r="Y167" s="158" t="str">
        <f t="shared" si="226"/>
        <v>0</v>
      </c>
      <c r="Z167" s="158" t="str">
        <f t="shared" si="226"/>
        <v>0</v>
      </c>
      <c r="AA167" s="159" t="str">
        <f t="shared" si="226"/>
        <v>1</v>
      </c>
      <c r="AB167" s="161" t="str">
        <f t="shared" si="226"/>
        <v>1</v>
      </c>
      <c r="AC167" s="161" t="str">
        <f t="shared" si="226"/>
        <v>0</v>
      </c>
      <c r="AD167" s="158" t="str">
        <f t="shared" si="226"/>
        <v>1</v>
      </c>
      <c r="AE167" s="159" t="str">
        <f t="shared" si="226"/>
        <v>1</v>
      </c>
      <c r="AF167" s="367" t="str">
        <f t="shared" si="227"/>
        <v>0</v>
      </c>
      <c r="AG167" s="162" t="str">
        <f t="shared" si="227"/>
        <v>0</v>
      </c>
      <c r="AH167" s="163" t="str">
        <f t="shared" si="227"/>
        <v>0</v>
      </c>
      <c r="AI167" s="165" t="str">
        <f t="shared" si="227"/>
        <v>0</v>
      </c>
      <c r="AJ167" s="164" t="str">
        <f t="shared" si="227"/>
        <v>0</v>
      </c>
      <c r="AK167" s="164" t="str">
        <f t="shared" si="227"/>
        <v>0</v>
      </c>
      <c r="AL167" s="289" t="str">
        <f t="shared" si="227"/>
        <v>1</v>
      </c>
      <c r="AM167" s="165" t="str">
        <f t="shared" si="227"/>
        <v>0</v>
      </c>
      <c r="AN167" s="230" t="str">
        <f t="shared" si="228"/>
        <v>0</v>
      </c>
      <c r="AO167" s="230" t="str">
        <f t="shared" si="228"/>
        <v>1</v>
      </c>
      <c r="AP167" s="230" t="str">
        <f t="shared" si="228"/>
        <v>0</v>
      </c>
      <c r="AQ167" s="231" t="str">
        <f t="shared" si="228"/>
        <v>1</v>
      </c>
      <c r="AR167" s="230" t="str">
        <f t="shared" si="228"/>
        <v>0</v>
      </c>
      <c r="AS167" s="230" t="str">
        <f t="shared" si="228"/>
        <v>1</v>
      </c>
      <c r="AT167" s="230" t="str">
        <f t="shared" si="228"/>
        <v>1</v>
      </c>
      <c r="AU167" s="231" t="str">
        <f t="shared" si="228"/>
        <v>1</v>
      </c>
      <c r="AV167" s="230" t="str">
        <f t="shared" si="229"/>
        <v>0</v>
      </c>
      <c r="AW167" s="232" t="str">
        <f t="shared" si="229"/>
        <v>0</v>
      </c>
      <c r="AX167" s="232" t="str">
        <f t="shared" si="229"/>
        <v>0</v>
      </c>
      <c r="AY167" s="233" t="str">
        <f t="shared" si="229"/>
        <v>0</v>
      </c>
      <c r="AZ167" s="232" t="str">
        <f t="shared" si="229"/>
        <v>0</v>
      </c>
      <c r="BA167" s="232" t="str">
        <f t="shared" si="229"/>
        <v>0</v>
      </c>
      <c r="BB167" s="232" t="str">
        <f t="shared" si="229"/>
        <v>0</v>
      </c>
      <c r="BC167" s="233" t="str">
        <f t="shared" si="229"/>
        <v>0</v>
      </c>
      <c r="BD167" s="168" t="str">
        <f t="shared" si="230"/>
        <v>0</v>
      </c>
      <c r="BE167" s="168" t="str">
        <f t="shared" si="230"/>
        <v>1</v>
      </c>
      <c r="BF167" s="168" t="str">
        <f t="shared" si="230"/>
        <v>0</v>
      </c>
      <c r="BG167" s="169" t="str">
        <f t="shared" si="230"/>
        <v>0</v>
      </c>
      <c r="BH167" s="168" t="str">
        <f t="shared" si="230"/>
        <v>0</v>
      </c>
      <c r="BI167" s="168" t="str">
        <f t="shared" si="230"/>
        <v>1</v>
      </c>
      <c r="BJ167" s="168" t="str">
        <f t="shared" si="230"/>
        <v>1</v>
      </c>
      <c r="BK167" s="169" t="str">
        <f t="shared" si="230"/>
        <v>1</v>
      </c>
      <c r="BL167" s="168" t="str">
        <f t="shared" si="231"/>
        <v>0</v>
      </c>
      <c r="BM167" s="168" t="str">
        <f t="shared" si="231"/>
        <v>0</v>
      </c>
      <c r="BN167" s="168" t="str">
        <f t="shared" si="231"/>
        <v>0</v>
      </c>
      <c r="BO167" s="169" t="str">
        <f t="shared" si="231"/>
        <v>0</v>
      </c>
      <c r="BP167" s="168" t="str">
        <f t="shared" si="231"/>
        <v>0</v>
      </c>
      <c r="BQ167" s="168" t="str">
        <f t="shared" si="231"/>
        <v>1</v>
      </c>
      <c r="BR167" s="168" t="str">
        <f t="shared" si="231"/>
        <v>1</v>
      </c>
      <c r="BS167" s="169" t="str">
        <f t="shared" si="231"/>
        <v>0</v>
      </c>
      <c r="BT167" s="302" t="str">
        <f t="shared" si="232"/>
        <v>0</v>
      </c>
      <c r="BU167" s="302" t="str">
        <f t="shared" si="232"/>
        <v>1</v>
      </c>
      <c r="BV167" s="302" t="str">
        <f t="shared" si="232"/>
        <v>0</v>
      </c>
      <c r="BW167" s="303" t="str">
        <f t="shared" si="232"/>
        <v>1</v>
      </c>
      <c r="BX167" s="302" t="str">
        <f t="shared" si="232"/>
        <v>1</v>
      </c>
      <c r="BY167" s="302" t="str">
        <f t="shared" si="232"/>
        <v>1</v>
      </c>
      <c r="BZ167" s="302" t="str">
        <f t="shared" si="232"/>
        <v>0</v>
      </c>
      <c r="CA167" s="303" t="str">
        <f t="shared" si="232"/>
        <v>1</v>
      </c>
      <c r="CB167" s="164" t="str">
        <f t="shared" si="233"/>
        <v>0</v>
      </c>
      <c r="CC167" s="289" t="str">
        <f t="shared" si="233"/>
        <v>1</v>
      </c>
      <c r="CD167" s="340" t="str">
        <f t="shared" si="233"/>
        <v>0</v>
      </c>
      <c r="CE167" s="341" t="str">
        <f t="shared" si="233"/>
        <v>0</v>
      </c>
      <c r="CF167" s="340" t="str">
        <f t="shared" si="233"/>
        <v>0</v>
      </c>
      <c r="CG167" s="340" t="str">
        <f t="shared" si="233"/>
        <v>0</v>
      </c>
      <c r="CH167" s="340" t="str">
        <f t="shared" si="233"/>
        <v>0</v>
      </c>
      <c r="CI167" s="341" t="str">
        <f t="shared" si="233"/>
        <v>0</v>
      </c>
      <c r="CJ167" s="367"/>
      <c r="CK167" s="367"/>
      <c r="CL167" s="32" t="str">
        <f t="shared" si="223"/>
        <v>9C1B</v>
      </c>
      <c r="CM167" s="285">
        <f t="shared" si="182"/>
        <v>87</v>
      </c>
      <c r="CN167" s="285">
        <f t="shared" si="183"/>
        <v>97</v>
      </c>
      <c r="CO167" s="142">
        <f t="shared" si="184"/>
        <v>70.7</v>
      </c>
      <c r="CP167" s="142">
        <f t="shared" si="185"/>
        <v>21.5</v>
      </c>
      <c r="CQ167" s="154">
        <f t="shared" si="224"/>
        <v>1</v>
      </c>
      <c r="CR167" s="367"/>
      <c r="CS167" s="170">
        <f t="shared" si="186"/>
        <v>9</v>
      </c>
      <c r="CT167" s="23">
        <f t="shared" si="187"/>
        <v>12</v>
      </c>
      <c r="CU167" s="171">
        <f t="shared" si="188"/>
        <v>1</v>
      </c>
      <c r="CV167" s="23">
        <f t="shared" si="189"/>
        <v>11</v>
      </c>
      <c r="CW167" s="172">
        <f t="shared" si="190"/>
        <v>0</v>
      </c>
      <c r="CX167" s="24">
        <f t="shared" si="191"/>
        <v>2</v>
      </c>
      <c r="CY167" s="267">
        <f t="shared" si="192"/>
        <v>5</v>
      </c>
      <c r="CZ167" s="268">
        <f t="shared" si="193"/>
        <v>7</v>
      </c>
      <c r="DA167" s="267">
        <f t="shared" si="194"/>
        <v>0</v>
      </c>
      <c r="DB167" s="268">
        <f t="shared" si="195"/>
        <v>0</v>
      </c>
      <c r="DC167" s="173">
        <f t="shared" si="196"/>
        <v>4</v>
      </c>
      <c r="DD167" s="26">
        <f t="shared" si="197"/>
        <v>7</v>
      </c>
      <c r="DE167" s="173">
        <f t="shared" si="198"/>
        <v>0</v>
      </c>
      <c r="DF167" s="26">
        <f t="shared" si="199"/>
        <v>6</v>
      </c>
      <c r="DG167" s="326">
        <f t="shared" si="200"/>
        <v>5</v>
      </c>
      <c r="DH167" s="327">
        <f t="shared" si="201"/>
        <v>13</v>
      </c>
      <c r="DI167" s="172">
        <f t="shared" si="202"/>
        <v>4</v>
      </c>
      <c r="DJ167" s="24">
        <f t="shared" si="203"/>
        <v>0</v>
      </c>
      <c r="DK167" s="172"/>
      <c r="DL167" s="19">
        <f t="shared" si="204"/>
        <v>156</v>
      </c>
      <c r="DM167" s="19">
        <f t="shared" si="205"/>
        <v>27</v>
      </c>
      <c r="DN167" s="174">
        <f t="shared" si="206"/>
        <v>2</v>
      </c>
      <c r="DO167" s="278">
        <f t="shared" si="207"/>
        <v>87</v>
      </c>
      <c r="DP167" s="278">
        <f t="shared" si="208"/>
        <v>0</v>
      </c>
      <c r="DQ167" s="20">
        <f t="shared" si="209"/>
        <v>71</v>
      </c>
      <c r="DR167" s="20">
        <f t="shared" si="210"/>
        <v>6</v>
      </c>
      <c r="DS167" s="337">
        <f t="shared" si="211"/>
        <v>93</v>
      </c>
      <c r="DT167" s="174">
        <f t="shared" si="212"/>
        <v>64</v>
      </c>
      <c r="DU167" s="172">
        <f t="shared" si="213"/>
        <v>93</v>
      </c>
      <c r="DV167" s="172"/>
      <c r="DW167" s="172"/>
      <c r="DX167" s="172"/>
      <c r="DY167" s="172"/>
      <c r="DZ167" s="172"/>
      <c r="EA167" s="172"/>
      <c r="EB167" s="172"/>
      <c r="EC167" s="172"/>
      <c r="ED167" s="172"/>
      <c r="EE167" s="172"/>
      <c r="EF167" s="172"/>
      <c r="EG167" s="172"/>
      <c r="EH167" s="172"/>
      <c r="EI167" s="172"/>
      <c r="EJ167" s="172"/>
      <c r="EK167" s="172"/>
      <c r="EL167" s="172"/>
      <c r="EM167" s="172"/>
      <c r="EN167" s="172"/>
      <c r="EO167" s="172"/>
      <c r="EP167" s="172"/>
      <c r="EQ167" s="172"/>
      <c r="ER167" s="172"/>
      <c r="ES167" s="172"/>
      <c r="ET167" s="172"/>
      <c r="EU167" s="172"/>
      <c r="EV167" s="172"/>
      <c r="EW167" s="172"/>
      <c r="EX167" s="172"/>
      <c r="EY167" s="172"/>
      <c r="EZ167" s="172"/>
      <c r="FA167" s="172"/>
      <c r="FB167" s="172"/>
      <c r="FC167" s="172"/>
      <c r="FD167" s="172"/>
      <c r="FE167" s="172"/>
      <c r="FF167" s="172"/>
      <c r="FG167" s="172"/>
      <c r="FH167" s="172"/>
      <c r="FI167" s="172"/>
      <c r="FJ167" s="172"/>
      <c r="FK167" s="172"/>
      <c r="FL167" s="172"/>
      <c r="FM167" s="172"/>
      <c r="FN167" s="172"/>
      <c r="FO167" s="172"/>
      <c r="FP167" s="172"/>
      <c r="FQ167" s="172"/>
      <c r="FR167" s="172"/>
      <c r="FS167" s="172"/>
      <c r="FT167" s="172"/>
      <c r="FU167" s="172"/>
      <c r="FV167" s="172"/>
      <c r="FW167" s="172"/>
      <c r="FX167" s="172"/>
      <c r="FY167" s="172"/>
      <c r="FZ167" s="172"/>
      <c r="GA167" s="172"/>
      <c r="GB167" s="172"/>
      <c r="GC167" s="172"/>
      <c r="GD167" s="172"/>
      <c r="GE167" s="172"/>
      <c r="GF167" s="172"/>
      <c r="GG167" s="172"/>
      <c r="GH167" s="172"/>
      <c r="GI167" s="172"/>
      <c r="GJ167" s="172"/>
      <c r="GK167" s="172"/>
      <c r="GL167" s="172"/>
      <c r="GM167" s="172"/>
      <c r="GN167" s="172"/>
      <c r="GO167" s="172"/>
      <c r="GP167" s="172"/>
      <c r="GQ167" s="172"/>
      <c r="GR167" s="172"/>
      <c r="GS167" s="172"/>
      <c r="GT167" s="172"/>
      <c r="GU167" s="172"/>
      <c r="GV167" s="172"/>
      <c r="GW167" s="172"/>
      <c r="GX167" s="172"/>
      <c r="GY167" s="172"/>
      <c r="GZ167" s="172"/>
      <c r="HA167" s="172"/>
      <c r="HB167" s="172"/>
      <c r="HC167" s="172"/>
      <c r="HD167" s="172"/>
      <c r="HE167" s="172"/>
      <c r="HF167" s="172"/>
      <c r="HG167" s="172"/>
      <c r="HH167" s="172"/>
      <c r="HI167" s="172"/>
      <c r="HJ167" s="172"/>
      <c r="HK167" s="172"/>
      <c r="HL167" s="172"/>
      <c r="HM167" s="172"/>
      <c r="HN167" s="172"/>
      <c r="HO167" s="172"/>
      <c r="HP167" s="172"/>
      <c r="HQ167" s="172"/>
      <c r="HR167" s="172"/>
      <c r="HS167" s="172"/>
      <c r="HT167" s="172"/>
      <c r="HU167" s="172"/>
      <c r="HV167" s="172"/>
      <c r="HW167" s="172"/>
      <c r="HX167" s="172"/>
      <c r="HY167" s="172"/>
      <c r="HZ167" s="172"/>
      <c r="IA167" s="172"/>
      <c r="IB167" s="172"/>
      <c r="IC167" s="172"/>
      <c r="ID167" s="172"/>
      <c r="IE167" s="172"/>
      <c r="IF167" s="172"/>
      <c r="IG167" s="172"/>
      <c r="IH167" s="172"/>
      <c r="II167" s="172"/>
      <c r="IJ167" s="172"/>
      <c r="IK167" s="172"/>
      <c r="IL167" s="172"/>
      <c r="IM167" s="172"/>
      <c r="IN167" s="172"/>
      <c r="IO167" s="172"/>
      <c r="IP167" s="172"/>
      <c r="IQ167" s="172"/>
      <c r="IR167" s="172"/>
      <c r="IS167" s="172"/>
      <c r="IT167" s="172"/>
      <c r="IU167" s="172"/>
      <c r="IV167" s="172"/>
      <c r="IW167" s="172"/>
      <c r="IX167" s="172"/>
      <c r="IY167" s="172"/>
      <c r="IZ167" s="172"/>
      <c r="JA167" s="172"/>
      <c r="JB167" s="172"/>
      <c r="JC167" s="172"/>
      <c r="JD167" s="172"/>
      <c r="JE167" s="172"/>
      <c r="JF167" s="172"/>
      <c r="JG167" s="172"/>
      <c r="JH167" s="172"/>
      <c r="JI167" s="172"/>
      <c r="JJ167" s="172"/>
      <c r="JK167" s="172"/>
      <c r="JL167" s="172"/>
      <c r="JM167" s="172"/>
      <c r="JN167" s="172"/>
      <c r="JO167" s="172"/>
      <c r="JP167" s="172"/>
      <c r="JQ167" s="172"/>
      <c r="JR167" s="172"/>
      <c r="JS167" s="172"/>
      <c r="JT167" s="172"/>
      <c r="JU167" s="172"/>
      <c r="JV167" s="172"/>
      <c r="JW167" s="172"/>
      <c r="JX167" s="172"/>
      <c r="JY167" s="172"/>
      <c r="JZ167" s="172"/>
      <c r="KA167" s="172"/>
      <c r="KB167" s="172"/>
      <c r="KC167" s="172"/>
      <c r="KD167" s="172"/>
      <c r="KE167" s="172"/>
      <c r="KF167" s="172"/>
      <c r="KG167" s="172"/>
      <c r="KH167" s="172"/>
      <c r="KI167" s="172"/>
      <c r="KJ167" s="172"/>
      <c r="KK167" s="172"/>
      <c r="KL167" s="172"/>
      <c r="KM167" s="172"/>
      <c r="KN167" s="172"/>
      <c r="KO167" s="172"/>
      <c r="KP167" s="172"/>
      <c r="KQ167" s="172"/>
      <c r="KR167" s="172"/>
      <c r="KS167" s="172"/>
      <c r="KT167" s="172"/>
      <c r="KU167" s="172"/>
      <c r="KV167" s="172"/>
      <c r="KW167" s="172"/>
      <c r="KX167" s="172"/>
      <c r="KY167" s="172"/>
      <c r="KZ167" s="172"/>
      <c r="LA167" s="172"/>
      <c r="LB167" s="172"/>
      <c r="LC167" s="172"/>
      <c r="LD167" s="172"/>
      <c r="LE167" s="172"/>
      <c r="LF167" s="172"/>
      <c r="LG167" s="172"/>
      <c r="LH167" s="172"/>
      <c r="LI167" s="172"/>
      <c r="LJ167" s="172"/>
      <c r="LK167" s="172"/>
      <c r="LL167" s="172"/>
      <c r="LM167" s="172"/>
      <c r="LN167" s="172"/>
      <c r="LO167" s="172"/>
      <c r="LP167" s="172"/>
      <c r="LQ167" s="172"/>
      <c r="LR167" s="172"/>
      <c r="LS167" s="172"/>
      <c r="LT167" s="172"/>
      <c r="LU167" s="172"/>
      <c r="LV167" s="172"/>
      <c r="LW167" s="172"/>
      <c r="LX167" s="172"/>
      <c r="LY167" s="172"/>
      <c r="LZ167" s="172"/>
      <c r="MA167" s="172"/>
      <c r="MB167" s="172"/>
      <c r="MC167" s="172"/>
      <c r="MD167" s="172"/>
      <c r="ME167" s="172"/>
      <c r="MF167" s="172"/>
      <c r="MG167" s="172"/>
      <c r="MH167" s="172"/>
      <c r="MI167" s="172"/>
      <c r="MJ167" s="172"/>
      <c r="MK167" s="172"/>
      <c r="ML167" s="172"/>
      <c r="MM167" s="172"/>
      <c r="MN167" s="172"/>
      <c r="MO167" s="172"/>
      <c r="MP167" s="172"/>
      <c r="MQ167" s="172"/>
      <c r="MR167" s="172"/>
      <c r="MS167" s="172"/>
      <c r="MT167" s="172"/>
      <c r="MU167" s="172"/>
      <c r="MV167" s="172"/>
      <c r="MW167" s="172"/>
      <c r="MX167" s="172"/>
      <c r="MY167" s="172"/>
      <c r="MZ167" s="172"/>
      <c r="NA167" s="172"/>
      <c r="NB167" s="172"/>
      <c r="NC167" s="172"/>
      <c r="ND167" s="172"/>
      <c r="NE167" s="172"/>
      <c r="NF167" s="172"/>
      <c r="NG167" s="172"/>
      <c r="NH167" s="172"/>
      <c r="NI167" s="172"/>
      <c r="NJ167" s="172"/>
      <c r="NK167" s="172"/>
      <c r="NL167" s="172"/>
      <c r="NM167" s="172"/>
      <c r="NN167" s="172"/>
      <c r="NO167" s="172"/>
      <c r="NP167" s="172"/>
      <c r="NQ167" s="172"/>
      <c r="NR167" s="172"/>
      <c r="NS167" s="172"/>
      <c r="NT167" s="172"/>
      <c r="NU167" s="172"/>
      <c r="NV167" s="172"/>
      <c r="NW167" s="172"/>
      <c r="NX167" s="172"/>
      <c r="NY167" s="172"/>
      <c r="NZ167" s="172"/>
      <c r="OA167" s="172"/>
      <c r="OB167" s="172"/>
      <c r="OC167" s="172"/>
      <c r="OD167" s="172"/>
      <c r="OE167" s="172"/>
      <c r="OF167" s="172"/>
      <c r="OG167" s="172"/>
      <c r="OH167" s="172"/>
      <c r="OI167" s="172"/>
      <c r="OJ167" s="172"/>
      <c r="OK167" s="172"/>
      <c r="OL167" s="172"/>
      <c r="OM167" s="172"/>
      <c r="ON167" s="172"/>
      <c r="OO167" s="172"/>
      <c r="OP167" s="172"/>
      <c r="OQ167" s="172"/>
      <c r="OR167" s="172"/>
      <c r="OS167" s="172"/>
      <c r="OT167" s="172"/>
      <c r="OU167" s="172"/>
      <c r="OV167" s="172"/>
      <c r="OW167" s="172"/>
      <c r="OX167" s="172"/>
      <c r="OY167" s="172"/>
      <c r="OZ167" s="172"/>
      <c r="PA167" s="172"/>
      <c r="PB167" s="172"/>
      <c r="PC167" s="172"/>
      <c r="PD167" s="172"/>
      <c r="PE167" s="172"/>
      <c r="PF167" s="172"/>
      <c r="PG167" s="172"/>
      <c r="PH167" s="172"/>
      <c r="PI167" s="172"/>
      <c r="PJ167" s="172"/>
      <c r="PK167" s="172"/>
      <c r="PL167" s="172"/>
      <c r="PM167" s="172"/>
      <c r="PN167" s="172"/>
      <c r="PO167" s="172"/>
      <c r="PP167" s="172"/>
      <c r="PQ167" s="172"/>
      <c r="PR167" s="172"/>
      <c r="PS167" s="172"/>
      <c r="PT167" s="172"/>
      <c r="PU167" s="172"/>
      <c r="PV167" s="172"/>
      <c r="PW167" s="172"/>
      <c r="PX167" s="172"/>
      <c r="PY167" s="172"/>
      <c r="PZ167" s="172"/>
      <c r="QA167" s="172"/>
      <c r="QB167" s="172"/>
      <c r="QC167" s="172"/>
      <c r="QD167" s="172"/>
      <c r="QE167" s="172"/>
      <c r="QF167" s="172"/>
      <c r="QG167" s="172"/>
      <c r="QH167" s="172"/>
      <c r="QI167" s="172"/>
      <c r="QJ167" s="172"/>
      <c r="QK167" s="172"/>
      <c r="QL167" s="172"/>
      <c r="QM167" s="172"/>
      <c r="QN167" s="172"/>
      <c r="QO167" s="172"/>
      <c r="QP167" s="172"/>
      <c r="QQ167" s="172"/>
      <c r="QR167" s="172"/>
      <c r="QS167" s="172"/>
      <c r="QT167" s="172"/>
      <c r="QU167" s="172"/>
      <c r="QV167" s="172"/>
      <c r="QW167" s="172"/>
      <c r="QX167" s="172"/>
      <c r="QY167" s="172"/>
      <c r="QZ167" s="172"/>
      <c r="RA167" s="172"/>
      <c r="RB167" s="172"/>
      <c r="RC167" s="172"/>
      <c r="RD167" s="172"/>
      <c r="RE167" s="172"/>
      <c r="RF167" s="172"/>
      <c r="RG167" s="172"/>
      <c r="RH167" s="172"/>
      <c r="RI167" s="172"/>
      <c r="RJ167" s="172"/>
      <c r="RK167" s="172"/>
      <c r="RL167" s="172"/>
      <c r="RM167" s="172"/>
      <c r="RN167" s="172"/>
      <c r="RO167" s="172"/>
      <c r="RP167" s="172"/>
      <c r="RQ167" s="172"/>
      <c r="RR167" s="172"/>
      <c r="RS167" s="172"/>
      <c r="RT167" s="172"/>
      <c r="RU167" s="172"/>
      <c r="RV167" s="172"/>
      <c r="RW167" s="172"/>
      <c r="RX167" s="172"/>
      <c r="RY167" s="172"/>
      <c r="RZ167" s="172"/>
      <c r="SA167" s="172"/>
      <c r="SB167" s="172"/>
      <c r="SC167" s="172"/>
      <c r="SD167" s="172"/>
      <c r="SE167" s="172"/>
      <c r="SF167" s="172"/>
      <c r="SG167" s="172"/>
      <c r="SH167" s="172"/>
      <c r="SI167" s="172"/>
      <c r="SJ167" s="172"/>
      <c r="SK167" s="172"/>
      <c r="SL167" s="172"/>
      <c r="SM167" s="172"/>
      <c r="SN167" s="172"/>
      <c r="SO167" s="172"/>
      <c r="SP167" s="172"/>
      <c r="SQ167" s="172"/>
      <c r="SR167" s="172"/>
      <c r="SS167" s="172"/>
      <c r="ST167" s="172"/>
      <c r="SU167" s="172"/>
      <c r="SV167" s="172"/>
      <c r="SW167" s="172"/>
      <c r="SX167" s="172"/>
      <c r="SY167" s="172"/>
      <c r="SZ167" s="172"/>
      <c r="TA167" s="172"/>
      <c r="TB167" s="172"/>
      <c r="TC167" s="172"/>
      <c r="TD167" s="172"/>
      <c r="TE167" s="172"/>
      <c r="TF167" s="172"/>
      <c r="TG167" s="172"/>
      <c r="TH167" s="172"/>
      <c r="TI167" s="172"/>
      <c r="TJ167" s="172"/>
      <c r="TK167" s="172"/>
      <c r="TL167" s="172"/>
      <c r="TM167" s="172"/>
      <c r="TN167" s="172"/>
      <c r="TO167" s="172"/>
      <c r="TP167" s="172"/>
      <c r="TQ167" s="172"/>
      <c r="TR167" s="172"/>
      <c r="TS167" s="172"/>
      <c r="TT167" s="172"/>
      <c r="TU167" s="172"/>
      <c r="TV167" s="172"/>
      <c r="TW167" s="172"/>
      <c r="TX167" s="172"/>
      <c r="TY167" s="172"/>
      <c r="TZ167" s="172"/>
      <c r="UA167" s="172"/>
      <c r="UB167" s="172"/>
      <c r="UC167" s="172"/>
      <c r="UD167" s="172"/>
      <c r="UE167" s="172"/>
      <c r="UF167" s="172"/>
      <c r="UG167" s="172"/>
      <c r="UH167" s="172"/>
      <c r="UI167" s="172"/>
      <c r="UJ167" s="172"/>
      <c r="UK167" s="172"/>
      <c r="UL167" s="172"/>
      <c r="UM167" s="172"/>
      <c r="UN167" s="172"/>
      <c r="UO167" s="172"/>
      <c r="UP167" s="172"/>
      <c r="UQ167" s="172"/>
      <c r="UR167" s="172"/>
      <c r="US167" s="172"/>
      <c r="UT167" s="172"/>
      <c r="UU167" s="172"/>
      <c r="UV167" s="172"/>
      <c r="UW167" s="172"/>
      <c r="UX167" s="172"/>
      <c r="UY167" s="172"/>
      <c r="UZ167" s="172"/>
      <c r="VA167" s="172"/>
      <c r="VB167" s="172"/>
      <c r="VC167" s="172"/>
      <c r="VD167" s="172"/>
      <c r="VE167" s="172"/>
      <c r="VF167" s="172"/>
      <c r="VG167" s="172"/>
      <c r="VH167" s="172"/>
      <c r="VI167" s="172"/>
      <c r="VJ167" s="172"/>
      <c r="VK167" s="172"/>
      <c r="VL167" s="172"/>
      <c r="VM167" s="172"/>
      <c r="VN167" s="172"/>
      <c r="VO167" s="172"/>
      <c r="VP167" s="172"/>
      <c r="VQ167" s="172"/>
      <c r="VR167" s="172"/>
      <c r="VS167" s="172"/>
      <c r="VT167" s="172"/>
      <c r="VU167" s="172"/>
      <c r="VV167" s="172"/>
      <c r="VW167" s="172"/>
      <c r="VX167" s="172"/>
      <c r="VY167" s="172"/>
      <c r="VZ167" s="172"/>
      <c r="WA167" s="172"/>
      <c r="WB167" s="172"/>
      <c r="WC167" s="172"/>
      <c r="WD167" s="172"/>
      <c r="WE167" s="172"/>
      <c r="WF167" s="172"/>
      <c r="WG167" s="172"/>
      <c r="WH167" s="172"/>
      <c r="WI167" s="172"/>
      <c r="WJ167" s="172"/>
      <c r="WK167" s="172"/>
      <c r="WL167" s="172"/>
      <c r="WM167" s="172"/>
      <c r="WN167" s="172"/>
      <c r="WO167" s="172"/>
      <c r="WP167" s="172"/>
      <c r="WQ167" s="172"/>
      <c r="WR167" s="172"/>
      <c r="WS167" s="172"/>
      <c r="WT167" s="172"/>
      <c r="WU167" s="172"/>
      <c r="WV167" s="172"/>
      <c r="WW167" s="172"/>
      <c r="WX167" s="172"/>
      <c r="WY167" s="172"/>
      <c r="WZ167" s="172"/>
      <c r="XA167" s="172"/>
      <c r="XB167" s="172"/>
      <c r="XC167" s="172"/>
      <c r="XD167" s="172"/>
      <c r="XE167" s="172"/>
      <c r="XF167" s="172"/>
      <c r="XG167" s="172"/>
      <c r="XH167" s="172"/>
      <c r="XI167" s="172"/>
      <c r="XJ167" s="172"/>
      <c r="XK167" s="172"/>
      <c r="XL167" s="172"/>
      <c r="XM167" s="172"/>
      <c r="XN167" s="172"/>
      <c r="XO167" s="172"/>
      <c r="XP167" s="172"/>
      <c r="XQ167" s="172"/>
      <c r="XR167" s="172"/>
      <c r="XS167" s="172"/>
      <c r="XT167" s="172"/>
      <c r="XU167" s="172"/>
      <c r="XV167" s="172"/>
      <c r="XW167" s="172"/>
      <c r="XX167" s="172"/>
      <c r="XY167" s="172"/>
      <c r="XZ167" s="172"/>
      <c r="YA167" s="172"/>
      <c r="YB167" s="172"/>
      <c r="YC167" s="172"/>
      <c r="YD167" s="172"/>
      <c r="YE167" s="172"/>
      <c r="YF167" s="172"/>
      <c r="YG167" s="172"/>
      <c r="YH167" s="172"/>
      <c r="YI167" s="172"/>
      <c r="YJ167" s="172"/>
      <c r="YK167" s="172"/>
      <c r="YL167" s="172"/>
      <c r="YM167" s="172"/>
      <c r="YN167" s="172"/>
      <c r="YO167" s="172"/>
      <c r="YP167" s="172"/>
      <c r="YQ167" s="172"/>
      <c r="YR167" s="172"/>
      <c r="YS167" s="172"/>
      <c r="YT167" s="172"/>
      <c r="YU167" s="172"/>
      <c r="YV167" s="172"/>
      <c r="YW167" s="172"/>
      <c r="YX167" s="172"/>
      <c r="YY167" s="172"/>
      <c r="YZ167" s="172"/>
      <c r="ZA167" s="172"/>
      <c r="ZB167" s="172"/>
      <c r="ZC167" s="172"/>
      <c r="ZD167" s="172"/>
      <c r="ZE167" s="172"/>
      <c r="ZF167" s="172"/>
      <c r="ZG167" s="172"/>
      <c r="ZH167" s="172"/>
      <c r="ZI167" s="172"/>
      <c r="ZJ167" s="172"/>
      <c r="ZK167" s="172"/>
      <c r="ZL167" s="172"/>
      <c r="ZM167" s="172"/>
      <c r="ZN167" s="172"/>
      <c r="ZO167" s="172"/>
      <c r="ZP167" s="172"/>
      <c r="ZQ167" s="172"/>
      <c r="ZR167" s="172"/>
      <c r="ZS167" s="172"/>
      <c r="ZT167" s="172"/>
      <c r="ZU167" s="172"/>
      <c r="ZV167" s="172"/>
      <c r="ZW167" s="172"/>
      <c r="ZX167" s="172"/>
      <c r="ZY167" s="172"/>
      <c r="ZZ167" s="172"/>
      <c r="AAA167" s="172"/>
      <c r="AAB167" s="172"/>
      <c r="AAC167" s="172"/>
      <c r="AAD167" s="172"/>
      <c r="AAE167" s="172"/>
      <c r="AAF167" s="172"/>
      <c r="AAG167" s="172"/>
      <c r="AAH167" s="172"/>
      <c r="AAI167" s="172"/>
      <c r="AAJ167" s="172"/>
      <c r="AAK167" s="172"/>
      <c r="AAL167" s="172"/>
      <c r="AAM167" s="172"/>
      <c r="AAN167" s="172"/>
      <c r="AAO167" s="172"/>
      <c r="AAP167" s="172"/>
      <c r="AAQ167" s="172"/>
      <c r="AAR167" s="172"/>
      <c r="AAS167" s="172"/>
      <c r="AAT167" s="172"/>
      <c r="AAU167" s="172"/>
      <c r="AAV167" s="172"/>
      <c r="AAW167" s="172"/>
      <c r="AAX167" s="172"/>
      <c r="AAY167" s="172"/>
      <c r="AAZ167" s="172"/>
      <c r="ABA167" s="172"/>
      <c r="ABB167" s="172"/>
      <c r="ABC167" s="172"/>
      <c r="ABD167" s="172"/>
      <c r="ABE167" s="172"/>
      <c r="ABF167" s="172"/>
      <c r="ABG167" s="172"/>
      <c r="ABH167" s="172"/>
      <c r="ABI167" s="172"/>
      <c r="ABJ167" s="172"/>
      <c r="ABK167" s="172"/>
      <c r="ABL167" s="172"/>
      <c r="ABM167" s="172"/>
      <c r="ABN167" s="172"/>
      <c r="ABO167" s="172"/>
      <c r="ABP167" s="172"/>
      <c r="ABQ167" s="172"/>
      <c r="ABR167" s="172"/>
      <c r="ABS167" s="172"/>
      <c r="ABT167" s="172"/>
      <c r="ABU167" s="172"/>
      <c r="ABV167" s="172"/>
      <c r="ABW167" s="172"/>
      <c r="ABX167" s="172"/>
      <c r="ABY167" s="172"/>
      <c r="ABZ167" s="172"/>
      <c r="ACA167" s="172"/>
      <c r="ACB167" s="172"/>
      <c r="ACC167" s="172"/>
      <c r="ACD167" s="172"/>
      <c r="ACE167" s="172"/>
      <c r="ACF167" s="172"/>
      <c r="ACG167" s="172"/>
      <c r="ACH167" s="172"/>
      <c r="ACI167" s="172"/>
      <c r="ACJ167" s="172"/>
      <c r="ACK167" s="172"/>
      <c r="ACL167" s="172"/>
      <c r="ACM167" s="172"/>
      <c r="ACN167" s="172"/>
      <c r="ACO167" s="172"/>
      <c r="ACP167" s="172"/>
      <c r="ACQ167" s="172"/>
      <c r="ACR167" s="172"/>
      <c r="ACS167" s="172"/>
      <c r="ACT167" s="172"/>
      <c r="ACU167" s="172"/>
      <c r="ACV167" s="172"/>
      <c r="ACW167" s="172"/>
      <c r="ACX167" s="172"/>
      <c r="ACY167" s="172"/>
      <c r="ACZ167" s="172"/>
      <c r="ADA167" s="172"/>
      <c r="ADB167" s="172"/>
      <c r="ADC167" s="172"/>
      <c r="ADD167" s="172"/>
      <c r="ADE167" s="172"/>
      <c r="ADF167" s="172"/>
      <c r="ADG167" s="172"/>
      <c r="ADH167" s="172"/>
      <c r="ADI167" s="172"/>
      <c r="ADJ167" s="172"/>
      <c r="ADK167" s="172"/>
      <c r="ADL167" s="172"/>
      <c r="ADM167" s="172"/>
      <c r="ADN167" s="172"/>
      <c r="ADO167" s="172"/>
      <c r="ADP167" s="172"/>
      <c r="ADQ167" s="172"/>
      <c r="ADR167" s="172"/>
      <c r="ADS167" s="172"/>
      <c r="ADT167" s="172"/>
      <c r="ADU167" s="172"/>
      <c r="ADV167" s="172"/>
      <c r="ADW167" s="172"/>
      <c r="ADX167" s="172"/>
      <c r="ADY167" s="172"/>
      <c r="ADZ167" s="172"/>
      <c r="AEA167" s="172"/>
      <c r="AEB167" s="172"/>
      <c r="AEC167" s="172"/>
      <c r="AED167" s="172"/>
      <c r="AEE167" s="172"/>
      <c r="AEF167" s="172"/>
      <c r="AEG167" s="172"/>
      <c r="AEH167" s="172"/>
      <c r="AEI167" s="172"/>
      <c r="AEJ167" s="172"/>
      <c r="AEK167" s="172"/>
      <c r="AEL167" s="172"/>
      <c r="AEM167" s="172"/>
      <c r="AEN167" s="172"/>
      <c r="AEO167" s="172"/>
      <c r="AEP167" s="172"/>
      <c r="AEQ167" s="172"/>
      <c r="AER167" s="172"/>
      <c r="AES167" s="172"/>
      <c r="AET167" s="172"/>
      <c r="AEU167" s="172"/>
      <c r="AEV167" s="172"/>
      <c r="AEW167" s="172"/>
      <c r="AEX167" s="172"/>
      <c r="AEY167" s="172"/>
      <c r="AEZ167" s="172"/>
      <c r="AFA167" s="172"/>
      <c r="AFB167" s="172"/>
      <c r="AFC167" s="172"/>
      <c r="AFD167" s="172"/>
      <c r="AFE167" s="172"/>
      <c r="AFF167" s="172"/>
      <c r="AFG167" s="172"/>
      <c r="AFH167" s="172"/>
      <c r="AFI167" s="172"/>
      <c r="AFJ167" s="172"/>
      <c r="AFK167" s="172"/>
      <c r="AFL167" s="172"/>
      <c r="AFM167" s="172"/>
      <c r="AFN167" s="172"/>
      <c r="AFO167" s="172"/>
      <c r="AFP167" s="172"/>
      <c r="AFQ167" s="172"/>
      <c r="AFR167" s="172"/>
      <c r="AFS167" s="172"/>
      <c r="AFT167" s="172"/>
      <c r="AFU167" s="172"/>
      <c r="AFV167" s="172"/>
      <c r="AFW167" s="172"/>
      <c r="AFX167" s="172"/>
      <c r="AFY167" s="172"/>
      <c r="AFZ167" s="172"/>
      <c r="AGA167" s="172"/>
      <c r="AGB167" s="172"/>
      <c r="AGC167" s="172"/>
      <c r="AGD167" s="172"/>
      <c r="AGE167" s="172"/>
      <c r="AGF167" s="172"/>
      <c r="AGG167" s="172"/>
      <c r="AGH167" s="172"/>
      <c r="AGI167" s="172"/>
      <c r="AGJ167" s="172"/>
      <c r="AGK167" s="172"/>
      <c r="AGL167" s="172"/>
      <c r="AGM167" s="172"/>
      <c r="AGN167" s="172"/>
      <c r="AGO167" s="172"/>
      <c r="AGP167" s="172"/>
      <c r="AGQ167" s="172"/>
      <c r="AGR167" s="172"/>
      <c r="AGS167" s="172"/>
      <c r="AGT167" s="172"/>
      <c r="AGU167" s="172"/>
      <c r="AGV167" s="172"/>
      <c r="AGW167" s="172"/>
      <c r="AGX167" s="172"/>
      <c r="AGY167" s="172"/>
      <c r="AGZ167" s="172"/>
      <c r="AHA167" s="172"/>
      <c r="AHB167" s="172"/>
      <c r="AHC167" s="172"/>
      <c r="AHD167" s="172"/>
      <c r="AHE167" s="172"/>
      <c r="AHF167" s="172"/>
      <c r="AHG167" s="172"/>
      <c r="AHH167" s="172"/>
      <c r="AHI167" s="172"/>
      <c r="AHJ167" s="172"/>
      <c r="AHK167" s="172"/>
      <c r="AHL167" s="172"/>
      <c r="AHM167" s="172"/>
      <c r="AHN167" s="172"/>
      <c r="AHO167" s="172"/>
      <c r="AHP167" s="172"/>
      <c r="AHQ167" s="172"/>
      <c r="AHR167" s="172"/>
      <c r="AHS167" s="172"/>
      <c r="AHT167" s="172"/>
      <c r="AHU167" s="172"/>
      <c r="AHV167" s="172"/>
      <c r="AHW167" s="172"/>
      <c r="AHX167" s="172"/>
      <c r="AHY167" s="172"/>
      <c r="AHZ167" s="172"/>
      <c r="AIA167" s="172"/>
      <c r="AIB167" s="172"/>
      <c r="AIC167" s="172"/>
      <c r="AID167" s="172"/>
      <c r="AIE167" s="172"/>
      <c r="AIF167" s="172"/>
      <c r="AIG167" s="172"/>
      <c r="AIH167" s="172"/>
      <c r="AII167" s="172"/>
      <c r="AIJ167" s="172"/>
      <c r="AIK167" s="172"/>
      <c r="AIL167" s="172"/>
      <c r="AIM167" s="172"/>
      <c r="AIN167" s="172"/>
      <c r="AIO167" s="172"/>
      <c r="AIP167" s="172"/>
      <c r="AIQ167" s="172"/>
      <c r="AIR167" s="172"/>
      <c r="AIS167" s="172"/>
      <c r="AIT167" s="172"/>
      <c r="AIU167" s="172"/>
      <c r="AIV167" s="172"/>
      <c r="AIW167" s="172"/>
      <c r="AIX167" s="172"/>
      <c r="AIY167" s="172"/>
      <c r="AIZ167" s="172"/>
      <c r="AJA167" s="172"/>
      <c r="AJB167" s="172"/>
      <c r="AJC167" s="172"/>
      <c r="AJD167" s="172"/>
      <c r="AJE167" s="172"/>
      <c r="AJF167" s="172"/>
      <c r="AJG167" s="172"/>
      <c r="AJH167" s="172"/>
      <c r="AJI167" s="172"/>
      <c r="AJJ167" s="172"/>
      <c r="AJK167" s="172"/>
      <c r="AJL167" s="172"/>
      <c r="AJM167" s="172"/>
      <c r="AJN167" s="172"/>
      <c r="AJO167" s="172"/>
      <c r="AJP167" s="172"/>
      <c r="AJQ167" s="172"/>
      <c r="AJR167" s="172"/>
      <c r="AJS167" s="172"/>
      <c r="AJT167" s="172"/>
      <c r="AJU167" s="172"/>
      <c r="AJV167" s="172"/>
      <c r="AJW167" s="172"/>
      <c r="AJX167" s="172"/>
      <c r="AJY167" s="172"/>
      <c r="AJZ167" s="172"/>
      <c r="AKA167" s="172"/>
      <c r="AKB167" s="172"/>
      <c r="AKC167" s="172"/>
      <c r="AKD167" s="172"/>
      <c r="AKE167" s="172"/>
      <c r="AKF167" s="172"/>
      <c r="AKG167" s="172"/>
      <c r="AKH167" s="172"/>
      <c r="AKI167" s="172"/>
      <c r="AKJ167" s="172"/>
      <c r="AKK167" s="172"/>
      <c r="AKL167" s="172"/>
      <c r="AKM167" s="172"/>
      <c r="AKN167" s="172"/>
      <c r="AKO167" s="172"/>
      <c r="AKP167" s="172"/>
      <c r="AKQ167" s="172"/>
      <c r="AKR167" s="172"/>
      <c r="AKS167" s="172"/>
      <c r="AKT167" s="172"/>
      <c r="AKU167" s="172"/>
      <c r="AKV167" s="172"/>
      <c r="AKW167" s="172"/>
      <c r="AKX167" s="172"/>
      <c r="AKY167" s="172"/>
      <c r="AKZ167" s="172"/>
      <c r="ALA167" s="172"/>
      <c r="ALB167" s="172"/>
      <c r="ALC167" s="172"/>
      <c r="ALD167" s="172"/>
      <c r="ALE167" s="172"/>
      <c r="ALF167" s="172"/>
      <c r="ALG167" s="172"/>
      <c r="ALH167" s="172"/>
      <c r="ALI167" s="172"/>
      <c r="ALJ167" s="172"/>
      <c r="ALK167" s="172"/>
      <c r="ALL167" s="172"/>
      <c r="ALM167" s="172"/>
      <c r="ALN167" s="172"/>
      <c r="ALO167" s="172"/>
      <c r="ALP167" s="172"/>
      <c r="ALQ167" s="172"/>
      <c r="ALR167" s="172"/>
      <c r="ALS167" s="172"/>
      <c r="ALT167" s="172"/>
      <c r="ALU167" s="172"/>
      <c r="ALV167" s="172"/>
      <c r="ALW167" s="172"/>
      <c r="ALX167" s="172"/>
      <c r="ALY167" s="172"/>
      <c r="ALZ167" s="172"/>
      <c r="AMA167" s="172"/>
      <c r="AMB167" s="172"/>
      <c r="AMC167" s="172"/>
      <c r="AMD167" s="172"/>
      <c r="AME167" s="172"/>
      <c r="AMF167" s="172"/>
      <c r="AMG167" s="172"/>
      <c r="AMH167" s="172"/>
      <c r="AMI167" s="172"/>
      <c r="AMJ167" s="172"/>
      <c r="AMK167" s="172"/>
      <c r="AML167" s="172"/>
    </row>
    <row r="168" spans="1:1026" s="282" customFormat="1">
      <c r="A168" s="408" t="s">
        <v>595</v>
      </c>
      <c r="B168" s="408" t="s">
        <v>596</v>
      </c>
      <c r="C168" s="154">
        <f t="shared" si="169"/>
        <v>17</v>
      </c>
      <c r="D168" s="167">
        <f t="shared" si="170"/>
        <v>68</v>
      </c>
      <c r="E168" s="166" t="str">
        <f t="shared" si="171"/>
        <v>9C</v>
      </c>
      <c r="F168" s="367" t="str">
        <f t="shared" si="172"/>
        <v>1B</v>
      </c>
      <c r="G168" s="367" t="str">
        <f t="shared" si="173"/>
        <v>06</v>
      </c>
      <c r="H168" s="367" t="str">
        <f t="shared" si="174"/>
        <v>57</v>
      </c>
      <c r="I168" s="367" t="str">
        <f t="shared" si="175"/>
        <v>00</v>
      </c>
      <c r="J168" s="367" t="str">
        <f t="shared" si="176"/>
        <v>4A</v>
      </c>
      <c r="K168" s="367" t="str">
        <f t="shared" si="177"/>
        <v>06</v>
      </c>
      <c r="L168" s="367" t="str">
        <f t="shared" si="178"/>
        <v>64</v>
      </c>
      <c r="M168" s="367" t="str">
        <f t="shared" si="179"/>
        <v>4</v>
      </c>
      <c r="N168" s="367" t="str">
        <f t="shared" si="180"/>
        <v/>
      </c>
      <c r="O168" s="156" t="str">
        <f t="shared" si="181"/>
        <v/>
      </c>
      <c r="P168" s="157" t="str">
        <f t="shared" si="225"/>
        <v>1</v>
      </c>
      <c r="Q168" s="158" t="str">
        <f t="shared" si="225"/>
        <v>0</v>
      </c>
      <c r="R168" s="158" t="str">
        <f t="shared" si="225"/>
        <v>0</v>
      </c>
      <c r="S168" s="159" t="str">
        <f t="shared" si="225"/>
        <v>1</v>
      </c>
      <c r="T168" s="158" t="str">
        <f t="shared" si="225"/>
        <v>1</v>
      </c>
      <c r="U168" s="158" t="str">
        <f t="shared" si="225"/>
        <v>1</v>
      </c>
      <c r="V168" s="158" t="str">
        <f t="shared" si="225"/>
        <v>0</v>
      </c>
      <c r="W168" s="159" t="str">
        <f t="shared" si="225"/>
        <v>0</v>
      </c>
      <c r="X168" s="158" t="str">
        <f t="shared" si="226"/>
        <v>0</v>
      </c>
      <c r="Y168" s="158" t="str">
        <f t="shared" si="226"/>
        <v>0</v>
      </c>
      <c r="Z168" s="158" t="str">
        <f t="shared" si="226"/>
        <v>0</v>
      </c>
      <c r="AA168" s="159" t="str">
        <f t="shared" si="226"/>
        <v>1</v>
      </c>
      <c r="AB168" s="161" t="str">
        <f t="shared" si="226"/>
        <v>1</v>
      </c>
      <c r="AC168" s="161" t="str">
        <f t="shared" si="226"/>
        <v>0</v>
      </c>
      <c r="AD168" s="158" t="str">
        <f t="shared" si="226"/>
        <v>1</v>
      </c>
      <c r="AE168" s="159" t="str">
        <f t="shared" si="226"/>
        <v>1</v>
      </c>
      <c r="AF168" s="367" t="str">
        <f t="shared" si="227"/>
        <v>0</v>
      </c>
      <c r="AG168" s="162" t="str">
        <f t="shared" si="227"/>
        <v>0</v>
      </c>
      <c r="AH168" s="163" t="str">
        <f t="shared" si="227"/>
        <v>0</v>
      </c>
      <c r="AI168" s="165" t="str">
        <f t="shared" si="227"/>
        <v>0</v>
      </c>
      <c r="AJ168" s="164" t="str">
        <f t="shared" si="227"/>
        <v>0</v>
      </c>
      <c r="AK168" s="164" t="str">
        <f t="shared" si="227"/>
        <v>1</v>
      </c>
      <c r="AL168" s="289" t="str">
        <f t="shared" si="227"/>
        <v>1</v>
      </c>
      <c r="AM168" s="165" t="str">
        <f t="shared" si="227"/>
        <v>0</v>
      </c>
      <c r="AN168" s="230" t="str">
        <f t="shared" si="228"/>
        <v>0</v>
      </c>
      <c r="AO168" s="230" t="str">
        <f t="shared" si="228"/>
        <v>1</v>
      </c>
      <c r="AP168" s="230" t="str">
        <f t="shared" si="228"/>
        <v>0</v>
      </c>
      <c r="AQ168" s="231" t="str">
        <f t="shared" si="228"/>
        <v>1</v>
      </c>
      <c r="AR168" s="230" t="str">
        <f t="shared" si="228"/>
        <v>0</v>
      </c>
      <c r="AS168" s="230" t="str">
        <f t="shared" si="228"/>
        <v>1</v>
      </c>
      <c r="AT168" s="230" t="str">
        <f t="shared" si="228"/>
        <v>1</v>
      </c>
      <c r="AU168" s="231" t="str">
        <f t="shared" si="228"/>
        <v>1</v>
      </c>
      <c r="AV168" s="230" t="str">
        <f t="shared" si="229"/>
        <v>0</v>
      </c>
      <c r="AW168" s="232" t="str">
        <f t="shared" si="229"/>
        <v>0</v>
      </c>
      <c r="AX168" s="232" t="str">
        <f t="shared" si="229"/>
        <v>0</v>
      </c>
      <c r="AY168" s="233" t="str">
        <f t="shared" si="229"/>
        <v>0</v>
      </c>
      <c r="AZ168" s="232" t="str">
        <f t="shared" si="229"/>
        <v>0</v>
      </c>
      <c r="BA168" s="232" t="str">
        <f t="shared" si="229"/>
        <v>0</v>
      </c>
      <c r="BB168" s="232" t="str">
        <f t="shared" si="229"/>
        <v>0</v>
      </c>
      <c r="BC168" s="233" t="str">
        <f t="shared" si="229"/>
        <v>0</v>
      </c>
      <c r="BD168" s="168" t="str">
        <f t="shared" si="230"/>
        <v>0</v>
      </c>
      <c r="BE168" s="168" t="str">
        <f t="shared" si="230"/>
        <v>1</v>
      </c>
      <c r="BF168" s="168" t="str">
        <f t="shared" si="230"/>
        <v>0</v>
      </c>
      <c r="BG168" s="169" t="str">
        <f t="shared" si="230"/>
        <v>0</v>
      </c>
      <c r="BH168" s="168" t="str">
        <f t="shared" si="230"/>
        <v>1</v>
      </c>
      <c r="BI168" s="168" t="str">
        <f t="shared" si="230"/>
        <v>0</v>
      </c>
      <c r="BJ168" s="168" t="str">
        <f t="shared" si="230"/>
        <v>1</v>
      </c>
      <c r="BK168" s="169" t="str">
        <f t="shared" si="230"/>
        <v>0</v>
      </c>
      <c r="BL168" s="168" t="str">
        <f t="shared" si="231"/>
        <v>0</v>
      </c>
      <c r="BM168" s="168" t="str">
        <f t="shared" si="231"/>
        <v>0</v>
      </c>
      <c r="BN168" s="168" t="str">
        <f t="shared" si="231"/>
        <v>0</v>
      </c>
      <c r="BO168" s="169" t="str">
        <f t="shared" si="231"/>
        <v>0</v>
      </c>
      <c r="BP168" s="168" t="str">
        <f t="shared" si="231"/>
        <v>0</v>
      </c>
      <c r="BQ168" s="168" t="str">
        <f t="shared" si="231"/>
        <v>1</v>
      </c>
      <c r="BR168" s="168" t="str">
        <f t="shared" si="231"/>
        <v>1</v>
      </c>
      <c r="BS168" s="169" t="str">
        <f t="shared" si="231"/>
        <v>0</v>
      </c>
      <c r="BT168" s="302" t="str">
        <f t="shared" si="232"/>
        <v>0</v>
      </c>
      <c r="BU168" s="302" t="str">
        <f t="shared" si="232"/>
        <v>1</v>
      </c>
      <c r="BV168" s="302" t="str">
        <f t="shared" si="232"/>
        <v>1</v>
      </c>
      <c r="BW168" s="303" t="str">
        <f t="shared" si="232"/>
        <v>0</v>
      </c>
      <c r="BX168" s="302" t="str">
        <f t="shared" si="232"/>
        <v>0</v>
      </c>
      <c r="BY168" s="302" t="str">
        <f t="shared" si="232"/>
        <v>1</v>
      </c>
      <c r="BZ168" s="302" t="str">
        <f t="shared" si="232"/>
        <v>0</v>
      </c>
      <c r="CA168" s="303" t="str">
        <f t="shared" si="232"/>
        <v>0</v>
      </c>
      <c r="CB168" s="164" t="str">
        <f t="shared" si="233"/>
        <v>0</v>
      </c>
      <c r="CC168" s="289" t="str">
        <f t="shared" si="233"/>
        <v>1</v>
      </c>
      <c r="CD168" s="340" t="str">
        <f t="shared" si="233"/>
        <v>0</v>
      </c>
      <c r="CE168" s="341" t="str">
        <f t="shared" si="233"/>
        <v>0</v>
      </c>
      <c r="CF168" s="340" t="str">
        <f t="shared" si="233"/>
        <v>0</v>
      </c>
      <c r="CG168" s="340" t="str">
        <f t="shared" si="233"/>
        <v>0</v>
      </c>
      <c r="CH168" s="340" t="str">
        <f t="shared" si="233"/>
        <v>0</v>
      </c>
      <c r="CI168" s="341" t="str">
        <f t="shared" si="233"/>
        <v>0</v>
      </c>
      <c r="CJ168" s="367"/>
      <c r="CK168" s="367"/>
      <c r="CL168" s="32" t="str">
        <f t="shared" si="223"/>
        <v>9C1B</v>
      </c>
      <c r="CM168" s="285">
        <f t="shared" si="182"/>
        <v>87</v>
      </c>
      <c r="CN168" s="285">
        <f t="shared" si="183"/>
        <v>97</v>
      </c>
      <c r="CO168" s="142">
        <f t="shared" si="184"/>
        <v>71</v>
      </c>
      <c r="CP168" s="142">
        <f t="shared" si="185"/>
        <v>21.666666666666668</v>
      </c>
      <c r="CQ168" s="154">
        <f t="shared" si="224"/>
        <v>3</v>
      </c>
      <c r="CR168" s="367"/>
      <c r="CS168" s="170">
        <f t="shared" si="186"/>
        <v>9</v>
      </c>
      <c r="CT168" s="23">
        <f t="shared" si="187"/>
        <v>12</v>
      </c>
      <c r="CU168" s="171">
        <f t="shared" si="188"/>
        <v>1</v>
      </c>
      <c r="CV168" s="23">
        <f t="shared" si="189"/>
        <v>11</v>
      </c>
      <c r="CW168" s="172">
        <f t="shared" si="190"/>
        <v>0</v>
      </c>
      <c r="CX168" s="24">
        <f t="shared" si="191"/>
        <v>6</v>
      </c>
      <c r="CY168" s="267">
        <f t="shared" si="192"/>
        <v>5</v>
      </c>
      <c r="CZ168" s="268">
        <f t="shared" si="193"/>
        <v>7</v>
      </c>
      <c r="DA168" s="267">
        <f t="shared" si="194"/>
        <v>0</v>
      </c>
      <c r="DB168" s="268">
        <f t="shared" si="195"/>
        <v>0</v>
      </c>
      <c r="DC168" s="173">
        <f t="shared" si="196"/>
        <v>4</v>
      </c>
      <c r="DD168" s="26">
        <f t="shared" si="197"/>
        <v>10</v>
      </c>
      <c r="DE168" s="173">
        <f t="shared" si="198"/>
        <v>0</v>
      </c>
      <c r="DF168" s="26">
        <f t="shared" si="199"/>
        <v>6</v>
      </c>
      <c r="DG168" s="326">
        <f t="shared" si="200"/>
        <v>6</v>
      </c>
      <c r="DH168" s="327">
        <f t="shared" si="201"/>
        <v>4</v>
      </c>
      <c r="DI168" s="172">
        <f t="shared" si="202"/>
        <v>4</v>
      </c>
      <c r="DJ168" s="24">
        <f t="shared" si="203"/>
        <v>0</v>
      </c>
      <c r="DK168" s="172"/>
      <c r="DL168" s="19">
        <f t="shared" si="204"/>
        <v>156</v>
      </c>
      <c r="DM168" s="19">
        <f t="shared" si="205"/>
        <v>27</v>
      </c>
      <c r="DN168" s="174">
        <f t="shared" si="206"/>
        <v>6</v>
      </c>
      <c r="DO168" s="278">
        <f t="shared" si="207"/>
        <v>87</v>
      </c>
      <c r="DP168" s="278">
        <f t="shared" si="208"/>
        <v>0</v>
      </c>
      <c r="DQ168" s="20">
        <f t="shared" si="209"/>
        <v>74</v>
      </c>
      <c r="DR168" s="20">
        <f t="shared" si="210"/>
        <v>6</v>
      </c>
      <c r="DS168" s="337">
        <f t="shared" si="211"/>
        <v>100</v>
      </c>
      <c r="DT168" s="174">
        <f t="shared" si="212"/>
        <v>64</v>
      </c>
      <c r="DU168" s="172">
        <f t="shared" si="213"/>
        <v>100</v>
      </c>
      <c r="DV168" s="172"/>
      <c r="DW168" s="172"/>
      <c r="DX168" s="172"/>
      <c r="DY168" s="172"/>
      <c r="DZ168" s="172"/>
      <c r="EA168" s="172"/>
      <c r="EB168" s="172"/>
      <c r="EC168" s="172"/>
      <c r="ED168" s="172"/>
      <c r="EE168" s="172"/>
      <c r="EF168" s="172"/>
      <c r="EG168" s="172"/>
      <c r="EH168" s="172"/>
      <c r="EI168" s="172"/>
      <c r="EJ168" s="172"/>
      <c r="EK168" s="172"/>
      <c r="EL168" s="172"/>
      <c r="EM168" s="172"/>
      <c r="EN168" s="172"/>
      <c r="EO168" s="172"/>
      <c r="EP168" s="172"/>
      <c r="EQ168" s="172"/>
      <c r="ER168" s="172"/>
      <c r="ES168" s="172"/>
      <c r="ET168" s="172"/>
      <c r="EU168" s="172"/>
      <c r="EV168" s="172"/>
      <c r="EW168" s="172"/>
      <c r="EX168" s="172"/>
      <c r="EY168" s="172"/>
      <c r="EZ168" s="172"/>
      <c r="FA168" s="172"/>
      <c r="FB168" s="172"/>
      <c r="FC168" s="172"/>
      <c r="FD168" s="172"/>
      <c r="FE168" s="172"/>
      <c r="FF168" s="172"/>
      <c r="FG168" s="172"/>
      <c r="FH168" s="172"/>
      <c r="FI168" s="172"/>
      <c r="FJ168" s="172"/>
      <c r="FK168" s="172"/>
      <c r="FL168" s="172"/>
      <c r="FM168" s="172"/>
      <c r="FN168" s="172"/>
      <c r="FO168" s="172"/>
      <c r="FP168" s="172"/>
      <c r="FQ168" s="172"/>
      <c r="FR168" s="172"/>
      <c r="FS168" s="172"/>
      <c r="FT168" s="172"/>
      <c r="FU168" s="172"/>
      <c r="FV168" s="172"/>
      <c r="FW168" s="172"/>
      <c r="FX168" s="172"/>
      <c r="FY168" s="172"/>
      <c r="FZ168" s="172"/>
      <c r="GA168" s="172"/>
      <c r="GB168" s="172"/>
      <c r="GC168" s="172"/>
      <c r="GD168" s="172"/>
      <c r="GE168" s="172"/>
      <c r="GF168" s="172"/>
      <c r="GG168" s="172"/>
      <c r="GH168" s="172"/>
      <c r="GI168" s="172"/>
      <c r="GJ168" s="172"/>
      <c r="GK168" s="172"/>
      <c r="GL168" s="172"/>
      <c r="GM168" s="172"/>
      <c r="GN168" s="172"/>
      <c r="GO168" s="172"/>
      <c r="GP168" s="172"/>
      <c r="GQ168" s="172"/>
      <c r="GR168" s="172"/>
      <c r="GS168" s="172"/>
      <c r="GT168" s="172"/>
      <c r="GU168" s="172"/>
      <c r="GV168" s="172"/>
      <c r="GW168" s="172"/>
      <c r="GX168" s="172"/>
      <c r="GY168" s="172"/>
      <c r="GZ168" s="172"/>
      <c r="HA168" s="172"/>
      <c r="HB168" s="172"/>
      <c r="HC168" s="172"/>
      <c r="HD168" s="172"/>
      <c r="HE168" s="172"/>
      <c r="HF168" s="172"/>
      <c r="HG168" s="172"/>
      <c r="HH168" s="172"/>
      <c r="HI168" s="172"/>
      <c r="HJ168" s="172"/>
      <c r="HK168" s="172"/>
      <c r="HL168" s="172"/>
      <c r="HM168" s="172"/>
      <c r="HN168" s="172"/>
      <c r="HO168" s="172"/>
      <c r="HP168" s="172"/>
      <c r="HQ168" s="172"/>
      <c r="HR168" s="172"/>
      <c r="HS168" s="172"/>
      <c r="HT168" s="172"/>
      <c r="HU168" s="172"/>
      <c r="HV168" s="172"/>
      <c r="HW168" s="172"/>
      <c r="HX168" s="172"/>
      <c r="HY168" s="172"/>
      <c r="HZ168" s="172"/>
      <c r="IA168" s="172"/>
      <c r="IB168" s="172"/>
      <c r="IC168" s="172"/>
      <c r="ID168" s="172"/>
      <c r="IE168" s="172"/>
      <c r="IF168" s="172"/>
      <c r="IG168" s="172"/>
      <c r="IH168" s="172"/>
      <c r="II168" s="172"/>
      <c r="IJ168" s="172"/>
      <c r="IK168" s="172"/>
      <c r="IL168" s="172"/>
      <c r="IM168" s="172"/>
      <c r="IN168" s="172"/>
      <c r="IO168" s="172"/>
      <c r="IP168" s="172"/>
      <c r="IQ168" s="172"/>
      <c r="IR168" s="172"/>
      <c r="IS168" s="172"/>
      <c r="IT168" s="172"/>
      <c r="IU168" s="172"/>
      <c r="IV168" s="172"/>
      <c r="IW168" s="172"/>
      <c r="IX168" s="172"/>
      <c r="IY168" s="172"/>
      <c r="IZ168" s="172"/>
      <c r="JA168" s="172"/>
      <c r="JB168" s="172"/>
      <c r="JC168" s="172"/>
      <c r="JD168" s="172"/>
      <c r="JE168" s="172"/>
      <c r="JF168" s="172"/>
      <c r="JG168" s="172"/>
      <c r="JH168" s="172"/>
      <c r="JI168" s="172"/>
      <c r="JJ168" s="172"/>
      <c r="JK168" s="172"/>
      <c r="JL168" s="172"/>
      <c r="JM168" s="172"/>
      <c r="JN168" s="172"/>
      <c r="JO168" s="172"/>
      <c r="JP168" s="172"/>
      <c r="JQ168" s="172"/>
      <c r="JR168" s="172"/>
      <c r="JS168" s="172"/>
      <c r="JT168" s="172"/>
      <c r="JU168" s="172"/>
      <c r="JV168" s="172"/>
      <c r="JW168" s="172"/>
      <c r="JX168" s="172"/>
      <c r="JY168" s="172"/>
      <c r="JZ168" s="172"/>
      <c r="KA168" s="172"/>
      <c r="KB168" s="172"/>
      <c r="KC168" s="172"/>
      <c r="KD168" s="172"/>
      <c r="KE168" s="172"/>
      <c r="KF168" s="172"/>
      <c r="KG168" s="172"/>
      <c r="KH168" s="172"/>
      <c r="KI168" s="172"/>
      <c r="KJ168" s="172"/>
      <c r="KK168" s="172"/>
      <c r="KL168" s="172"/>
      <c r="KM168" s="172"/>
      <c r="KN168" s="172"/>
      <c r="KO168" s="172"/>
      <c r="KP168" s="172"/>
      <c r="KQ168" s="172"/>
      <c r="KR168" s="172"/>
      <c r="KS168" s="172"/>
      <c r="KT168" s="172"/>
      <c r="KU168" s="172"/>
      <c r="KV168" s="172"/>
      <c r="KW168" s="172"/>
      <c r="KX168" s="172"/>
      <c r="KY168" s="172"/>
      <c r="KZ168" s="172"/>
      <c r="LA168" s="172"/>
      <c r="LB168" s="172"/>
      <c r="LC168" s="172"/>
      <c r="LD168" s="172"/>
      <c r="LE168" s="172"/>
      <c r="LF168" s="172"/>
      <c r="LG168" s="172"/>
      <c r="LH168" s="172"/>
      <c r="LI168" s="172"/>
      <c r="LJ168" s="172"/>
      <c r="LK168" s="172"/>
      <c r="LL168" s="172"/>
      <c r="LM168" s="172"/>
      <c r="LN168" s="172"/>
      <c r="LO168" s="172"/>
      <c r="LP168" s="172"/>
      <c r="LQ168" s="172"/>
      <c r="LR168" s="172"/>
      <c r="LS168" s="172"/>
      <c r="LT168" s="172"/>
      <c r="LU168" s="172"/>
      <c r="LV168" s="172"/>
      <c r="LW168" s="172"/>
      <c r="LX168" s="172"/>
      <c r="LY168" s="172"/>
      <c r="LZ168" s="172"/>
      <c r="MA168" s="172"/>
      <c r="MB168" s="172"/>
      <c r="MC168" s="172"/>
      <c r="MD168" s="172"/>
      <c r="ME168" s="172"/>
      <c r="MF168" s="172"/>
      <c r="MG168" s="172"/>
      <c r="MH168" s="172"/>
      <c r="MI168" s="172"/>
      <c r="MJ168" s="172"/>
      <c r="MK168" s="172"/>
      <c r="ML168" s="172"/>
      <c r="MM168" s="172"/>
      <c r="MN168" s="172"/>
      <c r="MO168" s="172"/>
      <c r="MP168" s="172"/>
      <c r="MQ168" s="172"/>
      <c r="MR168" s="172"/>
      <c r="MS168" s="172"/>
      <c r="MT168" s="172"/>
      <c r="MU168" s="172"/>
      <c r="MV168" s="172"/>
      <c r="MW168" s="172"/>
      <c r="MX168" s="172"/>
      <c r="MY168" s="172"/>
      <c r="MZ168" s="172"/>
      <c r="NA168" s="172"/>
      <c r="NB168" s="172"/>
      <c r="NC168" s="172"/>
      <c r="ND168" s="172"/>
      <c r="NE168" s="172"/>
      <c r="NF168" s="172"/>
      <c r="NG168" s="172"/>
      <c r="NH168" s="172"/>
      <c r="NI168" s="172"/>
      <c r="NJ168" s="172"/>
      <c r="NK168" s="172"/>
      <c r="NL168" s="172"/>
      <c r="NM168" s="172"/>
      <c r="NN168" s="172"/>
      <c r="NO168" s="172"/>
      <c r="NP168" s="172"/>
      <c r="NQ168" s="172"/>
      <c r="NR168" s="172"/>
      <c r="NS168" s="172"/>
      <c r="NT168" s="172"/>
      <c r="NU168" s="172"/>
      <c r="NV168" s="172"/>
      <c r="NW168" s="172"/>
      <c r="NX168" s="172"/>
      <c r="NY168" s="172"/>
      <c r="NZ168" s="172"/>
      <c r="OA168" s="172"/>
      <c r="OB168" s="172"/>
      <c r="OC168" s="172"/>
      <c r="OD168" s="172"/>
      <c r="OE168" s="172"/>
      <c r="OF168" s="172"/>
      <c r="OG168" s="172"/>
      <c r="OH168" s="172"/>
      <c r="OI168" s="172"/>
      <c r="OJ168" s="172"/>
      <c r="OK168" s="172"/>
      <c r="OL168" s="172"/>
      <c r="OM168" s="172"/>
      <c r="ON168" s="172"/>
      <c r="OO168" s="172"/>
      <c r="OP168" s="172"/>
      <c r="OQ168" s="172"/>
      <c r="OR168" s="172"/>
      <c r="OS168" s="172"/>
      <c r="OT168" s="172"/>
      <c r="OU168" s="172"/>
      <c r="OV168" s="172"/>
      <c r="OW168" s="172"/>
      <c r="OX168" s="172"/>
      <c r="OY168" s="172"/>
      <c r="OZ168" s="172"/>
      <c r="PA168" s="172"/>
      <c r="PB168" s="172"/>
      <c r="PC168" s="172"/>
      <c r="PD168" s="172"/>
      <c r="PE168" s="172"/>
      <c r="PF168" s="172"/>
      <c r="PG168" s="172"/>
      <c r="PH168" s="172"/>
      <c r="PI168" s="172"/>
      <c r="PJ168" s="172"/>
      <c r="PK168" s="172"/>
      <c r="PL168" s="172"/>
      <c r="PM168" s="172"/>
      <c r="PN168" s="172"/>
      <c r="PO168" s="172"/>
      <c r="PP168" s="172"/>
      <c r="PQ168" s="172"/>
      <c r="PR168" s="172"/>
      <c r="PS168" s="172"/>
      <c r="PT168" s="172"/>
      <c r="PU168" s="172"/>
      <c r="PV168" s="172"/>
      <c r="PW168" s="172"/>
      <c r="PX168" s="172"/>
      <c r="PY168" s="172"/>
      <c r="PZ168" s="172"/>
      <c r="QA168" s="172"/>
      <c r="QB168" s="172"/>
      <c r="QC168" s="172"/>
      <c r="QD168" s="172"/>
      <c r="QE168" s="172"/>
      <c r="QF168" s="172"/>
      <c r="QG168" s="172"/>
      <c r="QH168" s="172"/>
      <c r="QI168" s="172"/>
      <c r="QJ168" s="172"/>
      <c r="QK168" s="172"/>
      <c r="QL168" s="172"/>
      <c r="QM168" s="172"/>
      <c r="QN168" s="172"/>
      <c r="QO168" s="172"/>
      <c r="QP168" s="172"/>
      <c r="QQ168" s="172"/>
      <c r="QR168" s="172"/>
      <c r="QS168" s="172"/>
      <c r="QT168" s="172"/>
      <c r="QU168" s="172"/>
      <c r="QV168" s="172"/>
      <c r="QW168" s="172"/>
      <c r="QX168" s="172"/>
      <c r="QY168" s="172"/>
      <c r="QZ168" s="172"/>
      <c r="RA168" s="172"/>
      <c r="RB168" s="172"/>
      <c r="RC168" s="172"/>
      <c r="RD168" s="172"/>
      <c r="RE168" s="172"/>
      <c r="RF168" s="172"/>
      <c r="RG168" s="172"/>
      <c r="RH168" s="172"/>
      <c r="RI168" s="172"/>
      <c r="RJ168" s="172"/>
      <c r="RK168" s="172"/>
      <c r="RL168" s="172"/>
      <c r="RM168" s="172"/>
      <c r="RN168" s="172"/>
      <c r="RO168" s="172"/>
      <c r="RP168" s="172"/>
      <c r="RQ168" s="172"/>
      <c r="RR168" s="172"/>
      <c r="RS168" s="172"/>
      <c r="RT168" s="172"/>
      <c r="RU168" s="172"/>
      <c r="RV168" s="172"/>
      <c r="RW168" s="172"/>
      <c r="RX168" s="172"/>
      <c r="RY168" s="172"/>
      <c r="RZ168" s="172"/>
      <c r="SA168" s="172"/>
      <c r="SB168" s="172"/>
      <c r="SC168" s="172"/>
      <c r="SD168" s="172"/>
      <c r="SE168" s="172"/>
      <c r="SF168" s="172"/>
      <c r="SG168" s="172"/>
      <c r="SH168" s="172"/>
      <c r="SI168" s="172"/>
      <c r="SJ168" s="172"/>
      <c r="SK168" s="172"/>
      <c r="SL168" s="172"/>
      <c r="SM168" s="172"/>
      <c r="SN168" s="172"/>
      <c r="SO168" s="172"/>
      <c r="SP168" s="172"/>
      <c r="SQ168" s="172"/>
      <c r="SR168" s="172"/>
      <c r="SS168" s="172"/>
      <c r="ST168" s="172"/>
      <c r="SU168" s="172"/>
      <c r="SV168" s="172"/>
      <c r="SW168" s="172"/>
      <c r="SX168" s="172"/>
      <c r="SY168" s="172"/>
      <c r="SZ168" s="172"/>
      <c r="TA168" s="172"/>
      <c r="TB168" s="172"/>
      <c r="TC168" s="172"/>
      <c r="TD168" s="172"/>
      <c r="TE168" s="172"/>
      <c r="TF168" s="172"/>
      <c r="TG168" s="172"/>
      <c r="TH168" s="172"/>
      <c r="TI168" s="172"/>
      <c r="TJ168" s="172"/>
      <c r="TK168" s="172"/>
      <c r="TL168" s="172"/>
      <c r="TM168" s="172"/>
      <c r="TN168" s="172"/>
      <c r="TO168" s="172"/>
      <c r="TP168" s="172"/>
      <c r="TQ168" s="172"/>
      <c r="TR168" s="172"/>
      <c r="TS168" s="172"/>
      <c r="TT168" s="172"/>
      <c r="TU168" s="172"/>
      <c r="TV168" s="172"/>
      <c r="TW168" s="172"/>
      <c r="TX168" s="172"/>
      <c r="TY168" s="172"/>
      <c r="TZ168" s="172"/>
      <c r="UA168" s="172"/>
      <c r="UB168" s="172"/>
      <c r="UC168" s="172"/>
      <c r="UD168" s="172"/>
      <c r="UE168" s="172"/>
      <c r="UF168" s="172"/>
      <c r="UG168" s="172"/>
      <c r="UH168" s="172"/>
      <c r="UI168" s="172"/>
      <c r="UJ168" s="172"/>
      <c r="UK168" s="172"/>
      <c r="UL168" s="172"/>
      <c r="UM168" s="172"/>
      <c r="UN168" s="172"/>
      <c r="UO168" s="172"/>
      <c r="UP168" s="172"/>
      <c r="UQ168" s="172"/>
      <c r="UR168" s="172"/>
      <c r="US168" s="172"/>
      <c r="UT168" s="172"/>
      <c r="UU168" s="172"/>
      <c r="UV168" s="172"/>
      <c r="UW168" s="172"/>
      <c r="UX168" s="172"/>
      <c r="UY168" s="172"/>
      <c r="UZ168" s="172"/>
      <c r="VA168" s="172"/>
      <c r="VB168" s="172"/>
      <c r="VC168" s="172"/>
      <c r="VD168" s="172"/>
      <c r="VE168" s="172"/>
      <c r="VF168" s="172"/>
      <c r="VG168" s="172"/>
      <c r="VH168" s="172"/>
      <c r="VI168" s="172"/>
      <c r="VJ168" s="172"/>
      <c r="VK168" s="172"/>
      <c r="VL168" s="172"/>
      <c r="VM168" s="172"/>
      <c r="VN168" s="172"/>
      <c r="VO168" s="172"/>
      <c r="VP168" s="172"/>
      <c r="VQ168" s="172"/>
      <c r="VR168" s="172"/>
      <c r="VS168" s="172"/>
      <c r="VT168" s="172"/>
      <c r="VU168" s="172"/>
      <c r="VV168" s="172"/>
      <c r="VW168" s="172"/>
      <c r="VX168" s="172"/>
      <c r="VY168" s="172"/>
      <c r="VZ168" s="172"/>
      <c r="WA168" s="172"/>
      <c r="WB168" s="172"/>
      <c r="WC168" s="172"/>
      <c r="WD168" s="172"/>
      <c r="WE168" s="172"/>
      <c r="WF168" s="172"/>
      <c r="WG168" s="172"/>
      <c r="WH168" s="172"/>
      <c r="WI168" s="172"/>
      <c r="WJ168" s="172"/>
      <c r="WK168" s="172"/>
      <c r="WL168" s="172"/>
      <c r="WM168" s="172"/>
      <c r="WN168" s="172"/>
      <c r="WO168" s="172"/>
      <c r="WP168" s="172"/>
      <c r="WQ168" s="172"/>
      <c r="WR168" s="172"/>
      <c r="WS168" s="172"/>
      <c r="WT168" s="172"/>
      <c r="WU168" s="172"/>
      <c r="WV168" s="172"/>
      <c r="WW168" s="172"/>
      <c r="WX168" s="172"/>
      <c r="WY168" s="172"/>
      <c r="WZ168" s="172"/>
      <c r="XA168" s="172"/>
      <c r="XB168" s="172"/>
      <c r="XC168" s="172"/>
      <c r="XD168" s="172"/>
      <c r="XE168" s="172"/>
      <c r="XF168" s="172"/>
      <c r="XG168" s="172"/>
      <c r="XH168" s="172"/>
      <c r="XI168" s="172"/>
      <c r="XJ168" s="172"/>
      <c r="XK168" s="172"/>
      <c r="XL168" s="172"/>
      <c r="XM168" s="172"/>
      <c r="XN168" s="172"/>
      <c r="XO168" s="172"/>
      <c r="XP168" s="172"/>
      <c r="XQ168" s="172"/>
      <c r="XR168" s="172"/>
      <c r="XS168" s="172"/>
      <c r="XT168" s="172"/>
      <c r="XU168" s="172"/>
      <c r="XV168" s="172"/>
      <c r="XW168" s="172"/>
      <c r="XX168" s="172"/>
      <c r="XY168" s="172"/>
      <c r="XZ168" s="172"/>
      <c r="YA168" s="172"/>
      <c r="YB168" s="172"/>
      <c r="YC168" s="172"/>
      <c r="YD168" s="172"/>
      <c r="YE168" s="172"/>
      <c r="YF168" s="172"/>
      <c r="YG168" s="172"/>
      <c r="YH168" s="172"/>
      <c r="YI168" s="172"/>
      <c r="YJ168" s="172"/>
      <c r="YK168" s="172"/>
      <c r="YL168" s="172"/>
      <c r="YM168" s="172"/>
      <c r="YN168" s="172"/>
      <c r="YO168" s="172"/>
      <c r="YP168" s="172"/>
      <c r="YQ168" s="172"/>
      <c r="YR168" s="172"/>
      <c r="YS168" s="172"/>
      <c r="YT168" s="172"/>
      <c r="YU168" s="172"/>
      <c r="YV168" s="172"/>
      <c r="YW168" s="172"/>
      <c r="YX168" s="172"/>
      <c r="YY168" s="172"/>
      <c r="YZ168" s="172"/>
      <c r="ZA168" s="172"/>
      <c r="ZB168" s="172"/>
      <c r="ZC168" s="172"/>
      <c r="ZD168" s="172"/>
      <c r="ZE168" s="172"/>
      <c r="ZF168" s="172"/>
      <c r="ZG168" s="172"/>
      <c r="ZH168" s="172"/>
      <c r="ZI168" s="172"/>
      <c r="ZJ168" s="172"/>
      <c r="ZK168" s="172"/>
      <c r="ZL168" s="172"/>
      <c r="ZM168" s="172"/>
      <c r="ZN168" s="172"/>
      <c r="ZO168" s="172"/>
      <c r="ZP168" s="172"/>
      <c r="ZQ168" s="172"/>
      <c r="ZR168" s="172"/>
      <c r="ZS168" s="172"/>
      <c r="ZT168" s="172"/>
      <c r="ZU168" s="172"/>
      <c r="ZV168" s="172"/>
      <c r="ZW168" s="172"/>
      <c r="ZX168" s="172"/>
      <c r="ZY168" s="172"/>
      <c r="ZZ168" s="172"/>
      <c r="AAA168" s="172"/>
      <c r="AAB168" s="172"/>
      <c r="AAC168" s="172"/>
      <c r="AAD168" s="172"/>
      <c r="AAE168" s="172"/>
      <c r="AAF168" s="172"/>
      <c r="AAG168" s="172"/>
      <c r="AAH168" s="172"/>
      <c r="AAI168" s="172"/>
      <c r="AAJ168" s="172"/>
      <c r="AAK168" s="172"/>
      <c r="AAL168" s="172"/>
      <c r="AAM168" s="172"/>
      <c r="AAN168" s="172"/>
      <c r="AAO168" s="172"/>
      <c r="AAP168" s="172"/>
      <c r="AAQ168" s="172"/>
      <c r="AAR168" s="172"/>
      <c r="AAS168" s="172"/>
      <c r="AAT168" s="172"/>
      <c r="AAU168" s="172"/>
      <c r="AAV168" s="172"/>
      <c r="AAW168" s="172"/>
      <c r="AAX168" s="172"/>
      <c r="AAY168" s="172"/>
      <c r="AAZ168" s="172"/>
      <c r="ABA168" s="172"/>
      <c r="ABB168" s="172"/>
      <c r="ABC168" s="172"/>
      <c r="ABD168" s="172"/>
      <c r="ABE168" s="172"/>
      <c r="ABF168" s="172"/>
      <c r="ABG168" s="172"/>
      <c r="ABH168" s="172"/>
      <c r="ABI168" s="172"/>
      <c r="ABJ168" s="172"/>
      <c r="ABK168" s="172"/>
      <c r="ABL168" s="172"/>
      <c r="ABM168" s="172"/>
      <c r="ABN168" s="172"/>
      <c r="ABO168" s="172"/>
      <c r="ABP168" s="172"/>
      <c r="ABQ168" s="172"/>
      <c r="ABR168" s="172"/>
      <c r="ABS168" s="172"/>
      <c r="ABT168" s="172"/>
      <c r="ABU168" s="172"/>
      <c r="ABV168" s="172"/>
      <c r="ABW168" s="172"/>
      <c r="ABX168" s="172"/>
      <c r="ABY168" s="172"/>
      <c r="ABZ168" s="172"/>
      <c r="ACA168" s="172"/>
      <c r="ACB168" s="172"/>
      <c r="ACC168" s="172"/>
      <c r="ACD168" s="172"/>
      <c r="ACE168" s="172"/>
      <c r="ACF168" s="172"/>
      <c r="ACG168" s="172"/>
      <c r="ACH168" s="172"/>
      <c r="ACI168" s="172"/>
      <c r="ACJ168" s="172"/>
      <c r="ACK168" s="172"/>
      <c r="ACL168" s="172"/>
      <c r="ACM168" s="172"/>
      <c r="ACN168" s="172"/>
      <c r="ACO168" s="172"/>
      <c r="ACP168" s="172"/>
      <c r="ACQ168" s="172"/>
      <c r="ACR168" s="172"/>
      <c r="ACS168" s="172"/>
      <c r="ACT168" s="172"/>
      <c r="ACU168" s="172"/>
      <c r="ACV168" s="172"/>
      <c r="ACW168" s="172"/>
      <c r="ACX168" s="172"/>
      <c r="ACY168" s="172"/>
      <c r="ACZ168" s="172"/>
      <c r="ADA168" s="172"/>
      <c r="ADB168" s="172"/>
      <c r="ADC168" s="172"/>
      <c r="ADD168" s="172"/>
      <c r="ADE168" s="172"/>
      <c r="ADF168" s="172"/>
      <c r="ADG168" s="172"/>
      <c r="ADH168" s="172"/>
      <c r="ADI168" s="172"/>
      <c r="ADJ168" s="172"/>
      <c r="ADK168" s="172"/>
      <c r="ADL168" s="172"/>
      <c r="ADM168" s="172"/>
      <c r="ADN168" s="172"/>
      <c r="ADO168" s="172"/>
      <c r="ADP168" s="172"/>
      <c r="ADQ168" s="172"/>
      <c r="ADR168" s="172"/>
      <c r="ADS168" s="172"/>
      <c r="ADT168" s="172"/>
      <c r="ADU168" s="172"/>
      <c r="ADV168" s="172"/>
      <c r="ADW168" s="172"/>
      <c r="ADX168" s="172"/>
      <c r="ADY168" s="172"/>
      <c r="ADZ168" s="172"/>
      <c r="AEA168" s="172"/>
      <c r="AEB168" s="172"/>
      <c r="AEC168" s="172"/>
      <c r="AED168" s="172"/>
      <c r="AEE168" s="172"/>
      <c r="AEF168" s="172"/>
      <c r="AEG168" s="172"/>
      <c r="AEH168" s="172"/>
      <c r="AEI168" s="172"/>
      <c r="AEJ168" s="172"/>
      <c r="AEK168" s="172"/>
      <c r="AEL168" s="172"/>
      <c r="AEM168" s="172"/>
      <c r="AEN168" s="172"/>
      <c r="AEO168" s="172"/>
      <c r="AEP168" s="172"/>
      <c r="AEQ168" s="172"/>
      <c r="AER168" s="172"/>
      <c r="AES168" s="172"/>
      <c r="AET168" s="172"/>
      <c r="AEU168" s="172"/>
      <c r="AEV168" s="172"/>
      <c r="AEW168" s="172"/>
      <c r="AEX168" s="172"/>
      <c r="AEY168" s="172"/>
      <c r="AEZ168" s="172"/>
      <c r="AFA168" s="172"/>
      <c r="AFB168" s="172"/>
      <c r="AFC168" s="172"/>
      <c r="AFD168" s="172"/>
      <c r="AFE168" s="172"/>
      <c r="AFF168" s="172"/>
      <c r="AFG168" s="172"/>
      <c r="AFH168" s="172"/>
      <c r="AFI168" s="172"/>
      <c r="AFJ168" s="172"/>
      <c r="AFK168" s="172"/>
      <c r="AFL168" s="172"/>
      <c r="AFM168" s="172"/>
      <c r="AFN168" s="172"/>
      <c r="AFO168" s="172"/>
      <c r="AFP168" s="172"/>
      <c r="AFQ168" s="172"/>
      <c r="AFR168" s="172"/>
      <c r="AFS168" s="172"/>
      <c r="AFT168" s="172"/>
      <c r="AFU168" s="172"/>
      <c r="AFV168" s="172"/>
      <c r="AFW168" s="172"/>
      <c r="AFX168" s="172"/>
      <c r="AFY168" s="172"/>
      <c r="AFZ168" s="172"/>
      <c r="AGA168" s="172"/>
      <c r="AGB168" s="172"/>
      <c r="AGC168" s="172"/>
      <c r="AGD168" s="172"/>
      <c r="AGE168" s="172"/>
      <c r="AGF168" s="172"/>
      <c r="AGG168" s="172"/>
      <c r="AGH168" s="172"/>
      <c r="AGI168" s="172"/>
      <c r="AGJ168" s="172"/>
      <c r="AGK168" s="172"/>
      <c r="AGL168" s="172"/>
      <c r="AGM168" s="172"/>
      <c r="AGN168" s="172"/>
      <c r="AGO168" s="172"/>
      <c r="AGP168" s="172"/>
      <c r="AGQ168" s="172"/>
      <c r="AGR168" s="172"/>
      <c r="AGS168" s="172"/>
      <c r="AGT168" s="172"/>
      <c r="AGU168" s="172"/>
      <c r="AGV168" s="172"/>
      <c r="AGW168" s="172"/>
      <c r="AGX168" s="172"/>
      <c r="AGY168" s="172"/>
      <c r="AGZ168" s="172"/>
      <c r="AHA168" s="172"/>
      <c r="AHB168" s="172"/>
      <c r="AHC168" s="172"/>
      <c r="AHD168" s="172"/>
      <c r="AHE168" s="172"/>
      <c r="AHF168" s="172"/>
      <c r="AHG168" s="172"/>
      <c r="AHH168" s="172"/>
      <c r="AHI168" s="172"/>
      <c r="AHJ168" s="172"/>
      <c r="AHK168" s="172"/>
      <c r="AHL168" s="172"/>
      <c r="AHM168" s="172"/>
      <c r="AHN168" s="172"/>
      <c r="AHO168" s="172"/>
      <c r="AHP168" s="172"/>
      <c r="AHQ168" s="172"/>
      <c r="AHR168" s="172"/>
      <c r="AHS168" s="172"/>
      <c r="AHT168" s="172"/>
      <c r="AHU168" s="172"/>
      <c r="AHV168" s="172"/>
      <c r="AHW168" s="172"/>
      <c r="AHX168" s="172"/>
      <c r="AHY168" s="172"/>
      <c r="AHZ168" s="172"/>
      <c r="AIA168" s="172"/>
      <c r="AIB168" s="172"/>
      <c r="AIC168" s="172"/>
      <c r="AID168" s="172"/>
      <c r="AIE168" s="172"/>
      <c r="AIF168" s="172"/>
      <c r="AIG168" s="172"/>
      <c r="AIH168" s="172"/>
      <c r="AII168" s="172"/>
      <c r="AIJ168" s="172"/>
      <c r="AIK168" s="172"/>
      <c r="AIL168" s="172"/>
      <c r="AIM168" s="172"/>
      <c r="AIN168" s="172"/>
      <c r="AIO168" s="172"/>
      <c r="AIP168" s="172"/>
      <c r="AIQ168" s="172"/>
      <c r="AIR168" s="172"/>
      <c r="AIS168" s="172"/>
      <c r="AIT168" s="172"/>
      <c r="AIU168" s="172"/>
      <c r="AIV168" s="172"/>
      <c r="AIW168" s="172"/>
      <c r="AIX168" s="172"/>
      <c r="AIY168" s="172"/>
      <c r="AIZ168" s="172"/>
      <c r="AJA168" s="172"/>
      <c r="AJB168" s="172"/>
      <c r="AJC168" s="172"/>
      <c r="AJD168" s="172"/>
      <c r="AJE168" s="172"/>
      <c r="AJF168" s="172"/>
      <c r="AJG168" s="172"/>
      <c r="AJH168" s="172"/>
      <c r="AJI168" s="172"/>
      <c r="AJJ168" s="172"/>
      <c r="AJK168" s="172"/>
      <c r="AJL168" s="172"/>
      <c r="AJM168" s="172"/>
      <c r="AJN168" s="172"/>
      <c r="AJO168" s="172"/>
      <c r="AJP168" s="172"/>
      <c r="AJQ168" s="172"/>
      <c r="AJR168" s="172"/>
      <c r="AJS168" s="172"/>
      <c r="AJT168" s="172"/>
      <c r="AJU168" s="172"/>
      <c r="AJV168" s="172"/>
      <c r="AJW168" s="172"/>
      <c r="AJX168" s="172"/>
      <c r="AJY168" s="172"/>
      <c r="AJZ168" s="172"/>
      <c r="AKA168" s="172"/>
      <c r="AKB168" s="172"/>
      <c r="AKC168" s="172"/>
      <c r="AKD168" s="172"/>
      <c r="AKE168" s="172"/>
      <c r="AKF168" s="172"/>
      <c r="AKG168" s="172"/>
      <c r="AKH168" s="172"/>
      <c r="AKI168" s="172"/>
      <c r="AKJ168" s="172"/>
      <c r="AKK168" s="172"/>
      <c r="AKL168" s="172"/>
      <c r="AKM168" s="172"/>
      <c r="AKN168" s="172"/>
      <c r="AKO168" s="172"/>
      <c r="AKP168" s="172"/>
      <c r="AKQ168" s="172"/>
      <c r="AKR168" s="172"/>
      <c r="AKS168" s="172"/>
      <c r="AKT168" s="172"/>
      <c r="AKU168" s="172"/>
      <c r="AKV168" s="172"/>
      <c r="AKW168" s="172"/>
      <c r="AKX168" s="172"/>
      <c r="AKY168" s="172"/>
      <c r="AKZ168" s="172"/>
      <c r="ALA168" s="172"/>
      <c r="ALB168" s="172"/>
      <c r="ALC168" s="172"/>
      <c r="ALD168" s="172"/>
      <c r="ALE168" s="172"/>
      <c r="ALF168" s="172"/>
      <c r="ALG168" s="172"/>
      <c r="ALH168" s="172"/>
      <c r="ALI168" s="172"/>
      <c r="ALJ168" s="172"/>
      <c r="ALK168" s="172"/>
      <c r="ALL168" s="172"/>
      <c r="ALM168" s="172"/>
      <c r="ALN168" s="172"/>
      <c r="ALO168" s="172"/>
      <c r="ALP168" s="172"/>
      <c r="ALQ168" s="172"/>
      <c r="ALR168" s="172"/>
      <c r="ALS168" s="172"/>
      <c r="ALT168" s="172"/>
      <c r="ALU168" s="172"/>
      <c r="ALV168" s="172"/>
      <c r="ALW168" s="172"/>
      <c r="ALX168" s="172"/>
      <c r="ALY168" s="172"/>
      <c r="ALZ168" s="172"/>
      <c r="AMA168" s="172"/>
      <c r="AMB168" s="172"/>
      <c r="AMC168" s="172"/>
      <c r="AMD168" s="172"/>
      <c r="AME168" s="172"/>
      <c r="AMF168" s="172"/>
      <c r="AMG168" s="172"/>
      <c r="AMH168" s="172"/>
      <c r="AMI168" s="172"/>
      <c r="AMJ168" s="172"/>
      <c r="AMK168" s="172"/>
      <c r="AML168" s="172"/>
    </row>
    <row r="169" spans="1:1026" s="282" customFormat="1">
      <c r="A169" s="408" t="s">
        <v>597</v>
      </c>
      <c r="B169" s="408" t="s">
        <v>598</v>
      </c>
      <c r="C169" s="154">
        <f t="shared" si="169"/>
        <v>17</v>
      </c>
      <c r="D169" s="167">
        <f t="shared" si="170"/>
        <v>68</v>
      </c>
      <c r="E169" s="166" t="str">
        <f t="shared" si="171"/>
        <v>9C</v>
      </c>
      <c r="F169" s="367" t="str">
        <f t="shared" si="172"/>
        <v>1B</v>
      </c>
      <c r="G169" s="367" t="str">
        <f t="shared" si="173"/>
        <v>08</v>
      </c>
      <c r="H169" s="367" t="str">
        <f t="shared" si="174"/>
        <v>57</v>
      </c>
      <c r="I169" s="367" t="str">
        <f t="shared" si="175"/>
        <v>00</v>
      </c>
      <c r="J169" s="367" t="str">
        <f t="shared" si="176"/>
        <v>4A</v>
      </c>
      <c r="K169" s="367" t="str">
        <f t="shared" si="177"/>
        <v>06</v>
      </c>
      <c r="L169" s="367" t="str">
        <f t="shared" si="178"/>
        <v>66</v>
      </c>
      <c r="M169" s="367" t="str">
        <f t="shared" si="179"/>
        <v>4</v>
      </c>
      <c r="N169" s="367" t="str">
        <f t="shared" si="180"/>
        <v/>
      </c>
      <c r="O169" s="156" t="str">
        <f t="shared" si="181"/>
        <v/>
      </c>
      <c r="P169" s="157" t="str">
        <f t="shared" si="225"/>
        <v>1</v>
      </c>
      <c r="Q169" s="158" t="str">
        <f t="shared" si="225"/>
        <v>0</v>
      </c>
      <c r="R169" s="158" t="str">
        <f t="shared" si="225"/>
        <v>0</v>
      </c>
      <c r="S169" s="159" t="str">
        <f t="shared" si="225"/>
        <v>1</v>
      </c>
      <c r="T169" s="158" t="str">
        <f t="shared" si="225"/>
        <v>1</v>
      </c>
      <c r="U169" s="158" t="str">
        <f t="shared" si="225"/>
        <v>1</v>
      </c>
      <c r="V169" s="158" t="str">
        <f t="shared" si="225"/>
        <v>0</v>
      </c>
      <c r="W169" s="159" t="str">
        <f t="shared" si="225"/>
        <v>0</v>
      </c>
      <c r="X169" s="158" t="str">
        <f t="shared" si="226"/>
        <v>0</v>
      </c>
      <c r="Y169" s="158" t="str">
        <f t="shared" si="226"/>
        <v>0</v>
      </c>
      <c r="Z169" s="158" t="str">
        <f t="shared" si="226"/>
        <v>0</v>
      </c>
      <c r="AA169" s="159" t="str">
        <f t="shared" si="226"/>
        <v>1</v>
      </c>
      <c r="AB169" s="161" t="str">
        <f t="shared" si="226"/>
        <v>1</v>
      </c>
      <c r="AC169" s="161" t="str">
        <f t="shared" si="226"/>
        <v>0</v>
      </c>
      <c r="AD169" s="158" t="str">
        <f t="shared" si="226"/>
        <v>1</v>
      </c>
      <c r="AE169" s="159" t="str">
        <f t="shared" si="226"/>
        <v>1</v>
      </c>
      <c r="AF169" s="367" t="str">
        <f t="shared" si="227"/>
        <v>0</v>
      </c>
      <c r="AG169" s="162" t="str">
        <f t="shared" si="227"/>
        <v>0</v>
      </c>
      <c r="AH169" s="163" t="str">
        <f t="shared" si="227"/>
        <v>0</v>
      </c>
      <c r="AI169" s="165" t="str">
        <f t="shared" si="227"/>
        <v>0</v>
      </c>
      <c r="AJ169" s="164" t="str">
        <f t="shared" si="227"/>
        <v>1</v>
      </c>
      <c r="AK169" s="164" t="str">
        <f t="shared" si="227"/>
        <v>0</v>
      </c>
      <c r="AL169" s="289" t="str">
        <f t="shared" si="227"/>
        <v>0</v>
      </c>
      <c r="AM169" s="165" t="str">
        <f t="shared" si="227"/>
        <v>0</v>
      </c>
      <c r="AN169" s="230" t="str">
        <f t="shared" si="228"/>
        <v>0</v>
      </c>
      <c r="AO169" s="230" t="str">
        <f t="shared" si="228"/>
        <v>1</v>
      </c>
      <c r="AP169" s="230" t="str">
        <f t="shared" si="228"/>
        <v>0</v>
      </c>
      <c r="AQ169" s="231" t="str">
        <f t="shared" si="228"/>
        <v>1</v>
      </c>
      <c r="AR169" s="230" t="str">
        <f t="shared" si="228"/>
        <v>0</v>
      </c>
      <c r="AS169" s="230" t="str">
        <f t="shared" si="228"/>
        <v>1</v>
      </c>
      <c r="AT169" s="230" t="str">
        <f t="shared" si="228"/>
        <v>1</v>
      </c>
      <c r="AU169" s="231" t="str">
        <f t="shared" si="228"/>
        <v>1</v>
      </c>
      <c r="AV169" s="230" t="str">
        <f t="shared" si="229"/>
        <v>0</v>
      </c>
      <c r="AW169" s="232" t="str">
        <f t="shared" si="229"/>
        <v>0</v>
      </c>
      <c r="AX169" s="232" t="str">
        <f t="shared" si="229"/>
        <v>0</v>
      </c>
      <c r="AY169" s="233" t="str">
        <f t="shared" si="229"/>
        <v>0</v>
      </c>
      <c r="AZ169" s="232" t="str">
        <f t="shared" si="229"/>
        <v>0</v>
      </c>
      <c r="BA169" s="232" t="str">
        <f t="shared" si="229"/>
        <v>0</v>
      </c>
      <c r="BB169" s="232" t="str">
        <f t="shared" si="229"/>
        <v>0</v>
      </c>
      <c r="BC169" s="233" t="str">
        <f t="shared" si="229"/>
        <v>0</v>
      </c>
      <c r="BD169" s="168" t="str">
        <f t="shared" si="230"/>
        <v>0</v>
      </c>
      <c r="BE169" s="168" t="str">
        <f t="shared" si="230"/>
        <v>1</v>
      </c>
      <c r="BF169" s="168" t="str">
        <f t="shared" si="230"/>
        <v>0</v>
      </c>
      <c r="BG169" s="169" t="str">
        <f t="shared" si="230"/>
        <v>0</v>
      </c>
      <c r="BH169" s="168" t="str">
        <f t="shared" si="230"/>
        <v>1</v>
      </c>
      <c r="BI169" s="168" t="str">
        <f t="shared" si="230"/>
        <v>0</v>
      </c>
      <c r="BJ169" s="168" t="str">
        <f t="shared" si="230"/>
        <v>1</v>
      </c>
      <c r="BK169" s="169" t="str">
        <f t="shared" si="230"/>
        <v>0</v>
      </c>
      <c r="BL169" s="168" t="str">
        <f t="shared" si="231"/>
        <v>0</v>
      </c>
      <c r="BM169" s="168" t="str">
        <f t="shared" si="231"/>
        <v>0</v>
      </c>
      <c r="BN169" s="168" t="str">
        <f t="shared" si="231"/>
        <v>0</v>
      </c>
      <c r="BO169" s="169" t="str">
        <f t="shared" si="231"/>
        <v>0</v>
      </c>
      <c r="BP169" s="168" t="str">
        <f t="shared" si="231"/>
        <v>0</v>
      </c>
      <c r="BQ169" s="168" t="str">
        <f t="shared" si="231"/>
        <v>1</v>
      </c>
      <c r="BR169" s="168" t="str">
        <f t="shared" si="231"/>
        <v>1</v>
      </c>
      <c r="BS169" s="169" t="str">
        <f t="shared" si="231"/>
        <v>0</v>
      </c>
      <c r="BT169" s="302" t="str">
        <f t="shared" si="232"/>
        <v>0</v>
      </c>
      <c r="BU169" s="302" t="str">
        <f t="shared" si="232"/>
        <v>1</v>
      </c>
      <c r="BV169" s="302" t="str">
        <f t="shared" si="232"/>
        <v>1</v>
      </c>
      <c r="BW169" s="303" t="str">
        <f t="shared" si="232"/>
        <v>0</v>
      </c>
      <c r="BX169" s="302" t="str">
        <f t="shared" si="232"/>
        <v>0</v>
      </c>
      <c r="BY169" s="302" t="str">
        <f t="shared" si="232"/>
        <v>1</v>
      </c>
      <c r="BZ169" s="302" t="str">
        <f t="shared" si="232"/>
        <v>1</v>
      </c>
      <c r="CA169" s="303" t="str">
        <f t="shared" si="232"/>
        <v>0</v>
      </c>
      <c r="CB169" s="164" t="str">
        <f t="shared" si="233"/>
        <v>0</v>
      </c>
      <c r="CC169" s="289" t="str">
        <f t="shared" si="233"/>
        <v>1</v>
      </c>
      <c r="CD169" s="340" t="str">
        <f t="shared" si="233"/>
        <v>0</v>
      </c>
      <c r="CE169" s="341" t="str">
        <f t="shared" si="233"/>
        <v>0</v>
      </c>
      <c r="CF169" s="340" t="str">
        <f t="shared" si="233"/>
        <v>0</v>
      </c>
      <c r="CG169" s="340" t="str">
        <f t="shared" si="233"/>
        <v>0</v>
      </c>
      <c r="CH169" s="340" t="str">
        <f t="shared" si="233"/>
        <v>0</v>
      </c>
      <c r="CI169" s="341" t="str">
        <f t="shared" si="233"/>
        <v>0</v>
      </c>
      <c r="CJ169" s="367"/>
      <c r="CK169" s="367"/>
      <c r="CL169" s="32" t="str">
        <f t="shared" si="223"/>
        <v>9C1B</v>
      </c>
      <c r="CM169" s="285">
        <f t="shared" si="182"/>
        <v>87</v>
      </c>
      <c r="CN169" s="285">
        <f t="shared" si="183"/>
        <v>97</v>
      </c>
      <c r="CO169" s="142">
        <f t="shared" si="184"/>
        <v>71</v>
      </c>
      <c r="CP169" s="142">
        <f t="shared" si="185"/>
        <v>21.666666666666668</v>
      </c>
      <c r="CQ169" s="154">
        <f t="shared" si="224"/>
        <v>4</v>
      </c>
      <c r="CR169" s="367"/>
      <c r="CS169" s="170">
        <f t="shared" si="186"/>
        <v>9</v>
      </c>
      <c r="CT169" s="23">
        <f t="shared" si="187"/>
        <v>12</v>
      </c>
      <c r="CU169" s="171">
        <f t="shared" si="188"/>
        <v>1</v>
      </c>
      <c r="CV169" s="23">
        <f t="shared" si="189"/>
        <v>11</v>
      </c>
      <c r="CW169" s="172">
        <f t="shared" si="190"/>
        <v>0</v>
      </c>
      <c r="CX169" s="24">
        <f t="shared" si="191"/>
        <v>8</v>
      </c>
      <c r="CY169" s="267">
        <f t="shared" si="192"/>
        <v>5</v>
      </c>
      <c r="CZ169" s="268">
        <f t="shared" si="193"/>
        <v>7</v>
      </c>
      <c r="DA169" s="267">
        <f t="shared" si="194"/>
        <v>0</v>
      </c>
      <c r="DB169" s="268">
        <f t="shared" si="195"/>
        <v>0</v>
      </c>
      <c r="DC169" s="173">
        <f t="shared" si="196"/>
        <v>4</v>
      </c>
      <c r="DD169" s="26">
        <f t="shared" si="197"/>
        <v>10</v>
      </c>
      <c r="DE169" s="173">
        <f t="shared" si="198"/>
        <v>0</v>
      </c>
      <c r="DF169" s="26">
        <f t="shared" si="199"/>
        <v>6</v>
      </c>
      <c r="DG169" s="326">
        <f t="shared" si="200"/>
        <v>6</v>
      </c>
      <c r="DH169" s="327">
        <f t="shared" si="201"/>
        <v>6</v>
      </c>
      <c r="DI169" s="172">
        <f t="shared" si="202"/>
        <v>4</v>
      </c>
      <c r="DJ169" s="24">
        <f t="shared" si="203"/>
        <v>0</v>
      </c>
      <c r="DK169" s="172"/>
      <c r="DL169" s="19">
        <f t="shared" si="204"/>
        <v>156</v>
      </c>
      <c r="DM169" s="19">
        <f t="shared" si="205"/>
        <v>27</v>
      </c>
      <c r="DN169" s="174">
        <f t="shared" si="206"/>
        <v>8</v>
      </c>
      <c r="DO169" s="278">
        <f t="shared" si="207"/>
        <v>87</v>
      </c>
      <c r="DP169" s="278">
        <f t="shared" si="208"/>
        <v>0</v>
      </c>
      <c r="DQ169" s="20">
        <f t="shared" si="209"/>
        <v>74</v>
      </c>
      <c r="DR169" s="20">
        <f t="shared" si="210"/>
        <v>6</v>
      </c>
      <c r="DS169" s="337">
        <f t="shared" si="211"/>
        <v>102</v>
      </c>
      <c r="DT169" s="174">
        <f t="shared" si="212"/>
        <v>64</v>
      </c>
      <c r="DU169" s="172">
        <f t="shared" si="213"/>
        <v>102</v>
      </c>
      <c r="DV169" s="172"/>
      <c r="DW169" s="172"/>
      <c r="DX169" s="172"/>
      <c r="DY169" s="172"/>
      <c r="DZ169" s="172"/>
      <c r="EA169" s="172"/>
      <c r="EB169" s="172"/>
      <c r="EC169" s="172"/>
      <c r="ED169" s="172"/>
      <c r="EE169" s="172"/>
      <c r="EF169" s="172"/>
      <c r="EG169" s="172"/>
      <c r="EH169" s="172"/>
      <c r="EI169" s="172"/>
      <c r="EJ169" s="172"/>
      <c r="EK169" s="172"/>
      <c r="EL169" s="172"/>
      <c r="EM169" s="172"/>
      <c r="EN169" s="172"/>
      <c r="EO169" s="172"/>
      <c r="EP169" s="172"/>
      <c r="EQ169" s="172"/>
      <c r="ER169" s="172"/>
      <c r="ES169" s="172"/>
      <c r="ET169" s="172"/>
      <c r="EU169" s="172"/>
      <c r="EV169" s="172"/>
      <c r="EW169" s="172"/>
      <c r="EX169" s="172"/>
      <c r="EY169" s="172"/>
      <c r="EZ169" s="172"/>
      <c r="FA169" s="172"/>
      <c r="FB169" s="172"/>
      <c r="FC169" s="172"/>
      <c r="FD169" s="172"/>
      <c r="FE169" s="172"/>
      <c r="FF169" s="172"/>
      <c r="FG169" s="172"/>
      <c r="FH169" s="172"/>
      <c r="FI169" s="172"/>
      <c r="FJ169" s="172"/>
      <c r="FK169" s="172"/>
      <c r="FL169" s="172"/>
      <c r="FM169" s="172"/>
      <c r="FN169" s="172"/>
      <c r="FO169" s="172"/>
      <c r="FP169" s="172"/>
      <c r="FQ169" s="172"/>
      <c r="FR169" s="172"/>
      <c r="FS169" s="172"/>
      <c r="FT169" s="172"/>
      <c r="FU169" s="172"/>
      <c r="FV169" s="172"/>
      <c r="FW169" s="172"/>
      <c r="FX169" s="172"/>
      <c r="FY169" s="172"/>
      <c r="FZ169" s="172"/>
      <c r="GA169" s="172"/>
      <c r="GB169" s="172"/>
      <c r="GC169" s="172"/>
      <c r="GD169" s="172"/>
      <c r="GE169" s="172"/>
      <c r="GF169" s="172"/>
      <c r="GG169" s="172"/>
      <c r="GH169" s="172"/>
      <c r="GI169" s="172"/>
      <c r="GJ169" s="172"/>
      <c r="GK169" s="172"/>
      <c r="GL169" s="172"/>
      <c r="GM169" s="172"/>
      <c r="GN169" s="172"/>
      <c r="GO169" s="172"/>
      <c r="GP169" s="172"/>
      <c r="GQ169" s="172"/>
      <c r="GR169" s="172"/>
      <c r="GS169" s="172"/>
      <c r="GT169" s="172"/>
      <c r="GU169" s="172"/>
      <c r="GV169" s="172"/>
      <c r="GW169" s="172"/>
      <c r="GX169" s="172"/>
      <c r="GY169" s="172"/>
      <c r="GZ169" s="172"/>
      <c r="HA169" s="172"/>
      <c r="HB169" s="172"/>
      <c r="HC169" s="172"/>
      <c r="HD169" s="172"/>
      <c r="HE169" s="172"/>
      <c r="HF169" s="172"/>
      <c r="HG169" s="172"/>
      <c r="HH169" s="172"/>
      <c r="HI169" s="172"/>
      <c r="HJ169" s="172"/>
      <c r="HK169" s="172"/>
      <c r="HL169" s="172"/>
      <c r="HM169" s="172"/>
      <c r="HN169" s="172"/>
      <c r="HO169" s="172"/>
      <c r="HP169" s="172"/>
      <c r="HQ169" s="172"/>
      <c r="HR169" s="172"/>
      <c r="HS169" s="172"/>
      <c r="HT169" s="172"/>
      <c r="HU169" s="172"/>
      <c r="HV169" s="172"/>
      <c r="HW169" s="172"/>
      <c r="HX169" s="172"/>
      <c r="HY169" s="172"/>
      <c r="HZ169" s="172"/>
      <c r="IA169" s="172"/>
      <c r="IB169" s="172"/>
      <c r="IC169" s="172"/>
      <c r="ID169" s="172"/>
      <c r="IE169" s="172"/>
      <c r="IF169" s="172"/>
      <c r="IG169" s="172"/>
      <c r="IH169" s="172"/>
      <c r="II169" s="172"/>
      <c r="IJ169" s="172"/>
      <c r="IK169" s="172"/>
      <c r="IL169" s="172"/>
      <c r="IM169" s="172"/>
      <c r="IN169" s="172"/>
      <c r="IO169" s="172"/>
      <c r="IP169" s="172"/>
      <c r="IQ169" s="172"/>
      <c r="IR169" s="172"/>
      <c r="IS169" s="172"/>
      <c r="IT169" s="172"/>
      <c r="IU169" s="172"/>
      <c r="IV169" s="172"/>
      <c r="IW169" s="172"/>
      <c r="IX169" s="172"/>
      <c r="IY169" s="172"/>
      <c r="IZ169" s="172"/>
      <c r="JA169" s="172"/>
      <c r="JB169" s="172"/>
      <c r="JC169" s="172"/>
      <c r="JD169" s="172"/>
      <c r="JE169" s="172"/>
      <c r="JF169" s="172"/>
      <c r="JG169" s="172"/>
      <c r="JH169" s="172"/>
      <c r="JI169" s="172"/>
      <c r="JJ169" s="172"/>
      <c r="JK169" s="172"/>
      <c r="JL169" s="172"/>
      <c r="JM169" s="172"/>
      <c r="JN169" s="172"/>
      <c r="JO169" s="172"/>
      <c r="JP169" s="172"/>
      <c r="JQ169" s="172"/>
      <c r="JR169" s="172"/>
      <c r="JS169" s="172"/>
      <c r="JT169" s="172"/>
      <c r="JU169" s="172"/>
      <c r="JV169" s="172"/>
      <c r="JW169" s="172"/>
      <c r="JX169" s="172"/>
      <c r="JY169" s="172"/>
      <c r="JZ169" s="172"/>
      <c r="KA169" s="172"/>
      <c r="KB169" s="172"/>
      <c r="KC169" s="172"/>
      <c r="KD169" s="172"/>
      <c r="KE169" s="172"/>
      <c r="KF169" s="172"/>
      <c r="KG169" s="172"/>
      <c r="KH169" s="172"/>
      <c r="KI169" s="172"/>
      <c r="KJ169" s="172"/>
      <c r="KK169" s="172"/>
      <c r="KL169" s="172"/>
      <c r="KM169" s="172"/>
      <c r="KN169" s="172"/>
      <c r="KO169" s="172"/>
      <c r="KP169" s="172"/>
      <c r="KQ169" s="172"/>
      <c r="KR169" s="172"/>
      <c r="KS169" s="172"/>
      <c r="KT169" s="172"/>
      <c r="KU169" s="172"/>
      <c r="KV169" s="172"/>
      <c r="KW169" s="172"/>
      <c r="KX169" s="172"/>
      <c r="KY169" s="172"/>
      <c r="KZ169" s="172"/>
      <c r="LA169" s="172"/>
      <c r="LB169" s="172"/>
      <c r="LC169" s="172"/>
      <c r="LD169" s="172"/>
      <c r="LE169" s="172"/>
      <c r="LF169" s="172"/>
      <c r="LG169" s="172"/>
      <c r="LH169" s="172"/>
      <c r="LI169" s="172"/>
      <c r="LJ169" s="172"/>
      <c r="LK169" s="172"/>
      <c r="LL169" s="172"/>
      <c r="LM169" s="172"/>
      <c r="LN169" s="172"/>
      <c r="LO169" s="172"/>
      <c r="LP169" s="172"/>
      <c r="LQ169" s="172"/>
      <c r="LR169" s="172"/>
      <c r="LS169" s="172"/>
      <c r="LT169" s="172"/>
      <c r="LU169" s="172"/>
      <c r="LV169" s="172"/>
      <c r="LW169" s="172"/>
      <c r="LX169" s="172"/>
      <c r="LY169" s="172"/>
      <c r="LZ169" s="172"/>
      <c r="MA169" s="172"/>
      <c r="MB169" s="172"/>
      <c r="MC169" s="172"/>
      <c r="MD169" s="172"/>
      <c r="ME169" s="172"/>
      <c r="MF169" s="172"/>
      <c r="MG169" s="172"/>
      <c r="MH169" s="172"/>
      <c r="MI169" s="172"/>
      <c r="MJ169" s="172"/>
      <c r="MK169" s="172"/>
      <c r="ML169" s="172"/>
      <c r="MM169" s="172"/>
      <c r="MN169" s="172"/>
      <c r="MO169" s="172"/>
      <c r="MP169" s="172"/>
      <c r="MQ169" s="172"/>
      <c r="MR169" s="172"/>
      <c r="MS169" s="172"/>
      <c r="MT169" s="172"/>
      <c r="MU169" s="172"/>
      <c r="MV169" s="172"/>
      <c r="MW169" s="172"/>
      <c r="MX169" s="172"/>
      <c r="MY169" s="172"/>
      <c r="MZ169" s="172"/>
      <c r="NA169" s="172"/>
      <c r="NB169" s="172"/>
      <c r="NC169" s="172"/>
      <c r="ND169" s="172"/>
      <c r="NE169" s="172"/>
      <c r="NF169" s="172"/>
      <c r="NG169" s="172"/>
      <c r="NH169" s="172"/>
      <c r="NI169" s="172"/>
      <c r="NJ169" s="172"/>
      <c r="NK169" s="172"/>
      <c r="NL169" s="172"/>
      <c r="NM169" s="172"/>
      <c r="NN169" s="172"/>
      <c r="NO169" s="172"/>
      <c r="NP169" s="172"/>
      <c r="NQ169" s="172"/>
      <c r="NR169" s="172"/>
      <c r="NS169" s="172"/>
      <c r="NT169" s="172"/>
      <c r="NU169" s="172"/>
      <c r="NV169" s="172"/>
      <c r="NW169" s="172"/>
      <c r="NX169" s="172"/>
      <c r="NY169" s="172"/>
      <c r="NZ169" s="172"/>
      <c r="OA169" s="172"/>
      <c r="OB169" s="172"/>
      <c r="OC169" s="172"/>
      <c r="OD169" s="172"/>
      <c r="OE169" s="172"/>
      <c r="OF169" s="172"/>
      <c r="OG169" s="172"/>
      <c r="OH169" s="172"/>
      <c r="OI169" s="172"/>
      <c r="OJ169" s="172"/>
      <c r="OK169" s="172"/>
      <c r="OL169" s="172"/>
      <c r="OM169" s="172"/>
      <c r="ON169" s="172"/>
      <c r="OO169" s="172"/>
      <c r="OP169" s="172"/>
      <c r="OQ169" s="172"/>
      <c r="OR169" s="172"/>
      <c r="OS169" s="172"/>
      <c r="OT169" s="172"/>
      <c r="OU169" s="172"/>
      <c r="OV169" s="172"/>
      <c r="OW169" s="172"/>
      <c r="OX169" s="172"/>
      <c r="OY169" s="172"/>
      <c r="OZ169" s="172"/>
      <c r="PA169" s="172"/>
      <c r="PB169" s="172"/>
      <c r="PC169" s="172"/>
      <c r="PD169" s="172"/>
      <c r="PE169" s="172"/>
      <c r="PF169" s="172"/>
      <c r="PG169" s="172"/>
      <c r="PH169" s="172"/>
      <c r="PI169" s="172"/>
      <c r="PJ169" s="172"/>
      <c r="PK169" s="172"/>
      <c r="PL169" s="172"/>
      <c r="PM169" s="172"/>
      <c r="PN169" s="172"/>
      <c r="PO169" s="172"/>
      <c r="PP169" s="172"/>
      <c r="PQ169" s="172"/>
      <c r="PR169" s="172"/>
      <c r="PS169" s="172"/>
      <c r="PT169" s="172"/>
      <c r="PU169" s="172"/>
      <c r="PV169" s="172"/>
      <c r="PW169" s="172"/>
      <c r="PX169" s="172"/>
      <c r="PY169" s="172"/>
      <c r="PZ169" s="172"/>
      <c r="QA169" s="172"/>
      <c r="QB169" s="172"/>
      <c r="QC169" s="172"/>
      <c r="QD169" s="172"/>
      <c r="QE169" s="172"/>
      <c r="QF169" s="172"/>
      <c r="QG169" s="172"/>
      <c r="QH169" s="172"/>
      <c r="QI169" s="172"/>
      <c r="QJ169" s="172"/>
      <c r="QK169" s="172"/>
      <c r="QL169" s="172"/>
      <c r="QM169" s="172"/>
      <c r="QN169" s="172"/>
      <c r="QO169" s="172"/>
      <c r="QP169" s="172"/>
      <c r="QQ169" s="172"/>
      <c r="QR169" s="172"/>
      <c r="QS169" s="172"/>
      <c r="QT169" s="172"/>
      <c r="QU169" s="172"/>
      <c r="QV169" s="172"/>
      <c r="QW169" s="172"/>
      <c r="QX169" s="172"/>
      <c r="QY169" s="172"/>
      <c r="QZ169" s="172"/>
      <c r="RA169" s="172"/>
      <c r="RB169" s="172"/>
      <c r="RC169" s="172"/>
      <c r="RD169" s="172"/>
      <c r="RE169" s="172"/>
      <c r="RF169" s="172"/>
      <c r="RG169" s="172"/>
      <c r="RH169" s="172"/>
      <c r="RI169" s="172"/>
      <c r="RJ169" s="172"/>
      <c r="RK169" s="172"/>
      <c r="RL169" s="172"/>
      <c r="RM169" s="172"/>
      <c r="RN169" s="172"/>
      <c r="RO169" s="172"/>
      <c r="RP169" s="172"/>
      <c r="RQ169" s="172"/>
      <c r="RR169" s="172"/>
      <c r="RS169" s="172"/>
      <c r="RT169" s="172"/>
      <c r="RU169" s="172"/>
      <c r="RV169" s="172"/>
      <c r="RW169" s="172"/>
      <c r="RX169" s="172"/>
      <c r="RY169" s="172"/>
      <c r="RZ169" s="172"/>
      <c r="SA169" s="172"/>
      <c r="SB169" s="172"/>
      <c r="SC169" s="172"/>
      <c r="SD169" s="172"/>
      <c r="SE169" s="172"/>
      <c r="SF169" s="172"/>
      <c r="SG169" s="172"/>
      <c r="SH169" s="172"/>
      <c r="SI169" s="172"/>
      <c r="SJ169" s="172"/>
      <c r="SK169" s="172"/>
      <c r="SL169" s="172"/>
      <c r="SM169" s="172"/>
      <c r="SN169" s="172"/>
      <c r="SO169" s="172"/>
      <c r="SP169" s="172"/>
      <c r="SQ169" s="172"/>
      <c r="SR169" s="172"/>
      <c r="SS169" s="172"/>
      <c r="ST169" s="172"/>
      <c r="SU169" s="172"/>
      <c r="SV169" s="172"/>
      <c r="SW169" s="172"/>
      <c r="SX169" s="172"/>
      <c r="SY169" s="172"/>
      <c r="SZ169" s="172"/>
      <c r="TA169" s="172"/>
      <c r="TB169" s="172"/>
      <c r="TC169" s="172"/>
      <c r="TD169" s="172"/>
      <c r="TE169" s="172"/>
      <c r="TF169" s="172"/>
      <c r="TG169" s="172"/>
      <c r="TH169" s="172"/>
      <c r="TI169" s="172"/>
      <c r="TJ169" s="172"/>
      <c r="TK169" s="172"/>
      <c r="TL169" s="172"/>
      <c r="TM169" s="172"/>
      <c r="TN169" s="172"/>
      <c r="TO169" s="172"/>
      <c r="TP169" s="172"/>
      <c r="TQ169" s="172"/>
      <c r="TR169" s="172"/>
      <c r="TS169" s="172"/>
      <c r="TT169" s="172"/>
      <c r="TU169" s="172"/>
      <c r="TV169" s="172"/>
      <c r="TW169" s="172"/>
      <c r="TX169" s="172"/>
      <c r="TY169" s="172"/>
      <c r="TZ169" s="172"/>
      <c r="UA169" s="172"/>
      <c r="UB169" s="172"/>
      <c r="UC169" s="172"/>
      <c r="UD169" s="172"/>
      <c r="UE169" s="172"/>
      <c r="UF169" s="172"/>
      <c r="UG169" s="172"/>
      <c r="UH169" s="172"/>
      <c r="UI169" s="172"/>
      <c r="UJ169" s="172"/>
      <c r="UK169" s="172"/>
      <c r="UL169" s="172"/>
      <c r="UM169" s="172"/>
      <c r="UN169" s="172"/>
      <c r="UO169" s="172"/>
      <c r="UP169" s="172"/>
      <c r="UQ169" s="172"/>
      <c r="UR169" s="172"/>
      <c r="US169" s="172"/>
      <c r="UT169" s="172"/>
      <c r="UU169" s="172"/>
      <c r="UV169" s="172"/>
      <c r="UW169" s="172"/>
      <c r="UX169" s="172"/>
      <c r="UY169" s="172"/>
      <c r="UZ169" s="172"/>
      <c r="VA169" s="172"/>
      <c r="VB169" s="172"/>
      <c r="VC169" s="172"/>
      <c r="VD169" s="172"/>
      <c r="VE169" s="172"/>
      <c r="VF169" s="172"/>
      <c r="VG169" s="172"/>
      <c r="VH169" s="172"/>
      <c r="VI169" s="172"/>
      <c r="VJ169" s="172"/>
      <c r="VK169" s="172"/>
      <c r="VL169" s="172"/>
      <c r="VM169" s="172"/>
      <c r="VN169" s="172"/>
      <c r="VO169" s="172"/>
      <c r="VP169" s="172"/>
      <c r="VQ169" s="172"/>
      <c r="VR169" s="172"/>
      <c r="VS169" s="172"/>
      <c r="VT169" s="172"/>
      <c r="VU169" s="172"/>
      <c r="VV169" s="172"/>
      <c r="VW169" s="172"/>
      <c r="VX169" s="172"/>
      <c r="VY169" s="172"/>
      <c r="VZ169" s="172"/>
      <c r="WA169" s="172"/>
      <c r="WB169" s="172"/>
      <c r="WC169" s="172"/>
      <c r="WD169" s="172"/>
      <c r="WE169" s="172"/>
      <c r="WF169" s="172"/>
      <c r="WG169" s="172"/>
      <c r="WH169" s="172"/>
      <c r="WI169" s="172"/>
      <c r="WJ169" s="172"/>
      <c r="WK169" s="172"/>
      <c r="WL169" s="172"/>
      <c r="WM169" s="172"/>
      <c r="WN169" s="172"/>
      <c r="WO169" s="172"/>
      <c r="WP169" s="172"/>
      <c r="WQ169" s="172"/>
      <c r="WR169" s="172"/>
      <c r="WS169" s="172"/>
      <c r="WT169" s="172"/>
      <c r="WU169" s="172"/>
      <c r="WV169" s="172"/>
      <c r="WW169" s="172"/>
      <c r="WX169" s="172"/>
      <c r="WY169" s="172"/>
      <c r="WZ169" s="172"/>
      <c r="XA169" s="172"/>
      <c r="XB169" s="172"/>
      <c r="XC169" s="172"/>
      <c r="XD169" s="172"/>
      <c r="XE169" s="172"/>
      <c r="XF169" s="172"/>
      <c r="XG169" s="172"/>
      <c r="XH169" s="172"/>
      <c r="XI169" s="172"/>
      <c r="XJ169" s="172"/>
      <c r="XK169" s="172"/>
      <c r="XL169" s="172"/>
      <c r="XM169" s="172"/>
      <c r="XN169" s="172"/>
      <c r="XO169" s="172"/>
      <c r="XP169" s="172"/>
      <c r="XQ169" s="172"/>
      <c r="XR169" s="172"/>
      <c r="XS169" s="172"/>
      <c r="XT169" s="172"/>
      <c r="XU169" s="172"/>
      <c r="XV169" s="172"/>
      <c r="XW169" s="172"/>
      <c r="XX169" s="172"/>
      <c r="XY169" s="172"/>
      <c r="XZ169" s="172"/>
      <c r="YA169" s="172"/>
      <c r="YB169" s="172"/>
      <c r="YC169" s="172"/>
      <c r="YD169" s="172"/>
      <c r="YE169" s="172"/>
      <c r="YF169" s="172"/>
      <c r="YG169" s="172"/>
      <c r="YH169" s="172"/>
      <c r="YI169" s="172"/>
      <c r="YJ169" s="172"/>
      <c r="YK169" s="172"/>
      <c r="YL169" s="172"/>
      <c r="YM169" s="172"/>
      <c r="YN169" s="172"/>
      <c r="YO169" s="172"/>
      <c r="YP169" s="172"/>
      <c r="YQ169" s="172"/>
      <c r="YR169" s="172"/>
      <c r="YS169" s="172"/>
      <c r="YT169" s="172"/>
      <c r="YU169" s="172"/>
      <c r="YV169" s="172"/>
      <c r="YW169" s="172"/>
      <c r="YX169" s="172"/>
      <c r="YY169" s="172"/>
      <c r="YZ169" s="172"/>
      <c r="ZA169" s="172"/>
      <c r="ZB169" s="172"/>
      <c r="ZC169" s="172"/>
      <c r="ZD169" s="172"/>
      <c r="ZE169" s="172"/>
      <c r="ZF169" s="172"/>
      <c r="ZG169" s="172"/>
      <c r="ZH169" s="172"/>
      <c r="ZI169" s="172"/>
      <c r="ZJ169" s="172"/>
      <c r="ZK169" s="172"/>
      <c r="ZL169" s="172"/>
      <c r="ZM169" s="172"/>
      <c r="ZN169" s="172"/>
      <c r="ZO169" s="172"/>
      <c r="ZP169" s="172"/>
      <c r="ZQ169" s="172"/>
      <c r="ZR169" s="172"/>
      <c r="ZS169" s="172"/>
      <c r="ZT169" s="172"/>
      <c r="ZU169" s="172"/>
      <c r="ZV169" s="172"/>
      <c r="ZW169" s="172"/>
      <c r="ZX169" s="172"/>
      <c r="ZY169" s="172"/>
      <c r="ZZ169" s="172"/>
      <c r="AAA169" s="172"/>
      <c r="AAB169" s="172"/>
      <c r="AAC169" s="172"/>
      <c r="AAD169" s="172"/>
      <c r="AAE169" s="172"/>
      <c r="AAF169" s="172"/>
      <c r="AAG169" s="172"/>
      <c r="AAH169" s="172"/>
      <c r="AAI169" s="172"/>
      <c r="AAJ169" s="172"/>
      <c r="AAK169" s="172"/>
      <c r="AAL169" s="172"/>
      <c r="AAM169" s="172"/>
      <c r="AAN169" s="172"/>
      <c r="AAO169" s="172"/>
      <c r="AAP169" s="172"/>
      <c r="AAQ169" s="172"/>
      <c r="AAR169" s="172"/>
      <c r="AAS169" s="172"/>
      <c r="AAT169" s="172"/>
      <c r="AAU169" s="172"/>
      <c r="AAV169" s="172"/>
      <c r="AAW169" s="172"/>
      <c r="AAX169" s="172"/>
      <c r="AAY169" s="172"/>
      <c r="AAZ169" s="172"/>
      <c r="ABA169" s="172"/>
      <c r="ABB169" s="172"/>
      <c r="ABC169" s="172"/>
      <c r="ABD169" s="172"/>
      <c r="ABE169" s="172"/>
      <c r="ABF169" s="172"/>
      <c r="ABG169" s="172"/>
      <c r="ABH169" s="172"/>
      <c r="ABI169" s="172"/>
      <c r="ABJ169" s="172"/>
      <c r="ABK169" s="172"/>
      <c r="ABL169" s="172"/>
      <c r="ABM169" s="172"/>
      <c r="ABN169" s="172"/>
      <c r="ABO169" s="172"/>
      <c r="ABP169" s="172"/>
      <c r="ABQ169" s="172"/>
      <c r="ABR169" s="172"/>
      <c r="ABS169" s="172"/>
      <c r="ABT169" s="172"/>
      <c r="ABU169" s="172"/>
      <c r="ABV169" s="172"/>
      <c r="ABW169" s="172"/>
      <c r="ABX169" s="172"/>
      <c r="ABY169" s="172"/>
      <c r="ABZ169" s="172"/>
      <c r="ACA169" s="172"/>
      <c r="ACB169" s="172"/>
      <c r="ACC169" s="172"/>
      <c r="ACD169" s="172"/>
      <c r="ACE169" s="172"/>
      <c r="ACF169" s="172"/>
      <c r="ACG169" s="172"/>
      <c r="ACH169" s="172"/>
      <c r="ACI169" s="172"/>
      <c r="ACJ169" s="172"/>
      <c r="ACK169" s="172"/>
      <c r="ACL169" s="172"/>
      <c r="ACM169" s="172"/>
      <c r="ACN169" s="172"/>
      <c r="ACO169" s="172"/>
      <c r="ACP169" s="172"/>
      <c r="ACQ169" s="172"/>
      <c r="ACR169" s="172"/>
      <c r="ACS169" s="172"/>
      <c r="ACT169" s="172"/>
      <c r="ACU169" s="172"/>
      <c r="ACV169" s="172"/>
      <c r="ACW169" s="172"/>
      <c r="ACX169" s="172"/>
      <c r="ACY169" s="172"/>
      <c r="ACZ169" s="172"/>
      <c r="ADA169" s="172"/>
      <c r="ADB169" s="172"/>
      <c r="ADC169" s="172"/>
      <c r="ADD169" s="172"/>
      <c r="ADE169" s="172"/>
      <c r="ADF169" s="172"/>
      <c r="ADG169" s="172"/>
      <c r="ADH169" s="172"/>
      <c r="ADI169" s="172"/>
      <c r="ADJ169" s="172"/>
      <c r="ADK169" s="172"/>
      <c r="ADL169" s="172"/>
      <c r="ADM169" s="172"/>
      <c r="ADN169" s="172"/>
      <c r="ADO169" s="172"/>
      <c r="ADP169" s="172"/>
      <c r="ADQ169" s="172"/>
      <c r="ADR169" s="172"/>
      <c r="ADS169" s="172"/>
      <c r="ADT169" s="172"/>
      <c r="ADU169" s="172"/>
      <c r="ADV169" s="172"/>
      <c r="ADW169" s="172"/>
      <c r="ADX169" s="172"/>
      <c r="ADY169" s="172"/>
      <c r="ADZ169" s="172"/>
      <c r="AEA169" s="172"/>
      <c r="AEB169" s="172"/>
      <c r="AEC169" s="172"/>
      <c r="AED169" s="172"/>
      <c r="AEE169" s="172"/>
      <c r="AEF169" s="172"/>
      <c r="AEG169" s="172"/>
      <c r="AEH169" s="172"/>
      <c r="AEI169" s="172"/>
      <c r="AEJ169" s="172"/>
      <c r="AEK169" s="172"/>
      <c r="AEL169" s="172"/>
      <c r="AEM169" s="172"/>
      <c r="AEN169" s="172"/>
      <c r="AEO169" s="172"/>
      <c r="AEP169" s="172"/>
      <c r="AEQ169" s="172"/>
      <c r="AER169" s="172"/>
      <c r="AES169" s="172"/>
      <c r="AET169" s="172"/>
      <c r="AEU169" s="172"/>
      <c r="AEV169" s="172"/>
      <c r="AEW169" s="172"/>
      <c r="AEX169" s="172"/>
      <c r="AEY169" s="172"/>
      <c r="AEZ169" s="172"/>
      <c r="AFA169" s="172"/>
      <c r="AFB169" s="172"/>
      <c r="AFC169" s="172"/>
      <c r="AFD169" s="172"/>
      <c r="AFE169" s="172"/>
      <c r="AFF169" s="172"/>
      <c r="AFG169" s="172"/>
      <c r="AFH169" s="172"/>
      <c r="AFI169" s="172"/>
      <c r="AFJ169" s="172"/>
      <c r="AFK169" s="172"/>
      <c r="AFL169" s="172"/>
      <c r="AFM169" s="172"/>
      <c r="AFN169" s="172"/>
      <c r="AFO169" s="172"/>
      <c r="AFP169" s="172"/>
      <c r="AFQ169" s="172"/>
      <c r="AFR169" s="172"/>
      <c r="AFS169" s="172"/>
      <c r="AFT169" s="172"/>
      <c r="AFU169" s="172"/>
      <c r="AFV169" s="172"/>
      <c r="AFW169" s="172"/>
      <c r="AFX169" s="172"/>
      <c r="AFY169" s="172"/>
      <c r="AFZ169" s="172"/>
      <c r="AGA169" s="172"/>
      <c r="AGB169" s="172"/>
      <c r="AGC169" s="172"/>
      <c r="AGD169" s="172"/>
      <c r="AGE169" s="172"/>
      <c r="AGF169" s="172"/>
      <c r="AGG169" s="172"/>
      <c r="AGH169" s="172"/>
      <c r="AGI169" s="172"/>
      <c r="AGJ169" s="172"/>
      <c r="AGK169" s="172"/>
      <c r="AGL169" s="172"/>
      <c r="AGM169" s="172"/>
      <c r="AGN169" s="172"/>
      <c r="AGO169" s="172"/>
      <c r="AGP169" s="172"/>
      <c r="AGQ169" s="172"/>
      <c r="AGR169" s="172"/>
      <c r="AGS169" s="172"/>
      <c r="AGT169" s="172"/>
      <c r="AGU169" s="172"/>
      <c r="AGV169" s="172"/>
      <c r="AGW169" s="172"/>
      <c r="AGX169" s="172"/>
      <c r="AGY169" s="172"/>
      <c r="AGZ169" s="172"/>
      <c r="AHA169" s="172"/>
      <c r="AHB169" s="172"/>
      <c r="AHC169" s="172"/>
      <c r="AHD169" s="172"/>
      <c r="AHE169" s="172"/>
      <c r="AHF169" s="172"/>
      <c r="AHG169" s="172"/>
      <c r="AHH169" s="172"/>
      <c r="AHI169" s="172"/>
      <c r="AHJ169" s="172"/>
      <c r="AHK169" s="172"/>
      <c r="AHL169" s="172"/>
      <c r="AHM169" s="172"/>
      <c r="AHN169" s="172"/>
      <c r="AHO169" s="172"/>
      <c r="AHP169" s="172"/>
      <c r="AHQ169" s="172"/>
      <c r="AHR169" s="172"/>
      <c r="AHS169" s="172"/>
      <c r="AHT169" s="172"/>
      <c r="AHU169" s="172"/>
      <c r="AHV169" s="172"/>
      <c r="AHW169" s="172"/>
      <c r="AHX169" s="172"/>
      <c r="AHY169" s="172"/>
      <c r="AHZ169" s="172"/>
      <c r="AIA169" s="172"/>
      <c r="AIB169" s="172"/>
      <c r="AIC169" s="172"/>
      <c r="AID169" s="172"/>
      <c r="AIE169" s="172"/>
      <c r="AIF169" s="172"/>
      <c r="AIG169" s="172"/>
      <c r="AIH169" s="172"/>
      <c r="AII169" s="172"/>
      <c r="AIJ169" s="172"/>
      <c r="AIK169" s="172"/>
      <c r="AIL169" s="172"/>
      <c r="AIM169" s="172"/>
      <c r="AIN169" s="172"/>
      <c r="AIO169" s="172"/>
      <c r="AIP169" s="172"/>
      <c r="AIQ169" s="172"/>
      <c r="AIR169" s="172"/>
      <c r="AIS169" s="172"/>
      <c r="AIT169" s="172"/>
      <c r="AIU169" s="172"/>
      <c r="AIV169" s="172"/>
      <c r="AIW169" s="172"/>
      <c r="AIX169" s="172"/>
      <c r="AIY169" s="172"/>
      <c r="AIZ169" s="172"/>
      <c r="AJA169" s="172"/>
      <c r="AJB169" s="172"/>
      <c r="AJC169" s="172"/>
      <c r="AJD169" s="172"/>
      <c r="AJE169" s="172"/>
      <c r="AJF169" s="172"/>
      <c r="AJG169" s="172"/>
      <c r="AJH169" s="172"/>
      <c r="AJI169" s="172"/>
      <c r="AJJ169" s="172"/>
      <c r="AJK169" s="172"/>
      <c r="AJL169" s="172"/>
      <c r="AJM169" s="172"/>
      <c r="AJN169" s="172"/>
      <c r="AJO169" s="172"/>
      <c r="AJP169" s="172"/>
      <c r="AJQ169" s="172"/>
      <c r="AJR169" s="172"/>
      <c r="AJS169" s="172"/>
      <c r="AJT169" s="172"/>
      <c r="AJU169" s="172"/>
      <c r="AJV169" s="172"/>
      <c r="AJW169" s="172"/>
      <c r="AJX169" s="172"/>
      <c r="AJY169" s="172"/>
      <c r="AJZ169" s="172"/>
      <c r="AKA169" s="172"/>
      <c r="AKB169" s="172"/>
      <c r="AKC169" s="172"/>
      <c r="AKD169" s="172"/>
      <c r="AKE169" s="172"/>
      <c r="AKF169" s="172"/>
      <c r="AKG169" s="172"/>
      <c r="AKH169" s="172"/>
      <c r="AKI169" s="172"/>
      <c r="AKJ169" s="172"/>
      <c r="AKK169" s="172"/>
      <c r="AKL169" s="172"/>
      <c r="AKM169" s="172"/>
      <c r="AKN169" s="172"/>
      <c r="AKO169" s="172"/>
      <c r="AKP169" s="172"/>
      <c r="AKQ169" s="172"/>
      <c r="AKR169" s="172"/>
      <c r="AKS169" s="172"/>
      <c r="AKT169" s="172"/>
      <c r="AKU169" s="172"/>
      <c r="AKV169" s="172"/>
      <c r="AKW169" s="172"/>
      <c r="AKX169" s="172"/>
      <c r="AKY169" s="172"/>
      <c r="AKZ169" s="172"/>
      <c r="ALA169" s="172"/>
      <c r="ALB169" s="172"/>
      <c r="ALC169" s="172"/>
      <c r="ALD169" s="172"/>
      <c r="ALE169" s="172"/>
      <c r="ALF169" s="172"/>
      <c r="ALG169" s="172"/>
      <c r="ALH169" s="172"/>
      <c r="ALI169" s="172"/>
      <c r="ALJ169" s="172"/>
      <c r="ALK169" s="172"/>
      <c r="ALL169" s="172"/>
      <c r="ALM169" s="172"/>
      <c r="ALN169" s="172"/>
      <c r="ALO169" s="172"/>
      <c r="ALP169" s="172"/>
      <c r="ALQ169" s="172"/>
      <c r="ALR169" s="172"/>
      <c r="ALS169" s="172"/>
      <c r="ALT169" s="172"/>
      <c r="ALU169" s="172"/>
      <c r="ALV169" s="172"/>
      <c r="ALW169" s="172"/>
      <c r="ALX169" s="172"/>
      <c r="ALY169" s="172"/>
      <c r="ALZ169" s="172"/>
      <c r="AMA169" s="172"/>
      <c r="AMB169" s="172"/>
      <c r="AMC169" s="172"/>
      <c r="AMD169" s="172"/>
      <c r="AME169" s="172"/>
      <c r="AMF169" s="172"/>
      <c r="AMG169" s="172"/>
      <c r="AMH169" s="172"/>
      <c r="AMI169" s="172"/>
      <c r="AMJ169" s="172"/>
      <c r="AMK169" s="172"/>
      <c r="AML169" s="172"/>
    </row>
    <row r="170" spans="1:1026" s="282" customFormat="1">
      <c r="A170" s="408" t="s">
        <v>599</v>
      </c>
      <c r="B170" s="408" t="s">
        <v>600</v>
      </c>
      <c r="C170" s="154">
        <f t="shared" si="169"/>
        <v>17</v>
      </c>
      <c r="D170" s="167">
        <f t="shared" si="170"/>
        <v>68</v>
      </c>
      <c r="E170" s="166" t="str">
        <f t="shared" si="171"/>
        <v>9C</v>
      </c>
      <c r="F170" s="367" t="str">
        <f t="shared" si="172"/>
        <v>1B</v>
      </c>
      <c r="G170" s="367" t="str">
        <f t="shared" si="173"/>
        <v>0C</v>
      </c>
      <c r="H170" s="367" t="str">
        <f t="shared" si="174"/>
        <v>57</v>
      </c>
      <c r="I170" s="367" t="str">
        <f t="shared" si="175"/>
        <v>00</v>
      </c>
      <c r="J170" s="367" t="str">
        <f t="shared" si="176"/>
        <v>4C</v>
      </c>
      <c r="K170" s="367" t="str">
        <f t="shared" si="177"/>
        <v>06</v>
      </c>
      <c r="L170" s="367" t="str">
        <f t="shared" si="178"/>
        <v>6C</v>
      </c>
      <c r="M170" s="367" t="str">
        <f t="shared" si="179"/>
        <v>0</v>
      </c>
      <c r="N170" s="367" t="str">
        <f t="shared" si="180"/>
        <v/>
      </c>
      <c r="O170" s="156" t="str">
        <f t="shared" si="181"/>
        <v/>
      </c>
      <c r="P170" s="157" t="str">
        <f t="shared" si="225"/>
        <v>1</v>
      </c>
      <c r="Q170" s="158" t="str">
        <f t="shared" si="225"/>
        <v>0</v>
      </c>
      <c r="R170" s="158" t="str">
        <f t="shared" si="225"/>
        <v>0</v>
      </c>
      <c r="S170" s="159" t="str">
        <f t="shared" si="225"/>
        <v>1</v>
      </c>
      <c r="T170" s="158" t="str">
        <f t="shared" si="225"/>
        <v>1</v>
      </c>
      <c r="U170" s="158" t="str">
        <f t="shared" si="225"/>
        <v>1</v>
      </c>
      <c r="V170" s="158" t="str">
        <f t="shared" si="225"/>
        <v>0</v>
      </c>
      <c r="W170" s="159" t="str">
        <f t="shared" si="225"/>
        <v>0</v>
      </c>
      <c r="X170" s="158" t="str">
        <f t="shared" si="226"/>
        <v>0</v>
      </c>
      <c r="Y170" s="158" t="str">
        <f t="shared" si="226"/>
        <v>0</v>
      </c>
      <c r="Z170" s="158" t="str">
        <f t="shared" si="226"/>
        <v>0</v>
      </c>
      <c r="AA170" s="159" t="str">
        <f t="shared" si="226"/>
        <v>1</v>
      </c>
      <c r="AB170" s="161" t="str">
        <f t="shared" si="226"/>
        <v>1</v>
      </c>
      <c r="AC170" s="161" t="str">
        <f t="shared" si="226"/>
        <v>0</v>
      </c>
      <c r="AD170" s="158" t="str">
        <f t="shared" si="226"/>
        <v>1</v>
      </c>
      <c r="AE170" s="159" t="str">
        <f t="shared" si="226"/>
        <v>1</v>
      </c>
      <c r="AF170" s="367" t="str">
        <f t="shared" si="227"/>
        <v>0</v>
      </c>
      <c r="AG170" s="162" t="str">
        <f t="shared" si="227"/>
        <v>0</v>
      </c>
      <c r="AH170" s="163" t="str">
        <f t="shared" si="227"/>
        <v>0</v>
      </c>
      <c r="AI170" s="165" t="str">
        <f t="shared" si="227"/>
        <v>0</v>
      </c>
      <c r="AJ170" s="164" t="str">
        <f t="shared" si="227"/>
        <v>1</v>
      </c>
      <c r="AK170" s="164" t="str">
        <f t="shared" si="227"/>
        <v>1</v>
      </c>
      <c r="AL170" s="289" t="str">
        <f t="shared" si="227"/>
        <v>0</v>
      </c>
      <c r="AM170" s="165" t="str">
        <f t="shared" si="227"/>
        <v>0</v>
      </c>
      <c r="AN170" s="230" t="str">
        <f t="shared" si="228"/>
        <v>0</v>
      </c>
      <c r="AO170" s="230" t="str">
        <f t="shared" si="228"/>
        <v>1</v>
      </c>
      <c r="AP170" s="230" t="str">
        <f t="shared" si="228"/>
        <v>0</v>
      </c>
      <c r="AQ170" s="231" t="str">
        <f t="shared" si="228"/>
        <v>1</v>
      </c>
      <c r="AR170" s="230" t="str">
        <f t="shared" si="228"/>
        <v>0</v>
      </c>
      <c r="AS170" s="230" t="str">
        <f t="shared" si="228"/>
        <v>1</v>
      </c>
      <c r="AT170" s="230" t="str">
        <f t="shared" si="228"/>
        <v>1</v>
      </c>
      <c r="AU170" s="231" t="str">
        <f t="shared" si="228"/>
        <v>1</v>
      </c>
      <c r="AV170" s="230" t="str">
        <f t="shared" si="229"/>
        <v>0</v>
      </c>
      <c r="AW170" s="232" t="str">
        <f t="shared" si="229"/>
        <v>0</v>
      </c>
      <c r="AX170" s="232" t="str">
        <f t="shared" si="229"/>
        <v>0</v>
      </c>
      <c r="AY170" s="233" t="str">
        <f t="shared" si="229"/>
        <v>0</v>
      </c>
      <c r="AZ170" s="232" t="str">
        <f t="shared" si="229"/>
        <v>0</v>
      </c>
      <c r="BA170" s="232" t="str">
        <f t="shared" si="229"/>
        <v>0</v>
      </c>
      <c r="BB170" s="232" t="str">
        <f t="shared" si="229"/>
        <v>0</v>
      </c>
      <c r="BC170" s="233" t="str">
        <f t="shared" si="229"/>
        <v>0</v>
      </c>
      <c r="BD170" s="168" t="str">
        <f t="shared" si="230"/>
        <v>0</v>
      </c>
      <c r="BE170" s="168" t="str">
        <f t="shared" si="230"/>
        <v>1</v>
      </c>
      <c r="BF170" s="168" t="str">
        <f t="shared" si="230"/>
        <v>0</v>
      </c>
      <c r="BG170" s="169" t="str">
        <f t="shared" si="230"/>
        <v>0</v>
      </c>
      <c r="BH170" s="168" t="str">
        <f t="shared" si="230"/>
        <v>1</v>
      </c>
      <c r="BI170" s="168" t="str">
        <f t="shared" si="230"/>
        <v>1</v>
      </c>
      <c r="BJ170" s="168" t="str">
        <f t="shared" si="230"/>
        <v>0</v>
      </c>
      <c r="BK170" s="169" t="str">
        <f t="shared" si="230"/>
        <v>0</v>
      </c>
      <c r="BL170" s="168" t="str">
        <f t="shared" si="231"/>
        <v>0</v>
      </c>
      <c r="BM170" s="168" t="str">
        <f t="shared" si="231"/>
        <v>0</v>
      </c>
      <c r="BN170" s="168" t="str">
        <f t="shared" si="231"/>
        <v>0</v>
      </c>
      <c r="BO170" s="169" t="str">
        <f t="shared" si="231"/>
        <v>0</v>
      </c>
      <c r="BP170" s="168" t="str">
        <f t="shared" si="231"/>
        <v>0</v>
      </c>
      <c r="BQ170" s="168" t="str">
        <f t="shared" si="231"/>
        <v>1</v>
      </c>
      <c r="BR170" s="168" t="str">
        <f t="shared" si="231"/>
        <v>1</v>
      </c>
      <c r="BS170" s="169" t="str">
        <f t="shared" si="231"/>
        <v>0</v>
      </c>
      <c r="BT170" s="302" t="str">
        <f t="shared" si="232"/>
        <v>0</v>
      </c>
      <c r="BU170" s="302" t="str">
        <f t="shared" si="232"/>
        <v>1</v>
      </c>
      <c r="BV170" s="302" t="str">
        <f t="shared" si="232"/>
        <v>1</v>
      </c>
      <c r="BW170" s="303" t="str">
        <f t="shared" si="232"/>
        <v>0</v>
      </c>
      <c r="BX170" s="302" t="str">
        <f t="shared" si="232"/>
        <v>1</v>
      </c>
      <c r="BY170" s="302" t="str">
        <f t="shared" si="232"/>
        <v>1</v>
      </c>
      <c r="BZ170" s="302" t="str">
        <f t="shared" si="232"/>
        <v>0</v>
      </c>
      <c r="CA170" s="303" t="str">
        <f t="shared" si="232"/>
        <v>0</v>
      </c>
      <c r="CB170" s="164" t="str">
        <f t="shared" si="233"/>
        <v>0</v>
      </c>
      <c r="CC170" s="289" t="str">
        <f t="shared" si="233"/>
        <v>0</v>
      </c>
      <c r="CD170" s="340" t="str">
        <f t="shared" si="233"/>
        <v>0</v>
      </c>
      <c r="CE170" s="341" t="str">
        <f t="shared" si="233"/>
        <v>0</v>
      </c>
      <c r="CF170" s="340" t="str">
        <f t="shared" si="233"/>
        <v>0</v>
      </c>
      <c r="CG170" s="340" t="str">
        <f t="shared" si="233"/>
        <v>0</v>
      </c>
      <c r="CH170" s="340" t="str">
        <f t="shared" si="233"/>
        <v>0</v>
      </c>
      <c r="CI170" s="341" t="str">
        <f t="shared" si="233"/>
        <v>0</v>
      </c>
      <c r="CJ170" s="367"/>
      <c r="CK170" s="367"/>
      <c r="CL170" s="32" t="str">
        <f t="shared" si="223"/>
        <v>9C1B</v>
      </c>
      <c r="CM170" s="285">
        <f t="shared" si="182"/>
        <v>87</v>
      </c>
      <c r="CN170" s="285">
        <f t="shared" si="183"/>
        <v>97</v>
      </c>
      <c r="CO170" s="142">
        <f t="shared" si="184"/>
        <v>71.2</v>
      </c>
      <c r="CP170" s="142">
        <f t="shared" si="185"/>
        <v>21.777777777777779</v>
      </c>
      <c r="CQ170" s="154">
        <f t="shared" si="224"/>
        <v>6</v>
      </c>
      <c r="CR170" s="367"/>
      <c r="CS170" s="170">
        <f t="shared" si="186"/>
        <v>9</v>
      </c>
      <c r="CT170" s="23">
        <f t="shared" si="187"/>
        <v>12</v>
      </c>
      <c r="CU170" s="171">
        <f t="shared" si="188"/>
        <v>1</v>
      </c>
      <c r="CV170" s="23">
        <f t="shared" si="189"/>
        <v>11</v>
      </c>
      <c r="CW170" s="172">
        <f t="shared" si="190"/>
        <v>0</v>
      </c>
      <c r="CX170" s="24">
        <f t="shared" si="191"/>
        <v>12</v>
      </c>
      <c r="CY170" s="267">
        <f t="shared" si="192"/>
        <v>5</v>
      </c>
      <c r="CZ170" s="268">
        <f t="shared" si="193"/>
        <v>7</v>
      </c>
      <c r="DA170" s="267">
        <f t="shared" si="194"/>
        <v>0</v>
      </c>
      <c r="DB170" s="268">
        <f t="shared" si="195"/>
        <v>0</v>
      </c>
      <c r="DC170" s="173">
        <f t="shared" si="196"/>
        <v>4</v>
      </c>
      <c r="DD170" s="26">
        <f t="shared" si="197"/>
        <v>12</v>
      </c>
      <c r="DE170" s="173">
        <f t="shared" si="198"/>
        <v>0</v>
      </c>
      <c r="DF170" s="26">
        <f t="shared" si="199"/>
        <v>6</v>
      </c>
      <c r="DG170" s="326">
        <f t="shared" si="200"/>
        <v>6</v>
      </c>
      <c r="DH170" s="327">
        <f t="shared" si="201"/>
        <v>12</v>
      </c>
      <c r="DI170" s="172">
        <f t="shared" si="202"/>
        <v>0</v>
      </c>
      <c r="DJ170" s="24">
        <f t="shared" si="203"/>
        <v>0</v>
      </c>
      <c r="DK170" s="172"/>
      <c r="DL170" s="19">
        <f t="shared" si="204"/>
        <v>156</v>
      </c>
      <c r="DM170" s="19">
        <f t="shared" si="205"/>
        <v>27</v>
      </c>
      <c r="DN170" s="174">
        <f t="shared" si="206"/>
        <v>12</v>
      </c>
      <c r="DO170" s="278">
        <f t="shared" si="207"/>
        <v>87</v>
      </c>
      <c r="DP170" s="278">
        <f t="shared" si="208"/>
        <v>0</v>
      </c>
      <c r="DQ170" s="20">
        <f t="shared" si="209"/>
        <v>76</v>
      </c>
      <c r="DR170" s="20">
        <f t="shared" si="210"/>
        <v>6</v>
      </c>
      <c r="DS170" s="337">
        <f t="shared" si="211"/>
        <v>108</v>
      </c>
      <c r="DT170" s="174">
        <f t="shared" si="212"/>
        <v>0</v>
      </c>
      <c r="DU170" s="172">
        <f t="shared" si="213"/>
        <v>108</v>
      </c>
      <c r="DV170" s="172"/>
      <c r="DW170" s="172"/>
      <c r="DX170" s="172"/>
      <c r="DY170" s="172"/>
      <c r="DZ170" s="172"/>
      <c r="EA170" s="172"/>
      <c r="EB170" s="172"/>
      <c r="EC170" s="172"/>
      <c r="ED170" s="172"/>
      <c r="EE170" s="172"/>
      <c r="EF170" s="172"/>
      <c r="EG170" s="172"/>
      <c r="EH170" s="172"/>
      <c r="EI170" s="172"/>
      <c r="EJ170" s="172"/>
      <c r="EK170" s="172"/>
      <c r="EL170" s="172"/>
      <c r="EM170" s="172"/>
      <c r="EN170" s="172"/>
      <c r="EO170" s="172"/>
      <c r="EP170" s="172"/>
      <c r="EQ170" s="172"/>
      <c r="ER170" s="172"/>
      <c r="ES170" s="172"/>
      <c r="ET170" s="172"/>
      <c r="EU170" s="172"/>
      <c r="EV170" s="172"/>
      <c r="EW170" s="172"/>
      <c r="EX170" s="172"/>
      <c r="EY170" s="172"/>
      <c r="EZ170" s="172"/>
      <c r="FA170" s="172"/>
      <c r="FB170" s="172"/>
      <c r="FC170" s="172"/>
      <c r="FD170" s="172"/>
      <c r="FE170" s="172"/>
      <c r="FF170" s="172"/>
      <c r="FG170" s="172"/>
      <c r="FH170" s="172"/>
      <c r="FI170" s="172"/>
      <c r="FJ170" s="172"/>
      <c r="FK170" s="172"/>
      <c r="FL170" s="172"/>
      <c r="FM170" s="172"/>
      <c r="FN170" s="172"/>
      <c r="FO170" s="172"/>
      <c r="FP170" s="172"/>
      <c r="FQ170" s="172"/>
      <c r="FR170" s="172"/>
      <c r="FS170" s="172"/>
      <c r="FT170" s="172"/>
      <c r="FU170" s="172"/>
      <c r="FV170" s="172"/>
      <c r="FW170" s="172"/>
      <c r="FX170" s="172"/>
      <c r="FY170" s="172"/>
      <c r="FZ170" s="172"/>
      <c r="GA170" s="172"/>
      <c r="GB170" s="172"/>
      <c r="GC170" s="172"/>
      <c r="GD170" s="172"/>
      <c r="GE170" s="172"/>
      <c r="GF170" s="172"/>
      <c r="GG170" s="172"/>
      <c r="GH170" s="172"/>
      <c r="GI170" s="172"/>
      <c r="GJ170" s="172"/>
      <c r="GK170" s="172"/>
      <c r="GL170" s="172"/>
      <c r="GM170" s="172"/>
      <c r="GN170" s="172"/>
      <c r="GO170" s="172"/>
      <c r="GP170" s="172"/>
      <c r="GQ170" s="172"/>
      <c r="GR170" s="172"/>
      <c r="GS170" s="172"/>
      <c r="GT170" s="172"/>
      <c r="GU170" s="172"/>
      <c r="GV170" s="172"/>
      <c r="GW170" s="172"/>
      <c r="GX170" s="172"/>
      <c r="GY170" s="172"/>
      <c r="GZ170" s="172"/>
      <c r="HA170" s="172"/>
      <c r="HB170" s="172"/>
      <c r="HC170" s="172"/>
      <c r="HD170" s="172"/>
      <c r="HE170" s="172"/>
      <c r="HF170" s="172"/>
      <c r="HG170" s="172"/>
      <c r="HH170" s="172"/>
      <c r="HI170" s="172"/>
      <c r="HJ170" s="172"/>
      <c r="HK170" s="172"/>
      <c r="HL170" s="172"/>
      <c r="HM170" s="172"/>
      <c r="HN170" s="172"/>
      <c r="HO170" s="172"/>
      <c r="HP170" s="172"/>
      <c r="HQ170" s="172"/>
      <c r="HR170" s="172"/>
      <c r="HS170" s="172"/>
      <c r="HT170" s="172"/>
      <c r="HU170" s="172"/>
      <c r="HV170" s="172"/>
      <c r="HW170" s="172"/>
      <c r="HX170" s="172"/>
      <c r="HY170" s="172"/>
      <c r="HZ170" s="172"/>
      <c r="IA170" s="172"/>
      <c r="IB170" s="172"/>
      <c r="IC170" s="172"/>
      <c r="ID170" s="172"/>
      <c r="IE170" s="172"/>
      <c r="IF170" s="172"/>
      <c r="IG170" s="172"/>
      <c r="IH170" s="172"/>
      <c r="II170" s="172"/>
      <c r="IJ170" s="172"/>
      <c r="IK170" s="172"/>
      <c r="IL170" s="172"/>
      <c r="IM170" s="172"/>
      <c r="IN170" s="172"/>
      <c r="IO170" s="172"/>
      <c r="IP170" s="172"/>
      <c r="IQ170" s="172"/>
      <c r="IR170" s="172"/>
      <c r="IS170" s="172"/>
      <c r="IT170" s="172"/>
      <c r="IU170" s="172"/>
      <c r="IV170" s="172"/>
      <c r="IW170" s="172"/>
      <c r="IX170" s="172"/>
      <c r="IY170" s="172"/>
      <c r="IZ170" s="172"/>
      <c r="JA170" s="172"/>
      <c r="JB170" s="172"/>
      <c r="JC170" s="172"/>
      <c r="JD170" s="172"/>
      <c r="JE170" s="172"/>
      <c r="JF170" s="172"/>
      <c r="JG170" s="172"/>
      <c r="JH170" s="172"/>
      <c r="JI170" s="172"/>
      <c r="JJ170" s="172"/>
      <c r="JK170" s="172"/>
      <c r="JL170" s="172"/>
      <c r="JM170" s="172"/>
      <c r="JN170" s="172"/>
      <c r="JO170" s="172"/>
      <c r="JP170" s="172"/>
      <c r="JQ170" s="172"/>
      <c r="JR170" s="172"/>
      <c r="JS170" s="172"/>
      <c r="JT170" s="172"/>
      <c r="JU170" s="172"/>
      <c r="JV170" s="172"/>
      <c r="JW170" s="172"/>
      <c r="JX170" s="172"/>
      <c r="JY170" s="172"/>
      <c r="JZ170" s="172"/>
      <c r="KA170" s="172"/>
      <c r="KB170" s="172"/>
      <c r="KC170" s="172"/>
      <c r="KD170" s="172"/>
      <c r="KE170" s="172"/>
      <c r="KF170" s="172"/>
      <c r="KG170" s="172"/>
      <c r="KH170" s="172"/>
      <c r="KI170" s="172"/>
      <c r="KJ170" s="172"/>
      <c r="KK170" s="172"/>
      <c r="KL170" s="172"/>
      <c r="KM170" s="172"/>
      <c r="KN170" s="172"/>
      <c r="KO170" s="172"/>
      <c r="KP170" s="172"/>
      <c r="KQ170" s="172"/>
      <c r="KR170" s="172"/>
      <c r="KS170" s="172"/>
      <c r="KT170" s="172"/>
      <c r="KU170" s="172"/>
      <c r="KV170" s="172"/>
      <c r="KW170" s="172"/>
      <c r="KX170" s="172"/>
      <c r="KY170" s="172"/>
      <c r="KZ170" s="172"/>
      <c r="LA170" s="172"/>
      <c r="LB170" s="172"/>
      <c r="LC170" s="172"/>
      <c r="LD170" s="172"/>
      <c r="LE170" s="172"/>
      <c r="LF170" s="172"/>
      <c r="LG170" s="172"/>
      <c r="LH170" s="172"/>
      <c r="LI170" s="172"/>
      <c r="LJ170" s="172"/>
      <c r="LK170" s="172"/>
      <c r="LL170" s="172"/>
      <c r="LM170" s="172"/>
      <c r="LN170" s="172"/>
      <c r="LO170" s="172"/>
      <c r="LP170" s="172"/>
      <c r="LQ170" s="172"/>
      <c r="LR170" s="172"/>
      <c r="LS170" s="172"/>
      <c r="LT170" s="172"/>
      <c r="LU170" s="172"/>
      <c r="LV170" s="172"/>
      <c r="LW170" s="172"/>
      <c r="LX170" s="172"/>
      <c r="LY170" s="172"/>
      <c r="LZ170" s="172"/>
      <c r="MA170" s="172"/>
      <c r="MB170" s="172"/>
      <c r="MC170" s="172"/>
      <c r="MD170" s="172"/>
      <c r="ME170" s="172"/>
      <c r="MF170" s="172"/>
      <c r="MG170" s="172"/>
      <c r="MH170" s="172"/>
      <c r="MI170" s="172"/>
      <c r="MJ170" s="172"/>
      <c r="MK170" s="172"/>
      <c r="ML170" s="172"/>
      <c r="MM170" s="172"/>
      <c r="MN170" s="172"/>
      <c r="MO170" s="172"/>
      <c r="MP170" s="172"/>
      <c r="MQ170" s="172"/>
      <c r="MR170" s="172"/>
      <c r="MS170" s="172"/>
      <c r="MT170" s="172"/>
      <c r="MU170" s="172"/>
      <c r="MV170" s="172"/>
      <c r="MW170" s="172"/>
      <c r="MX170" s="172"/>
      <c r="MY170" s="172"/>
      <c r="MZ170" s="172"/>
      <c r="NA170" s="172"/>
      <c r="NB170" s="172"/>
      <c r="NC170" s="172"/>
      <c r="ND170" s="172"/>
      <c r="NE170" s="172"/>
      <c r="NF170" s="172"/>
      <c r="NG170" s="172"/>
      <c r="NH170" s="172"/>
      <c r="NI170" s="172"/>
      <c r="NJ170" s="172"/>
      <c r="NK170" s="172"/>
      <c r="NL170" s="172"/>
      <c r="NM170" s="172"/>
      <c r="NN170" s="172"/>
      <c r="NO170" s="172"/>
      <c r="NP170" s="172"/>
      <c r="NQ170" s="172"/>
      <c r="NR170" s="172"/>
      <c r="NS170" s="172"/>
      <c r="NT170" s="172"/>
      <c r="NU170" s="172"/>
      <c r="NV170" s="172"/>
      <c r="NW170" s="172"/>
      <c r="NX170" s="172"/>
      <c r="NY170" s="172"/>
      <c r="NZ170" s="172"/>
      <c r="OA170" s="172"/>
      <c r="OB170" s="172"/>
      <c r="OC170" s="172"/>
      <c r="OD170" s="172"/>
      <c r="OE170" s="172"/>
      <c r="OF170" s="172"/>
      <c r="OG170" s="172"/>
      <c r="OH170" s="172"/>
      <c r="OI170" s="172"/>
      <c r="OJ170" s="172"/>
      <c r="OK170" s="172"/>
      <c r="OL170" s="172"/>
      <c r="OM170" s="172"/>
      <c r="ON170" s="172"/>
      <c r="OO170" s="172"/>
      <c r="OP170" s="172"/>
      <c r="OQ170" s="172"/>
      <c r="OR170" s="172"/>
      <c r="OS170" s="172"/>
      <c r="OT170" s="172"/>
      <c r="OU170" s="172"/>
      <c r="OV170" s="172"/>
      <c r="OW170" s="172"/>
      <c r="OX170" s="172"/>
      <c r="OY170" s="172"/>
      <c r="OZ170" s="172"/>
      <c r="PA170" s="172"/>
      <c r="PB170" s="172"/>
      <c r="PC170" s="172"/>
      <c r="PD170" s="172"/>
      <c r="PE170" s="172"/>
      <c r="PF170" s="172"/>
      <c r="PG170" s="172"/>
      <c r="PH170" s="172"/>
      <c r="PI170" s="172"/>
      <c r="PJ170" s="172"/>
      <c r="PK170" s="172"/>
      <c r="PL170" s="172"/>
      <c r="PM170" s="172"/>
      <c r="PN170" s="172"/>
      <c r="PO170" s="172"/>
      <c r="PP170" s="172"/>
      <c r="PQ170" s="172"/>
      <c r="PR170" s="172"/>
      <c r="PS170" s="172"/>
      <c r="PT170" s="172"/>
      <c r="PU170" s="172"/>
      <c r="PV170" s="172"/>
      <c r="PW170" s="172"/>
      <c r="PX170" s="172"/>
      <c r="PY170" s="172"/>
      <c r="PZ170" s="172"/>
      <c r="QA170" s="172"/>
      <c r="QB170" s="172"/>
      <c r="QC170" s="172"/>
      <c r="QD170" s="172"/>
      <c r="QE170" s="172"/>
      <c r="QF170" s="172"/>
      <c r="QG170" s="172"/>
      <c r="QH170" s="172"/>
      <c r="QI170" s="172"/>
      <c r="QJ170" s="172"/>
      <c r="QK170" s="172"/>
      <c r="QL170" s="172"/>
      <c r="QM170" s="172"/>
      <c r="QN170" s="172"/>
      <c r="QO170" s="172"/>
      <c r="QP170" s="172"/>
      <c r="QQ170" s="172"/>
      <c r="QR170" s="172"/>
      <c r="QS170" s="172"/>
      <c r="QT170" s="172"/>
      <c r="QU170" s="172"/>
      <c r="QV170" s="172"/>
      <c r="QW170" s="172"/>
      <c r="QX170" s="172"/>
      <c r="QY170" s="172"/>
      <c r="QZ170" s="172"/>
      <c r="RA170" s="172"/>
      <c r="RB170" s="172"/>
      <c r="RC170" s="172"/>
      <c r="RD170" s="172"/>
      <c r="RE170" s="172"/>
      <c r="RF170" s="172"/>
      <c r="RG170" s="172"/>
      <c r="RH170" s="172"/>
      <c r="RI170" s="172"/>
      <c r="RJ170" s="172"/>
      <c r="RK170" s="172"/>
      <c r="RL170" s="172"/>
      <c r="RM170" s="172"/>
      <c r="RN170" s="172"/>
      <c r="RO170" s="172"/>
      <c r="RP170" s="172"/>
      <c r="RQ170" s="172"/>
      <c r="RR170" s="172"/>
      <c r="RS170" s="172"/>
      <c r="RT170" s="172"/>
      <c r="RU170" s="172"/>
      <c r="RV170" s="172"/>
      <c r="RW170" s="172"/>
      <c r="RX170" s="172"/>
      <c r="RY170" s="172"/>
      <c r="RZ170" s="172"/>
      <c r="SA170" s="172"/>
      <c r="SB170" s="172"/>
      <c r="SC170" s="172"/>
      <c r="SD170" s="172"/>
      <c r="SE170" s="172"/>
      <c r="SF170" s="172"/>
      <c r="SG170" s="172"/>
      <c r="SH170" s="172"/>
      <c r="SI170" s="172"/>
      <c r="SJ170" s="172"/>
      <c r="SK170" s="172"/>
      <c r="SL170" s="172"/>
      <c r="SM170" s="172"/>
      <c r="SN170" s="172"/>
      <c r="SO170" s="172"/>
      <c r="SP170" s="172"/>
      <c r="SQ170" s="172"/>
      <c r="SR170" s="172"/>
      <c r="SS170" s="172"/>
      <c r="ST170" s="172"/>
      <c r="SU170" s="172"/>
      <c r="SV170" s="172"/>
      <c r="SW170" s="172"/>
      <c r="SX170" s="172"/>
      <c r="SY170" s="172"/>
      <c r="SZ170" s="172"/>
      <c r="TA170" s="172"/>
      <c r="TB170" s="172"/>
      <c r="TC170" s="172"/>
      <c r="TD170" s="172"/>
      <c r="TE170" s="172"/>
      <c r="TF170" s="172"/>
      <c r="TG170" s="172"/>
      <c r="TH170" s="172"/>
      <c r="TI170" s="172"/>
      <c r="TJ170" s="172"/>
      <c r="TK170" s="172"/>
      <c r="TL170" s="172"/>
      <c r="TM170" s="172"/>
      <c r="TN170" s="172"/>
      <c r="TO170" s="172"/>
      <c r="TP170" s="172"/>
      <c r="TQ170" s="172"/>
      <c r="TR170" s="172"/>
      <c r="TS170" s="172"/>
      <c r="TT170" s="172"/>
      <c r="TU170" s="172"/>
      <c r="TV170" s="172"/>
      <c r="TW170" s="172"/>
      <c r="TX170" s="172"/>
      <c r="TY170" s="172"/>
      <c r="TZ170" s="172"/>
      <c r="UA170" s="172"/>
      <c r="UB170" s="172"/>
      <c r="UC170" s="172"/>
      <c r="UD170" s="172"/>
      <c r="UE170" s="172"/>
      <c r="UF170" s="172"/>
      <c r="UG170" s="172"/>
      <c r="UH170" s="172"/>
      <c r="UI170" s="172"/>
      <c r="UJ170" s="172"/>
      <c r="UK170" s="172"/>
      <c r="UL170" s="172"/>
      <c r="UM170" s="172"/>
      <c r="UN170" s="172"/>
      <c r="UO170" s="172"/>
      <c r="UP170" s="172"/>
      <c r="UQ170" s="172"/>
      <c r="UR170" s="172"/>
      <c r="US170" s="172"/>
      <c r="UT170" s="172"/>
      <c r="UU170" s="172"/>
      <c r="UV170" s="172"/>
      <c r="UW170" s="172"/>
      <c r="UX170" s="172"/>
      <c r="UY170" s="172"/>
      <c r="UZ170" s="172"/>
      <c r="VA170" s="172"/>
      <c r="VB170" s="172"/>
      <c r="VC170" s="172"/>
      <c r="VD170" s="172"/>
      <c r="VE170" s="172"/>
      <c r="VF170" s="172"/>
      <c r="VG170" s="172"/>
      <c r="VH170" s="172"/>
      <c r="VI170" s="172"/>
      <c r="VJ170" s="172"/>
      <c r="VK170" s="172"/>
      <c r="VL170" s="172"/>
      <c r="VM170" s="172"/>
      <c r="VN170" s="172"/>
      <c r="VO170" s="172"/>
      <c r="VP170" s="172"/>
      <c r="VQ170" s="172"/>
      <c r="VR170" s="172"/>
      <c r="VS170" s="172"/>
      <c r="VT170" s="172"/>
      <c r="VU170" s="172"/>
      <c r="VV170" s="172"/>
      <c r="VW170" s="172"/>
      <c r="VX170" s="172"/>
      <c r="VY170" s="172"/>
      <c r="VZ170" s="172"/>
      <c r="WA170" s="172"/>
      <c r="WB170" s="172"/>
      <c r="WC170" s="172"/>
      <c r="WD170" s="172"/>
      <c r="WE170" s="172"/>
      <c r="WF170" s="172"/>
      <c r="WG170" s="172"/>
      <c r="WH170" s="172"/>
      <c r="WI170" s="172"/>
      <c r="WJ170" s="172"/>
      <c r="WK170" s="172"/>
      <c r="WL170" s="172"/>
      <c r="WM170" s="172"/>
      <c r="WN170" s="172"/>
      <c r="WO170" s="172"/>
      <c r="WP170" s="172"/>
      <c r="WQ170" s="172"/>
      <c r="WR170" s="172"/>
      <c r="WS170" s="172"/>
      <c r="WT170" s="172"/>
      <c r="WU170" s="172"/>
      <c r="WV170" s="172"/>
      <c r="WW170" s="172"/>
      <c r="WX170" s="172"/>
      <c r="WY170" s="172"/>
      <c r="WZ170" s="172"/>
      <c r="XA170" s="172"/>
      <c r="XB170" s="172"/>
      <c r="XC170" s="172"/>
      <c r="XD170" s="172"/>
      <c r="XE170" s="172"/>
      <c r="XF170" s="172"/>
      <c r="XG170" s="172"/>
      <c r="XH170" s="172"/>
      <c r="XI170" s="172"/>
      <c r="XJ170" s="172"/>
      <c r="XK170" s="172"/>
      <c r="XL170" s="172"/>
      <c r="XM170" s="172"/>
      <c r="XN170" s="172"/>
      <c r="XO170" s="172"/>
      <c r="XP170" s="172"/>
      <c r="XQ170" s="172"/>
      <c r="XR170" s="172"/>
      <c r="XS170" s="172"/>
      <c r="XT170" s="172"/>
      <c r="XU170" s="172"/>
      <c r="XV170" s="172"/>
      <c r="XW170" s="172"/>
      <c r="XX170" s="172"/>
      <c r="XY170" s="172"/>
      <c r="XZ170" s="172"/>
      <c r="YA170" s="172"/>
      <c r="YB170" s="172"/>
      <c r="YC170" s="172"/>
      <c r="YD170" s="172"/>
      <c r="YE170" s="172"/>
      <c r="YF170" s="172"/>
      <c r="YG170" s="172"/>
      <c r="YH170" s="172"/>
      <c r="YI170" s="172"/>
      <c r="YJ170" s="172"/>
      <c r="YK170" s="172"/>
      <c r="YL170" s="172"/>
      <c r="YM170" s="172"/>
      <c r="YN170" s="172"/>
      <c r="YO170" s="172"/>
      <c r="YP170" s="172"/>
      <c r="YQ170" s="172"/>
      <c r="YR170" s="172"/>
      <c r="YS170" s="172"/>
      <c r="YT170" s="172"/>
      <c r="YU170" s="172"/>
      <c r="YV170" s="172"/>
      <c r="YW170" s="172"/>
      <c r="YX170" s="172"/>
      <c r="YY170" s="172"/>
      <c r="YZ170" s="172"/>
      <c r="ZA170" s="172"/>
      <c r="ZB170" s="172"/>
      <c r="ZC170" s="172"/>
      <c r="ZD170" s="172"/>
      <c r="ZE170" s="172"/>
      <c r="ZF170" s="172"/>
      <c r="ZG170" s="172"/>
      <c r="ZH170" s="172"/>
      <c r="ZI170" s="172"/>
      <c r="ZJ170" s="172"/>
      <c r="ZK170" s="172"/>
      <c r="ZL170" s="172"/>
      <c r="ZM170" s="172"/>
      <c r="ZN170" s="172"/>
      <c r="ZO170" s="172"/>
      <c r="ZP170" s="172"/>
      <c r="ZQ170" s="172"/>
      <c r="ZR170" s="172"/>
      <c r="ZS170" s="172"/>
      <c r="ZT170" s="172"/>
      <c r="ZU170" s="172"/>
      <c r="ZV170" s="172"/>
      <c r="ZW170" s="172"/>
      <c r="ZX170" s="172"/>
      <c r="ZY170" s="172"/>
      <c r="ZZ170" s="172"/>
      <c r="AAA170" s="172"/>
      <c r="AAB170" s="172"/>
      <c r="AAC170" s="172"/>
      <c r="AAD170" s="172"/>
      <c r="AAE170" s="172"/>
      <c r="AAF170" s="172"/>
      <c r="AAG170" s="172"/>
      <c r="AAH170" s="172"/>
      <c r="AAI170" s="172"/>
      <c r="AAJ170" s="172"/>
      <c r="AAK170" s="172"/>
      <c r="AAL170" s="172"/>
      <c r="AAM170" s="172"/>
      <c r="AAN170" s="172"/>
      <c r="AAO170" s="172"/>
      <c r="AAP170" s="172"/>
      <c r="AAQ170" s="172"/>
      <c r="AAR170" s="172"/>
      <c r="AAS170" s="172"/>
      <c r="AAT170" s="172"/>
      <c r="AAU170" s="172"/>
      <c r="AAV170" s="172"/>
      <c r="AAW170" s="172"/>
      <c r="AAX170" s="172"/>
      <c r="AAY170" s="172"/>
      <c r="AAZ170" s="172"/>
      <c r="ABA170" s="172"/>
      <c r="ABB170" s="172"/>
      <c r="ABC170" s="172"/>
      <c r="ABD170" s="172"/>
      <c r="ABE170" s="172"/>
      <c r="ABF170" s="172"/>
      <c r="ABG170" s="172"/>
      <c r="ABH170" s="172"/>
      <c r="ABI170" s="172"/>
      <c r="ABJ170" s="172"/>
      <c r="ABK170" s="172"/>
      <c r="ABL170" s="172"/>
      <c r="ABM170" s="172"/>
      <c r="ABN170" s="172"/>
      <c r="ABO170" s="172"/>
      <c r="ABP170" s="172"/>
      <c r="ABQ170" s="172"/>
      <c r="ABR170" s="172"/>
      <c r="ABS170" s="172"/>
      <c r="ABT170" s="172"/>
      <c r="ABU170" s="172"/>
      <c r="ABV170" s="172"/>
      <c r="ABW170" s="172"/>
      <c r="ABX170" s="172"/>
      <c r="ABY170" s="172"/>
      <c r="ABZ170" s="172"/>
      <c r="ACA170" s="172"/>
      <c r="ACB170" s="172"/>
      <c r="ACC170" s="172"/>
      <c r="ACD170" s="172"/>
      <c r="ACE170" s="172"/>
      <c r="ACF170" s="172"/>
      <c r="ACG170" s="172"/>
      <c r="ACH170" s="172"/>
      <c r="ACI170" s="172"/>
      <c r="ACJ170" s="172"/>
      <c r="ACK170" s="172"/>
      <c r="ACL170" s="172"/>
      <c r="ACM170" s="172"/>
      <c r="ACN170" s="172"/>
      <c r="ACO170" s="172"/>
      <c r="ACP170" s="172"/>
      <c r="ACQ170" s="172"/>
      <c r="ACR170" s="172"/>
      <c r="ACS170" s="172"/>
      <c r="ACT170" s="172"/>
      <c r="ACU170" s="172"/>
      <c r="ACV170" s="172"/>
      <c r="ACW170" s="172"/>
      <c r="ACX170" s="172"/>
      <c r="ACY170" s="172"/>
      <c r="ACZ170" s="172"/>
      <c r="ADA170" s="172"/>
      <c r="ADB170" s="172"/>
      <c r="ADC170" s="172"/>
      <c r="ADD170" s="172"/>
      <c r="ADE170" s="172"/>
      <c r="ADF170" s="172"/>
      <c r="ADG170" s="172"/>
      <c r="ADH170" s="172"/>
      <c r="ADI170" s="172"/>
      <c r="ADJ170" s="172"/>
      <c r="ADK170" s="172"/>
      <c r="ADL170" s="172"/>
      <c r="ADM170" s="172"/>
      <c r="ADN170" s="172"/>
      <c r="ADO170" s="172"/>
      <c r="ADP170" s="172"/>
      <c r="ADQ170" s="172"/>
      <c r="ADR170" s="172"/>
      <c r="ADS170" s="172"/>
      <c r="ADT170" s="172"/>
      <c r="ADU170" s="172"/>
      <c r="ADV170" s="172"/>
      <c r="ADW170" s="172"/>
      <c r="ADX170" s="172"/>
      <c r="ADY170" s="172"/>
      <c r="ADZ170" s="172"/>
      <c r="AEA170" s="172"/>
      <c r="AEB170" s="172"/>
      <c r="AEC170" s="172"/>
      <c r="AED170" s="172"/>
      <c r="AEE170" s="172"/>
      <c r="AEF170" s="172"/>
      <c r="AEG170" s="172"/>
      <c r="AEH170" s="172"/>
      <c r="AEI170" s="172"/>
      <c r="AEJ170" s="172"/>
      <c r="AEK170" s="172"/>
      <c r="AEL170" s="172"/>
      <c r="AEM170" s="172"/>
      <c r="AEN170" s="172"/>
      <c r="AEO170" s="172"/>
      <c r="AEP170" s="172"/>
      <c r="AEQ170" s="172"/>
      <c r="AER170" s="172"/>
      <c r="AES170" s="172"/>
      <c r="AET170" s="172"/>
      <c r="AEU170" s="172"/>
      <c r="AEV170" s="172"/>
      <c r="AEW170" s="172"/>
      <c r="AEX170" s="172"/>
      <c r="AEY170" s="172"/>
      <c r="AEZ170" s="172"/>
      <c r="AFA170" s="172"/>
      <c r="AFB170" s="172"/>
      <c r="AFC170" s="172"/>
      <c r="AFD170" s="172"/>
      <c r="AFE170" s="172"/>
      <c r="AFF170" s="172"/>
      <c r="AFG170" s="172"/>
      <c r="AFH170" s="172"/>
      <c r="AFI170" s="172"/>
      <c r="AFJ170" s="172"/>
      <c r="AFK170" s="172"/>
      <c r="AFL170" s="172"/>
      <c r="AFM170" s="172"/>
      <c r="AFN170" s="172"/>
      <c r="AFO170" s="172"/>
      <c r="AFP170" s="172"/>
      <c r="AFQ170" s="172"/>
      <c r="AFR170" s="172"/>
      <c r="AFS170" s="172"/>
      <c r="AFT170" s="172"/>
      <c r="AFU170" s="172"/>
      <c r="AFV170" s="172"/>
      <c r="AFW170" s="172"/>
      <c r="AFX170" s="172"/>
      <c r="AFY170" s="172"/>
      <c r="AFZ170" s="172"/>
      <c r="AGA170" s="172"/>
      <c r="AGB170" s="172"/>
      <c r="AGC170" s="172"/>
      <c r="AGD170" s="172"/>
      <c r="AGE170" s="172"/>
      <c r="AGF170" s="172"/>
      <c r="AGG170" s="172"/>
      <c r="AGH170" s="172"/>
      <c r="AGI170" s="172"/>
      <c r="AGJ170" s="172"/>
      <c r="AGK170" s="172"/>
      <c r="AGL170" s="172"/>
      <c r="AGM170" s="172"/>
      <c r="AGN170" s="172"/>
      <c r="AGO170" s="172"/>
      <c r="AGP170" s="172"/>
      <c r="AGQ170" s="172"/>
      <c r="AGR170" s="172"/>
      <c r="AGS170" s="172"/>
      <c r="AGT170" s="172"/>
      <c r="AGU170" s="172"/>
      <c r="AGV170" s="172"/>
      <c r="AGW170" s="172"/>
      <c r="AGX170" s="172"/>
      <c r="AGY170" s="172"/>
      <c r="AGZ170" s="172"/>
      <c r="AHA170" s="172"/>
      <c r="AHB170" s="172"/>
      <c r="AHC170" s="172"/>
      <c r="AHD170" s="172"/>
      <c r="AHE170" s="172"/>
      <c r="AHF170" s="172"/>
      <c r="AHG170" s="172"/>
      <c r="AHH170" s="172"/>
      <c r="AHI170" s="172"/>
      <c r="AHJ170" s="172"/>
      <c r="AHK170" s="172"/>
      <c r="AHL170" s="172"/>
      <c r="AHM170" s="172"/>
      <c r="AHN170" s="172"/>
      <c r="AHO170" s="172"/>
      <c r="AHP170" s="172"/>
      <c r="AHQ170" s="172"/>
      <c r="AHR170" s="172"/>
      <c r="AHS170" s="172"/>
      <c r="AHT170" s="172"/>
      <c r="AHU170" s="172"/>
      <c r="AHV170" s="172"/>
      <c r="AHW170" s="172"/>
      <c r="AHX170" s="172"/>
      <c r="AHY170" s="172"/>
      <c r="AHZ170" s="172"/>
      <c r="AIA170" s="172"/>
      <c r="AIB170" s="172"/>
      <c r="AIC170" s="172"/>
      <c r="AID170" s="172"/>
      <c r="AIE170" s="172"/>
      <c r="AIF170" s="172"/>
      <c r="AIG170" s="172"/>
      <c r="AIH170" s="172"/>
      <c r="AII170" s="172"/>
      <c r="AIJ170" s="172"/>
      <c r="AIK170" s="172"/>
      <c r="AIL170" s="172"/>
      <c r="AIM170" s="172"/>
      <c r="AIN170" s="172"/>
      <c r="AIO170" s="172"/>
      <c r="AIP170" s="172"/>
      <c r="AIQ170" s="172"/>
      <c r="AIR170" s="172"/>
      <c r="AIS170" s="172"/>
      <c r="AIT170" s="172"/>
      <c r="AIU170" s="172"/>
      <c r="AIV170" s="172"/>
      <c r="AIW170" s="172"/>
      <c r="AIX170" s="172"/>
      <c r="AIY170" s="172"/>
      <c r="AIZ170" s="172"/>
      <c r="AJA170" s="172"/>
      <c r="AJB170" s="172"/>
      <c r="AJC170" s="172"/>
      <c r="AJD170" s="172"/>
      <c r="AJE170" s="172"/>
      <c r="AJF170" s="172"/>
      <c r="AJG170" s="172"/>
      <c r="AJH170" s="172"/>
      <c r="AJI170" s="172"/>
      <c r="AJJ170" s="172"/>
      <c r="AJK170" s="172"/>
      <c r="AJL170" s="172"/>
      <c r="AJM170" s="172"/>
      <c r="AJN170" s="172"/>
      <c r="AJO170" s="172"/>
      <c r="AJP170" s="172"/>
      <c r="AJQ170" s="172"/>
      <c r="AJR170" s="172"/>
      <c r="AJS170" s="172"/>
      <c r="AJT170" s="172"/>
      <c r="AJU170" s="172"/>
      <c r="AJV170" s="172"/>
      <c r="AJW170" s="172"/>
      <c r="AJX170" s="172"/>
      <c r="AJY170" s="172"/>
      <c r="AJZ170" s="172"/>
      <c r="AKA170" s="172"/>
      <c r="AKB170" s="172"/>
      <c r="AKC170" s="172"/>
      <c r="AKD170" s="172"/>
      <c r="AKE170" s="172"/>
      <c r="AKF170" s="172"/>
      <c r="AKG170" s="172"/>
      <c r="AKH170" s="172"/>
      <c r="AKI170" s="172"/>
      <c r="AKJ170" s="172"/>
      <c r="AKK170" s="172"/>
      <c r="AKL170" s="172"/>
      <c r="AKM170" s="172"/>
      <c r="AKN170" s="172"/>
      <c r="AKO170" s="172"/>
      <c r="AKP170" s="172"/>
      <c r="AKQ170" s="172"/>
      <c r="AKR170" s="172"/>
      <c r="AKS170" s="172"/>
      <c r="AKT170" s="172"/>
      <c r="AKU170" s="172"/>
      <c r="AKV170" s="172"/>
      <c r="AKW170" s="172"/>
      <c r="AKX170" s="172"/>
      <c r="AKY170" s="172"/>
      <c r="AKZ170" s="172"/>
      <c r="ALA170" s="172"/>
      <c r="ALB170" s="172"/>
      <c r="ALC170" s="172"/>
      <c r="ALD170" s="172"/>
      <c r="ALE170" s="172"/>
      <c r="ALF170" s="172"/>
      <c r="ALG170" s="172"/>
      <c r="ALH170" s="172"/>
      <c r="ALI170" s="172"/>
      <c r="ALJ170" s="172"/>
      <c r="ALK170" s="172"/>
      <c r="ALL170" s="172"/>
      <c r="ALM170" s="172"/>
      <c r="ALN170" s="172"/>
      <c r="ALO170" s="172"/>
      <c r="ALP170" s="172"/>
      <c r="ALQ170" s="172"/>
      <c r="ALR170" s="172"/>
      <c r="ALS170" s="172"/>
      <c r="ALT170" s="172"/>
      <c r="ALU170" s="172"/>
      <c r="ALV170" s="172"/>
      <c r="ALW170" s="172"/>
      <c r="ALX170" s="172"/>
      <c r="ALY170" s="172"/>
      <c r="ALZ170" s="172"/>
      <c r="AMA170" s="172"/>
      <c r="AMB170" s="172"/>
      <c r="AMC170" s="172"/>
      <c r="AMD170" s="172"/>
      <c r="AME170" s="172"/>
      <c r="AMF170" s="172"/>
      <c r="AMG170" s="172"/>
      <c r="AMH170" s="172"/>
      <c r="AMI170" s="172"/>
      <c r="AMJ170" s="172"/>
      <c r="AMK170" s="172"/>
      <c r="AML170" s="172"/>
    </row>
    <row r="171" spans="1:1026" s="282" customFormat="1">
      <c r="A171" s="408" t="s">
        <v>601</v>
      </c>
      <c r="B171" s="408" t="s">
        <v>602</v>
      </c>
      <c r="C171" s="154">
        <f t="shared" si="169"/>
        <v>17</v>
      </c>
      <c r="D171" s="167">
        <f t="shared" si="170"/>
        <v>68</v>
      </c>
      <c r="E171" s="166" t="str">
        <f t="shared" si="171"/>
        <v>9C</v>
      </c>
      <c r="F171" s="367" t="str">
        <f t="shared" si="172"/>
        <v>1B</v>
      </c>
      <c r="G171" s="367" t="str">
        <f t="shared" si="173"/>
        <v>02</v>
      </c>
      <c r="H171" s="367" t="str">
        <f t="shared" si="174"/>
        <v>57</v>
      </c>
      <c r="I171" s="367" t="str">
        <f t="shared" si="175"/>
        <v>00</v>
      </c>
      <c r="J171" s="367" t="str">
        <f t="shared" si="176"/>
        <v>4E</v>
      </c>
      <c r="K171" s="367" t="str">
        <f t="shared" si="177"/>
        <v>06</v>
      </c>
      <c r="L171" s="367" t="str">
        <f t="shared" si="178"/>
        <v>64</v>
      </c>
      <c r="M171" s="367" t="str">
        <f t="shared" si="179"/>
        <v>4</v>
      </c>
      <c r="N171" s="367" t="str">
        <f t="shared" si="180"/>
        <v/>
      </c>
      <c r="O171" s="156" t="str">
        <f t="shared" si="181"/>
        <v/>
      </c>
      <c r="P171" s="157" t="str">
        <f t="shared" si="225"/>
        <v>1</v>
      </c>
      <c r="Q171" s="158" t="str">
        <f t="shared" si="225"/>
        <v>0</v>
      </c>
      <c r="R171" s="158" t="str">
        <f t="shared" si="225"/>
        <v>0</v>
      </c>
      <c r="S171" s="159" t="str">
        <f t="shared" si="225"/>
        <v>1</v>
      </c>
      <c r="T171" s="158" t="str">
        <f t="shared" si="225"/>
        <v>1</v>
      </c>
      <c r="U171" s="158" t="str">
        <f t="shared" si="225"/>
        <v>1</v>
      </c>
      <c r="V171" s="158" t="str">
        <f t="shared" si="225"/>
        <v>0</v>
      </c>
      <c r="W171" s="159" t="str">
        <f t="shared" si="225"/>
        <v>0</v>
      </c>
      <c r="X171" s="158" t="str">
        <f t="shared" si="226"/>
        <v>0</v>
      </c>
      <c r="Y171" s="158" t="str">
        <f t="shared" si="226"/>
        <v>0</v>
      </c>
      <c r="Z171" s="158" t="str">
        <f t="shared" si="226"/>
        <v>0</v>
      </c>
      <c r="AA171" s="159" t="str">
        <f t="shared" si="226"/>
        <v>1</v>
      </c>
      <c r="AB171" s="161" t="str">
        <f t="shared" si="226"/>
        <v>1</v>
      </c>
      <c r="AC171" s="161" t="str">
        <f t="shared" si="226"/>
        <v>0</v>
      </c>
      <c r="AD171" s="158" t="str">
        <f t="shared" si="226"/>
        <v>1</v>
      </c>
      <c r="AE171" s="159" t="str">
        <f t="shared" si="226"/>
        <v>1</v>
      </c>
      <c r="AF171" s="367" t="str">
        <f t="shared" si="227"/>
        <v>0</v>
      </c>
      <c r="AG171" s="162" t="str">
        <f t="shared" si="227"/>
        <v>0</v>
      </c>
      <c r="AH171" s="163" t="str">
        <f t="shared" si="227"/>
        <v>0</v>
      </c>
      <c r="AI171" s="165" t="str">
        <f t="shared" si="227"/>
        <v>0</v>
      </c>
      <c r="AJ171" s="164" t="str">
        <f t="shared" si="227"/>
        <v>0</v>
      </c>
      <c r="AK171" s="164" t="str">
        <f t="shared" si="227"/>
        <v>0</v>
      </c>
      <c r="AL171" s="289" t="str">
        <f t="shared" si="227"/>
        <v>1</v>
      </c>
      <c r="AM171" s="165" t="str">
        <f t="shared" si="227"/>
        <v>0</v>
      </c>
      <c r="AN171" s="230" t="str">
        <f t="shared" si="228"/>
        <v>0</v>
      </c>
      <c r="AO171" s="230" t="str">
        <f t="shared" si="228"/>
        <v>1</v>
      </c>
      <c r="AP171" s="230" t="str">
        <f t="shared" si="228"/>
        <v>0</v>
      </c>
      <c r="AQ171" s="231" t="str">
        <f t="shared" si="228"/>
        <v>1</v>
      </c>
      <c r="AR171" s="230" t="str">
        <f t="shared" si="228"/>
        <v>0</v>
      </c>
      <c r="AS171" s="230" t="str">
        <f t="shared" si="228"/>
        <v>1</v>
      </c>
      <c r="AT171" s="230" t="str">
        <f t="shared" si="228"/>
        <v>1</v>
      </c>
      <c r="AU171" s="231" t="str">
        <f t="shared" si="228"/>
        <v>1</v>
      </c>
      <c r="AV171" s="230" t="str">
        <f t="shared" si="229"/>
        <v>0</v>
      </c>
      <c r="AW171" s="232" t="str">
        <f t="shared" si="229"/>
        <v>0</v>
      </c>
      <c r="AX171" s="232" t="str">
        <f t="shared" si="229"/>
        <v>0</v>
      </c>
      <c r="AY171" s="233" t="str">
        <f t="shared" si="229"/>
        <v>0</v>
      </c>
      <c r="AZ171" s="232" t="str">
        <f t="shared" si="229"/>
        <v>0</v>
      </c>
      <c r="BA171" s="232" t="str">
        <f t="shared" si="229"/>
        <v>0</v>
      </c>
      <c r="BB171" s="232" t="str">
        <f t="shared" si="229"/>
        <v>0</v>
      </c>
      <c r="BC171" s="233" t="str">
        <f t="shared" si="229"/>
        <v>0</v>
      </c>
      <c r="BD171" s="168" t="str">
        <f t="shared" si="230"/>
        <v>0</v>
      </c>
      <c r="BE171" s="168" t="str">
        <f t="shared" si="230"/>
        <v>1</v>
      </c>
      <c r="BF171" s="168" t="str">
        <f t="shared" si="230"/>
        <v>0</v>
      </c>
      <c r="BG171" s="169" t="str">
        <f t="shared" si="230"/>
        <v>0</v>
      </c>
      <c r="BH171" s="168" t="str">
        <f t="shared" si="230"/>
        <v>1</v>
      </c>
      <c r="BI171" s="168" t="str">
        <f t="shared" si="230"/>
        <v>1</v>
      </c>
      <c r="BJ171" s="168" t="str">
        <f t="shared" si="230"/>
        <v>1</v>
      </c>
      <c r="BK171" s="169" t="str">
        <f t="shared" si="230"/>
        <v>0</v>
      </c>
      <c r="BL171" s="168" t="str">
        <f t="shared" si="231"/>
        <v>0</v>
      </c>
      <c r="BM171" s="168" t="str">
        <f t="shared" si="231"/>
        <v>0</v>
      </c>
      <c r="BN171" s="168" t="str">
        <f t="shared" si="231"/>
        <v>0</v>
      </c>
      <c r="BO171" s="169" t="str">
        <f t="shared" si="231"/>
        <v>0</v>
      </c>
      <c r="BP171" s="168" t="str">
        <f t="shared" si="231"/>
        <v>0</v>
      </c>
      <c r="BQ171" s="168" t="str">
        <f t="shared" si="231"/>
        <v>1</v>
      </c>
      <c r="BR171" s="168" t="str">
        <f t="shared" si="231"/>
        <v>1</v>
      </c>
      <c r="BS171" s="169" t="str">
        <f t="shared" si="231"/>
        <v>0</v>
      </c>
      <c r="BT171" s="302" t="str">
        <f t="shared" si="232"/>
        <v>0</v>
      </c>
      <c r="BU171" s="302" t="str">
        <f t="shared" si="232"/>
        <v>1</v>
      </c>
      <c r="BV171" s="302" t="str">
        <f t="shared" si="232"/>
        <v>1</v>
      </c>
      <c r="BW171" s="303" t="str">
        <f t="shared" si="232"/>
        <v>0</v>
      </c>
      <c r="BX171" s="302" t="str">
        <f t="shared" si="232"/>
        <v>0</v>
      </c>
      <c r="BY171" s="302" t="str">
        <f t="shared" si="232"/>
        <v>1</v>
      </c>
      <c r="BZ171" s="302" t="str">
        <f t="shared" si="232"/>
        <v>0</v>
      </c>
      <c r="CA171" s="303" t="str">
        <f t="shared" si="232"/>
        <v>0</v>
      </c>
      <c r="CB171" s="164" t="str">
        <f t="shared" si="233"/>
        <v>0</v>
      </c>
      <c r="CC171" s="289" t="str">
        <f t="shared" si="233"/>
        <v>1</v>
      </c>
      <c r="CD171" s="340" t="str">
        <f t="shared" si="233"/>
        <v>0</v>
      </c>
      <c r="CE171" s="341" t="str">
        <f t="shared" si="233"/>
        <v>0</v>
      </c>
      <c r="CF171" s="340" t="str">
        <f t="shared" si="233"/>
        <v>0</v>
      </c>
      <c r="CG171" s="340" t="str">
        <f t="shared" si="233"/>
        <v>0</v>
      </c>
      <c r="CH171" s="340" t="str">
        <f t="shared" si="233"/>
        <v>0</v>
      </c>
      <c r="CI171" s="341" t="str">
        <f t="shared" si="233"/>
        <v>0</v>
      </c>
      <c r="CJ171" s="367"/>
      <c r="CK171" s="367"/>
      <c r="CL171" s="32" t="str">
        <f t="shared" si="223"/>
        <v>9C1B</v>
      </c>
      <c r="CM171" s="285">
        <f t="shared" si="182"/>
        <v>87</v>
      </c>
      <c r="CN171" s="285">
        <f t="shared" si="183"/>
        <v>97</v>
      </c>
      <c r="CO171" s="142">
        <f t="shared" si="184"/>
        <v>71.400000000000006</v>
      </c>
      <c r="CP171" s="142">
        <f t="shared" si="185"/>
        <v>21.888888888888893</v>
      </c>
      <c r="CQ171" s="154">
        <f t="shared" si="224"/>
        <v>1</v>
      </c>
      <c r="CR171" s="367"/>
      <c r="CS171" s="170">
        <f t="shared" si="186"/>
        <v>9</v>
      </c>
      <c r="CT171" s="23">
        <f t="shared" si="187"/>
        <v>12</v>
      </c>
      <c r="CU171" s="171">
        <f t="shared" si="188"/>
        <v>1</v>
      </c>
      <c r="CV171" s="23">
        <f t="shared" si="189"/>
        <v>11</v>
      </c>
      <c r="CW171" s="172">
        <f t="shared" si="190"/>
        <v>0</v>
      </c>
      <c r="CX171" s="24">
        <f t="shared" si="191"/>
        <v>2</v>
      </c>
      <c r="CY171" s="267">
        <f t="shared" si="192"/>
        <v>5</v>
      </c>
      <c r="CZ171" s="268">
        <f t="shared" si="193"/>
        <v>7</v>
      </c>
      <c r="DA171" s="267">
        <f t="shared" si="194"/>
        <v>0</v>
      </c>
      <c r="DB171" s="268">
        <f t="shared" si="195"/>
        <v>0</v>
      </c>
      <c r="DC171" s="173">
        <f t="shared" si="196"/>
        <v>4</v>
      </c>
      <c r="DD171" s="26">
        <f t="shared" si="197"/>
        <v>14</v>
      </c>
      <c r="DE171" s="173">
        <f t="shared" si="198"/>
        <v>0</v>
      </c>
      <c r="DF171" s="26">
        <f t="shared" si="199"/>
        <v>6</v>
      </c>
      <c r="DG171" s="326">
        <f t="shared" si="200"/>
        <v>6</v>
      </c>
      <c r="DH171" s="327">
        <f t="shared" si="201"/>
        <v>4</v>
      </c>
      <c r="DI171" s="172">
        <f t="shared" si="202"/>
        <v>4</v>
      </c>
      <c r="DJ171" s="24">
        <f t="shared" si="203"/>
        <v>0</v>
      </c>
      <c r="DK171" s="172"/>
      <c r="DL171" s="19">
        <f t="shared" si="204"/>
        <v>156</v>
      </c>
      <c r="DM171" s="19">
        <f t="shared" si="205"/>
        <v>27</v>
      </c>
      <c r="DN171" s="174">
        <f t="shared" si="206"/>
        <v>2</v>
      </c>
      <c r="DO171" s="278">
        <f t="shared" si="207"/>
        <v>87</v>
      </c>
      <c r="DP171" s="278">
        <f t="shared" si="208"/>
        <v>0</v>
      </c>
      <c r="DQ171" s="20">
        <f t="shared" si="209"/>
        <v>78</v>
      </c>
      <c r="DR171" s="20">
        <f t="shared" si="210"/>
        <v>6</v>
      </c>
      <c r="DS171" s="337">
        <f t="shared" si="211"/>
        <v>100</v>
      </c>
      <c r="DT171" s="174">
        <f t="shared" si="212"/>
        <v>64</v>
      </c>
      <c r="DU171" s="172">
        <f t="shared" si="213"/>
        <v>100</v>
      </c>
      <c r="DV171" s="172"/>
      <c r="DW171" s="172"/>
      <c r="DX171" s="172"/>
      <c r="DY171" s="172"/>
      <c r="DZ171" s="172"/>
      <c r="EA171" s="172"/>
      <c r="EB171" s="172"/>
      <c r="EC171" s="172"/>
      <c r="ED171" s="172"/>
      <c r="EE171" s="172"/>
      <c r="EF171" s="172"/>
      <c r="EG171" s="172"/>
      <c r="EH171" s="172"/>
      <c r="EI171" s="172"/>
      <c r="EJ171" s="172"/>
      <c r="EK171" s="172"/>
      <c r="EL171" s="172"/>
      <c r="EM171" s="172"/>
      <c r="EN171" s="172"/>
      <c r="EO171" s="172"/>
      <c r="EP171" s="172"/>
      <c r="EQ171" s="172"/>
      <c r="ER171" s="172"/>
      <c r="ES171" s="172"/>
      <c r="ET171" s="172"/>
      <c r="EU171" s="172"/>
      <c r="EV171" s="172"/>
      <c r="EW171" s="172"/>
      <c r="EX171" s="172"/>
      <c r="EY171" s="172"/>
      <c r="EZ171" s="172"/>
      <c r="FA171" s="172"/>
      <c r="FB171" s="172"/>
      <c r="FC171" s="172"/>
      <c r="FD171" s="172"/>
      <c r="FE171" s="172"/>
      <c r="FF171" s="172"/>
      <c r="FG171" s="172"/>
      <c r="FH171" s="172"/>
      <c r="FI171" s="172"/>
      <c r="FJ171" s="172"/>
      <c r="FK171" s="172"/>
      <c r="FL171" s="172"/>
      <c r="FM171" s="172"/>
      <c r="FN171" s="172"/>
      <c r="FO171" s="172"/>
      <c r="FP171" s="172"/>
      <c r="FQ171" s="172"/>
      <c r="FR171" s="172"/>
      <c r="FS171" s="172"/>
      <c r="FT171" s="172"/>
      <c r="FU171" s="172"/>
      <c r="FV171" s="172"/>
      <c r="FW171" s="172"/>
      <c r="FX171" s="172"/>
      <c r="FY171" s="172"/>
      <c r="FZ171" s="172"/>
      <c r="GA171" s="172"/>
      <c r="GB171" s="172"/>
      <c r="GC171" s="172"/>
      <c r="GD171" s="172"/>
      <c r="GE171" s="172"/>
      <c r="GF171" s="172"/>
      <c r="GG171" s="172"/>
      <c r="GH171" s="172"/>
      <c r="GI171" s="172"/>
      <c r="GJ171" s="172"/>
      <c r="GK171" s="172"/>
      <c r="GL171" s="172"/>
      <c r="GM171" s="172"/>
      <c r="GN171" s="172"/>
      <c r="GO171" s="172"/>
      <c r="GP171" s="172"/>
      <c r="GQ171" s="172"/>
      <c r="GR171" s="172"/>
      <c r="GS171" s="172"/>
      <c r="GT171" s="172"/>
      <c r="GU171" s="172"/>
      <c r="GV171" s="172"/>
      <c r="GW171" s="172"/>
      <c r="GX171" s="172"/>
      <c r="GY171" s="172"/>
      <c r="GZ171" s="172"/>
      <c r="HA171" s="172"/>
      <c r="HB171" s="172"/>
      <c r="HC171" s="172"/>
      <c r="HD171" s="172"/>
      <c r="HE171" s="172"/>
      <c r="HF171" s="172"/>
      <c r="HG171" s="172"/>
      <c r="HH171" s="172"/>
      <c r="HI171" s="172"/>
      <c r="HJ171" s="172"/>
      <c r="HK171" s="172"/>
      <c r="HL171" s="172"/>
      <c r="HM171" s="172"/>
      <c r="HN171" s="172"/>
      <c r="HO171" s="172"/>
      <c r="HP171" s="172"/>
      <c r="HQ171" s="172"/>
      <c r="HR171" s="172"/>
      <c r="HS171" s="172"/>
      <c r="HT171" s="172"/>
      <c r="HU171" s="172"/>
      <c r="HV171" s="172"/>
      <c r="HW171" s="172"/>
      <c r="HX171" s="172"/>
      <c r="HY171" s="172"/>
      <c r="HZ171" s="172"/>
      <c r="IA171" s="172"/>
      <c r="IB171" s="172"/>
      <c r="IC171" s="172"/>
      <c r="ID171" s="172"/>
      <c r="IE171" s="172"/>
      <c r="IF171" s="172"/>
      <c r="IG171" s="172"/>
      <c r="IH171" s="172"/>
      <c r="II171" s="172"/>
      <c r="IJ171" s="172"/>
      <c r="IK171" s="172"/>
      <c r="IL171" s="172"/>
      <c r="IM171" s="172"/>
      <c r="IN171" s="172"/>
      <c r="IO171" s="172"/>
      <c r="IP171" s="172"/>
      <c r="IQ171" s="172"/>
      <c r="IR171" s="172"/>
      <c r="IS171" s="172"/>
      <c r="IT171" s="172"/>
      <c r="IU171" s="172"/>
      <c r="IV171" s="172"/>
      <c r="IW171" s="172"/>
      <c r="IX171" s="172"/>
      <c r="IY171" s="172"/>
      <c r="IZ171" s="172"/>
      <c r="JA171" s="172"/>
      <c r="JB171" s="172"/>
      <c r="JC171" s="172"/>
      <c r="JD171" s="172"/>
      <c r="JE171" s="172"/>
      <c r="JF171" s="172"/>
      <c r="JG171" s="172"/>
      <c r="JH171" s="172"/>
      <c r="JI171" s="172"/>
      <c r="JJ171" s="172"/>
      <c r="JK171" s="172"/>
      <c r="JL171" s="172"/>
      <c r="JM171" s="172"/>
      <c r="JN171" s="172"/>
      <c r="JO171" s="172"/>
      <c r="JP171" s="172"/>
      <c r="JQ171" s="172"/>
      <c r="JR171" s="172"/>
      <c r="JS171" s="172"/>
      <c r="JT171" s="172"/>
      <c r="JU171" s="172"/>
      <c r="JV171" s="172"/>
      <c r="JW171" s="172"/>
      <c r="JX171" s="172"/>
      <c r="JY171" s="172"/>
      <c r="JZ171" s="172"/>
      <c r="KA171" s="172"/>
      <c r="KB171" s="172"/>
      <c r="KC171" s="172"/>
      <c r="KD171" s="172"/>
      <c r="KE171" s="172"/>
      <c r="KF171" s="172"/>
      <c r="KG171" s="172"/>
      <c r="KH171" s="172"/>
      <c r="KI171" s="172"/>
      <c r="KJ171" s="172"/>
      <c r="KK171" s="172"/>
      <c r="KL171" s="172"/>
      <c r="KM171" s="172"/>
      <c r="KN171" s="172"/>
      <c r="KO171" s="172"/>
      <c r="KP171" s="172"/>
      <c r="KQ171" s="172"/>
      <c r="KR171" s="172"/>
      <c r="KS171" s="172"/>
      <c r="KT171" s="172"/>
      <c r="KU171" s="172"/>
      <c r="KV171" s="172"/>
      <c r="KW171" s="172"/>
      <c r="KX171" s="172"/>
      <c r="KY171" s="172"/>
      <c r="KZ171" s="172"/>
      <c r="LA171" s="172"/>
      <c r="LB171" s="172"/>
      <c r="LC171" s="172"/>
      <c r="LD171" s="172"/>
      <c r="LE171" s="172"/>
      <c r="LF171" s="172"/>
      <c r="LG171" s="172"/>
      <c r="LH171" s="172"/>
      <c r="LI171" s="172"/>
      <c r="LJ171" s="172"/>
      <c r="LK171" s="172"/>
      <c r="LL171" s="172"/>
      <c r="LM171" s="172"/>
      <c r="LN171" s="172"/>
      <c r="LO171" s="172"/>
      <c r="LP171" s="172"/>
      <c r="LQ171" s="172"/>
      <c r="LR171" s="172"/>
      <c r="LS171" s="172"/>
      <c r="LT171" s="172"/>
      <c r="LU171" s="172"/>
      <c r="LV171" s="172"/>
      <c r="LW171" s="172"/>
      <c r="LX171" s="172"/>
      <c r="LY171" s="172"/>
      <c r="LZ171" s="172"/>
      <c r="MA171" s="172"/>
      <c r="MB171" s="172"/>
      <c r="MC171" s="172"/>
      <c r="MD171" s="172"/>
      <c r="ME171" s="172"/>
      <c r="MF171" s="172"/>
      <c r="MG171" s="172"/>
      <c r="MH171" s="172"/>
      <c r="MI171" s="172"/>
      <c r="MJ171" s="172"/>
      <c r="MK171" s="172"/>
      <c r="ML171" s="172"/>
      <c r="MM171" s="172"/>
      <c r="MN171" s="172"/>
      <c r="MO171" s="172"/>
      <c r="MP171" s="172"/>
      <c r="MQ171" s="172"/>
      <c r="MR171" s="172"/>
      <c r="MS171" s="172"/>
      <c r="MT171" s="172"/>
      <c r="MU171" s="172"/>
      <c r="MV171" s="172"/>
      <c r="MW171" s="172"/>
      <c r="MX171" s="172"/>
      <c r="MY171" s="172"/>
      <c r="MZ171" s="172"/>
      <c r="NA171" s="172"/>
      <c r="NB171" s="172"/>
      <c r="NC171" s="172"/>
      <c r="ND171" s="172"/>
      <c r="NE171" s="172"/>
      <c r="NF171" s="172"/>
      <c r="NG171" s="172"/>
      <c r="NH171" s="172"/>
      <c r="NI171" s="172"/>
      <c r="NJ171" s="172"/>
      <c r="NK171" s="172"/>
      <c r="NL171" s="172"/>
      <c r="NM171" s="172"/>
      <c r="NN171" s="172"/>
      <c r="NO171" s="172"/>
      <c r="NP171" s="172"/>
      <c r="NQ171" s="172"/>
      <c r="NR171" s="172"/>
      <c r="NS171" s="172"/>
      <c r="NT171" s="172"/>
      <c r="NU171" s="172"/>
      <c r="NV171" s="172"/>
      <c r="NW171" s="172"/>
      <c r="NX171" s="172"/>
      <c r="NY171" s="172"/>
      <c r="NZ171" s="172"/>
      <c r="OA171" s="172"/>
      <c r="OB171" s="172"/>
      <c r="OC171" s="172"/>
      <c r="OD171" s="172"/>
      <c r="OE171" s="172"/>
      <c r="OF171" s="172"/>
      <c r="OG171" s="172"/>
      <c r="OH171" s="172"/>
      <c r="OI171" s="172"/>
      <c r="OJ171" s="172"/>
      <c r="OK171" s="172"/>
      <c r="OL171" s="172"/>
      <c r="OM171" s="172"/>
      <c r="ON171" s="172"/>
      <c r="OO171" s="172"/>
      <c r="OP171" s="172"/>
      <c r="OQ171" s="172"/>
      <c r="OR171" s="172"/>
      <c r="OS171" s="172"/>
      <c r="OT171" s="172"/>
      <c r="OU171" s="172"/>
      <c r="OV171" s="172"/>
      <c r="OW171" s="172"/>
      <c r="OX171" s="172"/>
      <c r="OY171" s="172"/>
      <c r="OZ171" s="172"/>
      <c r="PA171" s="172"/>
      <c r="PB171" s="172"/>
      <c r="PC171" s="172"/>
      <c r="PD171" s="172"/>
      <c r="PE171" s="172"/>
      <c r="PF171" s="172"/>
      <c r="PG171" s="172"/>
      <c r="PH171" s="172"/>
      <c r="PI171" s="172"/>
      <c r="PJ171" s="172"/>
      <c r="PK171" s="172"/>
      <c r="PL171" s="172"/>
      <c r="PM171" s="172"/>
      <c r="PN171" s="172"/>
      <c r="PO171" s="172"/>
      <c r="PP171" s="172"/>
      <c r="PQ171" s="172"/>
      <c r="PR171" s="172"/>
      <c r="PS171" s="172"/>
      <c r="PT171" s="172"/>
      <c r="PU171" s="172"/>
      <c r="PV171" s="172"/>
      <c r="PW171" s="172"/>
      <c r="PX171" s="172"/>
      <c r="PY171" s="172"/>
      <c r="PZ171" s="172"/>
      <c r="QA171" s="172"/>
      <c r="QB171" s="172"/>
      <c r="QC171" s="172"/>
      <c r="QD171" s="172"/>
      <c r="QE171" s="172"/>
      <c r="QF171" s="172"/>
      <c r="QG171" s="172"/>
      <c r="QH171" s="172"/>
      <c r="QI171" s="172"/>
      <c r="QJ171" s="172"/>
      <c r="QK171" s="172"/>
      <c r="QL171" s="172"/>
      <c r="QM171" s="172"/>
      <c r="QN171" s="172"/>
      <c r="QO171" s="172"/>
      <c r="QP171" s="172"/>
      <c r="QQ171" s="172"/>
      <c r="QR171" s="172"/>
      <c r="QS171" s="172"/>
      <c r="QT171" s="172"/>
      <c r="QU171" s="172"/>
      <c r="QV171" s="172"/>
      <c r="QW171" s="172"/>
      <c r="QX171" s="172"/>
      <c r="QY171" s="172"/>
      <c r="QZ171" s="172"/>
      <c r="RA171" s="172"/>
      <c r="RB171" s="172"/>
      <c r="RC171" s="172"/>
      <c r="RD171" s="172"/>
      <c r="RE171" s="172"/>
      <c r="RF171" s="172"/>
      <c r="RG171" s="172"/>
      <c r="RH171" s="172"/>
      <c r="RI171" s="172"/>
      <c r="RJ171" s="172"/>
      <c r="RK171" s="172"/>
      <c r="RL171" s="172"/>
      <c r="RM171" s="172"/>
      <c r="RN171" s="172"/>
      <c r="RO171" s="172"/>
      <c r="RP171" s="172"/>
      <c r="RQ171" s="172"/>
      <c r="RR171" s="172"/>
      <c r="RS171" s="172"/>
      <c r="RT171" s="172"/>
      <c r="RU171" s="172"/>
      <c r="RV171" s="172"/>
      <c r="RW171" s="172"/>
      <c r="RX171" s="172"/>
      <c r="RY171" s="172"/>
      <c r="RZ171" s="172"/>
      <c r="SA171" s="172"/>
      <c r="SB171" s="172"/>
      <c r="SC171" s="172"/>
      <c r="SD171" s="172"/>
      <c r="SE171" s="172"/>
      <c r="SF171" s="172"/>
      <c r="SG171" s="172"/>
      <c r="SH171" s="172"/>
      <c r="SI171" s="172"/>
      <c r="SJ171" s="172"/>
      <c r="SK171" s="172"/>
      <c r="SL171" s="172"/>
      <c r="SM171" s="172"/>
      <c r="SN171" s="172"/>
      <c r="SO171" s="172"/>
      <c r="SP171" s="172"/>
      <c r="SQ171" s="172"/>
      <c r="SR171" s="172"/>
      <c r="SS171" s="172"/>
      <c r="ST171" s="172"/>
      <c r="SU171" s="172"/>
      <c r="SV171" s="172"/>
      <c r="SW171" s="172"/>
      <c r="SX171" s="172"/>
      <c r="SY171" s="172"/>
      <c r="SZ171" s="172"/>
      <c r="TA171" s="172"/>
      <c r="TB171" s="172"/>
      <c r="TC171" s="172"/>
      <c r="TD171" s="172"/>
      <c r="TE171" s="172"/>
      <c r="TF171" s="172"/>
      <c r="TG171" s="172"/>
      <c r="TH171" s="172"/>
      <c r="TI171" s="172"/>
      <c r="TJ171" s="172"/>
      <c r="TK171" s="172"/>
      <c r="TL171" s="172"/>
      <c r="TM171" s="172"/>
      <c r="TN171" s="172"/>
      <c r="TO171" s="172"/>
      <c r="TP171" s="172"/>
      <c r="TQ171" s="172"/>
      <c r="TR171" s="172"/>
      <c r="TS171" s="172"/>
      <c r="TT171" s="172"/>
      <c r="TU171" s="172"/>
      <c r="TV171" s="172"/>
      <c r="TW171" s="172"/>
      <c r="TX171" s="172"/>
      <c r="TY171" s="172"/>
      <c r="TZ171" s="172"/>
      <c r="UA171" s="172"/>
      <c r="UB171" s="172"/>
      <c r="UC171" s="172"/>
      <c r="UD171" s="172"/>
      <c r="UE171" s="172"/>
      <c r="UF171" s="172"/>
      <c r="UG171" s="172"/>
      <c r="UH171" s="172"/>
      <c r="UI171" s="172"/>
      <c r="UJ171" s="172"/>
      <c r="UK171" s="172"/>
      <c r="UL171" s="172"/>
      <c r="UM171" s="172"/>
      <c r="UN171" s="172"/>
      <c r="UO171" s="172"/>
      <c r="UP171" s="172"/>
      <c r="UQ171" s="172"/>
      <c r="UR171" s="172"/>
      <c r="US171" s="172"/>
      <c r="UT171" s="172"/>
      <c r="UU171" s="172"/>
      <c r="UV171" s="172"/>
      <c r="UW171" s="172"/>
      <c r="UX171" s="172"/>
      <c r="UY171" s="172"/>
      <c r="UZ171" s="172"/>
      <c r="VA171" s="172"/>
      <c r="VB171" s="172"/>
      <c r="VC171" s="172"/>
      <c r="VD171" s="172"/>
      <c r="VE171" s="172"/>
      <c r="VF171" s="172"/>
      <c r="VG171" s="172"/>
      <c r="VH171" s="172"/>
      <c r="VI171" s="172"/>
      <c r="VJ171" s="172"/>
      <c r="VK171" s="172"/>
      <c r="VL171" s="172"/>
      <c r="VM171" s="172"/>
      <c r="VN171" s="172"/>
      <c r="VO171" s="172"/>
      <c r="VP171" s="172"/>
      <c r="VQ171" s="172"/>
      <c r="VR171" s="172"/>
      <c r="VS171" s="172"/>
      <c r="VT171" s="172"/>
      <c r="VU171" s="172"/>
      <c r="VV171" s="172"/>
      <c r="VW171" s="172"/>
      <c r="VX171" s="172"/>
      <c r="VY171" s="172"/>
      <c r="VZ171" s="172"/>
      <c r="WA171" s="172"/>
      <c r="WB171" s="172"/>
      <c r="WC171" s="172"/>
      <c r="WD171" s="172"/>
      <c r="WE171" s="172"/>
      <c r="WF171" s="172"/>
      <c r="WG171" s="172"/>
      <c r="WH171" s="172"/>
      <c r="WI171" s="172"/>
      <c r="WJ171" s="172"/>
      <c r="WK171" s="172"/>
      <c r="WL171" s="172"/>
      <c r="WM171" s="172"/>
      <c r="WN171" s="172"/>
      <c r="WO171" s="172"/>
      <c r="WP171" s="172"/>
      <c r="WQ171" s="172"/>
      <c r="WR171" s="172"/>
      <c r="WS171" s="172"/>
      <c r="WT171" s="172"/>
      <c r="WU171" s="172"/>
      <c r="WV171" s="172"/>
      <c r="WW171" s="172"/>
      <c r="WX171" s="172"/>
      <c r="WY171" s="172"/>
      <c r="WZ171" s="172"/>
      <c r="XA171" s="172"/>
      <c r="XB171" s="172"/>
      <c r="XC171" s="172"/>
      <c r="XD171" s="172"/>
      <c r="XE171" s="172"/>
      <c r="XF171" s="172"/>
      <c r="XG171" s="172"/>
      <c r="XH171" s="172"/>
      <c r="XI171" s="172"/>
      <c r="XJ171" s="172"/>
      <c r="XK171" s="172"/>
      <c r="XL171" s="172"/>
      <c r="XM171" s="172"/>
      <c r="XN171" s="172"/>
      <c r="XO171" s="172"/>
      <c r="XP171" s="172"/>
      <c r="XQ171" s="172"/>
      <c r="XR171" s="172"/>
      <c r="XS171" s="172"/>
      <c r="XT171" s="172"/>
      <c r="XU171" s="172"/>
      <c r="XV171" s="172"/>
      <c r="XW171" s="172"/>
      <c r="XX171" s="172"/>
      <c r="XY171" s="172"/>
      <c r="XZ171" s="172"/>
      <c r="YA171" s="172"/>
      <c r="YB171" s="172"/>
      <c r="YC171" s="172"/>
      <c r="YD171" s="172"/>
      <c r="YE171" s="172"/>
      <c r="YF171" s="172"/>
      <c r="YG171" s="172"/>
      <c r="YH171" s="172"/>
      <c r="YI171" s="172"/>
      <c r="YJ171" s="172"/>
      <c r="YK171" s="172"/>
      <c r="YL171" s="172"/>
      <c r="YM171" s="172"/>
      <c r="YN171" s="172"/>
      <c r="YO171" s="172"/>
      <c r="YP171" s="172"/>
      <c r="YQ171" s="172"/>
      <c r="YR171" s="172"/>
      <c r="YS171" s="172"/>
      <c r="YT171" s="172"/>
      <c r="YU171" s="172"/>
      <c r="YV171" s="172"/>
      <c r="YW171" s="172"/>
      <c r="YX171" s="172"/>
      <c r="YY171" s="172"/>
      <c r="YZ171" s="172"/>
      <c r="ZA171" s="172"/>
      <c r="ZB171" s="172"/>
      <c r="ZC171" s="172"/>
      <c r="ZD171" s="172"/>
      <c r="ZE171" s="172"/>
      <c r="ZF171" s="172"/>
      <c r="ZG171" s="172"/>
      <c r="ZH171" s="172"/>
      <c r="ZI171" s="172"/>
      <c r="ZJ171" s="172"/>
      <c r="ZK171" s="172"/>
      <c r="ZL171" s="172"/>
      <c r="ZM171" s="172"/>
      <c r="ZN171" s="172"/>
      <c r="ZO171" s="172"/>
      <c r="ZP171" s="172"/>
      <c r="ZQ171" s="172"/>
      <c r="ZR171" s="172"/>
      <c r="ZS171" s="172"/>
      <c r="ZT171" s="172"/>
      <c r="ZU171" s="172"/>
      <c r="ZV171" s="172"/>
      <c r="ZW171" s="172"/>
      <c r="ZX171" s="172"/>
      <c r="ZY171" s="172"/>
      <c r="ZZ171" s="172"/>
      <c r="AAA171" s="172"/>
      <c r="AAB171" s="172"/>
      <c r="AAC171" s="172"/>
      <c r="AAD171" s="172"/>
      <c r="AAE171" s="172"/>
      <c r="AAF171" s="172"/>
      <c r="AAG171" s="172"/>
      <c r="AAH171" s="172"/>
      <c r="AAI171" s="172"/>
      <c r="AAJ171" s="172"/>
      <c r="AAK171" s="172"/>
      <c r="AAL171" s="172"/>
      <c r="AAM171" s="172"/>
      <c r="AAN171" s="172"/>
      <c r="AAO171" s="172"/>
      <c r="AAP171" s="172"/>
      <c r="AAQ171" s="172"/>
      <c r="AAR171" s="172"/>
      <c r="AAS171" s="172"/>
      <c r="AAT171" s="172"/>
      <c r="AAU171" s="172"/>
      <c r="AAV171" s="172"/>
      <c r="AAW171" s="172"/>
      <c r="AAX171" s="172"/>
      <c r="AAY171" s="172"/>
      <c r="AAZ171" s="172"/>
      <c r="ABA171" s="172"/>
      <c r="ABB171" s="172"/>
      <c r="ABC171" s="172"/>
      <c r="ABD171" s="172"/>
      <c r="ABE171" s="172"/>
      <c r="ABF171" s="172"/>
      <c r="ABG171" s="172"/>
      <c r="ABH171" s="172"/>
      <c r="ABI171" s="172"/>
      <c r="ABJ171" s="172"/>
      <c r="ABK171" s="172"/>
      <c r="ABL171" s="172"/>
      <c r="ABM171" s="172"/>
      <c r="ABN171" s="172"/>
      <c r="ABO171" s="172"/>
      <c r="ABP171" s="172"/>
      <c r="ABQ171" s="172"/>
      <c r="ABR171" s="172"/>
      <c r="ABS171" s="172"/>
      <c r="ABT171" s="172"/>
      <c r="ABU171" s="172"/>
      <c r="ABV171" s="172"/>
      <c r="ABW171" s="172"/>
      <c r="ABX171" s="172"/>
      <c r="ABY171" s="172"/>
      <c r="ABZ171" s="172"/>
      <c r="ACA171" s="172"/>
      <c r="ACB171" s="172"/>
      <c r="ACC171" s="172"/>
      <c r="ACD171" s="172"/>
      <c r="ACE171" s="172"/>
      <c r="ACF171" s="172"/>
      <c r="ACG171" s="172"/>
      <c r="ACH171" s="172"/>
      <c r="ACI171" s="172"/>
      <c r="ACJ171" s="172"/>
      <c r="ACK171" s="172"/>
      <c r="ACL171" s="172"/>
      <c r="ACM171" s="172"/>
      <c r="ACN171" s="172"/>
      <c r="ACO171" s="172"/>
      <c r="ACP171" s="172"/>
      <c r="ACQ171" s="172"/>
      <c r="ACR171" s="172"/>
      <c r="ACS171" s="172"/>
      <c r="ACT171" s="172"/>
      <c r="ACU171" s="172"/>
      <c r="ACV171" s="172"/>
      <c r="ACW171" s="172"/>
      <c r="ACX171" s="172"/>
      <c r="ACY171" s="172"/>
      <c r="ACZ171" s="172"/>
      <c r="ADA171" s="172"/>
      <c r="ADB171" s="172"/>
      <c r="ADC171" s="172"/>
      <c r="ADD171" s="172"/>
      <c r="ADE171" s="172"/>
      <c r="ADF171" s="172"/>
      <c r="ADG171" s="172"/>
      <c r="ADH171" s="172"/>
      <c r="ADI171" s="172"/>
      <c r="ADJ171" s="172"/>
      <c r="ADK171" s="172"/>
      <c r="ADL171" s="172"/>
      <c r="ADM171" s="172"/>
      <c r="ADN171" s="172"/>
      <c r="ADO171" s="172"/>
      <c r="ADP171" s="172"/>
      <c r="ADQ171" s="172"/>
      <c r="ADR171" s="172"/>
      <c r="ADS171" s="172"/>
      <c r="ADT171" s="172"/>
      <c r="ADU171" s="172"/>
      <c r="ADV171" s="172"/>
      <c r="ADW171" s="172"/>
      <c r="ADX171" s="172"/>
      <c r="ADY171" s="172"/>
      <c r="ADZ171" s="172"/>
      <c r="AEA171" s="172"/>
      <c r="AEB171" s="172"/>
      <c r="AEC171" s="172"/>
      <c r="AED171" s="172"/>
      <c r="AEE171" s="172"/>
      <c r="AEF171" s="172"/>
      <c r="AEG171" s="172"/>
      <c r="AEH171" s="172"/>
      <c r="AEI171" s="172"/>
      <c r="AEJ171" s="172"/>
      <c r="AEK171" s="172"/>
      <c r="AEL171" s="172"/>
      <c r="AEM171" s="172"/>
      <c r="AEN171" s="172"/>
      <c r="AEO171" s="172"/>
      <c r="AEP171" s="172"/>
      <c r="AEQ171" s="172"/>
      <c r="AER171" s="172"/>
      <c r="AES171" s="172"/>
      <c r="AET171" s="172"/>
      <c r="AEU171" s="172"/>
      <c r="AEV171" s="172"/>
      <c r="AEW171" s="172"/>
      <c r="AEX171" s="172"/>
      <c r="AEY171" s="172"/>
      <c r="AEZ171" s="172"/>
      <c r="AFA171" s="172"/>
      <c r="AFB171" s="172"/>
      <c r="AFC171" s="172"/>
      <c r="AFD171" s="172"/>
      <c r="AFE171" s="172"/>
      <c r="AFF171" s="172"/>
      <c r="AFG171" s="172"/>
      <c r="AFH171" s="172"/>
      <c r="AFI171" s="172"/>
      <c r="AFJ171" s="172"/>
      <c r="AFK171" s="172"/>
      <c r="AFL171" s="172"/>
      <c r="AFM171" s="172"/>
      <c r="AFN171" s="172"/>
      <c r="AFO171" s="172"/>
      <c r="AFP171" s="172"/>
      <c r="AFQ171" s="172"/>
      <c r="AFR171" s="172"/>
      <c r="AFS171" s="172"/>
      <c r="AFT171" s="172"/>
      <c r="AFU171" s="172"/>
      <c r="AFV171" s="172"/>
      <c r="AFW171" s="172"/>
      <c r="AFX171" s="172"/>
      <c r="AFY171" s="172"/>
      <c r="AFZ171" s="172"/>
      <c r="AGA171" s="172"/>
      <c r="AGB171" s="172"/>
      <c r="AGC171" s="172"/>
      <c r="AGD171" s="172"/>
      <c r="AGE171" s="172"/>
      <c r="AGF171" s="172"/>
      <c r="AGG171" s="172"/>
      <c r="AGH171" s="172"/>
      <c r="AGI171" s="172"/>
      <c r="AGJ171" s="172"/>
      <c r="AGK171" s="172"/>
      <c r="AGL171" s="172"/>
      <c r="AGM171" s="172"/>
      <c r="AGN171" s="172"/>
      <c r="AGO171" s="172"/>
      <c r="AGP171" s="172"/>
      <c r="AGQ171" s="172"/>
      <c r="AGR171" s="172"/>
      <c r="AGS171" s="172"/>
      <c r="AGT171" s="172"/>
      <c r="AGU171" s="172"/>
      <c r="AGV171" s="172"/>
      <c r="AGW171" s="172"/>
      <c r="AGX171" s="172"/>
      <c r="AGY171" s="172"/>
      <c r="AGZ171" s="172"/>
      <c r="AHA171" s="172"/>
      <c r="AHB171" s="172"/>
      <c r="AHC171" s="172"/>
      <c r="AHD171" s="172"/>
      <c r="AHE171" s="172"/>
      <c r="AHF171" s="172"/>
      <c r="AHG171" s="172"/>
      <c r="AHH171" s="172"/>
      <c r="AHI171" s="172"/>
      <c r="AHJ171" s="172"/>
      <c r="AHK171" s="172"/>
      <c r="AHL171" s="172"/>
      <c r="AHM171" s="172"/>
      <c r="AHN171" s="172"/>
      <c r="AHO171" s="172"/>
      <c r="AHP171" s="172"/>
      <c r="AHQ171" s="172"/>
      <c r="AHR171" s="172"/>
      <c r="AHS171" s="172"/>
      <c r="AHT171" s="172"/>
      <c r="AHU171" s="172"/>
      <c r="AHV171" s="172"/>
      <c r="AHW171" s="172"/>
      <c r="AHX171" s="172"/>
      <c r="AHY171" s="172"/>
      <c r="AHZ171" s="172"/>
      <c r="AIA171" s="172"/>
      <c r="AIB171" s="172"/>
      <c r="AIC171" s="172"/>
      <c r="AID171" s="172"/>
      <c r="AIE171" s="172"/>
      <c r="AIF171" s="172"/>
      <c r="AIG171" s="172"/>
      <c r="AIH171" s="172"/>
      <c r="AII171" s="172"/>
      <c r="AIJ171" s="172"/>
      <c r="AIK171" s="172"/>
      <c r="AIL171" s="172"/>
      <c r="AIM171" s="172"/>
      <c r="AIN171" s="172"/>
      <c r="AIO171" s="172"/>
      <c r="AIP171" s="172"/>
      <c r="AIQ171" s="172"/>
      <c r="AIR171" s="172"/>
      <c r="AIS171" s="172"/>
      <c r="AIT171" s="172"/>
      <c r="AIU171" s="172"/>
      <c r="AIV171" s="172"/>
      <c r="AIW171" s="172"/>
      <c r="AIX171" s="172"/>
      <c r="AIY171" s="172"/>
      <c r="AIZ171" s="172"/>
      <c r="AJA171" s="172"/>
      <c r="AJB171" s="172"/>
      <c r="AJC171" s="172"/>
      <c r="AJD171" s="172"/>
      <c r="AJE171" s="172"/>
      <c r="AJF171" s="172"/>
      <c r="AJG171" s="172"/>
      <c r="AJH171" s="172"/>
      <c r="AJI171" s="172"/>
      <c r="AJJ171" s="172"/>
      <c r="AJK171" s="172"/>
      <c r="AJL171" s="172"/>
      <c r="AJM171" s="172"/>
      <c r="AJN171" s="172"/>
      <c r="AJO171" s="172"/>
      <c r="AJP171" s="172"/>
      <c r="AJQ171" s="172"/>
      <c r="AJR171" s="172"/>
      <c r="AJS171" s="172"/>
      <c r="AJT171" s="172"/>
      <c r="AJU171" s="172"/>
      <c r="AJV171" s="172"/>
      <c r="AJW171" s="172"/>
      <c r="AJX171" s="172"/>
      <c r="AJY171" s="172"/>
      <c r="AJZ171" s="172"/>
      <c r="AKA171" s="172"/>
      <c r="AKB171" s="172"/>
      <c r="AKC171" s="172"/>
      <c r="AKD171" s="172"/>
      <c r="AKE171" s="172"/>
      <c r="AKF171" s="172"/>
      <c r="AKG171" s="172"/>
      <c r="AKH171" s="172"/>
      <c r="AKI171" s="172"/>
      <c r="AKJ171" s="172"/>
      <c r="AKK171" s="172"/>
      <c r="AKL171" s="172"/>
      <c r="AKM171" s="172"/>
      <c r="AKN171" s="172"/>
      <c r="AKO171" s="172"/>
      <c r="AKP171" s="172"/>
      <c r="AKQ171" s="172"/>
      <c r="AKR171" s="172"/>
      <c r="AKS171" s="172"/>
      <c r="AKT171" s="172"/>
      <c r="AKU171" s="172"/>
      <c r="AKV171" s="172"/>
      <c r="AKW171" s="172"/>
      <c r="AKX171" s="172"/>
      <c r="AKY171" s="172"/>
      <c r="AKZ171" s="172"/>
      <c r="ALA171" s="172"/>
      <c r="ALB171" s="172"/>
      <c r="ALC171" s="172"/>
      <c r="ALD171" s="172"/>
      <c r="ALE171" s="172"/>
      <c r="ALF171" s="172"/>
      <c r="ALG171" s="172"/>
      <c r="ALH171" s="172"/>
      <c r="ALI171" s="172"/>
      <c r="ALJ171" s="172"/>
      <c r="ALK171" s="172"/>
      <c r="ALL171" s="172"/>
      <c r="ALM171" s="172"/>
      <c r="ALN171" s="172"/>
      <c r="ALO171" s="172"/>
      <c r="ALP171" s="172"/>
      <c r="ALQ171" s="172"/>
      <c r="ALR171" s="172"/>
      <c r="ALS171" s="172"/>
      <c r="ALT171" s="172"/>
      <c r="ALU171" s="172"/>
      <c r="ALV171" s="172"/>
      <c r="ALW171" s="172"/>
      <c r="ALX171" s="172"/>
      <c r="ALY171" s="172"/>
      <c r="ALZ171" s="172"/>
      <c r="AMA171" s="172"/>
      <c r="AMB171" s="172"/>
      <c r="AMC171" s="172"/>
      <c r="AMD171" s="172"/>
      <c r="AME171" s="172"/>
      <c r="AMF171" s="172"/>
      <c r="AMG171" s="172"/>
      <c r="AMH171" s="172"/>
      <c r="AMI171" s="172"/>
      <c r="AMJ171" s="172"/>
      <c r="AMK171" s="172"/>
      <c r="AML171" s="172"/>
    </row>
    <row r="172" spans="1:1026" s="282" customFormat="1">
      <c r="A172" s="408" t="s">
        <v>603</v>
      </c>
      <c r="B172" s="408" t="s">
        <v>604</v>
      </c>
      <c r="C172" s="154">
        <f t="shared" si="169"/>
        <v>17</v>
      </c>
      <c r="D172" s="167">
        <f t="shared" si="170"/>
        <v>68</v>
      </c>
      <c r="E172" s="166" t="str">
        <f t="shared" si="171"/>
        <v>9C</v>
      </c>
      <c r="F172" s="367" t="str">
        <f t="shared" si="172"/>
        <v>1B</v>
      </c>
      <c r="G172" s="367" t="str">
        <f t="shared" si="173"/>
        <v>08</v>
      </c>
      <c r="H172" s="367" t="str">
        <f t="shared" si="174"/>
        <v>57</v>
      </c>
      <c r="I172" s="367" t="str">
        <f t="shared" si="175"/>
        <v>00</v>
      </c>
      <c r="J172" s="367" t="str">
        <f t="shared" si="176"/>
        <v>51</v>
      </c>
      <c r="K172" s="367" t="str">
        <f t="shared" si="177"/>
        <v>06</v>
      </c>
      <c r="L172" s="367" t="str">
        <f t="shared" si="178"/>
        <v>6D</v>
      </c>
      <c r="M172" s="367" t="str">
        <f t="shared" si="179"/>
        <v>4</v>
      </c>
      <c r="N172" s="367" t="str">
        <f t="shared" si="180"/>
        <v/>
      </c>
      <c r="O172" s="156" t="str">
        <f t="shared" si="181"/>
        <v/>
      </c>
      <c r="P172" s="157" t="str">
        <f t="shared" si="225"/>
        <v>1</v>
      </c>
      <c r="Q172" s="158" t="str">
        <f t="shared" si="225"/>
        <v>0</v>
      </c>
      <c r="R172" s="158" t="str">
        <f t="shared" si="225"/>
        <v>0</v>
      </c>
      <c r="S172" s="159" t="str">
        <f t="shared" si="225"/>
        <v>1</v>
      </c>
      <c r="T172" s="158" t="str">
        <f t="shared" si="225"/>
        <v>1</v>
      </c>
      <c r="U172" s="158" t="str">
        <f t="shared" si="225"/>
        <v>1</v>
      </c>
      <c r="V172" s="158" t="str">
        <f t="shared" si="225"/>
        <v>0</v>
      </c>
      <c r="W172" s="159" t="str">
        <f t="shared" si="225"/>
        <v>0</v>
      </c>
      <c r="X172" s="158" t="str">
        <f t="shared" si="226"/>
        <v>0</v>
      </c>
      <c r="Y172" s="158" t="str">
        <f t="shared" si="226"/>
        <v>0</v>
      </c>
      <c r="Z172" s="158" t="str">
        <f t="shared" si="226"/>
        <v>0</v>
      </c>
      <c r="AA172" s="159" t="str">
        <f t="shared" si="226"/>
        <v>1</v>
      </c>
      <c r="AB172" s="161" t="str">
        <f t="shared" si="226"/>
        <v>1</v>
      </c>
      <c r="AC172" s="161" t="str">
        <f t="shared" si="226"/>
        <v>0</v>
      </c>
      <c r="AD172" s="158" t="str">
        <f t="shared" si="226"/>
        <v>1</v>
      </c>
      <c r="AE172" s="159" t="str">
        <f t="shared" si="226"/>
        <v>1</v>
      </c>
      <c r="AF172" s="367" t="str">
        <f t="shared" si="227"/>
        <v>0</v>
      </c>
      <c r="AG172" s="162" t="str">
        <f t="shared" si="227"/>
        <v>0</v>
      </c>
      <c r="AH172" s="163" t="str">
        <f t="shared" si="227"/>
        <v>0</v>
      </c>
      <c r="AI172" s="165" t="str">
        <f t="shared" si="227"/>
        <v>0</v>
      </c>
      <c r="AJ172" s="164" t="str">
        <f t="shared" si="227"/>
        <v>1</v>
      </c>
      <c r="AK172" s="164" t="str">
        <f t="shared" si="227"/>
        <v>0</v>
      </c>
      <c r="AL172" s="289" t="str">
        <f t="shared" si="227"/>
        <v>0</v>
      </c>
      <c r="AM172" s="165" t="str">
        <f t="shared" si="227"/>
        <v>0</v>
      </c>
      <c r="AN172" s="230" t="str">
        <f t="shared" si="228"/>
        <v>0</v>
      </c>
      <c r="AO172" s="230" t="str">
        <f t="shared" si="228"/>
        <v>1</v>
      </c>
      <c r="AP172" s="230" t="str">
        <f t="shared" si="228"/>
        <v>0</v>
      </c>
      <c r="AQ172" s="231" t="str">
        <f t="shared" si="228"/>
        <v>1</v>
      </c>
      <c r="AR172" s="230" t="str">
        <f t="shared" si="228"/>
        <v>0</v>
      </c>
      <c r="AS172" s="230" t="str">
        <f t="shared" si="228"/>
        <v>1</v>
      </c>
      <c r="AT172" s="230" t="str">
        <f t="shared" si="228"/>
        <v>1</v>
      </c>
      <c r="AU172" s="231" t="str">
        <f t="shared" si="228"/>
        <v>1</v>
      </c>
      <c r="AV172" s="230" t="str">
        <f t="shared" si="229"/>
        <v>0</v>
      </c>
      <c r="AW172" s="232" t="str">
        <f t="shared" si="229"/>
        <v>0</v>
      </c>
      <c r="AX172" s="232" t="str">
        <f t="shared" si="229"/>
        <v>0</v>
      </c>
      <c r="AY172" s="233" t="str">
        <f t="shared" si="229"/>
        <v>0</v>
      </c>
      <c r="AZ172" s="232" t="str">
        <f t="shared" si="229"/>
        <v>0</v>
      </c>
      <c r="BA172" s="232" t="str">
        <f t="shared" si="229"/>
        <v>0</v>
      </c>
      <c r="BB172" s="232" t="str">
        <f t="shared" si="229"/>
        <v>0</v>
      </c>
      <c r="BC172" s="233" t="str">
        <f t="shared" si="229"/>
        <v>0</v>
      </c>
      <c r="BD172" s="168" t="str">
        <f t="shared" si="230"/>
        <v>0</v>
      </c>
      <c r="BE172" s="168" t="str">
        <f t="shared" si="230"/>
        <v>1</v>
      </c>
      <c r="BF172" s="168" t="str">
        <f t="shared" si="230"/>
        <v>0</v>
      </c>
      <c r="BG172" s="169" t="str">
        <f t="shared" si="230"/>
        <v>1</v>
      </c>
      <c r="BH172" s="168" t="str">
        <f t="shared" si="230"/>
        <v>0</v>
      </c>
      <c r="BI172" s="168" t="str">
        <f t="shared" si="230"/>
        <v>0</v>
      </c>
      <c r="BJ172" s="168" t="str">
        <f t="shared" si="230"/>
        <v>0</v>
      </c>
      <c r="BK172" s="169" t="str">
        <f t="shared" si="230"/>
        <v>1</v>
      </c>
      <c r="BL172" s="168" t="str">
        <f t="shared" si="231"/>
        <v>0</v>
      </c>
      <c r="BM172" s="168" t="str">
        <f t="shared" si="231"/>
        <v>0</v>
      </c>
      <c r="BN172" s="168" t="str">
        <f t="shared" si="231"/>
        <v>0</v>
      </c>
      <c r="BO172" s="169" t="str">
        <f t="shared" si="231"/>
        <v>0</v>
      </c>
      <c r="BP172" s="168" t="str">
        <f t="shared" si="231"/>
        <v>0</v>
      </c>
      <c r="BQ172" s="168" t="str">
        <f t="shared" si="231"/>
        <v>1</v>
      </c>
      <c r="BR172" s="168" t="str">
        <f t="shared" si="231"/>
        <v>1</v>
      </c>
      <c r="BS172" s="169" t="str">
        <f t="shared" si="231"/>
        <v>0</v>
      </c>
      <c r="BT172" s="302" t="str">
        <f t="shared" si="232"/>
        <v>0</v>
      </c>
      <c r="BU172" s="302" t="str">
        <f t="shared" si="232"/>
        <v>1</v>
      </c>
      <c r="BV172" s="302" t="str">
        <f t="shared" si="232"/>
        <v>1</v>
      </c>
      <c r="BW172" s="303" t="str">
        <f t="shared" si="232"/>
        <v>0</v>
      </c>
      <c r="BX172" s="302" t="str">
        <f t="shared" si="232"/>
        <v>1</v>
      </c>
      <c r="BY172" s="302" t="str">
        <f t="shared" si="232"/>
        <v>1</v>
      </c>
      <c r="BZ172" s="302" t="str">
        <f t="shared" si="232"/>
        <v>0</v>
      </c>
      <c r="CA172" s="303" t="str">
        <f t="shared" si="232"/>
        <v>1</v>
      </c>
      <c r="CB172" s="164" t="str">
        <f t="shared" si="233"/>
        <v>0</v>
      </c>
      <c r="CC172" s="289" t="str">
        <f t="shared" si="233"/>
        <v>1</v>
      </c>
      <c r="CD172" s="340" t="str">
        <f t="shared" si="233"/>
        <v>0</v>
      </c>
      <c r="CE172" s="341" t="str">
        <f t="shared" si="233"/>
        <v>0</v>
      </c>
      <c r="CF172" s="340" t="str">
        <f t="shared" si="233"/>
        <v>0</v>
      </c>
      <c r="CG172" s="340" t="str">
        <f t="shared" si="233"/>
        <v>0</v>
      </c>
      <c r="CH172" s="340" t="str">
        <f t="shared" si="233"/>
        <v>0</v>
      </c>
      <c r="CI172" s="341" t="str">
        <f t="shared" si="233"/>
        <v>0</v>
      </c>
      <c r="CJ172" s="367"/>
      <c r="CK172" s="367"/>
      <c r="CL172" s="32" t="str">
        <f t="shared" si="223"/>
        <v>9C1B</v>
      </c>
      <c r="CM172" s="285">
        <f t="shared" si="182"/>
        <v>87</v>
      </c>
      <c r="CN172" s="285">
        <f t="shared" si="183"/>
        <v>97</v>
      </c>
      <c r="CO172" s="142">
        <f t="shared" si="184"/>
        <v>71.7</v>
      </c>
      <c r="CP172" s="142">
        <f t="shared" si="185"/>
        <v>22.055555555555557</v>
      </c>
      <c r="CQ172" s="154">
        <f t="shared" si="224"/>
        <v>4</v>
      </c>
      <c r="CR172" s="367"/>
      <c r="CS172" s="170">
        <f t="shared" si="186"/>
        <v>9</v>
      </c>
      <c r="CT172" s="23">
        <f t="shared" si="187"/>
        <v>12</v>
      </c>
      <c r="CU172" s="171">
        <f t="shared" si="188"/>
        <v>1</v>
      </c>
      <c r="CV172" s="23">
        <f t="shared" si="189"/>
        <v>11</v>
      </c>
      <c r="CW172" s="172">
        <f t="shared" si="190"/>
        <v>0</v>
      </c>
      <c r="CX172" s="24">
        <f t="shared" si="191"/>
        <v>8</v>
      </c>
      <c r="CY172" s="267">
        <f t="shared" si="192"/>
        <v>5</v>
      </c>
      <c r="CZ172" s="268">
        <f t="shared" si="193"/>
        <v>7</v>
      </c>
      <c r="DA172" s="267">
        <f t="shared" si="194"/>
        <v>0</v>
      </c>
      <c r="DB172" s="268">
        <f t="shared" si="195"/>
        <v>0</v>
      </c>
      <c r="DC172" s="173">
        <f t="shared" si="196"/>
        <v>5</v>
      </c>
      <c r="DD172" s="26">
        <f t="shared" si="197"/>
        <v>1</v>
      </c>
      <c r="DE172" s="173">
        <f t="shared" si="198"/>
        <v>0</v>
      </c>
      <c r="DF172" s="26">
        <f t="shared" si="199"/>
        <v>6</v>
      </c>
      <c r="DG172" s="326">
        <f t="shared" si="200"/>
        <v>6</v>
      </c>
      <c r="DH172" s="327">
        <f t="shared" si="201"/>
        <v>13</v>
      </c>
      <c r="DI172" s="172">
        <f t="shared" si="202"/>
        <v>4</v>
      </c>
      <c r="DJ172" s="24">
        <f t="shared" si="203"/>
        <v>0</v>
      </c>
      <c r="DK172" s="172"/>
      <c r="DL172" s="19">
        <f t="shared" si="204"/>
        <v>156</v>
      </c>
      <c r="DM172" s="19">
        <f t="shared" si="205"/>
        <v>27</v>
      </c>
      <c r="DN172" s="174">
        <f t="shared" si="206"/>
        <v>8</v>
      </c>
      <c r="DO172" s="278">
        <f t="shared" si="207"/>
        <v>87</v>
      </c>
      <c r="DP172" s="278">
        <f t="shared" si="208"/>
        <v>0</v>
      </c>
      <c r="DQ172" s="20">
        <f t="shared" si="209"/>
        <v>81</v>
      </c>
      <c r="DR172" s="20">
        <f t="shared" si="210"/>
        <v>6</v>
      </c>
      <c r="DS172" s="337">
        <f t="shared" si="211"/>
        <v>109</v>
      </c>
      <c r="DT172" s="174">
        <f t="shared" si="212"/>
        <v>64</v>
      </c>
      <c r="DU172" s="172">
        <f t="shared" si="213"/>
        <v>109</v>
      </c>
      <c r="DV172" s="172"/>
      <c r="DW172" s="172"/>
      <c r="DX172" s="172"/>
      <c r="DY172" s="172"/>
      <c r="DZ172" s="172"/>
      <c r="EA172" s="172"/>
      <c r="EB172" s="172"/>
      <c r="EC172" s="172"/>
      <c r="ED172" s="172"/>
      <c r="EE172" s="172"/>
      <c r="EF172" s="172"/>
      <c r="EG172" s="172"/>
      <c r="EH172" s="172"/>
      <c r="EI172" s="172"/>
      <c r="EJ172" s="172"/>
      <c r="EK172" s="172"/>
      <c r="EL172" s="172"/>
      <c r="EM172" s="172"/>
      <c r="EN172" s="172"/>
      <c r="EO172" s="172"/>
      <c r="EP172" s="172"/>
      <c r="EQ172" s="172"/>
      <c r="ER172" s="172"/>
      <c r="ES172" s="172"/>
      <c r="ET172" s="172"/>
      <c r="EU172" s="172"/>
      <c r="EV172" s="172"/>
      <c r="EW172" s="172"/>
      <c r="EX172" s="172"/>
      <c r="EY172" s="172"/>
      <c r="EZ172" s="172"/>
      <c r="FA172" s="172"/>
      <c r="FB172" s="172"/>
      <c r="FC172" s="172"/>
      <c r="FD172" s="172"/>
      <c r="FE172" s="172"/>
      <c r="FF172" s="172"/>
      <c r="FG172" s="172"/>
      <c r="FH172" s="172"/>
      <c r="FI172" s="172"/>
      <c r="FJ172" s="172"/>
      <c r="FK172" s="172"/>
      <c r="FL172" s="172"/>
      <c r="FM172" s="172"/>
      <c r="FN172" s="172"/>
      <c r="FO172" s="172"/>
      <c r="FP172" s="172"/>
      <c r="FQ172" s="172"/>
      <c r="FR172" s="172"/>
      <c r="FS172" s="172"/>
      <c r="FT172" s="172"/>
      <c r="FU172" s="172"/>
      <c r="FV172" s="172"/>
      <c r="FW172" s="172"/>
      <c r="FX172" s="172"/>
      <c r="FY172" s="172"/>
      <c r="FZ172" s="172"/>
      <c r="GA172" s="172"/>
      <c r="GB172" s="172"/>
      <c r="GC172" s="172"/>
      <c r="GD172" s="172"/>
      <c r="GE172" s="172"/>
      <c r="GF172" s="172"/>
      <c r="GG172" s="172"/>
      <c r="GH172" s="172"/>
      <c r="GI172" s="172"/>
      <c r="GJ172" s="172"/>
      <c r="GK172" s="172"/>
      <c r="GL172" s="172"/>
      <c r="GM172" s="172"/>
      <c r="GN172" s="172"/>
      <c r="GO172" s="172"/>
      <c r="GP172" s="172"/>
      <c r="GQ172" s="172"/>
      <c r="GR172" s="172"/>
      <c r="GS172" s="172"/>
      <c r="GT172" s="172"/>
      <c r="GU172" s="172"/>
      <c r="GV172" s="172"/>
      <c r="GW172" s="172"/>
      <c r="GX172" s="172"/>
      <c r="GY172" s="172"/>
      <c r="GZ172" s="172"/>
      <c r="HA172" s="172"/>
      <c r="HB172" s="172"/>
      <c r="HC172" s="172"/>
      <c r="HD172" s="172"/>
      <c r="HE172" s="172"/>
      <c r="HF172" s="172"/>
      <c r="HG172" s="172"/>
      <c r="HH172" s="172"/>
      <c r="HI172" s="172"/>
      <c r="HJ172" s="172"/>
      <c r="HK172" s="172"/>
      <c r="HL172" s="172"/>
      <c r="HM172" s="172"/>
      <c r="HN172" s="172"/>
      <c r="HO172" s="172"/>
      <c r="HP172" s="172"/>
      <c r="HQ172" s="172"/>
      <c r="HR172" s="172"/>
      <c r="HS172" s="172"/>
      <c r="HT172" s="172"/>
      <c r="HU172" s="172"/>
      <c r="HV172" s="172"/>
      <c r="HW172" s="172"/>
      <c r="HX172" s="172"/>
      <c r="HY172" s="172"/>
      <c r="HZ172" s="172"/>
      <c r="IA172" s="172"/>
      <c r="IB172" s="172"/>
      <c r="IC172" s="172"/>
      <c r="ID172" s="172"/>
      <c r="IE172" s="172"/>
      <c r="IF172" s="172"/>
      <c r="IG172" s="172"/>
      <c r="IH172" s="172"/>
      <c r="II172" s="172"/>
      <c r="IJ172" s="172"/>
      <c r="IK172" s="172"/>
      <c r="IL172" s="172"/>
      <c r="IM172" s="172"/>
      <c r="IN172" s="172"/>
      <c r="IO172" s="172"/>
      <c r="IP172" s="172"/>
      <c r="IQ172" s="172"/>
      <c r="IR172" s="172"/>
      <c r="IS172" s="172"/>
      <c r="IT172" s="172"/>
      <c r="IU172" s="172"/>
      <c r="IV172" s="172"/>
      <c r="IW172" s="172"/>
      <c r="IX172" s="172"/>
      <c r="IY172" s="172"/>
      <c r="IZ172" s="172"/>
      <c r="JA172" s="172"/>
      <c r="JB172" s="172"/>
      <c r="JC172" s="172"/>
      <c r="JD172" s="172"/>
      <c r="JE172" s="172"/>
      <c r="JF172" s="172"/>
      <c r="JG172" s="172"/>
      <c r="JH172" s="172"/>
      <c r="JI172" s="172"/>
      <c r="JJ172" s="172"/>
      <c r="JK172" s="172"/>
      <c r="JL172" s="172"/>
      <c r="JM172" s="172"/>
      <c r="JN172" s="172"/>
      <c r="JO172" s="172"/>
      <c r="JP172" s="172"/>
      <c r="JQ172" s="172"/>
      <c r="JR172" s="172"/>
      <c r="JS172" s="172"/>
      <c r="JT172" s="172"/>
      <c r="JU172" s="172"/>
      <c r="JV172" s="172"/>
      <c r="JW172" s="172"/>
      <c r="JX172" s="172"/>
      <c r="JY172" s="172"/>
      <c r="JZ172" s="172"/>
      <c r="KA172" s="172"/>
      <c r="KB172" s="172"/>
      <c r="KC172" s="172"/>
      <c r="KD172" s="172"/>
      <c r="KE172" s="172"/>
      <c r="KF172" s="172"/>
      <c r="KG172" s="172"/>
      <c r="KH172" s="172"/>
      <c r="KI172" s="172"/>
      <c r="KJ172" s="172"/>
      <c r="KK172" s="172"/>
      <c r="KL172" s="172"/>
      <c r="KM172" s="172"/>
      <c r="KN172" s="172"/>
      <c r="KO172" s="172"/>
      <c r="KP172" s="172"/>
      <c r="KQ172" s="172"/>
      <c r="KR172" s="172"/>
      <c r="KS172" s="172"/>
      <c r="KT172" s="172"/>
      <c r="KU172" s="172"/>
      <c r="KV172" s="172"/>
      <c r="KW172" s="172"/>
      <c r="KX172" s="172"/>
      <c r="KY172" s="172"/>
      <c r="KZ172" s="172"/>
      <c r="LA172" s="172"/>
      <c r="LB172" s="172"/>
      <c r="LC172" s="172"/>
      <c r="LD172" s="172"/>
      <c r="LE172" s="172"/>
      <c r="LF172" s="172"/>
      <c r="LG172" s="172"/>
      <c r="LH172" s="172"/>
      <c r="LI172" s="172"/>
      <c r="LJ172" s="172"/>
      <c r="LK172" s="172"/>
      <c r="LL172" s="172"/>
      <c r="LM172" s="172"/>
      <c r="LN172" s="172"/>
      <c r="LO172" s="172"/>
      <c r="LP172" s="172"/>
      <c r="LQ172" s="172"/>
      <c r="LR172" s="172"/>
      <c r="LS172" s="172"/>
      <c r="LT172" s="172"/>
      <c r="LU172" s="172"/>
      <c r="LV172" s="172"/>
      <c r="LW172" s="172"/>
      <c r="LX172" s="172"/>
      <c r="LY172" s="172"/>
      <c r="LZ172" s="172"/>
      <c r="MA172" s="172"/>
      <c r="MB172" s="172"/>
      <c r="MC172" s="172"/>
      <c r="MD172" s="172"/>
      <c r="ME172" s="172"/>
      <c r="MF172" s="172"/>
      <c r="MG172" s="172"/>
      <c r="MH172" s="172"/>
      <c r="MI172" s="172"/>
      <c r="MJ172" s="172"/>
      <c r="MK172" s="172"/>
      <c r="ML172" s="172"/>
      <c r="MM172" s="172"/>
      <c r="MN172" s="172"/>
      <c r="MO172" s="172"/>
      <c r="MP172" s="172"/>
      <c r="MQ172" s="172"/>
      <c r="MR172" s="172"/>
      <c r="MS172" s="172"/>
      <c r="MT172" s="172"/>
      <c r="MU172" s="172"/>
      <c r="MV172" s="172"/>
      <c r="MW172" s="172"/>
      <c r="MX172" s="172"/>
      <c r="MY172" s="172"/>
      <c r="MZ172" s="172"/>
      <c r="NA172" s="172"/>
      <c r="NB172" s="172"/>
      <c r="NC172" s="172"/>
      <c r="ND172" s="172"/>
      <c r="NE172" s="172"/>
      <c r="NF172" s="172"/>
      <c r="NG172" s="172"/>
      <c r="NH172" s="172"/>
      <c r="NI172" s="172"/>
      <c r="NJ172" s="172"/>
      <c r="NK172" s="172"/>
      <c r="NL172" s="172"/>
      <c r="NM172" s="172"/>
      <c r="NN172" s="172"/>
      <c r="NO172" s="172"/>
      <c r="NP172" s="172"/>
      <c r="NQ172" s="172"/>
      <c r="NR172" s="172"/>
      <c r="NS172" s="172"/>
      <c r="NT172" s="172"/>
      <c r="NU172" s="172"/>
      <c r="NV172" s="172"/>
      <c r="NW172" s="172"/>
      <c r="NX172" s="172"/>
      <c r="NY172" s="172"/>
      <c r="NZ172" s="172"/>
      <c r="OA172" s="172"/>
      <c r="OB172" s="172"/>
      <c r="OC172" s="172"/>
      <c r="OD172" s="172"/>
      <c r="OE172" s="172"/>
      <c r="OF172" s="172"/>
      <c r="OG172" s="172"/>
      <c r="OH172" s="172"/>
      <c r="OI172" s="172"/>
      <c r="OJ172" s="172"/>
      <c r="OK172" s="172"/>
      <c r="OL172" s="172"/>
      <c r="OM172" s="172"/>
      <c r="ON172" s="172"/>
      <c r="OO172" s="172"/>
      <c r="OP172" s="172"/>
      <c r="OQ172" s="172"/>
      <c r="OR172" s="172"/>
      <c r="OS172" s="172"/>
      <c r="OT172" s="172"/>
      <c r="OU172" s="172"/>
      <c r="OV172" s="172"/>
      <c r="OW172" s="172"/>
      <c r="OX172" s="172"/>
      <c r="OY172" s="172"/>
      <c r="OZ172" s="172"/>
      <c r="PA172" s="172"/>
      <c r="PB172" s="172"/>
      <c r="PC172" s="172"/>
      <c r="PD172" s="172"/>
      <c r="PE172" s="172"/>
      <c r="PF172" s="172"/>
      <c r="PG172" s="172"/>
      <c r="PH172" s="172"/>
      <c r="PI172" s="172"/>
      <c r="PJ172" s="172"/>
      <c r="PK172" s="172"/>
      <c r="PL172" s="172"/>
      <c r="PM172" s="172"/>
      <c r="PN172" s="172"/>
      <c r="PO172" s="172"/>
      <c r="PP172" s="172"/>
      <c r="PQ172" s="172"/>
      <c r="PR172" s="172"/>
      <c r="PS172" s="172"/>
      <c r="PT172" s="172"/>
      <c r="PU172" s="172"/>
      <c r="PV172" s="172"/>
      <c r="PW172" s="172"/>
      <c r="PX172" s="172"/>
      <c r="PY172" s="172"/>
      <c r="PZ172" s="172"/>
      <c r="QA172" s="172"/>
      <c r="QB172" s="172"/>
      <c r="QC172" s="172"/>
      <c r="QD172" s="172"/>
      <c r="QE172" s="172"/>
      <c r="QF172" s="172"/>
      <c r="QG172" s="172"/>
      <c r="QH172" s="172"/>
      <c r="QI172" s="172"/>
      <c r="QJ172" s="172"/>
      <c r="QK172" s="172"/>
      <c r="QL172" s="172"/>
      <c r="QM172" s="172"/>
      <c r="QN172" s="172"/>
      <c r="QO172" s="172"/>
      <c r="QP172" s="172"/>
      <c r="QQ172" s="172"/>
      <c r="QR172" s="172"/>
      <c r="QS172" s="172"/>
      <c r="QT172" s="172"/>
      <c r="QU172" s="172"/>
      <c r="QV172" s="172"/>
      <c r="QW172" s="172"/>
      <c r="QX172" s="172"/>
      <c r="QY172" s="172"/>
      <c r="QZ172" s="172"/>
      <c r="RA172" s="172"/>
      <c r="RB172" s="172"/>
      <c r="RC172" s="172"/>
      <c r="RD172" s="172"/>
      <c r="RE172" s="172"/>
      <c r="RF172" s="172"/>
      <c r="RG172" s="172"/>
      <c r="RH172" s="172"/>
      <c r="RI172" s="172"/>
      <c r="RJ172" s="172"/>
      <c r="RK172" s="172"/>
      <c r="RL172" s="172"/>
      <c r="RM172" s="172"/>
      <c r="RN172" s="172"/>
      <c r="RO172" s="172"/>
      <c r="RP172" s="172"/>
      <c r="RQ172" s="172"/>
      <c r="RR172" s="172"/>
      <c r="RS172" s="172"/>
      <c r="RT172" s="172"/>
      <c r="RU172" s="172"/>
      <c r="RV172" s="172"/>
      <c r="RW172" s="172"/>
      <c r="RX172" s="172"/>
      <c r="RY172" s="172"/>
      <c r="RZ172" s="172"/>
      <c r="SA172" s="172"/>
      <c r="SB172" s="172"/>
      <c r="SC172" s="172"/>
      <c r="SD172" s="172"/>
      <c r="SE172" s="172"/>
      <c r="SF172" s="172"/>
      <c r="SG172" s="172"/>
      <c r="SH172" s="172"/>
      <c r="SI172" s="172"/>
      <c r="SJ172" s="172"/>
      <c r="SK172" s="172"/>
      <c r="SL172" s="172"/>
      <c r="SM172" s="172"/>
      <c r="SN172" s="172"/>
      <c r="SO172" s="172"/>
      <c r="SP172" s="172"/>
      <c r="SQ172" s="172"/>
      <c r="SR172" s="172"/>
      <c r="SS172" s="172"/>
      <c r="ST172" s="172"/>
      <c r="SU172" s="172"/>
      <c r="SV172" s="172"/>
      <c r="SW172" s="172"/>
      <c r="SX172" s="172"/>
      <c r="SY172" s="172"/>
      <c r="SZ172" s="172"/>
      <c r="TA172" s="172"/>
      <c r="TB172" s="172"/>
      <c r="TC172" s="172"/>
      <c r="TD172" s="172"/>
      <c r="TE172" s="172"/>
      <c r="TF172" s="172"/>
      <c r="TG172" s="172"/>
      <c r="TH172" s="172"/>
      <c r="TI172" s="172"/>
      <c r="TJ172" s="172"/>
      <c r="TK172" s="172"/>
      <c r="TL172" s="172"/>
      <c r="TM172" s="172"/>
      <c r="TN172" s="172"/>
      <c r="TO172" s="172"/>
      <c r="TP172" s="172"/>
      <c r="TQ172" s="172"/>
      <c r="TR172" s="172"/>
      <c r="TS172" s="172"/>
      <c r="TT172" s="172"/>
      <c r="TU172" s="172"/>
      <c r="TV172" s="172"/>
      <c r="TW172" s="172"/>
      <c r="TX172" s="172"/>
      <c r="TY172" s="172"/>
      <c r="TZ172" s="172"/>
      <c r="UA172" s="172"/>
      <c r="UB172" s="172"/>
      <c r="UC172" s="172"/>
      <c r="UD172" s="172"/>
      <c r="UE172" s="172"/>
      <c r="UF172" s="172"/>
      <c r="UG172" s="172"/>
      <c r="UH172" s="172"/>
      <c r="UI172" s="172"/>
      <c r="UJ172" s="172"/>
      <c r="UK172" s="172"/>
      <c r="UL172" s="172"/>
      <c r="UM172" s="172"/>
      <c r="UN172" s="172"/>
      <c r="UO172" s="172"/>
      <c r="UP172" s="172"/>
      <c r="UQ172" s="172"/>
      <c r="UR172" s="172"/>
      <c r="US172" s="172"/>
      <c r="UT172" s="172"/>
      <c r="UU172" s="172"/>
      <c r="UV172" s="172"/>
      <c r="UW172" s="172"/>
      <c r="UX172" s="172"/>
      <c r="UY172" s="172"/>
      <c r="UZ172" s="172"/>
      <c r="VA172" s="172"/>
      <c r="VB172" s="172"/>
      <c r="VC172" s="172"/>
      <c r="VD172" s="172"/>
      <c r="VE172" s="172"/>
      <c r="VF172" s="172"/>
      <c r="VG172" s="172"/>
      <c r="VH172" s="172"/>
      <c r="VI172" s="172"/>
      <c r="VJ172" s="172"/>
      <c r="VK172" s="172"/>
      <c r="VL172" s="172"/>
      <c r="VM172" s="172"/>
      <c r="VN172" s="172"/>
      <c r="VO172" s="172"/>
      <c r="VP172" s="172"/>
      <c r="VQ172" s="172"/>
      <c r="VR172" s="172"/>
      <c r="VS172" s="172"/>
      <c r="VT172" s="172"/>
      <c r="VU172" s="172"/>
      <c r="VV172" s="172"/>
      <c r="VW172" s="172"/>
      <c r="VX172" s="172"/>
      <c r="VY172" s="172"/>
      <c r="VZ172" s="172"/>
      <c r="WA172" s="172"/>
      <c r="WB172" s="172"/>
      <c r="WC172" s="172"/>
      <c r="WD172" s="172"/>
      <c r="WE172" s="172"/>
      <c r="WF172" s="172"/>
      <c r="WG172" s="172"/>
      <c r="WH172" s="172"/>
      <c r="WI172" s="172"/>
      <c r="WJ172" s="172"/>
      <c r="WK172" s="172"/>
      <c r="WL172" s="172"/>
      <c r="WM172" s="172"/>
      <c r="WN172" s="172"/>
      <c r="WO172" s="172"/>
      <c r="WP172" s="172"/>
      <c r="WQ172" s="172"/>
      <c r="WR172" s="172"/>
      <c r="WS172" s="172"/>
      <c r="WT172" s="172"/>
      <c r="WU172" s="172"/>
      <c r="WV172" s="172"/>
      <c r="WW172" s="172"/>
      <c r="WX172" s="172"/>
      <c r="WY172" s="172"/>
      <c r="WZ172" s="172"/>
      <c r="XA172" s="172"/>
      <c r="XB172" s="172"/>
      <c r="XC172" s="172"/>
      <c r="XD172" s="172"/>
      <c r="XE172" s="172"/>
      <c r="XF172" s="172"/>
      <c r="XG172" s="172"/>
      <c r="XH172" s="172"/>
      <c r="XI172" s="172"/>
      <c r="XJ172" s="172"/>
      <c r="XK172" s="172"/>
      <c r="XL172" s="172"/>
      <c r="XM172" s="172"/>
      <c r="XN172" s="172"/>
      <c r="XO172" s="172"/>
      <c r="XP172" s="172"/>
      <c r="XQ172" s="172"/>
      <c r="XR172" s="172"/>
      <c r="XS172" s="172"/>
      <c r="XT172" s="172"/>
      <c r="XU172" s="172"/>
      <c r="XV172" s="172"/>
      <c r="XW172" s="172"/>
      <c r="XX172" s="172"/>
      <c r="XY172" s="172"/>
      <c r="XZ172" s="172"/>
      <c r="YA172" s="172"/>
      <c r="YB172" s="172"/>
      <c r="YC172" s="172"/>
      <c r="YD172" s="172"/>
      <c r="YE172" s="172"/>
      <c r="YF172" s="172"/>
      <c r="YG172" s="172"/>
      <c r="YH172" s="172"/>
      <c r="YI172" s="172"/>
      <c r="YJ172" s="172"/>
      <c r="YK172" s="172"/>
      <c r="YL172" s="172"/>
      <c r="YM172" s="172"/>
      <c r="YN172" s="172"/>
      <c r="YO172" s="172"/>
      <c r="YP172" s="172"/>
      <c r="YQ172" s="172"/>
      <c r="YR172" s="172"/>
      <c r="YS172" s="172"/>
      <c r="YT172" s="172"/>
      <c r="YU172" s="172"/>
      <c r="YV172" s="172"/>
      <c r="YW172" s="172"/>
      <c r="YX172" s="172"/>
      <c r="YY172" s="172"/>
      <c r="YZ172" s="172"/>
      <c r="ZA172" s="172"/>
      <c r="ZB172" s="172"/>
      <c r="ZC172" s="172"/>
      <c r="ZD172" s="172"/>
      <c r="ZE172" s="172"/>
      <c r="ZF172" s="172"/>
      <c r="ZG172" s="172"/>
      <c r="ZH172" s="172"/>
      <c r="ZI172" s="172"/>
      <c r="ZJ172" s="172"/>
      <c r="ZK172" s="172"/>
      <c r="ZL172" s="172"/>
      <c r="ZM172" s="172"/>
      <c r="ZN172" s="172"/>
      <c r="ZO172" s="172"/>
      <c r="ZP172" s="172"/>
      <c r="ZQ172" s="172"/>
      <c r="ZR172" s="172"/>
      <c r="ZS172" s="172"/>
      <c r="ZT172" s="172"/>
      <c r="ZU172" s="172"/>
      <c r="ZV172" s="172"/>
      <c r="ZW172" s="172"/>
      <c r="ZX172" s="172"/>
      <c r="ZY172" s="172"/>
      <c r="ZZ172" s="172"/>
      <c r="AAA172" s="172"/>
      <c r="AAB172" s="172"/>
      <c r="AAC172" s="172"/>
      <c r="AAD172" s="172"/>
      <c r="AAE172" s="172"/>
      <c r="AAF172" s="172"/>
      <c r="AAG172" s="172"/>
      <c r="AAH172" s="172"/>
      <c r="AAI172" s="172"/>
      <c r="AAJ172" s="172"/>
      <c r="AAK172" s="172"/>
      <c r="AAL172" s="172"/>
      <c r="AAM172" s="172"/>
      <c r="AAN172" s="172"/>
      <c r="AAO172" s="172"/>
      <c r="AAP172" s="172"/>
      <c r="AAQ172" s="172"/>
      <c r="AAR172" s="172"/>
      <c r="AAS172" s="172"/>
      <c r="AAT172" s="172"/>
      <c r="AAU172" s="172"/>
      <c r="AAV172" s="172"/>
      <c r="AAW172" s="172"/>
      <c r="AAX172" s="172"/>
      <c r="AAY172" s="172"/>
      <c r="AAZ172" s="172"/>
      <c r="ABA172" s="172"/>
      <c r="ABB172" s="172"/>
      <c r="ABC172" s="172"/>
      <c r="ABD172" s="172"/>
      <c r="ABE172" s="172"/>
      <c r="ABF172" s="172"/>
      <c r="ABG172" s="172"/>
      <c r="ABH172" s="172"/>
      <c r="ABI172" s="172"/>
      <c r="ABJ172" s="172"/>
      <c r="ABK172" s="172"/>
      <c r="ABL172" s="172"/>
      <c r="ABM172" s="172"/>
      <c r="ABN172" s="172"/>
      <c r="ABO172" s="172"/>
      <c r="ABP172" s="172"/>
      <c r="ABQ172" s="172"/>
      <c r="ABR172" s="172"/>
      <c r="ABS172" s="172"/>
      <c r="ABT172" s="172"/>
      <c r="ABU172" s="172"/>
      <c r="ABV172" s="172"/>
      <c r="ABW172" s="172"/>
      <c r="ABX172" s="172"/>
      <c r="ABY172" s="172"/>
      <c r="ABZ172" s="172"/>
      <c r="ACA172" s="172"/>
      <c r="ACB172" s="172"/>
      <c r="ACC172" s="172"/>
      <c r="ACD172" s="172"/>
      <c r="ACE172" s="172"/>
      <c r="ACF172" s="172"/>
      <c r="ACG172" s="172"/>
      <c r="ACH172" s="172"/>
      <c r="ACI172" s="172"/>
      <c r="ACJ172" s="172"/>
      <c r="ACK172" s="172"/>
      <c r="ACL172" s="172"/>
      <c r="ACM172" s="172"/>
      <c r="ACN172" s="172"/>
      <c r="ACO172" s="172"/>
      <c r="ACP172" s="172"/>
      <c r="ACQ172" s="172"/>
      <c r="ACR172" s="172"/>
      <c r="ACS172" s="172"/>
      <c r="ACT172" s="172"/>
      <c r="ACU172" s="172"/>
      <c r="ACV172" s="172"/>
      <c r="ACW172" s="172"/>
      <c r="ACX172" s="172"/>
      <c r="ACY172" s="172"/>
      <c r="ACZ172" s="172"/>
      <c r="ADA172" s="172"/>
      <c r="ADB172" s="172"/>
      <c r="ADC172" s="172"/>
      <c r="ADD172" s="172"/>
      <c r="ADE172" s="172"/>
      <c r="ADF172" s="172"/>
      <c r="ADG172" s="172"/>
      <c r="ADH172" s="172"/>
      <c r="ADI172" s="172"/>
      <c r="ADJ172" s="172"/>
      <c r="ADK172" s="172"/>
      <c r="ADL172" s="172"/>
      <c r="ADM172" s="172"/>
      <c r="ADN172" s="172"/>
      <c r="ADO172" s="172"/>
      <c r="ADP172" s="172"/>
      <c r="ADQ172" s="172"/>
      <c r="ADR172" s="172"/>
      <c r="ADS172" s="172"/>
      <c r="ADT172" s="172"/>
      <c r="ADU172" s="172"/>
      <c r="ADV172" s="172"/>
      <c r="ADW172" s="172"/>
      <c r="ADX172" s="172"/>
      <c r="ADY172" s="172"/>
      <c r="ADZ172" s="172"/>
      <c r="AEA172" s="172"/>
      <c r="AEB172" s="172"/>
      <c r="AEC172" s="172"/>
      <c r="AED172" s="172"/>
      <c r="AEE172" s="172"/>
      <c r="AEF172" s="172"/>
      <c r="AEG172" s="172"/>
      <c r="AEH172" s="172"/>
      <c r="AEI172" s="172"/>
      <c r="AEJ172" s="172"/>
      <c r="AEK172" s="172"/>
      <c r="AEL172" s="172"/>
      <c r="AEM172" s="172"/>
      <c r="AEN172" s="172"/>
      <c r="AEO172" s="172"/>
      <c r="AEP172" s="172"/>
      <c r="AEQ172" s="172"/>
      <c r="AER172" s="172"/>
      <c r="AES172" s="172"/>
      <c r="AET172" s="172"/>
      <c r="AEU172" s="172"/>
      <c r="AEV172" s="172"/>
      <c r="AEW172" s="172"/>
      <c r="AEX172" s="172"/>
      <c r="AEY172" s="172"/>
      <c r="AEZ172" s="172"/>
      <c r="AFA172" s="172"/>
      <c r="AFB172" s="172"/>
      <c r="AFC172" s="172"/>
      <c r="AFD172" s="172"/>
      <c r="AFE172" s="172"/>
      <c r="AFF172" s="172"/>
      <c r="AFG172" s="172"/>
      <c r="AFH172" s="172"/>
      <c r="AFI172" s="172"/>
      <c r="AFJ172" s="172"/>
      <c r="AFK172" s="172"/>
      <c r="AFL172" s="172"/>
      <c r="AFM172" s="172"/>
      <c r="AFN172" s="172"/>
      <c r="AFO172" s="172"/>
      <c r="AFP172" s="172"/>
      <c r="AFQ172" s="172"/>
      <c r="AFR172" s="172"/>
      <c r="AFS172" s="172"/>
      <c r="AFT172" s="172"/>
      <c r="AFU172" s="172"/>
      <c r="AFV172" s="172"/>
      <c r="AFW172" s="172"/>
      <c r="AFX172" s="172"/>
      <c r="AFY172" s="172"/>
      <c r="AFZ172" s="172"/>
      <c r="AGA172" s="172"/>
      <c r="AGB172" s="172"/>
      <c r="AGC172" s="172"/>
      <c r="AGD172" s="172"/>
      <c r="AGE172" s="172"/>
      <c r="AGF172" s="172"/>
      <c r="AGG172" s="172"/>
      <c r="AGH172" s="172"/>
      <c r="AGI172" s="172"/>
      <c r="AGJ172" s="172"/>
      <c r="AGK172" s="172"/>
      <c r="AGL172" s="172"/>
      <c r="AGM172" s="172"/>
      <c r="AGN172" s="172"/>
      <c r="AGO172" s="172"/>
      <c r="AGP172" s="172"/>
      <c r="AGQ172" s="172"/>
      <c r="AGR172" s="172"/>
      <c r="AGS172" s="172"/>
      <c r="AGT172" s="172"/>
      <c r="AGU172" s="172"/>
      <c r="AGV172" s="172"/>
      <c r="AGW172" s="172"/>
      <c r="AGX172" s="172"/>
      <c r="AGY172" s="172"/>
      <c r="AGZ172" s="172"/>
      <c r="AHA172" s="172"/>
      <c r="AHB172" s="172"/>
      <c r="AHC172" s="172"/>
      <c r="AHD172" s="172"/>
      <c r="AHE172" s="172"/>
      <c r="AHF172" s="172"/>
      <c r="AHG172" s="172"/>
      <c r="AHH172" s="172"/>
      <c r="AHI172" s="172"/>
      <c r="AHJ172" s="172"/>
      <c r="AHK172" s="172"/>
      <c r="AHL172" s="172"/>
      <c r="AHM172" s="172"/>
      <c r="AHN172" s="172"/>
      <c r="AHO172" s="172"/>
      <c r="AHP172" s="172"/>
      <c r="AHQ172" s="172"/>
      <c r="AHR172" s="172"/>
      <c r="AHS172" s="172"/>
      <c r="AHT172" s="172"/>
      <c r="AHU172" s="172"/>
      <c r="AHV172" s="172"/>
      <c r="AHW172" s="172"/>
      <c r="AHX172" s="172"/>
      <c r="AHY172" s="172"/>
      <c r="AHZ172" s="172"/>
      <c r="AIA172" s="172"/>
      <c r="AIB172" s="172"/>
      <c r="AIC172" s="172"/>
      <c r="AID172" s="172"/>
      <c r="AIE172" s="172"/>
      <c r="AIF172" s="172"/>
      <c r="AIG172" s="172"/>
      <c r="AIH172" s="172"/>
      <c r="AII172" s="172"/>
      <c r="AIJ172" s="172"/>
      <c r="AIK172" s="172"/>
      <c r="AIL172" s="172"/>
      <c r="AIM172" s="172"/>
      <c r="AIN172" s="172"/>
      <c r="AIO172" s="172"/>
      <c r="AIP172" s="172"/>
      <c r="AIQ172" s="172"/>
      <c r="AIR172" s="172"/>
      <c r="AIS172" s="172"/>
      <c r="AIT172" s="172"/>
      <c r="AIU172" s="172"/>
      <c r="AIV172" s="172"/>
      <c r="AIW172" s="172"/>
      <c r="AIX172" s="172"/>
      <c r="AIY172" s="172"/>
      <c r="AIZ172" s="172"/>
      <c r="AJA172" s="172"/>
      <c r="AJB172" s="172"/>
      <c r="AJC172" s="172"/>
      <c r="AJD172" s="172"/>
      <c r="AJE172" s="172"/>
      <c r="AJF172" s="172"/>
      <c r="AJG172" s="172"/>
      <c r="AJH172" s="172"/>
      <c r="AJI172" s="172"/>
      <c r="AJJ172" s="172"/>
      <c r="AJK172" s="172"/>
      <c r="AJL172" s="172"/>
      <c r="AJM172" s="172"/>
      <c r="AJN172" s="172"/>
      <c r="AJO172" s="172"/>
      <c r="AJP172" s="172"/>
      <c r="AJQ172" s="172"/>
      <c r="AJR172" s="172"/>
      <c r="AJS172" s="172"/>
      <c r="AJT172" s="172"/>
      <c r="AJU172" s="172"/>
      <c r="AJV172" s="172"/>
      <c r="AJW172" s="172"/>
      <c r="AJX172" s="172"/>
      <c r="AJY172" s="172"/>
      <c r="AJZ172" s="172"/>
      <c r="AKA172" s="172"/>
      <c r="AKB172" s="172"/>
      <c r="AKC172" s="172"/>
      <c r="AKD172" s="172"/>
      <c r="AKE172" s="172"/>
      <c r="AKF172" s="172"/>
      <c r="AKG172" s="172"/>
      <c r="AKH172" s="172"/>
      <c r="AKI172" s="172"/>
      <c r="AKJ172" s="172"/>
      <c r="AKK172" s="172"/>
      <c r="AKL172" s="172"/>
      <c r="AKM172" s="172"/>
      <c r="AKN172" s="172"/>
      <c r="AKO172" s="172"/>
      <c r="AKP172" s="172"/>
      <c r="AKQ172" s="172"/>
      <c r="AKR172" s="172"/>
      <c r="AKS172" s="172"/>
      <c r="AKT172" s="172"/>
      <c r="AKU172" s="172"/>
      <c r="AKV172" s="172"/>
      <c r="AKW172" s="172"/>
      <c r="AKX172" s="172"/>
      <c r="AKY172" s="172"/>
      <c r="AKZ172" s="172"/>
      <c r="ALA172" s="172"/>
      <c r="ALB172" s="172"/>
      <c r="ALC172" s="172"/>
      <c r="ALD172" s="172"/>
      <c r="ALE172" s="172"/>
      <c r="ALF172" s="172"/>
      <c r="ALG172" s="172"/>
      <c r="ALH172" s="172"/>
      <c r="ALI172" s="172"/>
      <c r="ALJ172" s="172"/>
      <c r="ALK172" s="172"/>
      <c r="ALL172" s="172"/>
      <c r="ALM172" s="172"/>
      <c r="ALN172" s="172"/>
      <c r="ALO172" s="172"/>
      <c r="ALP172" s="172"/>
      <c r="ALQ172" s="172"/>
      <c r="ALR172" s="172"/>
      <c r="ALS172" s="172"/>
      <c r="ALT172" s="172"/>
      <c r="ALU172" s="172"/>
      <c r="ALV172" s="172"/>
      <c r="ALW172" s="172"/>
      <c r="ALX172" s="172"/>
      <c r="ALY172" s="172"/>
      <c r="ALZ172" s="172"/>
      <c r="AMA172" s="172"/>
      <c r="AMB172" s="172"/>
      <c r="AMC172" s="172"/>
      <c r="AMD172" s="172"/>
      <c r="AME172" s="172"/>
      <c r="AMF172" s="172"/>
      <c r="AMG172" s="172"/>
      <c r="AMH172" s="172"/>
      <c r="AMI172" s="172"/>
      <c r="AMJ172" s="172"/>
      <c r="AMK172" s="172"/>
      <c r="AML172" s="172"/>
    </row>
    <row r="173" spans="1:1026" s="282" customFormat="1">
      <c r="A173" s="408" t="s">
        <v>605</v>
      </c>
      <c r="B173" s="408" t="s">
        <v>606</v>
      </c>
      <c r="C173" s="154">
        <f t="shared" si="169"/>
        <v>17</v>
      </c>
      <c r="D173" s="167">
        <f t="shared" si="170"/>
        <v>68</v>
      </c>
      <c r="E173" s="166" t="str">
        <f t="shared" si="171"/>
        <v>9C</v>
      </c>
      <c r="F173" s="367" t="str">
        <f t="shared" si="172"/>
        <v>1B</v>
      </c>
      <c r="G173" s="367" t="str">
        <f t="shared" si="173"/>
        <v>0C</v>
      </c>
      <c r="H173" s="367" t="str">
        <f t="shared" si="174"/>
        <v>57</v>
      </c>
      <c r="I173" s="367" t="str">
        <f t="shared" si="175"/>
        <v>00</v>
      </c>
      <c r="J173" s="367" t="str">
        <f t="shared" si="176"/>
        <v>51</v>
      </c>
      <c r="K173" s="367" t="str">
        <f t="shared" si="177"/>
        <v>06</v>
      </c>
      <c r="L173" s="367" t="str">
        <f t="shared" si="178"/>
        <v>71</v>
      </c>
      <c r="M173" s="367" t="str">
        <f t="shared" si="179"/>
        <v>4</v>
      </c>
      <c r="N173" s="367" t="str">
        <f t="shared" si="180"/>
        <v/>
      </c>
      <c r="O173" s="156" t="str">
        <f t="shared" si="181"/>
        <v/>
      </c>
      <c r="P173" s="157" t="str">
        <f t="shared" si="225"/>
        <v>1</v>
      </c>
      <c r="Q173" s="158" t="str">
        <f t="shared" si="225"/>
        <v>0</v>
      </c>
      <c r="R173" s="158" t="str">
        <f t="shared" si="225"/>
        <v>0</v>
      </c>
      <c r="S173" s="159" t="str">
        <f t="shared" si="225"/>
        <v>1</v>
      </c>
      <c r="T173" s="158" t="str">
        <f t="shared" si="225"/>
        <v>1</v>
      </c>
      <c r="U173" s="158" t="str">
        <f t="shared" si="225"/>
        <v>1</v>
      </c>
      <c r="V173" s="158" t="str">
        <f t="shared" si="225"/>
        <v>0</v>
      </c>
      <c r="W173" s="159" t="str">
        <f t="shared" si="225"/>
        <v>0</v>
      </c>
      <c r="X173" s="158" t="str">
        <f t="shared" si="226"/>
        <v>0</v>
      </c>
      <c r="Y173" s="158" t="str">
        <f t="shared" si="226"/>
        <v>0</v>
      </c>
      <c r="Z173" s="158" t="str">
        <f t="shared" si="226"/>
        <v>0</v>
      </c>
      <c r="AA173" s="159" t="str">
        <f t="shared" si="226"/>
        <v>1</v>
      </c>
      <c r="AB173" s="161" t="str">
        <f t="shared" si="226"/>
        <v>1</v>
      </c>
      <c r="AC173" s="161" t="str">
        <f t="shared" si="226"/>
        <v>0</v>
      </c>
      <c r="AD173" s="158" t="str">
        <f t="shared" si="226"/>
        <v>1</v>
      </c>
      <c r="AE173" s="159" t="str">
        <f t="shared" si="226"/>
        <v>1</v>
      </c>
      <c r="AF173" s="367" t="str">
        <f t="shared" si="227"/>
        <v>0</v>
      </c>
      <c r="AG173" s="162" t="str">
        <f t="shared" si="227"/>
        <v>0</v>
      </c>
      <c r="AH173" s="163" t="str">
        <f t="shared" si="227"/>
        <v>0</v>
      </c>
      <c r="AI173" s="165" t="str">
        <f t="shared" si="227"/>
        <v>0</v>
      </c>
      <c r="AJ173" s="164" t="str">
        <f t="shared" si="227"/>
        <v>1</v>
      </c>
      <c r="AK173" s="164" t="str">
        <f t="shared" si="227"/>
        <v>1</v>
      </c>
      <c r="AL173" s="289" t="str">
        <f t="shared" si="227"/>
        <v>0</v>
      </c>
      <c r="AM173" s="165" t="str">
        <f t="shared" si="227"/>
        <v>0</v>
      </c>
      <c r="AN173" s="230" t="str">
        <f t="shared" si="228"/>
        <v>0</v>
      </c>
      <c r="AO173" s="230" t="str">
        <f t="shared" si="228"/>
        <v>1</v>
      </c>
      <c r="AP173" s="230" t="str">
        <f t="shared" si="228"/>
        <v>0</v>
      </c>
      <c r="AQ173" s="231" t="str">
        <f t="shared" si="228"/>
        <v>1</v>
      </c>
      <c r="AR173" s="230" t="str">
        <f t="shared" si="228"/>
        <v>0</v>
      </c>
      <c r="AS173" s="230" t="str">
        <f t="shared" si="228"/>
        <v>1</v>
      </c>
      <c r="AT173" s="230" t="str">
        <f t="shared" si="228"/>
        <v>1</v>
      </c>
      <c r="AU173" s="231" t="str">
        <f t="shared" si="228"/>
        <v>1</v>
      </c>
      <c r="AV173" s="230" t="str">
        <f t="shared" si="229"/>
        <v>0</v>
      </c>
      <c r="AW173" s="232" t="str">
        <f t="shared" si="229"/>
        <v>0</v>
      </c>
      <c r="AX173" s="232" t="str">
        <f t="shared" si="229"/>
        <v>0</v>
      </c>
      <c r="AY173" s="233" t="str">
        <f t="shared" si="229"/>
        <v>0</v>
      </c>
      <c r="AZ173" s="232" t="str">
        <f t="shared" si="229"/>
        <v>0</v>
      </c>
      <c r="BA173" s="232" t="str">
        <f t="shared" si="229"/>
        <v>0</v>
      </c>
      <c r="BB173" s="232" t="str">
        <f t="shared" si="229"/>
        <v>0</v>
      </c>
      <c r="BC173" s="233" t="str">
        <f t="shared" si="229"/>
        <v>0</v>
      </c>
      <c r="BD173" s="168" t="str">
        <f t="shared" si="230"/>
        <v>0</v>
      </c>
      <c r="BE173" s="168" t="str">
        <f t="shared" si="230"/>
        <v>1</v>
      </c>
      <c r="BF173" s="168" t="str">
        <f t="shared" si="230"/>
        <v>0</v>
      </c>
      <c r="BG173" s="169" t="str">
        <f t="shared" si="230"/>
        <v>1</v>
      </c>
      <c r="BH173" s="168" t="str">
        <f t="shared" si="230"/>
        <v>0</v>
      </c>
      <c r="BI173" s="168" t="str">
        <f t="shared" si="230"/>
        <v>0</v>
      </c>
      <c r="BJ173" s="168" t="str">
        <f t="shared" si="230"/>
        <v>0</v>
      </c>
      <c r="BK173" s="169" t="str">
        <f t="shared" si="230"/>
        <v>1</v>
      </c>
      <c r="BL173" s="168" t="str">
        <f t="shared" si="231"/>
        <v>0</v>
      </c>
      <c r="BM173" s="168" t="str">
        <f t="shared" si="231"/>
        <v>0</v>
      </c>
      <c r="BN173" s="168" t="str">
        <f t="shared" si="231"/>
        <v>0</v>
      </c>
      <c r="BO173" s="169" t="str">
        <f t="shared" si="231"/>
        <v>0</v>
      </c>
      <c r="BP173" s="168" t="str">
        <f t="shared" si="231"/>
        <v>0</v>
      </c>
      <c r="BQ173" s="168" t="str">
        <f t="shared" si="231"/>
        <v>1</v>
      </c>
      <c r="BR173" s="168" t="str">
        <f t="shared" si="231"/>
        <v>1</v>
      </c>
      <c r="BS173" s="169" t="str">
        <f t="shared" si="231"/>
        <v>0</v>
      </c>
      <c r="BT173" s="302" t="str">
        <f t="shared" si="232"/>
        <v>0</v>
      </c>
      <c r="BU173" s="302" t="str">
        <f t="shared" si="232"/>
        <v>1</v>
      </c>
      <c r="BV173" s="302" t="str">
        <f t="shared" si="232"/>
        <v>1</v>
      </c>
      <c r="BW173" s="303" t="str">
        <f t="shared" si="232"/>
        <v>1</v>
      </c>
      <c r="BX173" s="302" t="str">
        <f t="shared" si="232"/>
        <v>0</v>
      </c>
      <c r="BY173" s="302" t="str">
        <f t="shared" si="232"/>
        <v>0</v>
      </c>
      <c r="BZ173" s="302" t="str">
        <f t="shared" si="232"/>
        <v>0</v>
      </c>
      <c r="CA173" s="303" t="str">
        <f t="shared" si="232"/>
        <v>1</v>
      </c>
      <c r="CB173" s="164" t="str">
        <f t="shared" si="233"/>
        <v>0</v>
      </c>
      <c r="CC173" s="289" t="str">
        <f t="shared" si="233"/>
        <v>1</v>
      </c>
      <c r="CD173" s="340" t="str">
        <f t="shared" si="233"/>
        <v>0</v>
      </c>
      <c r="CE173" s="341" t="str">
        <f t="shared" si="233"/>
        <v>0</v>
      </c>
      <c r="CF173" s="340" t="str">
        <f t="shared" si="233"/>
        <v>0</v>
      </c>
      <c r="CG173" s="340" t="str">
        <f t="shared" si="233"/>
        <v>0</v>
      </c>
      <c r="CH173" s="340" t="str">
        <f t="shared" si="233"/>
        <v>0</v>
      </c>
      <c r="CI173" s="341" t="str">
        <f t="shared" si="233"/>
        <v>0</v>
      </c>
      <c r="CJ173" s="367"/>
      <c r="CK173" s="367"/>
      <c r="CL173" s="32" t="str">
        <f t="shared" si="223"/>
        <v>9C1B</v>
      </c>
      <c r="CM173" s="285">
        <f t="shared" si="182"/>
        <v>87</v>
      </c>
      <c r="CN173" s="285">
        <f t="shared" si="183"/>
        <v>97</v>
      </c>
      <c r="CO173" s="142">
        <f t="shared" si="184"/>
        <v>71.7</v>
      </c>
      <c r="CP173" s="142">
        <f t="shared" si="185"/>
        <v>22.055555555555557</v>
      </c>
      <c r="CQ173" s="154">
        <f t="shared" si="224"/>
        <v>6</v>
      </c>
      <c r="CR173" s="367"/>
      <c r="CS173" s="170">
        <f t="shared" si="186"/>
        <v>9</v>
      </c>
      <c r="CT173" s="23">
        <f t="shared" si="187"/>
        <v>12</v>
      </c>
      <c r="CU173" s="171">
        <f t="shared" si="188"/>
        <v>1</v>
      </c>
      <c r="CV173" s="23">
        <f t="shared" si="189"/>
        <v>11</v>
      </c>
      <c r="CW173" s="172">
        <f t="shared" si="190"/>
        <v>0</v>
      </c>
      <c r="CX173" s="24">
        <f t="shared" si="191"/>
        <v>12</v>
      </c>
      <c r="CY173" s="267">
        <f t="shared" si="192"/>
        <v>5</v>
      </c>
      <c r="CZ173" s="268">
        <f t="shared" si="193"/>
        <v>7</v>
      </c>
      <c r="DA173" s="267">
        <f t="shared" si="194"/>
        <v>0</v>
      </c>
      <c r="DB173" s="268">
        <f t="shared" si="195"/>
        <v>0</v>
      </c>
      <c r="DC173" s="173">
        <f t="shared" si="196"/>
        <v>5</v>
      </c>
      <c r="DD173" s="26">
        <f t="shared" si="197"/>
        <v>1</v>
      </c>
      <c r="DE173" s="173">
        <f t="shared" si="198"/>
        <v>0</v>
      </c>
      <c r="DF173" s="26">
        <f t="shared" si="199"/>
        <v>6</v>
      </c>
      <c r="DG173" s="326">
        <f t="shared" si="200"/>
        <v>7</v>
      </c>
      <c r="DH173" s="327">
        <f t="shared" si="201"/>
        <v>1</v>
      </c>
      <c r="DI173" s="172">
        <f t="shared" si="202"/>
        <v>4</v>
      </c>
      <c r="DJ173" s="24">
        <f t="shared" si="203"/>
        <v>0</v>
      </c>
      <c r="DK173" s="172"/>
      <c r="DL173" s="19">
        <f t="shared" si="204"/>
        <v>156</v>
      </c>
      <c r="DM173" s="19">
        <f t="shared" si="205"/>
        <v>27</v>
      </c>
      <c r="DN173" s="174">
        <f t="shared" si="206"/>
        <v>12</v>
      </c>
      <c r="DO173" s="278">
        <f t="shared" si="207"/>
        <v>87</v>
      </c>
      <c r="DP173" s="278">
        <f t="shared" si="208"/>
        <v>0</v>
      </c>
      <c r="DQ173" s="20">
        <f t="shared" si="209"/>
        <v>81</v>
      </c>
      <c r="DR173" s="20">
        <f t="shared" si="210"/>
        <v>6</v>
      </c>
      <c r="DS173" s="337">
        <f t="shared" si="211"/>
        <v>113</v>
      </c>
      <c r="DT173" s="174">
        <f t="shared" si="212"/>
        <v>64</v>
      </c>
      <c r="DU173" s="172">
        <f t="shared" si="213"/>
        <v>113</v>
      </c>
      <c r="DV173" s="172"/>
      <c r="DW173" s="172"/>
      <c r="DX173" s="172"/>
      <c r="DY173" s="172"/>
      <c r="DZ173" s="172"/>
      <c r="EA173" s="172"/>
      <c r="EB173" s="172"/>
      <c r="EC173" s="172"/>
      <c r="ED173" s="172"/>
      <c r="EE173" s="172"/>
      <c r="EF173" s="172"/>
      <c r="EG173" s="172"/>
      <c r="EH173" s="172"/>
      <c r="EI173" s="172"/>
      <c r="EJ173" s="172"/>
      <c r="EK173" s="172"/>
      <c r="EL173" s="172"/>
      <c r="EM173" s="172"/>
      <c r="EN173" s="172"/>
      <c r="EO173" s="172"/>
      <c r="EP173" s="172"/>
      <c r="EQ173" s="172"/>
      <c r="ER173" s="172"/>
      <c r="ES173" s="172"/>
      <c r="ET173" s="172"/>
      <c r="EU173" s="172"/>
      <c r="EV173" s="172"/>
      <c r="EW173" s="172"/>
      <c r="EX173" s="172"/>
      <c r="EY173" s="172"/>
      <c r="EZ173" s="172"/>
      <c r="FA173" s="172"/>
      <c r="FB173" s="172"/>
      <c r="FC173" s="172"/>
      <c r="FD173" s="172"/>
      <c r="FE173" s="172"/>
      <c r="FF173" s="172"/>
      <c r="FG173" s="172"/>
      <c r="FH173" s="172"/>
      <c r="FI173" s="172"/>
      <c r="FJ173" s="172"/>
      <c r="FK173" s="172"/>
      <c r="FL173" s="172"/>
      <c r="FM173" s="172"/>
      <c r="FN173" s="172"/>
      <c r="FO173" s="172"/>
      <c r="FP173" s="172"/>
      <c r="FQ173" s="172"/>
      <c r="FR173" s="172"/>
      <c r="FS173" s="172"/>
      <c r="FT173" s="172"/>
      <c r="FU173" s="172"/>
      <c r="FV173" s="172"/>
      <c r="FW173" s="172"/>
      <c r="FX173" s="172"/>
      <c r="FY173" s="172"/>
      <c r="FZ173" s="172"/>
      <c r="GA173" s="172"/>
      <c r="GB173" s="172"/>
      <c r="GC173" s="172"/>
      <c r="GD173" s="172"/>
      <c r="GE173" s="172"/>
      <c r="GF173" s="172"/>
      <c r="GG173" s="172"/>
      <c r="GH173" s="172"/>
      <c r="GI173" s="172"/>
      <c r="GJ173" s="172"/>
      <c r="GK173" s="172"/>
      <c r="GL173" s="172"/>
      <c r="GM173" s="172"/>
      <c r="GN173" s="172"/>
      <c r="GO173" s="172"/>
      <c r="GP173" s="172"/>
      <c r="GQ173" s="172"/>
      <c r="GR173" s="172"/>
      <c r="GS173" s="172"/>
      <c r="GT173" s="172"/>
      <c r="GU173" s="172"/>
      <c r="GV173" s="172"/>
      <c r="GW173" s="172"/>
      <c r="GX173" s="172"/>
      <c r="GY173" s="172"/>
      <c r="GZ173" s="172"/>
      <c r="HA173" s="172"/>
      <c r="HB173" s="172"/>
      <c r="HC173" s="172"/>
      <c r="HD173" s="172"/>
      <c r="HE173" s="172"/>
      <c r="HF173" s="172"/>
      <c r="HG173" s="172"/>
      <c r="HH173" s="172"/>
      <c r="HI173" s="172"/>
      <c r="HJ173" s="172"/>
      <c r="HK173" s="172"/>
      <c r="HL173" s="172"/>
      <c r="HM173" s="172"/>
      <c r="HN173" s="172"/>
      <c r="HO173" s="172"/>
      <c r="HP173" s="172"/>
      <c r="HQ173" s="172"/>
      <c r="HR173" s="172"/>
      <c r="HS173" s="172"/>
      <c r="HT173" s="172"/>
      <c r="HU173" s="172"/>
      <c r="HV173" s="172"/>
      <c r="HW173" s="172"/>
      <c r="HX173" s="172"/>
      <c r="HY173" s="172"/>
      <c r="HZ173" s="172"/>
      <c r="IA173" s="172"/>
      <c r="IB173" s="172"/>
      <c r="IC173" s="172"/>
      <c r="ID173" s="172"/>
      <c r="IE173" s="172"/>
      <c r="IF173" s="172"/>
      <c r="IG173" s="172"/>
      <c r="IH173" s="172"/>
      <c r="II173" s="172"/>
      <c r="IJ173" s="172"/>
      <c r="IK173" s="172"/>
      <c r="IL173" s="172"/>
      <c r="IM173" s="172"/>
      <c r="IN173" s="172"/>
      <c r="IO173" s="172"/>
      <c r="IP173" s="172"/>
      <c r="IQ173" s="172"/>
      <c r="IR173" s="172"/>
      <c r="IS173" s="172"/>
      <c r="IT173" s="172"/>
      <c r="IU173" s="172"/>
      <c r="IV173" s="172"/>
      <c r="IW173" s="172"/>
      <c r="IX173" s="172"/>
      <c r="IY173" s="172"/>
      <c r="IZ173" s="172"/>
      <c r="JA173" s="172"/>
      <c r="JB173" s="172"/>
      <c r="JC173" s="172"/>
      <c r="JD173" s="172"/>
      <c r="JE173" s="172"/>
      <c r="JF173" s="172"/>
      <c r="JG173" s="172"/>
      <c r="JH173" s="172"/>
      <c r="JI173" s="172"/>
      <c r="JJ173" s="172"/>
      <c r="JK173" s="172"/>
      <c r="JL173" s="172"/>
      <c r="JM173" s="172"/>
      <c r="JN173" s="172"/>
      <c r="JO173" s="172"/>
      <c r="JP173" s="172"/>
      <c r="JQ173" s="172"/>
      <c r="JR173" s="172"/>
      <c r="JS173" s="172"/>
      <c r="JT173" s="172"/>
      <c r="JU173" s="172"/>
      <c r="JV173" s="172"/>
      <c r="JW173" s="172"/>
      <c r="JX173" s="172"/>
      <c r="JY173" s="172"/>
      <c r="JZ173" s="172"/>
      <c r="KA173" s="172"/>
      <c r="KB173" s="172"/>
      <c r="KC173" s="172"/>
      <c r="KD173" s="172"/>
      <c r="KE173" s="172"/>
      <c r="KF173" s="172"/>
      <c r="KG173" s="172"/>
      <c r="KH173" s="172"/>
      <c r="KI173" s="172"/>
      <c r="KJ173" s="172"/>
      <c r="KK173" s="172"/>
      <c r="KL173" s="172"/>
      <c r="KM173" s="172"/>
      <c r="KN173" s="172"/>
      <c r="KO173" s="172"/>
      <c r="KP173" s="172"/>
      <c r="KQ173" s="172"/>
      <c r="KR173" s="172"/>
      <c r="KS173" s="172"/>
      <c r="KT173" s="172"/>
      <c r="KU173" s="172"/>
      <c r="KV173" s="172"/>
      <c r="KW173" s="172"/>
      <c r="KX173" s="172"/>
      <c r="KY173" s="172"/>
      <c r="KZ173" s="172"/>
      <c r="LA173" s="172"/>
      <c r="LB173" s="172"/>
      <c r="LC173" s="172"/>
      <c r="LD173" s="172"/>
      <c r="LE173" s="172"/>
      <c r="LF173" s="172"/>
      <c r="LG173" s="172"/>
      <c r="LH173" s="172"/>
      <c r="LI173" s="172"/>
      <c r="LJ173" s="172"/>
      <c r="LK173" s="172"/>
      <c r="LL173" s="172"/>
      <c r="LM173" s="172"/>
      <c r="LN173" s="172"/>
      <c r="LO173" s="172"/>
      <c r="LP173" s="172"/>
      <c r="LQ173" s="172"/>
      <c r="LR173" s="172"/>
      <c r="LS173" s="172"/>
      <c r="LT173" s="172"/>
      <c r="LU173" s="172"/>
      <c r="LV173" s="172"/>
      <c r="LW173" s="172"/>
      <c r="LX173" s="172"/>
      <c r="LY173" s="172"/>
      <c r="LZ173" s="172"/>
      <c r="MA173" s="172"/>
      <c r="MB173" s="172"/>
      <c r="MC173" s="172"/>
      <c r="MD173" s="172"/>
      <c r="ME173" s="172"/>
      <c r="MF173" s="172"/>
      <c r="MG173" s="172"/>
      <c r="MH173" s="172"/>
      <c r="MI173" s="172"/>
      <c r="MJ173" s="172"/>
      <c r="MK173" s="172"/>
      <c r="ML173" s="172"/>
      <c r="MM173" s="172"/>
      <c r="MN173" s="172"/>
      <c r="MO173" s="172"/>
      <c r="MP173" s="172"/>
      <c r="MQ173" s="172"/>
      <c r="MR173" s="172"/>
      <c r="MS173" s="172"/>
      <c r="MT173" s="172"/>
      <c r="MU173" s="172"/>
      <c r="MV173" s="172"/>
      <c r="MW173" s="172"/>
      <c r="MX173" s="172"/>
      <c r="MY173" s="172"/>
      <c r="MZ173" s="172"/>
      <c r="NA173" s="172"/>
      <c r="NB173" s="172"/>
      <c r="NC173" s="172"/>
      <c r="ND173" s="172"/>
      <c r="NE173" s="172"/>
      <c r="NF173" s="172"/>
      <c r="NG173" s="172"/>
      <c r="NH173" s="172"/>
      <c r="NI173" s="172"/>
      <c r="NJ173" s="172"/>
      <c r="NK173" s="172"/>
      <c r="NL173" s="172"/>
      <c r="NM173" s="172"/>
      <c r="NN173" s="172"/>
      <c r="NO173" s="172"/>
      <c r="NP173" s="172"/>
      <c r="NQ173" s="172"/>
      <c r="NR173" s="172"/>
      <c r="NS173" s="172"/>
      <c r="NT173" s="172"/>
      <c r="NU173" s="172"/>
      <c r="NV173" s="172"/>
      <c r="NW173" s="172"/>
      <c r="NX173" s="172"/>
      <c r="NY173" s="172"/>
      <c r="NZ173" s="172"/>
      <c r="OA173" s="172"/>
      <c r="OB173" s="172"/>
      <c r="OC173" s="172"/>
      <c r="OD173" s="172"/>
      <c r="OE173" s="172"/>
      <c r="OF173" s="172"/>
      <c r="OG173" s="172"/>
      <c r="OH173" s="172"/>
      <c r="OI173" s="172"/>
      <c r="OJ173" s="172"/>
      <c r="OK173" s="172"/>
      <c r="OL173" s="172"/>
      <c r="OM173" s="172"/>
      <c r="ON173" s="172"/>
      <c r="OO173" s="172"/>
      <c r="OP173" s="172"/>
      <c r="OQ173" s="172"/>
      <c r="OR173" s="172"/>
      <c r="OS173" s="172"/>
      <c r="OT173" s="172"/>
      <c r="OU173" s="172"/>
      <c r="OV173" s="172"/>
      <c r="OW173" s="172"/>
      <c r="OX173" s="172"/>
      <c r="OY173" s="172"/>
      <c r="OZ173" s="172"/>
      <c r="PA173" s="172"/>
      <c r="PB173" s="172"/>
      <c r="PC173" s="172"/>
      <c r="PD173" s="172"/>
      <c r="PE173" s="172"/>
      <c r="PF173" s="172"/>
      <c r="PG173" s="172"/>
      <c r="PH173" s="172"/>
      <c r="PI173" s="172"/>
      <c r="PJ173" s="172"/>
      <c r="PK173" s="172"/>
      <c r="PL173" s="172"/>
      <c r="PM173" s="172"/>
      <c r="PN173" s="172"/>
      <c r="PO173" s="172"/>
      <c r="PP173" s="172"/>
      <c r="PQ173" s="172"/>
      <c r="PR173" s="172"/>
      <c r="PS173" s="172"/>
      <c r="PT173" s="172"/>
      <c r="PU173" s="172"/>
      <c r="PV173" s="172"/>
      <c r="PW173" s="172"/>
      <c r="PX173" s="172"/>
      <c r="PY173" s="172"/>
      <c r="PZ173" s="172"/>
      <c r="QA173" s="172"/>
      <c r="QB173" s="172"/>
      <c r="QC173" s="172"/>
      <c r="QD173" s="172"/>
      <c r="QE173" s="172"/>
      <c r="QF173" s="172"/>
      <c r="QG173" s="172"/>
      <c r="QH173" s="172"/>
      <c r="QI173" s="172"/>
      <c r="QJ173" s="172"/>
      <c r="QK173" s="172"/>
      <c r="QL173" s="172"/>
      <c r="QM173" s="172"/>
      <c r="QN173" s="172"/>
      <c r="QO173" s="172"/>
      <c r="QP173" s="172"/>
      <c r="QQ173" s="172"/>
      <c r="QR173" s="172"/>
      <c r="QS173" s="172"/>
      <c r="QT173" s="172"/>
      <c r="QU173" s="172"/>
      <c r="QV173" s="172"/>
      <c r="QW173" s="172"/>
      <c r="QX173" s="172"/>
      <c r="QY173" s="172"/>
      <c r="QZ173" s="172"/>
      <c r="RA173" s="172"/>
      <c r="RB173" s="172"/>
      <c r="RC173" s="172"/>
      <c r="RD173" s="172"/>
      <c r="RE173" s="172"/>
      <c r="RF173" s="172"/>
      <c r="RG173" s="172"/>
      <c r="RH173" s="172"/>
      <c r="RI173" s="172"/>
      <c r="RJ173" s="172"/>
      <c r="RK173" s="172"/>
      <c r="RL173" s="172"/>
      <c r="RM173" s="172"/>
      <c r="RN173" s="172"/>
      <c r="RO173" s="172"/>
      <c r="RP173" s="172"/>
      <c r="RQ173" s="172"/>
      <c r="RR173" s="172"/>
      <c r="RS173" s="172"/>
      <c r="RT173" s="172"/>
      <c r="RU173" s="172"/>
      <c r="RV173" s="172"/>
      <c r="RW173" s="172"/>
      <c r="RX173" s="172"/>
      <c r="RY173" s="172"/>
      <c r="RZ173" s="172"/>
      <c r="SA173" s="172"/>
      <c r="SB173" s="172"/>
      <c r="SC173" s="172"/>
      <c r="SD173" s="172"/>
      <c r="SE173" s="172"/>
      <c r="SF173" s="172"/>
      <c r="SG173" s="172"/>
      <c r="SH173" s="172"/>
      <c r="SI173" s="172"/>
      <c r="SJ173" s="172"/>
      <c r="SK173" s="172"/>
      <c r="SL173" s="172"/>
      <c r="SM173" s="172"/>
      <c r="SN173" s="172"/>
      <c r="SO173" s="172"/>
      <c r="SP173" s="172"/>
      <c r="SQ173" s="172"/>
      <c r="SR173" s="172"/>
      <c r="SS173" s="172"/>
      <c r="ST173" s="172"/>
      <c r="SU173" s="172"/>
      <c r="SV173" s="172"/>
      <c r="SW173" s="172"/>
      <c r="SX173" s="172"/>
      <c r="SY173" s="172"/>
      <c r="SZ173" s="172"/>
      <c r="TA173" s="172"/>
      <c r="TB173" s="172"/>
      <c r="TC173" s="172"/>
      <c r="TD173" s="172"/>
      <c r="TE173" s="172"/>
      <c r="TF173" s="172"/>
      <c r="TG173" s="172"/>
      <c r="TH173" s="172"/>
      <c r="TI173" s="172"/>
      <c r="TJ173" s="172"/>
      <c r="TK173" s="172"/>
      <c r="TL173" s="172"/>
      <c r="TM173" s="172"/>
      <c r="TN173" s="172"/>
      <c r="TO173" s="172"/>
      <c r="TP173" s="172"/>
      <c r="TQ173" s="172"/>
      <c r="TR173" s="172"/>
      <c r="TS173" s="172"/>
      <c r="TT173" s="172"/>
      <c r="TU173" s="172"/>
      <c r="TV173" s="172"/>
      <c r="TW173" s="172"/>
      <c r="TX173" s="172"/>
      <c r="TY173" s="172"/>
      <c r="TZ173" s="172"/>
      <c r="UA173" s="172"/>
      <c r="UB173" s="172"/>
      <c r="UC173" s="172"/>
      <c r="UD173" s="172"/>
      <c r="UE173" s="172"/>
      <c r="UF173" s="172"/>
      <c r="UG173" s="172"/>
      <c r="UH173" s="172"/>
      <c r="UI173" s="172"/>
      <c r="UJ173" s="172"/>
      <c r="UK173" s="172"/>
      <c r="UL173" s="172"/>
      <c r="UM173" s="172"/>
      <c r="UN173" s="172"/>
      <c r="UO173" s="172"/>
      <c r="UP173" s="172"/>
      <c r="UQ173" s="172"/>
      <c r="UR173" s="172"/>
      <c r="US173" s="172"/>
      <c r="UT173" s="172"/>
      <c r="UU173" s="172"/>
      <c r="UV173" s="172"/>
      <c r="UW173" s="172"/>
      <c r="UX173" s="172"/>
      <c r="UY173" s="172"/>
      <c r="UZ173" s="172"/>
      <c r="VA173" s="172"/>
      <c r="VB173" s="172"/>
      <c r="VC173" s="172"/>
      <c r="VD173" s="172"/>
      <c r="VE173" s="172"/>
      <c r="VF173" s="172"/>
      <c r="VG173" s="172"/>
      <c r="VH173" s="172"/>
      <c r="VI173" s="172"/>
      <c r="VJ173" s="172"/>
      <c r="VK173" s="172"/>
      <c r="VL173" s="172"/>
      <c r="VM173" s="172"/>
      <c r="VN173" s="172"/>
      <c r="VO173" s="172"/>
      <c r="VP173" s="172"/>
      <c r="VQ173" s="172"/>
      <c r="VR173" s="172"/>
      <c r="VS173" s="172"/>
      <c r="VT173" s="172"/>
      <c r="VU173" s="172"/>
      <c r="VV173" s="172"/>
      <c r="VW173" s="172"/>
      <c r="VX173" s="172"/>
      <c r="VY173" s="172"/>
      <c r="VZ173" s="172"/>
      <c r="WA173" s="172"/>
      <c r="WB173" s="172"/>
      <c r="WC173" s="172"/>
      <c r="WD173" s="172"/>
      <c r="WE173" s="172"/>
      <c r="WF173" s="172"/>
      <c r="WG173" s="172"/>
      <c r="WH173" s="172"/>
      <c r="WI173" s="172"/>
      <c r="WJ173" s="172"/>
      <c r="WK173" s="172"/>
      <c r="WL173" s="172"/>
      <c r="WM173" s="172"/>
      <c r="WN173" s="172"/>
      <c r="WO173" s="172"/>
      <c r="WP173" s="172"/>
      <c r="WQ173" s="172"/>
      <c r="WR173" s="172"/>
      <c r="WS173" s="172"/>
      <c r="WT173" s="172"/>
      <c r="WU173" s="172"/>
      <c r="WV173" s="172"/>
      <c r="WW173" s="172"/>
      <c r="WX173" s="172"/>
      <c r="WY173" s="172"/>
      <c r="WZ173" s="172"/>
      <c r="XA173" s="172"/>
      <c r="XB173" s="172"/>
      <c r="XC173" s="172"/>
      <c r="XD173" s="172"/>
      <c r="XE173" s="172"/>
      <c r="XF173" s="172"/>
      <c r="XG173" s="172"/>
      <c r="XH173" s="172"/>
      <c r="XI173" s="172"/>
      <c r="XJ173" s="172"/>
      <c r="XK173" s="172"/>
      <c r="XL173" s="172"/>
      <c r="XM173" s="172"/>
      <c r="XN173" s="172"/>
      <c r="XO173" s="172"/>
      <c r="XP173" s="172"/>
      <c r="XQ173" s="172"/>
      <c r="XR173" s="172"/>
      <c r="XS173" s="172"/>
      <c r="XT173" s="172"/>
      <c r="XU173" s="172"/>
      <c r="XV173" s="172"/>
      <c r="XW173" s="172"/>
      <c r="XX173" s="172"/>
      <c r="XY173" s="172"/>
      <c r="XZ173" s="172"/>
      <c r="YA173" s="172"/>
      <c r="YB173" s="172"/>
      <c r="YC173" s="172"/>
      <c r="YD173" s="172"/>
      <c r="YE173" s="172"/>
      <c r="YF173" s="172"/>
      <c r="YG173" s="172"/>
      <c r="YH173" s="172"/>
      <c r="YI173" s="172"/>
      <c r="YJ173" s="172"/>
      <c r="YK173" s="172"/>
      <c r="YL173" s="172"/>
      <c r="YM173" s="172"/>
      <c r="YN173" s="172"/>
      <c r="YO173" s="172"/>
      <c r="YP173" s="172"/>
      <c r="YQ173" s="172"/>
      <c r="YR173" s="172"/>
      <c r="YS173" s="172"/>
      <c r="YT173" s="172"/>
      <c r="YU173" s="172"/>
      <c r="YV173" s="172"/>
      <c r="YW173" s="172"/>
      <c r="YX173" s="172"/>
      <c r="YY173" s="172"/>
      <c r="YZ173" s="172"/>
      <c r="ZA173" s="172"/>
      <c r="ZB173" s="172"/>
      <c r="ZC173" s="172"/>
      <c r="ZD173" s="172"/>
      <c r="ZE173" s="172"/>
      <c r="ZF173" s="172"/>
      <c r="ZG173" s="172"/>
      <c r="ZH173" s="172"/>
      <c r="ZI173" s="172"/>
      <c r="ZJ173" s="172"/>
      <c r="ZK173" s="172"/>
      <c r="ZL173" s="172"/>
      <c r="ZM173" s="172"/>
      <c r="ZN173" s="172"/>
      <c r="ZO173" s="172"/>
      <c r="ZP173" s="172"/>
      <c r="ZQ173" s="172"/>
      <c r="ZR173" s="172"/>
      <c r="ZS173" s="172"/>
      <c r="ZT173" s="172"/>
      <c r="ZU173" s="172"/>
      <c r="ZV173" s="172"/>
      <c r="ZW173" s="172"/>
      <c r="ZX173" s="172"/>
      <c r="ZY173" s="172"/>
      <c r="ZZ173" s="172"/>
      <c r="AAA173" s="172"/>
      <c r="AAB173" s="172"/>
      <c r="AAC173" s="172"/>
      <c r="AAD173" s="172"/>
      <c r="AAE173" s="172"/>
      <c r="AAF173" s="172"/>
      <c r="AAG173" s="172"/>
      <c r="AAH173" s="172"/>
      <c r="AAI173" s="172"/>
      <c r="AAJ173" s="172"/>
      <c r="AAK173" s="172"/>
      <c r="AAL173" s="172"/>
      <c r="AAM173" s="172"/>
      <c r="AAN173" s="172"/>
      <c r="AAO173" s="172"/>
      <c r="AAP173" s="172"/>
      <c r="AAQ173" s="172"/>
      <c r="AAR173" s="172"/>
      <c r="AAS173" s="172"/>
      <c r="AAT173" s="172"/>
      <c r="AAU173" s="172"/>
      <c r="AAV173" s="172"/>
      <c r="AAW173" s="172"/>
      <c r="AAX173" s="172"/>
      <c r="AAY173" s="172"/>
      <c r="AAZ173" s="172"/>
      <c r="ABA173" s="172"/>
      <c r="ABB173" s="172"/>
      <c r="ABC173" s="172"/>
      <c r="ABD173" s="172"/>
      <c r="ABE173" s="172"/>
      <c r="ABF173" s="172"/>
      <c r="ABG173" s="172"/>
      <c r="ABH173" s="172"/>
      <c r="ABI173" s="172"/>
      <c r="ABJ173" s="172"/>
      <c r="ABK173" s="172"/>
      <c r="ABL173" s="172"/>
      <c r="ABM173" s="172"/>
      <c r="ABN173" s="172"/>
      <c r="ABO173" s="172"/>
      <c r="ABP173" s="172"/>
      <c r="ABQ173" s="172"/>
      <c r="ABR173" s="172"/>
      <c r="ABS173" s="172"/>
      <c r="ABT173" s="172"/>
      <c r="ABU173" s="172"/>
      <c r="ABV173" s="172"/>
      <c r="ABW173" s="172"/>
      <c r="ABX173" s="172"/>
      <c r="ABY173" s="172"/>
      <c r="ABZ173" s="172"/>
      <c r="ACA173" s="172"/>
      <c r="ACB173" s="172"/>
      <c r="ACC173" s="172"/>
      <c r="ACD173" s="172"/>
      <c r="ACE173" s="172"/>
      <c r="ACF173" s="172"/>
      <c r="ACG173" s="172"/>
      <c r="ACH173" s="172"/>
      <c r="ACI173" s="172"/>
      <c r="ACJ173" s="172"/>
      <c r="ACK173" s="172"/>
      <c r="ACL173" s="172"/>
      <c r="ACM173" s="172"/>
      <c r="ACN173" s="172"/>
      <c r="ACO173" s="172"/>
      <c r="ACP173" s="172"/>
      <c r="ACQ173" s="172"/>
      <c r="ACR173" s="172"/>
      <c r="ACS173" s="172"/>
      <c r="ACT173" s="172"/>
      <c r="ACU173" s="172"/>
      <c r="ACV173" s="172"/>
      <c r="ACW173" s="172"/>
      <c r="ACX173" s="172"/>
      <c r="ACY173" s="172"/>
      <c r="ACZ173" s="172"/>
      <c r="ADA173" s="172"/>
      <c r="ADB173" s="172"/>
      <c r="ADC173" s="172"/>
      <c r="ADD173" s="172"/>
      <c r="ADE173" s="172"/>
      <c r="ADF173" s="172"/>
      <c r="ADG173" s="172"/>
      <c r="ADH173" s="172"/>
      <c r="ADI173" s="172"/>
      <c r="ADJ173" s="172"/>
      <c r="ADK173" s="172"/>
      <c r="ADL173" s="172"/>
      <c r="ADM173" s="172"/>
      <c r="ADN173" s="172"/>
      <c r="ADO173" s="172"/>
      <c r="ADP173" s="172"/>
      <c r="ADQ173" s="172"/>
      <c r="ADR173" s="172"/>
      <c r="ADS173" s="172"/>
      <c r="ADT173" s="172"/>
      <c r="ADU173" s="172"/>
      <c r="ADV173" s="172"/>
      <c r="ADW173" s="172"/>
      <c r="ADX173" s="172"/>
      <c r="ADY173" s="172"/>
      <c r="ADZ173" s="172"/>
      <c r="AEA173" s="172"/>
      <c r="AEB173" s="172"/>
      <c r="AEC173" s="172"/>
      <c r="AED173" s="172"/>
      <c r="AEE173" s="172"/>
      <c r="AEF173" s="172"/>
      <c r="AEG173" s="172"/>
      <c r="AEH173" s="172"/>
      <c r="AEI173" s="172"/>
      <c r="AEJ173" s="172"/>
      <c r="AEK173" s="172"/>
      <c r="AEL173" s="172"/>
      <c r="AEM173" s="172"/>
      <c r="AEN173" s="172"/>
      <c r="AEO173" s="172"/>
      <c r="AEP173" s="172"/>
      <c r="AEQ173" s="172"/>
      <c r="AER173" s="172"/>
      <c r="AES173" s="172"/>
      <c r="AET173" s="172"/>
      <c r="AEU173" s="172"/>
      <c r="AEV173" s="172"/>
      <c r="AEW173" s="172"/>
      <c r="AEX173" s="172"/>
      <c r="AEY173" s="172"/>
      <c r="AEZ173" s="172"/>
      <c r="AFA173" s="172"/>
      <c r="AFB173" s="172"/>
      <c r="AFC173" s="172"/>
      <c r="AFD173" s="172"/>
      <c r="AFE173" s="172"/>
      <c r="AFF173" s="172"/>
      <c r="AFG173" s="172"/>
      <c r="AFH173" s="172"/>
      <c r="AFI173" s="172"/>
      <c r="AFJ173" s="172"/>
      <c r="AFK173" s="172"/>
      <c r="AFL173" s="172"/>
      <c r="AFM173" s="172"/>
      <c r="AFN173" s="172"/>
      <c r="AFO173" s="172"/>
      <c r="AFP173" s="172"/>
      <c r="AFQ173" s="172"/>
      <c r="AFR173" s="172"/>
      <c r="AFS173" s="172"/>
      <c r="AFT173" s="172"/>
      <c r="AFU173" s="172"/>
      <c r="AFV173" s="172"/>
      <c r="AFW173" s="172"/>
      <c r="AFX173" s="172"/>
      <c r="AFY173" s="172"/>
      <c r="AFZ173" s="172"/>
      <c r="AGA173" s="172"/>
      <c r="AGB173" s="172"/>
      <c r="AGC173" s="172"/>
      <c r="AGD173" s="172"/>
      <c r="AGE173" s="172"/>
      <c r="AGF173" s="172"/>
      <c r="AGG173" s="172"/>
      <c r="AGH173" s="172"/>
      <c r="AGI173" s="172"/>
      <c r="AGJ173" s="172"/>
      <c r="AGK173" s="172"/>
      <c r="AGL173" s="172"/>
      <c r="AGM173" s="172"/>
      <c r="AGN173" s="172"/>
      <c r="AGO173" s="172"/>
      <c r="AGP173" s="172"/>
      <c r="AGQ173" s="172"/>
      <c r="AGR173" s="172"/>
      <c r="AGS173" s="172"/>
      <c r="AGT173" s="172"/>
      <c r="AGU173" s="172"/>
      <c r="AGV173" s="172"/>
      <c r="AGW173" s="172"/>
      <c r="AGX173" s="172"/>
      <c r="AGY173" s="172"/>
      <c r="AGZ173" s="172"/>
      <c r="AHA173" s="172"/>
      <c r="AHB173" s="172"/>
      <c r="AHC173" s="172"/>
      <c r="AHD173" s="172"/>
      <c r="AHE173" s="172"/>
      <c r="AHF173" s="172"/>
      <c r="AHG173" s="172"/>
      <c r="AHH173" s="172"/>
      <c r="AHI173" s="172"/>
      <c r="AHJ173" s="172"/>
      <c r="AHK173" s="172"/>
      <c r="AHL173" s="172"/>
      <c r="AHM173" s="172"/>
      <c r="AHN173" s="172"/>
      <c r="AHO173" s="172"/>
      <c r="AHP173" s="172"/>
      <c r="AHQ173" s="172"/>
      <c r="AHR173" s="172"/>
      <c r="AHS173" s="172"/>
      <c r="AHT173" s="172"/>
      <c r="AHU173" s="172"/>
      <c r="AHV173" s="172"/>
      <c r="AHW173" s="172"/>
      <c r="AHX173" s="172"/>
      <c r="AHY173" s="172"/>
      <c r="AHZ173" s="172"/>
      <c r="AIA173" s="172"/>
      <c r="AIB173" s="172"/>
      <c r="AIC173" s="172"/>
      <c r="AID173" s="172"/>
      <c r="AIE173" s="172"/>
      <c r="AIF173" s="172"/>
      <c r="AIG173" s="172"/>
      <c r="AIH173" s="172"/>
      <c r="AII173" s="172"/>
      <c r="AIJ173" s="172"/>
      <c r="AIK173" s="172"/>
      <c r="AIL173" s="172"/>
      <c r="AIM173" s="172"/>
      <c r="AIN173" s="172"/>
      <c r="AIO173" s="172"/>
      <c r="AIP173" s="172"/>
      <c r="AIQ173" s="172"/>
      <c r="AIR173" s="172"/>
      <c r="AIS173" s="172"/>
      <c r="AIT173" s="172"/>
      <c r="AIU173" s="172"/>
      <c r="AIV173" s="172"/>
      <c r="AIW173" s="172"/>
      <c r="AIX173" s="172"/>
      <c r="AIY173" s="172"/>
      <c r="AIZ173" s="172"/>
      <c r="AJA173" s="172"/>
      <c r="AJB173" s="172"/>
      <c r="AJC173" s="172"/>
      <c r="AJD173" s="172"/>
      <c r="AJE173" s="172"/>
      <c r="AJF173" s="172"/>
      <c r="AJG173" s="172"/>
      <c r="AJH173" s="172"/>
      <c r="AJI173" s="172"/>
      <c r="AJJ173" s="172"/>
      <c r="AJK173" s="172"/>
      <c r="AJL173" s="172"/>
      <c r="AJM173" s="172"/>
      <c r="AJN173" s="172"/>
      <c r="AJO173" s="172"/>
      <c r="AJP173" s="172"/>
      <c r="AJQ173" s="172"/>
      <c r="AJR173" s="172"/>
      <c r="AJS173" s="172"/>
      <c r="AJT173" s="172"/>
      <c r="AJU173" s="172"/>
      <c r="AJV173" s="172"/>
      <c r="AJW173" s="172"/>
      <c r="AJX173" s="172"/>
      <c r="AJY173" s="172"/>
      <c r="AJZ173" s="172"/>
      <c r="AKA173" s="172"/>
      <c r="AKB173" s="172"/>
      <c r="AKC173" s="172"/>
      <c r="AKD173" s="172"/>
      <c r="AKE173" s="172"/>
      <c r="AKF173" s="172"/>
      <c r="AKG173" s="172"/>
      <c r="AKH173" s="172"/>
      <c r="AKI173" s="172"/>
      <c r="AKJ173" s="172"/>
      <c r="AKK173" s="172"/>
      <c r="AKL173" s="172"/>
      <c r="AKM173" s="172"/>
      <c r="AKN173" s="172"/>
      <c r="AKO173" s="172"/>
      <c r="AKP173" s="172"/>
      <c r="AKQ173" s="172"/>
      <c r="AKR173" s="172"/>
      <c r="AKS173" s="172"/>
      <c r="AKT173" s="172"/>
      <c r="AKU173" s="172"/>
      <c r="AKV173" s="172"/>
      <c r="AKW173" s="172"/>
      <c r="AKX173" s="172"/>
      <c r="AKY173" s="172"/>
      <c r="AKZ173" s="172"/>
      <c r="ALA173" s="172"/>
      <c r="ALB173" s="172"/>
      <c r="ALC173" s="172"/>
      <c r="ALD173" s="172"/>
      <c r="ALE173" s="172"/>
      <c r="ALF173" s="172"/>
      <c r="ALG173" s="172"/>
      <c r="ALH173" s="172"/>
      <c r="ALI173" s="172"/>
      <c r="ALJ173" s="172"/>
      <c r="ALK173" s="172"/>
      <c r="ALL173" s="172"/>
      <c r="ALM173" s="172"/>
      <c r="ALN173" s="172"/>
      <c r="ALO173" s="172"/>
      <c r="ALP173" s="172"/>
      <c r="ALQ173" s="172"/>
      <c r="ALR173" s="172"/>
      <c r="ALS173" s="172"/>
      <c r="ALT173" s="172"/>
      <c r="ALU173" s="172"/>
      <c r="ALV173" s="172"/>
      <c r="ALW173" s="172"/>
      <c r="ALX173" s="172"/>
      <c r="ALY173" s="172"/>
      <c r="ALZ173" s="172"/>
      <c r="AMA173" s="172"/>
      <c r="AMB173" s="172"/>
      <c r="AMC173" s="172"/>
      <c r="AMD173" s="172"/>
      <c r="AME173" s="172"/>
      <c r="AMF173" s="172"/>
      <c r="AMG173" s="172"/>
      <c r="AMH173" s="172"/>
      <c r="AMI173" s="172"/>
      <c r="AMJ173" s="172"/>
      <c r="AMK173" s="172"/>
      <c r="AML173" s="172"/>
    </row>
    <row r="174" spans="1:1026" s="282" customFormat="1">
      <c r="A174" s="408" t="s">
        <v>607</v>
      </c>
      <c r="B174" s="408" t="s">
        <v>608</v>
      </c>
      <c r="C174" s="154">
        <f t="shared" si="169"/>
        <v>17</v>
      </c>
      <c r="D174" s="167">
        <f t="shared" si="170"/>
        <v>68</v>
      </c>
      <c r="E174" s="166" t="str">
        <f t="shared" si="171"/>
        <v>9C</v>
      </c>
      <c r="F174" s="367" t="str">
        <f t="shared" si="172"/>
        <v>1B</v>
      </c>
      <c r="G174" s="367" t="str">
        <f t="shared" si="173"/>
        <v>08</v>
      </c>
      <c r="H174" s="367" t="str">
        <f t="shared" si="174"/>
        <v>57</v>
      </c>
      <c r="I174" s="367" t="str">
        <f t="shared" si="175"/>
        <v>00</v>
      </c>
      <c r="J174" s="367" t="str">
        <f t="shared" si="176"/>
        <v>4F</v>
      </c>
      <c r="K174" s="367" t="str">
        <f t="shared" si="177"/>
        <v>06</v>
      </c>
      <c r="L174" s="367" t="str">
        <f t="shared" si="178"/>
        <v>6B</v>
      </c>
      <c r="M174" s="367" t="str">
        <f t="shared" si="179"/>
        <v>4</v>
      </c>
      <c r="N174" s="367" t="str">
        <f t="shared" si="180"/>
        <v/>
      </c>
      <c r="O174" s="156" t="str">
        <f t="shared" si="181"/>
        <v/>
      </c>
      <c r="P174" s="157" t="str">
        <f t="shared" si="225"/>
        <v>1</v>
      </c>
      <c r="Q174" s="158" t="str">
        <f t="shared" si="225"/>
        <v>0</v>
      </c>
      <c r="R174" s="158" t="str">
        <f t="shared" si="225"/>
        <v>0</v>
      </c>
      <c r="S174" s="159" t="str">
        <f t="shared" si="225"/>
        <v>1</v>
      </c>
      <c r="T174" s="158" t="str">
        <f t="shared" si="225"/>
        <v>1</v>
      </c>
      <c r="U174" s="158" t="str">
        <f t="shared" si="225"/>
        <v>1</v>
      </c>
      <c r="V174" s="158" t="str">
        <f t="shared" si="225"/>
        <v>0</v>
      </c>
      <c r="W174" s="159" t="str">
        <f t="shared" si="225"/>
        <v>0</v>
      </c>
      <c r="X174" s="158" t="str">
        <f t="shared" si="226"/>
        <v>0</v>
      </c>
      <c r="Y174" s="158" t="str">
        <f t="shared" si="226"/>
        <v>0</v>
      </c>
      <c r="Z174" s="158" t="str">
        <f t="shared" si="226"/>
        <v>0</v>
      </c>
      <c r="AA174" s="159" t="str">
        <f t="shared" si="226"/>
        <v>1</v>
      </c>
      <c r="AB174" s="161" t="str">
        <f t="shared" si="226"/>
        <v>1</v>
      </c>
      <c r="AC174" s="161" t="str">
        <f t="shared" si="226"/>
        <v>0</v>
      </c>
      <c r="AD174" s="158" t="str">
        <f t="shared" si="226"/>
        <v>1</v>
      </c>
      <c r="AE174" s="159" t="str">
        <f t="shared" si="226"/>
        <v>1</v>
      </c>
      <c r="AF174" s="367" t="str">
        <f t="shared" si="227"/>
        <v>0</v>
      </c>
      <c r="AG174" s="162" t="str">
        <f t="shared" si="227"/>
        <v>0</v>
      </c>
      <c r="AH174" s="163" t="str">
        <f t="shared" si="227"/>
        <v>0</v>
      </c>
      <c r="AI174" s="165" t="str">
        <f t="shared" si="227"/>
        <v>0</v>
      </c>
      <c r="AJ174" s="164" t="str">
        <f t="shared" si="227"/>
        <v>1</v>
      </c>
      <c r="AK174" s="164" t="str">
        <f t="shared" si="227"/>
        <v>0</v>
      </c>
      <c r="AL174" s="289" t="str">
        <f t="shared" si="227"/>
        <v>0</v>
      </c>
      <c r="AM174" s="165" t="str">
        <f t="shared" si="227"/>
        <v>0</v>
      </c>
      <c r="AN174" s="230" t="str">
        <f t="shared" si="228"/>
        <v>0</v>
      </c>
      <c r="AO174" s="230" t="str">
        <f t="shared" si="228"/>
        <v>1</v>
      </c>
      <c r="AP174" s="230" t="str">
        <f t="shared" si="228"/>
        <v>0</v>
      </c>
      <c r="AQ174" s="231" t="str">
        <f t="shared" si="228"/>
        <v>1</v>
      </c>
      <c r="AR174" s="230" t="str">
        <f t="shared" si="228"/>
        <v>0</v>
      </c>
      <c r="AS174" s="230" t="str">
        <f t="shared" si="228"/>
        <v>1</v>
      </c>
      <c r="AT174" s="230" t="str">
        <f t="shared" si="228"/>
        <v>1</v>
      </c>
      <c r="AU174" s="231" t="str">
        <f t="shared" si="228"/>
        <v>1</v>
      </c>
      <c r="AV174" s="230" t="str">
        <f t="shared" si="229"/>
        <v>0</v>
      </c>
      <c r="AW174" s="232" t="str">
        <f t="shared" si="229"/>
        <v>0</v>
      </c>
      <c r="AX174" s="232" t="str">
        <f t="shared" si="229"/>
        <v>0</v>
      </c>
      <c r="AY174" s="233" t="str">
        <f t="shared" si="229"/>
        <v>0</v>
      </c>
      <c r="AZ174" s="232" t="str">
        <f t="shared" si="229"/>
        <v>0</v>
      </c>
      <c r="BA174" s="232" t="str">
        <f t="shared" si="229"/>
        <v>0</v>
      </c>
      <c r="BB174" s="232" t="str">
        <f t="shared" si="229"/>
        <v>0</v>
      </c>
      <c r="BC174" s="233" t="str">
        <f t="shared" si="229"/>
        <v>0</v>
      </c>
      <c r="BD174" s="168" t="str">
        <f t="shared" si="230"/>
        <v>0</v>
      </c>
      <c r="BE174" s="168" t="str">
        <f t="shared" si="230"/>
        <v>1</v>
      </c>
      <c r="BF174" s="168" t="str">
        <f t="shared" si="230"/>
        <v>0</v>
      </c>
      <c r="BG174" s="169" t="str">
        <f t="shared" si="230"/>
        <v>0</v>
      </c>
      <c r="BH174" s="168" t="str">
        <f t="shared" si="230"/>
        <v>1</v>
      </c>
      <c r="BI174" s="168" t="str">
        <f t="shared" si="230"/>
        <v>1</v>
      </c>
      <c r="BJ174" s="168" t="str">
        <f t="shared" si="230"/>
        <v>1</v>
      </c>
      <c r="BK174" s="169" t="str">
        <f t="shared" si="230"/>
        <v>1</v>
      </c>
      <c r="BL174" s="168" t="str">
        <f t="shared" si="231"/>
        <v>0</v>
      </c>
      <c r="BM174" s="168" t="str">
        <f t="shared" si="231"/>
        <v>0</v>
      </c>
      <c r="BN174" s="168" t="str">
        <f t="shared" si="231"/>
        <v>0</v>
      </c>
      <c r="BO174" s="169" t="str">
        <f t="shared" si="231"/>
        <v>0</v>
      </c>
      <c r="BP174" s="168" t="str">
        <f t="shared" si="231"/>
        <v>0</v>
      </c>
      <c r="BQ174" s="168" t="str">
        <f t="shared" si="231"/>
        <v>1</v>
      </c>
      <c r="BR174" s="168" t="str">
        <f t="shared" si="231"/>
        <v>1</v>
      </c>
      <c r="BS174" s="169" t="str">
        <f t="shared" si="231"/>
        <v>0</v>
      </c>
      <c r="BT174" s="302" t="str">
        <f t="shared" si="232"/>
        <v>0</v>
      </c>
      <c r="BU174" s="302" t="str">
        <f t="shared" si="232"/>
        <v>1</v>
      </c>
      <c r="BV174" s="302" t="str">
        <f t="shared" si="232"/>
        <v>1</v>
      </c>
      <c r="BW174" s="303" t="str">
        <f t="shared" si="232"/>
        <v>0</v>
      </c>
      <c r="BX174" s="302" t="str">
        <f t="shared" si="232"/>
        <v>1</v>
      </c>
      <c r="BY174" s="302" t="str">
        <f t="shared" si="232"/>
        <v>0</v>
      </c>
      <c r="BZ174" s="302" t="str">
        <f t="shared" si="232"/>
        <v>1</v>
      </c>
      <c r="CA174" s="303" t="str">
        <f t="shared" si="232"/>
        <v>1</v>
      </c>
      <c r="CB174" s="164" t="str">
        <f t="shared" si="233"/>
        <v>0</v>
      </c>
      <c r="CC174" s="289" t="str">
        <f t="shared" si="233"/>
        <v>1</v>
      </c>
      <c r="CD174" s="340" t="str">
        <f t="shared" si="233"/>
        <v>0</v>
      </c>
      <c r="CE174" s="341" t="str">
        <f t="shared" si="233"/>
        <v>0</v>
      </c>
      <c r="CF174" s="340" t="str">
        <f t="shared" si="233"/>
        <v>0</v>
      </c>
      <c r="CG174" s="340" t="str">
        <f t="shared" si="233"/>
        <v>0</v>
      </c>
      <c r="CH174" s="340" t="str">
        <f t="shared" si="233"/>
        <v>0</v>
      </c>
      <c r="CI174" s="341" t="str">
        <f t="shared" si="233"/>
        <v>0</v>
      </c>
      <c r="CJ174" s="367"/>
      <c r="CK174" s="367"/>
      <c r="CL174" s="32" t="str">
        <f t="shared" si="223"/>
        <v>9C1B</v>
      </c>
      <c r="CM174" s="285">
        <f t="shared" si="182"/>
        <v>87</v>
      </c>
      <c r="CN174" s="285">
        <f t="shared" si="183"/>
        <v>97</v>
      </c>
      <c r="CO174" s="142">
        <f t="shared" si="184"/>
        <v>71.5</v>
      </c>
      <c r="CP174" s="142">
        <f t="shared" si="185"/>
        <v>21.944444444444443</v>
      </c>
      <c r="CQ174" s="154">
        <f t="shared" si="224"/>
        <v>4</v>
      </c>
      <c r="CR174" s="367"/>
      <c r="CS174" s="170">
        <f t="shared" si="186"/>
        <v>9</v>
      </c>
      <c r="CT174" s="23">
        <f t="shared" si="187"/>
        <v>12</v>
      </c>
      <c r="CU174" s="171">
        <f t="shared" si="188"/>
        <v>1</v>
      </c>
      <c r="CV174" s="23">
        <f t="shared" si="189"/>
        <v>11</v>
      </c>
      <c r="CW174" s="172">
        <f t="shared" si="190"/>
        <v>0</v>
      </c>
      <c r="CX174" s="24">
        <f t="shared" si="191"/>
        <v>8</v>
      </c>
      <c r="CY174" s="267">
        <f t="shared" si="192"/>
        <v>5</v>
      </c>
      <c r="CZ174" s="268">
        <f t="shared" si="193"/>
        <v>7</v>
      </c>
      <c r="DA174" s="267">
        <f t="shared" si="194"/>
        <v>0</v>
      </c>
      <c r="DB174" s="268">
        <f t="shared" si="195"/>
        <v>0</v>
      </c>
      <c r="DC174" s="173">
        <f t="shared" si="196"/>
        <v>4</v>
      </c>
      <c r="DD174" s="26">
        <f t="shared" si="197"/>
        <v>15</v>
      </c>
      <c r="DE174" s="173">
        <f t="shared" si="198"/>
        <v>0</v>
      </c>
      <c r="DF174" s="26">
        <f t="shared" si="199"/>
        <v>6</v>
      </c>
      <c r="DG174" s="326">
        <f t="shared" si="200"/>
        <v>6</v>
      </c>
      <c r="DH174" s="327">
        <f t="shared" si="201"/>
        <v>11</v>
      </c>
      <c r="DI174" s="172">
        <f t="shared" si="202"/>
        <v>4</v>
      </c>
      <c r="DJ174" s="24">
        <f t="shared" si="203"/>
        <v>0</v>
      </c>
      <c r="DK174" s="172"/>
      <c r="DL174" s="19">
        <f t="shared" si="204"/>
        <v>156</v>
      </c>
      <c r="DM174" s="19">
        <f t="shared" si="205"/>
        <v>27</v>
      </c>
      <c r="DN174" s="174">
        <f t="shared" si="206"/>
        <v>8</v>
      </c>
      <c r="DO174" s="278">
        <f t="shared" si="207"/>
        <v>87</v>
      </c>
      <c r="DP174" s="278">
        <f t="shared" si="208"/>
        <v>0</v>
      </c>
      <c r="DQ174" s="20">
        <f t="shared" si="209"/>
        <v>79</v>
      </c>
      <c r="DR174" s="20">
        <f t="shared" si="210"/>
        <v>6</v>
      </c>
      <c r="DS174" s="337">
        <f t="shared" si="211"/>
        <v>107</v>
      </c>
      <c r="DT174" s="174">
        <f t="shared" si="212"/>
        <v>64</v>
      </c>
      <c r="DU174" s="172">
        <f t="shared" si="213"/>
        <v>107</v>
      </c>
      <c r="DV174" s="172"/>
      <c r="DW174" s="172"/>
      <c r="DX174" s="172"/>
      <c r="DY174" s="172"/>
      <c r="DZ174" s="172"/>
      <c r="EA174" s="172"/>
      <c r="EB174" s="172"/>
      <c r="EC174" s="172"/>
      <c r="ED174" s="172"/>
      <c r="EE174" s="172"/>
      <c r="EF174" s="172"/>
      <c r="EG174" s="172"/>
      <c r="EH174" s="172"/>
      <c r="EI174" s="172"/>
      <c r="EJ174" s="172"/>
      <c r="EK174" s="172"/>
      <c r="EL174" s="172"/>
      <c r="EM174" s="172"/>
      <c r="EN174" s="172"/>
      <c r="EO174" s="172"/>
      <c r="EP174" s="172"/>
      <c r="EQ174" s="172"/>
      <c r="ER174" s="172"/>
      <c r="ES174" s="172"/>
      <c r="ET174" s="172"/>
      <c r="EU174" s="172"/>
      <c r="EV174" s="172"/>
      <c r="EW174" s="172"/>
      <c r="EX174" s="172"/>
      <c r="EY174" s="172"/>
      <c r="EZ174" s="172"/>
      <c r="FA174" s="172"/>
      <c r="FB174" s="172"/>
      <c r="FC174" s="172"/>
      <c r="FD174" s="172"/>
      <c r="FE174" s="172"/>
      <c r="FF174" s="172"/>
      <c r="FG174" s="172"/>
      <c r="FH174" s="172"/>
      <c r="FI174" s="172"/>
      <c r="FJ174" s="172"/>
      <c r="FK174" s="172"/>
      <c r="FL174" s="172"/>
      <c r="FM174" s="172"/>
      <c r="FN174" s="172"/>
      <c r="FO174" s="172"/>
      <c r="FP174" s="172"/>
      <c r="FQ174" s="172"/>
      <c r="FR174" s="172"/>
      <c r="FS174" s="172"/>
      <c r="FT174" s="172"/>
      <c r="FU174" s="172"/>
      <c r="FV174" s="172"/>
      <c r="FW174" s="172"/>
      <c r="FX174" s="172"/>
      <c r="FY174" s="172"/>
      <c r="FZ174" s="172"/>
      <c r="GA174" s="172"/>
      <c r="GB174" s="172"/>
      <c r="GC174" s="172"/>
      <c r="GD174" s="172"/>
      <c r="GE174" s="172"/>
      <c r="GF174" s="172"/>
      <c r="GG174" s="172"/>
      <c r="GH174" s="172"/>
      <c r="GI174" s="172"/>
      <c r="GJ174" s="172"/>
      <c r="GK174" s="172"/>
      <c r="GL174" s="172"/>
      <c r="GM174" s="172"/>
      <c r="GN174" s="172"/>
      <c r="GO174" s="172"/>
      <c r="GP174" s="172"/>
      <c r="GQ174" s="172"/>
      <c r="GR174" s="172"/>
      <c r="GS174" s="172"/>
      <c r="GT174" s="172"/>
      <c r="GU174" s="172"/>
      <c r="GV174" s="172"/>
      <c r="GW174" s="172"/>
      <c r="GX174" s="172"/>
      <c r="GY174" s="172"/>
      <c r="GZ174" s="172"/>
      <c r="HA174" s="172"/>
      <c r="HB174" s="172"/>
      <c r="HC174" s="172"/>
      <c r="HD174" s="172"/>
      <c r="HE174" s="172"/>
      <c r="HF174" s="172"/>
      <c r="HG174" s="172"/>
      <c r="HH174" s="172"/>
      <c r="HI174" s="172"/>
      <c r="HJ174" s="172"/>
      <c r="HK174" s="172"/>
      <c r="HL174" s="172"/>
      <c r="HM174" s="172"/>
      <c r="HN174" s="172"/>
      <c r="HO174" s="172"/>
      <c r="HP174" s="172"/>
      <c r="HQ174" s="172"/>
      <c r="HR174" s="172"/>
      <c r="HS174" s="172"/>
      <c r="HT174" s="172"/>
      <c r="HU174" s="172"/>
      <c r="HV174" s="172"/>
      <c r="HW174" s="172"/>
      <c r="HX174" s="172"/>
      <c r="HY174" s="172"/>
      <c r="HZ174" s="172"/>
      <c r="IA174" s="172"/>
      <c r="IB174" s="172"/>
      <c r="IC174" s="172"/>
      <c r="ID174" s="172"/>
      <c r="IE174" s="172"/>
      <c r="IF174" s="172"/>
      <c r="IG174" s="172"/>
      <c r="IH174" s="172"/>
      <c r="II174" s="172"/>
      <c r="IJ174" s="172"/>
      <c r="IK174" s="172"/>
      <c r="IL174" s="172"/>
      <c r="IM174" s="172"/>
      <c r="IN174" s="172"/>
      <c r="IO174" s="172"/>
      <c r="IP174" s="172"/>
      <c r="IQ174" s="172"/>
      <c r="IR174" s="172"/>
      <c r="IS174" s="172"/>
      <c r="IT174" s="172"/>
      <c r="IU174" s="172"/>
      <c r="IV174" s="172"/>
      <c r="IW174" s="172"/>
      <c r="IX174" s="172"/>
      <c r="IY174" s="172"/>
      <c r="IZ174" s="172"/>
      <c r="JA174" s="172"/>
      <c r="JB174" s="172"/>
      <c r="JC174" s="172"/>
      <c r="JD174" s="172"/>
      <c r="JE174" s="172"/>
      <c r="JF174" s="172"/>
      <c r="JG174" s="172"/>
      <c r="JH174" s="172"/>
      <c r="JI174" s="172"/>
      <c r="JJ174" s="172"/>
      <c r="JK174" s="172"/>
      <c r="JL174" s="172"/>
      <c r="JM174" s="172"/>
      <c r="JN174" s="172"/>
      <c r="JO174" s="172"/>
      <c r="JP174" s="172"/>
      <c r="JQ174" s="172"/>
      <c r="JR174" s="172"/>
      <c r="JS174" s="172"/>
      <c r="JT174" s="172"/>
      <c r="JU174" s="172"/>
      <c r="JV174" s="172"/>
      <c r="JW174" s="172"/>
      <c r="JX174" s="172"/>
      <c r="JY174" s="172"/>
      <c r="JZ174" s="172"/>
      <c r="KA174" s="172"/>
      <c r="KB174" s="172"/>
      <c r="KC174" s="172"/>
      <c r="KD174" s="172"/>
      <c r="KE174" s="172"/>
      <c r="KF174" s="172"/>
      <c r="KG174" s="172"/>
      <c r="KH174" s="172"/>
      <c r="KI174" s="172"/>
      <c r="KJ174" s="172"/>
      <c r="KK174" s="172"/>
      <c r="KL174" s="172"/>
      <c r="KM174" s="172"/>
      <c r="KN174" s="172"/>
      <c r="KO174" s="172"/>
      <c r="KP174" s="172"/>
      <c r="KQ174" s="172"/>
      <c r="KR174" s="172"/>
      <c r="KS174" s="172"/>
      <c r="KT174" s="172"/>
      <c r="KU174" s="172"/>
      <c r="KV174" s="172"/>
      <c r="KW174" s="172"/>
      <c r="KX174" s="172"/>
      <c r="KY174" s="172"/>
      <c r="KZ174" s="172"/>
      <c r="LA174" s="172"/>
      <c r="LB174" s="172"/>
      <c r="LC174" s="172"/>
      <c r="LD174" s="172"/>
      <c r="LE174" s="172"/>
      <c r="LF174" s="172"/>
      <c r="LG174" s="172"/>
      <c r="LH174" s="172"/>
      <c r="LI174" s="172"/>
      <c r="LJ174" s="172"/>
      <c r="LK174" s="172"/>
      <c r="LL174" s="172"/>
      <c r="LM174" s="172"/>
      <c r="LN174" s="172"/>
      <c r="LO174" s="172"/>
      <c r="LP174" s="172"/>
      <c r="LQ174" s="172"/>
      <c r="LR174" s="172"/>
      <c r="LS174" s="172"/>
      <c r="LT174" s="172"/>
      <c r="LU174" s="172"/>
      <c r="LV174" s="172"/>
      <c r="LW174" s="172"/>
      <c r="LX174" s="172"/>
      <c r="LY174" s="172"/>
      <c r="LZ174" s="172"/>
      <c r="MA174" s="172"/>
      <c r="MB174" s="172"/>
      <c r="MC174" s="172"/>
      <c r="MD174" s="172"/>
      <c r="ME174" s="172"/>
      <c r="MF174" s="172"/>
      <c r="MG174" s="172"/>
      <c r="MH174" s="172"/>
      <c r="MI174" s="172"/>
      <c r="MJ174" s="172"/>
      <c r="MK174" s="172"/>
      <c r="ML174" s="172"/>
      <c r="MM174" s="172"/>
      <c r="MN174" s="172"/>
      <c r="MO174" s="172"/>
      <c r="MP174" s="172"/>
      <c r="MQ174" s="172"/>
      <c r="MR174" s="172"/>
      <c r="MS174" s="172"/>
      <c r="MT174" s="172"/>
      <c r="MU174" s="172"/>
      <c r="MV174" s="172"/>
      <c r="MW174" s="172"/>
      <c r="MX174" s="172"/>
      <c r="MY174" s="172"/>
      <c r="MZ174" s="172"/>
      <c r="NA174" s="172"/>
      <c r="NB174" s="172"/>
      <c r="NC174" s="172"/>
      <c r="ND174" s="172"/>
      <c r="NE174" s="172"/>
      <c r="NF174" s="172"/>
      <c r="NG174" s="172"/>
      <c r="NH174" s="172"/>
      <c r="NI174" s="172"/>
      <c r="NJ174" s="172"/>
      <c r="NK174" s="172"/>
      <c r="NL174" s="172"/>
      <c r="NM174" s="172"/>
      <c r="NN174" s="172"/>
      <c r="NO174" s="172"/>
      <c r="NP174" s="172"/>
      <c r="NQ174" s="172"/>
      <c r="NR174" s="172"/>
      <c r="NS174" s="172"/>
      <c r="NT174" s="172"/>
      <c r="NU174" s="172"/>
      <c r="NV174" s="172"/>
      <c r="NW174" s="172"/>
      <c r="NX174" s="172"/>
      <c r="NY174" s="172"/>
      <c r="NZ174" s="172"/>
      <c r="OA174" s="172"/>
      <c r="OB174" s="172"/>
      <c r="OC174" s="172"/>
      <c r="OD174" s="172"/>
      <c r="OE174" s="172"/>
      <c r="OF174" s="172"/>
      <c r="OG174" s="172"/>
      <c r="OH174" s="172"/>
      <c r="OI174" s="172"/>
      <c r="OJ174" s="172"/>
      <c r="OK174" s="172"/>
      <c r="OL174" s="172"/>
      <c r="OM174" s="172"/>
      <c r="ON174" s="172"/>
      <c r="OO174" s="172"/>
      <c r="OP174" s="172"/>
      <c r="OQ174" s="172"/>
      <c r="OR174" s="172"/>
      <c r="OS174" s="172"/>
      <c r="OT174" s="172"/>
      <c r="OU174" s="172"/>
      <c r="OV174" s="172"/>
      <c r="OW174" s="172"/>
      <c r="OX174" s="172"/>
      <c r="OY174" s="172"/>
      <c r="OZ174" s="172"/>
      <c r="PA174" s="172"/>
      <c r="PB174" s="172"/>
      <c r="PC174" s="172"/>
      <c r="PD174" s="172"/>
      <c r="PE174" s="172"/>
      <c r="PF174" s="172"/>
      <c r="PG174" s="172"/>
      <c r="PH174" s="172"/>
      <c r="PI174" s="172"/>
      <c r="PJ174" s="172"/>
      <c r="PK174" s="172"/>
      <c r="PL174" s="172"/>
      <c r="PM174" s="172"/>
      <c r="PN174" s="172"/>
      <c r="PO174" s="172"/>
      <c r="PP174" s="172"/>
      <c r="PQ174" s="172"/>
      <c r="PR174" s="172"/>
      <c r="PS174" s="172"/>
      <c r="PT174" s="172"/>
      <c r="PU174" s="172"/>
      <c r="PV174" s="172"/>
      <c r="PW174" s="172"/>
      <c r="PX174" s="172"/>
      <c r="PY174" s="172"/>
      <c r="PZ174" s="172"/>
      <c r="QA174" s="172"/>
      <c r="QB174" s="172"/>
      <c r="QC174" s="172"/>
      <c r="QD174" s="172"/>
      <c r="QE174" s="172"/>
      <c r="QF174" s="172"/>
      <c r="QG174" s="172"/>
      <c r="QH174" s="172"/>
      <c r="QI174" s="172"/>
      <c r="QJ174" s="172"/>
      <c r="QK174" s="172"/>
      <c r="QL174" s="172"/>
      <c r="QM174" s="172"/>
      <c r="QN174" s="172"/>
      <c r="QO174" s="172"/>
      <c r="QP174" s="172"/>
      <c r="QQ174" s="172"/>
      <c r="QR174" s="172"/>
      <c r="QS174" s="172"/>
      <c r="QT174" s="172"/>
      <c r="QU174" s="172"/>
      <c r="QV174" s="172"/>
      <c r="QW174" s="172"/>
      <c r="QX174" s="172"/>
      <c r="QY174" s="172"/>
      <c r="QZ174" s="172"/>
      <c r="RA174" s="172"/>
      <c r="RB174" s="172"/>
      <c r="RC174" s="172"/>
      <c r="RD174" s="172"/>
      <c r="RE174" s="172"/>
      <c r="RF174" s="172"/>
      <c r="RG174" s="172"/>
      <c r="RH174" s="172"/>
      <c r="RI174" s="172"/>
      <c r="RJ174" s="172"/>
      <c r="RK174" s="172"/>
      <c r="RL174" s="172"/>
      <c r="RM174" s="172"/>
      <c r="RN174" s="172"/>
      <c r="RO174" s="172"/>
      <c r="RP174" s="172"/>
      <c r="RQ174" s="172"/>
      <c r="RR174" s="172"/>
      <c r="RS174" s="172"/>
      <c r="RT174" s="172"/>
      <c r="RU174" s="172"/>
      <c r="RV174" s="172"/>
      <c r="RW174" s="172"/>
      <c r="RX174" s="172"/>
      <c r="RY174" s="172"/>
      <c r="RZ174" s="172"/>
      <c r="SA174" s="172"/>
      <c r="SB174" s="172"/>
      <c r="SC174" s="172"/>
      <c r="SD174" s="172"/>
      <c r="SE174" s="172"/>
      <c r="SF174" s="172"/>
      <c r="SG174" s="172"/>
      <c r="SH174" s="172"/>
      <c r="SI174" s="172"/>
      <c r="SJ174" s="172"/>
      <c r="SK174" s="172"/>
      <c r="SL174" s="172"/>
      <c r="SM174" s="172"/>
      <c r="SN174" s="172"/>
      <c r="SO174" s="172"/>
      <c r="SP174" s="172"/>
      <c r="SQ174" s="172"/>
      <c r="SR174" s="172"/>
      <c r="SS174" s="172"/>
      <c r="ST174" s="172"/>
      <c r="SU174" s="172"/>
      <c r="SV174" s="172"/>
      <c r="SW174" s="172"/>
      <c r="SX174" s="172"/>
      <c r="SY174" s="172"/>
      <c r="SZ174" s="172"/>
      <c r="TA174" s="172"/>
      <c r="TB174" s="172"/>
      <c r="TC174" s="172"/>
      <c r="TD174" s="172"/>
      <c r="TE174" s="172"/>
      <c r="TF174" s="172"/>
      <c r="TG174" s="172"/>
      <c r="TH174" s="172"/>
      <c r="TI174" s="172"/>
      <c r="TJ174" s="172"/>
      <c r="TK174" s="172"/>
      <c r="TL174" s="172"/>
      <c r="TM174" s="172"/>
      <c r="TN174" s="172"/>
      <c r="TO174" s="172"/>
      <c r="TP174" s="172"/>
      <c r="TQ174" s="172"/>
      <c r="TR174" s="172"/>
      <c r="TS174" s="172"/>
      <c r="TT174" s="172"/>
      <c r="TU174" s="172"/>
      <c r="TV174" s="172"/>
      <c r="TW174" s="172"/>
      <c r="TX174" s="172"/>
      <c r="TY174" s="172"/>
      <c r="TZ174" s="172"/>
      <c r="UA174" s="172"/>
      <c r="UB174" s="172"/>
      <c r="UC174" s="172"/>
      <c r="UD174" s="172"/>
      <c r="UE174" s="172"/>
      <c r="UF174" s="172"/>
      <c r="UG174" s="172"/>
      <c r="UH174" s="172"/>
      <c r="UI174" s="172"/>
      <c r="UJ174" s="172"/>
      <c r="UK174" s="172"/>
      <c r="UL174" s="172"/>
      <c r="UM174" s="172"/>
      <c r="UN174" s="172"/>
      <c r="UO174" s="172"/>
      <c r="UP174" s="172"/>
      <c r="UQ174" s="172"/>
      <c r="UR174" s="172"/>
      <c r="US174" s="172"/>
      <c r="UT174" s="172"/>
      <c r="UU174" s="172"/>
      <c r="UV174" s="172"/>
      <c r="UW174" s="172"/>
      <c r="UX174" s="172"/>
      <c r="UY174" s="172"/>
      <c r="UZ174" s="172"/>
      <c r="VA174" s="172"/>
      <c r="VB174" s="172"/>
      <c r="VC174" s="172"/>
      <c r="VD174" s="172"/>
      <c r="VE174" s="172"/>
      <c r="VF174" s="172"/>
      <c r="VG174" s="172"/>
      <c r="VH174" s="172"/>
      <c r="VI174" s="172"/>
      <c r="VJ174" s="172"/>
      <c r="VK174" s="172"/>
      <c r="VL174" s="172"/>
      <c r="VM174" s="172"/>
      <c r="VN174" s="172"/>
      <c r="VO174" s="172"/>
      <c r="VP174" s="172"/>
      <c r="VQ174" s="172"/>
      <c r="VR174" s="172"/>
      <c r="VS174" s="172"/>
      <c r="VT174" s="172"/>
      <c r="VU174" s="172"/>
      <c r="VV174" s="172"/>
      <c r="VW174" s="172"/>
      <c r="VX174" s="172"/>
      <c r="VY174" s="172"/>
      <c r="VZ174" s="172"/>
      <c r="WA174" s="172"/>
      <c r="WB174" s="172"/>
      <c r="WC174" s="172"/>
      <c r="WD174" s="172"/>
      <c r="WE174" s="172"/>
      <c r="WF174" s="172"/>
      <c r="WG174" s="172"/>
      <c r="WH174" s="172"/>
      <c r="WI174" s="172"/>
      <c r="WJ174" s="172"/>
      <c r="WK174" s="172"/>
      <c r="WL174" s="172"/>
      <c r="WM174" s="172"/>
      <c r="WN174" s="172"/>
      <c r="WO174" s="172"/>
      <c r="WP174" s="172"/>
      <c r="WQ174" s="172"/>
      <c r="WR174" s="172"/>
      <c r="WS174" s="172"/>
      <c r="WT174" s="172"/>
      <c r="WU174" s="172"/>
      <c r="WV174" s="172"/>
      <c r="WW174" s="172"/>
      <c r="WX174" s="172"/>
      <c r="WY174" s="172"/>
      <c r="WZ174" s="172"/>
      <c r="XA174" s="172"/>
      <c r="XB174" s="172"/>
      <c r="XC174" s="172"/>
      <c r="XD174" s="172"/>
      <c r="XE174" s="172"/>
      <c r="XF174" s="172"/>
      <c r="XG174" s="172"/>
      <c r="XH174" s="172"/>
      <c r="XI174" s="172"/>
      <c r="XJ174" s="172"/>
      <c r="XK174" s="172"/>
      <c r="XL174" s="172"/>
      <c r="XM174" s="172"/>
      <c r="XN174" s="172"/>
      <c r="XO174" s="172"/>
      <c r="XP174" s="172"/>
      <c r="XQ174" s="172"/>
      <c r="XR174" s="172"/>
      <c r="XS174" s="172"/>
      <c r="XT174" s="172"/>
      <c r="XU174" s="172"/>
      <c r="XV174" s="172"/>
      <c r="XW174" s="172"/>
      <c r="XX174" s="172"/>
      <c r="XY174" s="172"/>
      <c r="XZ174" s="172"/>
      <c r="YA174" s="172"/>
      <c r="YB174" s="172"/>
      <c r="YC174" s="172"/>
      <c r="YD174" s="172"/>
      <c r="YE174" s="172"/>
      <c r="YF174" s="172"/>
      <c r="YG174" s="172"/>
      <c r="YH174" s="172"/>
      <c r="YI174" s="172"/>
      <c r="YJ174" s="172"/>
      <c r="YK174" s="172"/>
      <c r="YL174" s="172"/>
      <c r="YM174" s="172"/>
      <c r="YN174" s="172"/>
      <c r="YO174" s="172"/>
      <c r="YP174" s="172"/>
      <c r="YQ174" s="172"/>
      <c r="YR174" s="172"/>
      <c r="YS174" s="172"/>
      <c r="YT174" s="172"/>
      <c r="YU174" s="172"/>
      <c r="YV174" s="172"/>
      <c r="YW174" s="172"/>
      <c r="YX174" s="172"/>
      <c r="YY174" s="172"/>
      <c r="YZ174" s="172"/>
      <c r="ZA174" s="172"/>
      <c r="ZB174" s="172"/>
      <c r="ZC174" s="172"/>
      <c r="ZD174" s="172"/>
      <c r="ZE174" s="172"/>
      <c r="ZF174" s="172"/>
      <c r="ZG174" s="172"/>
      <c r="ZH174" s="172"/>
      <c r="ZI174" s="172"/>
      <c r="ZJ174" s="172"/>
      <c r="ZK174" s="172"/>
      <c r="ZL174" s="172"/>
      <c r="ZM174" s="172"/>
      <c r="ZN174" s="172"/>
      <c r="ZO174" s="172"/>
      <c r="ZP174" s="172"/>
      <c r="ZQ174" s="172"/>
      <c r="ZR174" s="172"/>
      <c r="ZS174" s="172"/>
      <c r="ZT174" s="172"/>
      <c r="ZU174" s="172"/>
      <c r="ZV174" s="172"/>
      <c r="ZW174" s="172"/>
      <c r="ZX174" s="172"/>
      <c r="ZY174" s="172"/>
      <c r="ZZ174" s="172"/>
      <c r="AAA174" s="172"/>
      <c r="AAB174" s="172"/>
      <c r="AAC174" s="172"/>
      <c r="AAD174" s="172"/>
      <c r="AAE174" s="172"/>
      <c r="AAF174" s="172"/>
      <c r="AAG174" s="172"/>
      <c r="AAH174" s="172"/>
      <c r="AAI174" s="172"/>
      <c r="AAJ174" s="172"/>
      <c r="AAK174" s="172"/>
      <c r="AAL174" s="172"/>
      <c r="AAM174" s="172"/>
      <c r="AAN174" s="172"/>
      <c r="AAO174" s="172"/>
      <c r="AAP174" s="172"/>
      <c r="AAQ174" s="172"/>
      <c r="AAR174" s="172"/>
      <c r="AAS174" s="172"/>
      <c r="AAT174" s="172"/>
      <c r="AAU174" s="172"/>
      <c r="AAV174" s="172"/>
      <c r="AAW174" s="172"/>
      <c r="AAX174" s="172"/>
      <c r="AAY174" s="172"/>
      <c r="AAZ174" s="172"/>
      <c r="ABA174" s="172"/>
      <c r="ABB174" s="172"/>
      <c r="ABC174" s="172"/>
      <c r="ABD174" s="172"/>
      <c r="ABE174" s="172"/>
      <c r="ABF174" s="172"/>
      <c r="ABG174" s="172"/>
      <c r="ABH174" s="172"/>
      <c r="ABI174" s="172"/>
      <c r="ABJ174" s="172"/>
      <c r="ABK174" s="172"/>
      <c r="ABL174" s="172"/>
      <c r="ABM174" s="172"/>
      <c r="ABN174" s="172"/>
      <c r="ABO174" s="172"/>
      <c r="ABP174" s="172"/>
      <c r="ABQ174" s="172"/>
      <c r="ABR174" s="172"/>
      <c r="ABS174" s="172"/>
      <c r="ABT174" s="172"/>
      <c r="ABU174" s="172"/>
      <c r="ABV174" s="172"/>
      <c r="ABW174" s="172"/>
      <c r="ABX174" s="172"/>
      <c r="ABY174" s="172"/>
      <c r="ABZ174" s="172"/>
      <c r="ACA174" s="172"/>
      <c r="ACB174" s="172"/>
      <c r="ACC174" s="172"/>
      <c r="ACD174" s="172"/>
      <c r="ACE174" s="172"/>
      <c r="ACF174" s="172"/>
      <c r="ACG174" s="172"/>
      <c r="ACH174" s="172"/>
      <c r="ACI174" s="172"/>
      <c r="ACJ174" s="172"/>
      <c r="ACK174" s="172"/>
      <c r="ACL174" s="172"/>
      <c r="ACM174" s="172"/>
      <c r="ACN174" s="172"/>
      <c r="ACO174" s="172"/>
      <c r="ACP174" s="172"/>
      <c r="ACQ174" s="172"/>
      <c r="ACR174" s="172"/>
      <c r="ACS174" s="172"/>
      <c r="ACT174" s="172"/>
      <c r="ACU174" s="172"/>
      <c r="ACV174" s="172"/>
      <c r="ACW174" s="172"/>
      <c r="ACX174" s="172"/>
      <c r="ACY174" s="172"/>
      <c r="ACZ174" s="172"/>
      <c r="ADA174" s="172"/>
      <c r="ADB174" s="172"/>
      <c r="ADC174" s="172"/>
      <c r="ADD174" s="172"/>
      <c r="ADE174" s="172"/>
      <c r="ADF174" s="172"/>
      <c r="ADG174" s="172"/>
      <c r="ADH174" s="172"/>
      <c r="ADI174" s="172"/>
      <c r="ADJ174" s="172"/>
      <c r="ADK174" s="172"/>
      <c r="ADL174" s="172"/>
      <c r="ADM174" s="172"/>
      <c r="ADN174" s="172"/>
      <c r="ADO174" s="172"/>
      <c r="ADP174" s="172"/>
      <c r="ADQ174" s="172"/>
      <c r="ADR174" s="172"/>
      <c r="ADS174" s="172"/>
      <c r="ADT174" s="172"/>
      <c r="ADU174" s="172"/>
      <c r="ADV174" s="172"/>
      <c r="ADW174" s="172"/>
      <c r="ADX174" s="172"/>
      <c r="ADY174" s="172"/>
      <c r="ADZ174" s="172"/>
      <c r="AEA174" s="172"/>
      <c r="AEB174" s="172"/>
      <c r="AEC174" s="172"/>
      <c r="AED174" s="172"/>
      <c r="AEE174" s="172"/>
      <c r="AEF174" s="172"/>
      <c r="AEG174" s="172"/>
      <c r="AEH174" s="172"/>
      <c r="AEI174" s="172"/>
      <c r="AEJ174" s="172"/>
      <c r="AEK174" s="172"/>
      <c r="AEL174" s="172"/>
      <c r="AEM174" s="172"/>
      <c r="AEN174" s="172"/>
      <c r="AEO174" s="172"/>
      <c r="AEP174" s="172"/>
      <c r="AEQ174" s="172"/>
      <c r="AER174" s="172"/>
      <c r="AES174" s="172"/>
      <c r="AET174" s="172"/>
      <c r="AEU174" s="172"/>
      <c r="AEV174" s="172"/>
      <c r="AEW174" s="172"/>
      <c r="AEX174" s="172"/>
      <c r="AEY174" s="172"/>
      <c r="AEZ174" s="172"/>
      <c r="AFA174" s="172"/>
      <c r="AFB174" s="172"/>
      <c r="AFC174" s="172"/>
      <c r="AFD174" s="172"/>
      <c r="AFE174" s="172"/>
      <c r="AFF174" s="172"/>
      <c r="AFG174" s="172"/>
      <c r="AFH174" s="172"/>
      <c r="AFI174" s="172"/>
      <c r="AFJ174" s="172"/>
      <c r="AFK174" s="172"/>
      <c r="AFL174" s="172"/>
      <c r="AFM174" s="172"/>
      <c r="AFN174" s="172"/>
      <c r="AFO174" s="172"/>
      <c r="AFP174" s="172"/>
      <c r="AFQ174" s="172"/>
      <c r="AFR174" s="172"/>
      <c r="AFS174" s="172"/>
      <c r="AFT174" s="172"/>
      <c r="AFU174" s="172"/>
      <c r="AFV174" s="172"/>
      <c r="AFW174" s="172"/>
      <c r="AFX174" s="172"/>
      <c r="AFY174" s="172"/>
      <c r="AFZ174" s="172"/>
      <c r="AGA174" s="172"/>
      <c r="AGB174" s="172"/>
      <c r="AGC174" s="172"/>
      <c r="AGD174" s="172"/>
      <c r="AGE174" s="172"/>
      <c r="AGF174" s="172"/>
      <c r="AGG174" s="172"/>
      <c r="AGH174" s="172"/>
      <c r="AGI174" s="172"/>
      <c r="AGJ174" s="172"/>
      <c r="AGK174" s="172"/>
      <c r="AGL174" s="172"/>
      <c r="AGM174" s="172"/>
      <c r="AGN174" s="172"/>
      <c r="AGO174" s="172"/>
      <c r="AGP174" s="172"/>
      <c r="AGQ174" s="172"/>
      <c r="AGR174" s="172"/>
      <c r="AGS174" s="172"/>
      <c r="AGT174" s="172"/>
      <c r="AGU174" s="172"/>
      <c r="AGV174" s="172"/>
      <c r="AGW174" s="172"/>
      <c r="AGX174" s="172"/>
      <c r="AGY174" s="172"/>
      <c r="AGZ174" s="172"/>
      <c r="AHA174" s="172"/>
      <c r="AHB174" s="172"/>
      <c r="AHC174" s="172"/>
      <c r="AHD174" s="172"/>
      <c r="AHE174" s="172"/>
      <c r="AHF174" s="172"/>
      <c r="AHG174" s="172"/>
      <c r="AHH174" s="172"/>
      <c r="AHI174" s="172"/>
      <c r="AHJ174" s="172"/>
      <c r="AHK174" s="172"/>
      <c r="AHL174" s="172"/>
      <c r="AHM174" s="172"/>
      <c r="AHN174" s="172"/>
      <c r="AHO174" s="172"/>
      <c r="AHP174" s="172"/>
      <c r="AHQ174" s="172"/>
      <c r="AHR174" s="172"/>
      <c r="AHS174" s="172"/>
      <c r="AHT174" s="172"/>
      <c r="AHU174" s="172"/>
      <c r="AHV174" s="172"/>
      <c r="AHW174" s="172"/>
      <c r="AHX174" s="172"/>
      <c r="AHY174" s="172"/>
      <c r="AHZ174" s="172"/>
      <c r="AIA174" s="172"/>
      <c r="AIB174" s="172"/>
      <c r="AIC174" s="172"/>
      <c r="AID174" s="172"/>
      <c r="AIE174" s="172"/>
      <c r="AIF174" s="172"/>
      <c r="AIG174" s="172"/>
      <c r="AIH174" s="172"/>
      <c r="AII174" s="172"/>
      <c r="AIJ174" s="172"/>
      <c r="AIK174" s="172"/>
      <c r="AIL174" s="172"/>
      <c r="AIM174" s="172"/>
      <c r="AIN174" s="172"/>
      <c r="AIO174" s="172"/>
      <c r="AIP174" s="172"/>
      <c r="AIQ174" s="172"/>
      <c r="AIR174" s="172"/>
      <c r="AIS174" s="172"/>
      <c r="AIT174" s="172"/>
      <c r="AIU174" s="172"/>
      <c r="AIV174" s="172"/>
      <c r="AIW174" s="172"/>
      <c r="AIX174" s="172"/>
      <c r="AIY174" s="172"/>
      <c r="AIZ174" s="172"/>
      <c r="AJA174" s="172"/>
      <c r="AJB174" s="172"/>
      <c r="AJC174" s="172"/>
      <c r="AJD174" s="172"/>
      <c r="AJE174" s="172"/>
      <c r="AJF174" s="172"/>
      <c r="AJG174" s="172"/>
      <c r="AJH174" s="172"/>
      <c r="AJI174" s="172"/>
      <c r="AJJ174" s="172"/>
      <c r="AJK174" s="172"/>
      <c r="AJL174" s="172"/>
      <c r="AJM174" s="172"/>
      <c r="AJN174" s="172"/>
      <c r="AJO174" s="172"/>
      <c r="AJP174" s="172"/>
      <c r="AJQ174" s="172"/>
      <c r="AJR174" s="172"/>
      <c r="AJS174" s="172"/>
      <c r="AJT174" s="172"/>
      <c r="AJU174" s="172"/>
      <c r="AJV174" s="172"/>
      <c r="AJW174" s="172"/>
      <c r="AJX174" s="172"/>
      <c r="AJY174" s="172"/>
      <c r="AJZ174" s="172"/>
      <c r="AKA174" s="172"/>
      <c r="AKB174" s="172"/>
      <c r="AKC174" s="172"/>
      <c r="AKD174" s="172"/>
      <c r="AKE174" s="172"/>
      <c r="AKF174" s="172"/>
      <c r="AKG174" s="172"/>
      <c r="AKH174" s="172"/>
      <c r="AKI174" s="172"/>
      <c r="AKJ174" s="172"/>
      <c r="AKK174" s="172"/>
      <c r="AKL174" s="172"/>
      <c r="AKM174" s="172"/>
      <c r="AKN174" s="172"/>
      <c r="AKO174" s="172"/>
      <c r="AKP174" s="172"/>
      <c r="AKQ174" s="172"/>
      <c r="AKR174" s="172"/>
      <c r="AKS174" s="172"/>
      <c r="AKT174" s="172"/>
      <c r="AKU174" s="172"/>
      <c r="AKV174" s="172"/>
      <c r="AKW174" s="172"/>
      <c r="AKX174" s="172"/>
      <c r="AKY174" s="172"/>
      <c r="AKZ174" s="172"/>
      <c r="ALA174" s="172"/>
      <c r="ALB174" s="172"/>
      <c r="ALC174" s="172"/>
      <c r="ALD174" s="172"/>
      <c r="ALE174" s="172"/>
      <c r="ALF174" s="172"/>
      <c r="ALG174" s="172"/>
      <c r="ALH174" s="172"/>
      <c r="ALI174" s="172"/>
      <c r="ALJ174" s="172"/>
      <c r="ALK174" s="172"/>
      <c r="ALL174" s="172"/>
      <c r="ALM174" s="172"/>
      <c r="ALN174" s="172"/>
      <c r="ALO174" s="172"/>
      <c r="ALP174" s="172"/>
      <c r="ALQ174" s="172"/>
      <c r="ALR174" s="172"/>
      <c r="ALS174" s="172"/>
      <c r="ALT174" s="172"/>
      <c r="ALU174" s="172"/>
      <c r="ALV174" s="172"/>
      <c r="ALW174" s="172"/>
      <c r="ALX174" s="172"/>
      <c r="ALY174" s="172"/>
      <c r="ALZ174" s="172"/>
      <c r="AMA174" s="172"/>
      <c r="AMB174" s="172"/>
      <c r="AMC174" s="172"/>
      <c r="AMD174" s="172"/>
      <c r="AME174" s="172"/>
      <c r="AMF174" s="172"/>
      <c r="AMG174" s="172"/>
      <c r="AMH174" s="172"/>
      <c r="AMI174" s="172"/>
      <c r="AMJ174" s="172"/>
      <c r="AMK174" s="172"/>
      <c r="AML174" s="172"/>
    </row>
    <row r="175" spans="1:1026" s="282" customFormat="1">
      <c r="A175" s="408" t="s">
        <v>609</v>
      </c>
      <c r="B175" s="408" t="s">
        <v>610</v>
      </c>
      <c r="C175" s="154">
        <f t="shared" si="169"/>
        <v>17</v>
      </c>
      <c r="D175" s="167">
        <f t="shared" si="170"/>
        <v>68</v>
      </c>
      <c r="E175" s="166" t="str">
        <f t="shared" si="171"/>
        <v>9C</v>
      </c>
      <c r="F175" s="367" t="str">
        <f t="shared" si="172"/>
        <v>1B</v>
      </c>
      <c r="G175" s="367" t="str">
        <f t="shared" si="173"/>
        <v>0A</v>
      </c>
      <c r="H175" s="367" t="str">
        <f t="shared" si="174"/>
        <v>57</v>
      </c>
      <c r="I175" s="367" t="str">
        <f t="shared" si="175"/>
        <v>00</v>
      </c>
      <c r="J175" s="367" t="str">
        <f t="shared" si="176"/>
        <v>50</v>
      </c>
      <c r="K175" s="367" t="str">
        <f t="shared" si="177"/>
        <v>06</v>
      </c>
      <c r="L175" s="367" t="str">
        <f t="shared" si="178"/>
        <v>6E</v>
      </c>
      <c r="M175" s="367" t="str">
        <f t="shared" si="179"/>
        <v>4</v>
      </c>
      <c r="N175" s="367" t="str">
        <f t="shared" si="180"/>
        <v/>
      </c>
      <c r="O175" s="156" t="str">
        <f t="shared" si="181"/>
        <v/>
      </c>
      <c r="P175" s="157" t="str">
        <f t="shared" si="225"/>
        <v>1</v>
      </c>
      <c r="Q175" s="158" t="str">
        <f t="shared" si="225"/>
        <v>0</v>
      </c>
      <c r="R175" s="158" t="str">
        <f t="shared" si="225"/>
        <v>0</v>
      </c>
      <c r="S175" s="159" t="str">
        <f t="shared" si="225"/>
        <v>1</v>
      </c>
      <c r="T175" s="158" t="str">
        <f t="shared" si="225"/>
        <v>1</v>
      </c>
      <c r="U175" s="158" t="str">
        <f t="shared" si="225"/>
        <v>1</v>
      </c>
      <c r="V175" s="158" t="str">
        <f t="shared" si="225"/>
        <v>0</v>
      </c>
      <c r="W175" s="159" t="str">
        <f t="shared" si="225"/>
        <v>0</v>
      </c>
      <c r="X175" s="158" t="str">
        <f t="shared" si="226"/>
        <v>0</v>
      </c>
      <c r="Y175" s="158" t="str">
        <f t="shared" si="226"/>
        <v>0</v>
      </c>
      <c r="Z175" s="158" t="str">
        <f t="shared" si="226"/>
        <v>0</v>
      </c>
      <c r="AA175" s="159" t="str">
        <f t="shared" si="226"/>
        <v>1</v>
      </c>
      <c r="AB175" s="161" t="str">
        <f t="shared" si="226"/>
        <v>1</v>
      </c>
      <c r="AC175" s="161" t="str">
        <f t="shared" si="226"/>
        <v>0</v>
      </c>
      <c r="AD175" s="158" t="str">
        <f t="shared" si="226"/>
        <v>1</v>
      </c>
      <c r="AE175" s="159" t="str">
        <f t="shared" si="226"/>
        <v>1</v>
      </c>
      <c r="AF175" s="367" t="str">
        <f t="shared" si="227"/>
        <v>0</v>
      </c>
      <c r="AG175" s="162" t="str">
        <f t="shared" si="227"/>
        <v>0</v>
      </c>
      <c r="AH175" s="163" t="str">
        <f t="shared" si="227"/>
        <v>0</v>
      </c>
      <c r="AI175" s="165" t="str">
        <f t="shared" si="227"/>
        <v>0</v>
      </c>
      <c r="AJ175" s="164" t="str">
        <f t="shared" si="227"/>
        <v>1</v>
      </c>
      <c r="AK175" s="164" t="str">
        <f t="shared" si="227"/>
        <v>0</v>
      </c>
      <c r="AL175" s="289" t="str">
        <f t="shared" si="227"/>
        <v>1</v>
      </c>
      <c r="AM175" s="165" t="str">
        <f t="shared" si="227"/>
        <v>0</v>
      </c>
      <c r="AN175" s="230" t="str">
        <f t="shared" si="228"/>
        <v>0</v>
      </c>
      <c r="AO175" s="230" t="str">
        <f t="shared" si="228"/>
        <v>1</v>
      </c>
      <c r="AP175" s="230" t="str">
        <f t="shared" si="228"/>
        <v>0</v>
      </c>
      <c r="AQ175" s="231" t="str">
        <f t="shared" si="228"/>
        <v>1</v>
      </c>
      <c r="AR175" s="230" t="str">
        <f t="shared" si="228"/>
        <v>0</v>
      </c>
      <c r="AS175" s="230" t="str">
        <f t="shared" si="228"/>
        <v>1</v>
      </c>
      <c r="AT175" s="230" t="str">
        <f t="shared" si="228"/>
        <v>1</v>
      </c>
      <c r="AU175" s="231" t="str">
        <f t="shared" si="228"/>
        <v>1</v>
      </c>
      <c r="AV175" s="230" t="str">
        <f t="shared" si="229"/>
        <v>0</v>
      </c>
      <c r="AW175" s="232" t="str">
        <f t="shared" si="229"/>
        <v>0</v>
      </c>
      <c r="AX175" s="232" t="str">
        <f t="shared" si="229"/>
        <v>0</v>
      </c>
      <c r="AY175" s="233" t="str">
        <f t="shared" si="229"/>
        <v>0</v>
      </c>
      <c r="AZ175" s="232" t="str">
        <f t="shared" si="229"/>
        <v>0</v>
      </c>
      <c r="BA175" s="232" t="str">
        <f t="shared" si="229"/>
        <v>0</v>
      </c>
      <c r="BB175" s="232" t="str">
        <f t="shared" si="229"/>
        <v>0</v>
      </c>
      <c r="BC175" s="233" t="str">
        <f t="shared" si="229"/>
        <v>0</v>
      </c>
      <c r="BD175" s="168" t="str">
        <f t="shared" si="230"/>
        <v>0</v>
      </c>
      <c r="BE175" s="168" t="str">
        <f t="shared" si="230"/>
        <v>1</v>
      </c>
      <c r="BF175" s="168" t="str">
        <f t="shared" si="230"/>
        <v>0</v>
      </c>
      <c r="BG175" s="169" t="str">
        <f t="shared" si="230"/>
        <v>1</v>
      </c>
      <c r="BH175" s="168" t="str">
        <f t="shared" si="230"/>
        <v>0</v>
      </c>
      <c r="BI175" s="168" t="str">
        <f t="shared" si="230"/>
        <v>0</v>
      </c>
      <c r="BJ175" s="168" t="str">
        <f t="shared" si="230"/>
        <v>0</v>
      </c>
      <c r="BK175" s="169" t="str">
        <f t="shared" si="230"/>
        <v>0</v>
      </c>
      <c r="BL175" s="168" t="str">
        <f t="shared" si="231"/>
        <v>0</v>
      </c>
      <c r="BM175" s="168" t="str">
        <f t="shared" si="231"/>
        <v>0</v>
      </c>
      <c r="BN175" s="168" t="str">
        <f t="shared" si="231"/>
        <v>0</v>
      </c>
      <c r="BO175" s="169" t="str">
        <f t="shared" si="231"/>
        <v>0</v>
      </c>
      <c r="BP175" s="168" t="str">
        <f t="shared" si="231"/>
        <v>0</v>
      </c>
      <c r="BQ175" s="168" t="str">
        <f t="shared" si="231"/>
        <v>1</v>
      </c>
      <c r="BR175" s="168" t="str">
        <f t="shared" si="231"/>
        <v>1</v>
      </c>
      <c r="BS175" s="169" t="str">
        <f t="shared" si="231"/>
        <v>0</v>
      </c>
      <c r="BT175" s="302" t="str">
        <f t="shared" si="232"/>
        <v>0</v>
      </c>
      <c r="BU175" s="302" t="str">
        <f t="shared" si="232"/>
        <v>1</v>
      </c>
      <c r="BV175" s="302" t="str">
        <f t="shared" si="232"/>
        <v>1</v>
      </c>
      <c r="BW175" s="303" t="str">
        <f t="shared" si="232"/>
        <v>0</v>
      </c>
      <c r="BX175" s="302" t="str">
        <f t="shared" si="232"/>
        <v>1</v>
      </c>
      <c r="BY175" s="302" t="str">
        <f t="shared" si="232"/>
        <v>1</v>
      </c>
      <c r="BZ175" s="302" t="str">
        <f t="shared" si="232"/>
        <v>1</v>
      </c>
      <c r="CA175" s="303" t="str">
        <f t="shared" si="232"/>
        <v>0</v>
      </c>
      <c r="CB175" s="164" t="str">
        <f t="shared" si="233"/>
        <v>0</v>
      </c>
      <c r="CC175" s="289" t="str">
        <f t="shared" si="233"/>
        <v>1</v>
      </c>
      <c r="CD175" s="340" t="str">
        <f t="shared" si="233"/>
        <v>0</v>
      </c>
      <c r="CE175" s="341" t="str">
        <f t="shared" si="233"/>
        <v>0</v>
      </c>
      <c r="CF175" s="340" t="str">
        <f t="shared" si="233"/>
        <v>0</v>
      </c>
      <c r="CG175" s="340" t="str">
        <f t="shared" si="233"/>
        <v>0</v>
      </c>
      <c r="CH175" s="340" t="str">
        <f t="shared" si="233"/>
        <v>0</v>
      </c>
      <c r="CI175" s="341" t="str">
        <f t="shared" si="233"/>
        <v>0</v>
      </c>
      <c r="CJ175" s="367"/>
      <c r="CK175" s="367"/>
      <c r="CL175" s="32" t="str">
        <f t="shared" si="223"/>
        <v>9C1B</v>
      </c>
      <c r="CM175" s="285">
        <f t="shared" si="182"/>
        <v>87</v>
      </c>
      <c r="CN175" s="285">
        <f t="shared" si="183"/>
        <v>97</v>
      </c>
      <c r="CO175" s="142">
        <f t="shared" si="184"/>
        <v>71.599999999999994</v>
      </c>
      <c r="CP175" s="142">
        <f t="shared" si="185"/>
        <v>21.999999999999996</v>
      </c>
      <c r="CQ175" s="154">
        <f t="shared" si="224"/>
        <v>5</v>
      </c>
      <c r="CR175" s="367"/>
      <c r="CS175" s="170">
        <f t="shared" si="186"/>
        <v>9</v>
      </c>
      <c r="CT175" s="23">
        <f t="shared" si="187"/>
        <v>12</v>
      </c>
      <c r="CU175" s="171">
        <f t="shared" si="188"/>
        <v>1</v>
      </c>
      <c r="CV175" s="23">
        <f t="shared" si="189"/>
        <v>11</v>
      </c>
      <c r="CW175" s="172">
        <f t="shared" si="190"/>
        <v>0</v>
      </c>
      <c r="CX175" s="24">
        <f t="shared" si="191"/>
        <v>10</v>
      </c>
      <c r="CY175" s="267">
        <f t="shared" si="192"/>
        <v>5</v>
      </c>
      <c r="CZ175" s="268">
        <f t="shared" si="193"/>
        <v>7</v>
      </c>
      <c r="DA175" s="267">
        <f t="shared" si="194"/>
        <v>0</v>
      </c>
      <c r="DB175" s="268">
        <f t="shared" si="195"/>
        <v>0</v>
      </c>
      <c r="DC175" s="173">
        <f t="shared" si="196"/>
        <v>5</v>
      </c>
      <c r="DD175" s="26">
        <f t="shared" si="197"/>
        <v>0</v>
      </c>
      <c r="DE175" s="173">
        <f t="shared" si="198"/>
        <v>0</v>
      </c>
      <c r="DF175" s="26">
        <f t="shared" si="199"/>
        <v>6</v>
      </c>
      <c r="DG175" s="326">
        <f t="shared" si="200"/>
        <v>6</v>
      </c>
      <c r="DH175" s="327">
        <f t="shared" si="201"/>
        <v>14</v>
      </c>
      <c r="DI175" s="172">
        <f t="shared" si="202"/>
        <v>4</v>
      </c>
      <c r="DJ175" s="24">
        <f t="shared" si="203"/>
        <v>0</v>
      </c>
      <c r="DK175" s="172"/>
      <c r="DL175" s="19">
        <f t="shared" si="204"/>
        <v>156</v>
      </c>
      <c r="DM175" s="19">
        <f t="shared" si="205"/>
        <v>27</v>
      </c>
      <c r="DN175" s="174">
        <f t="shared" si="206"/>
        <v>10</v>
      </c>
      <c r="DO175" s="278">
        <f t="shared" si="207"/>
        <v>87</v>
      </c>
      <c r="DP175" s="278">
        <f t="shared" si="208"/>
        <v>0</v>
      </c>
      <c r="DQ175" s="20">
        <f t="shared" si="209"/>
        <v>80</v>
      </c>
      <c r="DR175" s="20">
        <f t="shared" si="210"/>
        <v>6</v>
      </c>
      <c r="DS175" s="337">
        <f t="shared" si="211"/>
        <v>110</v>
      </c>
      <c r="DT175" s="174">
        <f t="shared" si="212"/>
        <v>64</v>
      </c>
      <c r="DU175" s="172">
        <f t="shared" si="213"/>
        <v>110</v>
      </c>
      <c r="DV175" s="172"/>
      <c r="DW175" s="172"/>
      <c r="DX175" s="172"/>
      <c r="DY175" s="172"/>
      <c r="DZ175" s="172"/>
      <c r="EA175" s="172"/>
      <c r="EB175" s="172"/>
      <c r="EC175" s="172"/>
      <c r="ED175" s="172"/>
      <c r="EE175" s="172"/>
      <c r="EF175" s="172"/>
      <c r="EG175" s="172"/>
      <c r="EH175" s="172"/>
      <c r="EI175" s="172"/>
      <c r="EJ175" s="172"/>
      <c r="EK175" s="172"/>
      <c r="EL175" s="172"/>
      <c r="EM175" s="172"/>
      <c r="EN175" s="172"/>
      <c r="EO175" s="172"/>
      <c r="EP175" s="172"/>
      <c r="EQ175" s="172"/>
      <c r="ER175" s="172"/>
      <c r="ES175" s="172"/>
      <c r="ET175" s="172"/>
      <c r="EU175" s="172"/>
      <c r="EV175" s="172"/>
      <c r="EW175" s="172"/>
      <c r="EX175" s="172"/>
      <c r="EY175" s="172"/>
      <c r="EZ175" s="172"/>
      <c r="FA175" s="172"/>
      <c r="FB175" s="172"/>
      <c r="FC175" s="172"/>
      <c r="FD175" s="172"/>
      <c r="FE175" s="172"/>
      <c r="FF175" s="172"/>
      <c r="FG175" s="172"/>
      <c r="FH175" s="172"/>
      <c r="FI175" s="172"/>
      <c r="FJ175" s="172"/>
      <c r="FK175" s="172"/>
      <c r="FL175" s="172"/>
      <c r="FM175" s="172"/>
      <c r="FN175" s="172"/>
      <c r="FO175" s="172"/>
      <c r="FP175" s="172"/>
      <c r="FQ175" s="172"/>
      <c r="FR175" s="172"/>
      <c r="FS175" s="172"/>
      <c r="FT175" s="172"/>
      <c r="FU175" s="172"/>
      <c r="FV175" s="172"/>
      <c r="FW175" s="172"/>
      <c r="FX175" s="172"/>
      <c r="FY175" s="172"/>
      <c r="FZ175" s="172"/>
      <c r="GA175" s="172"/>
      <c r="GB175" s="172"/>
      <c r="GC175" s="172"/>
      <c r="GD175" s="172"/>
      <c r="GE175" s="172"/>
      <c r="GF175" s="172"/>
      <c r="GG175" s="172"/>
      <c r="GH175" s="172"/>
      <c r="GI175" s="172"/>
      <c r="GJ175" s="172"/>
      <c r="GK175" s="172"/>
      <c r="GL175" s="172"/>
      <c r="GM175" s="172"/>
      <c r="GN175" s="172"/>
      <c r="GO175" s="172"/>
      <c r="GP175" s="172"/>
      <c r="GQ175" s="172"/>
      <c r="GR175" s="172"/>
      <c r="GS175" s="172"/>
      <c r="GT175" s="172"/>
      <c r="GU175" s="172"/>
      <c r="GV175" s="172"/>
      <c r="GW175" s="172"/>
      <c r="GX175" s="172"/>
      <c r="GY175" s="172"/>
      <c r="GZ175" s="172"/>
      <c r="HA175" s="172"/>
      <c r="HB175" s="172"/>
      <c r="HC175" s="172"/>
      <c r="HD175" s="172"/>
      <c r="HE175" s="172"/>
      <c r="HF175" s="172"/>
      <c r="HG175" s="172"/>
      <c r="HH175" s="172"/>
      <c r="HI175" s="172"/>
      <c r="HJ175" s="172"/>
      <c r="HK175" s="172"/>
      <c r="HL175" s="172"/>
      <c r="HM175" s="172"/>
      <c r="HN175" s="172"/>
      <c r="HO175" s="172"/>
      <c r="HP175" s="172"/>
      <c r="HQ175" s="172"/>
      <c r="HR175" s="172"/>
      <c r="HS175" s="172"/>
      <c r="HT175" s="172"/>
      <c r="HU175" s="172"/>
      <c r="HV175" s="172"/>
      <c r="HW175" s="172"/>
      <c r="HX175" s="172"/>
      <c r="HY175" s="172"/>
      <c r="HZ175" s="172"/>
      <c r="IA175" s="172"/>
      <c r="IB175" s="172"/>
      <c r="IC175" s="172"/>
      <c r="ID175" s="172"/>
      <c r="IE175" s="172"/>
      <c r="IF175" s="172"/>
      <c r="IG175" s="172"/>
      <c r="IH175" s="172"/>
      <c r="II175" s="172"/>
      <c r="IJ175" s="172"/>
      <c r="IK175" s="172"/>
      <c r="IL175" s="172"/>
      <c r="IM175" s="172"/>
      <c r="IN175" s="172"/>
      <c r="IO175" s="172"/>
      <c r="IP175" s="172"/>
      <c r="IQ175" s="172"/>
      <c r="IR175" s="172"/>
      <c r="IS175" s="172"/>
      <c r="IT175" s="172"/>
      <c r="IU175" s="172"/>
      <c r="IV175" s="172"/>
      <c r="IW175" s="172"/>
      <c r="IX175" s="172"/>
      <c r="IY175" s="172"/>
      <c r="IZ175" s="172"/>
      <c r="JA175" s="172"/>
      <c r="JB175" s="172"/>
      <c r="JC175" s="172"/>
      <c r="JD175" s="172"/>
      <c r="JE175" s="172"/>
      <c r="JF175" s="172"/>
      <c r="JG175" s="172"/>
      <c r="JH175" s="172"/>
      <c r="JI175" s="172"/>
      <c r="JJ175" s="172"/>
      <c r="JK175" s="172"/>
      <c r="JL175" s="172"/>
      <c r="JM175" s="172"/>
      <c r="JN175" s="172"/>
      <c r="JO175" s="172"/>
      <c r="JP175" s="172"/>
      <c r="JQ175" s="172"/>
      <c r="JR175" s="172"/>
      <c r="JS175" s="172"/>
      <c r="JT175" s="172"/>
      <c r="JU175" s="172"/>
      <c r="JV175" s="172"/>
      <c r="JW175" s="172"/>
      <c r="JX175" s="172"/>
      <c r="JY175" s="172"/>
      <c r="JZ175" s="172"/>
      <c r="KA175" s="172"/>
      <c r="KB175" s="172"/>
      <c r="KC175" s="172"/>
      <c r="KD175" s="172"/>
      <c r="KE175" s="172"/>
      <c r="KF175" s="172"/>
      <c r="KG175" s="172"/>
      <c r="KH175" s="172"/>
      <c r="KI175" s="172"/>
      <c r="KJ175" s="172"/>
      <c r="KK175" s="172"/>
      <c r="KL175" s="172"/>
      <c r="KM175" s="172"/>
      <c r="KN175" s="172"/>
      <c r="KO175" s="172"/>
      <c r="KP175" s="172"/>
      <c r="KQ175" s="172"/>
      <c r="KR175" s="172"/>
      <c r="KS175" s="172"/>
      <c r="KT175" s="172"/>
      <c r="KU175" s="172"/>
      <c r="KV175" s="172"/>
      <c r="KW175" s="172"/>
      <c r="KX175" s="172"/>
      <c r="KY175" s="172"/>
      <c r="KZ175" s="172"/>
      <c r="LA175" s="172"/>
      <c r="LB175" s="172"/>
      <c r="LC175" s="172"/>
      <c r="LD175" s="172"/>
      <c r="LE175" s="172"/>
      <c r="LF175" s="172"/>
      <c r="LG175" s="172"/>
      <c r="LH175" s="172"/>
      <c r="LI175" s="172"/>
      <c r="LJ175" s="172"/>
      <c r="LK175" s="172"/>
      <c r="LL175" s="172"/>
      <c r="LM175" s="172"/>
      <c r="LN175" s="172"/>
      <c r="LO175" s="172"/>
      <c r="LP175" s="172"/>
      <c r="LQ175" s="172"/>
      <c r="LR175" s="172"/>
      <c r="LS175" s="172"/>
      <c r="LT175" s="172"/>
      <c r="LU175" s="172"/>
      <c r="LV175" s="172"/>
      <c r="LW175" s="172"/>
      <c r="LX175" s="172"/>
      <c r="LY175" s="172"/>
      <c r="LZ175" s="172"/>
      <c r="MA175" s="172"/>
      <c r="MB175" s="172"/>
      <c r="MC175" s="172"/>
      <c r="MD175" s="172"/>
      <c r="ME175" s="172"/>
      <c r="MF175" s="172"/>
      <c r="MG175" s="172"/>
      <c r="MH175" s="172"/>
      <c r="MI175" s="172"/>
      <c r="MJ175" s="172"/>
      <c r="MK175" s="172"/>
      <c r="ML175" s="172"/>
      <c r="MM175" s="172"/>
      <c r="MN175" s="172"/>
      <c r="MO175" s="172"/>
      <c r="MP175" s="172"/>
      <c r="MQ175" s="172"/>
      <c r="MR175" s="172"/>
      <c r="MS175" s="172"/>
      <c r="MT175" s="172"/>
      <c r="MU175" s="172"/>
      <c r="MV175" s="172"/>
      <c r="MW175" s="172"/>
      <c r="MX175" s="172"/>
      <c r="MY175" s="172"/>
      <c r="MZ175" s="172"/>
      <c r="NA175" s="172"/>
      <c r="NB175" s="172"/>
      <c r="NC175" s="172"/>
      <c r="ND175" s="172"/>
      <c r="NE175" s="172"/>
      <c r="NF175" s="172"/>
      <c r="NG175" s="172"/>
      <c r="NH175" s="172"/>
      <c r="NI175" s="172"/>
      <c r="NJ175" s="172"/>
      <c r="NK175" s="172"/>
      <c r="NL175" s="172"/>
      <c r="NM175" s="172"/>
      <c r="NN175" s="172"/>
      <c r="NO175" s="172"/>
      <c r="NP175" s="172"/>
      <c r="NQ175" s="172"/>
      <c r="NR175" s="172"/>
      <c r="NS175" s="172"/>
      <c r="NT175" s="172"/>
      <c r="NU175" s="172"/>
      <c r="NV175" s="172"/>
      <c r="NW175" s="172"/>
      <c r="NX175" s="172"/>
      <c r="NY175" s="172"/>
      <c r="NZ175" s="172"/>
      <c r="OA175" s="172"/>
      <c r="OB175" s="172"/>
      <c r="OC175" s="172"/>
      <c r="OD175" s="172"/>
      <c r="OE175" s="172"/>
      <c r="OF175" s="172"/>
      <c r="OG175" s="172"/>
      <c r="OH175" s="172"/>
      <c r="OI175" s="172"/>
      <c r="OJ175" s="172"/>
      <c r="OK175" s="172"/>
      <c r="OL175" s="172"/>
      <c r="OM175" s="172"/>
      <c r="ON175" s="172"/>
      <c r="OO175" s="172"/>
      <c r="OP175" s="172"/>
      <c r="OQ175" s="172"/>
      <c r="OR175" s="172"/>
      <c r="OS175" s="172"/>
      <c r="OT175" s="172"/>
      <c r="OU175" s="172"/>
      <c r="OV175" s="172"/>
      <c r="OW175" s="172"/>
      <c r="OX175" s="172"/>
      <c r="OY175" s="172"/>
      <c r="OZ175" s="172"/>
      <c r="PA175" s="172"/>
      <c r="PB175" s="172"/>
      <c r="PC175" s="172"/>
      <c r="PD175" s="172"/>
      <c r="PE175" s="172"/>
      <c r="PF175" s="172"/>
      <c r="PG175" s="172"/>
      <c r="PH175" s="172"/>
      <c r="PI175" s="172"/>
      <c r="PJ175" s="172"/>
      <c r="PK175" s="172"/>
      <c r="PL175" s="172"/>
      <c r="PM175" s="172"/>
      <c r="PN175" s="172"/>
      <c r="PO175" s="172"/>
      <c r="PP175" s="172"/>
      <c r="PQ175" s="172"/>
      <c r="PR175" s="172"/>
      <c r="PS175" s="172"/>
      <c r="PT175" s="172"/>
      <c r="PU175" s="172"/>
      <c r="PV175" s="172"/>
      <c r="PW175" s="172"/>
      <c r="PX175" s="172"/>
      <c r="PY175" s="172"/>
      <c r="PZ175" s="172"/>
      <c r="QA175" s="172"/>
      <c r="QB175" s="172"/>
      <c r="QC175" s="172"/>
      <c r="QD175" s="172"/>
      <c r="QE175" s="172"/>
      <c r="QF175" s="172"/>
      <c r="QG175" s="172"/>
      <c r="QH175" s="172"/>
      <c r="QI175" s="172"/>
      <c r="QJ175" s="172"/>
      <c r="QK175" s="172"/>
      <c r="QL175" s="172"/>
      <c r="QM175" s="172"/>
      <c r="QN175" s="172"/>
      <c r="QO175" s="172"/>
      <c r="QP175" s="172"/>
      <c r="QQ175" s="172"/>
      <c r="QR175" s="172"/>
      <c r="QS175" s="172"/>
      <c r="QT175" s="172"/>
      <c r="QU175" s="172"/>
      <c r="QV175" s="172"/>
      <c r="QW175" s="172"/>
      <c r="QX175" s="172"/>
      <c r="QY175" s="172"/>
      <c r="QZ175" s="172"/>
      <c r="RA175" s="172"/>
      <c r="RB175" s="172"/>
      <c r="RC175" s="172"/>
      <c r="RD175" s="172"/>
      <c r="RE175" s="172"/>
      <c r="RF175" s="172"/>
      <c r="RG175" s="172"/>
      <c r="RH175" s="172"/>
      <c r="RI175" s="172"/>
      <c r="RJ175" s="172"/>
      <c r="RK175" s="172"/>
      <c r="RL175" s="172"/>
      <c r="RM175" s="172"/>
      <c r="RN175" s="172"/>
      <c r="RO175" s="172"/>
      <c r="RP175" s="172"/>
      <c r="RQ175" s="172"/>
      <c r="RR175" s="172"/>
      <c r="RS175" s="172"/>
      <c r="RT175" s="172"/>
      <c r="RU175" s="172"/>
      <c r="RV175" s="172"/>
      <c r="RW175" s="172"/>
      <c r="RX175" s="172"/>
      <c r="RY175" s="172"/>
      <c r="RZ175" s="172"/>
      <c r="SA175" s="172"/>
      <c r="SB175" s="172"/>
      <c r="SC175" s="172"/>
      <c r="SD175" s="172"/>
      <c r="SE175" s="172"/>
      <c r="SF175" s="172"/>
      <c r="SG175" s="172"/>
      <c r="SH175" s="172"/>
      <c r="SI175" s="172"/>
      <c r="SJ175" s="172"/>
      <c r="SK175" s="172"/>
      <c r="SL175" s="172"/>
      <c r="SM175" s="172"/>
      <c r="SN175" s="172"/>
      <c r="SO175" s="172"/>
      <c r="SP175" s="172"/>
      <c r="SQ175" s="172"/>
      <c r="SR175" s="172"/>
      <c r="SS175" s="172"/>
      <c r="ST175" s="172"/>
      <c r="SU175" s="172"/>
      <c r="SV175" s="172"/>
      <c r="SW175" s="172"/>
      <c r="SX175" s="172"/>
      <c r="SY175" s="172"/>
      <c r="SZ175" s="172"/>
      <c r="TA175" s="172"/>
      <c r="TB175" s="172"/>
      <c r="TC175" s="172"/>
      <c r="TD175" s="172"/>
      <c r="TE175" s="172"/>
      <c r="TF175" s="172"/>
      <c r="TG175" s="172"/>
      <c r="TH175" s="172"/>
      <c r="TI175" s="172"/>
      <c r="TJ175" s="172"/>
      <c r="TK175" s="172"/>
      <c r="TL175" s="172"/>
      <c r="TM175" s="172"/>
      <c r="TN175" s="172"/>
      <c r="TO175" s="172"/>
      <c r="TP175" s="172"/>
      <c r="TQ175" s="172"/>
      <c r="TR175" s="172"/>
      <c r="TS175" s="172"/>
      <c r="TT175" s="172"/>
      <c r="TU175" s="172"/>
      <c r="TV175" s="172"/>
      <c r="TW175" s="172"/>
      <c r="TX175" s="172"/>
      <c r="TY175" s="172"/>
      <c r="TZ175" s="172"/>
      <c r="UA175" s="172"/>
      <c r="UB175" s="172"/>
      <c r="UC175" s="172"/>
      <c r="UD175" s="172"/>
      <c r="UE175" s="172"/>
      <c r="UF175" s="172"/>
      <c r="UG175" s="172"/>
      <c r="UH175" s="172"/>
      <c r="UI175" s="172"/>
      <c r="UJ175" s="172"/>
      <c r="UK175" s="172"/>
      <c r="UL175" s="172"/>
      <c r="UM175" s="172"/>
      <c r="UN175" s="172"/>
      <c r="UO175" s="172"/>
      <c r="UP175" s="172"/>
      <c r="UQ175" s="172"/>
      <c r="UR175" s="172"/>
      <c r="US175" s="172"/>
      <c r="UT175" s="172"/>
      <c r="UU175" s="172"/>
      <c r="UV175" s="172"/>
      <c r="UW175" s="172"/>
      <c r="UX175" s="172"/>
      <c r="UY175" s="172"/>
      <c r="UZ175" s="172"/>
      <c r="VA175" s="172"/>
      <c r="VB175" s="172"/>
      <c r="VC175" s="172"/>
      <c r="VD175" s="172"/>
      <c r="VE175" s="172"/>
      <c r="VF175" s="172"/>
      <c r="VG175" s="172"/>
      <c r="VH175" s="172"/>
      <c r="VI175" s="172"/>
      <c r="VJ175" s="172"/>
      <c r="VK175" s="172"/>
      <c r="VL175" s="172"/>
      <c r="VM175" s="172"/>
      <c r="VN175" s="172"/>
      <c r="VO175" s="172"/>
      <c r="VP175" s="172"/>
      <c r="VQ175" s="172"/>
      <c r="VR175" s="172"/>
      <c r="VS175" s="172"/>
      <c r="VT175" s="172"/>
      <c r="VU175" s="172"/>
      <c r="VV175" s="172"/>
      <c r="VW175" s="172"/>
      <c r="VX175" s="172"/>
      <c r="VY175" s="172"/>
      <c r="VZ175" s="172"/>
      <c r="WA175" s="172"/>
      <c r="WB175" s="172"/>
      <c r="WC175" s="172"/>
      <c r="WD175" s="172"/>
      <c r="WE175" s="172"/>
      <c r="WF175" s="172"/>
      <c r="WG175" s="172"/>
      <c r="WH175" s="172"/>
      <c r="WI175" s="172"/>
      <c r="WJ175" s="172"/>
      <c r="WK175" s="172"/>
      <c r="WL175" s="172"/>
      <c r="WM175" s="172"/>
      <c r="WN175" s="172"/>
      <c r="WO175" s="172"/>
      <c r="WP175" s="172"/>
      <c r="WQ175" s="172"/>
      <c r="WR175" s="172"/>
      <c r="WS175" s="172"/>
      <c r="WT175" s="172"/>
      <c r="WU175" s="172"/>
      <c r="WV175" s="172"/>
      <c r="WW175" s="172"/>
      <c r="WX175" s="172"/>
      <c r="WY175" s="172"/>
      <c r="WZ175" s="172"/>
      <c r="XA175" s="172"/>
      <c r="XB175" s="172"/>
      <c r="XC175" s="172"/>
      <c r="XD175" s="172"/>
      <c r="XE175" s="172"/>
      <c r="XF175" s="172"/>
      <c r="XG175" s="172"/>
      <c r="XH175" s="172"/>
      <c r="XI175" s="172"/>
      <c r="XJ175" s="172"/>
      <c r="XK175" s="172"/>
      <c r="XL175" s="172"/>
      <c r="XM175" s="172"/>
      <c r="XN175" s="172"/>
      <c r="XO175" s="172"/>
      <c r="XP175" s="172"/>
      <c r="XQ175" s="172"/>
      <c r="XR175" s="172"/>
      <c r="XS175" s="172"/>
      <c r="XT175" s="172"/>
      <c r="XU175" s="172"/>
      <c r="XV175" s="172"/>
      <c r="XW175" s="172"/>
      <c r="XX175" s="172"/>
      <c r="XY175" s="172"/>
      <c r="XZ175" s="172"/>
      <c r="YA175" s="172"/>
      <c r="YB175" s="172"/>
      <c r="YC175" s="172"/>
      <c r="YD175" s="172"/>
      <c r="YE175" s="172"/>
      <c r="YF175" s="172"/>
      <c r="YG175" s="172"/>
      <c r="YH175" s="172"/>
      <c r="YI175" s="172"/>
      <c r="YJ175" s="172"/>
      <c r="YK175" s="172"/>
      <c r="YL175" s="172"/>
      <c r="YM175" s="172"/>
      <c r="YN175" s="172"/>
      <c r="YO175" s="172"/>
      <c r="YP175" s="172"/>
      <c r="YQ175" s="172"/>
      <c r="YR175" s="172"/>
      <c r="YS175" s="172"/>
      <c r="YT175" s="172"/>
      <c r="YU175" s="172"/>
      <c r="YV175" s="172"/>
      <c r="YW175" s="172"/>
      <c r="YX175" s="172"/>
      <c r="YY175" s="172"/>
      <c r="YZ175" s="172"/>
      <c r="ZA175" s="172"/>
      <c r="ZB175" s="172"/>
      <c r="ZC175" s="172"/>
      <c r="ZD175" s="172"/>
      <c r="ZE175" s="172"/>
      <c r="ZF175" s="172"/>
      <c r="ZG175" s="172"/>
      <c r="ZH175" s="172"/>
      <c r="ZI175" s="172"/>
      <c r="ZJ175" s="172"/>
      <c r="ZK175" s="172"/>
      <c r="ZL175" s="172"/>
      <c r="ZM175" s="172"/>
      <c r="ZN175" s="172"/>
      <c r="ZO175" s="172"/>
      <c r="ZP175" s="172"/>
      <c r="ZQ175" s="172"/>
      <c r="ZR175" s="172"/>
      <c r="ZS175" s="172"/>
      <c r="ZT175" s="172"/>
      <c r="ZU175" s="172"/>
      <c r="ZV175" s="172"/>
      <c r="ZW175" s="172"/>
      <c r="ZX175" s="172"/>
      <c r="ZY175" s="172"/>
      <c r="ZZ175" s="172"/>
      <c r="AAA175" s="172"/>
      <c r="AAB175" s="172"/>
      <c r="AAC175" s="172"/>
      <c r="AAD175" s="172"/>
      <c r="AAE175" s="172"/>
      <c r="AAF175" s="172"/>
      <c r="AAG175" s="172"/>
      <c r="AAH175" s="172"/>
      <c r="AAI175" s="172"/>
      <c r="AAJ175" s="172"/>
      <c r="AAK175" s="172"/>
      <c r="AAL175" s="172"/>
      <c r="AAM175" s="172"/>
      <c r="AAN175" s="172"/>
      <c r="AAO175" s="172"/>
      <c r="AAP175" s="172"/>
      <c r="AAQ175" s="172"/>
      <c r="AAR175" s="172"/>
      <c r="AAS175" s="172"/>
      <c r="AAT175" s="172"/>
      <c r="AAU175" s="172"/>
      <c r="AAV175" s="172"/>
      <c r="AAW175" s="172"/>
      <c r="AAX175" s="172"/>
      <c r="AAY175" s="172"/>
      <c r="AAZ175" s="172"/>
      <c r="ABA175" s="172"/>
      <c r="ABB175" s="172"/>
      <c r="ABC175" s="172"/>
      <c r="ABD175" s="172"/>
      <c r="ABE175" s="172"/>
      <c r="ABF175" s="172"/>
      <c r="ABG175" s="172"/>
      <c r="ABH175" s="172"/>
      <c r="ABI175" s="172"/>
      <c r="ABJ175" s="172"/>
      <c r="ABK175" s="172"/>
      <c r="ABL175" s="172"/>
      <c r="ABM175" s="172"/>
      <c r="ABN175" s="172"/>
      <c r="ABO175" s="172"/>
      <c r="ABP175" s="172"/>
      <c r="ABQ175" s="172"/>
      <c r="ABR175" s="172"/>
      <c r="ABS175" s="172"/>
      <c r="ABT175" s="172"/>
      <c r="ABU175" s="172"/>
      <c r="ABV175" s="172"/>
      <c r="ABW175" s="172"/>
      <c r="ABX175" s="172"/>
      <c r="ABY175" s="172"/>
      <c r="ABZ175" s="172"/>
      <c r="ACA175" s="172"/>
      <c r="ACB175" s="172"/>
      <c r="ACC175" s="172"/>
      <c r="ACD175" s="172"/>
      <c r="ACE175" s="172"/>
      <c r="ACF175" s="172"/>
      <c r="ACG175" s="172"/>
      <c r="ACH175" s="172"/>
      <c r="ACI175" s="172"/>
      <c r="ACJ175" s="172"/>
      <c r="ACK175" s="172"/>
      <c r="ACL175" s="172"/>
      <c r="ACM175" s="172"/>
      <c r="ACN175" s="172"/>
      <c r="ACO175" s="172"/>
      <c r="ACP175" s="172"/>
      <c r="ACQ175" s="172"/>
      <c r="ACR175" s="172"/>
      <c r="ACS175" s="172"/>
      <c r="ACT175" s="172"/>
      <c r="ACU175" s="172"/>
      <c r="ACV175" s="172"/>
      <c r="ACW175" s="172"/>
      <c r="ACX175" s="172"/>
      <c r="ACY175" s="172"/>
      <c r="ACZ175" s="172"/>
      <c r="ADA175" s="172"/>
      <c r="ADB175" s="172"/>
      <c r="ADC175" s="172"/>
      <c r="ADD175" s="172"/>
      <c r="ADE175" s="172"/>
      <c r="ADF175" s="172"/>
      <c r="ADG175" s="172"/>
      <c r="ADH175" s="172"/>
      <c r="ADI175" s="172"/>
      <c r="ADJ175" s="172"/>
      <c r="ADK175" s="172"/>
      <c r="ADL175" s="172"/>
      <c r="ADM175" s="172"/>
      <c r="ADN175" s="172"/>
      <c r="ADO175" s="172"/>
      <c r="ADP175" s="172"/>
      <c r="ADQ175" s="172"/>
      <c r="ADR175" s="172"/>
      <c r="ADS175" s="172"/>
      <c r="ADT175" s="172"/>
      <c r="ADU175" s="172"/>
      <c r="ADV175" s="172"/>
      <c r="ADW175" s="172"/>
      <c r="ADX175" s="172"/>
      <c r="ADY175" s="172"/>
      <c r="ADZ175" s="172"/>
      <c r="AEA175" s="172"/>
      <c r="AEB175" s="172"/>
      <c r="AEC175" s="172"/>
      <c r="AED175" s="172"/>
      <c r="AEE175" s="172"/>
      <c r="AEF175" s="172"/>
      <c r="AEG175" s="172"/>
      <c r="AEH175" s="172"/>
      <c r="AEI175" s="172"/>
      <c r="AEJ175" s="172"/>
      <c r="AEK175" s="172"/>
      <c r="AEL175" s="172"/>
      <c r="AEM175" s="172"/>
      <c r="AEN175" s="172"/>
      <c r="AEO175" s="172"/>
      <c r="AEP175" s="172"/>
      <c r="AEQ175" s="172"/>
      <c r="AER175" s="172"/>
      <c r="AES175" s="172"/>
      <c r="AET175" s="172"/>
      <c r="AEU175" s="172"/>
      <c r="AEV175" s="172"/>
      <c r="AEW175" s="172"/>
      <c r="AEX175" s="172"/>
      <c r="AEY175" s="172"/>
      <c r="AEZ175" s="172"/>
      <c r="AFA175" s="172"/>
      <c r="AFB175" s="172"/>
      <c r="AFC175" s="172"/>
      <c r="AFD175" s="172"/>
      <c r="AFE175" s="172"/>
      <c r="AFF175" s="172"/>
      <c r="AFG175" s="172"/>
      <c r="AFH175" s="172"/>
      <c r="AFI175" s="172"/>
      <c r="AFJ175" s="172"/>
      <c r="AFK175" s="172"/>
      <c r="AFL175" s="172"/>
      <c r="AFM175" s="172"/>
      <c r="AFN175" s="172"/>
      <c r="AFO175" s="172"/>
      <c r="AFP175" s="172"/>
      <c r="AFQ175" s="172"/>
      <c r="AFR175" s="172"/>
      <c r="AFS175" s="172"/>
      <c r="AFT175" s="172"/>
      <c r="AFU175" s="172"/>
      <c r="AFV175" s="172"/>
      <c r="AFW175" s="172"/>
      <c r="AFX175" s="172"/>
      <c r="AFY175" s="172"/>
      <c r="AFZ175" s="172"/>
      <c r="AGA175" s="172"/>
      <c r="AGB175" s="172"/>
      <c r="AGC175" s="172"/>
      <c r="AGD175" s="172"/>
      <c r="AGE175" s="172"/>
      <c r="AGF175" s="172"/>
      <c r="AGG175" s="172"/>
      <c r="AGH175" s="172"/>
      <c r="AGI175" s="172"/>
      <c r="AGJ175" s="172"/>
      <c r="AGK175" s="172"/>
      <c r="AGL175" s="172"/>
      <c r="AGM175" s="172"/>
      <c r="AGN175" s="172"/>
      <c r="AGO175" s="172"/>
      <c r="AGP175" s="172"/>
      <c r="AGQ175" s="172"/>
      <c r="AGR175" s="172"/>
      <c r="AGS175" s="172"/>
      <c r="AGT175" s="172"/>
      <c r="AGU175" s="172"/>
      <c r="AGV175" s="172"/>
      <c r="AGW175" s="172"/>
      <c r="AGX175" s="172"/>
      <c r="AGY175" s="172"/>
      <c r="AGZ175" s="172"/>
      <c r="AHA175" s="172"/>
      <c r="AHB175" s="172"/>
      <c r="AHC175" s="172"/>
      <c r="AHD175" s="172"/>
      <c r="AHE175" s="172"/>
      <c r="AHF175" s="172"/>
      <c r="AHG175" s="172"/>
      <c r="AHH175" s="172"/>
      <c r="AHI175" s="172"/>
      <c r="AHJ175" s="172"/>
      <c r="AHK175" s="172"/>
      <c r="AHL175" s="172"/>
      <c r="AHM175" s="172"/>
      <c r="AHN175" s="172"/>
      <c r="AHO175" s="172"/>
      <c r="AHP175" s="172"/>
      <c r="AHQ175" s="172"/>
      <c r="AHR175" s="172"/>
      <c r="AHS175" s="172"/>
      <c r="AHT175" s="172"/>
      <c r="AHU175" s="172"/>
      <c r="AHV175" s="172"/>
      <c r="AHW175" s="172"/>
      <c r="AHX175" s="172"/>
      <c r="AHY175" s="172"/>
      <c r="AHZ175" s="172"/>
      <c r="AIA175" s="172"/>
      <c r="AIB175" s="172"/>
      <c r="AIC175" s="172"/>
      <c r="AID175" s="172"/>
      <c r="AIE175" s="172"/>
      <c r="AIF175" s="172"/>
      <c r="AIG175" s="172"/>
      <c r="AIH175" s="172"/>
      <c r="AII175" s="172"/>
      <c r="AIJ175" s="172"/>
      <c r="AIK175" s="172"/>
      <c r="AIL175" s="172"/>
      <c r="AIM175" s="172"/>
      <c r="AIN175" s="172"/>
      <c r="AIO175" s="172"/>
      <c r="AIP175" s="172"/>
      <c r="AIQ175" s="172"/>
      <c r="AIR175" s="172"/>
      <c r="AIS175" s="172"/>
      <c r="AIT175" s="172"/>
      <c r="AIU175" s="172"/>
      <c r="AIV175" s="172"/>
      <c r="AIW175" s="172"/>
      <c r="AIX175" s="172"/>
      <c r="AIY175" s="172"/>
      <c r="AIZ175" s="172"/>
      <c r="AJA175" s="172"/>
      <c r="AJB175" s="172"/>
      <c r="AJC175" s="172"/>
      <c r="AJD175" s="172"/>
      <c r="AJE175" s="172"/>
      <c r="AJF175" s="172"/>
      <c r="AJG175" s="172"/>
      <c r="AJH175" s="172"/>
      <c r="AJI175" s="172"/>
      <c r="AJJ175" s="172"/>
      <c r="AJK175" s="172"/>
      <c r="AJL175" s="172"/>
      <c r="AJM175" s="172"/>
      <c r="AJN175" s="172"/>
      <c r="AJO175" s="172"/>
      <c r="AJP175" s="172"/>
      <c r="AJQ175" s="172"/>
      <c r="AJR175" s="172"/>
      <c r="AJS175" s="172"/>
      <c r="AJT175" s="172"/>
      <c r="AJU175" s="172"/>
      <c r="AJV175" s="172"/>
      <c r="AJW175" s="172"/>
      <c r="AJX175" s="172"/>
      <c r="AJY175" s="172"/>
      <c r="AJZ175" s="172"/>
      <c r="AKA175" s="172"/>
      <c r="AKB175" s="172"/>
      <c r="AKC175" s="172"/>
      <c r="AKD175" s="172"/>
      <c r="AKE175" s="172"/>
      <c r="AKF175" s="172"/>
      <c r="AKG175" s="172"/>
      <c r="AKH175" s="172"/>
      <c r="AKI175" s="172"/>
      <c r="AKJ175" s="172"/>
      <c r="AKK175" s="172"/>
      <c r="AKL175" s="172"/>
      <c r="AKM175" s="172"/>
      <c r="AKN175" s="172"/>
      <c r="AKO175" s="172"/>
      <c r="AKP175" s="172"/>
      <c r="AKQ175" s="172"/>
      <c r="AKR175" s="172"/>
      <c r="AKS175" s="172"/>
      <c r="AKT175" s="172"/>
      <c r="AKU175" s="172"/>
      <c r="AKV175" s="172"/>
      <c r="AKW175" s="172"/>
      <c r="AKX175" s="172"/>
      <c r="AKY175" s="172"/>
      <c r="AKZ175" s="172"/>
      <c r="ALA175" s="172"/>
      <c r="ALB175" s="172"/>
      <c r="ALC175" s="172"/>
      <c r="ALD175" s="172"/>
      <c r="ALE175" s="172"/>
      <c r="ALF175" s="172"/>
      <c r="ALG175" s="172"/>
      <c r="ALH175" s="172"/>
      <c r="ALI175" s="172"/>
      <c r="ALJ175" s="172"/>
      <c r="ALK175" s="172"/>
      <c r="ALL175" s="172"/>
      <c r="ALM175" s="172"/>
      <c r="ALN175" s="172"/>
      <c r="ALO175" s="172"/>
      <c r="ALP175" s="172"/>
      <c r="ALQ175" s="172"/>
      <c r="ALR175" s="172"/>
      <c r="ALS175" s="172"/>
      <c r="ALT175" s="172"/>
      <c r="ALU175" s="172"/>
      <c r="ALV175" s="172"/>
      <c r="ALW175" s="172"/>
      <c r="ALX175" s="172"/>
      <c r="ALY175" s="172"/>
      <c r="ALZ175" s="172"/>
      <c r="AMA175" s="172"/>
      <c r="AMB175" s="172"/>
      <c r="AMC175" s="172"/>
      <c r="AMD175" s="172"/>
      <c r="AME175" s="172"/>
      <c r="AMF175" s="172"/>
      <c r="AMG175" s="172"/>
      <c r="AMH175" s="172"/>
      <c r="AMI175" s="172"/>
      <c r="AMJ175" s="172"/>
      <c r="AMK175" s="172"/>
      <c r="AML175" s="172"/>
    </row>
    <row r="176" spans="1:1026" s="282" customFormat="1">
      <c r="A176" s="408" t="s">
        <v>611</v>
      </c>
      <c r="B176" s="408" t="s">
        <v>612</v>
      </c>
      <c r="C176" s="154">
        <f t="shared" si="169"/>
        <v>17</v>
      </c>
      <c r="D176" s="167">
        <f t="shared" si="170"/>
        <v>68</v>
      </c>
      <c r="E176" s="166" t="str">
        <f t="shared" si="171"/>
        <v>9C</v>
      </c>
      <c r="F176" s="367" t="str">
        <f t="shared" si="172"/>
        <v>1B</v>
      </c>
      <c r="G176" s="367" t="str">
        <f t="shared" si="173"/>
        <v>0E</v>
      </c>
      <c r="H176" s="367" t="str">
        <f t="shared" si="174"/>
        <v>57</v>
      </c>
      <c r="I176" s="367" t="str">
        <f t="shared" si="175"/>
        <v>00</v>
      </c>
      <c r="J176" s="367" t="str">
        <f t="shared" si="176"/>
        <v>52</v>
      </c>
      <c r="K176" s="367" t="str">
        <f t="shared" si="177"/>
        <v>06</v>
      </c>
      <c r="L176" s="367" t="str">
        <f t="shared" si="178"/>
        <v>74</v>
      </c>
      <c r="M176" s="367" t="str">
        <f t="shared" si="179"/>
        <v>4</v>
      </c>
      <c r="N176" s="367" t="str">
        <f t="shared" si="180"/>
        <v/>
      </c>
      <c r="O176" s="156" t="str">
        <f t="shared" si="181"/>
        <v/>
      </c>
      <c r="P176" s="157" t="str">
        <f t="shared" si="225"/>
        <v>1</v>
      </c>
      <c r="Q176" s="158" t="str">
        <f t="shared" si="225"/>
        <v>0</v>
      </c>
      <c r="R176" s="158" t="str">
        <f t="shared" si="225"/>
        <v>0</v>
      </c>
      <c r="S176" s="159" t="str">
        <f t="shared" si="225"/>
        <v>1</v>
      </c>
      <c r="T176" s="158" t="str">
        <f t="shared" si="225"/>
        <v>1</v>
      </c>
      <c r="U176" s="158" t="str">
        <f t="shared" si="225"/>
        <v>1</v>
      </c>
      <c r="V176" s="158" t="str">
        <f t="shared" si="225"/>
        <v>0</v>
      </c>
      <c r="W176" s="159" t="str">
        <f t="shared" si="225"/>
        <v>0</v>
      </c>
      <c r="X176" s="158" t="str">
        <f t="shared" si="226"/>
        <v>0</v>
      </c>
      <c r="Y176" s="158" t="str">
        <f t="shared" si="226"/>
        <v>0</v>
      </c>
      <c r="Z176" s="158" t="str">
        <f t="shared" si="226"/>
        <v>0</v>
      </c>
      <c r="AA176" s="159" t="str">
        <f t="shared" si="226"/>
        <v>1</v>
      </c>
      <c r="AB176" s="161" t="str">
        <f t="shared" si="226"/>
        <v>1</v>
      </c>
      <c r="AC176" s="161" t="str">
        <f t="shared" si="226"/>
        <v>0</v>
      </c>
      <c r="AD176" s="158" t="str">
        <f t="shared" si="226"/>
        <v>1</v>
      </c>
      <c r="AE176" s="159" t="str">
        <f t="shared" si="226"/>
        <v>1</v>
      </c>
      <c r="AF176" s="367" t="str">
        <f t="shared" si="227"/>
        <v>0</v>
      </c>
      <c r="AG176" s="162" t="str">
        <f t="shared" si="227"/>
        <v>0</v>
      </c>
      <c r="AH176" s="163" t="str">
        <f t="shared" si="227"/>
        <v>0</v>
      </c>
      <c r="AI176" s="165" t="str">
        <f t="shared" si="227"/>
        <v>0</v>
      </c>
      <c r="AJ176" s="164" t="str">
        <f t="shared" si="227"/>
        <v>1</v>
      </c>
      <c r="AK176" s="164" t="str">
        <f t="shared" si="227"/>
        <v>1</v>
      </c>
      <c r="AL176" s="289" t="str">
        <f t="shared" si="227"/>
        <v>1</v>
      </c>
      <c r="AM176" s="165" t="str">
        <f t="shared" si="227"/>
        <v>0</v>
      </c>
      <c r="AN176" s="230" t="str">
        <f t="shared" si="228"/>
        <v>0</v>
      </c>
      <c r="AO176" s="230" t="str">
        <f t="shared" si="228"/>
        <v>1</v>
      </c>
      <c r="AP176" s="230" t="str">
        <f t="shared" si="228"/>
        <v>0</v>
      </c>
      <c r="AQ176" s="231" t="str">
        <f t="shared" si="228"/>
        <v>1</v>
      </c>
      <c r="AR176" s="230" t="str">
        <f t="shared" si="228"/>
        <v>0</v>
      </c>
      <c r="AS176" s="230" t="str">
        <f t="shared" si="228"/>
        <v>1</v>
      </c>
      <c r="AT176" s="230" t="str">
        <f t="shared" si="228"/>
        <v>1</v>
      </c>
      <c r="AU176" s="231" t="str">
        <f t="shared" si="228"/>
        <v>1</v>
      </c>
      <c r="AV176" s="230" t="str">
        <f t="shared" si="229"/>
        <v>0</v>
      </c>
      <c r="AW176" s="232" t="str">
        <f t="shared" si="229"/>
        <v>0</v>
      </c>
      <c r="AX176" s="232" t="str">
        <f t="shared" si="229"/>
        <v>0</v>
      </c>
      <c r="AY176" s="233" t="str">
        <f t="shared" si="229"/>
        <v>0</v>
      </c>
      <c r="AZ176" s="232" t="str">
        <f t="shared" si="229"/>
        <v>0</v>
      </c>
      <c r="BA176" s="232" t="str">
        <f t="shared" si="229"/>
        <v>0</v>
      </c>
      <c r="BB176" s="232" t="str">
        <f t="shared" si="229"/>
        <v>0</v>
      </c>
      <c r="BC176" s="233" t="str">
        <f t="shared" si="229"/>
        <v>0</v>
      </c>
      <c r="BD176" s="168" t="str">
        <f t="shared" si="230"/>
        <v>0</v>
      </c>
      <c r="BE176" s="168" t="str">
        <f t="shared" si="230"/>
        <v>1</v>
      </c>
      <c r="BF176" s="168" t="str">
        <f t="shared" si="230"/>
        <v>0</v>
      </c>
      <c r="BG176" s="169" t="str">
        <f t="shared" si="230"/>
        <v>1</v>
      </c>
      <c r="BH176" s="168" t="str">
        <f t="shared" si="230"/>
        <v>0</v>
      </c>
      <c r="BI176" s="168" t="str">
        <f t="shared" si="230"/>
        <v>0</v>
      </c>
      <c r="BJ176" s="168" t="str">
        <f t="shared" si="230"/>
        <v>1</v>
      </c>
      <c r="BK176" s="169" t="str">
        <f t="shared" si="230"/>
        <v>0</v>
      </c>
      <c r="BL176" s="168" t="str">
        <f t="shared" si="231"/>
        <v>0</v>
      </c>
      <c r="BM176" s="168" t="str">
        <f t="shared" si="231"/>
        <v>0</v>
      </c>
      <c r="BN176" s="168" t="str">
        <f t="shared" si="231"/>
        <v>0</v>
      </c>
      <c r="BO176" s="169" t="str">
        <f t="shared" si="231"/>
        <v>0</v>
      </c>
      <c r="BP176" s="168" t="str">
        <f t="shared" si="231"/>
        <v>0</v>
      </c>
      <c r="BQ176" s="168" t="str">
        <f t="shared" si="231"/>
        <v>1</v>
      </c>
      <c r="BR176" s="168" t="str">
        <f t="shared" si="231"/>
        <v>1</v>
      </c>
      <c r="BS176" s="169" t="str">
        <f t="shared" si="231"/>
        <v>0</v>
      </c>
      <c r="BT176" s="302" t="str">
        <f t="shared" si="232"/>
        <v>0</v>
      </c>
      <c r="BU176" s="302" t="str">
        <f t="shared" si="232"/>
        <v>1</v>
      </c>
      <c r="BV176" s="302" t="str">
        <f t="shared" si="232"/>
        <v>1</v>
      </c>
      <c r="BW176" s="303" t="str">
        <f t="shared" si="232"/>
        <v>1</v>
      </c>
      <c r="BX176" s="302" t="str">
        <f t="shared" si="232"/>
        <v>0</v>
      </c>
      <c r="BY176" s="302" t="str">
        <f t="shared" si="232"/>
        <v>1</v>
      </c>
      <c r="BZ176" s="302" t="str">
        <f t="shared" si="232"/>
        <v>0</v>
      </c>
      <c r="CA176" s="303" t="str">
        <f t="shared" si="232"/>
        <v>0</v>
      </c>
      <c r="CB176" s="164" t="str">
        <f t="shared" si="233"/>
        <v>0</v>
      </c>
      <c r="CC176" s="289" t="str">
        <f t="shared" si="233"/>
        <v>1</v>
      </c>
      <c r="CD176" s="340" t="str">
        <f t="shared" si="233"/>
        <v>0</v>
      </c>
      <c r="CE176" s="341" t="str">
        <f t="shared" si="233"/>
        <v>0</v>
      </c>
      <c r="CF176" s="340" t="str">
        <f t="shared" si="233"/>
        <v>0</v>
      </c>
      <c r="CG176" s="340" t="str">
        <f t="shared" si="233"/>
        <v>0</v>
      </c>
      <c r="CH176" s="340" t="str">
        <f t="shared" si="233"/>
        <v>0</v>
      </c>
      <c r="CI176" s="341" t="str">
        <f t="shared" si="233"/>
        <v>0</v>
      </c>
      <c r="CJ176" s="367"/>
      <c r="CK176" s="367"/>
      <c r="CL176" s="32" t="str">
        <f t="shared" si="223"/>
        <v>9C1B</v>
      </c>
      <c r="CM176" s="285">
        <f t="shared" si="182"/>
        <v>87</v>
      </c>
      <c r="CN176" s="285">
        <f t="shared" si="183"/>
        <v>97</v>
      </c>
      <c r="CO176" s="142">
        <f t="shared" si="184"/>
        <v>71.8</v>
      </c>
      <c r="CP176" s="142">
        <f t="shared" si="185"/>
        <v>22.111111111111111</v>
      </c>
      <c r="CQ176" s="154">
        <f t="shared" si="224"/>
        <v>7</v>
      </c>
      <c r="CR176" s="367"/>
      <c r="CS176" s="170">
        <f t="shared" si="186"/>
        <v>9</v>
      </c>
      <c r="CT176" s="23">
        <f t="shared" si="187"/>
        <v>12</v>
      </c>
      <c r="CU176" s="171">
        <f t="shared" si="188"/>
        <v>1</v>
      </c>
      <c r="CV176" s="23">
        <f t="shared" si="189"/>
        <v>11</v>
      </c>
      <c r="CW176" s="172">
        <f t="shared" si="190"/>
        <v>0</v>
      </c>
      <c r="CX176" s="24">
        <f t="shared" si="191"/>
        <v>14</v>
      </c>
      <c r="CY176" s="267">
        <f t="shared" si="192"/>
        <v>5</v>
      </c>
      <c r="CZ176" s="268">
        <f t="shared" si="193"/>
        <v>7</v>
      </c>
      <c r="DA176" s="267">
        <f t="shared" si="194"/>
        <v>0</v>
      </c>
      <c r="DB176" s="268">
        <f t="shared" si="195"/>
        <v>0</v>
      </c>
      <c r="DC176" s="173">
        <f t="shared" si="196"/>
        <v>5</v>
      </c>
      <c r="DD176" s="26">
        <f t="shared" si="197"/>
        <v>2</v>
      </c>
      <c r="DE176" s="173">
        <f t="shared" si="198"/>
        <v>0</v>
      </c>
      <c r="DF176" s="26">
        <f t="shared" si="199"/>
        <v>6</v>
      </c>
      <c r="DG176" s="326">
        <f t="shared" si="200"/>
        <v>7</v>
      </c>
      <c r="DH176" s="327">
        <f t="shared" si="201"/>
        <v>4</v>
      </c>
      <c r="DI176" s="172">
        <f t="shared" si="202"/>
        <v>4</v>
      </c>
      <c r="DJ176" s="24">
        <f t="shared" si="203"/>
        <v>0</v>
      </c>
      <c r="DK176" s="172"/>
      <c r="DL176" s="19">
        <f t="shared" si="204"/>
        <v>156</v>
      </c>
      <c r="DM176" s="19">
        <f t="shared" si="205"/>
        <v>27</v>
      </c>
      <c r="DN176" s="174">
        <f t="shared" si="206"/>
        <v>14</v>
      </c>
      <c r="DO176" s="278">
        <f t="shared" si="207"/>
        <v>87</v>
      </c>
      <c r="DP176" s="278">
        <f t="shared" si="208"/>
        <v>0</v>
      </c>
      <c r="DQ176" s="20">
        <f t="shared" si="209"/>
        <v>82</v>
      </c>
      <c r="DR176" s="20">
        <f t="shared" si="210"/>
        <v>6</v>
      </c>
      <c r="DS176" s="337">
        <f t="shared" si="211"/>
        <v>116</v>
      </c>
      <c r="DT176" s="174">
        <f t="shared" si="212"/>
        <v>64</v>
      </c>
      <c r="DU176" s="172">
        <f t="shared" si="213"/>
        <v>116</v>
      </c>
      <c r="DV176" s="172"/>
      <c r="DW176" s="172"/>
      <c r="DX176" s="172"/>
      <c r="DY176" s="172"/>
      <c r="DZ176" s="172"/>
      <c r="EA176" s="172"/>
      <c r="EB176" s="172"/>
      <c r="EC176" s="172"/>
      <c r="ED176" s="172"/>
      <c r="EE176" s="172"/>
      <c r="EF176" s="172"/>
      <c r="EG176" s="172"/>
      <c r="EH176" s="172"/>
      <c r="EI176" s="172"/>
      <c r="EJ176" s="172"/>
      <c r="EK176" s="172"/>
      <c r="EL176" s="172"/>
      <c r="EM176" s="172"/>
      <c r="EN176" s="172"/>
      <c r="EO176" s="172"/>
      <c r="EP176" s="172"/>
      <c r="EQ176" s="172"/>
      <c r="ER176" s="172"/>
      <c r="ES176" s="172"/>
      <c r="ET176" s="172"/>
      <c r="EU176" s="172"/>
      <c r="EV176" s="172"/>
      <c r="EW176" s="172"/>
      <c r="EX176" s="172"/>
      <c r="EY176" s="172"/>
      <c r="EZ176" s="172"/>
      <c r="FA176" s="172"/>
      <c r="FB176" s="172"/>
      <c r="FC176" s="172"/>
      <c r="FD176" s="172"/>
      <c r="FE176" s="172"/>
      <c r="FF176" s="172"/>
      <c r="FG176" s="172"/>
      <c r="FH176" s="172"/>
      <c r="FI176" s="172"/>
      <c r="FJ176" s="172"/>
      <c r="FK176" s="172"/>
      <c r="FL176" s="172"/>
      <c r="FM176" s="172"/>
      <c r="FN176" s="172"/>
      <c r="FO176" s="172"/>
      <c r="FP176" s="172"/>
      <c r="FQ176" s="172"/>
      <c r="FR176" s="172"/>
      <c r="FS176" s="172"/>
      <c r="FT176" s="172"/>
      <c r="FU176" s="172"/>
      <c r="FV176" s="172"/>
      <c r="FW176" s="172"/>
      <c r="FX176" s="172"/>
      <c r="FY176" s="172"/>
      <c r="FZ176" s="172"/>
      <c r="GA176" s="172"/>
      <c r="GB176" s="172"/>
      <c r="GC176" s="172"/>
      <c r="GD176" s="172"/>
      <c r="GE176" s="172"/>
      <c r="GF176" s="172"/>
      <c r="GG176" s="172"/>
      <c r="GH176" s="172"/>
      <c r="GI176" s="172"/>
      <c r="GJ176" s="172"/>
      <c r="GK176" s="172"/>
      <c r="GL176" s="172"/>
      <c r="GM176" s="172"/>
      <c r="GN176" s="172"/>
      <c r="GO176" s="172"/>
      <c r="GP176" s="172"/>
      <c r="GQ176" s="172"/>
      <c r="GR176" s="172"/>
      <c r="GS176" s="172"/>
      <c r="GT176" s="172"/>
      <c r="GU176" s="172"/>
      <c r="GV176" s="172"/>
      <c r="GW176" s="172"/>
      <c r="GX176" s="172"/>
      <c r="GY176" s="172"/>
      <c r="GZ176" s="172"/>
      <c r="HA176" s="172"/>
      <c r="HB176" s="172"/>
      <c r="HC176" s="172"/>
      <c r="HD176" s="172"/>
      <c r="HE176" s="172"/>
      <c r="HF176" s="172"/>
      <c r="HG176" s="172"/>
      <c r="HH176" s="172"/>
      <c r="HI176" s="172"/>
      <c r="HJ176" s="172"/>
      <c r="HK176" s="172"/>
      <c r="HL176" s="172"/>
      <c r="HM176" s="172"/>
      <c r="HN176" s="172"/>
      <c r="HO176" s="172"/>
      <c r="HP176" s="172"/>
      <c r="HQ176" s="172"/>
      <c r="HR176" s="172"/>
      <c r="HS176" s="172"/>
      <c r="HT176" s="172"/>
      <c r="HU176" s="172"/>
      <c r="HV176" s="172"/>
      <c r="HW176" s="172"/>
      <c r="HX176" s="172"/>
      <c r="HY176" s="172"/>
      <c r="HZ176" s="172"/>
      <c r="IA176" s="172"/>
      <c r="IB176" s="172"/>
      <c r="IC176" s="172"/>
      <c r="ID176" s="172"/>
      <c r="IE176" s="172"/>
      <c r="IF176" s="172"/>
      <c r="IG176" s="172"/>
      <c r="IH176" s="172"/>
      <c r="II176" s="172"/>
      <c r="IJ176" s="172"/>
      <c r="IK176" s="172"/>
      <c r="IL176" s="172"/>
      <c r="IM176" s="172"/>
      <c r="IN176" s="172"/>
      <c r="IO176" s="172"/>
      <c r="IP176" s="172"/>
      <c r="IQ176" s="172"/>
      <c r="IR176" s="172"/>
      <c r="IS176" s="172"/>
      <c r="IT176" s="172"/>
      <c r="IU176" s="172"/>
      <c r="IV176" s="172"/>
      <c r="IW176" s="172"/>
      <c r="IX176" s="172"/>
      <c r="IY176" s="172"/>
      <c r="IZ176" s="172"/>
      <c r="JA176" s="172"/>
      <c r="JB176" s="172"/>
      <c r="JC176" s="172"/>
      <c r="JD176" s="172"/>
      <c r="JE176" s="172"/>
      <c r="JF176" s="172"/>
      <c r="JG176" s="172"/>
      <c r="JH176" s="172"/>
      <c r="JI176" s="172"/>
      <c r="JJ176" s="172"/>
      <c r="JK176" s="172"/>
      <c r="JL176" s="172"/>
      <c r="JM176" s="172"/>
      <c r="JN176" s="172"/>
      <c r="JO176" s="172"/>
      <c r="JP176" s="172"/>
      <c r="JQ176" s="172"/>
      <c r="JR176" s="172"/>
      <c r="JS176" s="172"/>
      <c r="JT176" s="172"/>
      <c r="JU176" s="172"/>
      <c r="JV176" s="172"/>
      <c r="JW176" s="172"/>
      <c r="JX176" s="172"/>
      <c r="JY176" s="172"/>
      <c r="JZ176" s="172"/>
      <c r="KA176" s="172"/>
      <c r="KB176" s="172"/>
      <c r="KC176" s="172"/>
      <c r="KD176" s="172"/>
      <c r="KE176" s="172"/>
      <c r="KF176" s="172"/>
      <c r="KG176" s="172"/>
      <c r="KH176" s="172"/>
      <c r="KI176" s="172"/>
      <c r="KJ176" s="172"/>
      <c r="KK176" s="172"/>
      <c r="KL176" s="172"/>
      <c r="KM176" s="172"/>
      <c r="KN176" s="172"/>
      <c r="KO176" s="172"/>
      <c r="KP176" s="172"/>
      <c r="KQ176" s="172"/>
      <c r="KR176" s="172"/>
      <c r="KS176" s="172"/>
      <c r="KT176" s="172"/>
      <c r="KU176" s="172"/>
      <c r="KV176" s="172"/>
      <c r="KW176" s="172"/>
      <c r="KX176" s="172"/>
      <c r="KY176" s="172"/>
      <c r="KZ176" s="172"/>
      <c r="LA176" s="172"/>
      <c r="LB176" s="172"/>
      <c r="LC176" s="172"/>
      <c r="LD176" s="172"/>
      <c r="LE176" s="172"/>
      <c r="LF176" s="172"/>
      <c r="LG176" s="172"/>
      <c r="LH176" s="172"/>
      <c r="LI176" s="172"/>
      <c r="LJ176" s="172"/>
      <c r="LK176" s="172"/>
      <c r="LL176" s="172"/>
      <c r="LM176" s="172"/>
      <c r="LN176" s="172"/>
      <c r="LO176" s="172"/>
      <c r="LP176" s="172"/>
      <c r="LQ176" s="172"/>
      <c r="LR176" s="172"/>
      <c r="LS176" s="172"/>
      <c r="LT176" s="172"/>
      <c r="LU176" s="172"/>
      <c r="LV176" s="172"/>
      <c r="LW176" s="172"/>
      <c r="LX176" s="172"/>
      <c r="LY176" s="172"/>
      <c r="LZ176" s="172"/>
      <c r="MA176" s="172"/>
      <c r="MB176" s="172"/>
      <c r="MC176" s="172"/>
      <c r="MD176" s="172"/>
      <c r="ME176" s="172"/>
      <c r="MF176" s="172"/>
      <c r="MG176" s="172"/>
      <c r="MH176" s="172"/>
      <c r="MI176" s="172"/>
      <c r="MJ176" s="172"/>
      <c r="MK176" s="172"/>
      <c r="ML176" s="172"/>
      <c r="MM176" s="172"/>
      <c r="MN176" s="172"/>
      <c r="MO176" s="172"/>
      <c r="MP176" s="172"/>
      <c r="MQ176" s="172"/>
      <c r="MR176" s="172"/>
      <c r="MS176" s="172"/>
      <c r="MT176" s="172"/>
      <c r="MU176" s="172"/>
      <c r="MV176" s="172"/>
      <c r="MW176" s="172"/>
      <c r="MX176" s="172"/>
      <c r="MY176" s="172"/>
      <c r="MZ176" s="172"/>
      <c r="NA176" s="172"/>
      <c r="NB176" s="172"/>
      <c r="NC176" s="172"/>
      <c r="ND176" s="172"/>
      <c r="NE176" s="172"/>
      <c r="NF176" s="172"/>
      <c r="NG176" s="172"/>
      <c r="NH176" s="172"/>
      <c r="NI176" s="172"/>
      <c r="NJ176" s="172"/>
      <c r="NK176" s="172"/>
      <c r="NL176" s="172"/>
      <c r="NM176" s="172"/>
      <c r="NN176" s="172"/>
      <c r="NO176" s="172"/>
      <c r="NP176" s="172"/>
      <c r="NQ176" s="172"/>
      <c r="NR176" s="172"/>
      <c r="NS176" s="172"/>
      <c r="NT176" s="172"/>
      <c r="NU176" s="172"/>
      <c r="NV176" s="172"/>
      <c r="NW176" s="172"/>
      <c r="NX176" s="172"/>
      <c r="NY176" s="172"/>
      <c r="NZ176" s="172"/>
      <c r="OA176" s="172"/>
      <c r="OB176" s="172"/>
      <c r="OC176" s="172"/>
      <c r="OD176" s="172"/>
      <c r="OE176" s="172"/>
      <c r="OF176" s="172"/>
      <c r="OG176" s="172"/>
      <c r="OH176" s="172"/>
      <c r="OI176" s="172"/>
      <c r="OJ176" s="172"/>
      <c r="OK176" s="172"/>
      <c r="OL176" s="172"/>
      <c r="OM176" s="172"/>
      <c r="ON176" s="172"/>
      <c r="OO176" s="172"/>
      <c r="OP176" s="172"/>
      <c r="OQ176" s="172"/>
      <c r="OR176" s="172"/>
      <c r="OS176" s="172"/>
      <c r="OT176" s="172"/>
      <c r="OU176" s="172"/>
      <c r="OV176" s="172"/>
      <c r="OW176" s="172"/>
      <c r="OX176" s="172"/>
      <c r="OY176" s="172"/>
      <c r="OZ176" s="172"/>
      <c r="PA176" s="172"/>
      <c r="PB176" s="172"/>
      <c r="PC176" s="172"/>
      <c r="PD176" s="172"/>
      <c r="PE176" s="172"/>
      <c r="PF176" s="172"/>
      <c r="PG176" s="172"/>
      <c r="PH176" s="172"/>
      <c r="PI176" s="172"/>
      <c r="PJ176" s="172"/>
      <c r="PK176" s="172"/>
      <c r="PL176" s="172"/>
      <c r="PM176" s="172"/>
      <c r="PN176" s="172"/>
      <c r="PO176" s="172"/>
      <c r="PP176" s="172"/>
      <c r="PQ176" s="172"/>
      <c r="PR176" s="172"/>
      <c r="PS176" s="172"/>
      <c r="PT176" s="172"/>
      <c r="PU176" s="172"/>
      <c r="PV176" s="172"/>
      <c r="PW176" s="172"/>
      <c r="PX176" s="172"/>
      <c r="PY176" s="172"/>
      <c r="PZ176" s="172"/>
      <c r="QA176" s="172"/>
      <c r="QB176" s="172"/>
      <c r="QC176" s="172"/>
      <c r="QD176" s="172"/>
      <c r="QE176" s="172"/>
      <c r="QF176" s="172"/>
      <c r="QG176" s="172"/>
      <c r="QH176" s="172"/>
      <c r="QI176" s="172"/>
      <c r="QJ176" s="172"/>
      <c r="QK176" s="172"/>
      <c r="QL176" s="172"/>
      <c r="QM176" s="172"/>
      <c r="QN176" s="172"/>
      <c r="QO176" s="172"/>
      <c r="QP176" s="172"/>
      <c r="QQ176" s="172"/>
      <c r="QR176" s="172"/>
      <c r="QS176" s="172"/>
      <c r="QT176" s="172"/>
      <c r="QU176" s="172"/>
      <c r="QV176" s="172"/>
      <c r="QW176" s="172"/>
      <c r="QX176" s="172"/>
      <c r="QY176" s="172"/>
      <c r="QZ176" s="172"/>
      <c r="RA176" s="172"/>
      <c r="RB176" s="172"/>
      <c r="RC176" s="172"/>
      <c r="RD176" s="172"/>
      <c r="RE176" s="172"/>
      <c r="RF176" s="172"/>
      <c r="RG176" s="172"/>
      <c r="RH176" s="172"/>
      <c r="RI176" s="172"/>
      <c r="RJ176" s="172"/>
      <c r="RK176" s="172"/>
      <c r="RL176" s="172"/>
      <c r="RM176" s="172"/>
      <c r="RN176" s="172"/>
      <c r="RO176" s="172"/>
      <c r="RP176" s="172"/>
      <c r="RQ176" s="172"/>
      <c r="RR176" s="172"/>
      <c r="RS176" s="172"/>
      <c r="RT176" s="172"/>
      <c r="RU176" s="172"/>
      <c r="RV176" s="172"/>
      <c r="RW176" s="172"/>
      <c r="RX176" s="172"/>
      <c r="RY176" s="172"/>
      <c r="RZ176" s="172"/>
      <c r="SA176" s="172"/>
      <c r="SB176" s="172"/>
      <c r="SC176" s="172"/>
      <c r="SD176" s="172"/>
      <c r="SE176" s="172"/>
      <c r="SF176" s="172"/>
      <c r="SG176" s="172"/>
      <c r="SH176" s="172"/>
      <c r="SI176" s="172"/>
      <c r="SJ176" s="172"/>
      <c r="SK176" s="172"/>
      <c r="SL176" s="172"/>
      <c r="SM176" s="172"/>
      <c r="SN176" s="172"/>
      <c r="SO176" s="172"/>
      <c r="SP176" s="172"/>
      <c r="SQ176" s="172"/>
      <c r="SR176" s="172"/>
      <c r="SS176" s="172"/>
      <c r="ST176" s="172"/>
      <c r="SU176" s="172"/>
      <c r="SV176" s="172"/>
      <c r="SW176" s="172"/>
      <c r="SX176" s="172"/>
      <c r="SY176" s="172"/>
      <c r="SZ176" s="172"/>
      <c r="TA176" s="172"/>
      <c r="TB176" s="172"/>
      <c r="TC176" s="172"/>
      <c r="TD176" s="172"/>
      <c r="TE176" s="172"/>
      <c r="TF176" s="172"/>
      <c r="TG176" s="172"/>
      <c r="TH176" s="172"/>
      <c r="TI176" s="172"/>
      <c r="TJ176" s="172"/>
      <c r="TK176" s="172"/>
      <c r="TL176" s="172"/>
      <c r="TM176" s="172"/>
      <c r="TN176" s="172"/>
      <c r="TO176" s="172"/>
      <c r="TP176" s="172"/>
      <c r="TQ176" s="172"/>
      <c r="TR176" s="172"/>
      <c r="TS176" s="172"/>
      <c r="TT176" s="172"/>
      <c r="TU176" s="172"/>
      <c r="TV176" s="172"/>
      <c r="TW176" s="172"/>
      <c r="TX176" s="172"/>
      <c r="TY176" s="172"/>
      <c r="TZ176" s="172"/>
      <c r="UA176" s="172"/>
      <c r="UB176" s="172"/>
      <c r="UC176" s="172"/>
      <c r="UD176" s="172"/>
      <c r="UE176" s="172"/>
      <c r="UF176" s="172"/>
      <c r="UG176" s="172"/>
      <c r="UH176" s="172"/>
      <c r="UI176" s="172"/>
      <c r="UJ176" s="172"/>
      <c r="UK176" s="172"/>
      <c r="UL176" s="172"/>
      <c r="UM176" s="172"/>
      <c r="UN176" s="172"/>
      <c r="UO176" s="172"/>
      <c r="UP176" s="172"/>
      <c r="UQ176" s="172"/>
      <c r="UR176" s="172"/>
      <c r="US176" s="172"/>
      <c r="UT176" s="172"/>
      <c r="UU176" s="172"/>
      <c r="UV176" s="172"/>
      <c r="UW176" s="172"/>
      <c r="UX176" s="172"/>
      <c r="UY176" s="172"/>
      <c r="UZ176" s="172"/>
      <c r="VA176" s="172"/>
      <c r="VB176" s="172"/>
      <c r="VC176" s="172"/>
      <c r="VD176" s="172"/>
      <c r="VE176" s="172"/>
      <c r="VF176" s="172"/>
      <c r="VG176" s="172"/>
      <c r="VH176" s="172"/>
      <c r="VI176" s="172"/>
      <c r="VJ176" s="172"/>
      <c r="VK176" s="172"/>
      <c r="VL176" s="172"/>
      <c r="VM176" s="172"/>
      <c r="VN176" s="172"/>
      <c r="VO176" s="172"/>
      <c r="VP176" s="172"/>
      <c r="VQ176" s="172"/>
      <c r="VR176" s="172"/>
      <c r="VS176" s="172"/>
      <c r="VT176" s="172"/>
      <c r="VU176" s="172"/>
      <c r="VV176" s="172"/>
      <c r="VW176" s="172"/>
      <c r="VX176" s="172"/>
      <c r="VY176" s="172"/>
      <c r="VZ176" s="172"/>
      <c r="WA176" s="172"/>
      <c r="WB176" s="172"/>
      <c r="WC176" s="172"/>
      <c r="WD176" s="172"/>
      <c r="WE176" s="172"/>
      <c r="WF176" s="172"/>
      <c r="WG176" s="172"/>
      <c r="WH176" s="172"/>
      <c r="WI176" s="172"/>
      <c r="WJ176" s="172"/>
      <c r="WK176" s="172"/>
      <c r="WL176" s="172"/>
      <c r="WM176" s="172"/>
      <c r="WN176" s="172"/>
      <c r="WO176" s="172"/>
      <c r="WP176" s="172"/>
      <c r="WQ176" s="172"/>
      <c r="WR176" s="172"/>
      <c r="WS176" s="172"/>
      <c r="WT176" s="172"/>
      <c r="WU176" s="172"/>
      <c r="WV176" s="172"/>
      <c r="WW176" s="172"/>
      <c r="WX176" s="172"/>
      <c r="WY176" s="172"/>
      <c r="WZ176" s="172"/>
      <c r="XA176" s="172"/>
      <c r="XB176" s="172"/>
      <c r="XC176" s="172"/>
      <c r="XD176" s="172"/>
      <c r="XE176" s="172"/>
      <c r="XF176" s="172"/>
      <c r="XG176" s="172"/>
      <c r="XH176" s="172"/>
      <c r="XI176" s="172"/>
      <c r="XJ176" s="172"/>
      <c r="XK176" s="172"/>
      <c r="XL176" s="172"/>
      <c r="XM176" s="172"/>
      <c r="XN176" s="172"/>
      <c r="XO176" s="172"/>
      <c r="XP176" s="172"/>
      <c r="XQ176" s="172"/>
      <c r="XR176" s="172"/>
      <c r="XS176" s="172"/>
      <c r="XT176" s="172"/>
      <c r="XU176" s="172"/>
      <c r="XV176" s="172"/>
      <c r="XW176" s="172"/>
      <c r="XX176" s="172"/>
      <c r="XY176" s="172"/>
      <c r="XZ176" s="172"/>
      <c r="YA176" s="172"/>
      <c r="YB176" s="172"/>
      <c r="YC176" s="172"/>
      <c r="YD176" s="172"/>
      <c r="YE176" s="172"/>
      <c r="YF176" s="172"/>
      <c r="YG176" s="172"/>
      <c r="YH176" s="172"/>
      <c r="YI176" s="172"/>
      <c r="YJ176" s="172"/>
      <c r="YK176" s="172"/>
      <c r="YL176" s="172"/>
      <c r="YM176" s="172"/>
      <c r="YN176" s="172"/>
      <c r="YO176" s="172"/>
      <c r="YP176" s="172"/>
      <c r="YQ176" s="172"/>
      <c r="YR176" s="172"/>
      <c r="YS176" s="172"/>
      <c r="YT176" s="172"/>
      <c r="YU176" s="172"/>
      <c r="YV176" s="172"/>
      <c r="YW176" s="172"/>
      <c r="YX176" s="172"/>
      <c r="YY176" s="172"/>
      <c r="YZ176" s="172"/>
      <c r="ZA176" s="172"/>
      <c r="ZB176" s="172"/>
      <c r="ZC176" s="172"/>
      <c r="ZD176" s="172"/>
      <c r="ZE176" s="172"/>
      <c r="ZF176" s="172"/>
      <c r="ZG176" s="172"/>
      <c r="ZH176" s="172"/>
      <c r="ZI176" s="172"/>
      <c r="ZJ176" s="172"/>
      <c r="ZK176" s="172"/>
      <c r="ZL176" s="172"/>
      <c r="ZM176" s="172"/>
      <c r="ZN176" s="172"/>
      <c r="ZO176" s="172"/>
      <c r="ZP176" s="172"/>
      <c r="ZQ176" s="172"/>
      <c r="ZR176" s="172"/>
      <c r="ZS176" s="172"/>
      <c r="ZT176" s="172"/>
      <c r="ZU176" s="172"/>
      <c r="ZV176" s="172"/>
      <c r="ZW176" s="172"/>
      <c r="ZX176" s="172"/>
      <c r="ZY176" s="172"/>
      <c r="ZZ176" s="172"/>
      <c r="AAA176" s="172"/>
      <c r="AAB176" s="172"/>
      <c r="AAC176" s="172"/>
      <c r="AAD176" s="172"/>
      <c r="AAE176" s="172"/>
      <c r="AAF176" s="172"/>
      <c r="AAG176" s="172"/>
      <c r="AAH176" s="172"/>
      <c r="AAI176" s="172"/>
      <c r="AAJ176" s="172"/>
      <c r="AAK176" s="172"/>
      <c r="AAL176" s="172"/>
      <c r="AAM176" s="172"/>
      <c r="AAN176" s="172"/>
      <c r="AAO176" s="172"/>
      <c r="AAP176" s="172"/>
      <c r="AAQ176" s="172"/>
      <c r="AAR176" s="172"/>
      <c r="AAS176" s="172"/>
      <c r="AAT176" s="172"/>
      <c r="AAU176" s="172"/>
      <c r="AAV176" s="172"/>
      <c r="AAW176" s="172"/>
      <c r="AAX176" s="172"/>
      <c r="AAY176" s="172"/>
      <c r="AAZ176" s="172"/>
      <c r="ABA176" s="172"/>
      <c r="ABB176" s="172"/>
      <c r="ABC176" s="172"/>
      <c r="ABD176" s="172"/>
      <c r="ABE176" s="172"/>
      <c r="ABF176" s="172"/>
      <c r="ABG176" s="172"/>
      <c r="ABH176" s="172"/>
      <c r="ABI176" s="172"/>
      <c r="ABJ176" s="172"/>
      <c r="ABK176" s="172"/>
      <c r="ABL176" s="172"/>
      <c r="ABM176" s="172"/>
      <c r="ABN176" s="172"/>
      <c r="ABO176" s="172"/>
      <c r="ABP176" s="172"/>
      <c r="ABQ176" s="172"/>
      <c r="ABR176" s="172"/>
      <c r="ABS176" s="172"/>
      <c r="ABT176" s="172"/>
      <c r="ABU176" s="172"/>
      <c r="ABV176" s="172"/>
      <c r="ABW176" s="172"/>
      <c r="ABX176" s="172"/>
      <c r="ABY176" s="172"/>
      <c r="ABZ176" s="172"/>
      <c r="ACA176" s="172"/>
      <c r="ACB176" s="172"/>
      <c r="ACC176" s="172"/>
      <c r="ACD176" s="172"/>
      <c r="ACE176" s="172"/>
      <c r="ACF176" s="172"/>
      <c r="ACG176" s="172"/>
      <c r="ACH176" s="172"/>
      <c r="ACI176" s="172"/>
      <c r="ACJ176" s="172"/>
      <c r="ACK176" s="172"/>
      <c r="ACL176" s="172"/>
      <c r="ACM176" s="172"/>
      <c r="ACN176" s="172"/>
      <c r="ACO176" s="172"/>
      <c r="ACP176" s="172"/>
      <c r="ACQ176" s="172"/>
      <c r="ACR176" s="172"/>
      <c r="ACS176" s="172"/>
      <c r="ACT176" s="172"/>
      <c r="ACU176" s="172"/>
      <c r="ACV176" s="172"/>
      <c r="ACW176" s="172"/>
      <c r="ACX176" s="172"/>
      <c r="ACY176" s="172"/>
      <c r="ACZ176" s="172"/>
      <c r="ADA176" s="172"/>
      <c r="ADB176" s="172"/>
      <c r="ADC176" s="172"/>
      <c r="ADD176" s="172"/>
      <c r="ADE176" s="172"/>
      <c r="ADF176" s="172"/>
      <c r="ADG176" s="172"/>
      <c r="ADH176" s="172"/>
      <c r="ADI176" s="172"/>
      <c r="ADJ176" s="172"/>
      <c r="ADK176" s="172"/>
      <c r="ADL176" s="172"/>
      <c r="ADM176" s="172"/>
      <c r="ADN176" s="172"/>
      <c r="ADO176" s="172"/>
      <c r="ADP176" s="172"/>
      <c r="ADQ176" s="172"/>
      <c r="ADR176" s="172"/>
      <c r="ADS176" s="172"/>
      <c r="ADT176" s="172"/>
      <c r="ADU176" s="172"/>
      <c r="ADV176" s="172"/>
      <c r="ADW176" s="172"/>
      <c r="ADX176" s="172"/>
      <c r="ADY176" s="172"/>
      <c r="ADZ176" s="172"/>
      <c r="AEA176" s="172"/>
      <c r="AEB176" s="172"/>
      <c r="AEC176" s="172"/>
      <c r="AED176" s="172"/>
      <c r="AEE176" s="172"/>
      <c r="AEF176" s="172"/>
      <c r="AEG176" s="172"/>
      <c r="AEH176" s="172"/>
      <c r="AEI176" s="172"/>
      <c r="AEJ176" s="172"/>
      <c r="AEK176" s="172"/>
      <c r="AEL176" s="172"/>
      <c r="AEM176" s="172"/>
      <c r="AEN176" s="172"/>
      <c r="AEO176" s="172"/>
      <c r="AEP176" s="172"/>
      <c r="AEQ176" s="172"/>
      <c r="AER176" s="172"/>
      <c r="AES176" s="172"/>
      <c r="AET176" s="172"/>
      <c r="AEU176" s="172"/>
      <c r="AEV176" s="172"/>
      <c r="AEW176" s="172"/>
      <c r="AEX176" s="172"/>
      <c r="AEY176" s="172"/>
      <c r="AEZ176" s="172"/>
      <c r="AFA176" s="172"/>
      <c r="AFB176" s="172"/>
      <c r="AFC176" s="172"/>
      <c r="AFD176" s="172"/>
      <c r="AFE176" s="172"/>
      <c r="AFF176" s="172"/>
      <c r="AFG176" s="172"/>
      <c r="AFH176" s="172"/>
      <c r="AFI176" s="172"/>
      <c r="AFJ176" s="172"/>
      <c r="AFK176" s="172"/>
      <c r="AFL176" s="172"/>
      <c r="AFM176" s="172"/>
      <c r="AFN176" s="172"/>
      <c r="AFO176" s="172"/>
      <c r="AFP176" s="172"/>
      <c r="AFQ176" s="172"/>
      <c r="AFR176" s="172"/>
      <c r="AFS176" s="172"/>
      <c r="AFT176" s="172"/>
      <c r="AFU176" s="172"/>
      <c r="AFV176" s="172"/>
      <c r="AFW176" s="172"/>
      <c r="AFX176" s="172"/>
      <c r="AFY176" s="172"/>
      <c r="AFZ176" s="172"/>
      <c r="AGA176" s="172"/>
      <c r="AGB176" s="172"/>
      <c r="AGC176" s="172"/>
      <c r="AGD176" s="172"/>
      <c r="AGE176" s="172"/>
      <c r="AGF176" s="172"/>
      <c r="AGG176" s="172"/>
      <c r="AGH176" s="172"/>
      <c r="AGI176" s="172"/>
      <c r="AGJ176" s="172"/>
      <c r="AGK176" s="172"/>
      <c r="AGL176" s="172"/>
      <c r="AGM176" s="172"/>
      <c r="AGN176" s="172"/>
      <c r="AGO176" s="172"/>
      <c r="AGP176" s="172"/>
      <c r="AGQ176" s="172"/>
      <c r="AGR176" s="172"/>
      <c r="AGS176" s="172"/>
      <c r="AGT176" s="172"/>
      <c r="AGU176" s="172"/>
      <c r="AGV176" s="172"/>
      <c r="AGW176" s="172"/>
      <c r="AGX176" s="172"/>
      <c r="AGY176" s="172"/>
      <c r="AGZ176" s="172"/>
      <c r="AHA176" s="172"/>
      <c r="AHB176" s="172"/>
      <c r="AHC176" s="172"/>
      <c r="AHD176" s="172"/>
      <c r="AHE176" s="172"/>
      <c r="AHF176" s="172"/>
      <c r="AHG176" s="172"/>
      <c r="AHH176" s="172"/>
      <c r="AHI176" s="172"/>
      <c r="AHJ176" s="172"/>
      <c r="AHK176" s="172"/>
      <c r="AHL176" s="172"/>
      <c r="AHM176" s="172"/>
      <c r="AHN176" s="172"/>
      <c r="AHO176" s="172"/>
      <c r="AHP176" s="172"/>
      <c r="AHQ176" s="172"/>
      <c r="AHR176" s="172"/>
      <c r="AHS176" s="172"/>
      <c r="AHT176" s="172"/>
      <c r="AHU176" s="172"/>
      <c r="AHV176" s="172"/>
      <c r="AHW176" s="172"/>
      <c r="AHX176" s="172"/>
      <c r="AHY176" s="172"/>
      <c r="AHZ176" s="172"/>
      <c r="AIA176" s="172"/>
      <c r="AIB176" s="172"/>
      <c r="AIC176" s="172"/>
      <c r="AID176" s="172"/>
      <c r="AIE176" s="172"/>
      <c r="AIF176" s="172"/>
      <c r="AIG176" s="172"/>
      <c r="AIH176" s="172"/>
      <c r="AII176" s="172"/>
      <c r="AIJ176" s="172"/>
      <c r="AIK176" s="172"/>
      <c r="AIL176" s="172"/>
      <c r="AIM176" s="172"/>
      <c r="AIN176" s="172"/>
      <c r="AIO176" s="172"/>
      <c r="AIP176" s="172"/>
      <c r="AIQ176" s="172"/>
      <c r="AIR176" s="172"/>
      <c r="AIS176" s="172"/>
      <c r="AIT176" s="172"/>
      <c r="AIU176" s="172"/>
      <c r="AIV176" s="172"/>
      <c r="AIW176" s="172"/>
      <c r="AIX176" s="172"/>
      <c r="AIY176" s="172"/>
      <c r="AIZ176" s="172"/>
      <c r="AJA176" s="172"/>
      <c r="AJB176" s="172"/>
      <c r="AJC176" s="172"/>
      <c r="AJD176" s="172"/>
      <c r="AJE176" s="172"/>
      <c r="AJF176" s="172"/>
      <c r="AJG176" s="172"/>
      <c r="AJH176" s="172"/>
      <c r="AJI176" s="172"/>
      <c r="AJJ176" s="172"/>
      <c r="AJK176" s="172"/>
      <c r="AJL176" s="172"/>
      <c r="AJM176" s="172"/>
      <c r="AJN176" s="172"/>
      <c r="AJO176" s="172"/>
      <c r="AJP176" s="172"/>
      <c r="AJQ176" s="172"/>
      <c r="AJR176" s="172"/>
      <c r="AJS176" s="172"/>
      <c r="AJT176" s="172"/>
      <c r="AJU176" s="172"/>
      <c r="AJV176" s="172"/>
      <c r="AJW176" s="172"/>
      <c r="AJX176" s="172"/>
      <c r="AJY176" s="172"/>
      <c r="AJZ176" s="172"/>
      <c r="AKA176" s="172"/>
      <c r="AKB176" s="172"/>
      <c r="AKC176" s="172"/>
      <c r="AKD176" s="172"/>
      <c r="AKE176" s="172"/>
      <c r="AKF176" s="172"/>
      <c r="AKG176" s="172"/>
      <c r="AKH176" s="172"/>
      <c r="AKI176" s="172"/>
      <c r="AKJ176" s="172"/>
      <c r="AKK176" s="172"/>
      <c r="AKL176" s="172"/>
      <c r="AKM176" s="172"/>
      <c r="AKN176" s="172"/>
      <c r="AKO176" s="172"/>
      <c r="AKP176" s="172"/>
      <c r="AKQ176" s="172"/>
      <c r="AKR176" s="172"/>
      <c r="AKS176" s="172"/>
      <c r="AKT176" s="172"/>
      <c r="AKU176" s="172"/>
      <c r="AKV176" s="172"/>
      <c r="AKW176" s="172"/>
      <c r="AKX176" s="172"/>
      <c r="AKY176" s="172"/>
      <c r="AKZ176" s="172"/>
      <c r="ALA176" s="172"/>
      <c r="ALB176" s="172"/>
      <c r="ALC176" s="172"/>
      <c r="ALD176" s="172"/>
      <c r="ALE176" s="172"/>
      <c r="ALF176" s="172"/>
      <c r="ALG176" s="172"/>
      <c r="ALH176" s="172"/>
      <c r="ALI176" s="172"/>
      <c r="ALJ176" s="172"/>
      <c r="ALK176" s="172"/>
      <c r="ALL176" s="172"/>
      <c r="ALM176" s="172"/>
      <c r="ALN176" s="172"/>
      <c r="ALO176" s="172"/>
      <c r="ALP176" s="172"/>
      <c r="ALQ176" s="172"/>
      <c r="ALR176" s="172"/>
      <c r="ALS176" s="172"/>
      <c r="ALT176" s="172"/>
      <c r="ALU176" s="172"/>
      <c r="ALV176" s="172"/>
      <c r="ALW176" s="172"/>
      <c r="ALX176" s="172"/>
      <c r="ALY176" s="172"/>
      <c r="ALZ176" s="172"/>
      <c r="AMA176" s="172"/>
      <c r="AMB176" s="172"/>
      <c r="AMC176" s="172"/>
      <c r="AMD176" s="172"/>
      <c r="AME176" s="172"/>
      <c r="AMF176" s="172"/>
      <c r="AMG176" s="172"/>
      <c r="AMH176" s="172"/>
      <c r="AMI176" s="172"/>
      <c r="AMJ176" s="172"/>
      <c r="AMK176" s="172"/>
      <c r="AML176" s="172"/>
    </row>
    <row r="177" spans="1:1026" s="282" customFormat="1">
      <c r="A177" s="408" t="s">
        <v>613</v>
      </c>
      <c r="B177" s="408" t="s">
        <v>614</v>
      </c>
      <c r="C177" s="154">
        <f t="shared" si="169"/>
        <v>17</v>
      </c>
      <c r="D177" s="167">
        <f t="shared" si="170"/>
        <v>68</v>
      </c>
      <c r="E177" s="166" t="str">
        <f t="shared" si="171"/>
        <v>9C</v>
      </c>
      <c r="F177" s="367" t="str">
        <f t="shared" si="172"/>
        <v>1B</v>
      </c>
      <c r="G177" s="367" t="str">
        <f t="shared" si="173"/>
        <v>02</v>
      </c>
      <c r="H177" s="367" t="str">
        <f t="shared" si="174"/>
        <v>57</v>
      </c>
      <c r="I177" s="367" t="str">
        <f t="shared" si="175"/>
        <v>00</v>
      </c>
      <c r="J177" s="367" t="str">
        <f t="shared" si="176"/>
        <v>55</v>
      </c>
      <c r="K177" s="367" t="str">
        <f t="shared" si="177"/>
        <v>06</v>
      </c>
      <c r="L177" s="367" t="str">
        <f t="shared" si="178"/>
        <v>6B</v>
      </c>
      <c r="M177" s="367" t="str">
        <f t="shared" si="179"/>
        <v>4</v>
      </c>
      <c r="N177" s="367" t="str">
        <f t="shared" si="180"/>
        <v/>
      </c>
      <c r="O177" s="156" t="str">
        <f t="shared" si="181"/>
        <v/>
      </c>
      <c r="P177" s="157" t="str">
        <f t="shared" si="225"/>
        <v>1</v>
      </c>
      <c r="Q177" s="158" t="str">
        <f t="shared" si="225"/>
        <v>0</v>
      </c>
      <c r="R177" s="158" t="str">
        <f t="shared" si="225"/>
        <v>0</v>
      </c>
      <c r="S177" s="159" t="str">
        <f t="shared" si="225"/>
        <v>1</v>
      </c>
      <c r="T177" s="158" t="str">
        <f t="shared" si="225"/>
        <v>1</v>
      </c>
      <c r="U177" s="158" t="str">
        <f t="shared" si="225"/>
        <v>1</v>
      </c>
      <c r="V177" s="158" t="str">
        <f t="shared" si="225"/>
        <v>0</v>
      </c>
      <c r="W177" s="159" t="str">
        <f t="shared" si="225"/>
        <v>0</v>
      </c>
      <c r="X177" s="158" t="str">
        <f t="shared" si="226"/>
        <v>0</v>
      </c>
      <c r="Y177" s="158" t="str">
        <f t="shared" si="226"/>
        <v>0</v>
      </c>
      <c r="Z177" s="158" t="str">
        <f t="shared" si="226"/>
        <v>0</v>
      </c>
      <c r="AA177" s="159" t="str">
        <f t="shared" si="226"/>
        <v>1</v>
      </c>
      <c r="AB177" s="161" t="str">
        <f t="shared" si="226"/>
        <v>1</v>
      </c>
      <c r="AC177" s="161" t="str">
        <f t="shared" si="226"/>
        <v>0</v>
      </c>
      <c r="AD177" s="158" t="str">
        <f t="shared" si="226"/>
        <v>1</v>
      </c>
      <c r="AE177" s="159" t="str">
        <f t="shared" si="226"/>
        <v>1</v>
      </c>
      <c r="AF177" s="367" t="str">
        <f t="shared" si="227"/>
        <v>0</v>
      </c>
      <c r="AG177" s="162" t="str">
        <f t="shared" si="227"/>
        <v>0</v>
      </c>
      <c r="AH177" s="163" t="str">
        <f t="shared" si="227"/>
        <v>0</v>
      </c>
      <c r="AI177" s="165" t="str">
        <f t="shared" si="227"/>
        <v>0</v>
      </c>
      <c r="AJ177" s="164" t="str">
        <f t="shared" si="227"/>
        <v>0</v>
      </c>
      <c r="AK177" s="164" t="str">
        <f t="shared" si="227"/>
        <v>0</v>
      </c>
      <c r="AL177" s="289" t="str">
        <f t="shared" si="227"/>
        <v>1</v>
      </c>
      <c r="AM177" s="165" t="str">
        <f t="shared" si="227"/>
        <v>0</v>
      </c>
      <c r="AN177" s="230" t="str">
        <f t="shared" si="228"/>
        <v>0</v>
      </c>
      <c r="AO177" s="230" t="str">
        <f t="shared" si="228"/>
        <v>1</v>
      </c>
      <c r="AP177" s="230" t="str">
        <f t="shared" si="228"/>
        <v>0</v>
      </c>
      <c r="AQ177" s="231" t="str">
        <f t="shared" si="228"/>
        <v>1</v>
      </c>
      <c r="AR177" s="230" t="str">
        <f t="shared" si="228"/>
        <v>0</v>
      </c>
      <c r="AS177" s="230" t="str">
        <f t="shared" si="228"/>
        <v>1</v>
      </c>
      <c r="AT177" s="230" t="str">
        <f t="shared" si="228"/>
        <v>1</v>
      </c>
      <c r="AU177" s="231" t="str">
        <f t="shared" si="228"/>
        <v>1</v>
      </c>
      <c r="AV177" s="230" t="str">
        <f t="shared" si="229"/>
        <v>0</v>
      </c>
      <c r="AW177" s="232" t="str">
        <f t="shared" si="229"/>
        <v>0</v>
      </c>
      <c r="AX177" s="232" t="str">
        <f t="shared" si="229"/>
        <v>0</v>
      </c>
      <c r="AY177" s="233" t="str">
        <f t="shared" si="229"/>
        <v>0</v>
      </c>
      <c r="AZ177" s="232" t="str">
        <f t="shared" si="229"/>
        <v>0</v>
      </c>
      <c r="BA177" s="232" t="str">
        <f t="shared" si="229"/>
        <v>0</v>
      </c>
      <c r="BB177" s="232" t="str">
        <f t="shared" si="229"/>
        <v>0</v>
      </c>
      <c r="BC177" s="233" t="str">
        <f t="shared" si="229"/>
        <v>0</v>
      </c>
      <c r="BD177" s="168" t="str">
        <f t="shared" si="230"/>
        <v>0</v>
      </c>
      <c r="BE177" s="168" t="str">
        <f t="shared" si="230"/>
        <v>1</v>
      </c>
      <c r="BF177" s="168" t="str">
        <f t="shared" si="230"/>
        <v>0</v>
      </c>
      <c r="BG177" s="169" t="str">
        <f t="shared" si="230"/>
        <v>1</v>
      </c>
      <c r="BH177" s="168" t="str">
        <f t="shared" si="230"/>
        <v>0</v>
      </c>
      <c r="BI177" s="168" t="str">
        <f t="shared" si="230"/>
        <v>1</v>
      </c>
      <c r="BJ177" s="168" t="str">
        <f t="shared" si="230"/>
        <v>0</v>
      </c>
      <c r="BK177" s="169" t="str">
        <f t="shared" si="230"/>
        <v>1</v>
      </c>
      <c r="BL177" s="168" t="str">
        <f t="shared" si="231"/>
        <v>0</v>
      </c>
      <c r="BM177" s="168" t="str">
        <f t="shared" si="231"/>
        <v>0</v>
      </c>
      <c r="BN177" s="168" t="str">
        <f t="shared" si="231"/>
        <v>0</v>
      </c>
      <c r="BO177" s="169" t="str">
        <f t="shared" si="231"/>
        <v>0</v>
      </c>
      <c r="BP177" s="168" t="str">
        <f t="shared" si="231"/>
        <v>0</v>
      </c>
      <c r="BQ177" s="168" t="str">
        <f t="shared" si="231"/>
        <v>1</v>
      </c>
      <c r="BR177" s="168" t="str">
        <f t="shared" si="231"/>
        <v>1</v>
      </c>
      <c r="BS177" s="169" t="str">
        <f t="shared" si="231"/>
        <v>0</v>
      </c>
      <c r="BT177" s="302" t="str">
        <f t="shared" si="232"/>
        <v>0</v>
      </c>
      <c r="BU177" s="302" t="str">
        <f t="shared" si="232"/>
        <v>1</v>
      </c>
      <c r="BV177" s="302" t="str">
        <f t="shared" si="232"/>
        <v>1</v>
      </c>
      <c r="BW177" s="303" t="str">
        <f t="shared" si="232"/>
        <v>0</v>
      </c>
      <c r="BX177" s="302" t="str">
        <f t="shared" si="232"/>
        <v>1</v>
      </c>
      <c r="BY177" s="302" t="str">
        <f t="shared" si="232"/>
        <v>0</v>
      </c>
      <c r="BZ177" s="302" t="str">
        <f t="shared" si="232"/>
        <v>1</v>
      </c>
      <c r="CA177" s="303" t="str">
        <f t="shared" si="232"/>
        <v>1</v>
      </c>
      <c r="CB177" s="164" t="str">
        <f t="shared" si="233"/>
        <v>0</v>
      </c>
      <c r="CC177" s="289" t="str">
        <f t="shared" si="233"/>
        <v>1</v>
      </c>
      <c r="CD177" s="340" t="str">
        <f t="shared" si="233"/>
        <v>0</v>
      </c>
      <c r="CE177" s="341" t="str">
        <f t="shared" si="233"/>
        <v>0</v>
      </c>
      <c r="CF177" s="340" t="str">
        <f t="shared" si="233"/>
        <v>0</v>
      </c>
      <c r="CG177" s="340" t="str">
        <f t="shared" si="233"/>
        <v>0</v>
      </c>
      <c r="CH177" s="340" t="str">
        <f t="shared" si="233"/>
        <v>0</v>
      </c>
      <c r="CI177" s="341" t="str">
        <f t="shared" si="233"/>
        <v>0</v>
      </c>
      <c r="CJ177" s="367"/>
      <c r="CK177" s="367"/>
      <c r="CL177" s="32" t="str">
        <f t="shared" si="223"/>
        <v>9C1B</v>
      </c>
      <c r="CM177" s="285">
        <f t="shared" si="182"/>
        <v>87</v>
      </c>
      <c r="CN177" s="285">
        <f t="shared" si="183"/>
        <v>97</v>
      </c>
      <c r="CO177" s="142">
        <f t="shared" si="184"/>
        <v>72.099999999999994</v>
      </c>
      <c r="CP177" s="142">
        <f t="shared" si="185"/>
        <v>22.277777777777775</v>
      </c>
      <c r="CQ177" s="154">
        <f t="shared" si="224"/>
        <v>1</v>
      </c>
      <c r="CR177" s="367"/>
      <c r="CS177" s="170">
        <f t="shared" si="186"/>
        <v>9</v>
      </c>
      <c r="CT177" s="23">
        <f t="shared" si="187"/>
        <v>12</v>
      </c>
      <c r="CU177" s="171">
        <f t="shared" si="188"/>
        <v>1</v>
      </c>
      <c r="CV177" s="23">
        <f t="shared" si="189"/>
        <v>11</v>
      </c>
      <c r="CW177" s="172">
        <f t="shared" si="190"/>
        <v>0</v>
      </c>
      <c r="CX177" s="24">
        <f t="shared" si="191"/>
        <v>2</v>
      </c>
      <c r="CY177" s="267">
        <f t="shared" si="192"/>
        <v>5</v>
      </c>
      <c r="CZ177" s="268">
        <f t="shared" si="193"/>
        <v>7</v>
      </c>
      <c r="DA177" s="267">
        <f t="shared" si="194"/>
        <v>0</v>
      </c>
      <c r="DB177" s="268">
        <f t="shared" si="195"/>
        <v>0</v>
      </c>
      <c r="DC177" s="173">
        <f t="shared" si="196"/>
        <v>5</v>
      </c>
      <c r="DD177" s="26">
        <f t="shared" si="197"/>
        <v>5</v>
      </c>
      <c r="DE177" s="173">
        <f t="shared" si="198"/>
        <v>0</v>
      </c>
      <c r="DF177" s="26">
        <f t="shared" si="199"/>
        <v>6</v>
      </c>
      <c r="DG177" s="326">
        <f t="shared" si="200"/>
        <v>6</v>
      </c>
      <c r="DH177" s="327">
        <f t="shared" si="201"/>
        <v>11</v>
      </c>
      <c r="DI177" s="172">
        <f t="shared" si="202"/>
        <v>4</v>
      </c>
      <c r="DJ177" s="24">
        <f t="shared" si="203"/>
        <v>0</v>
      </c>
      <c r="DK177" s="172"/>
      <c r="DL177" s="19">
        <f t="shared" si="204"/>
        <v>156</v>
      </c>
      <c r="DM177" s="19">
        <f t="shared" si="205"/>
        <v>27</v>
      </c>
      <c r="DN177" s="174">
        <f t="shared" si="206"/>
        <v>2</v>
      </c>
      <c r="DO177" s="278">
        <f t="shared" si="207"/>
        <v>87</v>
      </c>
      <c r="DP177" s="278">
        <f t="shared" si="208"/>
        <v>0</v>
      </c>
      <c r="DQ177" s="20">
        <f t="shared" si="209"/>
        <v>85</v>
      </c>
      <c r="DR177" s="20">
        <f t="shared" si="210"/>
        <v>6</v>
      </c>
      <c r="DS177" s="337">
        <f t="shared" si="211"/>
        <v>107</v>
      </c>
      <c r="DT177" s="174">
        <f t="shared" si="212"/>
        <v>64</v>
      </c>
      <c r="DU177" s="172">
        <f t="shared" si="213"/>
        <v>107</v>
      </c>
      <c r="DV177" s="172"/>
      <c r="DW177" s="172"/>
      <c r="DX177" s="172"/>
      <c r="DY177" s="172"/>
      <c r="DZ177" s="172"/>
      <c r="EA177" s="172"/>
      <c r="EB177" s="172"/>
      <c r="EC177" s="172"/>
      <c r="ED177" s="172"/>
      <c r="EE177" s="172"/>
      <c r="EF177" s="172"/>
      <c r="EG177" s="172"/>
      <c r="EH177" s="172"/>
      <c r="EI177" s="172"/>
      <c r="EJ177" s="172"/>
      <c r="EK177" s="172"/>
      <c r="EL177" s="172"/>
      <c r="EM177" s="172"/>
      <c r="EN177" s="172"/>
      <c r="EO177" s="172"/>
      <c r="EP177" s="172"/>
      <c r="EQ177" s="172"/>
      <c r="ER177" s="172"/>
      <c r="ES177" s="172"/>
      <c r="ET177" s="172"/>
      <c r="EU177" s="172"/>
      <c r="EV177" s="172"/>
      <c r="EW177" s="172"/>
      <c r="EX177" s="172"/>
      <c r="EY177" s="172"/>
      <c r="EZ177" s="172"/>
      <c r="FA177" s="172"/>
      <c r="FB177" s="172"/>
      <c r="FC177" s="172"/>
      <c r="FD177" s="172"/>
      <c r="FE177" s="172"/>
      <c r="FF177" s="172"/>
      <c r="FG177" s="172"/>
      <c r="FH177" s="172"/>
      <c r="FI177" s="172"/>
      <c r="FJ177" s="172"/>
      <c r="FK177" s="172"/>
      <c r="FL177" s="172"/>
      <c r="FM177" s="172"/>
      <c r="FN177" s="172"/>
      <c r="FO177" s="172"/>
      <c r="FP177" s="172"/>
      <c r="FQ177" s="172"/>
      <c r="FR177" s="172"/>
      <c r="FS177" s="172"/>
      <c r="FT177" s="172"/>
      <c r="FU177" s="172"/>
      <c r="FV177" s="172"/>
      <c r="FW177" s="172"/>
      <c r="FX177" s="172"/>
      <c r="FY177" s="172"/>
      <c r="FZ177" s="172"/>
      <c r="GA177" s="172"/>
      <c r="GB177" s="172"/>
      <c r="GC177" s="172"/>
      <c r="GD177" s="172"/>
      <c r="GE177" s="172"/>
      <c r="GF177" s="172"/>
      <c r="GG177" s="172"/>
      <c r="GH177" s="172"/>
      <c r="GI177" s="172"/>
      <c r="GJ177" s="172"/>
      <c r="GK177" s="172"/>
      <c r="GL177" s="172"/>
      <c r="GM177" s="172"/>
      <c r="GN177" s="172"/>
      <c r="GO177" s="172"/>
      <c r="GP177" s="172"/>
      <c r="GQ177" s="172"/>
      <c r="GR177" s="172"/>
      <c r="GS177" s="172"/>
      <c r="GT177" s="172"/>
      <c r="GU177" s="172"/>
      <c r="GV177" s="172"/>
      <c r="GW177" s="172"/>
      <c r="GX177" s="172"/>
      <c r="GY177" s="172"/>
      <c r="GZ177" s="172"/>
      <c r="HA177" s="172"/>
      <c r="HB177" s="172"/>
      <c r="HC177" s="172"/>
      <c r="HD177" s="172"/>
      <c r="HE177" s="172"/>
      <c r="HF177" s="172"/>
      <c r="HG177" s="172"/>
      <c r="HH177" s="172"/>
      <c r="HI177" s="172"/>
      <c r="HJ177" s="172"/>
      <c r="HK177" s="172"/>
      <c r="HL177" s="172"/>
      <c r="HM177" s="172"/>
      <c r="HN177" s="172"/>
      <c r="HO177" s="172"/>
      <c r="HP177" s="172"/>
      <c r="HQ177" s="172"/>
      <c r="HR177" s="172"/>
      <c r="HS177" s="172"/>
      <c r="HT177" s="172"/>
      <c r="HU177" s="172"/>
      <c r="HV177" s="172"/>
      <c r="HW177" s="172"/>
      <c r="HX177" s="172"/>
      <c r="HY177" s="172"/>
      <c r="HZ177" s="172"/>
      <c r="IA177" s="172"/>
      <c r="IB177" s="172"/>
      <c r="IC177" s="172"/>
      <c r="ID177" s="172"/>
      <c r="IE177" s="172"/>
      <c r="IF177" s="172"/>
      <c r="IG177" s="172"/>
      <c r="IH177" s="172"/>
      <c r="II177" s="172"/>
      <c r="IJ177" s="172"/>
      <c r="IK177" s="172"/>
      <c r="IL177" s="172"/>
      <c r="IM177" s="172"/>
      <c r="IN177" s="172"/>
      <c r="IO177" s="172"/>
      <c r="IP177" s="172"/>
      <c r="IQ177" s="172"/>
      <c r="IR177" s="172"/>
      <c r="IS177" s="172"/>
      <c r="IT177" s="172"/>
      <c r="IU177" s="172"/>
      <c r="IV177" s="172"/>
      <c r="IW177" s="172"/>
      <c r="IX177" s="172"/>
      <c r="IY177" s="172"/>
      <c r="IZ177" s="172"/>
      <c r="JA177" s="172"/>
      <c r="JB177" s="172"/>
      <c r="JC177" s="172"/>
      <c r="JD177" s="172"/>
      <c r="JE177" s="172"/>
      <c r="JF177" s="172"/>
      <c r="JG177" s="172"/>
      <c r="JH177" s="172"/>
      <c r="JI177" s="172"/>
      <c r="JJ177" s="172"/>
      <c r="JK177" s="172"/>
      <c r="JL177" s="172"/>
      <c r="JM177" s="172"/>
      <c r="JN177" s="172"/>
      <c r="JO177" s="172"/>
      <c r="JP177" s="172"/>
      <c r="JQ177" s="172"/>
      <c r="JR177" s="172"/>
      <c r="JS177" s="172"/>
      <c r="JT177" s="172"/>
      <c r="JU177" s="172"/>
      <c r="JV177" s="172"/>
      <c r="JW177" s="172"/>
      <c r="JX177" s="172"/>
      <c r="JY177" s="172"/>
      <c r="JZ177" s="172"/>
      <c r="KA177" s="172"/>
      <c r="KB177" s="172"/>
      <c r="KC177" s="172"/>
      <c r="KD177" s="172"/>
      <c r="KE177" s="172"/>
      <c r="KF177" s="172"/>
      <c r="KG177" s="172"/>
      <c r="KH177" s="172"/>
      <c r="KI177" s="172"/>
      <c r="KJ177" s="172"/>
      <c r="KK177" s="172"/>
      <c r="KL177" s="172"/>
      <c r="KM177" s="172"/>
      <c r="KN177" s="172"/>
      <c r="KO177" s="172"/>
      <c r="KP177" s="172"/>
      <c r="KQ177" s="172"/>
      <c r="KR177" s="172"/>
      <c r="KS177" s="172"/>
      <c r="KT177" s="172"/>
      <c r="KU177" s="172"/>
      <c r="KV177" s="172"/>
      <c r="KW177" s="172"/>
      <c r="KX177" s="172"/>
      <c r="KY177" s="172"/>
      <c r="KZ177" s="172"/>
      <c r="LA177" s="172"/>
      <c r="LB177" s="172"/>
      <c r="LC177" s="172"/>
      <c r="LD177" s="172"/>
      <c r="LE177" s="172"/>
      <c r="LF177" s="172"/>
      <c r="LG177" s="172"/>
      <c r="LH177" s="172"/>
      <c r="LI177" s="172"/>
      <c r="LJ177" s="172"/>
      <c r="LK177" s="172"/>
      <c r="LL177" s="172"/>
      <c r="LM177" s="172"/>
      <c r="LN177" s="172"/>
      <c r="LO177" s="172"/>
      <c r="LP177" s="172"/>
      <c r="LQ177" s="172"/>
      <c r="LR177" s="172"/>
      <c r="LS177" s="172"/>
      <c r="LT177" s="172"/>
      <c r="LU177" s="172"/>
      <c r="LV177" s="172"/>
      <c r="LW177" s="172"/>
      <c r="LX177" s="172"/>
      <c r="LY177" s="172"/>
      <c r="LZ177" s="172"/>
      <c r="MA177" s="172"/>
      <c r="MB177" s="172"/>
      <c r="MC177" s="172"/>
      <c r="MD177" s="172"/>
      <c r="ME177" s="172"/>
      <c r="MF177" s="172"/>
      <c r="MG177" s="172"/>
      <c r="MH177" s="172"/>
      <c r="MI177" s="172"/>
      <c r="MJ177" s="172"/>
      <c r="MK177" s="172"/>
      <c r="ML177" s="172"/>
      <c r="MM177" s="172"/>
      <c r="MN177" s="172"/>
      <c r="MO177" s="172"/>
      <c r="MP177" s="172"/>
      <c r="MQ177" s="172"/>
      <c r="MR177" s="172"/>
      <c r="MS177" s="172"/>
      <c r="MT177" s="172"/>
      <c r="MU177" s="172"/>
      <c r="MV177" s="172"/>
      <c r="MW177" s="172"/>
      <c r="MX177" s="172"/>
      <c r="MY177" s="172"/>
      <c r="MZ177" s="172"/>
      <c r="NA177" s="172"/>
      <c r="NB177" s="172"/>
      <c r="NC177" s="172"/>
      <c r="ND177" s="172"/>
      <c r="NE177" s="172"/>
      <c r="NF177" s="172"/>
      <c r="NG177" s="172"/>
      <c r="NH177" s="172"/>
      <c r="NI177" s="172"/>
      <c r="NJ177" s="172"/>
      <c r="NK177" s="172"/>
      <c r="NL177" s="172"/>
      <c r="NM177" s="172"/>
      <c r="NN177" s="172"/>
      <c r="NO177" s="172"/>
      <c r="NP177" s="172"/>
      <c r="NQ177" s="172"/>
      <c r="NR177" s="172"/>
      <c r="NS177" s="172"/>
      <c r="NT177" s="172"/>
      <c r="NU177" s="172"/>
      <c r="NV177" s="172"/>
      <c r="NW177" s="172"/>
      <c r="NX177" s="172"/>
      <c r="NY177" s="172"/>
      <c r="NZ177" s="172"/>
      <c r="OA177" s="172"/>
      <c r="OB177" s="172"/>
      <c r="OC177" s="172"/>
      <c r="OD177" s="172"/>
      <c r="OE177" s="172"/>
      <c r="OF177" s="172"/>
      <c r="OG177" s="172"/>
      <c r="OH177" s="172"/>
      <c r="OI177" s="172"/>
      <c r="OJ177" s="172"/>
      <c r="OK177" s="172"/>
      <c r="OL177" s="172"/>
      <c r="OM177" s="172"/>
      <c r="ON177" s="172"/>
      <c r="OO177" s="172"/>
      <c r="OP177" s="172"/>
      <c r="OQ177" s="172"/>
      <c r="OR177" s="172"/>
      <c r="OS177" s="172"/>
      <c r="OT177" s="172"/>
      <c r="OU177" s="172"/>
      <c r="OV177" s="172"/>
      <c r="OW177" s="172"/>
      <c r="OX177" s="172"/>
      <c r="OY177" s="172"/>
      <c r="OZ177" s="172"/>
      <c r="PA177" s="172"/>
      <c r="PB177" s="172"/>
      <c r="PC177" s="172"/>
      <c r="PD177" s="172"/>
      <c r="PE177" s="172"/>
      <c r="PF177" s="172"/>
      <c r="PG177" s="172"/>
      <c r="PH177" s="172"/>
      <c r="PI177" s="172"/>
      <c r="PJ177" s="172"/>
      <c r="PK177" s="172"/>
      <c r="PL177" s="172"/>
      <c r="PM177" s="172"/>
      <c r="PN177" s="172"/>
      <c r="PO177" s="172"/>
      <c r="PP177" s="172"/>
      <c r="PQ177" s="172"/>
      <c r="PR177" s="172"/>
      <c r="PS177" s="172"/>
      <c r="PT177" s="172"/>
      <c r="PU177" s="172"/>
      <c r="PV177" s="172"/>
      <c r="PW177" s="172"/>
      <c r="PX177" s="172"/>
      <c r="PY177" s="172"/>
      <c r="PZ177" s="172"/>
      <c r="QA177" s="172"/>
      <c r="QB177" s="172"/>
      <c r="QC177" s="172"/>
      <c r="QD177" s="172"/>
      <c r="QE177" s="172"/>
      <c r="QF177" s="172"/>
      <c r="QG177" s="172"/>
      <c r="QH177" s="172"/>
      <c r="QI177" s="172"/>
      <c r="QJ177" s="172"/>
      <c r="QK177" s="172"/>
      <c r="QL177" s="172"/>
      <c r="QM177" s="172"/>
      <c r="QN177" s="172"/>
      <c r="QO177" s="172"/>
      <c r="QP177" s="172"/>
      <c r="QQ177" s="172"/>
      <c r="QR177" s="172"/>
      <c r="QS177" s="172"/>
      <c r="QT177" s="172"/>
      <c r="QU177" s="172"/>
      <c r="QV177" s="172"/>
      <c r="QW177" s="172"/>
      <c r="QX177" s="172"/>
      <c r="QY177" s="172"/>
      <c r="QZ177" s="172"/>
      <c r="RA177" s="172"/>
      <c r="RB177" s="172"/>
      <c r="RC177" s="172"/>
      <c r="RD177" s="172"/>
      <c r="RE177" s="172"/>
      <c r="RF177" s="172"/>
      <c r="RG177" s="172"/>
      <c r="RH177" s="172"/>
      <c r="RI177" s="172"/>
      <c r="RJ177" s="172"/>
      <c r="RK177" s="172"/>
      <c r="RL177" s="172"/>
      <c r="RM177" s="172"/>
      <c r="RN177" s="172"/>
      <c r="RO177" s="172"/>
      <c r="RP177" s="172"/>
      <c r="RQ177" s="172"/>
      <c r="RR177" s="172"/>
      <c r="RS177" s="172"/>
      <c r="RT177" s="172"/>
      <c r="RU177" s="172"/>
      <c r="RV177" s="172"/>
      <c r="RW177" s="172"/>
      <c r="RX177" s="172"/>
      <c r="RY177" s="172"/>
      <c r="RZ177" s="172"/>
      <c r="SA177" s="172"/>
      <c r="SB177" s="172"/>
      <c r="SC177" s="172"/>
      <c r="SD177" s="172"/>
      <c r="SE177" s="172"/>
      <c r="SF177" s="172"/>
      <c r="SG177" s="172"/>
      <c r="SH177" s="172"/>
      <c r="SI177" s="172"/>
      <c r="SJ177" s="172"/>
      <c r="SK177" s="172"/>
      <c r="SL177" s="172"/>
      <c r="SM177" s="172"/>
      <c r="SN177" s="172"/>
      <c r="SO177" s="172"/>
      <c r="SP177" s="172"/>
      <c r="SQ177" s="172"/>
      <c r="SR177" s="172"/>
      <c r="SS177" s="172"/>
      <c r="ST177" s="172"/>
      <c r="SU177" s="172"/>
      <c r="SV177" s="172"/>
      <c r="SW177" s="172"/>
      <c r="SX177" s="172"/>
      <c r="SY177" s="172"/>
      <c r="SZ177" s="172"/>
      <c r="TA177" s="172"/>
      <c r="TB177" s="172"/>
      <c r="TC177" s="172"/>
      <c r="TD177" s="172"/>
      <c r="TE177" s="172"/>
      <c r="TF177" s="172"/>
      <c r="TG177" s="172"/>
      <c r="TH177" s="172"/>
      <c r="TI177" s="172"/>
      <c r="TJ177" s="172"/>
      <c r="TK177" s="172"/>
      <c r="TL177" s="172"/>
      <c r="TM177" s="172"/>
      <c r="TN177" s="172"/>
      <c r="TO177" s="172"/>
      <c r="TP177" s="172"/>
      <c r="TQ177" s="172"/>
      <c r="TR177" s="172"/>
      <c r="TS177" s="172"/>
      <c r="TT177" s="172"/>
      <c r="TU177" s="172"/>
      <c r="TV177" s="172"/>
      <c r="TW177" s="172"/>
      <c r="TX177" s="172"/>
      <c r="TY177" s="172"/>
      <c r="TZ177" s="172"/>
      <c r="UA177" s="172"/>
      <c r="UB177" s="172"/>
      <c r="UC177" s="172"/>
      <c r="UD177" s="172"/>
      <c r="UE177" s="172"/>
      <c r="UF177" s="172"/>
      <c r="UG177" s="172"/>
      <c r="UH177" s="172"/>
      <c r="UI177" s="172"/>
      <c r="UJ177" s="172"/>
      <c r="UK177" s="172"/>
      <c r="UL177" s="172"/>
      <c r="UM177" s="172"/>
      <c r="UN177" s="172"/>
      <c r="UO177" s="172"/>
      <c r="UP177" s="172"/>
      <c r="UQ177" s="172"/>
      <c r="UR177" s="172"/>
      <c r="US177" s="172"/>
      <c r="UT177" s="172"/>
      <c r="UU177" s="172"/>
      <c r="UV177" s="172"/>
      <c r="UW177" s="172"/>
      <c r="UX177" s="172"/>
      <c r="UY177" s="172"/>
      <c r="UZ177" s="172"/>
      <c r="VA177" s="172"/>
      <c r="VB177" s="172"/>
      <c r="VC177" s="172"/>
      <c r="VD177" s="172"/>
      <c r="VE177" s="172"/>
      <c r="VF177" s="172"/>
      <c r="VG177" s="172"/>
      <c r="VH177" s="172"/>
      <c r="VI177" s="172"/>
      <c r="VJ177" s="172"/>
      <c r="VK177" s="172"/>
      <c r="VL177" s="172"/>
      <c r="VM177" s="172"/>
      <c r="VN177" s="172"/>
      <c r="VO177" s="172"/>
      <c r="VP177" s="172"/>
      <c r="VQ177" s="172"/>
      <c r="VR177" s="172"/>
      <c r="VS177" s="172"/>
      <c r="VT177" s="172"/>
      <c r="VU177" s="172"/>
      <c r="VV177" s="172"/>
      <c r="VW177" s="172"/>
      <c r="VX177" s="172"/>
      <c r="VY177" s="172"/>
      <c r="VZ177" s="172"/>
      <c r="WA177" s="172"/>
      <c r="WB177" s="172"/>
      <c r="WC177" s="172"/>
      <c r="WD177" s="172"/>
      <c r="WE177" s="172"/>
      <c r="WF177" s="172"/>
      <c r="WG177" s="172"/>
      <c r="WH177" s="172"/>
      <c r="WI177" s="172"/>
      <c r="WJ177" s="172"/>
      <c r="WK177" s="172"/>
      <c r="WL177" s="172"/>
      <c r="WM177" s="172"/>
      <c r="WN177" s="172"/>
      <c r="WO177" s="172"/>
      <c r="WP177" s="172"/>
      <c r="WQ177" s="172"/>
      <c r="WR177" s="172"/>
      <c r="WS177" s="172"/>
      <c r="WT177" s="172"/>
      <c r="WU177" s="172"/>
      <c r="WV177" s="172"/>
      <c r="WW177" s="172"/>
      <c r="WX177" s="172"/>
      <c r="WY177" s="172"/>
      <c r="WZ177" s="172"/>
      <c r="XA177" s="172"/>
      <c r="XB177" s="172"/>
      <c r="XC177" s="172"/>
      <c r="XD177" s="172"/>
      <c r="XE177" s="172"/>
      <c r="XF177" s="172"/>
      <c r="XG177" s="172"/>
      <c r="XH177" s="172"/>
      <c r="XI177" s="172"/>
      <c r="XJ177" s="172"/>
      <c r="XK177" s="172"/>
      <c r="XL177" s="172"/>
      <c r="XM177" s="172"/>
      <c r="XN177" s="172"/>
      <c r="XO177" s="172"/>
      <c r="XP177" s="172"/>
      <c r="XQ177" s="172"/>
      <c r="XR177" s="172"/>
      <c r="XS177" s="172"/>
      <c r="XT177" s="172"/>
      <c r="XU177" s="172"/>
      <c r="XV177" s="172"/>
      <c r="XW177" s="172"/>
      <c r="XX177" s="172"/>
      <c r="XY177" s="172"/>
      <c r="XZ177" s="172"/>
      <c r="YA177" s="172"/>
      <c r="YB177" s="172"/>
      <c r="YC177" s="172"/>
      <c r="YD177" s="172"/>
      <c r="YE177" s="172"/>
      <c r="YF177" s="172"/>
      <c r="YG177" s="172"/>
      <c r="YH177" s="172"/>
      <c r="YI177" s="172"/>
      <c r="YJ177" s="172"/>
      <c r="YK177" s="172"/>
      <c r="YL177" s="172"/>
      <c r="YM177" s="172"/>
      <c r="YN177" s="172"/>
      <c r="YO177" s="172"/>
      <c r="YP177" s="172"/>
      <c r="YQ177" s="172"/>
      <c r="YR177" s="172"/>
      <c r="YS177" s="172"/>
      <c r="YT177" s="172"/>
      <c r="YU177" s="172"/>
      <c r="YV177" s="172"/>
      <c r="YW177" s="172"/>
      <c r="YX177" s="172"/>
      <c r="YY177" s="172"/>
      <c r="YZ177" s="172"/>
      <c r="ZA177" s="172"/>
      <c r="ZB177" s="172"/>
      <c r="ZC177" s="172"/>
      <c r="ZD177" s="172"/>
      <c r="ZE177" s="172"/>
      <c r="ZF177" s="172"/>
      <c r="ZG177" s="172"/>
      <c r="ZH177" s="172"/>
      <c r="ZI177" s="172"/>
      <c r="ZJ177" s="172"/>
      <c r="ZK177" s="172"/>
      <c r="ZL177" s="172"/>
      <c r="ZM177" s="172"/>
      <c r="ZN177" s="172"/>
      <c r="ZO177" s="172"/>
      <c r="ZP177" s="172"/>
      <c r="ZQ177" s="172"/>
      <c r="ZR177" s="172"/>
      <c r="ZS177" s="172"/>
      <c r="ZT177" s="172"/>
      <c r="ZU177" s="172"/>
      <c r="ZV177" s="172"/>
      <c r="ZW177" s="172"/>
      <c r="ZX177" s="172"/>
      <c r="ZY177" s="172"/>
      <c r="ZZ177" s="172"/>
      <c r="AAA177" s="172"/>
      <c r="AAB177" s="172"/>
      <c r="AAC177" s="172"/>
      <c r="AAD177" s="172"/>
      <c r="AAE177" s="172"/>
      <c r="AAF177" s="172"/>
      <c r="AAG177" s="172"/>
      <c r="AAH177" s="172"/>
      <c r="AAI177" s="172"/>
      <c r="AAJ177" s="172"/>
      <c r="AAK177" s="172"/>
      <c r="AAL177" s="172"/>
      <c r="AAM177" s="172"/>
      <c r="AAN177" s="172"/>
      <c r="AAO177" s="172"/>
      <c r="AAP177" s="172"/>
      <c r="AAQ177" s="172"/>
      <c r="AAR177" s="172"/>
      <c r="AAS177" s="172"/>
      <c r="AAT177" s="172"/>
      <c r="AAU177" s="172"/>
      <c r="AAV177" s="172"/>
      <c r="AAW177" s="172"/>
      <c r="AAX177" s="172"/>
      <c r="AAY177" s="172"/>
      <c r="AAZ177" s="172"/>
      <c r="ABA177" s="172"/>
      <c r="ABB177" s="172"/>
      <c r="ABC177" s="172"/>
      <c r="ABD177" s="172"/>
      <c r="ABE177" s="172"/>
      <c r="ABF177" s="172"/>
      <c r="ABG177" s="172"/>
      <c r="ABH177" s="172"/>
      <c r="ABI177" s="172"/>
      <c r="ABJ177" s="172"/>
      <c r="ABK177" s="172"/>
      <c r="ABL177" s="172"/>
      <c r="ABM177" s="172"/>
      <c r="ABN177" s="172"/>
      <c r="ABO177" s="172"/>
      <c r="ABP177" s="172"/>
      <c r="ABQ177" s="172"/>
      <c r="ABR177" s="172"/>
      <c r="ABS177" s="172"/>
      <c r="ABT177" s="172"/>
      <c r="ABU177" s="172"/>
      <c r="ABV177" s="172"/>
      <c r="ABW177" s="172"/>
      <c r="ABX177" s="172"/>
      <c r="ABY177" s="172"/>
      <c r="ABZ177" s="172"/>
      <c r="ACA177" s="172"/>
      <c r="ACB177" s="172"/>
      <c r="ACC177" s="172"/>
      <c r="ACD177" s="172"/>
      <c r="ACE177" s="172"/>
      <c r="ACF177" s="172"/>
      <c r="ACG177" s="172"/>
      <c r="ACH177" s="172"/>
      <c r="ACI177" s="172"/>
      <c r="ACJ177" s="172"/>
      <c r="ACK177" s="172"/>
      <c r="ACL177" s="172"/>
      <c r="ACM177" s="172"/>
      <c r="ACN177" s="172"/>
      <c r="ACO177" s="172"/>
      <c r="ACP177" s="172"/>
      <c r="ACQ177" s="172"/>
      <c r="ACR177" s="172"/>
      <c r="ACS177" s="172"/>
      <c r="ACT177" s="172"/>
      <c r="ACU177" s="172"/>
      <c r="ACV177" s="172"/>
      <c r="ACW177" s="172"/>
      <c r="ACX177" s="172"/>
      <c r="ACY177" s="172"/>
      <c r="ACZ177" s="172"/>
      <c r="ADA177" s="172"/>
      <c r="ADB177" s="172"/>
      <c r="ADC177" s="172"/>
      <c r="ADD177" s="172"/>
      <c r="ADE177" s="172"/>
      <c r="ADF177" s="172"/>
      <c r="ADG177" s="172"/>
      <c r="ADH177" s="172"/>
      <c r="ADI177" s="172"/>
      <c r="ADJ177" s="172"/>
      <c r="ADK177" s="172"/>
      <c r="ADL177" s="172"/>
      <c r="ADM177" s="172"/>
      <c r="ADN177" s="172"/>
      <c r="ADO177" s="172"/>
      <c r="ADP177" s="172"/>
      <c r="ADQ177" s="172"/>
      <c r="ADR177" s="172"/>
      <c r="ADS177" s="172"/>
      <c r="ADT177" s="172"/>
      <c r="ADU177" s="172"/>
      <c r="ADV177" s="172"/>
      <c r="ADW177" s="172"/>
      <c r="ADX177" s="172"/>
      <c r="ADY177" s="172"/>
      <c r="ADZ177" s="172"/>
      <c r="AEA177" s="172"/>
      <c r="AEB177" s="172"/>
      <c r="AEC177" s="172"/>
      <c r="AED177" s="172"/>
      <c r="AEE177" s="172"/>
      <c r="AEF177" s="172"/>
      <c r="AEG177" s="172"/>
      <c r="AEH177" s="172"/>
      <c r="AEI177" s="172"/>
      <c r="AEJ177" s="172"/>
      <c r="AEK177" s="172"/>
      <c r="AEL177" s="172"/>
      <c r="AEM177" s="172"/>
      <c r="AEN177" s="172"/>
      <c r="AEO177" s="172"/>
      <c r="AEP177" s="172"/>
      <c r="AEQ177" s="172"/>
      <c r="AER177" s="172"/>
      <c r="AES177" s="172"/>
      <c r="AET177" s="172"/>
      <c r="AEU177" s="172"/>
      <c r="AEV177" s="172"/>
      <c r="AEW177" s="172"/>
      <c r="AEX177" s="172"/>
      <c r="AEY177" s="172"/>
      <c r="AEZ177" s="172"/>
      <c r="AFA177" s="172"/>
      <c r="AFB177" s="172"/>
      <c r="AFC177" s="172"/>
      <c r="AFD177" s="172"/>
      <c r="AFE177" s="172"/>
      <c r="AFF177" s="172"/>
      <c r="AFG177" s="172"/>
      <c r="AFH177" s="172"/>
      <c r="AFI177" s="172"/>
      <c r="AFJ177" s="172"/>
      <c r="AFK177" s="172"/>
      <c r="AFL177" s="172"/>
      <c r="AFM177" s="172"/>
      <c r="AFN177" s="172"/>
      <c r="AFO177" s="172"/>
      <c r="AFP177" s="172"/>
      <c r="AFQ177" s="172"/>
      <c r="AFR177" s="172"/>
      <c r="AFS177" s="172"/>
      <c r="AFT177" s="172"/>
      <c r="AFU177" s="172"/>
      <c r="AFV177" s="172"/>
      <c r="AFW177" s="172"/>
      <c r="AFX177" s="172"/>
      <c r="AFY177" s="172"/>
      <c r="AFZ177" s="172"/>
      <c r="AGA177" s="172"/>
      <c r="AGB177" s="172"/>
      <c r="AGC177" s="172"/>
      <c r="AGD177" s="172"/>
      <c r="AGE177" s="172"/>
      <c r="AGF177" s="172"/>
      <c r="AGG177" s="172"/>
      <c r="AGH177" s="172"/>
      <c r="AGI177" s="172"/>
      <c r="AGJ177" s="172"/>
      <c r="AGK177" s="172"/>
      <c r="AGL177" s="172"/>
      <c r="AGM177" s="172"/>
      <c r="AGN177" s="172"/>
      <c r="AGO177" s="172"/>
      <c r="AGP177" s="172"/>
      <c r="AGQ177" s="172"/>
      <c r="AGR177" s="172"/>
      <c r="AGS177" s="172"/>
      <c r="AGT177" s="172"/>
      <c r="AGU177" s="172"/>
      <c r="AGV177" s="172"/>
      <c r="AGW177" s="172"/>
      <c r="AGX177" s="172"/>
      <c r="AGY177" s="172"/>
      <c r="AGZ177" s="172"/>
      <c r="AHA177" s="172"/>
      <c r="AHB177" s="172"/>
      <c r="AHC177" s="172"/>
      <c r="AHD177" s="172"/>
      <c r="AHE177" s="172"/>
      <c r="AHF177" s="172"/>
      <c r="AHG177" s="172"/>
      <c r="AHH177" s="172"/>
      <c r="AHI177" s="172"/>
      <c r="AHJ177" s="172"/>
      <c r="AHK177" s="172"/>
      <c r="AHL177" s="172"/>
      <c r="AHM177" s="172"/>
      <c r="AHN177" s="172"/>
      <c r="AHO177" s="172"/>
      <c r="AHP177" s="172"/>
      <c r="AHQ177" s="172"/>
      <c r="AHR177" s="172"/>
      <c r="AHS177" s="172"/>
      <c r="AHT177" s="172"/>
      <c r="AHU177" s="172"/>
      <c r="AHV177" s="172"/>
      <c r="AHW177" s="172"/>
      <c r="AHX177" s="172"/>
      <c r="AHY177" s="172"/>
      <c r="AHZ177" s="172"/>
      <c r="AIA177" s="172"/>
      <c r="AIB177" s="172"/>
      <c r="AIC177" s="172"/>
      <c r="AID177" s="172"/>
      <c r="AIE177" s="172"/>
      <c r="AIF177" s="172"/>
      <c r="AIG177" s="172"/>
      <c r="AIH177" s="172"/>
      <c r="AII177" s="172"/>
      <c r="AIJ177" s="172"/>
      <c r="AIK177" s="172"/>
      <c r="AIL177" s="172"/>
      <c r="AIM177" s="172"/>
      <c r="AIN177" s="172"/>
      <c r="AIO177" s="172"/>
      <c r="AIP177" s="172"/>
      <c r="AIQ177" s="172"/>
      <c r="AIR177" s="172"/>
      <c r="AIS177" s="172"/>
      <c r="AIT177" s="172"/>
      <c r="AIU177" s="172"/>
      <c r="AIV177" s="172"/>
      <c r="AIW177" s="172"/>
      <c r="AIX177" s="172"/>
      <c r="AIY177" s="172"/>
      <c r="AIZ177" s="172"/>
      <c r="AJA177" s="172"/>
      <c r="AJB177" s="172"/>
      <c r="AJC177" s="172"/>
      <c r="AJD177" s="172"/>
      <c r="AJE177" s="172"/>
      <c r="AJF177" s="172"/>
      <c r="AJG177" s="172"/>
      <c r="AJH177" s="172"/>
      <c r="AJI177" s="172"/>
      <c r="AJJ177" s="172"/>
      <c r="AJK177" s="172"/>
      <c r="AJL177" s="172"/>
      <c r="AJM177" s="172"/>
      <c r="AJN177" s="172"/>
      <c r="AJO177" s="172"/>
      <c r="AJP177" s="172"/>
      <c r="AJQ177" s="172"/>
      <c r="AJR177" s="172"/>
      <c r="AJS177" s="172"/>
      <c r="AJT177" s="172"/>
      <c r="AJU177" s="172"/>
      <c r="AJV177" s="172"/>
      <c r="AJW177" s="172"/>
      <c r="AJX177" s="172"/>
      <c r="AJY177" s="172"/>
      <c r="AJZ177" s="172"/>
      <c r="AKA177" s="172"/>
      <c r="AKB177" s="172"/>
      <c r="AKC177" s="172"/>
      <c r="AKD177" s="172"/>
      <c r="AKE177" s="172"/>
      <c r="AKF177" s="172"/>
      <c r="AKG177" s="172"/>
      <c r="AKH177" s="172"/>
      <c r="AKI177" s="172"/>
      <c r="AKJ177" s="172"/>
      <c r="AKK177" s="172"/>
      <c r="AKL177" s="172"/>
      <c r="AKM177" s="172"/>
      <c r="AKN177" s="172"/>
      <c r="AKO177" s="172"/>
      <c r="AKP177" s="172"/>
      <c r="AKQ177" s="172"/>
      <c r="AKR177" s="172"/>
      <c r="AKS177" s="172"/>
      <c r="AKT177" s="172"/>
      <c r="AKU177" s="172"/>
      <c r="AKV177" s="172"/>
      <c r="AKW177" s="172"/>
      <c r="AKX177" s="172"/>
      <c r="AKY177" s="172"/>
      <c r="AKZ177" s="172"/>
      <c r="ALA177" s="172"/>
      <c r="ALB177" s="172"/>
      <c r="ALC177" s="172"/>
      <c r="ALD177" s="172"/>
      <c r="ALE177" s="172"/>
      <c r="ALF177" s="172"/>
      <c r="ALG177" s="172"/>
      <c r="ALH177" s="172"/>
      <c r="ALI177" s="172"/>
      <c r="ALJ177" s="172"/>
      <c r="ALK177" s="172"/>
      <c r="ALL177" s="172"/>
      <c r="ALM177" s="172"/>
      <c r="ALN177" s="172"/>
      <c r="ALO177" s="172"/>
      <c r="ALP177" s="172"/>
      <c r="ALQ177" s="172"/>
      <c r="ALR177" s="172"/>
      <c r="ALS177" s="172"/>
      <c r="ALT177" s="172"/>
      <c r="ALU177" s="172"/>
      <c r="ALV177" s="172"/>
      <c r="ALW177" s="172"/>
      <c r="ALX177" s="172"/>
      <c r="ALY177" s="172"/>
      <c r="ALZ177" s="172"/>
      <c r="AMA177" s="172"/>
      <c r="AMB177" s="172"/>
      <c r="AMC177" s="172"/>
      <c r="AMD177" s="172"/>
      <c r="AME177" s="172"/>
      <c r="AMF177" s="172"/>
      <c r="AMG177" s="172"/>
      <c r="AMH177" s="172"/>
      <c r="AMI177" s="172"/>
      <c r="AMJ177" s="172"/>
      <c r="AMK177" s="172"/>
      <c r="AML177" s="172"/>
    </row>
    <row r="178" spans="1:1026" s="282" customFormat="1">
      <c r="A178" s="408" t="s">
        <v>615</v>
      </c>
      <c r="B178" s="408" t="s">
        <v>616</v>
      </c>
      <c r="C178" s="154">
        <f t="shared" si="169"/>
        <v>17</v>
      </c>
      <c r="D178" s="167">
        <f t="shared" si="170"/>
        <v>68</v>
      </c>
      <c r="E178" s="166" t="str">
        <f t="shared" si="171"/>
        <v>9C</v>
      </c>
      <c r="F178" s="367" t="str">
        <f t="shared" si="172"/>
        <v>1B</v>
      </c>
      <c r="G178" s="367" t="str">
        <f t="shared" si="173"/>
        <v>06</v>
      </c>
      <c r="H178" s="367" t="str">
        <f t="shared" si="174"/>
        <v>57</v>
      </c>
      <c r="I178" s="367" t="str">
        <f t="shared" si="175"/>
        <v>00</v>
      </c>
      <c r="J178" s="367" t="str">
        <f t="shared" si="176"/>
        <v>56</v>
      </c>
      <c r="K178" s="367" t="str">
        <f t="shared" si="177"/>
        <v>06</v>
      </c>
      <c r="L178" s="367" t="str">
        <f t="shared" si="178"/>
        <v>70</v>
      </c>
      <c r="M178" s="367" t="str">
        <f t="shared" si="179"/>
        <v>4</v>
      </c>
      <c r="N178" s="367" t="str">
        <f t="shared" si="180"/>
        <v/>
      </c>
      <c r="O178" s="156" t="str">
        <f t="shared" si="181"/>
        <v/>
      </c>
      <c r="P178" s="157" t="str">
        <f t="shared" si="225"/>
        <v>1</v>
      </c>
      <c r="Q178" s="158" t="str">
        <f t="shared" si="225"/>
        <v>0</v>
      </c>
      <c r="R178" s="158" t="str">
        <f t="shared" si="225"/>
        <v>0</v>
      </c>
      <c r="S178" s="159" t="str">
        <f t="shared" si="225"/>
        <v>1</v>
      </c>
      <c r="T178" s="158" t="str">
        <f t="shared" si="225"/>
        <v>1</v>
      </c>
      <c r="U178" s="158" t="str">
        <f t="shared" si="225"/>
        <v>1</v>
      </c>
      <c r="V178" s="158" t="str">
        <f t="shared" si="225"/>
        <v>0</v>
      </c>
      <c r="W178" s="159" t="str">
        <f t="shared" si="225"/>
        <v>0</v>
      </c>
      <c r="X178" s="158" t="str">
        <f t="shared" si="226"/>
        <v>0</v>
      </c>
      <c r="Y178" s="158" t="str">
        <f t="shared" si="226"/>
        <v>0</v>
      </c>
      <c r="Z178" s="158" t="str">
        <f t="shared" si="226"/>
        <v>0</v>
      </c>
      <c r="AA178" s="159" t="str">
        <f t="shared" si="226"/>
        <v>1</v>
      </c>
      <c r="AB178" s="161" t="str">
        <f t="shared" si="226"/>
        <v>1</v>
      </c>
      <c r="AC178" s="161" t="str">
        <f t="shared" si="226"/>
        <v>0</v>
      </c>
      <c r="AD178" s="158" t="str">
        <f t="shared" si="226"/>
        <v>1</v>
      </c>
      <c r="AE178" s="159" t="str">
        <f t="shared" si="226"/>
        <v>1</v>
      </c>
      <c r="AF178" s="367" t="str">
        <f t="shared" si="227"/>
        <v>0</v>
      </c>
      <c r="AG178" s="162" t="str">
        <f t="shared" si="227"/>
        <v>0</v>
      </c>
      <c r="AH178" s="163" t="str">
        <f t="shared" si="227"/>
        <v>0</v>
      </c>
      <c r="AI178" s="165" t="str">
        <f t="shared" si="227"/>
        <v>0</v>
      </c>
      <c r="AJ178" s="164" t="str">
        <f t="shared" si="227"/>
        <v>0</v>
      </c>
      <c r="AK178" s="164" t="str">
        <f t="shared" si="227"/>
        <v>1</v>
      </c>
      <c r="AL178" s="289" t="str">
        <f t="shared" si="227"/>
        <v>1</v>
      </c>
      <c r="AM178" s="165" t="str">
        <f t="shared" si="227"/>
        <v>0</v>
      </c>
      <c r="AN178" s="230" t="str">
        <f t="shared" si="228"/>
        <v>0</v>
      </c>
      <c r="AO178" s="230" t="str">
        <f t="shared" si="228"/>
        <v>1</v>
      </c>
      <c r="AP178" s="230" t="str">
        <f t="shared" si="228"/>
        <v>0</v>
      </c>
      <c r="AQ178" s="231" t="str">
        <f t="shared" si="228"/>
        <v>1</v>
      </c>
      <c r="AR178" s="230" t="str">
        <f t="shared" si="228"/>
        <v>0</v>
      </c>
      <c r="AS178" s="230" t="str">
        <f t="shared" si="228"/>
        <v>1</v>
      </c>
      <c r="AT178" s="230" t="str">
        <f t="shared" si="228"/>
        <v>1</v>
      </c>
      <c r="AU178" s="231" t="str">
        <f t="shared" si="228"/>
        <v>1</v>
      </c>
      <c r="AV178" s="230" t="str">
        <f t="shared" si="229"/>
        <v>0</v>
      </c>
      <c r="AW178" s="232" t="str">
        <f t="shared" si="229"/>
        <v>0</v>
      </c>
      <c r="AX178" s="232" t="str">
        <f t="shared" si="229"/>
        <v>0</v>
      </c>
      <c r="AY178" s="233" t="str">
        <f t="shared" si="229"/>
        <v>0</v>
      </c>
      <c r="AZ178" s="232" t="str">
        <f t="shared" si="229"/>
        <v>0</v>
      </c>
      <c r="BA178" s="232" t="str">
        <f t="shared" si="229"/>
        <v>0</v>
      </c>
      <c r="BB178" s="232" t="str">
        <f t="shared" si="229"/>
        <v>0</v>
      </c>
      <c r="BC178" s="233" t="str">
        <f t="shared" si="229"/>
        <v>0</v>
      </c>
      <c r="BD178" s="168" t="str">
        <f t="shared" si="230"/>
        <v>0</v>
      </c>
      <c r="BE178" s="168" t="str">
        <f t="shared" si="230"/>
        <v>1</v>
      </c>
      <c r="BF178" s="168" t="str">
        <f t="shared" si="230"/>
        <v>0</v>
      </c>
      <c r="BG178" s="169" t="str">
        <f t="shared" si="230"/>
        <v>1</v>
      </c>
      <c r="BH178" s="168" t="str">
        <f t="shared" si="230"/>
        <v>0</v>
      </c>
      <c r="BI178" s="168" t="str">
        <f t="shared" si="230"/>
        <v>1</v>
      </c>
      <c r="BJ178" s="168" t="str">
        <f t="shared" si="230"/>
        <v>1</v>
      </c>
      <c r="BK178" s="169" t="str">
        <f t="shared" si="230"/>
        <v>0</v>
      </c>
      <c r="BL178" s="168" t="str">
        <f t="shared" si="231"/>
        <v>0</v>
      </c>
      <c r="BM178" s="168" t="str">
        <f t="shared" si="231"/>
        <v>0</v>
      </c>
      <c r="BN178" s="168" t="str">
        <f t="shared" si="231"/>
        <v>0</v>
      </c>
      <c r="BO178" s="169" t="str">
        <f t="shared" si="231"/>
        <v>0</v>
      </c>
      <c r="BP178" s="168" t="str">
        <f t="shared" si="231"/>
        <v>0</v>
      </c>
      <c r="BQ178" s="168" t="str">
        <f t="shared" si="231"/>
        <v>1</v>
      </c>
      <c r="BR178" s="168" t="str">
        <f t="shared" si="231"/>
        <v>1</v>
      </c>
      <c r="BS178" s="169" t="str">
        <f t="shared" si="231"/>
        <v>0</v>
      </c>
      <c r="BT178" s="302" t="str">
        <f t="shared" si="232"/>
        <v>0</v>
      </c>
      <c r="BU178" s="302" t="str">
        <f t="shared" si="232"/>
        <v>1</v>
      </c>
      <c r="BV178" s="302" t="str">
        <f t="shared" si="232"/>
        <v>1</v>
      </c>
      <c r="BW178" s="303" t="str">
        <f t="shared" si="232"/>
        <v>1</v>
      </c>
      <c r="BX178" s="302" t="str">
        <f t="shared" si="232"/>
        <v>0</v>
      </c>
      <c r="BY178" s="302" t="str">
        <f t="shared" si="232"/>
        <v>0</v>
      </c>
      <c r="BZ178" s="302" t="str">
        <f t="shared" si="232"/>
        <v>0</v>
      </c>
      <c r="CA178" s="303" t="str">
        <f t="shared" si="232"/>
        <v>0</v>
      </c>
      <c r="CB178" s="164" t="str">
        <f t="shared" si="233"/>
        <v>0</v>
      </c>
      <c r="CC178" s="289" t="str">
        <f t="shared" si="233"/>
        <v>1</v>
      </c>
      <c r="CD178" s="340" t="str">
        <f t="shared" si="233"/>
        <v>0</v>
      </c>
      <c r="CE178" s="341" t="str">
        <f t="shared" si="233"/>
        <v>0</v>
      </c>
      <c r="CF178" s="340" t="str">
        <f t="shared" si="233"/>
        <v>0</v>
      </c>
      <c r="CG178" s="340" t="str">
        <f t="shared" si="233"/>
        <v>0</v>
      </c>
      <c r="CH178" s="340" t="str">
        <f t="shared" si="233"/>
        <v>0</v>
      </c>
      <c r="CI178" s="341" t="str">
        <f t="shared" si="233"/>
        <v>0</v>
      </c>
      <c r="CJ178" s="367"/>
      <c r="CK178" s="367"/>
      <c r="CL178" s="32" t="str">
        <f t="shared" si="223"/>
        <v>9C1B</v>
      </c>
      <c r="CM178" s="285">
        <f t="shared" si="182"/>
        <v>87</v>
      </c>
      <c r="CN178" s="285">
        <f t="shared" si="183"/>
        <v>97</v>
      </c>
      <c r="CO178" s="142">
        <f t="shared" si="184"/>
        <v>72.2</v>
      </c>
      <c r="CP178" s="142">
        <f t="shared" si="185"/>
        <v>22.333333333333332</v>
      </c>
      <c r="CQ178" s="154">
        <f t="shared" si="224"/>
        <v>3</v>
      </c>
      <c r="CR178" s="367"/>
      <c r="CS178" s="170">
        <f t="shared" si="186"/>
        <v>9</v>
      </c>
      <c r="CT178" s="23">
        <f t="shared" si="187"/>
        <v>12</v>
      </c>
      <c r="CU178" s="171">
        <f t="shared" si="188"/>
        <v>1</v>
      </c>
      <c r="CV178" s="23">
        <f t="shared" si="189"/>
        <v>11</v>
      </c>
      <c r="CW178" s="172">
        <f t="shared" si="190"/>
        <v>0</v>
      </c>
      <c r="CX178" s="24">
        <f t="shared" si="191"/>
        <v>6</v>
      </c>
      <c r="CY178" s="267">
        <f t="shared" si="192"/>
        <v>5</v>
      </c>
      <c r="CZ178" s="268">
        <f t="shared" si="193"/>
        <v>7</v>
      </c>
      <c r="DA178" s="267">
        <f t="shared" si="194"/>
        <v>0</v>
      </c>
      <c r="DB178" s="268">
        <f t="shared" si="195"/>
        <v>0</v>
      </c>
      <c r="DC178" s="173">
        <f t="shared" si="196"/>
        <v>5</v>
      </c>
      <c r="DD178" s="26">
        <f t="shared" si="197"/>
        <v>6</v>
      </c>
      <c r="DE178" s="173">
        <f t="shared" si="198"/>
        <v>0</v>
      </c>
      <c r="DF178" s="26">
        <f t="shared" si="199"/>
        <v>6</v>
      </c>
      <c r="DG178" s="326">
        <f t="shared" si="200"/>
        <v>7</v>
      </c>
      <c r="DH178" s="327">
        <f t="shared" si="201"/>
        <v>0</v>
      </c>
      <c r="DI178" s="172">
        <f t="shared" si="202"/>
        <v>4</v>
      </c>
      <c r="DJ178" s="24">
        <f t="shared" si="203"/>
        <v>0</v>
      </c>
      <c r="DK178" s="172"/>
      <c r="DL178" s="19">
        <f t="shared" si="204"/>
        <v>156</v>
      </c>
      <c r="DM178" s="19">
        <f t="shared" si="205"/>
        <v>27</v>
      </c>
      <c r="DN178" s="174">
        <f t="shared" si="206"/>
        <v>6</v>
      </c>
      <c r="DO178" s="278">
        <f t="shared" si="207"/>
        <v>87</v>
      </c>
      <c r="DP178" s="278">
        <f t="shared" si="208"/>
        <v>0</v>
      </c>
      <c r="DQ178" s="20">
        <f t="shared" si="209"/>
        <v>86</v>
      </c>
      <c r="DR178" s="20">
        <f t="shared" si="210"/>
        <v>6</v>
      </c>
      <c r="DS178" s="337">
        <f t="shared" si="211"/>
        <v>112</v>
      </c>
      <c r="DT178" s="174">
        <f t="shared" si="212"/>
        <v>64</v>
      </c>
      <c r="DU178" s="172">
        <f t="shared" si="213"/>
        <v>112</v>
      </c>
      <c r="DV178" s="172"/>
      <c r="DW178" s="172"/>
      <c r="DX178" s="172"/>
      <c r="DY178" s="172"/>
      <c r="DZ178" s="172"/>
      <c r="EA178" s="172"/>
      <c r="EB178" s="172"/>
      <c r="EC178" s="172"/>
      <c r="ED178" s="172"/>
      <c r="EE178" s="172"/>
      <c r="EF178" s="172"/>
      <c r="EG178" s="172"/>
      <c r="EH178" s="172"/>
      <c r="EI178" s="172"/>
      <c r="EJ178" s="172"/>
      <c r="EK178" s="172"/>
      <c r="EL178" s="172"/>
      <c r="EM178" s="172"/>
      <c r="EN178" s="172"/>
      <c r="EO178" s="172"/>
      <c r="EP178" s="172"/>
      <c r="EQ178" s="172"/>
      <c r="ER178" s="172"/>
      <c r="ES178" s="172"/>
      <c r="ET178" s="172"/>
      <c r="EU178" s="172"/>
      <c r="EV178" s="172"/>
      <c r="EW178" s="172"/>
      <c r="EX178" s="172"/>
      <c r="EY178" s="172"/>
      <c r="EZ178" s="172"/>
      <c r="FA178" s="172"/>
      <c r="FB178" s="172"/>
      <c r="FC178" s="172"/>
      <c r="FD178" s="172"/>
      <c r="FE178" s="172"/>
      <c r="FF178" s="172"/>
      <c r="FG178" s="172"/>
      <c r="FH178" s="172"/>
      <c r="FI178" s="172"/>
      <c r="FJ178" s="172"/>
      <c r="FK178" s="172"/>
      <c r="FL178" s="172"/>
      <c r="FM178" s="172"/>
      <c r="FN178" s="172"/>
      <c r="FO178" s="172"/>
      <c r="FP178" s="172"/>
      <c r="FQ178" s="172"/>
      <c r="FR178" s="172"/>
      <c r="FS178" s="172"/>
      <c r="FT178" s="172"/>
      <c r="FU178" s="172"/>
      <c r="FV178" s="172"/>
      <c r="FW178" s="172"/>
      <c r="FX178" s="172"/>
      <c r="FY178" s="172"/>
      <c r="FZ178" s="172"/>
      <c r="GA178" s="172"/>
      <c r="GB178" s="172"/>
      <c r="GC178" s="172"/>
      <c r="GD178" s="172"/>
      <c r="GE178" s="172"/>
      <c r="GF178" s="172"/>
      <c r="GG178" s="172"/>
      <c r="GH178" s="172"/>
      <c r="GI178" s="172"/>
      <c r="GJ178" s="172"/>
      <c r="GK178" s="172"/>
      <c r="GL178" s="172"/>
      <c r="GM178" s="172"/>
      <c r="GN178" s="172"/>
      <c r="GO178" s="172"/>
      <c r="GP178" s="172"/>
      <c r="GQ178" s="172"/>
      <c r="GR178" s="172"/>
      <c r="GS178" s="172"/>
      <c r="GT178" s="172"/>
      <c r="GU178" s="172"/>
      <c r="GV178" s="172"/>
      <c r="GW178" s="172"/>
      <c r="GX178" s="172"/>
      <c r="GY178" s="172"/>
      <c r="GZ178" s="172"/>
      <c r="HA178" s="172"/>
      <c r="HB178" s="172"/>
      <c r="HC178" s="172"/>
      <c r="HD178" s="172"/>
      <c r="HE178" s="172"/>
      <c r="HF178" s="172"/>
      <c r="HG178" s="172"/>
      <c r="HH178" s="172"/>
      <c r="HI178" s="172"/>
      <c r="HJ178" s="172"/>
      <c r="HK178" s="172"/>
      <c r="HL178" s="172"/>
      <c r="HM178" s="172"/>
      <c r="HN178" s="172"/>
      <c r="HO178" s="172"/>
      <c r="HP178" s="172"/>
      <c r="HQ178" s="172"/>
      <c r="HR178" s="172"/>
      <c r="HS178" s="172"/>
      <c r="HT178" s="172"/>
      <c r="HU178" s="172"/>
      <c r="HV178" s="172"/>
      <c r="HW178" s="172"/>
      <c r="HX178" s="172"/>
      <c r="HY178" s="172"/>
      <c r="HZ178" s="172"/>
      <c r="IA178" s="172"/>
      <c r="IB178" s="172"/>
      <c r="IC178" s="172"/>
      <c r="ID178" s="172"/>
      <c r="IE178" s="172"/>
      <c r="IF178" s="172"/>
      <c r="IG178" s="172"/>
      <c r="IH178" s="172"/>
      <c r="II178" s="172"/>
      <c r="IJ178" s="172"/>
      <c r="IK178" s="172"/>
      <c r="IL178" s="172"/>
      <c r="IM178" s="172"/>
      <c r="IN178" s="172"/>
      <c r="IO178" s="172"/>
      <c r="IP178" s="172"/>
      <c r="IQ178" s="172"/>
      <c r="IR178" s="172"/>
      <c r="IS178" s="172"/>
      <c r="IT178" s="172"/>
      <c r="IU178" s="172"/>
      <c r="IV178" s="172"/>
      <c r="IW178" s="172"/>
      <c r="IX178" s="172"/>
      <c r="IY178" s="172"/>
      <c r="IZ178" s="172"/>
      <c r="JA178" s="172"/>
      <c r="JB178" s="172"/>
      <c r="JC178" s="172"/>
      <c r="JD178" s="172"/>
      <c r="JE178" s="172"/>
      <c r="JF178" s="172"/>
      <c r="JG178" s="172"/>
      <c r="JH178" s="172"/>
      <c r="JI178" s="172"/>
      <c r="JJ178" s="172"/>
      <c r="JK178" s="172"/>
      <c r="JL178" s="172"/>
      <c r="JM178" s="172"/>
      <c r="JN178" s="172"/>
      <c r="JO178" s="172"/>
      <c r="JP178" s="172"/>
      <c r="JQ178" s="172"/>
      <c r="JR178" s="172"/>
      <c r="JS178" s="172"/>
      <c r="JT178" s="172"/>
      <c r="JU178" s="172"/>
      <c r="JV178" s="172"/>
      <c r="JW178" s="172"/>
      <c r="JX178" s="172"/>
      <c r="JY178" s="172"/>
      <c r="JZ178" s="172"/>
      <c r="KA178" s="172"/>
      <c r="KB178" s="172"/>
      <c r="KC178" s="172"/>
      <c r="KD178" s="172"/>
      <c r="KE178" s="172"/>
      <c r="KF178" s="172"/>
      <c r="KG178" s="172"/>
      <c r="KH178" s="172"/>
      <c r="KI178" s="172"/>
      <c r="KJ178" s="172"/>
      <c r="KK178" s="172"/>
      <c r="KL178" s="172"/>
      <c r="KM178" s="172"/>
      <c r="KN178" s="172"/>
      <c r="KO178" s="172"/>
      <c r="KP178" s="172"/>
      <c r="KQ178" s="172"/>
      <c r="KR178" s="172"/>
      <c r="KS178" s="172"/>
      <c r="KT178" s="172"/>
      <c r="KU178" s="172"/>
      <c r="KV178" s="172"/>
      <c r="KW178" s="172"/>
      <c r="KX178" s="172"/>
      <c r="KY178" s="172"/>
      <c r="KZ178" s="172"/>
      <c r="LA178" s="172"/>
      <c r="LB178" s="172"/>
      <c r="LC178" s="172"/>
      <c r="LD178" s="172"/>
      <c r="LE178" s="172"/>
      <c r="LF178" s="172"/>
      <c r="LG178" s="172"/>
      <c r="LH178" s="172"/>
      <c r="LI178" s="172"/>
      <c r="LJ178" s="172"/>
      <c r="LK178" s="172"/>
      <c r="LL178" s="172"/>
      <c r="LM178" s="172"/>
      <c r="LN178" s="172"/>
      <c r="LO178" s="172"/>
      <c r="LP178" s="172"/>
      <c r="LQ178" s="172"/>
      <c r="LR178" s="172"/>
      <c r="LS178" s="172"/>
      <c r="LT178" s="172"/>
      <c r="LU178" s="172"/>
      <c r="LV178" s="172"/>
      <c r="LW178" s="172"/>
      <c r="LX178" s="172"/>
      <c r="LY178" s="172"/>
      <c r="LZ178" s="172"/>
      <c r="MA178" s="172"/>
      <c r="MB178" s="172"/>
      <c r="MC178" s="172"/>
      <c r="MD178" s="172"/>
      <c r="ME178" s="172"/>
      <c r="MF178" s="172"/>
      <c r="MG178" s="172"/>
      <c r="MH178" s="172"/>
      <c r="MI178" s="172"/>
      <c r="MJ178" s="172"/>
      <c r="MK178" s="172"/>
      <c r="ML178" s="172"/>
      <c r="MM178" s="172"/>
      <c r="MN178" s="172"/>
      <c r="MO178" s="172"/>
      <c r="MP178" s="172"/>
      <c r="MQ178" s="172"/>
      <c r="MR178" s="172"/>
      <c r="MS178" s="172"/>
      <c r="MT178" s="172"/>
      <c r="MU178" s="172"/>
      <c r="MV178" s="172"/>
      <c r="MW178" s="172"/>
      <c r="MX178" s="172"/>
      <c r="MY178" s="172"/>
      <c r="MZ178" s="172"/>
      <c r="NA178" s="172"/>
      <c r="NB178" s="172"/>
      <c r="NC178" s="172"/>
      <c r="ND178" s="172"/>
      <c r="NE178" s="172"/>
      <c r="NF178" s="172"/>
      <c r="NG178" s="172"/>
      <c r="NH178" s="172"/>
      <c r="NI178" s="172"/>
      <c r="NJ178" s="172"/>
      <c r="NK178" s="172"/>
      <c r="NL178" s="172"/>
      <c r="NM178" s="172"/>
      <c r="NN178" s="172"/>
      <c r="NO178" s="172"/>
      <c r="NP178" s="172"/>
      <c r="NQ178" s="172"/>
      <c r="NR178" s="172"/>
      <c r="NS178" s="172"/>
      <c r="NT178" s="172"/>
      <c r="NU178" s="172"/>
      <c r="NV178" s="172"/>
      <c r="NW178" s="172"/>
      <c r="NX178" s="172"/>
      <c r="NY178" s="172"/>
      <c r="NZ178" s="172"/>
      <c r="OA178" s="172"/>
      <c r="OB178" s="172"/>
      <c r="OC178" s="172"/>
      <c r="OD178" s="172"/>
      <c r="OE178" s="172"/>
      <c r="OF178" s="172"/>
      <c r="OG178" s="172"/>
      <c r="OH178" s="172"/>
      <c r="OI178" s="172"/>
      <c r="OJ178" s="172"/>
      <c r="OK178" s="172"/>
      <c r="OL178" s="172"/>
      <c r="OM178" s="172"/>
      <c r="ON178" s="172"/>
      <c r="OO178" s="172"/>
      <c r="OP178" s="172"/>
      <c r="OQ178" s="172"/>
      <c r="OR178" s="172"/>
      <c r="OS178" s="172"/>
      <c r="OT178" s="172"/>
      <c r="OU178" s="172"/>
      <c r="OV178" s="172"/>
      <c r="OW178" s="172"/>
      <c r="OX178" s="172"/>
      <c r="OY178" s="172"/>
      <c r="OZ178" s="172"/>
      <c r="PA178" s="172"/>
      <c r="PB178" s="172"/>
      <c r="PC178" s="172"/>
      <c r="PD178" s="172"/>
      <c r="PE178" s="172"/>
      <c r="PF178" s="172"/>
      <c r="PG178" s="172"/>
      <c r="PH178" s="172"/>
      <c r="PI178" s="172"/>
      <c r="PJ178" s="172"/>
      <c r="PK178" s="172"/>
      <c r="PL178" s="172"/>
      <c r="PM178" s="172"/>
      <c r="PN178" s="172"/>
      <c r="PO178" s="172"/>
      <c r="PP178" s="172"/>
      <c r="PQ178" s="172"/>
      <c r="PR178" s="172"/>
      <c r="PS178" s="172"/>
      <c r="PT178" s="172"/>
      <c r="PU178" s="172"/>
      <c r="PV178" s="172"/>
      <c r="PW178" s="172"/>
      <c r="PX178" s="172"/>
      <c r="PY178" s="172"/>
      <c r="PZ178" s="172"/>
      <c r="QA178" s="172"/>
      <c r="QB178" s="172"/>
      <c r="QC178" s="172"/>
      <c r="QD178" s="172"/>
      <c r="QE178" s="172"/>
      <c r="QF178" s="172"/>
      <c r="QG178" s="172"/>
      <c r="QH178" s="172"/>
      <c r="QI178" s="172"/>
      <c r="QJ178" s="172"/>
      <c r="QK178" s="172"/>
      <c r="QL178" s="172"/>
      <c r="QM178" s="172"/>
      <c r="QN178" s="172"/>
      <c r="QO178" s="172"/>
      <c r="QP178" s="172"/>
      <c r="QQ178" s="172"/>
      <c r="QR178" s="172"/>
      <c r="QS178" s="172"/>
      <c r="QT178" s="172"/>
      <c r="QU178" s="172"/>
      <c r="QV178" s="172"/>
      <c r="QW178" s="172"/>
      <c r="QX178" s="172"/>
      <c r="QY178" s="172"/>
      <c r="QZ178" s="172"/>
      <c r="RA178" s="172"/>
      <c r="RB178" s="172"/>
      <c r="RC178" s="172"/>
      <c r="RD178" s="172"/>
      <c r="RE178" s="172"/>
      <c r="RF178" s="172"/>
      <c r="RG178" s="172"/>
      <c r="RH178" s="172"/>
      <c r="RI178" s="172"/>
      <c r="RJ178" s="172"/>
      <c r="RK178" s="172"/>
      <c r="RL178" s="172"/>
      <c r="RM178" s="172"/>
      <c r="RN178" s="172"/>
      <c r="RO178" s="172"/>
      <c r="RP178" s="172"/>
      <c r="RQ178" s="172"/>
      <c r="RR178" s="172"/>
      <c r="RS178" s="172"/>
      <c r="RT178" s="172"/>
      <c r="RU178" s="172"/>
      <c r="RV178" s="172"/>
      <c r="RW178" s="172"/>
      <c r="RX178" s="172"/>
      <c r="RY178" s="172"/>
      <c r="RZ178" s="172"/>
      <c r="SA178" s="172"/>
      <c r="SB178" s="172"/>
      <c r="SC178" s="172"/>
      <c r="SD178" s="172"/>
      <c r="SE178" s="172"/>
      <c r="SF178" s="172"/>
      <c r="SG178" s="172"/>
      <c r="SH178" s="172"/>
      <c r="SI178" s="172"/>
      <c r="SJ178" s="172"/>
      <c r="SK178" s="172"/>
      <c r="SL178" s="172"/>
      <c r="SM178" s="172"/>
      <c r="SN178" s="172"/>
      <c r="SO178" s="172"/>
      <c r="SP178" s="172"/>
      <c r="SQ178" s="172"/>
      <c r="SR178" s="172"/>
      <c r="SS178" s="172"/>
      <c r="ST178" s="172"/>
      <c r="SU178" s="172"/>
      <c r="SV178" s="172"/>
      <c r="SW178" s="172"/>
      <c r="SX178" s="172"/>
      <c r="SY178" s="172"/>
      <c r="SZ178" s="172"/>
      <c r="TA178" s="172"/>
      <c r="TB178" s="172"/>
      <c r="TC178" s="172"/>
      <c r="TD178" s="172"/>
      <c r="TE178" s="172"/>
      <c r="TF178" s="172"/>
      <c r="TG178" s="172"/>
      <c r="TH178" s="172"/>
      <c r="TI178" s="172"/>
      <c r="TJ178" s="172"/>
      <c r="TK178" s="172"/>
      <c r="TL178" s="172"/>
      <c r="TM178" s="172"/>
      <c r="TN178" s="172"/>
      <c r="TO178" s="172"/>
      <c r="TP178" s="172"/>
      <c r="TQ178" s="172"/>
      <c r="TR178" s="172"/>
      <c r="TS178" s="172"/>
      <c r="TT178" s="172"/>
      <c r="TU178" s="172"/>
      <c r="TV178" s="172"/>
      <c r="TW178" s="172"/>
      <c r="TX178" s="172"/>
      <c r="TY178" s="172"/>
      <c r="TZ178" s="172"/>
      <c r="UA178" s="172"/>
      <c r="UB178" s="172"/>
      <c r="UC178" s="172"/>
      <c r="UD178" s="172"/>
      <c r="UE178" s="172"/>
      <c r="UF178" s="172"/>
      <c r="UG178" s="172"/>
      <c r="UH178" s="172"/>
      <c r="UI178" s="172"/>
      <c r="UJ178" s="172"/>
      <c r="UK178" s="172"/>
      <c r="UL178" s="172"/>
      <c r="UM178" s="172"/>
      <c r="UN178" s="172"/>
      <c r="UO178" s="172"/>
      <c r="UP178" s="172"/>
      <c r="UQ178" s="172"/>
      <c r="UR178" s="172"/>
      <c r="US178" s="172"/>
      <c r="UT178" s="172"/>
      <c r="UU178" s="172"/>
      <c r="UV178" s="172"/>
      <c r="UW178" s="172"/>
      <c r="UX178" s="172"/>
      <c r="UY178" s="172"/>
      <c r="UZ178" s="172"/>
      <c r="VA178" s="172"/>
      <c r="VB178" s="172"/>
      <c r="VC178" s="172"/>
      <c r="VD178" s="172"/>
      <c r="VE178" s="172"/>
      <c r="VF178" s="172"/>
      <c r="VG178" s="172"/>
      <c r="VH178" s="172"/>
      <c r="VI178" s="172"/>
      <c r="VJ178" s="172"/>
      <c r="VK178" s="172"/>
      <c r="VL178" s="172"/>
      <c r="VM178" s="172"/>
      <c r="VN178" s="172"/>
      <c r="VO178" s="172"/>
      <c r="VP178" s="172"/>
      <c r="VQ178" s="172"/>
      <c r="VR178" s="172"/>
      <c r="VS178" s="172"/>
      <c r="VT178" s="172"/>
      <c r="VU178" s="172"/>
      <c r="VV178" s="172"/>
      <c r="VW178" s="172"/>
      <c r="VX178" s="172"/>
      <c r="VY178" s="172"/>
      <c r="VZ178" s="172"/>
      <c r="WA178" s="172"/>
      <c r="WB178" s="172"/>
      <c r="WC178" s="172"/>
      <c r="WD178" s="172"/>
      <c r="WE178" s="172"/>
      <c r="WF178" s="172"/>
      <c r="WG178" s="172"/>
      <c r="WH178" s="172"/>
      <c r="WI178" s="172"/>
      <c r="WJ178" s="172"/>
      <c r="WK178" s="172"/>
      <c r="WL178" s="172"/>
      <c r="WM178" s="172"/>
      <c r="WN178" s="172"/>
      <c r="WO178" s="172"/>
      <c r="WP178" s="172"/>
      <c r="WQ178" s="172"/>
      <c r="WR178" s="172"/>
      <c r="WS178" s="172"/>
      <c r="WT178" s="172"/>
      <c r="WU178" s="172"/>
      <c r="WV178" s="172"/>
      <c r="WW178" s="172"/>
      <c r="WX178" s="172"/>
      <c r="WY178" s="172"/>
      <c r="WZ178" s="172"/>
      <c r="XA178" s="172"/>
      <c r="XB178" s="172"/>
      <c r="XC178" s="172"/>
      <c r="XD178" s="172"/>
      <c r="XE178" s="172"/>
      <c r="XF178" s="172"/>
      <c r="XG178" s="172"/>
      <c r="XH178" s="172"/>
      <c r="XI178" s="172"/>
      <c r="XJ178" s="172"/>
      <c r="XK178" s="172"/>
      <c r="XL178" s="172"/>
      <c r="XM178" s="172"/>
      <c r="XN178" s="172"/>
      <c r="XO178" s="172"/>
      <c r="XP178" s="172"/>
      <c r="XQ178" s="172"/>
      <c r="XR178" s="172"/>
      <c r="XS178" s="172"/>
      <c r="XT178" s="172"/>
      <c r="XU178" s="172"/>
      <c r="XV178" s="172"/>
      <c r="XW178" s="172"/>
      <c r="XX178" s="172"/>
      <c r="XY178" s="172"/>
      <c r="XZ178" s="172"/>
      <c r="YA178" s="172"/>
      <c r="YB178" s="172"/>
      <c r="YC178" s="172"/>
      <c r="YD178" s="172"/>
      <c r="YE178" s="172"/>
      <c r="YF178" s="172"/>
      <c r="YG178" s="172"/>
      <c r="YH178" s="172"/>
      <c r="YI178" s="172"/>
      <c r="YJ178" s="172"/>
      <c r="YK178" s="172"/>
      <c r="YL178" s="172"/>
      <c r="YM178" s="172"/>
      <c r="YN178" s="172"/>
      <c r="YO178" s="172"/>
      <c r="YP178" s="172"/>
      <c r="YQ178" s="172"/>
      <c r="YR178" s="172"/>
      <c r="YS178" s="172"/>
      <c r="YT178" s="172"/>
      <c r="YU178" s="172"/>
      <c r="YV178" s="172"/>
      <c r="YW178" s="172"/>
      <c r="YX178" s="172"/>
      <c r="YY178" s="172"/>
      <c r="YZ178" s="172"/>
      <c r="ZA178" s="172"/>
      <c r="ZB178" s="172"/>
      <c r="ZC178" s="172"/>
      <c r="ZD178" s="172"/>
      <c r="ZE178" s="172"/>
      <c r="ZF178" s="172"/>
      <c r="ZG178" s="172"/>
      <c r="ZH178" s="172"/>
      <c r="ZI178" s="172"/>
      <c r="ZJ178" s="172"/>
      <c r="ZK178" s="172"/>
      <c r="ZL178" s="172"/>
      <c r="ZM178" s="172"/>
      <c r="ZN178" s="172"/>
      <c r="ZO178" s="172"/>
      <c r="ZP178" s="172"/>
      <c r="ZQ178" s="172"/>
      <c r="ZR178" s="172"/>
      <c r="ZS178" s="172"/>
      <c r="ZT178" s="172"/>
      <c r="ZU178" s="172"/>
      <c r="ZV178" s="172"/>
      <c r="ZW178" s="172"/>
      <c r="ZX178" s="172"/>
      <c r="ZY178" s="172"/>
      <c r="ZZ178" s="172"/>
      <c r="AAA178" s="172"/>
      <c r="AAB178" s="172"/>
      <c r="AAC178" s="172"/>
      <c r="AAD178" s="172"/>
      <c r="AAE178" s="172"/>
      <c r="AAF178" s="172"/>
      <c r="AAG178" s="172"/>
      <c r="AAH178" s="172"/>
      <c r="AAI178" s="172"/>
      <c r="AAJ178" s="172"/>
      <c r="AAK178" s="172"/>
      <c r="AAL178" s="172"/>
      <c r="AAM178" s="172"/>
      <c r="AAN178" s="172"/>
      <c r="AAO178" s="172"/>
      <c r="AAP178" s="172"/>
      <c r="AAQ178" s="172"/>
      <c r="AAR178" s="172"/>
      <c r="AAS178" s="172"/>
      <c r="AAT178" s="172"/>
      <c r="AAU178" s="172"/>
      <c r="AAV178" s="172"/>
      <c r="AAW178" s="172"/>
      <c r="AAX178" s="172"/>
      <c r="AAY178" s="172"/>
      <c r="AAZ178" s="172"/>
      <c r="ABA178" s="172"/>
      <c r="ABB178" s="172"/>
      <c r="ABC178" s="172"/>
      <c r="ABD178" s="172"/>
      <c r="ABE178" s="172"/>
      <c r="ABF178" s="172"/>
      <c r="ABG178" s="172"/>
      <c r="ABH178" s="172"/>
      <c r="ABI178" s="172"/>
      <c r="ABJ178" s="172"/>
      <c r="ABK178" s="172"/>
      <c r="ABL178" s="172"/>
      <c r="ABM178" s="172"/>
      <c r="ABN178" s="172"/>
      <c r="ABO178" s="172"/>
      <c r="ABP178" s="172"/>
      <c r="ABQ178" s="172"/>
      <c r="ABR178" s="172"/>
      <c r="ABS178" s="172"/>
      <c r="ABT178" s="172"/>
      <c r="ABU178" s="172"/>
      <c r="ABV178" s="172"/>
      <c r="ABW178" s="172"/>
      <c r="ABX178" s="172"/>
      <c r="ABY178" s="172"/>
      <c r="ABZ178" s="172"/>
      <c r="ACA178" s="172"/>
      <c r="ACB178" s="172"/>
      <c r="ACC178" s="172"/>
      <c r="ACD178" s="172"/>
      <c r="ACE178" s="172"/>
      <c r="ACF178" s="172"/>
      <c r="ACG178" s="172"/>
      <c r="ACH178" s="172"/>
      <c r="ACI178" s="172"/>
      <c r="ACJ178" s="172"/>
      <c r="ACK178" s="172"/>
      <c r="ACL178" s="172"/>
      <c r="ACM178" s="172"/>
      <c r="ACN178" s="172"/>
      <c r="ACO178" s="172"/>
      <c r="ACP178" s="172"/>
      <c r="ACQ178" s="172"/>
      <c r="ACR178" s="172"/>
      <c r="ACS178" s="172"/>
      <c r="ACT178" s="172"/>
      <c r="ACU178" s="172"/>
      <c r="ACV178" s="172"/>
      <c r="ACW178" s="172"/>
      <c r="ACX178" s="172"/>
      <c r="ACY178" s="172"/>
      <c r="ACZ178" s="172"/>
      <c r="ADA178" s="172"/>
      <c r="ADB178" s="172"/>
      <c r="ADC178" s="172"/>
      <c r="ADD178" s="172"/>
      <c r="ADE178" s="172"/>
      <c r="ADF178" s="172"/>
      <c r="ADG178" s="172"/>
      <c r="ADH178" s="172"/>
      <c r="ADI178" s="172"/>
      <c r="ADJ178" s="172"/>
      <c r="ADK178" s="172"/>
      <c r="ADL178" s="172"/>
      <c r="ADM178" s="172"/>
      <c r="ADN178" s="172"/>
      <c r="ADO178" s="172"/>
      <c r="ADP178" s="172"/>
      <c r="ADQ178" s="172"/>
      <c r="ADR178" s="172"/>
      <c r="ADS178" s="172"/>
      <c r="ADT178" s="172"/>
      <c r="ADU178" s="172"/>
      <c r="ADV178" s="172"/>
      <c r="ADW178" s="172"/>
      <c r="ADX178" s="172"/>
      <c r="ADY178" s="172"/>
      <c r="ADZ178" s="172"/>
      <c r="AEA178" s="172"/>
      <c r="AEB178" s="172"/>
      <c r="AEC178" s="172"/>
      <c r="AED178" s="172"/>
      <c r="AEE178" s="172"/>
      <c r="AEF178" s="172"/>
      <c r="AEG178" s="172"/>
      <c r="AEH178" s="172"/>
      <c r="AEI178" s="172"/>
      <c r="AEJ178" s="172"/>
      <c r="AEK178" s="172"/>
      <c r="AEL178" s="172"/>
      <c r="AEM178" s="172"/>
      <c r="AEN178" s="172"/>
      <c r="AEO178" s="172"/>
      <c r="AEP178" s="172"/>
      <c r="AEQ178" s="172"/>
      <c r="AER178" s="172"/>
      <c r="AES178" s="172"/>
      <c r="AET178" s="172"/>
      <c r="AEU178" s="172"/>
      <c r="AEV178" s="172"/>
      <c r="AEW178" s="172"/>
      <c r="AEX178" s="172"/>
      <c r="AEY178" s="172"/>
      <c r="AEZ178" s="172"/>
      <c r="AFA178" s="172"/>
      <c r="AFB178" s="172"/>
      <c r="AFC178" s="172"/>
      <c r="AFD178" s="172"/>
      <c r="AFE178" s="172"/>
      <c r="AFF178" s="172"/>
      <c r="AFG178" s="172"/>
      <c r="AFH178" s="172"/>
      <c r="AFI178" s="172"/>
      <c r="AFJ178" s="172"/>
      <c r="AFK178" s="172"/>
      <c r="AFL178" s="172"/>
      <c r="AFM178" s="172"/>
      <c r="AFN178" s="172"/>
      <c r="AFO178" s="172"/>
      <c r="AFP178" s="172"/>
      <c r="AFQ178" s="172"/>
      <c r="AFR178" s="172"/>
      <c r="AFS178" s="172"/>
      <c r="AFT178" s="172"/>
      <c r="AFU178" s="172"/>
      <c r="AFV178" s="172"/>
      <c r="AFW178" s="172"/>
      <c r="AFX178" s="172"/>
      <c r="AFY178" s="172"/>
      <c r="AFZ178" s="172"/>
      <c r="AGA178" s="172"/>
      <c r="AGB178" s="172"/>
      <c r="AGC178" s="172"/>
      <c r="AGD178" s="172"/>
      <c r="AGE178" s="172"/>
      <c r="AGF178" s="172"/>
      <c r="AGG178" s="172"/>
      <c r="AGH178" s="172"/>
      <c r="AGI178" s="172"/>
      <c r="AGJ178" s="172"/>
      <c r="AGK178" s="172"/>
      <c r="AGL178" s="172"/>
      <c r="AGM178" s="172"/>
      <c r="AGN178" s="172"/>
      <c r="AGO178" s="172"/>
      <c r="AGP178" s="172"/>
      <c r="AGQ178" s="172"/>
      <c r="AGR178" s="172"/>
      <c r="AGS178" s="172"/>
      <c r="AGT178" s="172"/>
      <c r="AGU178" s="172"/>
      <c r="AGV178" s="172"/>
      <c r="AGW178" s="172"/>
      <c r="AGX178" s="172"/>
      <c r="AGY178" s="172"/>
      <c r="AGZ178" s="172"/>
      <c r="AHA178" s="172"/>
      <c r="AHB178" s="172"/>
      <c r="AHC178" s="172"/>
      <c r="AHD178" s="172"/>
      <c r="AHE178" s="172"/>
      <c r="AHF178" s="172"/>
      <c r="AHG178" s="172"/>
      <c r="AHH178" s="172"/>
      <c r="AHI178" s="172"/>
      <c r="AHJ178" s="172"/>
      <c r="AHK178" s="172"/>
      <c r="AHL178" s="172"/>
      <c r="AHM178" s="172"/>
      <c r="AHN178" s="172"/>
      <c r="AHO178" s="172"/>
      <c r="AHP178" s="172"/>
      <c r="AHQ178" s="172"/>
      <c r="AHR178" s="172"/>
      <c r="AHS178" s="172"/>
      <c r="AHT178" s="172"/>
      <c r="AHU178" s="172"/>
      <c r="AHV178" s="172"/>
      <c r="AHW178" s="172"/>
      <c r="AHX178" s="172"/>
      <c r="AHY178" s="172"/>
      <c r="AHZ178" s="172"/>
      <c r="AIA178" s="172"/>
      <c r="AIB178" s="172"/>
      <c r="AIC178" s="172"/>
      <c r="AID178" s="172"/>
      <c r="AIE178" s="172"/>
      <c r="AIF178" s="172"/>
      <c r="AIG178" s="172"/>
      <c r="AIH178" s="172"/>
      <c r="AII178" s="172"/>
      <c r="AIJ178" s="172"/>
      <c r="AIK178" s="172"/>
      <c r="AIL178" s="172"/>
      <c r="AIM178" s="172"/>
      <c r="AIN178" s="172"/>
      <c r="AIO178" s="172"/>
      <c r="AIP178" s="172"/>
      <c r="AIQ178" s="172"/>
      <c r="AIR178" s="172"/>
      <c r="AIS178" s="172"/>
      <c r="AIT178" s="172"/>
      <c r="AIU178" s="172"/>
      <c r="AIV178" s="172"/>
      <c r="AIW178" s="172"/>
      <c r="AIX178" s="172"/>
      <c r="AIY178" s="172"/>
      <c r="AIZ178" s="172"/>
      <c r="AJA178" s="172"/>
      <c r="AJB178" s="172"/>
      <c r="AJC178" s="172"/>
      <c r="AJD178" s="172"/>
      <c r="AJE178" s="172"/>
      <c r="AJF178" s="172"/>
      <c r="AJG178" s="172"/>
      <c r="AJH178" s="172"/>
      <c r="AJI178" s="172"/>
      <c r="AJJ178" s="172"/>
      <c r="AJK178" s="172"/>
      <c r="AJL178" s="172"/>
      <c r="AJM178" s="172"/>
      <c r="AJN178" s="172"/>
      <c r="AJO178" s="172"/>
      <c r="AJP178" s="172"/>
      <c r="AJQ178" s="172"/>
      <c r="AJR178" s="172"/>
      <c r="AJS178" s="172"/>
      <c r="AJT178" s="172"/>
      <c r="AJU178" s="172"/>
      <c r="AJV178" s="172"/>
      <c r="AJW178" s="172"/>
      <c r="AJX178" s="172"/>
      <c r="AJY178" s="172"/>
      <c r="AJZ178" s="172"/>
      <c r="AKA178" s="172"/>
      <c r="AKB178" s="172"/>
      <c r="AKC178" s="172"/>
      <c r="AKD178" s="172"/>
      <c r="AKE178" s="172"/>
      <c r="AKF178" s="172"/>
      <c r="AKG178" s="172"/>
      <c r="AKH178" s="172"/>
      <c r="AKI178" s="172"/>
      <c r="AKJ178" s="172"/>
      <c r="AKK178" s="172"/>
      <c r="AKL178" s="172"/>
      <c r="AKM178" s="172"/>
      <c r="AKN178" s="172"/>
      <c r="AKO178" s="172"/>
      <c r="AKP178" s="172"/>
      <c r="AKQ178" s="172"/>
      <c r="AKR178" s="172"/>
      <c r="AKS178" s="172"/>
      <c r="AKT178" s="172"/>
      <c r="AKU178" s="172"/>
      <c r="AKV178" s="172"/>
      <c r="AKW178" s="172"/>
      <c r="AKX178" s="172"/>
      <c r="AKY178" s="172"/>
      <c r="AKZ178" s="172"/>
      <c r="ALA178" s="172"/>
      <c r="ALB178" s="172"/>
      <c r="ALC178" s="172"/>
      <c r="ALD178" s="172"/>
      <c r="ALE178" s="172"/>
      <c r="ALF178" s="172"/>
      <c r="ALG178" s="172"/>
      <c r="ALH178" s="172"/>
      <c r="ALI178" s="172"/>
      <c r="ALJ178" s="172"/>
      <c r="ALK178" s="172"/>
      <c r="ALL178" s="172"/>
      <c r="ALM178" s="172"/>
      <c r="ALN178" s="172"/>
      <c r="ALO178" s="172"/>
      <c r="ALP178" s="172"/>
      <c r="ALQ178" s="172"/>
      <c r="ALR178" s="172"/>
      <c r="ALS178" s="172"/>
      <c r="ALT178" s="172"/>
      <c r="ALU178" s="172"/>
      <c r="ALV178" s="172"/>
      <c r="ALW178" s="172"/>
      <c r="ALX178" s="172"/>
      <c r="ALY178" s="172"/>
      <c r="ALZ178" s="172"/>
      <c r="AMA178" s="172"/>
      <c r="AMB178" s="172"/>
      <c r="AMC178" s="172"/>
      <c r="AMD178" s="172"/>
      <c r="AME178" s="172"/>
      <c r="AMF178" s="172"/>
      <c r="AMG178" s="172"/>
      <c r="AMH178" s="172"/>
      <c r="AMI178" s="172"/>
      <c r="AMJ178" s="172"/>
      <c r="AMK178" s="172"/>
      <c r="AML178" s="172"/>
    </row>
    <row r="179" spans="1:1026" s="282" customFormat="1">
      <c r="A179" s="408" t="s">
        <v>617</v>
      </c>
      <c r="B179" s="408" t="s">
        <v>618</v>
      </c>
      <c r="C179" s="154">
        <f t="shared" si="169"/>
        <v>17</v>
      </c>
      <c r="D179" s="167">
        <f t="shared" si="170"/>
        <v>68</v>
      </c>
      <c r="E179" s="166" t="str">
        <f t="shared" si="171"/>
        <v>9C</v>
      </c>
      <c r="F179" s="367" t="str">
        <f t="shared" si="172"/>
        <v>1B</v>
      </c>
      <c r="G179" s="367" t="str">
        <f t="shared" si="173"/>
        <v>0A</v>
      </c>
      <c r="H179" s="367" t="str">
        <f t="shared" si="174"/>
        <v>57</v>
      </c>
      <c r="I179" s="367" t="str">
        <f t="shared" si="175"/>
        <v>00</v>
      </c>
      <c r="J179" s="367" t="str">
        <f t="shared" si="176"/>
        <v>56</v>
      </c>
      <c r="K179" s="367" t="str">
        <f t="shared" si="177"/>
        <v>06</v>
      </c>
      <c r="L179" s="367" t="str">
        <f t="shared" si="178"/>
        <v>74</v>
      </c>
      <c r="M179" s="367" t="str">
        <f t="shared" si="179"/>
        <v>4</v>
      </c>
      <c r="N179" s="367" t="str">
        <f t="shared" si="180"/>
        <v/>
      </c>
      <c r="O179" s="156" t="str">
        <f t="shared" si="181"/>
        <v/>
      </c>
      <c r="P179" s="157" t="str">
        <f t="shared" si="225"/>
        <v>1</v>
      </c>
      <c r="Q179" s="158" t="str">
        <f t="shared" si="225"/>
        <v>0</v>
      </c>
      <c r="R179" s="158" t="str">
        <f t="shared" si="225"/>
        <v>0</v>
      </c>
      <c r="S179" s="159" t="str">
        <f t="shared" si="225"/>
        <v>1</v>
      </c>
      <c r="T179" s="158" t="str">
        <f t="shared" si="225"/>
        <v>1</v>
      </c>
      <c r="U179" s="158" t="str">
        <f t="shared" si="225"/>
        <v>1</v>
      </c>
      <c r="V179" s="158" t="str">
        <f t="shared" si="225"/>
        <v>0</v>
      </c>
      <c r="W179" s="159" t="str">
        <f t="shared" si="225"/>
        <v>0</v>
      </c>
      <c r="X179" s="158" t="str">
        <f t="shared" si="226"/>
        <v>0</v>
      </c>
      <c r="Y179" s="158" t="str">
        <f t="shared" si="226"/>
        <v>0</v>
      </c>
      <c r="Z179" s="158" t="str">
        <f t="shared" si="226"/>
        <v>0</v>
      </c>
      <c r="AA179" s="159" t="str">
        <f t="shared" si="226"/>
        <v>1</v>
      </c>
      <c r="AB179" s="161" t="str">
        <f t="shared" si="226"/>
        <v>1</v>
      </c>
      <c r="AC179" s="161" t="str">
        <f t="shared" si="226"/>
        <v>0</v>
      </c>
      <c r="AD179" s="158" t="str">
        <f t="shared" si="226"/>
        <v>1</v>
      </c>
      <c r="AE179" s="159" t="str">
        <f t="shared" si="226"/>
        <v>1</v>
      </c>
      <c r="AF179" s="367" t="str">
        <f t="shared" si="227"/>
        <v>0</v>
      </c>
      <c r="AG179" s="162" t="str">
        <f t="shared" si="227"/>
        <v>0</v>
      </c>
      <c r="AH179" s="163" t="str">
        <f t="shared" si="227"/>
        <v>0</v>
      </c>
      <c r="AI179" s="165" t="str">
        <f t="shared" si="227"/>
        <v>0</v>
      </c>
      <c r="AJ179" s="164" t="str">
        <f t="shared" si="227"/>
        <v>1</v>
      </c>
      <c r="AK179" s="164" t="str">
        <f t="shared" si="227"/>
        <v>0</v>
      </c>
      <c r="AL179" s="289" t="str">
        <f t="shared" si="227"/>
        <v>1</v>
      </c>
      <c r="AM179" s="165" t="str">
        <f t="shared" si="227"/>
        <v>0</v>
      </c>
      <c r="AN179" s="230" t="str">
        <f t="shared" si="228"/>
        <v>0</v>
      </c>
      <c r="AO179" s="230" t="str">
        <f t="shared" si="228"/>
        <v>1</v>
      </c>
      <c r="AP179" s="230" t="str">
        <f t="shared" si="228"/>
        <v>0</v>
      </c>
      <c r="AQ179" s="231" t="str">
        <f t="shared" si="228"/>
        <v>1</v>
      </c>
      <c r="AR179" s="230" t="str">
        <f t="shared" si="228"/>
        <v>0</v>
      </c>
      <c r="AS179" s="230" t="str">
        <f t="shared" si="228"/>
        <v>1</v>
      </c>
      <c r="AT179" s="230" t="str">
        <f t="shared" si="228"/>
        <v>1</v>
      </c>
      <c r="AU179" s="231" t="str">
        <f t="shared" si="228"/>
        <v>1</v>
      </c>
      <c r="AV179" s="230" t="str">
        <f t="shared" si="229"/>
        <v>0</v>
      </c>
      <c r="AW179" s="232" t="str">
        <f t="shared" si="229"/>
        <v>0</v>
      </c>
      <c r="AX179" s="232" t="str">
        <f t="shared" si="229"/>
        <v>0</v>
      </c>
      <c r="AY179" s="233" t="str">
        <f t="shared" si="229"/>
        <v>0</v>
      </c>
      <c r="AZ179" s="232" t="str">
        <f t="shared" si="229"/>
        <v>0</v>
      </c>
      <c r="BA179" s="232" t="str">
        <f t="shared" si="229"/>
        <v>0</v>
      </c>
      <c r="BB179" s="232" t="str">
        <f t="shared" si="229"/>
        <v>0</v>
      </c>
      <c r="BC179" s="233" t="str">
        <f t="shared" si="229"/>
        <v>0</v>
      </c>
      <c r="BD179" s="168" t="str">
        <f t="shared" si="230"/>
        <v>0</v>
      </c>
      <c r="BE179" s="168" t="str">
        <f t="shared" si="230"/>
        <v>1</v>
      </c>
      <c r="BF179" s="168" t="str">
        <f t="shared" si="230"/>
        <v>0</v>
      </c>
      <c r="BG179" s="169" t="str">
        <f t="shared" si="230"/>
        <v>1</v>
      </c>
      <c r="BH179" s="168" t="str">
        <f t="shared" si="230"/>
        <v>0</v>
      </c>
      <c r="BI179" s="168" t="str">
        <f t="shared" si="230"/>
        <v>1</v>
      </c>
      <c r="BJ179" s="168" t="str">
        <f t="shared" si="230"/>
        <v>1</v>
      </c>
      <c r="BK179" s="169" t="str">
        <f t="shared" si="230"/>
        <v>0</v>
      </c>
      <c r="BL179" s="168" t="str">
        <f t="shared" si="231"/>
        <v>0</v>
      </c>
      <c r="BM179" s="168" t="str">
        <f t="shared" si="231"/>
        <v>0</v>
      </c>
      <c r="BN179" s="168" t="str">
        <f t="shared" si="231"/>
        <v>0</v>
      </c>
      <c r="BO179" s="169" t="str">
        <f t="shared" si="231"/>
        <v>0</v>
      </c>
      <c r="BP179" s="168" t="str">
        <f t="shared" si="231"/>
        <v>0</v>
      </c>
      <c r="BQ179" s="168" t="str">
        <f t="shared" si="231"/>
        <v>1</v>
      </c>
      <c r="BR179" s="168" t="str">
        <f t="shared" si="231"/>
        <v>1</v>
      </c>
      <c r="BS179" s="169" t="str">
        <f t="shared" si="231"/>
        <v>0</v>
      </c>
      <c r="BT179" s="302" t="str">
        <f t="shared" si="232"/>
        <v>0</v>
      </c>
      <c r="BU179" s="302" t="str">
        <f t="shared" si="232"/>
        <v>1</v>
      </c>
      <c r="BV179" s="302" t="str">
        <f t="shared" si="232"/>
        <v>1</v>
      </c>
      <c r="BW179" s="303" t="str">
        <f t="shared" si="232"/>
        <v>1</v>
      </c>
      <c r="BX179" s="302" t="str">
        <f t="shared" si="232"/>
        <v>0</v>
      </c>
      <c r="BY179" s="302" t="str">
        <f t="shared" si="232"/>
        <v>1</v>
      </c>
      <c r="BZ179" s="302" t="str">
        <f t="shared" si="232"/>
        <v>0</v>
      </c>
      <c r="CA179" s="303" t="str">
        <f t="shared" si="232"/>
        <v>0</v>
      </c>
      <c r="CB179" s="164" t="str">
        <f t="shared" si="233"/>
        <v>0</v>
      </c>
      <c r="CC179" s="289" t="str">
        <f t="shared" si="233"/>
        <v>1</v>
      </c>
      <c r="CD179" s="340" t="str">
        <f t="shared" si="233"/>
        <v>0</v>
      </c>
      <c r="CE179" s="341" t="str">
        <f t="shared" si="233"/>
        <v>0</v>
      </c>
      <c r="CF179" s="340" t="str">
        <f t="shared" si="233"/>
        <v>0</v>
      </c>
      <c r="CG179" s="340" t="str">
        <f t="shared" si="233"/>
        <v>0</v>
      </c>
      <c r="CH179" s="340" t="str">
        <f t="shared" si="233"/>
        <v>0</v>
      </c>
      <c r="CI179" s="341" t="str">
        <f t="shared" si="233"/>
        <v>0</v>
      </c>
      <c r="CJ179" s="367"/>
      <c r="CK179" s="367"/>
      <c r="CL179" s="32" t="str">
        <f t="shared" si="223"/>
        <v>9C1B</v>
      </c>
      <c r="CM179" s="285">
        <f t="shared" si="182"/>
        <v>87</v>
      </c>
      <c r="CN179" s="285">
        <f t="shared" si="183"/>
        <v>97</v>
      </c>
      <c r="CO179" s="142">
        <f t="shared" si="184"/>
        <v>72.2</v>
      </c>
      <c r="CP179" s="142">
        <f t="shared" si="185"/>
        <v>22.333333333333332</v>
      </c>
      <c r="CQ179" s="154">
        <f t="shared" si="224"/>
        <v>5</v>
      </c>
      <c r="CR179" s="367"/>
      <c r="CS179" s="170">
        <f t="shared" si="186"/>
        <v>9</v>
      </c>
      <c r="CT179" s="23">
        <f t="shared" si="187"/>
        <v>12</v>
      </c>
      <c r="CU179" s="171">
        <f t="shared" si="188"/>
        <v>1</v>
      </c>
      <c r="CV179" s="23">
        <f t="shared" si="189"/>
        <v>11</v>
      </c>
      <c r="CW179" s="172">
        <f t="shared" si="190"/>
        <v>0</v>
      </c>
      <c r="CX179" s="24">
        <f t="shared" si="191"/>
        <v>10</v>
      </c>
      <c r="CY179" s="267">
        <f t="shared" si="192"/>
        <v>5</v>
      </c>
      <c r="CZ179" s="268">
        <f t="shared" si="193"/>
        <v>7</v>
      </c>
      <c r="DA179" s="267">
        <f t="shared" si="194"/>
        <v>0</v>
      </c>
      <c r="DB179" s="268">
        <f t="shared" si="195"/>
        <v>0</v>
      </c>
      <c r="DC179" s="173">
        <f t="shared" si="196"/>
        <v>5</v>
      </c>
      <c r="DD179" s="26">
        <f t="shared" si="197"/>
        <v>6</v>
      </c>
      <c r="DE179" s="173">
        <f t="shared" si="198"/>
        <v>0</v>
      </c>
      <c r="DF179" s="26">
        <f t="shared" si="199"/>
        <v>6</v>
      </c>
      <c r="DG179" s="326">
        <f t="shared" si="200"/>
        <v>7</v>
      </c>
      <c r="DH179" s="327">
        <f t="shared" si="201"/>
        <v>4</v>
      </c>
      <c r="DI179" s="172">
        <f t="shared" si="202"/>
        <v>4</v>
      </c>
      <c r="DJ179" s="24">
        <f t="shared" si="203"/>
        <v>0</v>
      </c>
      <c r="DK179" s="172"/>
      <c r="DL179" s="19">
        <f t="shared" si="204"/>
        <v>156</v>
      </c>
      <c r="DM179" s="19">
        <f t="shared" si="205"/>
        <v>27</v>
      </c>
      <c r="DN179" s="174">
        <f t="shared" si="206"/>
        <v>10</v>
      </c>
      <c r="DO179" s="278">
        <f t="shared" si="207"/>
        <v>87</v>
      </c>
      <c r="DP179" s="278">
        <f t="shared" si="208"/>
        <v>0</v>
      </c>
      <c r="DQ179" s="20">
        <f t="shared" si="209"/>
        <v>86</v>
      </c>
      <c r="DR179" s="20">
        <f t="shared" si="210"/>
        <v>6</v>
      </c>
      <c r="DS179" s="337">
        <f t="shared" si="211"/>
        <v>116</v>
      </c>
      <c r="DT179" s="174">
        <f t="shared" si="212"/>
        <v>64</v>
      </c>
      <c r="DU179" s="172">
        <f t="shared" si="213"/>
        <v>116</v>
      </c>
      <c r="DV179" s="172"/>
      <c r="DW179" s="172"/>
      <c r="DX179" s="172"/>
      <c r="DY179" s="172"/>
      <c r="DZ179" s="172"/>
      <c r="EA179" s="172"/>
      <c r="EB179" s="172"/>
      <c r="EC179" s="172"/>
      <c r="ED179" s="172"/>
      <c r="EE179" s="172"/>
      <c r="EF179" s="172"/>
      <c r="EG179" s="172"/>
      <c r="EH179" s="172"/>
      <c r="EI179" s="172"/>
      <c r="EJ179" s="172"/>
      <c r="EK179" s="172"/>
      <c r="EL179" s="172"/>
      <c r="EM179" s="172"/>
      <c r="EN179" s="172"/>
      <c r="EO179" s="172"/>
      <c r="EP179" s="172"/>
      <c r="EQ179" s="172"/>
      <c r="ER179" s="172"/>
      <c r="ES179" s="172"/>
      <c r="ET179" s="172"/>
      <c r="EU179" s="172"/>
      <c r="EV179" s="172"/>
      <c r="EW179" s="172"/>
      <c r="EX179" s="172"/>
      <c r="EY179" s="172"/>
      <c r="EZ179" s="172"/>
      <c r="FA179" s="172"/>
      <c r="FB179" s="172"/>
      <c r="FC179" s="172"/>
      <c r="FD179" s="172"/>
      <c r="FE179" s="172"/>
      <c r="FF179" s="172"/>
      <c r="FG179" s="172"/>
      <c r="FH179" s="172"/>
      <c r="FI179" s="172"/>
      <c r="FJ179" s="172"/>
      <c r="FK179" s="172"/>
      <c r="FL179" s="172"/>
      <c r="FM179" s="172"/>
      <c r="FN179" s="172"/>
      <c r="FO179" s="172"/>
      <c r="FP179" s="172"/>
      <c r="FQ179" s="172"/>
      <c r="FR179" s="172"/>
      <c r="FS179" s="172"/>
      <c r="FT179" s="172"/>
      <c r="FU179" s="172"/>
      <c r="FV179" s="172"/>
      <c r="FW179" s="172"/>
      <c r="FX179" s="172"/>
      <c r="FY179" s="172"/>
      <c r="FZ179" s="172"/>
      <c r="GA179" s="172"/>
      <c r="GB179" s="172"/>
      <c r="GC179" s="172"/>
      <c r="GD179" s="172"/>
      <c r="GE179" s="172"/>
      <c r="GF179" s="172"/>
      <c r="GG179" s="172"/>
      <c r="GH179" s="172"/>
      <c r="GI179" s="172"/>
      <c r="GJ179" s="172"/>
      <c r="GK179" s="172"/>
      <c r="GL179" s="172"/>
      <c r="GM179" s="172"/>
      <c r="GN179" s="172"/>
      <c r="GO179" s="172"/>
      <c r="GP179" s="172"/>
      <c r="GQ179" s="172"/>
      <c r="GR179" s="172"/>
      <c r="GS179" s="172"/>
      <c r="GT179" s="172"/>
      <c r="GU179" s="172"/>
      <c r="GV179" s="172"/>
      <c r="GW179" s="172"/>
      <c r="GX179" s="172"/>
      <c r="GY179" s="172"/>
      <c r="GZ179" s="172"/>
      <c r="HA179" s="172"/>
      <c r="HB179" s="172"/>
      <c r="HC179" s="172"/>
      <c r="HD179" s="172"/>
      <c r="HE179" s="172"/>
      <c r="HF179" s="172"/>
      <c r="HG179" s="172"/>
      <c r="HH179" s="172"/>
      <c r="HI179" s="172"/>
      <c r="HJ179" s="172"/>
      <c r="HK179" s="172"/>
      <c r="HL179" s="172"/>
      <c r="HM179" s="172"/>
      <c r="HN179" s="172"/>
      <c r="HO179" s="172"/>
      <c r="HP179" s="172"/>
      <c r="HQ179" s="172"/>
      <c r="HR179" s="172"/>
      <c r="HS179" s="172"/>
      <c r="HT179" s="172"/>
      <c r="HU179" s="172"/>
      <c r="HV179" s="172"/>
      <c r="HW179" s="172"/>
      <c r="HX179" s="172"/>
      <c r="HY179" s="172"/>
      <c r="HZ179" s="172"/>
      <c r="IA179" s="172"/>
      <c r="IB179" s="172"/>
      <c r="IC179" s="172"/>
      <c r="ID179" s="172"/>
      <c r="IE179" s="172"/>
      <c r="IF179" s="172"/>
      <c r="IG179" s="172"/>
      <c r="IH179" s="172"/>
      <c r="II179" s="172"/>
      <c r="IJ179" s="172"/>
      <c r="IK179" s="172"/>
      <c r="IL179" s="172"/>
      <c r="IM179" s="172"/>
      <c r="IN179" s="172"/>
      <c r="IO179" s="172"/>
      <c r="IP179" s="172"/>
      <c r="IQ179" s="172"/>
      <c r="IR179" s="172"/>
      <c r="IS179" s="172"/>
      <c r="IT179" s="172"/>
      <c r="IU179" s="172"/>
      <c r="IV179" s="172"/>
      <c r="IW179" s="172"/>
      <c r="IX179" s="172"/>
      <c r="IY179" s="172"/>
      <c r="IZ179" s="172"/>
      <c r="JA179" s="172"/>
      <c r="JB179" s="172"/>
      <c r="JC179" s="172"/>
      <c r="JD179" s="172"/>
      <c r="JE179" s="172"/>
      <c r="JF179" s="172"/>
      <c r="JG179" s="172"/>
      <c r="JH179" s="172"/>
      <c r="JI179" s="172"/>
      <c r="JJ179" s="172"/>
      <c r="JK179" s="172"/>
      <c r="JL179" s="172"/>
      <c r="JM179" s="172"/>
      <c r="JN179" s="172"/>
      <c r="JO179" s="172"/>
      <c r="JP179" s="172"/>
      <c r="JQ179" s="172"/>
      <c r="JR179" s="172"/>
      <c r="JS179" s="172"/>
      <c r="JT179" s="172"/>
      <c r="JU179" s="172"/>
      <c r="JV179" s="172"/>
      <c r="JW179" s="172"/>
      <c r="JX179" s="172"/>
      <c r="JY179" s="172"/>
      <c r="JZ179" s="172"/>
      <c r="KA179" s="172"/>
      <c r="KB179" s="172"/>
      <c r="KC179" s="172"/>
      <c r="KD179" s="172"/>
      <c r="KE179" s="172"/>
      <c r="KF179" s="172"/>
      <c r="KG179" s="172"/>
      <c r="KH179" s="172"/>
      <c r="KI179" s="172"/>
      <c r="KJ179" s="172"/>
      <c r="KK179" s="172"/>
      <c r="KL179" s="172"/>
      <c r="KM179" s="172"/>
      <c r="KN179" s="172"/>
      <c r="KO179" s="172"/>
      <c r="KP179" s="172"/>
      <c r="KQ179" s="172"/>
      <c r="KR179" s="172"/>
      <c r="KS179" s="172"/>
      <c r="KT179" s="172"/>
      <c r="KU179" s="172"/>
      <c r="KV179" s="172"/>
      <c r="KW179" s="172"/>
      <c r="KX179" s="172"/>
      <c r="KY179" s="172"/>
      <c r="KZ179" s="172"/>
      <c r="LA179" s="172"/>
      <c r="LB179" s="172"/>
      <c r="LC179" s="172"/>
      <c r="LD179" s="172"/>
      <c r="LE179" s="172"/>
      <c r="LF179" s="172"/>
      <c r="LG179" s="172"/>
      <c r="LH179" s="172"/>
      <c r="LI179" s="172"/>
      <c r="LJ179" s="172"/>
      <c r="LK179" s="172"/>
      <c r="LL179" s="172"/>
      <c r="LM179" s="172"/>
      <c r="LN179" s="172"/>
      <c r="LO179" s="172"/>
      <c r="LP179" s="172"/>
      <c r="LQ179" s="172"/>
      <c r="LR179" s="172"/>
      <c r="LS179" s="172"/>
      <c r="LT179" s="172"/>
      <c r="LU179" s="172"/>
      <c r="LV179" s="172"/>
      <c r="LW179" s="172"/>
      <c r="LX179" s="172"/>
      <c r="LY179" s="172"/>
      <c r="LZ179" s="172"/>
      <c r="MA179" s="172"/>
      <c r="MB179" s="172"/>
      <c r="MC179" s="172"/>
      <c r="MD179" s="172"/>
      <c r="ME179" s="172"/>
      <c r="MF179" s="172"/>
      <c r="MG179" s="172"/>
      <c r="MH179" s="172"/>
      <c r="MI179" s="172"/>
      <c r="MJ179" s="172"/>
      <c r="MK179" s="172"/>
      <c r="ML179" s="172"/>
      <c r="MM179" s="172"/>
      <c r="MN179" s="172"/>
      <c r="MO179" s="172"/>
      <c r="MP179" s="172"/>
      <c r="MQ179" s="172"/>
      <c r="MR179" s="172"/>
      <c r="MS179" s="172"/>
      <c r="MT179" s="172"/>
      <c r="MU179" s="172"/>
      <c r="MV179" s="172"/>
      <c r="MW179" s="172"/>
      <c r="MX179" s="172"/>
      <c r="MY179" s="172"/>
      <c r="MZ179" s="172"/>
      <c r="NA179" s="172"/>
      <c r="NB179" s="172"/>
      <c r="NC179" s="172"/>
      <c r="ND179" s="172"/>
      <c r="NE179" s="172"/>
      <c r="NF179" s="172"/>
      <c r="NG179" s="172"/>
      <c r="NH179" s="172"/>
      <c r="NI179" s="172"/>
      <c r="NJ179" s="172"/>
      <c r="NK179" s="172"/>
      <c r="NL179" s="172"/>
      <c r="NM179" s="172"/>
      <c r="NN179" s="172"/>
      <c r="NO179" s="172"/>
      <c r="NP179" s="172"/>
      <c r="NQ179" s="172"/>
      <c r="NR179" s="172"/>
      <c r="NS179" s="172"/>
      <c r="NT179" s="172"/>
      <c r="NU179" s="172"/>
      <c r="NV179" s="172"/>
      <c r="NW179" s="172"/>
      <c r="NX179" s="172"/>
      <c r="NY179" s="172"/>
      <c r="NZ179" s="172"/>
      <c r="OA179" s="172"/>
      <c r="OB179" s="172"/>
      <c r="OC179" s="172"/>
      <c r="OD179" s="172"/>
      <c r="OE179" s="172"/>
      <c r="OF179" s="172"/>
      <c r="OG179" s="172"/>
      <c r="OH179" s="172"/>
      <c r="OI179" s="172"/>
      <c r="OJ179" s="172"/>
      <c r="OK179" s="172"/>
      <c r="OL179" s="172"/>
      <c r="OM179" s="172"/>
      <c r="ON179" s="172"/>
      <c r="OO179" s="172"/>
      <c r="OP179" s="172"/>
      <c r="OQ179" s="172"/>
      <c r="OR179" s="172"/>
      <c r="OS179" s="172"/>
      <c r="OT179" s="172"/>
      <c r="OU179" s="172"/>
      <c r="OV179" s="172"/>
      <c r="OW179" s="172"/>
      <c r="OX179" s="172"/>
      <c r="OY179" s="172"/>
      <c r="OZ179" s="172"/>
      <c r="PA179" s="172"/>
      <c r="PB179" s="172"/>
      <c r="PC179" s="172"/>
      <c r="PD179" s="172"/>
      <c r="PE179" s="172"/>
      <c r="PF179" s="172"/>
      <c r="PG179" s="172"/>
      <c r="PH179" s="172"/>
      <c r="PI179" s="172"/>
      <c r="PJ179" s="172"/>
      <c r="PK179" s="172"/>
      <c r="PL179" s="172"/>
      <c r="PM179" s="172"/>
      <c r="PN179" s="172"/>
      <c r="PO179" s="172"/>
      <c r="PP179" s="172"/>
      <c r="PQ179" s="172"/>
      <c r="PR179" s="172"/>
      <c r="PS179" s="172"/>
      <c r="PT179" s="172"/>
      <c r="PU179" s="172"/>
      <c r="PV179" s="172"/>
      <c r="PW179" s="172"/>
      <c r="PX179" s="172"/>
      <c r="PY179" s="172"/>
      <c r="PZ179" s="172"/>
      <c r="QA179" s="172"/>
      <c r="QB179" s="172"/>
      <c r="QC179" s="172"/>
      <c r="QD179" s="172"/>
      <c r="QE179" s="172"/>
      <c r="QF179" s="172"/>
      <c r="QG179" s="172"/>
      <c r="QH179" s="172"/>
      <c r="QI179" s="172"/>
      <c r="QJ179" s="172"/>
      <c r="QK179" s="172"/>
      <c r="QL179" s="172"/>
      <c r="QM179" s="172"/>
      <c r="QN179" s="172"/>
      <c r="QO179" s="172"/>
      <c r="QP179" s="172"/>
      <c r="QQ179" s="172"/>
      <c r="QR179" s="172"/>
      <c r="QS179" s="172"/>
      <c r="QT179" s="172"/>
      <c r="QU179" s="172"/>
      <c r="QV179" s="172"/>
      <c r="QW179" s="172"/>
      <c r="QX179" s="172"/>
      <c r="QY179" s="172"/>
      <c r="QZ179" s="172"/>
      <c r="RA179" s="172"/>
      <c r="RB179" s="172"/>
      <c r="RC179" s="172"/>
      <c r="RD179" s="172"/>
      <c r="RE179" s="172"/>
      <c r="RF179" s="172"/>
      <c r="RG179" s="172"/>
      <c r="RH179" s="172"/>
      <c r="RI179" s="172"/>
      <c r="RJ179" s="172"/>
      <c r="RK179" s="172"/>
      <c r="RL179" s="172"/>
      <c r="RM179" s="172"/>
      <c r="RN179" s="172"/>
      <c r="RO179" s="172"/>
      <c r="RP179" s="172"/>
      <c r="RQ179" s="172"/>
      <c r="RR179" s="172"/>
      <c r="RS179" s="172"/>
      <c r="RT179" s="172"/>
      <c r="RU179" s="172"/>
      <c r="RV179" s="172"/>
      <c r="RW179" s="172"/>
      <c r="RX179" s="172"/>
      <c r="RY179" s="172"/>
      <c r="RZ179" s="172"/>
      <c r="SA179" s="172"/>
      <c r="SB179" s="172"/>
      <c r="SC179" s="172"/>
      <c r="SD179" s="172"/>
      <c r="SE179" s="172"/>
      <c r="SF179" s="172"/>
      <c r="SG179" s="172"/>
      <c r="SH179" s="172"/>
      <c r="SI179" s="172"/>
      <c r="SJ179" s="172"/>
      <c r="SK179" s="172"/>
      <c r="SL179" s="172"/>
      <c r="SM179" s="172"/>
      <c r="SN179" s="172"/>
      <c r="SO179" s="172"/>
      <c r="SP179" s="172"/>
      <c r="SQ179" s="172"/>
      <c r="SR179" s="172"/>
      <c r="SS179" s="172"/>
      <c r="ST179" s="172"/>
      <c r="SU179" s="172"/>
      <c r="SV179" s="172"/>
      <c r="SW179" s="172"/>
      <c r="SX179" s="172"/>
      <c r="SY179" s="172"/>
      <c r="SZ179" s="172"/>
      <c r="TA179" s="172"/>
      <c r="TB179" s="172"/>
      <c r="TC179" s="172"/>
      <c r="TD179" s="172"/>
      <c r="TE179" s="172"/>
      <c r="TF179" s="172"/>
      <c r="TG179" s="172"/>
      <c r="TH179" s="172"/>
      <c r="TI179" s="172"/>
      <c r="TJ179" s="172"/>
      <c r="TK179" s="172"/>
      <c r="TL179" s="172"/>
      <c r="TM179" s="172"/>
      <c r="TN179" s="172"/>
      <c r="TO179" s="172"/>
      <c r="TP179" s="172"/>
      <c r="TQ179" s="172"/>
      <c r="TR179" s="172"/>
      <c r="TS179" s="172"/>
      <c r="TT179" s="172"/>
      <c r="TU179" s="172"/>
      <c r="TV179" s="172"/>
      <c r="TW179" s="172"/>
      <c r="TX179" s="172"/>
      <c r="TY179" s="172"/>
      <c r="TZ179" s="172"/>
      <c r="UA179" s="172"/>
      <c r="UB179" s="172"/>
      <c r="UC179" s="172"/>
      <c r="UD179" s="172"/>
      <c r="UE179" s="172"/>
      <c r="UF179" s="172"/>
      <c r="UG179" s="172"/>
      <c r="UH179" s="172"/>
      <c r="UI179" s="172"/>
      <c r="UJ179" s="172"/>
      <c r="UK179" s="172"/>
      <c r="UL179" s="172"/>
      <c r="UM179" s="172"/>
      <c r="UN179" s="172"/>
      <c r="UO179" s="172"/>
      <c r="UP179" s="172"/>
      <c r="UQ179" s="172"/>
      <c r="UR179" s="172"/>
      <c r="US179" s="172"/>
      <c r="UT179" s="172"/>
      <c r="UU179" s="172"/>
      <c r="UV179" s="172"/>
      <c r="UW179" s="172"/>
      <c r="UX179" s="172"/>
      <c r="UY179" s="172"/>
      <c r="UZ179" s="172"/>
      <c r="VA179" s="172"/>
      <c r="VB179" s="172"/>
      <c r="VC179" s="172"/>
      <c r="VD179" s="172"/>
      <c r="VE179" s="172"/>
      <c r="VF179" s="172"/>
      <c r="VG179" s="172"/>
      <c r="VH179" s="172"/>
      <c r="VI179" s="172"/>
      <c r="VJ179" s="172"/>
      <c r="VK179" s="172"/>
      <c r="VL179" s="172"/>
      <c r="VM179" s="172"/>
      <c r="VN179" s="172"/>
      <c r="VO179" s="172"/>
      <c r="VP179" s="172"/>
      <c r="VQ179" s="172"/>
      <c r="VR179" s="172"/>
      <c r="VS179" s="172"/>
      <c r="VT179" s="172"/>
      <c r="VU179" s="172"/>
      <c r="VV179" s="172"/>
      <c r="VW179" s="172"/>
      <c r="VX179" s="172"/>
      <c r="VY179" s="172"/>
      <c r="VZ179" s="172"/>
      <c r="WA179" s="172"/>
      <c r="WB179" s="172"/>
      <c r="WC179" s="172"/>
      <c r="WD179" s="172"/>
      <c r="WE179" s="172"/>
      <c r="WF179" s="172"/>
      <c r="WG179" s="172"/>
      <c r="WH179" s="172"/>
      <c r="WI179" s="172"/>
      <c r="WJ179" s="172"/>
      <c r="WK179" s="172"/>
      <c r="WL179" s="172"/>
      <c r="WM179" s="172"/>
      <c r="WN179" s="172"/>
      <c r="WO179" s="172"/>
      <c r="WP179" s="172"/>
      <c r="WQ179" s="172"/>
      <c r="WR179" s="172"/>
      <c r="WS179" s="172"/>
      <c r="WT179" s="172"/>
      <c r="WU179" s="172"/>
      <c r="WV179" s="172"/>
      <c r="WW179" s="172"/>
      <c r="WX179" s="172"/>
      <c r="WY179" s="172"/>
      <c r="WZ179" s="172"/>
      <c r="XA179" s="172"/>
      <c r="XB179" s="172"/>
      <c r="XC179" s="172"/>
      <c r="XD179" s="172"/>
      <c r="XE179" s="172"/>
      <c r="XF179" s="172"/>
      <c r="XG179" s="172"/>
      <c r="XH179" s="172"/>
      <c r="XI179" s="172"/>
      <c r="XJ179" s="172"/>
      <c r="XK179" s="172"/>
      <c r="XL179" s="172"/>
      <c r="XM179" s="172"/>
      <c r="XN179" s="172"/>
      <c r="XO179" s="172"/>
      <c r="XP179" s="172"/>
      <c r="XQ179" s="172"/>
      <c r="XR179" s="172"/>
      <c r="XS179" s="172"/>
      <c r="XT179" s="172"/>
      <c r="XU179" s="172"/>
      <c r="XV179" s="172"/>
      <c r="XW179" s="172"/>
      <c r="XX179" s="172"/>
      <c r="XY179" s="172"/>
      <c r="XZ179" s="172"/>
      <c r="YA179" s="172"/>
      <c r="YB179" s="172"/>
      <c r="YC179" s="172"/>
      <c r="YD179" s="172"/>
      <c r="YE179" s="172"/>
      <c r="YF179" s="172"/>
      <c r="YG179" s="172"/>
      <c r="YH179" s="172"/>
      <c r="YI179" s="172"/>
      <c r="YJ179" s="172"/>
      <c r="YK179" s="172"/>
      <c r="YL179" s="172"/>
      <c r="YM179" s="172"/>
      <c r="YN179" s="172"/>
      <c r="YO179" s="172"/>
      <c r="YP179" s="172"/>
      <c r="YQ179" s="172"/>
      <c r="YR179" s="172"/>
      <c r="YS179" s="172"/>
      <c r="YT179" s="172"/>
      <c r="YU179" s="172"/>
      <c r="YV179" s="172"/>
      <c r="YW179" s="172"/>
      <c r="YX179" s="172"/>
      <c r="YY179" s="172"/>
      <c r="YZ179" s="172"/>
      <c r="ZA179" s="172"/>
      <c r="ZB179" s="172"/>
      <c r="ZC179" s="172"/>
      <c r="ZD179" s="172"/>
      <c r="ZE179" s="172"/>
      <c r="ZF179" s="172"/>
      <c r="ZG179" s="172"/>
      <c r="ZH179" s="172"/>
      <c r="ZI179" s="172"/>
      <c r="ZJ179" s="172"/>
      <c r="ZK179" s="172"/>
      <c r="ZL179" s="172"/>
      <c r="ZM179" s="172"/>
      <c r="ZN179" s="172"/>
      <c r="ZO179" s="172"/>
      <c r="ZP179" s="172"/>
      <c r="ZQ179" s="172"/>
      <c r="ZR179" s="172"/>
      <c r="ZS179" s="172"/>
      <c r="ZT179" s="172"/>
      <c r="ZU179" s="172"/>
      <c r="ZV179" s="172"/>
      <c r="ZW179" s="172"/>
      <c r="ZX179" s="172"/>
      <c r="ZY179" s="172"/>
      <c r="ZZ179" s="172"/>
      <c r="AAA179" s="172"/>
      <c r="AAB179" s="172"/>
      <c r="AAC179" s="172"/>
      <c r="AAD179" s="172"/>
      <c r="AAE179" s="172"/>
      <c r="AAF179" s="172"/>
      <c r="AAG179" s="172"/>
      <c r="AAH179" s="172"/>
      <c r="AAI179" s="172"/>
      <c r="AAJ179" s="172"/>
      <c r="AAK179" s="172"/>
      <c r="AAL179" s="172"/>
      <c r="AAM179" s="172"/>
      <c r="AAN179" s="172"/>
      <c r="AAO179" s="172"/>
      <c r="AAP179" s="172"/>
      <c r="AAQ179" s="172"/>
      <c r="AAR179" s="172"/>
      <c r="AAS179" s="172"/>
      <c r="AAT179" s="172"/>
      <c r="AAU179" s="172"/>
      <c r="AAV179" s="172"/>
      <c r="AAW179" s="172"/>
      <c r="AAX179" s="172"/>
      <c r="AAY179" s="172"/>
      <c r="AAZ179" s="172"/>
      <c r="ABA179" s="172"/>
      <c r="ABB179" s="172"/>
      <c r="ABC179" s="172"/>
      <c r="ABD179" s="172"/>
      <c r="ABE179" s="172"/>
      <c r="ABF179" s="172"/>
      <c r="ABG179" s="172"/>
      <c r="ABH179" s="172"/>
      <c r="ABI179" s="172"/>
      <c r="ABJ179" s="172"/>
      <c r="ABK179" s="172"/>
      <c r="ABL179" s="172"/>
      <c r="ABM179" s="172"/>
      <c r="ABN179" s="172"/>
      <c r="ABO179" s="172"/>
      <c r="ABP179" s="172"/>
      <c r="ABQ179" s="172"/>
      <c r="ABR179" s="172"/>
      <c r="ABS179" s="172"/>
      <c r="ABT179" s="172"/>
      <c r="ABU179" s="172"/>
      <c r="ABV179" s="172"/>
      <c r="ABW179" s="172"/>
      <c r="ABX179" s="172"/>
      <c r="ABY179" s="172"/>
      <c r="ABZ179" s="172"/>
      <c r="ACA179" s="172"/>
      <c r="ACB179" s="172"/>
      <c r="ACC179" s="172"/>
      <c r="ACD179" s="172"/>
      <c r="ACE179" s="172"/>
      <c r="ACF179" s="172"/>
      <c r="ACG179" s="172"/>
      <c r="ACH179" s="172"/>
      <c r="ACI179" s="172"/>
      <c r="ACJ179" s="172"/>
      <c r="ACK179" s="172"/>
      <c r="ACL179" s="172"/>
      <c r="ACM179" s="172"/>
      <c r="ACN179" s="172"/>
      <c r="ACO179" s="172"/>
      <c r="ACP179" s="172"/>
      <c r="ACQ179" s="172"/>
      <c r="ACR179" s="172"/>
      <c r="ACS179" s="172"/>
      <c r="ACT179" s="172"/>
      <c r="ACU179" s="172"/>
      <c r="ACV179" s="172"/>
      <c r="ACW179" s="172"/>
      <c r="ACX179" s="172"/>
      <c r="ACY179" s="172"/>
      <c r="ACZ179" s="172"/>
      <c r="ADA179" s="172"/>
      <c r="ADB179" s="172"/>
      <c r="ADC179" s="172"/>
      <c r="ADD179" s="172"/>
      <c r="ADE179" s="172"/>
      <c r="ADF179" s="172"/>
      <c r="ADG179" s="172"/>
      <c r="ADH179" s="172"/>
      <c r="ADI179" s="172"/>
      <c r="ADJ179" s="172"/>
      <c r="ADK179" s="172"/>
      <c r="ADL179" s="172"/>
      <c r="ADM179" s="172"/>
      <c r="ADN179" s="172"/>
      <c r="ADO179" s="172"/>
      <c r="ADP179" s="172"/>
      <c r="ADQ179" s="172"/>
      <c r="ADR179" s="172"/>
      <c r="ADS179" s="172"/>
      <c r="ADT179" s="172"/>
      <c r="ADU179" s="172"/>
      <c r="ADV179" s="172"/>
      <c r="ADW179" s="172"/>
      <c r="ADX179" s="172"/>
      <c r="ADY179" s="172"/>
      <c r="ADZ179" s="172"/>
      <c r="AEA179" s="172"/>
      <c r="AEB179" s="172"/>
      <c r="AEC179" s="172"/>
      <c r="AED179" s="172"/>
      <c r="AEE179" s="172"/>
      <c r="AEF179" s="172"/>
      <c r="AEG179" s="172"/>
      <c r="AEH179" s="172"/>
      <c r="AEI179" s="172"/>
      <c r="AEJ179" s="172"/>
      <c r="AEK179" s="172"/>
      <c r="AEL179" s="172"/>
      <c r="AEM179" s="172"/>
      <c r="AEN179" s="172"/>
      <c r="AEO179" s="172"/>
      <c r="AEP179" s="172"/>
      <c r="AEQ179" s="172"/>
      <c r="AER179" s="172"/>
      <c r="AES179" s="172"/>
      <c r="AET179" s="172"/>
      <c r="AEU179" s="172"/>
      <c r="AEV179" s="172"/>
      <c r="AEW179" s="172"/>
      <c r="AEX179" s="172"/>
      <c r="AEY179" s="172"/>
      <c r="AEZ179" s="172"/>
      <c r="AFA179" s="172"/>
      <c r="AFB179" s="172"/>
      <c r="AFC179" s="172"/>
      <c r="AFD179" s="172"/>
      <c r="AFE179" s="172"/>
      <c r="AFF179" s="172"/>
      <c r="AFG179" s="172"/>
      <c r="AFH179" s="172"/>
      <c r="AFI179" s="172"/>
      <c r="AFJ179" s="172"/>
      <c r="AFK179" s="172"/>
      <c r="AFL179" s="172"/>
      <c r="AFM179" s="172"/>
      <c r="AFN179" s="172"/>
      <c r="AFO179" s="172"/>
      <c r="AFP179" s="172"/>
      <c r="AFQ179" s="172"/>
      <c r="AFR179" s="172"/>
      <c r="AFS179" s="172"/>
      <c r="AFT179" s="172"/>
      <c r="AFU179" s="172"/>
      <c r="AFV179" s="172"/>
      <c r="AFW179" s="172"/>
      <c r="AFX179" s="172"/>
      <c r="AFY179" s="172"/>
      <c r="AFZ179" s="172"/>
      <c r="AGA179" s="172"/>
      <c r="AGB179" s="172"/>
      <c r="AGC179" s="172"/>
      <c r="AGD179" s="172"/>
      <c r="AGE179" s="172"/>
      <c r="AGF179" s="172"/>
      <c r="AGG179" s="172"/>
      <c r="AGH179" s="172"/>
      <c r="AGI179" s="172"/>
      <c r="AGJ179" s="172"/>
      <c r="AGK179" s="172"/>
      <c r="AGL179" s="172"/>
      <c r="AGM179" s="172"/>
      <c r="AGN179" s="172"/>
      <c r="AGO179" s="172"/>
      <c r="AGP179" s="172"/>
      <c r="AGQ179" s="172"/>
      <c r="AGR179" s="172"/>
      <c r="AGS179" s="172"/>
      <c r="AGT179" s="172"/>
      <c r="AGU179" s="172"/>
      <c r="AGV179" s="172"/>
      <c r="AGW179" s="172"/>
      <c r="AGX179" s="172"/>
      <c r="AGY179" s="172"/>
      <c r="AGZ179" s="172"/>
      <c r="AHA179" s="172"/>
      <c r="AHB179" s="172"/>
      <c r="AHC179" s="172"/>
      <c r="AHD179" s="172"/>
      <c r="AHE179" s="172"/>
      <c r="AHF179" s="172"/>
      <c r="AHG179" s="172"/>
      <c r="AHH179" s="172"/>
      <c r="AHI179" s="172"/>
      <c r="AHJ179" s="172"/>
      <c r="AHK179" s="172"/>
      <c r="AHL179" s="172"/>
      <c r="AHM179" s="172"/>
      <c r="AHN179" s="172"/>
      <c r="AHO179" s="172"/>
      <c r="AHP179" s="172"/>
      <c r="AHQ179" s="172"/>
      <c r="AHR179" s="172"/>
      <c r="AHS179" s="172"/>
      <c r="AHT179" s="172"/>
      <c r="AHU179" s="172"/>
      <c r="AHV179" s="172"/>
      <c r="AHW179" s="172"/>
      <c r="AHX179" s="172"/>
      <c r="AHY179" s="172"/>
      <c r="AHZ179" s="172"/>
      <c r="AIA179" s="172"/>
      <c r="AIB179" s="172"/>
      <c r="AIC179" s="172"/>
      <c r="AID179" s="172"/>
      <c r="AIE179" s="172"/>
      <c r="AIF179" s="172"/>
      <c r="AIG179" s="172"/>
      <c r="AIH179" s="172"/>
      <c r="AII179" s="172"/>
      <c r="AIJ179" s="172"/>
      <c r="AIK179" s="172"/>
      <c r="AIL179" s="172"/>
      <c r="AIM179" s="172"/>
      <c r="AIN179" s="172"/>
      <c r="AIO179" s="172"/>
      <c r="AIP179" s="172"/>
      <c r="AIQ179" s="172"/>
      <c r="AIR179" s="172"/>
      <c r="AIS179" s="172"/>
      <c r="AIT179" s="172"/>
      <c r="AIU179" s="172"/>
      <c r="AIV179" s="172"/>
      <c r="AIW179" s="172"/>
      <c r="AIX179" s="172"/>
      <c r="AIY179" s="172"/>
      <c r="AIZ179" s="172"/>
      <c r="AJA179" s="172"/>
      <c r="AJB179" s="172"/>
      <c r="AJC179" s="172"/>
      <c r="AJD179" s="172"/>
      <c r="AJE179" s="172"/>
      <c r="AJF179" s="172"/>
      <c r="AJG179" s="172"/>
      <c r="AJH179" s="172"/>
      <c r="AJI179" s="172"/>
      <c r="AJJ179" s="172"/>
      <c r="AJK179" s="172"/>
      <c r="AJL179" s="172"/>
      <c r="AJM179" s="172"/>
      <c r="AJN179" s="172"/>
      <c r="AJO179" s="172"/>
      <c r="AJP179" s="172"/>
      <c r="AJQ179" s="172"/>
      <c r="AJR179" s="172"/>
      <c r="AJS179" s="172"/>
      <c r="AJT179" s="172"/>
      <c r="AJU179" s="172"/>
      <c r="AJV179" s="172"/>
      <c r="AJW179" s="172"/>
      <c r="AJX179" s="172"/>
      <c r="AJY179" s="172"/>
      <c r="AJZ179" s="172"/>
      <c r="AKA179" s="172"/>
      <c r="AKB179" s="172"/>
      <c r="AKC179" s="172"/>
      <c r="AKD179" s="172"/>
      <c r="AKE179" s="172"/>
      <c r="AKF179" s="172"/>
      <c r="AKG179" s="172"/>
      <c r="AKH179" s="172"/>
      <c r="AKI179" s="172"/>
      <c r="AKJ179" s="172"/>
      <c r="AKK179" s="172"/>
      <c r="AKL179" s="172"/>
      <c r="AKM179" s="172"/>
      <c r="AKN179" s="172"/>
      <c r="AKO179" s="172"/>
      <c r="AKP179" s="172"/>
      <c r="AKQ179" s="172"/>
      <c r="AKR179" s="172"/>
      <c r="AKS179" s="172"/>
      <c r="AKT179" s="172"/>
      <c r="AKU179" s="172"/>
      <c r="AKV179" s="172"/>
      <c r="AKW179" s="172"/>
      <c r="AKX179" s="172"/>
      <c r="AKY179" s="172"/>
      <c r="AKZ179" s="172"/>
      <c r="ALA179" s="172"/>
      <c r="ALB179" s="172"/>
      <c r="ALC179" s="172"/>
      <c r="ALD179" s="172"/>
      <c r="ALE179" s="172"/>
      <c r="ALF179" s="172"/>
      <c r="ALG179" s="172"/>
      <c r="ALH179" s="172"/>
      <c r="ALI179" s="172"/>
      <c r="ALJ179" s="172"/>
      <c r="ALK179" s="172"/>
      <c r="ALL179" s="172"/>
      <c r="ALM179" s="172"/>
      <c r="ALN179" s="172"/>
      <c r="ALO179" s="172"/>
      <c r="ALP179" s="172"/>
      <c r="ALQ179" s="172"/>
      <c r="ALR179" s="172"/>
      <c r="ALS179" s="172"/>
      <c r="ALT179" s="172"/>
      <c r="ALU179" s="172"/>
      <c r="ALV179" s="172"/>
      <c r="ALW179" s="172"/>
      <c r="ALX179" s="172"/>
      <c r="ALY179" s="172"/>
      <c r="ALZ179" s="172"/>
      <c r="AMA179" s="172"/>
      <c r="AMB179" s="172"/>
      <c r="AMC179" s="172"/>
      <c r="AMD179" s="172"/>
      <c r="AME179" s="172"/>
      <c r="AMF179" s="172"/>
      <c r="AMG179" s="172"/>
      <c r="AMH179" s="172"/>
      <c r="AMI179" s="172"/>
      <c r="AMJ179" s="172"/>
      <c r="AMK179" s="172"/>
      <c r="AML179" s="172"/>
    </row>
    <row r="180" spans="1:1026" s="282" customFormat="1">
      <c r="A180" s="408" t="s">
        <v>619</v>
      </c>
      <c r="B180" s="408" t="s">
        <v>620</v>
      </c>
      <c r="C180" s="154">
        <f t="shared" si="169"/>
        <v>17</v>
      </c>
      <c r="D180" s="167">
        <f t="shared" si="170"/>
        <v>68</v>
      </c>
      <c r="E180" s="166" t="str">
        <f t="shared" si="171"/>
        <v>9C</v>
      </c>
      <c r="F180" s="367" t="str">
        <f t="shared" si="172"/>
        <v>1B</v>
      </c>
      <c r="G180" s="367" t="str">
        <f t="shared" si="173"/>
        <v>0C</v>
      </c>
      <c r="H180" s="367" t="str">
        <f t="shared" si="174"/>
        <v>57</v>
      </c>
      <c r="I180" s="367" t="str">
        <f t="shared" si="175"/>
        <v>00</v>
      </c>
      <c r="J180" s="367" t="str">
        <f t="shared" si="176"/>
        <v>57</v>
      </c>
      <c r="K180" s="367" t="str">
        <f t="shared" si="177"/>
        <v>06</v>
      </c>
      <c r="L180" s="367" t="str">
        <f t="shared" si="178"/>
        <v>77</v>
      </c>
      <c r="M180" s="367" t="str">
        <f t="shared" si="179"/>
        <v>4</v>
      </c>
      <c r="N180" s="367" t="str">
        <f t="shared" si="180"/>
        <v/>
      </c>
      <c r="O180" s="156" t="str">
        <f t="shared" si="181"/>
        <v/>
      </c>
      <c r="P180" s="157" t="str">
        <f t="shared" si="225"/>
        <v>1</v>
      </c>
      <c r="Q180" s="158" t="str">
        <f t="shared" si="225"/>
        <v>0</v>
      </c>
      <c r="R180" s="158" t="str">
        <f t="shared" si="225"/>
        <v>0</v>
      </c>
      <c r="S180" s="159" t="str">
        <f t="shared" si="225"/>
        <v>1</v>
      </c>
      <c r="T180" s="158" t="str">
        <f t="shared" si="225"/>
        <v>1</v>
      </c>
      <c r="U180" s="158" t="str">
        <f t="shared" si="225"/>
        <v>1</v>
      </c>
      <c r="V180" s="158" t="str">
        <f t="shared" si="225"/>
        <v>0</v>
      </c>
      <c r="W180" s="159" t="str">
        <f t="shared" si="225"/>
        <v>0</v>
      </c>
      <c r="X180" s="158" t="str">
        <f t="shared" si="226"/>
        <v>0</v>
      </c>
      <c r="Y180" s="158" t="str">
        <f t="shared" si="226"/>
        <v>0</v>
      </c>
      <c r="Z180" s="158" t="str">
        <f t="shared" si="226"/>
        <v>0</v>
      </c>
      <c r="AA180" s="159" t="str">
        <f t="shared" si="226"/>
        <v>1</v>
      </c>
      <c r="AB180" s="161" t="str">
        <f t="shared" si="226"/>
        <v>1</v>
      </c>
      <c r="AC180" s="161" t="str">
        <f t="shared" si="226"/>
        <v>0</v>
      </c>
      <c r="AD180" s="158" t="str">
        <f t="shared" si="226"/>
        <v>1</v>
      </c>
      <c r="AE180" s="159" t="str">
        <f t="shared" si="226"/>
        <v>1</v>
      </c>
      <c r="AF180" s="367" t="str">
        <f t="shared" si="227"/>
        <v>0</v>
      </c>
      <c r="AG180" s="162" t="str">
        <f t="shared" si="227"/>
        <v>0</v>
      </c>
      <c r="AH180" s="163" t="str">
        <f t="shared" si="227"/>
        <v>0</v>
      </c>
      <c r="AI180" s="165" t="str">
        <f t="shared" si="227"/>
        <v>0</v>
      </c>
      <c r="AJ180" s="164" t="str">
        <f t="shared" si="227"/>
        <v>1</v>
      </c>
      <c r="AK180" s="164" t="str">
        <f t="shared" si="227"/>
        <v>1</v>
      </c>
      <c r="AL180" s="289" t="str">
        <f t="shared" si="227"/>
        <v>0</v>
      </c>
      <c r="AM180" s="165" t="str">
        <f t="shared" si="227"/>
        <v>0</v>
      </c>
      <c r="AN180" s="230" t="str">
        <f t="shared" si="228"/>
        <v>0</v>
      </c>
      <c r="AO180" s="230" t="str">
        <f t="shared" si="228"/>
        <v>1</v>
      </c>
      <c r="AP180" s="230" t="str">
        <f t="shared" si="228"/>
        <v>0</v>
      </c>
      <c r="AQ180" s="231" t="str">
        <f t="shared" si="228"/>
        <v>1</v>
      </c>
      <c r="AR180" s="230" t="str">
        <f t="shared" si="228"/>
        <v>0</v>
      </c>
      <c r="AS180" s="230" t="str">
        <f t="shared" si="228"/>
        <v>1</v>
      </c>
      <c r="AT180" s="230" t="str">
        <f t="shared" si="228"/>
        <v>1</v>
      </c>
      <c r="AU180" s="231" t="str">
        <f t="shared" si="228"/>
        <v>1</v>
      </c>
      <c r="AV180" s="230" t="str">
        <f t="shared" si="229"/>
        <v>0</v>
      </c>
      <c r="AW180" s="232" t="str">
        <f t="shared" si="229"/>
        <v>0</v>
      </c>
      <c r="AX180" s="232" t="str">
        <f t="shared" si="229"/>
        <v>0</v>
      </c>
      <c r="AY180" s="233" t="str">
        <f t="shared" si="229"/>
        <v>0</v>
      </c>
      <c r="AZ180" s="232" t="str">
        <f t="shared" si="229"/>
        <v>0</v>
      </c>
      <c r="BA180" s="232" t="str">
        <f t="shared" si="229"/>
        <v>0</v>
      </c>
      <c r="BB180" s="232" t="str">
        <f t="shared" si="229"/>
        <v>0</v>
      </c>
      <c r="BC180" s="233" t="str">
        <f t="shared" si="229"/>
        <v>0</v>
      </c>
      <c r="BD180" s="168" t="str">
        <f t="shared" si="230"/>
        <v>0</v>
      </c>
      <c r="BE180" s="168" t="str">
        <f t="shared" si="230"/>
        <v>1</v>
      </c>
      <c r="BF180" s="168" t="str">
        <f t="shared" si="230"/>
        <v>0</v>
      </c>
      <c r="BG180" s="169" t="str">
        <f t="shared" si="230"/>
        <v>1</v>
      </c>
      <c r="BH180" s="168" t="str">
        <f t="shared" si="230"/>
        <v>0</v>
      </c>
      <c r="BI180" s="168" t="str">
        <f t="shared" si="230"/>
        <v>1</v>
      </c>
      <c r="BJ180" s="168" t="str">
        <f t="shared" si="230"/>
        <v>1</v>
      </c>
      <c r="BK180" s="169" t="str">
        <f t="shared" si="230"/>
        <v>1</v>
      </c>
      <c r="BL180" s="168" t="str">
        <f t="shared" si="231"/>
        <v>0</v>
      </c>
      <c r="BM180" s="168" t="str">
        <f t="shared" si="231"/>
        <v>0</v>
      </c>
      <c r="BN180" s="168" t="str">
        <f t="shared" si="231"/>
        <v>0</v>
      </c>
      <c r="BO180" s="169" t="str">
        <f t="shared" si="231"/>
        <v>0</v>
      </c>
      <c r="BP180" s="168" t="str">
        <f t="shared" si="231"/>
        <v>0</v>
      </c>
      <c r="BQ180" s="168" t="str">
        <f t="shared" si="231"/>
        <v>1</v>
      </c>
      <c r="BR180" s="168" t="str">
        <f t="shared" si="231"/>
        <v>1</v>
      </c>
      <c r="BS180" s="169" t="str">
        <f t="shared" si="231"/>
        <v>0</v>
      </c>
      <c r="BT180" s="302" t="str">
        <f t="shared" si="232"/>
        <v>0</v>
      </c>
      <c r="BU180" s="302" t="str">
        <f t="shared" si="232"/>
        <v>1</v>
      </c>
      <c r="BV180" s="302" t="str">
        <f t="shared" si="232"/>
        <v>1</v>
      </c>
      <c r="BW180" s="303" t="str">
        <f t="shared" si="232"/>
        <v>1</v>
      </c>
      <c r="BX180" s="302" t="str">
        <f t="shared" si="232"/>
        <v>0</v>
      </c>
      <c r="BY180" s="302" t="str">
        <f t="shared" si="232"/>
        <v>1</v>
      </c>
      <c r="BZ180" s="302" t="str">
        <f t="shared" si="232"/>
        <v>1</v>
      </c>
      <c r="CA180" s="303" t="str">
        <f t="shared" si="232"/>
        <v>1</v>
      </c>
      <c r="CB180" s="164" t="str">
        <f t="shared" si="233"/>
        <v>0</v>
      </c>
      <c r="CC180" s="289" t="str">
        <f t="shared" si="233"/>
        <v>1</v>
      </c>
      <c r="CD180" s="340" t="str">
        <f t="shared" si="233"/>
        <v>0</v>
      </c>
      <c r="CE180" s="341" t="str">
        <f t="shared" si="233"/>
        <v>0</v>
      </c>
      <c r="CF180" s="340" t="str">
        <f t="shared" si="233"/>
        <v>0</v>
      </c>
      <c r="CG180" s="340" t="str">
        <f t="shared" si="233"/>
        <v>0</v>
      </c>
      <c r="CH180" s="340" t="str">
        <f t="shared" si="233"/>
        <v>0</v>
      </c>
      <c r="CI180" s="341" t="str">
        <f t="shared" si="233"/>
        <v>0</v>
      </c>
      <c r="CJ180" s="367"/>
      <c r="CK180" s="367"/>
      <c r="CL180" s="32" t="str">
        <f t="shared" si="223"/>
        <v>9C1B</v>
      </c>
      <c r="CM180" s="285">
        <f t="shared" si="182"/>
        <v>87</v>
      </c>
      <c r="CN180" s="285">
        <f t="shared" si="183"/>
        <v>97</v>
      </c>
      <c r="CO180" s="142">
        <f t="shared" si="184"/>
        <v>72.3</v>
      </c>
      <c r="CP180" s="142">
        <f t="shared" si="185"/>
        <v>22.388888888888889</v>
      </c>
      <c r="CQ180" s="154">
        <f t="shared" si="224"/>
        <v>6</v>
      </c>
      <c r="CR180" s="367"/>
      <c r="CS180" s="170">
        <f t="shared" si="186"/>
        <v>9</v>
      </c>
      <c r="CT180" s="23">
        <f t="shared" si="187"/>
        <v>12</v>
      </c>
      <c r="CU180" s="171">
        <f t="shared" si="188"/>
        <v>1</v>
      </c>
      <c r="CV180" s="23">
        <f t="shared" si="189"/>
        <v>11</v>
      </c>
      <c r="CW180" s="172">
        <f t="shared" si="190"/>
        <v>0</v>
      </c>
      <c r="CX180" s="24">
        <f t="shared" si="191"/>
        <v>12</v>
      </c>
      <c r="CY180" s="267">
        <f t="shared" si="192"/>
        <v>5</v>
      </c>
      <c r="CZ180" s="268">
        <f t="shared" si="193"/>
        <v>7</v>
      </c>
      <c r="DA180" s="267">
        <f t="shared" si="194"/>
        <v>0</v>
      </c>
      <c r="DB180" s="268">
        <f t="shared" si="195"/>
        <v>0</v>
      </c>
      <c r="DC180" s="173">
        <f t="shared" si="196"/>
        <v>5</v>
      </c>
      <c r="DD180" s="26">
        <f t="shared" si="197"/>
        <v>7</v>
      </c>
      <c r="DE180" s="173">
        <f t="shared" si="198"/>
        <v>0</v>
      </c>
      <c r="DF180" s="26">
        <f t="shared" si="199"/>
        <v>6</v>
      </c>
      <c r="DG180" s="326">
        <f t="shared" si="200"/>
        <v>7</v>
      </c>
      <c r="DH180" s="327">
        <f t="shared" si="201"/>
        <v>7</v>
      </c>
      <c r="DI180" s="172">
        <f t="shared" si="202"/>
        <v>4</v>
      </c>
      <c r="DJ180" s="24">
        <f t="shared" si="203"/>
        <v>0</v>
      </c>
      <c r="DK180" s="172"/>
      <c r="DL180" s="19">
        <f t="shared" si="204"/>
        <v>156</v>
      </c>
      <c r="DM180" s="19">
        <f t="shared" si="205"/>
        <v>27</v>
      </c>
      <c r="DN180" s="174">
        <f t="shared" si="206"/>
        <v>12</v>
      </c>
      <c r="DO180" s="278">
        <f t="shared" si="207"/>
        <v>87</v>
      </c>
      <c r="DP180" s="278">
        <f t="shared" si="208"/>
        <v>0</v>
      </c>
      <c r="DQ180" s="20">
        <f t="shared" si="209"/>
        <v>87</v>
      </c>
      <c r="DR180" s="20">
        <f t="shared" si="210"/>
        <v>6</v>
      </c>
      <c r="DS180" s="337">
        <f t="shared" si="211"/>
        <v>119</v>
      </c>
      <c r="DT180" s="174">
        <f t="shared" si="212"/>
        <v>64</v>
      </c>
      <c r="DU180" s="172">
        <f t="shared" si="213"/>
        <v>119</v>
      </c>
      <c r="DV180" s="172"/>
      <c r="DW180" s="172"/>
      <c r="DX180" s="172"/>
      <c r="DY180" s="172"/>
      <c r="DZ180" s="172"/>
      <c r="EA180" s="172"/>
      <c r="EB180" s="172"/>
      <c r="EC180" s="172"/>
      <c r="ED180" s="172"/>
      <c r="EE180" s="172"/>
      <c r="EF180" s="172"/>
      <c r="EG180" s="172"/>
      <c r="EH180" s="172"/>
      <c r="EI180" s="172"/>
      <c r="EJ180" s="172"/>
      <c r="EK180" s="172"/>
      <c r="EL180" s="172"/>
      <c r="EM180" s="172"/>
      <c r="EN180" s="172"/>
      <c r="EO180" s="172"/>
      <c r="EP180" s="172"/>
      <c r="EQ180" s="172"/>
      <c r="ER180" s="172"/>
      <c r="ES180" s="172"/>
      <c r="ET180" s="172"/>
      <c r="EU180" s="172"/>
      <c r="EV180" s="172"/>
      <c r="EW180" s="172"/>
      <c r="EX180" s="172"/>
      <c r="EY180" s="172"/>
      <c r="EZ180" s="172"/>
      <c r="FA180" s="172"/>
      <c r="FB180" s="172"/>
      <c r="FC180" s="172"/>
      <c r="FD180" s="172"/>
      <c r="FE180" s="172"/>
      <c r="FF180" s="172"/>
      <c r="FG180" s="172"/>
      <c r="FH180" s="172"/>
      <c r="FI180" s="172"/>
      <c r="FJ180" s="172"/>
      <c r="FK180" s="172"/>
      <c r="FL180" s="172"/>
      <c r="FM180" s="172"/>
      <c r="FN180" s="172"/>
      <c r="FO180" s="172"/>
      <c r="FP180" s="172"/>
      <c r="FQ180" s="172"/>
      <c r="FR180" s="172"/>
      <c r="FS180" s="172"/>
      <c r="FT180" s="172"/>
      <c r="FU180" s="172"/>
      <c r="FV180" s="172"/>
      <c r="FW180" s="172"/>
      <c r="FX180" s="172"/>
      <c r="FY180" s="172"/>
      <c r="FZ180" s="172"/>
      <c r="GA180" s="172"/>
      <c r="GB180" s="172"/>
      <c r="GC180" s="172"/>
      <c r="GD180" s="172"/>
      <c r="GE180" s="172"/>
      <c r="GF180" s="172"/>
      <c r="GG180" s="172"/>
      <c r="GH180" s="172"/>
      <c r="GI180" s="172"/>
      <c r="GJ180" s="172"/>
      <c r="GK180" s="172"/>
      <c r="GL180" s="172"/>
      <c r="GM180" s="172"/>
      <c r="GN180" s="172"/>
      <c r="GO180" s="172"/>
      <c r="GP180" s="172"/>
      <c r="GQ180" s="172"/>
      <c r="GR180" s="172"/>
      <c r="GS180" s="172"/>
      <c r="GT180" s="172"/>
      <c r="GU180" s="172"/>
      <c r="GV180" s="172"/>
      <c r="GW180" s="172"/>
      <c r="GX180" s="172"/>
      <c r="GY180" s="172"/>
      <c r="GZ180" s="172"/>
      <c r="HA180" s="172"/>
      <c r="HB180" s="172"/>
      <c r="HC180" s="172"/>
      <c r="HD180" s="172"/>
      <c r="HE180" s="172"/>
      <c r="HF180" s="172"/>
      <c r="HG180" s="172"/>
      <c r="HH180" s="172"/>
      <c r="HI180" s="172"/>
      <c r="HJ180" s="172"/>
      <c r="HK180" s="172"/>
      <c r="HL180" s="172"/>
      <c r="HM180" s="172"/>
      <c r="HN180" s="172"/>
      <c r="HO180" s="172"/>
      <c r="HP180" s="172"/>
      <c r="HQ180" s="172"/>
      <c r="HR180" s="172"/>
      <c r="HS180" s="172"/>
      <c r="HT180" s="172"/>
      <c r="HU180" s="172"/>
      <c r="HV180" s="172"/>
      <c r="HW180" s="172"/>
      <c r="HX180" s="172"/>
      <c r="HY180" s="172"/>
      <c r="HZ180" s="172"/>
      <c r="IA180" s="172"/>
      <c r="IB180" s="172"/>
      <c r="IC180" s="172"/>
      <c r="ID180" s="172"/>
      <c r="IE180" s="172"/>
      <c r="IF180" s="172"/>
      <c r="IG180" s="172"/>
      <c r="IH180" s="172"/>
      <c r="II180" s="172"/>
      <c r="IJ180" s="172"/>
      <c r="IK180" s="172"/>
      <c r="IL180" s="172"/>
      <c r="IM180" s="172"/>
      <c r="IN180" s="172"/>
      <c r="IO180" s="172"/>
      <c r="IP180" s="172"/>
      <c r="IQ180" s="172"/>
      <c r="IR180" s="172"/>
      <c r="IS180" s="172"/>
      <c r="IT180" s="172"/>
      <c r="IU180" s="172"/>
      <c r="IV180" s="172"/>
      <c r="IW180" s="172"/>
      <c r="IX180" s="172"/>
      <c r="IY180" s="172"/>
      <c r="IZ180" s="172"/>
      <c r="JA180" s="172"/>
      <c r="JB180" s="172"/>
      <c r="JC180" s="172"/>
      <c r="JD180" s="172"/>
      <c r="JE180" s="172"/>
      <c r="JF180" s="172"/>
      <c r="JG180" s="172"/>
      <c r="JH180" s="172"/>
      <c r="JI180" s="172"/>
      <c r="JJ180" s="172"/>
      <c r="JK180" s="172"/>
      <c r="JL180" s="172"/>
      <c r="JM180" s="172"/>
      <c r="JN180" s="172"/>
      <c r="JO180" s="172"/>
      <c r="JP180" s="172"/>
      <c r="JQ180" s="172"/>
      <c r="JR180" s="172"/>
      <c r="JS180" s="172"/>
      <c r="JT180" s="172"/>
      <c r="JU180" s="172"/>
      <c r="JV180" s="172"/>
      <c r="JW180" s="172"/>
      <c r="JX180" s="172"/>
      <c r="JY180" s="172"/>
      <c r="JZ180" s="172"/>
      <c r="KA180" s="172"/>
      <c r="KB180" s="172"/>
      <c r="KC180" s="172"/>
      <c r="KD180" s="172"/>
      <c r="KE180" s="172"/>
      <c r="KF180" s="172"/>
      <c r="KG180" s="172"/>
      <c r="KH180" s="172"/>
      <c r="KI180" s="172"/>
      <c r="KJ180" s="172"/>
      <c r="KK180" s="172"/>
      <c r="KL180" s="172"/>
      <c r="KM180" s="172"/>
      <c r="KN180" s="172"/>
      <c r="KO180" s="172"/>
      <c r="KP180" s="172"/>
      <c r="KQ180" s="172"/>
      <c r="KR180" s="172"/>
      <c r="KS180" s="172"/>
      <c r="KT180" s="172"/>
      <c r="KU180" s="172"/>
      <c r="KV180" s="172"/>
      <c r="KW180" s="172"/>
      <c r="KX180" s="172"/>
      <c r="KY180" s="172"/>
      <c r="KZ180" s="172"/>
      <c r="LA180" s="172"/>
      <c r="LB180" s="172"/>
      <c r="LC180" s="172"/>
      <c r="LD180" s="172"/>
      <c r="LE180" s="172"/>
      <c r="LF180" s="172"/>
      <c r="LG180" s="172"/>
      <c r="LH180" s="172"/>
      <c r="LI180" s="172"/>
      <c r="LJ180" s="172"/>
      <c r="LK180" s="172"/>
      <c r="LL180" s="172"/>
      <c r="LM180" s="172"/>
      <c r="LN180" s="172"/>
      <c r="LO180" s="172"/>
      <c r="LP180" s="172"/>
      <c r="LQ180" s="172"/>
      <c r="LR180" s="172"/>
      <c r="LS180" s="172"/>
      <c r="LT180" s="172"/>
      <c r="LU180" s="172"/>
      <c r="LV180" s="172"/>
      <c r="LW180" s="172"/>
      <c r="LX180" s="172"/>
      <c r="LY180" s="172"/>
      <c r="LZ180" s="172"/>
      <c r="MA180" s="172"/>
      <c r="MB180" s="172"/>
      <c r="MC180" s="172"/>
      <c r="MD180" s="172"/>
      <c r="ME180" s="172"/>
      <c r="MF180" s="172"/>
      <c r="MG180" s="172"/>
      <c r="MH180" s="172"/>
      <c r="MI180" s="172"/>
      <c r="MJ180" s="172"/>
      <c r="MK180" s="172"/>
      <c r="ML180" s="172"/>
      <c r="MM180" s="172"/>
      <c r="MN180" s="172"/>
      <c r="MO180" s="172"/>
      <c r="MP180" s="172"/>
      <c r="MQ180" s="172"/>
      <c r="MR180" s="172"/>
      <c r="MS180" s="172"/>
      <c r="MT180" s="172"/>
      <c r="MU180" s="172"/>
      <c r="MV180" s="172"/>
      <c r="MW180" s="172"/>
      <c r="MX180" s="172"/>
      <c r="MY180" s="172"/>
      <c r="MZ180" s="172"/>
      <c r="NA180" s="172"/>
      <c r="NB180" s="172"/>
      <c r="NC180" s="172"/>
      <c r="ND180" s="172"/>
      <c r="NE180" s="172"/>
      <c r="NF180" s="172"/>
      <c r="NG180" s="172"/>
      <c r="NH180" s="172"/>
      <c r="NI180" s="172"/>
      <c r="NJ180" s="172"/>
      <c r="NK180" s="172"/>
      <c r="NL180" s="172"/>
      <c r="NM180" s="172"/>
      <c r="NN180" s="172"/>
      <c r="NO180" s="172"/>
      <c r="NP180" s="172"/>
      <c r="NQ180" s="172"/>
      <c r="NR180" s="172"/>
      <c r="NS180" s="172"/>
      <c r="NT180" s="172"/>
      <c r="NU180" s="172"/>
      <c r="NV180" s="172"/>
      <c r="NW180" s="172"/>
      <c r="NX180" s="172"/>
      <c r="NY180" s="172"/>
      <c r="NZ180" s="172"/>
      <c r="OA180" s="172"/>
      <c r="OB180" s="172"/>
      <c r="OC180" s="172"/>
      <c r="OD180" s="172"/>
      <c r="OE180" s="172"/>
      <c r="OF180" s="172"/>
      <c r="OG180" s="172"/>
      <c r="OH180" s="172"/>
      <c r="OI180" s="172"/>
      <c r="OJ180" s="172"/>
      <c r="OK180" s="172"/>
      <c r="OL180" s="172"/>
      <c r="OM180" s="172"/>
      <c r="ON180" s="172"/>
      <c r="OO180" s="172"/>
      <c r="OP180" s="172"/>
      <c r="OQ180" s="172"/>
      <c r="OR180" s="172"/>
      <c r="OS180" s="172"/>
      <c r="OT180" s="172"/>
      <c r="OU180" s="172"/>
      <c r="OV180" s="172"/>
      <c r="OW180" s="172"/>
      <c r="OX180" s="172"/>
      <c r="OY180" s="172"/>
      <c r="OZ180" s="172"/>
      <c r="PA180" s="172"/>
      <c r="PB180" s="172"/>
      <c r="PC180" s="172"/>
      <c r="PD180" s="172"/>
      <c r="PE180" s="172"/>
      <c r="PF180" s="172"/>
      <c r="PG180" s="172"/>
      <c r="PH180" s="172"/>
      <c r="PI180" s="172"/>
      <c r="PJ180" s="172"/>
      <c r="PK180" s="172"/>
      <c r="PL180" s="172"/>
      <c r="PM180" s="172"/>
      <c r="PN180" s="172"/>
      <c r="PO180" s="172"/>
      <c r="PP180" s="172"/>
      <c r="PQ180" s="172"/>
      <c r="PR180" s="172"/>
      <c r="PS180" s="172"/>
      <c r="PT180" s="172"/>
      <c r="PU180" s="172"/>
      <c r="PV180" s="172"/>
      <c r="PW180" s="172"/>
      <c r="PX180" s="172"/>
      <c r="PY180" s="172"/>
      <c r="PZ180" s="172"/>
      <c r="QA180" s="172"/>
      <c r="QB180" s="172"/>
      <c r="QC180" s="172"/>
      <c r="QD180" s="172"/>
      <c r="QE180" s="172"/>
      <c r="QF180" s="172"/>
      <c r="QG180" s="172"/>
      <c r="QH180" s="172"/>
      <c r="QI180" s="172"/>
      <c r="QJ180" s="172"/>
      <c r="QK180" s="172"/>
      <c r="QL180" s="172"/>
      <c r="QM180" s="172"/>
      <c r="QN180" s="172"/>
      <c r="QO180" s="172"/>
      <c r="QP180" s="172"/>
      <c r="QQ180" s="172"/>
      <c r="QR180" s="172"/>
      <c r="QS180" s="172"/>
      <c r="QT180" s="172"/>
      <c r="QU180" s="172"/>
      <c r="QV180" s="172"/>
      <c r="QW180" s="172"/>
      <c r="QX180" s="172"/>
      <c r="QY180" s="172"/>
      <c r="QZ180" s="172"/>
      <c r="RA180" s="172"/>
      <c r="RB180" s="172"/>
      <c r="RC180" s="172"/>
      <c r="RD180" s="172"/>
      <c r="RE180" s="172"/>
      <c r="RF180" s="172"/>
      <c r="RG180" s="172"/>
      <c r="RH180" s="172"/>
      <c r="RI180" s="172"/>
      <c r="RJ180" s="172"/>
      <c r="RK180" s="172"/>
      <c r="RL180" s="172"/>
      <c r="RM180" s="172"/>
      <c r="RN180" s="172"/>
      <c r="RO180" s="172"/>
      <c r="RP180" s="172"/>
      <c r="RQ180" s="172"/>
      <c r="RR180" s="172"/>
      <c r="RS180" s="172"/>
      <c r="RT180" s="172"/>
      <c r="RU180" s="172"/>
      <c r="RV180" s="172"/>
      <c r="RW180" s="172"/>
      <c r="RX180" s="172"/>
      <c r="RY180" s="172"/>
      <c r="RZ180" s="172"/>
      <c r="SA180" s="172"/>
      <c r="SB180" s="172"/>
      <c r="SC180" s="172"/>
      <c r="SD180" s="172"/>
      <c r="SE180" s="172"/>
      <c r="SF180" s="172"/>
      <c r="SG180" s="172"/>
      <c r="SH180" s="172"/>
      <c r="SI180" s="172"/>
      <c r="SJ180" s="172"/>
      <c r="SK180" s="172"/>
      <c r="SL180" s="172"/>
      <c r="SM180" s="172"/>
      <c r="SN180" s="172"/>
      <c r="SO180" s="172"/>
      <c r="SP180" s="172"/>
      <c r="SQ180" s="172"/>
      <c r="SR180" s="172"/>
      <c r="SS180" s="172"/>
      <c r="ST180" s="172"/>
      <c r="SU180" s="172"/>
      <c r="SV180" s="172"/>
      <c r="SW180" s="172"/>
      <c r="SX180" s="172"/>
      <c r="SY180" s="172"/>
      <c r="SZ180" s="172"/>
      <c r="TA180" s="172"/>
      <c r="TB180" s="172"/>
      <c r="TC180" s="172"/>
      <c r="TD180" s="172"/>
      <c r="TE180" s="172"/>
      <c r="TF180" s="172"/>
      <c r="TG180" s="172"/>
      <c r="TH180" s="172"/>
      <c r="TI180" s="172"/>
      <c r="TJ180" s="172"/>
      <c r="TK180" s="172"/>
      <c r="TL180" s="172"/>
      <c r="TM180" s="172"/>
      <c r="TN180" s="172"/>
      <c r="TO180" s="172"/>
      <c r="TP180" s="172"/>
      <c r="TQ180" s="172"/>
      <c r="TR180" s="172"/>
      <c r="TS180" s="172"/>
      <c r="TT180" s="172"/>
      <c r="TU180" s="172"/>
      <c r="TV180" s="172"/>
      <c r="TW180" s="172"/>
      <c r="TX180" s="172"/>
      <c r="TY180" s="172"/>
      <c r="TZ180" s="172"/>
      <c r="UA180" s="172"/>
      <c r="UB180" s="172"/>
      <c r="UC180" s="172"/>
      <c r="UD180" s="172"/>
      <c r="UE180" s="172"/>
      <c r="UF180" s="172"/>
      <c r="UG180" s="172"/>
      <c r="UH180" s="172"/>
      <c r="UI180" s="172"/>
      <c r="UJ180" s="172"/>
      <c r="UK180" s="172"/>
      <c r="UL180" s="172"/>
      <c r="UM180" s="172"/>
      <c r="UN180" s="172"/>
      <c r="UO180" s="172"/>
      <c r="UP180" s="172"/>
      <c r="UQ180" s="172"/>
      <c r="UR180" s="172"/>
      <c r="US180" s="172"/>
      <c r="UT180" s="172"/>
      <c r="UU180" s="172"/>
      <c r="UV180" s="172"/>
      <c r="UW180" s="172"/>
      <c r="UX180" s="172"/>
      <c r="UY180" s="172"/>
      <c r="UZ180" s="172"/>
      <c r="VA180" s="172"/>
      <c r="VB180" s="172"/>
      <c r="VC180" s="172"/>
      <c r="VD180" s="172"/>
      <c r="VE180" s="172"/>
      <c r="VF180" s="172"/>
      <c r="VG180" s="172"/>
      <c r="VH180" s="172"/>
      <c r="VI180" s="172"/>
      <c r="VJ180" s="172"/>
      <c r="VK180" s="172"/>
      <c r="VL180" s="172"/>
      <c r="VM180" s="172"/>
      <c r="VN180" s="172"/>
      <c r="VO180" s="172"/>
      <c r="VP180" s="172"/>
      <c r="VQ180" s="172"/>
      <c r="VR180" s="172"/>
      <c r="VS180" s="172"/>
      <c r="VT180" s="172"/>
      <c r="VU180" s="172"/>
      <c r="VV180" s="172"/>
      <c r="VW180" s="172"/>
      <c r="VX180" s="172"/>
      <c r="VY180" s="172"/>
      <c r="VZ180" s="172"/>
      <c r="WA180" s="172"/>
      <c r="WB180" s="172"/>
      <c r="WC180" s="172"/>
      <c r="WD180" s="172"/>
      <c r="WE180" s="172"/>
      <c r="WF180" s="172"/>
      <c r="WG180" s="172"/>
      <c r="WH180" s="172"/>
      <c r="WI180" s="172"/>
      <c r="WJ180" s="172"/>
      <c r="WK180" s="172"/>
      <c r="WL180" s="172"/>
      <c r="WM180" s="172"/>
      <c r="WN180" s="172"/>
      <c r="WO180" s="172"/>
      <c r="WP180" s="172"/>
      <c r="WQ180" s="172"/>
      <c r="WR180" s="172"/>
      <c r="WS180" s="172"/>
      <c r="WT180" s="172"/>
      <c r="WU180" s="172"/>
      <c r="WV180" s="172"/>
      <c r="WW180" s="172"/>
      <c r="WX180" s="172"/>
      <c r="WY180" s="172"/>
      <c r="WZ180" s="172"/>
      <c r="XA180" s="172"/>
      <c r="XB180" s="172"/>
      <c r="XC180" s="172"/>
      <c r="XD180" s="172"/>
      <c r="XE180" s="172"/>
      <c r="XF180" s="172"/>
      <c r="XG180" s="172"/>
      <c r="XH180" s="172"/>
      <c r="XI180" s="172"/>
      <c r="XJ180" s="172"/>
      <c r="XK180" s="172"/>
      <c r="XL180" s="172"/>
      <c r="XM180" s="172"/>
      <c r="XN180" s="172"/>
      <c r="XO180" s="172"/>
      <c r="XP180" s="172"/>
      <c r="XQ180" s="172"/>
      <c r="XR180" s="172"/>
      <c r="XS180" s="172"/>
      <c r="XT180" s="172"/>
      <c r="XU180" s="172"/>
      <c r="XV180" s="172"/>
      <c r="XW180" s="172"/>
      <c r="XX180" s="172"/>
      <c r="XY180" s="172"/>
      <c r="XZ180" s="172"/>
      <c r="YA180" s="172"/>
      <c r="YB180" s="172"/>
      <c r="YC180" s="172"/>
      <c r="YD180" s="172"/>
      <c r="YE180" s="172"/>
      <c r="YF180" s="172"/>
      <c r="YG180" s="172"/>
      <c r="YH180" s="172"/>
      <c r="YI180" s="172"/>
      <c r="YJ180" s="172"/>
      <c r="YK180" s="172"/>
      <c r="YL180" s="172"/>
      <c r="YM180" s="172"/>
      <c r="YN180" s="172"/>
      <c r="YO180" s="172"/>
      <c r="YP180" s="172"/>
      <c r="YQ180" s="172"/>
      <c r="YR180" s="172"/>
      <c r="YS180" s="172"/>
      <c r="YT180" s="172"/>
      <c r="YU180" s="172"/>
      <c r="YV180" s="172"/>
      <c r="YW180" s="172"/>
      <c r="YX180" s="172"/>
      <c r="YY180" s="172"/>
      <c r="YZ180" s="172"/>
      <c r="ZA180" s="172"/>
      <c r="ZB180" s="172"/>
      <c r="ZC180" s="172"/>
      <c r="ZD180" s="172"/>
      <c r="ZE180" s="172"/>
      <c r="ZF180" s="172"/>
      <c r="ZG180" s="172"/>
      <c r="ZH180" s="172"/>
      <c r="ZI180" s="172"/>
      <c r="ZJ180" s="172"/>
      <c r="ZK180" s="172"/>
      <c r="ZL180" s="172"/>
      <c r="ZM180" s="172"/>
      <c r="ZN180" s="172"/>
      <c r="ZO180" s="172"/>
      <c r="ZP180" s="172"/>
      <c r="ZQ180" s="172"/>
      <c r="ZR180" s="172"/>
      <c r="ZS180" s="172"/>
      <c r="ZT180" s="172"/>
      <c r="ZU180" s="172"/>
      <c r="ZV180" s="172"/>
      <c r="ZW180" s="172"/>
      <c r="ZX180" s="172"/>
      <c r="ZY180" s="172"/>
      <c r="ZZ180" s="172"/>
      <c r="AAA180" s="172"/>
      <c r="AAB180" s="172"/>
      <c r="AAC180" s="172"/>
      <c r="AAD180" s="172"/>
      <c r="AAE180" s="172"/>
      <c r="AAF180" s="172"/>
      <c r="AAG180" s="172"/>
      <c r="AAH180" s="172"/>
      <c r="AAI180" s="172"/>
      <c r="AAJ180" s="172"/>
      <c r="AAK180" s="172"/>
      <c r="AAL180" s="172"/>
      <c r="AAM180" s="172"/>
      <c r="AAN180" s="172"/>
      <c r="AAO180" s="172"/>
      <c r="AAP180" s="172"/>
      <c r="AAQ180" s="172"/>
      <c r="AAR180" s="172"/>
      <c r="AAS180" s="172"/>
      <c r="AAT180" s="172"/>
      <c r="AAU180" s="172"/>
      <c r="AAV180" s="172"/>
      <c r="AAW180" s="172"/>
      <c r="AAX180" s="172"/>
      <c r="AAY180" s="172"/>
      <c r="AAZ180" s="172"/>
      <c r="ABA180" s="172"/>
      <c r="ABB180" s="172"/>
      <c r="ABC180" s="172"/>
      <c r="ABD180" s="172"/>
      <c r="ABE180" s="172"/>
      <c r="ABF180" s="172"/>
      <c r="ABG180" s="172"/>
      <c r="ABH180" s="172"/>
      <c r="ABI180" s="172"/>
      <c r="ABJ180" s="172"/>
      <c r="ABK180" s="172"/>
      <c r="ABL180" s="172"/>
      <c r="ABM180" s="172"/>
      <c r="ABN180" s="172"/>
      <c r="ABO180" s="172"/>
      <c r="ABP180" s="172"/>
      <c r="ABQ180" s="172"/>
      <c r="ABR180" s="172"/>
      <c r="ABS180" s="172"/>
      <c r="ABT180" s="172"/>
      <c r="ABU180" s="172"/>
      <c r="ABV180" s="172"/>
      <c r="ABW180" s="172"/>
      <c r="ABX180" s="172"/>
      <c r="ABY180" s="172"/>
      <c r="ABZ180" s="172"/>
      <c r="ACA180" s="172"/>
      <c r="ACB180" s="172"/>
      <c r="ACC180" s="172"/>
      <c r="ACD180" s="172"/>
      <c r="ACE180" s="172"/>
      <c r="ACF180" s="172"/>
      <c r="ACG180" s="172"/>
      <c r="ACH180" s="172"/>
      <c r="ACI180" s="172"/>
      <c r="ACJ180" s="172"/>
      <c r="ACK180" s="172"/>
      <c r="ACL180" s="172"/>
      <c r="ACM180" s="172"/>
      <c r="ACN180" s="172"/>
      <c r="ACO180" s="172"/>
      <c r="ACP180" s="172"/>
      <c r="ACQ180" s="172"/>
      <c r="ACR180" s="172"/>
      <c r="ACS180" s="172"/>
      <c r="ACT180" s="172"/>
      <c r="ACU180" s="172"/>
      <c r="ACV180" s="172"/>
      <c r="ACW180" s="172"/>
      <c r="ACX180" s="172"/>
      <c r="ACY180" s="172"/>
      <c r="ACZ180" s="172"/>
      <c r="ADA180" s="172"/>
      <c r="ADB180" s="172"/>
      <c r="ADC180" s="172"/>
      <c r="ADD180" s="172"/>
      <c r="ADE180" s="172"/>
      <c r="ADF180" s="172"/>
      <c r="ADG180" s="172"/>
      <c r="ADH180" s="172"/>
      <c r="ADI180" s="172"/>
      <c r="ADJ180" s="172"/>
      <c r="ADK180" s="172"/>
      <c r="ADL180" s="172"/>
      <c r="ADM180" s="172"/>
      <c r="ADN180" s="172"/>
      <c r="ADO180" s="172"/>
      <c r="ADP180" s="172"/>
      <c r="ADQ180" s="172"/>
      <c r="ADR180" s="172"/>
      <c r="ADS180" s="172"/>
      <c r="ADT180" s="172"/>
      <c r="ADU180" s="172"/>
      <c r="ADV180" s="172"/>
      <c r="ADW180" s="172"/>
      <c r="ADX180" s="172"/>
      <c r="ADY180" s="172"/>
      <c r="ADZ180" s="172"/>
      <c r="AEA180" s="172"/>
      <c r="AEB180" s="172"/>
      <c r="AEC180" s="172"/>
      <c r="AED180" s="172"/>
      <c r="AEE180" s="172"/>
      <c r="AEF180" s="172"/>
      <c r="AEG180" s="172"/>
      <c r="AEH180" s="172"/>
      <c r="AEI180" s="172"/>
      <c r="AEJ180" s="172"/>
      <c r="AEK180" s="172"/>
      <c r="AEL180" s="172"/>
      <c r="AEM180" s="172"/>
      <c r="AEN180" s="172"/>
      <c r="AEO180" s="172"/>
      <c r="AEP180" s="172"/>
      <c r="AEQ180" s="172"/>
      <c r="AER180" s="172"/>
      <c r="AES180" s="172"/>
      <c r="AET180" s="172"/>
      <c r="AEU180" s="172"/>
      <c r="AEV180" s="172"/>
      <c r="AEW180" s="172"/>
      <c r="AEX180" s="172"/>
      <c r="AEY180" s="172"/>
      <c r="AEZ180" s="172"/>
      <c r="AFA180" s="172"/>
      <c r="AFB180" s="172"/>
      <c r="AFC180" s="172"/>
      <c r="AFD180" s="172"/>
      <c r="AFE180" s="172"/>
      <c r="AFF180" s="172"/>
      <c r="AFG180" s="172"/>
      <c r="AFH180" s="172"/>
      <c r="AFI180" s="172"/>
      <c r="AFJ180" s="172"/>
      <c r="AFK180" s="172"/>
      <c r="AFL180" s="172"/>
      <c r="AFM180" s="172"/>
      <c r="AFN180" s="172"/>
      <c r="AFO180" s="172"/>
      <c r="AFP180" s="172"/>
      <c r="AFQ180" s="172"/>
      <c r="AFR180" s="172"/>
      <c r="AFS180" s="172"/>
      <c r="AFT180" s="172"/>
      <c r="AFU180" s="172"/>
      <c r="AFV180" s="172"/>
      <c r="AFW180" s="172"/>
      <c r="AFX180" s="172"/>
      <c r="AFY180" s="172"/>
      <c r="AFZ180" s="172"/>
      <c r="AGA180" s="172"/>
      <c r="AGB180" s="172"/>
      <c r="AGC180" s="172"/>
      <c r="AGD180" s="172"/>
      <c r="AGE180" s="172"/>
      <c r="AGF180" s="172"/>
      <c r="AGG180" s="172"/>
      <c r="AGH180" s="172"/>
      <c r="AGI180" s="172"/>
      <c r="AGJ180" s="172"/>
      <c r="AGK180" s="172"/>
      <c r="AGL180" s="172"/>
      <c r="AGM180" s="172"/>
      <c r="AGN180" s="172"/>
      <c r="AGO180" s="172"/>
      <c r="AGP180" s="172"/>
      <c r="AGQ180" s="172"/>
      <c r="AGR180" s="172"/>
      <c r="AGS180" s="172"/>
      <c r="AGT180" s="172"/>
      <c r="AGU180" s="172"/>
      <c r="AGV180" s="172"/>
      <c r="AGW180" s="172"/>
      <c r="AGX180" s="172"/>
      <c r="AGY180" s="172"/>
      <c r="AGZ180" s="172"/>
      <c r="AHA180" s="172"/>
      <c r="AHB180" s="172"/>
      <c r="AHC180" s="172"/>
      <c r="AHD180" s="172"/>
      <c r="AHE180" s="172"/>
      <c r="AHF180" s="172"/>
      <c r="AHG180" s="172"/>
      <c r="AHH180" s="172"/>
      <c r="AHI180" s="172"/>
      <c r="AHJ180" s="172"/>
      <c r="AHK180" s="172"/>
      <c r="AHL180" s="172"/>
      <c r="AHM180" s="172"/>
      <c r="AHN180" s="172"/>
      <c r="AHO180" s="172"/>
      <c r="AHP180" s="172"/>
      <c r="AHQ180" s="172"/>
      <c r="AHR180" s="172"/>
      <c r="AHS180" s="172"/>
      <c r="AHT180" s="172"/>
      <c r="AHU180" s="172"/>
      <c r="AHV180" s="172"/>
      <c r="AHW180" s="172"/>
      <c r="AHX180" s="172"/>
      <c r="AHY180" s="172"/>
      <c r="AHZ180" s="172"/>
      <c r="AIA180" s="172"/>
      <c r="AIB180" s="172"/>
      <c r="AIC180" s="172"/>
      <c r="AID180" s="172"/>
      <c r="AIE180" s="172"/>
      <c r="AIF180" s="172"/>
      <c r="AIG180" s="172"/>
      <c r="AIH180" s="172"/>
      <c r="AII180" s="172"/>
      <c r="AIJ180" s="172"/>
      <c r="AIK180" s="172"/>
      <c r="AIL180" s="172"/>
      <c r="AIM180" s="172"/>
      <c r="AIN180" s="172"/>
      <c r="AIO180" s="172"/>
      <c r="AIP180" s="172"/>
      <c r="AIQ180" s="172"/>
      <c r="AIR180" s="172"/>
      <c r="AIS180" s="172"/>
      <c r="AIT180" s="172"/>
      <c r="AIU180" s="172"/>
      <c r="AIV180" s="172"/>
      <c r="AIW180" s="172"/>
      <c r="AIX180" s="172"/>
      <c r="AIY180" s="172"/>
      <c r="AIZ180" s="172"/>
      <c r="AJA180" s="172"/>
      <c r="AJB180" s="172"/>
      <c r="AJC180" s="172"/>
      <c r="AJD180" s="172"/>
      <c r="AJE180" s="172"/>
      <c r="AJF180" s="172"/>
      <c r="AJG180" s="172"/>
      <c r="AJH180" s="172"/>
      <c r="AJI180" s="172"/>
      <c r="AJJ180" s="172"/>
      <c r="AJK180" s="172"/>
      <c r="AJL180" s="172"/>
      <c r="AJM180" s="172"/>
      <c r="AJN180" s="172"/>
      <c r="AJO180" s="172"/>
      <c r="AJP180" s="172"/>
      <c r="AJQ180" s="172"/>
      <c r="AJR180" s="172"/>
      <c r="AJS180" s="172"/>
      <c r="AJT180" s="172"/>
      <c r="AJU180" s="172"/>
      <c r="AJV180" s="172"/>
      <c r="AJW180" s="172"/>
      <c r="AJX180" s="172"/>
      <c r="AJY180" s="172"/>
      <c r="AJZ180" s="172"/>
      <c r="AKA180" s="172"/>
      <c r="AKB180" s="172"/>
      <c r="AKC180" s="172"/>
      <c r="AKD180" s="172"/>
      <c r="AKE180" s="172"/>
      <c r="AKF180" s="172"/>
      <c r="AKG180" s="172"/>
      <c r="AKH180" s="172"/>
      <c r="AKI180" s="172"/>
      <c r="AKJ180" s="172"/>
      <c r="AKK180" s="172"/>
      <c r="AKL180" s="172"/>
      <c r="AKM180" s="172"/>
      <c r="AKN180" s="172"/>
      <c r="AKO180" s="172"/>
      <c r="AKP180" s="172"/>
      <c r="AKQ180" s="172"/>
      <c r="AKR180" s="172"/>
      <c r="AKS180" s="172"/>
      <c r="AKT180" s="172"/>
      <c r="AKU180" s="172"/>
      <c r="AKV180" s="172"/>
      <c r="AKW180" s="172"/>
      <c r="AKX180" s="172"/>
      <c r="AKY180" s="172"/>
      <c r="AKZ180" s="172"/>
      <c r="ALA180" s="172"/>
      <c r="ALB180" s="172"/>
      <c r="ALC180" s="172"/>
      <c r="ALD180" s="172"/>
      <c r="ALE180" s="172"/>
      <c r="ALF180" s="172"/>
      <c r="ALG180" s="172"/>
      <c r="ALH180" s="172"/>
      <c r="ALI180" s="172"/>
      <c r="ALJ180" s="172"/>
      <c r="ALK180" s="172"/>
      <c r="ALL180" s="172"/>
      <c r="ALM180" s="172"/>
      <c r="ALN180" s="172"/>
      <c r="ALO180" s="172"/>
      <c r="ALP180" s="172"/>
      <c r="ALQ180" s="172"/>
      <c r="ALR180" s="172"/>
      <c r="ALS180" s="172"/>
      <c r="ALT180" s="172"/>
      <c r="ALU180" s="172"/>
      <c r="ALV180" s="172"/>
      <c r="ALW180" s="172"/>
      <c r="ALX180" s="172"/>
      <c r="ALY180" s="172"/>
      <c r="ALZ180" s="172"/>
      <c r="AMA180" s="172"/>
      <c r="AMB180" s="172"/>
      <c r="AMC180" s="172"/>
      <c r="AMD180" s="172"/>
      <c r="AME180" s="172"/>
      <c r="AMF180" s="172"/>
      <c r="AMG180" s="172"/>
      <c r="AMH180" s="172"/>
      <c r="AMI180" s="172"/>
      <c r="AMJ180" s="172"/>
      <c r="AMK180" s="172"/>
      <c r="AML180" s="172"/>
    </row>
    <row r="181" spans="1:1026" s="282" customFormat="1">
      <c r="A181" s="408" t="s">
        <v>621</v>
      </c>
      <c r="B181" s="408" t="s">
        <v>622</v>
      </c>
      <c r="C181" s="154">
        <f t="shared" si="169"/>
        <v>17</v>
      </c>
      <c r="D181" s="167">
        <f t="shared" si="170"/>
        <v>68</v>
      </c>
      <c r="E181" s="166" t="str">
        <f t="shared" si="171"/>
        <v>9C</v>
      </c>
      <c r="F181" s="367" t="str">
        <f t="shared" si="172"/>
        <v>1B</v>
      </c>
      <c r="G181" s="367" t="str">
        <f t="shared" si="173"/>
        <v>0E</v>
      </c>
      <c r="H181" s="367" t="str">
        <f t="shared" si="174"/>
        <v>57</v>
      </c>
      <c r="I181" s="367" t="str">
        <f t="shared" si="175"/>
        <v>00</v>
      </c>
      <c r="J181" s="367" t="str">
        <f t="shared" si="176"/>
        <v>57</v>
      </c>
      <c r="K181" s="367" t="str">
        <f t="shared" si="177"/>
        <v>06</v>
      </c>
      <c r="L181" s="367" t="str">
        <f t="shared" si="178"/>
        <v>79</v>
      </c>
      <c r="M181" s="367" t="str">
        <f t="shared" si="179"/>
        <v>4</v>
      </c>
      <c r="N181" s="367" t="str">
        <f t="shared" si="180"/>
        <v/>
      </c>
      <c r="O181" s="156" t="str">
        <f t="shared" si="181"/>
        <v/>
      </c>
      <c r="P181" s="157" t="str">
        <f t="shared" si="225"/>
        <v>1</v>
      </c>
      <c r="Q181" s="158" t="str">
        <f t="shared" si="225"/>
        <v>0</v>
      </c>
      <c r="R181" s="158" t="str">
        <f t="shared" si="225"/>
        <v>0</v>
      </c>
      <c r="S181" s="159" t="str">
        <f t="shared" si="225"/>
        <v>1</v>
      </c>
      <c r="T181" s="158" t="str">
        <f t="shared" si="225"/>
        <v>1</v>
      </c>
      <c r="U181" s="158" t="str">
        <f t="shared" si="225"/>
        <v>1</v>
      </c>
      <c r="V181" s="158" t="str">
        <f t="shared" si="225"/>
        <v>0</v>
      </c>
      <c r="W181" s="159" t="str">
        <f t="shared" si="225"/>
        <v>0</v>
      </c>
      <c r="X181" s="158" t="str">
        <f t="shared" si="226"/>
        <v>0</v>
      </c>
      <c r="Y181" s="158" t="str">
        <f t="shared" si="226"/>
        <v>0</v>
      </c>
      <c r="Z181" s="158" t="str">
        <f t="shared" si="226"/>
        <v>0</v>
      </c>
      <c r="AA181" s="159" t="str">
        <f t="shared" si="226"/>
        <v>1</v>
      </c>
      <c r="AB181" s="161" t="str">
        <f t="shared" si="226"/>
        <v>1</v>
      </c>
      <c r="AC181" s="161" t="str">
        <f t="shared" si="226"/>
        <v>0</v>
      </c>
      <c r="AD181" s="158" t="str">
        <f t="shared" si="226"/>
        <v>1</v>
      </c>
      <c r="AE181" s="159" t="str">
        <f t="shared" si="226"/>
        <v>1</v>
      </c>
      <c r="AF181" s="367" t="str">
        <f t="shared" si="227"/>
        <v>0</v>
      </c>
      <c r="AG181" s="162" t="str">
        <f t="shared" si="227"/>
        <v>0</v>
      </c>
      <c r="AH181" s="163" t="str">
        <f t="shared" si="227"/>
        <v>0</v>
      </c>
      <c r="AI181" s="165" t="str">
        <f t="shared" si="227"/>
        <v>0</v>
      </c>
      <c r="AJ181" s="164" t="str">
        <f t="shared" si="227"/>
        <v>1</v>
      </c>
      <c r="AK181" s="164" t="str">
        <f t="shared" si="227"/>
        <v>1</v>
      </c>
      <c r="AL181" s="289" t="str">
        <f t="shared" si="227"/>
        <v>1</v>
      </c>
      <c r="AM181" s="165" t="str">
        <f t="shared" si="227"/>
        <v>0</v>
      </c>
      <c r="AN181" s="230" t="str">
        <f t="shared" si="228"/>
        <v>0</v>
      </c>
      <c r="AO181" s="230" t="str">
        <f t="shared" si="228"/>
        <v>1</v>
      </c>
      <c r="AP181" s="230" t="str">
        <f t="shared" si="228"/>
        <v>0</v>
      </c>
      <c r="AQ181" s="231" t="str">
        <f t="shared" si="228"/>
        <v>1</v>
      </c>
      <c r="AR181" s="230" t="str">
        <f t="shared" si="228"/>
        <v>0</v>
      </c>
      <c r="AS181" s="230" t="str">
        <f t="shared" si="228"/>
        <v>1</v>
      </c>
      <c r="AT181" s="230" t="str">
        <f t="shared" si="228"/>
        <v>1</v>
      </c>
      <c r="AU181" s="231" t="str">
        <f t="shared" si="228"/>
        <v>1</v>
      </c>
      <c r="AV181" s="230" t="str">
        <f t="shared" si="229"/>
        <v>0</v>
      </c>
      <c r="AW181" s="232" t="str">
        <f t="shared" si="229"/>
        <v>0</v>
      </c>
      <c r="AX181" s="232" t="str">
        <f t="shared" si="229"/>
        <v>0</v>
      </c>
      <c r="AY181" s="233" t="str">
        <f t="shared" si="229"/>
        <v>0</v>
      </c>
      <c r="AZ181" s="232" t="str">
        <f t="shared" si="229"/>
        <v>0</v>
      </c>
      <c r="BA181" s="232" t="str">
        <f t="shared" si="229"/>
        <v>0</v>
      </c>
      <c r="BB181" s="232" t="str">
        <f t="shared" si="229"/>
        <v>0</v>
      </c>
      <c r="BC181" s="233" t="str">
        <f t="shared" si="229"/>
        <v>0</v>
      </c>
      <c r="BD181" s="168" t="str">
        <f t="shared" si="230"/>
        <v>0</v>
      </c>
      <c r="BE181" s="168" t="str">
        <f t="shared" si="230"/>
        <v>1</v>
      </c>
      <c r="BF181" s="168" t="str">
        <f t="shared" si="230"/>
        <v>0</v>
      </c>
      <c r="BG181" s="169" t="str">
        <f t="shared" si="230"/>
        <v>1</v>
      </c>
      <c r="BH181" s="168" t="str">
        <f t="shared" si="230"/>
        <v>0</v>
      </c>
      <c r="BI181" s="168" t="str">
        <f t="shared" si="230"/>
        <v>1</v>
      </c>
      <c r="BJ181" s="168" t="str">
        <f t="shared" si="230"/>
        <v>1</v>
      </c>
      <c r="BK181" s="169" t="str">
        <f t="shared" si="230"/>
        <v>1</v>
      </c>
      <c r="BL181" s="168" t="str">
        <f t="shared" si="231"/>
        <v>0</v>
      </c>
      <c r="BM181" s="168" t="str">
        <f t="shared" si="231"/>
        <v>0</v>
      </c>
      <c r="BN181" s="168" t="str">
        <f t="shared" si="231"/>
        <v>0</v>
      </c>
      <c r="BO181" s="169" t="str">
        <f t="shared" si="231"/>
        <v>0</v>
      </c>
      <c r="BP181" s="168" t="str">
        <f t="shared" si="231"/>
        <v>0</v>
      </c>
      <c r="BQ181" s="168" t="str">
        <f t="shared" si="231"/>
        <v>1</v>
      </c>
      <c r="BR181" s="168" t="str">
        <f t="shared" si="231"/>
        <v>1</v>
      </c>
      <c r="BS181" s="169" t="str">
        <f t="shared" si="231"/>
        <v>0</v>
      </c>
      <c r="BT181" s="302" t="str">
        <f t="shared" si="232"/>
        <v>0</v>
      </c>
      <c r="BU181" s="302" t="str">
        <f t="shared" si="232"/>
        <v>1</v>
      </c>
      <c r="BV181" s="302" t="str">
        <f t="shared" si="232"/>
        <v>1</v>
      </c>
      <c r="BW181" s="303" t="str">
        <f t="shared" si="232"/>
        <v>1</v>
      </c>
      <c r="BX181" s="302" t="str">
        <f t="shared" si="232"/>
        <v>1</v>
      </c>
      <c r="BY181" s="302" t="str">
        <f t="shared" si="232"/>
        <v>0</v>
      </c>
      <c r="BZ181" s="302" t="str">
        <f t="shared" si="232"/>
        <v>0</v>
      </c>
      <c r="CA181" s="303" t="str">
        <f t="shared" si="232"/>
        <v>1</v>
      </c>
      <c r="CB181" s="164" t="str">
        <f t="shared" si="233"/>
        <v>0</v>
      </c>
      <c r="CC181" s="289" t="str">
        <f t="shared" si="233"/>
        <v>1</v>
      </c>
      <c r="CD181" s="340" t="str">
        <f t="shared" si="233"/>
        <v>0</v>
      </c>
      <c r="CE181" s="341" t="str">
        <f t="shared" si="233"/>
        <v>0</v>
      </c>
      <c r="CF181" s="340" t="str">
        <f t="shared" si="233"/>
        <v>0</v>
      </c>
      <c r="CG181" s="340" t="str">
        <f t="shared" si="233"/>
        <v>0</v>
      </c>
      <c r="CH181" s="340" t="str">
        <f t="shared" si="233"/>
        <v>0</v>
      </c>
      <c r="CI181" s="341" t="str">
        <f t="shared" si="233"/>
        <v>0</v>
      </c>
      <c r="CJ181" s="367"/>
      <c r="CK181" s="367"/>
      <c r="CL181" s="32" t="str">
        <f t="shared" si="223"/>
        <v>9C1B</v>
      </c>
      <c r="CM181" s="285">
        <f t="shared" si="182"/>
        <v>87</v>
      </c>
      <c r="CN181" s="285">
        <f t="shared" si="183"/>
        <v>97</v>
      </c>
      <c r="CO181" s="142">
        <f t="shared" si="184"/>
        <v>72.3</v>
      </c>
      <c r="CP181" s="142">
        <f t="shared" si="185"/>
        <v>22.388888888888889</v>
      </c>
      <c r="CQ181" s="154">
        <f t="shared" si="224"/>
        <v>7</v>
      </c>
      <c r="CR181" s="367"/>
      <c r="CS181" s="170">
        <f t="shared" si="186"/>
        <v>9</v>
      </c>
      <c r="CT181" s="23">
        <f t="shared" si="187"/>
        <v>12</v>
      </c>
      <c r="CU181" s="171">
        <f t="shared" si="188"/>
        <v>1</v>
      </c>
      <c r="CV181" s="23">
        <f t="shared" si="189"/>
        <v>11</v>
      </c>
      <c r="CW181" s="172">
        <f t="shared" si="190"/>
        <v>0</v>
      </c>
      <c r="CX181" s="24">
        <f t="shared" si="191"/>
        <v>14</v>
      </c>
      <c r="CY181" s="267">
        <f t="shared" si="192"/>
        <v>5</v>
      </c>
      <c r="CZ181" s="268">
        <f t="shared" si="193"/>
        <v>7</v>
      </c>
      <c r="DA181" s="267">
        <f t="shared" si="194"/>
        <v>0</v>
      </c>
      <c r="DB181" s="268">
        <f t="shared" si="195"/>
        <v>0</v>
      </c>
      <c r="DC181" s="173">
        <f t="shared" si="196"/>
        <v>5</v>
      </c>
      <c r="DD181" s="26">
        <f t="shared" si="197"/>
        <v>7</v>
      </c>
      <c r="DE181" s="173">
        <f t="shared" si="198"/>
        <v>0</v>
      </c>
      <c r="DF181" s="26">
        <f t="shared" si="199"/>
        <v>6</v>
      </c>
      <c r="DG181" s="326">
        <f t="shared" si="200"/>
        <v>7</v>
      </c>
      <c r="DH181" s="327">
        <f t="shared" si="201"/>
        <v>9</v>
      </c>
      <c r="DI181" s="172">
        <f t="shared" si="202"/>
        <v>4</v>
      </c>
      <c r="DJ181" s="24">
        <f t="shared" si="203"/>
        <v>0</v>
      </c>
      <c r="DK181" s="172"/>
      <c r="DL181" s="19">
        <f t="shared" si="204"/>
        <v>156</v>
      </c>
      <c r="DM181" s="19">
        <f t="shared" si="205"/>
        <v>27</v>
      </c>
      <c r="DN181" s="174">
        <f t="shared" si="206"/>
        <v>14</v>
      </c>
      <c r="DO181" s="278">
        <f t="shared" si="207"/>
        <v>87</v>
      </c>
      <c r="DP181" s="278">
        <f t="shared" si="208"/>
        <v>0</v>
      </c>
      <c r="DQ181" s="20">
        <f t="shared" si="209"/>
        <v>87</v>
      </c>
      <c r="DR181" s="20">
        <f t="shared" si="210"/>
        <v>6</v>
      </c>
      <c r="DS181" s="337">
        <f t="shared" si="211"/>
        <v>121</v>
      </c>
      <c r="DT181" s="174">
        <f t="shared" si="212"/>
        <v>64</v>
      </c>
      <c r="DU181" s="172">
        <f t="shared" si="213"/>
        <v>121</v>
      </c>
      <c r="DV181" s="172"/>
      <c r="DW181" s="172"/>
      <c r="DX181" s="172"/>
      <c r="DY181" s="172"/>
      <c r="DZ181" s="172"/>
      <c r="EA181" s="172"/>
      <c r="EB181" s="172"/>
      <c r="EC181" s="172"/>
      <c r="ED181" s="172"/>
      <c r="EE181" s="172"/>
      <c r="EF181" s="172"/>
      <c r="EG181" s="172"/>
      <c r="EH181" s="172"/>
      <c r="EI181" s="172"/>
      <c r="EJ181" s="172"/>
      <c r="EK181" s="172"/>
      <c r="EL181" s="172"/>
      <c r="EM181" s="172"/>
      <c r="EN181" s="172"/>
      <c r="EO181" s="172"/>
      <c r="EP181" s="172"/>
      <c r="EQ181" s="172"/>
      <c r="ER181" s="172"/>
      <c r="ES181" s="172"/>
      <c r="ET181" s="172"/>
      <c r="EU181" s="172"/>
      <c r="EV181" s="172"/>
      <c r="EW181" s="172"/>
      <c r="EX181" s="172"/>
      <c r="EY181" s="172"/>
      <c r="EZ181" s="172"/>
      <c r="FA181" s="172"/>
      <c r="FB181" s="172"/>
      <c r="FC181" s="172"/>
      <c r="FD181" s="172"/>
      <c r="FE181" s="172"/>
      <c r="FF181" s="172"/>
      <c r="FG181" s="172"/>
      <c r="FH181" s="172"/>
      <c r="FI181" s="172"/>
      <c r="FJ181" s="172"/>
      <c r="FK181" s="172"/>
      <c r="FL181" s="172"/>
      <c r="FM181" s="172"/>
      <c r="FN181" s="172"/>
      <c r="FO181" s="172"/>
      <c r="FP181" s="172"/>
      <c r="FQ181" s="172"/>
      <c r="FR181" s="172"/>
      <c r="FS181" s="172"/>
      <c r="FT181" s="172"/>
      <c r="FU181" s="172"/>
      <c r="FV181" s="172"/>
      <c r="FW181" s="172"/>
      <c r="FX181" s="172"/>
      <c r="FY181" s="172"/>
      <c r="FZ181" s="172"/>
      <c r="GA181" s="172"/>
      <c r="GB181" s="172"/>
      <c r="GC181" s="172"/>
      <c r="GD181" s="172"/>
      <c r="GE181" s="172"/>
      <c r="GF181" s="172"/>
      <c r="GG181" s="172"/>
      <c r="GH181" s="172"/>
      <c r="GI181" s="172"/>
      <c r="GJ181" s="172"/>
      <c r="GK181" s="172"/>
      <c r="GL181" s="172"/>
      <c r="GM181" s="172"/>
      <c r="GN181" s="172"/>
      <c r="GO181" s="172"/>
      <c r="GP181" s="172"/>
      <c r="GQ181" s="172"/>
      <c r="GR181" s="172"/>
      <c r="GS181" s="172"/>
      <c r="GT181" s="172"/>
      <c r="GU181" s="172"/>
      <c r="GV181" s="172"/>
      <c r="GW181" s="172"/>
      <c r="GX181" s="172"/>
      <c r="GY181" s="172"/>
      <c r="GZ181" s="172"/>
      <c r="HA181" s="172"/>
      <c r="HB181" s="172"/>
      <c r="HC181" s="172"/>
      <c r="HD181" s="172"/>
      <c r="HE181" s="172"/>
      <c r="HF181" s="172"/>
      <c r="HG181" s="172"/>
      <c r="HH181" s="172"/>
      <c r="HI181" s="172"/>
      <c r="HJ181" s="172"/>
      <c r="HK181" s="172"/>
      <c r="HL181" s="172"/>
      <c r="HM181" s="172"/>
      <c r="HN181" s="172"/>
      <c r="HO181" s="172"/>
      <c r="HP181" s="172"/>
      <c r="HQ181" s="172"/>
      <c r="HR181" s="172"/>
      <c r="HS181" s="172"/>
      <c r="HT181" s="172"/>
      <c r="HU181" s="172"/>
      <c r="HV181" s="172"/>
      <c r="HW181" s="172"/>
      <c r="HX181" s="172"/>
      <c r="HY181" s="172"/>
      <c r="HZ181" s="172"/>
      <c r="IA181" s="172"/>
      <c r="IB181" s="172"/>
      <c r="IC181" s="172"/>
      <c r="ID181" s="172"/>
      <c r="IE181" s="172"/>
      <c r="IF181" s="172"/>
      <c r="IG181" s="172"/>
      <c r="IH181" s="172"/>
      <c r="II181" s="172"/>
      <c r="IJ181" s="172"/>
      <c r="IK181" s="172"/>
      <c r="IL181" s="172"/>
      <c r="IM181" s="172"/>
      <c r="IN181" s="172"/>
      <c r="IO181" s="172"/>
      <c r="IP181" s="172"/>
      <c r="IQ181" s="172"/>
      <c r="IR181" s="172"/>
      <c r="IS181" s="172"/>
      <c r="IT181" s="172"/>
      <c r="IU181" s="172"/>
      <c r="IV181" s="172"/>
      <c r="IW181" s="172"/>
      <c r="IX181" s="172"/>
      <c r="IY181" s="172"/>
      <c r="IZ181" s="172"/>
      <c r="JA181" s="172"/>
      <c r="JB181" s="172"/>
      <c r="JC181" s="172"/>
      <c r="JD181" s="172"/>
      <c r="JE181" s="172"/>
      <c r="JF181" s="172"/>
      <c r="JG181" s="172"/>
      <c r="JH181" s="172"/>
      <c r="JI181" s="172"/>
      <c r="JJ181" s="172"/>
      <c r="JK181" s="172"/>
      <c r="JL181" s="172"/>
      <c r="JM181" s="172"/>
      <c r="JN181" s="172"/>
      <c r="JO181" s="172"/>
      <c r="JP181" s="172"/>
      <c r="JQ181" s="172"/>
      <c r="JR181" s="172"/>
      <c r="JS181" s="172"/>
      <c r="JT181" s="172"/>
      <c r="JU181" s="172"/>
      <c r="JV181" s="172"/>
      <c r="JW181" s="172"/>
      <c r="JX181" s="172"/>
      <c r="JY181" s="172"/>
      <c r="JZ181" s="172"/>
      <c r="KA181" s="172"/>
      <c r="KB181" s="172"/>
      <c r="KC181" s="172"/>
      <c r="KD181" s="172"/>
      <c r="KE181" s="172"/>
      <c r="KF181" s="172"/>
      <c r="KG181" s="172"/>
      <c r="KH181" s="172"/>
      <c r="KI181" s="172"/>
      <c r="KJ181" s="172"/>
      <c r="KK181" s="172"/>
      <c r="KL181" s="172"/>
      <c r="KM181" s="172"/>
      <c r="KN181" s="172"/>
      <c r="KO181" s="172"/>
      <c r="KP181" s="172"/>
      <c r="KQ181" s="172"/>
      <c r="KR181" s="172"/>
      <c r="KS181" s="172"/>
      <c r="KT181" s="172"/>
      <c r="KU181" s="172"/>
      <c r="KV181" s="172"/>
      <c r="KW181" s="172"/>
      <c r="KX181" s="172"/>
      <c r="KY181" s="172"/>
      <c r="KZ181" s="172"/>
      <c r="LA181" s="172"/>
      <c r="LB181" s="172"/>
      <c r="LC181" s="172"/>
      <c r="LD181" s="172"/>
      <c r="LE181" s="172"/>
      <c r="LF181" s="172"/>
      <c r="LG181" s="172"/>
      <c r="LH181" s="172"/>
      <c r="LI181" s="172"/>
      <c r="LJ181" s="172"/>
      <c r="LK181" s="172"/>
      <c r="LL181" s="172"/>
      <c r="LM181" s="172"/>
      <c r="LN181" s="172"/>
      <c r="LO181" s="172"/>
      <c r="LP181" s="172"/>
      <c r="LQ181" s="172"/>
      <c r="LR181" s="172"/>
      <c r="LS181" s="172"/>
      <c r="LT181" s="172"/>
      <c r="LU181" s="172"/>
      <c r="LV181" s="172"/>
      <c r="LW181" s="172"/>
      <c r="LX181" s="172"/>
      <c r="LY181" s="172"/>
      <c r="LZ181" s="172"/>
      <c r="MA181" s="172"/>
      <c r="MB181" s="172"/>
      <c r="MC181" s="172"/>
      <c r="MD181" s="172"/>
      <c r="ME181" s="172"/>
      <c r="MF181" s="172"/>
      <c r="MG181" s="172"/>
      <c r="MH181" s="172"/>
      <c r="MI181" s="172"/>
      <c r="MJ181" s="172"/>
      <c r="MK181" s="172"/>
      <c r="ML181" s="172"/>
      <c r="MM181" s="172"/>
      <c r="MN181" s="172"/>
      <c r="MO181" s="172"/>
      <c r="MP181" s="172"/>
      <c r="MQ181" s="172"/>
      <c r="MR181" s="172"/>
      <c r="MS181" s="172"/>
      <c r="MT181" s="172"/>
      <c r="MU181" s="172"/>
      <c r="MV181" s="172"/>
      <c r="MW181" s="172"/>
      <c r="MX181" s="172"/>
      <c r="MY181" s="172"/>
      <c r="MZ181" s="172"/>
      <c r="NA181" s="172"/>
      <c r="NB181" s="172"/>
      <c r="NC181" s="172"/>
      <c r="ND181" s="172"/>
      <c r="NE181" s="172"/>
      <c r="NF181" s="172"/>
      <c r="NG181" s="172"/>
      <c r="NH181" s="172"/>
      <c r="NI181" s="172"/>
      <c r="NJ181" s="172"/>
      <c r="NK181" s="172"/>
      <c r="NL181" s="172"/>
      <c r="NM181" s="172"/>
      <c r="NN181" s="172"/>
      <c r="NO181" s="172"/>
      <c r="NP181" s="172"/>
      <c r="NQ181" s="172"/>
      <c r="NR181" s="172"/>
      <c r="NS181" s="172"/>
      <c r="NT181" s="172"/>
      <c r="NU181" s="172"/>
      <c r="NV181" s="172"/>
      <c r="NW181" s="172"/>
      <c r="NX181" s="172"/>
      <c r="NY181" s="172"/>
      <c r="NZ181" s="172"/>
      <c r="OA181" s="172"/>
      <c r="OB181" s="172"/>
      <c r="OC181" s="172"/>
      <c r="OD181" s="172"/>
      <c r="OE181" s="172"/>
      <c r="OF181" s="172"/>
      <c r="OG181" s="172"/>
      <c r="OH181" s="172"/>
      <c r="OI181" s="172"/>
      <c r="OJ181" s="172"/>
      <c r="OK181" s="172"/>
      <c r="OL181" s="172"/>
      <c r="OM181" s="172"/>
      <c r="ON181" s="172"/>
      <c r="OO181" s="172"/>
      <c r="OP181" s="172"/>
      <c r="OQ181" s="172"/>
      <c r="OR181" s="172"/>
      <c r="OS181" s="172"/>
      <c r="OT181" s="172"/>
      <c r="OU181" s="172"/>
      <c r="OV181" s="172"/>
      <c r="OW181" s="172"/>
      <c r="OX181" s="172"/>
      <c r="OY181" s="172"/>
      <c r="OZ181" s="172"/>
      <c r="PA181" s="172"/>
      <c r="PB181" s="172"/>
      <c r="PC181" s="172"/>
      <c r="PD181" s="172"/>
      <c r="PE181" s="172"/>
      <c r="PF181" s="172"/>
      <c r="PG181" s="172"/>
      <c r="PH181" s="172"/>
      <c r="PI181" s="172"/>
      <c r="PJ181" s="172"/>
      <c r="PK181" s="172"/>
      <c r="PL181" s="172"/>
      <c r="PM181" s="172"/>
      <c r="PN181" s="172"/>
      <c r="PO181" s="172"/>
      <c r="PP181" s="172"/>
      <c r="PQ181" s="172"/>
      <c r="PR181" s="172"/>
      <c r="PS181" s="172"/>
      <c r="PT181" s="172"/>
      <c r="PU181" s="172"/>
      <c r="PV181" s="172"/>
      <c r="PW181" s="172"/>
      <c r="PX181" s="172"/>
      <c r="PY181" s="172"/>
      <c r="PZ181" s="172"/>
      <c r="QA181" s="172"/>
      <c r="QB181" s="172"/>
      <c r="QC181" s="172"/>
      <c r="QD181" s="172"/>
      <c r="QE181" s="172"/>
      <c r="QF181" s="172"/>
      <c r="QG181" s="172"/>
      <c r="QH181" s="172"/>
      <c r="QI181" s="172"/>
      <c r="QJ181" s="172"/>
      <c r="QK181" s="172"/>
      <c r="QL181" s="172"/>
      <c r="QM181" s="172"/>
      <c r="QN181" s="172"/>
      <c r="QO181" s="172"/>
      <c r="QP181" s="172"/>
      <c r="QQ181" s="172"/>
      <c r="QR181" s="172"/>
      <c r="QS181" s="172"/>
      <c r="QT181" s="172"/>
      <c r="QU181" s="172"/>
      <c r="QV181" s="172"/>
      <c r="QW181" s="172"/>
      <c r="QX181" s="172"/>
      <c r="QY181" s="172"/>
      <c r="QZ181" s="172"/>
      <c r="RA181" s="172"/>
      <c r="RB181" s="172"/>
      <c r="RC181" s="172"/>
      <c r="RD181" s="172"/>
      <c r="RE181" s="172"/>
      <c r="RF181" s="172"/>
      <c r="RG181" s="172"/>
      <c r="RH181" s="172"/>
      <c r="RI181" s="172"/>
      <c r="RJ181" s="172"/>
      <c r="RK181" s="172"/>
      <c r="RL181" s="172"/>
      <c r="RM181" s="172"/>
      <c r="RN181" s="172"/>
      <c r="RO181" s="172"/>
      <c r="RP181" s="172"/>
      <c r="RQ181" s="172"/>
      <c r="RR181" s="172"/>
      <c r="RS181" s="172"/>
      <c r="RT181" s="172"/>
      <c r="RU181" s="172"/>
      <c r="RV181" s="172"/>
      <c r="RW181" s="172"/>
      <c r="RX181" s="172"/>
      <c r="RY181" s="172"/>
      <c r="RZ181" s="172"/>
      <c r="SA181" s="172"/>
      <c r="SB181" s="172"/>
      <c r="SC181" s="172"/>
      <c r="SD181" s="172"/>
      <c r="SE181" s="172"/>
      <c r="SF181" s="172"/>
      <c r="SG181" s="172"/>
      <c r="SH181" s="172"/>
      <c r="SI181" s="172"/>
      <c r="SJ181" s="172"/>
      <c r="SK181" s="172"/>
      <c r="SL181" s="172"/>
      <c r="SM181" s="172"/>
      <c r="SN181" s="172"/>
      <c r="SO181" s="172"/>
      <c r="SP181" s="172"/>
      <c r="SQ181" s="172"/>
      <c r="SR181" s="172"/>
      <c r="SS181" s="172"/>
      <c r="ST181" s="172"/>
      <c r="SU181" s="172"/>
      <c r="SV181" s="172"/>
      <c r="SW181" s="172"/>
      <c r="SX181" s="172"/>
      <c r="SY181" s="172"/>
      <c r="SZ181" s="172"/>
      <c r="TA181" s="172"/>
      <c r="TB181" s="172"/>
      <c r="TC181" s="172"/>
      <c r="TD181" s="172"/>
      <c r="TE181" s="172"/>
      <c r="TF181" s="172"/>
      <c r="TG181" s="172"/>
      <c r="TH181" s="172"/>
      <c r="TI181" s="172"/>
      <c r="TJ181" s="172"/>
      <c r="TK181" s="172"/>
      <c r="TL181" s="172"/>
      <c r="TM181" s="172"/>
      <c r="TN181" s="172"/>
      <c r="TO181" s="172"/>
      <c r="TP181" s="172"/>
      <c r="TQ181" s="172"/>
      <c r="TR181" s="172"/>
      <c r="TS181" s="172"/>
      <c r="TT181" s="172"/>
      <c r="TU181" s="172"/>
      <c r="TV181" s="172"/>
      <c r="TW181" s="172"/>
      <c r="TX181" s="172"/>
      <c r="TY181" s="172"/>
      <c r="TZ181" s="172"/>
      <c r="UA181" s="172"/>
      <c r="UB181" s="172"/>
      <c r="UC181" s="172"/>
      <c r="UD181" s="172"/>
      <c r="UE181" s="172"/>
      <c r="UF181" s="172"/>
      <c r="UG181" s="172"/>
      <c r="UH181" s="172"/>
      <c r="UI181" s="172"/>
      <c r="UJ181" s="172"/>
      <c r="UK181" s="172"/>
      <c r="UL181" s="172"/>
      <c r="UM181" s="172"/>
      <c r="UN181" s="172"/>
      <c r="UO181" s="172"/>
      <c r="UP181" s="172"/>
      <c r="UQ181" s="172"/>
      <c r="UR181" s="172"/>
      <c r="US181" s="172"/>
      <c r="UT181" s="172"/>
      <c r="UU181" s="172"/>
      <c r="UV181" s="172"/>
      <c r="UW181" s="172"/>
      <c r="UX181" s="172"/>
      <c r="UY181" s="172"/>
      <c r="UZ181" s="172"/>
      <c r="VA181" s="172"/>
      <c r="VB181" s="172"/>
      <c r="VC181" s="172"/>
      <c r="VD181" s="172"/>
      <c r="VE181" s="172"/>
      <c r="VF181" s="172"/>
      <c r="VG181" s="172"/>
      <c r="VH181" s="172"/>
      <c r="VI181" s="172"/>
      <c r="VJ181" s="172"/>
      <c r="VK181" s="172"/>
      <c r="VL181" s="172"/>
      <c r="VM181" s="172"/>
      <c r="VN181" s="172"/>
      <c r="VO181" s="172"/>
      <c r="VP181" s="172"/>
      <c r="VQ181" s="172"/>
      <c r="VR181" s="172"/>
      <c r="VS181" s="172"/>
      <c r="VT181" s="172"/>
      <c r="VU181" s="172"/>
      <c r="VV181" s="172"/>
      <c r="VW181" s="172"/>
      <c r="VX181" s="172"/>
      <c r="VY181" s="172"/>
      <c r="VZ181" s="172"/>
      <c r="WA181" s="172"/>
      <c r="WB181" s="172"/>
      <c r="WC181" s="172"/>
      <c r="WD181" s="172"/>
      <c r="WE181" s="172"/>
      <c r="WF181" s="172"/>
      <c r="WG181" s="172"/>
      <c r="WH181" s="172"/>
      <c r="WI181" s="172"/>
      <c r="WJ181" s="172"/>
      <c r="WK181" s="172"/>
      <c r="WL181" s="172"/>
      <c r="WM181" s="172"/>
      <c r="WN181" s="172"/>
      <c r="WO181" s="172"/>
      <c r="WP181" s="172"/>
      <c r="WQ181" s="172"/>
      <c r="WR181" s="172"/>
      <c r="WS181" s="172"/>
      <c r="WT181" s="172"/>
      <c r="WU181" s="172"/>
      <c r="WV181" s="172"/>
      <c r="WW181" s="172"/>
      <c r="WX181" s="172"/>
      <c r="WY181" s="172"/>
      <c r="WZ181" s="172"/>
      <c r="XA181" s="172"/>
      <c r="XB181" s="172"/>
      <c r="XC181" s="172"/>
      <c r="XD181" s="172"/>
      <c r="XE181" s="172"/>
      <c r="XF181" s="172"/>
      <c r="XG181" s="172"/>
      <c r="XH181" s="172"/>
      <c r="XI181" s="172"/>
      <c r="XJ181" s="172"/>
      <c r="XK181" s="172"/>
      <c r="XL181" s="172"/>
      <c r="XM181" s="172"/>
      <c r="XN181" s="172"/>
      <c r="XO181" s="172"/>
      <c r="XP181" s="172"/>
      <c r="XQ181" s="172"/>
      <c r="XR181" s="172"/>
      <c r="XS181" s="172"/>
      <c r="XT181" s="172"/>
      <c r="XU181" s="172"/>
      <c r="XV181" s="172"/>
      <c r="XW181" s="172"/>
      <c r="XX181" s="172"/>
      <c r="XY181" s="172"/>
      <c r="XZ181" s="172"/>
      <c r="YA181" s="172"/>
      <c r="YB181" s="172"/>
      <c r="YC181" s="172"/>
      <c r="YD181" s="172"/>
      <c r="YE181" s="172"/>
      <c r="YF181" s="172"/>
      <c r="YG181" s="172"/>
      <c r="YH181" s="172"/>
      <c r="YI181" s="172"/>
      <c r="YJ181" s="172"/>
      <c r="YK181" s="172"/>
      <c r="YL181" s="172"/>
      <c r="YM181" s="172"/>
      <c r="YN181" s="172"/>
      <c r="YO181" s="172"/>
      <c r="YP181" s="172"/>
      <c r="YQ181" s="172"/>
      <c r="YR181" s="172"/>
      <c r="YS181" s="172"/>
      <c r="YT181" s="172"/>
      <c r="YU181" s="172"/>
      <c r="YV181" s="172"/>
      <c r="YW181" s="172"/>
      <c r="YX181" s="172"/>
      <c r="YY181" s="172"/>
      <c r="YZ181" s="172"/>
      <c r="ZA181" s="172"/>
      <c r="ZB181" s="172"/>
      <c r="ZC181" s="172"/>
      <c r="ZD181" s="172"/>
      <c r="ZE181" s="172"/>
      <c r="ZF181" s="172"/>
      <c r="ZG181" s="172"/>
      <c r="ZH181" s="172"/>
      <c r="ZI181" s="172"/>
      <c r="ZJ181" s="172"/>
      <c r="ZK181" s="172"/>
      <c r="ZL181" s="172"/>
      <c r="ZM181" s="172"/>
      <c r="ZN181" s="172"/>
      <c r="ZO181" s="172"/>
      <c r="ZP181" s="172"/>
      <c r="ZQ181" s="172"/>
      <c r="ZR181" s="172"/>
      <c r="ZS181" s="172"/>
      <c r="ZT181" s="172"/>
      <c r="ZU181" s="172"/>
      <c r="ZV181" s="172"/>
      <c r="ZW181" s="172"/>
      <c r="ZX181" s="172"/>
      <c r="ZY181" s="172"/>
      <c r="ZZ181" s="172"/>
      <c r="AAA181" s="172"/>
      <c r="AAB181" s="172"/>
      <c r="AAC181" s="172"/>
      <c r="AAD181" s="172"/>
      <c r="AAE181" s="172"/>
      <c r="AAF181" s="172"/>
      <c r="AAG181" s="172"/>
      <c r="AAH181" s="172"/>
      <c r="AAI181" s="172"/>
      <c r="AAJ181" s="172"/>
      <c r="AAK181" s="172"/>
      <c r="AAL181" s="172"/>
      <c r="AAM181" s="172"/>
      <c r="AAN181" s="172"/>
      <c r="AAO181" s="172"/>
      <c r="AAP181" s="172"/>
      <c r="AAQ181" s="172"/>
      <c r="AAR181" s="172"/>
      <c r="AAS181" s="172"/>
      <c r="AAT181" s="172"/>
      <c r="AAU181" s="172"/>
      <c r="AAV181" s="172"/>
      <c r="AAW181" s="172"/>
      <c r="AAX181" s="172"/>
      <c r="AAY181" s="172"/>
      <c r="AAZ181" s="172"/>
      <c r="ABA181" s="172"/>
      <c r="ABB181" s="172"/>
      <c r="ABC181" s="172"/>
      <c r="ABD181" s="172"/>
      <c r="ABE181" s="172"/>
      <c r="ABF181" s="172"/>
      <c r="ABG181" s="172"/>
      <c r="ABH181" s="172"/>
      <c r="ABI181" s="172"/>
      <c r="ABJ181" s="172"/>
      <c r="ABK181" s="172"/>
      <c r="ABL181" s="172"/>
      <c r="ABM181" s="172"/>
      <c r="ABN181" s="172"/>
      <c r="ABO181" s="172"/>
      <c r="ABP181" s="172"/>
      <c r="ABQ181" s="172"/>
      <c r="ABR181" s="172"/>
      <c r="ABS181" s="172"/>
      <c r="ABT181" s="172"/>
      <c r="ABU181" s="172"/>
      <c r="ABV181" s="172"/>
      <c r="ABW181" s="172"/>
      <c r="ABX181" s="172"/>
      <c r="ABY181" s="172"/>
      <c r="ABZ181" s="172"/>
      <c r="ACA181" s="172"/>
      <c r="ACB181" s="172"/>
      <c r="ACC181" s="172"/>
      <c r="ACD181" s="172"/>
      <c r="ACE181" s="172"/>
      <c r="ACF181" s="172"/>
      <c r="ACG181" s="172"/>
      <c r="ACH181" s="172"/>
      <c r="ACI181" s="172"/>
      <c r="ACJ181" s="172"/>
      <c r="ACK181" s="172"/>
      <c r="ACL181" s="172"/>
      <c r="ACM181" s="172"/>
      <c r="ACN181" s="172"/>
      <c r="ACO181" s="172"/>
      <c r="ACP181" s="172"/>
      <c r="ACQ181" s="172"/>
      <c r="ACR181" s="172"/>
      <c r="ACS181" s="172"/>
      <c r="ACT181" s="172"/>
      <c r="ACU181" s="172"/>
      <c r="ACV181" s="172"/>
      <c r="ACW181" s="172"/>
      <c r="ACX181" s="172"/>
      <c r="ACY181" s="172"/>
      <c r="ACZ181" s="172"/>
      <c r="ADA181" s="172"/>
      <c r="ADB181" s="172"/>
      <c r="ADC181" s="172"/>
      <c r="ADD181" s="172"/>
      <c r="ADE181" s="172"/>
      <c r="ADF181" s="172"/>
      <c r="ADG181" s="172"/>
      <c r="ADH181" s="172"/>
      <c r="ADI181" s="172"/>
      <c r="ADJ181" s="172"/>
      <c r="ADK181" s="172"/>
      <c r="ADL181" s="172"/>
      <c r="ADM181" s="172"/>
      <c r="ADN181" s="172"/>
      <c r="ADO181" s="172"/>
      <c r="ADP181" s="172"/>
      <c r="ADQ181" s="172"/>
      <c r="ADR181" s="172"/>
      <c r="ADS181" s="172"/>
      <c r="ADT181" s="172"/>
      <c r="ADU181" s="172"/>
      <c r="ADV181" s="172"/>
      <c r="ADW181" s="172"/>
      <c r="ADX181" s="172"/>
      <c r="ADY181" s="172"/>
      <c r="ADZ181" s="172"/>
      <c r="AEA181" s="172"/>
      <c r="AEB181" s="172"/>
      <c r="AEC181" s="172"/>
      <c r="AED181" s="172"/>
      <c r="AEE181" s="172"/>
      <c r="AEF181" s="172"/>
      <c r="AEG181" s="172"/>
      <c r="AEH181" s="172"/>
      <c r="AEI181" s="172"/>
      <c r="AEJ181" s="172"/>
      <c r="AEK181" s="172"/>
      <c r="AEL181" s="172"/>
      <c r="AEM181" s="172"/>
      <c r="AEN181" s="172"/>
      <c r="AEO181" s="172"/>
      <c r="AEP181" s="172"/>
      <c r="AEQ181" s="172"/>
      <c r="AER181" s="172"/>
      <c r="AES181" s="172"/>
      <c r="AET181" s="172"/>
      <c r="AEU181" s="172"/>
      <c r="AEV181" s="172"/>
      <c r="AEW181" s="172"/>
      <c r="AEX181" s="172"/>
      <c r="AEY181" s="172"/>
      <c r="AEZ181" s="172"/>
      <c r="AFA181" s="172"/>
      <c r="AFB181" s="172"/>
      <c r="AFC181" s="172"/>
      <c r="AFD181" s="172"/>
      <c r="AFE181" s="172"/>
      <c r="AFF181" s="172"/>
      <c r="AFG181" s="172"/>
      <c r="AFH181" s="172"/>
      <c r="AFI181" s="172"/>
      <c r="AFJ181" s="172"/>
      <c r="AFK181" s="172"/>
      <c r="AFL181" s="172"/>
      <c r="AFM181" s="172"/>
      <c r="AFN181" s="172"/>
      <c r="AFO181" s="172"/>
      <c r="AFP181" s="172"/>
      <c r="AFQ181" s="172"/>
      <c r="AFR181" s="172"/>
      <c r="AFS181" s="172"/>
      <c r="AFT181" s="172"/>
      <c r="AFU181" s="172"/>
      <c r="AFV181" s="172"/>
      <c r="AFW181" s="172"/>
      <c r="AFX181" s="172"/>
      <c r="AFY181" s="172"/>
      <c r="AFZ181" s="172"/>
      <c r="AGA181" s="172"/>
      <c r="AGB181" s="172"/>
      <c r="AGC181" s="172"/>
      <c r="AGD181" s="172"/>
      <c r="AGE181" s="172"/>
      <c r="AGF181" s="172"/>
      <c r="AGG181" s="172"/>
      <c r="AGH181" s="172"/>
      <c r="AGI181" s="172"/>
      <c r="AGJ181" s="172"/>
      <c r="AGK181" s="172"/>
      <c r="AGL181" s="172"/>
      <c r="AGM181" s="172"/>
      <c r="AGN181" s="172"/>
      <c r="AGO181" s="172"/>
      <c r="AGP181" s="172"/>
      <c r="AGQ181" s="172"/>
      <c r="AGR181" s="172"/>
      <c r="AGS181" s="172"/>
      <c r="AGT181" s="172"/>
      <c r="AGU181" s="172"/>
      <c r="AGV181" s="172"/>
      <c r="AGW181" s="172"/>
      <c r="AGX181" s="172"/>
      <c r="AGY181" s="172"/>
      <c r="AGZ181" s="172"/>
      <c r="AHA181" s="172"/>
      <c r="AHB181" s="172"/>
      <c r="AHC181" s="172"/>
      <c r="AHD181" s="172"/>
      <c r="AHE181" s="172"/>
      <c r="AHF181" s="172"/>
      <c r="AHG181" s="172"/>
      <c r="AHH181" s="172"/>
      <c r="AHI181" s="172"/>
      <c r="AHJ181" s="172"/>
      <c r="AHK181" s="172"/>
      <c r="AHL181" s="172"/>
      <c r="AHM181" s="172"/>
      <c r="AHN181" s="172"/>
      <c r="AHO181" s="172"/>
      <c r="AHP181" s="172"/>
      <c r="AHQ181" s="172"/>
      <c r="AHR181" s="172"/>
      <c r="AHS181" s="172"/>
      <c r="AHT181" s="172"/>
      <c r="AHU181" s="172"/>
      <c r="AHV181" s="172"/>
      <c r="AHW181" s="172"/>
      <c r="AHX181" s="172"/>
      <c r="AHY181" s="172"/>
      <c r="AHZ181" s="172"/>
      <c r="AIA181" s="172"/>
      <c r="AIB181" s="172"/>
      <c r="AIC181" s="172"/>
      <c r="AID181" s="172"/>
      <c r="AIE181" s="172"/>
      <c r="AIF181" s="172"/>
      <c r="AIG181" s="172"/>
      <c r="AIH181" s="172"/>
      <c r="AII181" s="172"/>
      <c r="AIJ181" s="172"/>
      <c r="AIK181" s="172"/>
      <c r="AIL181" s="172"/>
      <c r="AIM181" s="172"/>
      <c r="AIN181" s="172"/>
      <c r="AIO181" s="172"/>
      <c r="AIP181" s="172"/>
      <c r="AIQ181" s="172"/>
      <c r="AIR181" s="172"/>
      <c r="AIS181" s="172"/>
      <c r="AIT181" s="172"/>
      <c r="AIU181" s="172"/>
      <c r="AIV181" s="172"/>
      <c r="AIW181" s="172"/>
      <c r="AIX181" s="172"/>
      <c r="AIY181" s="172"/>
      <c r="AIZ181" s="172"/>
      <c r="AJA181" s="172"/>
      <c r="AJB181" s="172"/>
      <c r="AJC181" s="172"/>
      <c r="AJD181" s="172"/>
      <c r="AJE181" s="172"/>
      <c r="AJF181" s="172"/>
      <c r="AJG181" s="172"/>
      <c r="AJH181" s="172"/>
      <c r="AJI181" s="172"/>
      <c r="AJJ181" s="172"/>
      <c r="AJK181" s="172"/>
      <c r="AJL181" s="172"/>
      <c r="AJM181" s="172"/>
      <c r="AJN181" s="172"/>
      <c r="AJO181" s="172"/>
      <c r="AJP181" s="172"/>
      <c r="AJQ181" s="172"/>
      <c r="AJR181" s="172"/>
      <c r="AJS181" s="172"/>
      <c r="AJT181" s="172"/>
      <c r="AJU181" s="172"/>
      <c r="AJV181" s="172"/>
      <c r="AJW181" s="172"/>
      <c r="AJX181" s="172"/>
      <c r="AJY181" s="172"/>
      <c r="AJZ181" s="172"/>
      <c r="AKA181" s="172"/>
      <c r="AKB181" s="172"/>
      <c r="AKC181" s="172"/>
      <c r="AKD181" s="172"/>
      <c r="AKE181" s="172"/>
      <c r="AKF181" s="172"/>
      <c r="AKG181" s="172"/>
      <c r="AKH181" s="172"/>
      <c r="AKI181" s="172"/>
      <c r="AKJ181" s="172"/>
      <c r="AKK181" s="172"/>
      <c r="AKL181" s="172"/>
      <c r="AKM181" s="172"/>
      <c r="AKN181" s="172"/>
      <c r="AKO181" s="172"/>
      <c r="AKP181" s="172"/>
      <c r="AKQ181" s="172"/>
      <c r="AKR181" s="172"/>
      <c r="AKS181" s="172"/>
      <c r="AKT181" s="172"/>
      <c r="AKU181" s="172"/>
      <c r="AKV181" s="172"/>
      <c r="AKW181" s="172"/>
      <c r="AKX181" s="172"/>
      <c r="AKY181" s="172"/>
      <c r="AKZ181" s="172"/>
      <c r="ALA181" s="172"/>
      <c r="ALB181" s="172"/>
      <c r="ALC181" s="172"/>
      <c r="ALD181" s="172"/>
      <c r="ALE181" s="172"/>
      <c r="ALF181" s="172"/>
      <c r="ALG181" s="172"/>
      <c r="ALH181" s="172"/>
      <c r="ALI181" s="172"/>
      <c r="ALJ181" s="172"/>
      <c r="ALK181" s="172"/>
      <c r="ALL181" s="172"/>
      <c r="ALM181" s="172"/>
      <c r="ALN181" s="172"/>
      <c r="ALO181" s="172"/>
      <c r="ALP181" s="172"/>
      <c r="ALQ181" s="172"/>
      <c r="ALR181" s="172"/>
      <c r="ALS181" s="172"/>
      <c r="ALT181" s="172"/>
      <c r="ALU181" s="172"/>
      <c r="ALV181" s="172"/>
      <c r="ALW181" s="172"/>
      <c r="ALX181" s="172"/>
      <c r="ALY181" s="172"/>
      <c r="ALZ181" s="172"/>
      <c r="AMA181" s="172"/>
      <c r="AMB181" s="172"/>
      <c r="AMC181" s="172"/>
      <c r="AMD181" s="172"/>
      <c r="AME181" s="172"/>
      <c r="AMF181" s="172"/>
      <c r="AMG181" s="172"/>
      <c r="AMH181" s="172"/>
      <c r="AMI181" s="172"/>
      <c r="AMJ181" s="172"/>
      <c r="AMK181" s="172"/>
      <c r="AML181" s="172"/>
    </row>
    <row r="182" spans="1:1026" s="282" customFormat="1">
      <c r="A182" s="408" t="s">
        <v>623</v>
      </c>
      <c r="B182" s="408" t="s">
        <v>624</v>
      </c>
      <c r="C182" s="154">
        <f t="shared" si="169"/>
        <v>17</v>
      </c>
      <c r="D182" s="167">
        <f t="shared" si="170"/>
        <v>68</v>
      </c>
      <c r="E182" s="166" t="str">
        <f t="shared" si="171"/>
        <v>9C</v>
      </c>
      <c r="F182" s="367" t="str">
        <f t="shared" si="172"/>
        <v>1B</v>
      </c>
      <c r="G182" s="367" t="str">
        <f t="shared" si="173"/>
        <v>00</v>
      </c>
      <c r="H182" s="367" t="str">
        <f t="shared" si="174"/>
        <v>57</v>
      </c>
      <c r="I182" s="367" t="str">
        <f t="shared" si="175"/>
        <v>00</v>
      </c>
      <c r="J182" s="367" t="str">
        <f t="shared" si="176"/>
        <v>57</v>
      </c>
      <c r="K182" s="367" t="str">
        <f t="shared" si="177"/>
        <v>06</v>
      </c>
      <c r="L182" s="367" t="str">
        <f t="shared" si="178"/>
        <v>6B</v>
      </c>
      <c r="M182" s="367" t="str">
        <f t="shared" si="179"/>
        <v>4</v>
      </c>
      <c r="N182" s="367" t="str">
        <f t="shared" si="180"/>
        <v/>
      </c>
      <c r="O182" s="156" t="str">
        <f t="shared" si="181"/>
        <v/>
      </c>
      <c r="P182" s="157" t="str">
        <f t="shared" si="225"/>
        <v>1</v>
      </c>
      <c r="Q182" s="158" t="str">
        <f t="shared" si="225"/>
        <v>0</v>
      </c>
      <c r="R182" s="158" t="str">
        <f t="shared" si="225"/>
        <v>0</v>
      </c>
      <c r="S182" s="159" t="str">
        <f t="shared" si="225"/>
        <v>1</v>
      </c>
      <c r="T182" s="158" t="str">
        <f t="shared" si="225"/>
        <v>1</v>
      </c>
      <c r="U182" s="158" t="str">
        <f t="shared" si="225"/>
        <v>1</v>
      </c>
      <c r="V182" s="158" t="str">
        <f t="shared" si="225"/>
        <v>0</v>
      </c>
      <c r="W182" s="159" t="str">
        <f t="shared" si="225"/>
        <v>0</v>
      </c>
      <c r="X182" s="158" t="str">
        <f t="shared" si="226"/>
        <v>0</v>
      </c>
      <c r="Y182" s="158" t="str">
        <f t="shared" si="226"/>
        <v>0</v>
      </c>
      <c r="Z182" s="158" t="str">
        <f t="shared" si="226"/>
        <v>0</v>
      </c>
      <c r="AA182" s="159" t="str">
        <f t="shared" si="226"/>
        <v>1</v>
      </c>
      <c r="AB182" s="161" t="str">
        <f t="shared" si="226"/>
        <v>1</v>
      </c>
      <c r="AC182" s="161" t="str">
        <f t="shared" si="226"/>
        <v>0</v>
      </c>
      <c r="AD182" s="158" t="str">
        <f t="shared" si="226"/>
        <v>1</v>
      </c>
      <c r="AE182" s="159" t="str">
        <f t="shared" si="226"/>
        <v>1</v>
      </c>
      <c r="AF182" s="367" t="str">
        <f t="shared" si="227"/>
        <v>0</v>
      </c>
      <c r="AG182" s="162" t="str">
        <f t="shared" si="227"/>
        <v>0</v>
      </c>
      <c r="AH182" s="163" t="str">
        <f t="shared" si="227"/>
        <v>0</v>
      </c>
      <c r="AI182" s="165" t="str">
        <f t="shared" si="227"/>
        <v>0</v>
      </c>
      <c r="AJ182" s="164" t="str">
        <f t="shared" si="227"/>
        <v>0</v>
      </c>
      <c r="AK182" s="164" t="str">
        <f t="shared" si="227"/>
        <v>0</v>
      </c>
      <c r="AL182" s="289" t="str">
        <f t="shared" si="227"/>
        <v>0</v>
      </c>
      <c r="AM182" s="165" t="str">
        <f t="shared" si="227"/>
        <v>0</v>
      </c>
      <c r="AN182" s="230" t="str">
        <f t="shared" si="228"/>
        <v>0</v>
      </c>
      <c r="AO182" s="230" t="str">
        <f t="shared" si="228"/>
        <v>1</v>
      </c>
      <c r="AP182" s="230" t="str">
        <f t="shared" si="228"/>
        <v>0</v>
      </c>
      <c r="AQ182" s="231" t="str">
        <f t="shared" si="228"/>
        <v>1</v>
      </c>
      <c r="AR182" s="230" t="str">
        <f t="shared" si="228"/>
        <v>0</v>
      </c>
      <c r="AS182" s="230" t="str">
        <f t="shared" si="228"/>
        <v>1</v>
      </c>
      <c r="AT182" s="230" t="str">
        <f t="shared" si="228"/>
        <v>1</v>
      </c>
      <c r="AU182" s="231" t="str">
        <f t="shared" si="228"/>
        <v>1</v>
      </c>
      <c r="AV182" s="230" t="str">
        <f t="shared" si="229"/>
        <v>0</v>
      </c>
      <c r="AW182" s="232" t="str">
        <f t="shared" si="229"/>
        <v>0</v>
      </c>
      <c r="AX182" s="232" t="str">
        <f t="shared" si="229"/>
        <v>0</v>
      </c>
      <c r="AY182" s="233" t="str">
        <f t="shared" si="229"/>
        <v>0</v>
      </c>
      <c r="AZ182" s="232" t="str">
        <f t="shared" si="229"/>
        <v>0</v>
      </c>
      <c r="BA182" s="232" t="str">
        <f t="shared" si="229"/>
        <v>0</v>
      </c>
      <c r="BB182" s="232" t="str">
        <f t="shared" si="229"/>
        <v>0</v>
      </c>
      <c r="BC182" s="233" t="str">
        <f t="shared" si="229"/>
        <v>0</v>
      </c>
      <c r="BD182" s="168" t="str">
        <f t="shared" si="230"/>
        <v>0</v>
      </c>
      <c r="BE182" s="168" t="str">
        <f t="shared" si="230"/>
        <v>1</v>
      </c>
      <c r="BF182" s="168" t="str">
        <f t="shared" si="230"/>
        <v>0</v>
      </c>
      <c r="BG182" s="169" t="str">
        <f t="shared" si="230"/>
        <v>1</v>
      </c>
      <c r="BH182" s="168" t="str">
        <f t="shared" si="230"/>
        <v>0</v>
      </c>
      <c r="BI182" s="168" t="str">
        <f t="shared" si="230"/>
        <v>1</v>
      </c>
      <c r="BJ182" s="168" t="str">
        <f t="shared" si="230"/>
        <v>1</v>
      </c>
      <c r="BK182" s="169" t="str">
        <f t="shared" si="230"/>
        <v>1</v>
      </c>
      <c r="BL182" s="168" t="str">
        <f t="shared" si="231"/>
        <v>0</v>
      </c>
      <c r="BM182" s="168" t="str">
        <f t="shared" si="231"/>
        <v>0</v>
      </c>
      <c r="BN182" s="168" t="str">
        <f t="shared" si="231"/>
        <v>0</v>
      </c>
      <c r="BO182" s="169" t="str">
        <f t="shared" si="231"/>
        <v>0</v>
      </c>
      <c r="BP182" s="168" t="str">
        <f t="shared" si="231"/>
        <v>0</v>
      </c>
      <c r="BQ182" s="168" t="str">
        <f t="shared" si="231"/>
        <v>1</v>
      </c>
      <c r="BR182" s="168" t="str">
        <f t="shared" si="231"/>
        <v>1</v>
      </c>
      <c r="BS182" s="169" t="str">
        <f t="shared" si="231"/>
        <v>0</v>
      </c>
      <c r="BT182" s="302" t="str">
        <f t="shared" si="232"/>
        <v>0</v>
      </c>
      <c r="BU182" s="302" t="str">
        <f t="shared" si="232"/>
        <v>1</v>
      </c>
      <c r="BV182" s="302" t="str">
        <f t="shared" si="232"/>
        <v>1</v>
      </c>
      <c r="BW182" s="303" t="str">
        <f t="shared" si="232"/>
        <v>0</v>
      </c>
      <c r="BX182" s="302" t="str">
        <f t="shared" si="232"/>
        <v>1</v>
      </c>
      <c r="BY182" s="302" t="str">
        <f t="shared" si="232"/>
        <v>0</v>
      </c>
      <c r="BZ182" s="302" t="str">
        <f t="shared" si="232"/>
        <v>1</v>
      </c>
      <c r="CA182" s="303" t="str">
        <f t="shared" si="232"/>
        <v>1</v>
      </c>
      <c r="CB182" s="164" t="str">
        <f t="shared" si="233"/>
        <v>0</v>
      </c>
      <c r="CC182" s="289" t="str">
        <f t="shared" si="233"/>
        <v>1</v>
      </c>
      <c r="CD182" s="340" t="str">
        <f t="shared" si="233"/>
        <v>0</v>
      </c>
      <c r="CE182" s="341" t="str">
        <f t="shared" si="233"/>
        <v>0</v>
      </c>
      <c r="CF182" s="340" t="str">
        <f t="shared" si="233"/>
        <v>0</v>
      </c>
      <c r="CG182" s="340" t="str">
        <f t="shared" si="233"/>
        <v>0</v>
      </c>
      <c r="CH182" s="340" t="str">
        <f t="shared" si="233"/>
        <v>0</v>
      </c>
      <c r="CI182" s="341" t="str">
        <f t="shared" si="233"/>
        <v>0</v>
      </c>
      <c r="CJ182" s="367"/>
      <c r="CK182" s="367"/>
      <c r="CL182" s="32" t="str">
        <f t="shared" si="223"/>
        <v>9C1B</v>
      </c>
      <c r="CM182" s="285">
        <f t="shared" si="182"/>
        <v>87</v>
      </c>
      <c r="CN182" s="285">
        <f t="shared" si="183"/>
        <v>97</v>
      </c>
      <c r="CO182" s="142">
        <f t="shared" si="184"/>
        <v>72.3</v>
      </c>
      <c r="CP182" s="142">
        <f t="shared" si="185"/>
        <v>22.388888888888889</v>
      </c>
      <c r="CQ182" s="154">
        <f t="shared" si="224"/>
        <v>0</v>
      </c>
      <c r="CR182" s="367"/>
      <c r="CS182" s="170">
        <f t="shared" si="186"/>
        <v>9</v>
      </c>
      <c r="CT182" s="23">
        <f t="shared" si="187"/>
        <v>12</v>
      </c>
      <c r="CU182" s="171">
        <f t="shared" si="188"/>
        <v>1</v>
      </c>
      <c r="CV182" s="23">
        <f t="shared" si="189"/>
        <v>11</v>
      </c>
      <c r="CW182" s="172">
        <f t="shared" si="190"/>
        <v>0</v>
      </c>
      <c r="CX182" s="24">
        <f t="shared" si="191"/>
        <v>0</v>
      </c>
      <c r="CY182" s="267">
        <f t="shared" si="192"/>
        <v>5</v>
      </c>
      <c r="CZ182" s="268">
        <f t="shared" si="193"/>
        <v>7</v>
      </c>
      <c r="DA182" s="267">
        <f t="shared" si="194"/>
        <v>0</v>
      </c>
      <c r="DB182" s="268">
        <f t="shared" si="195"/>
        <v>0</v>
      </c>
      <c r="DC182" s="173">
        <f t="shared" si="196"/>
        <v>5</v>
      </c>
      <c r="DD182" s="26">
        <f t="shared" si="197"/>
        <v>7</v>
      </c>
      <c r="DE182" s="173">
        <f t="shared" si="198"/>
        <v>0</v>
      </c>
      <c r="DF182" s="26">
        <f t="shared" si="199"/>
        <v>6</v>
      </c>
      <c r="DG182" s="326">
        <f t="shared" si="200"/>
        <v>6</v>
      </c>
      <c r="DH182" s="327">
        <f t="shared" si="201"/>
        <v>11</v>
      </c>
      <c r="DI182" s="172">
        <f t="shared" si="202"/>
        <v>4</v>
      </c>
      <c r="DJ182" s="24">
        <f t="shared" si="203"/>
        <v>0</v>
      </c>
      <c r="DK182" s="172"/>
      <c r="DL182" s="19">
        <f t="shared" si="204"/>
        <v>156</v>
      </c>
      <c r="DM182" s="19">
        <f t="shared" si="205"/>
        <v>27</v>
      </c>
      <c r="DN182" s="174">
        <f t="shared" si="206"/>
        <v>0</v>
      </c>
      <c r="DO182" s="278">
        <f t="shared" si="207"/>
        <v>87</v>
      </c>
      <c r="DP182" s="278">
        <f t="shared" si="208"/>
        <v>0</v>
      </c>
      <c r="DQ182" s="20">
        <f t="shared" si="209"/>
        <v>87</v>
      </c>
      <c r="DR182" s="20">
        <f t="shared" si="210"/>
        <v>6</v>
      </c>
      <c r="DS182" s="337">
        <f t="shared" si="211"/>
        <v>107</v>
      </c>
      <c r="DT182" s="174">
        <f t="shared" si="212"/>
        <v>64</v>
      </c>
      <c r="DU182" s="172">
        <f t="shared" si="213"/>
        <v>107</v>
      </c>
      <c r="DV182" s="172"/>
      <c r="DW182" s="172"/>
      <c r="DX182" s="172"/>
      <c r="DY182" s="172"/>
      <c r="DZ182" s="172"/>
      <c r="EA182" s="172"/>
      <c r="EB182" s="172"/>
      <c r="EC182" s="172"/>
      <c r="ED182" s="172"/>
      <c r="EE182" s="172"/>
      <c r="EF182" s="172"/>
      <c r="EG182" s="172"/>
      <c r="EH182" s="172"/>
      <c r="EI182" s="172"/>
      <c r="EJ182" s="172"/>
      <c r="EK182" s="172"/>
      <c r="EL182" s="172"/>
      <c r="EM182" s="172"/>
      <c r="EN182" s="172"/>
      <c r="EO182" s="172"/>
      <c r="EP182" s="172"/>
      <c r="EQ182" s="172"/>
      <c r="ER182" s="172"/>
      <c r="ES182" s="172"/>
      <c r="ET182" s="172"/>
      <c r="EU182" s="172"/>
      <c r="EV182" s="172"/>
      <c r="EW182" s="172"/>
      <c r="EX182" s="172"/>
      <c r="EY182" s="172"/>
      <c r="EZ182" s="172"/>
      <c r="FA182" s="172"/>
      <c r="FB182" s="172"/>
      <c r="FC182" s="172"/>
      <c r="FD182" s="172"/>
      <c r="FE182" s="172"/>
      <c r="FF182" s="172"/>
      <c r="FG182" s="172"/>
      <c r="FH182" s="172"/>
      <c r="FI182" s="172"/>
      <c r="FJ182" s="172"/>
      <c r="FK182" s="172"/>
      <c r="FL182" s="172"/>
      <c r="FM182" s="172"/>
      <c r="FN182" s="172"/>
      <c r="FO182" s="172"/>
      <c r="FP182" s="172"/>
      <c r="FQ182" s="172"/>
      <c r="FR182" s="172"/>
      <c r="FS182" s="172"/>
      <c r="FT182" s="172"/>
      <c r="FU182" s="172"/>
      <c r="FV182" s="172"/>
      <c r="FW182" s="172"/>
      <c r="FX182" s="172"/>
      <c r="FY182" s="172"/>
      <c r="FZ182" s="172"/>
      <c r="GA182" s="172"/>
      <c r="GB182" s="172"/>
      <c r="GC182" s="172"/>
      <c r="GD182" s="172"/>
      <c r="GE182" s="172"/>
      <c r="GF182" s="172"/>
      <c r="GG182" s="172"/>
      <c r="GH182" s="172"/>
      <c r="GI182" s="172"/>
      <c r="GJ182" s="172"/>
      <c r="GK182" s="172"/>
      <c r="GL182" s="172"/>
      <c r="GM182" s="172"/>
      <c r="GN182" s="172"/>
      <c r="GO182" s="172"/>
      <c r="GP182" s="172"/>
      <c r="GQ182" s="172"/>
      <c r="GR182" s="172"/>
      <c r="GS182" s="172"/>
      <c r="GT182" s="172"/>
      <c r="GU182" s="172"/>
      <c r="GV182" s="172"/>
      <c r="GW182" s="172"/>
      <c r="GX182" s="172"/>
      <c r="GY182" s="172"/>
      <c r="GZ182" s="172"/>
      <c r="HA182" s="172"/>
      <c r="HB182" s="172"/>
      <c r="HC182" s="172"/>
      <c r="HD182" s="172"/>
      <c r="HE182" s="172"/>
      <c r="HF182" s="172"/>
      <c r="HG182" s="172"/>
      <c r="HH182" s="172"/>
      <c r="HI182" s="172"/>
      <c r="HJ182" s="172"/>
      <c r="HK182" s="172"/>
      <c r="HL182" s="172"/>
      <c r="HM182" s="172"/>
      <c r="HN182" s="172"/>
      <c r="HO182" s="172"/>
      <c r="HP182" s="172"/>
      <c r="HQ182" s="172"/>
      <c r="HR182" s="172"/>
      <c r="HS182" s="172"/>
      <c r="HT182" s="172"/>
      <c r="HU182" s="172"/>
      <c r="HV182" s="172"/>
      <c r="HW182" s="172"/>
      <c r="HX182" s="172"/>
      <c r="HY182" s="172"/>
      <c r="HZ182" s="172"/>
      <c r="IA182" s="172"/>
      <c r="IB182" s="172"/>
      <c r="IC182" s="172"/>
      <c r="ID182" s="172"/>
      <c r="IE182" s="172"/>
      <c r="IF182" s="172"/>
      <c r="IG182" s="172"/>
      <c r="IH182" s="172"/>
      <c r="II182" s="172"/>
      <c r="IJ182" s="172"/>
      <c r="IK182" s="172"/>
      <c r="IL182" s="172"/>
      <c r="IM182" s="172"/>
      <c r="IN182" s="172"/>
      <c r="IO182" s="172"/>
      <c r="IP182" s="172"/>
      <c r="IQ182" s="172"/>
      <c r="IR182" s="172"/>
      <c r="IS182" s="172"/>
      <c r="IT182" s="172"/>
      <c r="IU182" s="172"/>
      <c r="IV182" s="172"/>
      <c r="IW182" s="172"/>
      <c r="IX182" s="172"/>
      <c r="IY182" s="172"/>
      <c r="IZ182" s="172"/>
      <c r="JA182" s="172"/>
      <c r="JB182" s="172"/>
      <c r="JC182" s="172"/>
      <c r="JD182" s="172"/>
      <c r="JE182" s="172"/>
      <c r="JF182" s="172"/>
      <c r="JG182" s="172"/>
      <c r="JH182" s="172"/>
      <c r="JI182" s="172"/>
      <c r="JJ182" s="172"/>
      <c r="JK182" s="172"/>
      <c r="JL182" s="172"/>
      <c r="JM182" s="172"/>
      <c r="JN182" s="172"/>
      <c r="JO182" s="172"/>
      <c r="JP182" s="172"/>
      <c r="JQ182" s="172"/>
      <c r="JR182" s="172"/>
      <c r="JS182" s="172"/>
      <c r="JT182" s="172"/>
      <c r="JU182" s="172"/>
      <c r="JV182" s="172"/>
      <c r="JW182" s="172"/>
      <c r="JX182" s="172"/>
      <c r="JY182" s="172"/>
      <c r="JZ182" s="172"/>
      <c r="KA182" s="172"/>
      <c r="KB182" s="172"/>
      <c r="KC182" s="172"/>
      <c r="KD182" s="172"/>
      <c r="KE182" s="172"/>
      <c r="KF182" s="172"/>
      <c r="KG182" s="172"/>
      <c r="KH182" s="172"/>
      <c r="KI182" s="172"/>
      <c r="KJ182" s="172"/>
      <c r="KK182" s="172"/>
      <c r="KL182" s="172"/>
      <c r="KM182" s="172"/>
      <c r="KN182" s="172"/>
      <c r="KO182" s="172"/>
      <c r="KP182" s="172"/>
      <c r="KQ182" s="172"/>
      <c r="KR182" s="172"/>
      <c r="KS182" s="172"/>
      <c r="KT182" s="172"/>
      <c r="KU182" s="172"/>
      <c r="KV182" s="172"/>
      <c r="KW182" s="172"/>
      <c r="KX182" s="172"/>
      <c r="KY182" s="172"/>
      <c r="KZ182" s="172"/>
      <c r="LA182" s="172"/>
      <c r="LB182" s="172"/>
      <c r="LC182" s="172"/>
      <c r="LD182" s="172"/>
      <c r="LE182" s="172"/>
      <c r="LF182" s="172"/>
      <c r="LG182" s="172"/>
      <c r="LH182" s="172"/>
      <c r="LI182" s="172"/>
      <c r="LJ182" s="172"/>
      <c r="LK182" s="172"/>
      <c r="LL182" s="172"/>
      <c r="LM182" s="172"/>
      <c r="LN182" s="172"/>
      <c r="LO182" s="172"/>
      <c r="LP182" s="172"/>
      <c r="LQ182" s="172"/>
      <c r="LR182" s="172"/>
      <c r="LS182" s="172"/>
      <c r="LT182" s="172"/>
      <c r="LU182" s="172"/>
      <c r="LV182" s="172"/>
      <c r="LW182" s="172"/>
      <c r="LX182" s="172"/>
      <c r="LY182" s="172"/>
      <c r="LZ182" s="172"/>
      <c r="MA182" s="172"/>
      <c r="MB182" s="172"/>
      <c r="MC182" s="172"/>
      <c r="MD182" s="172"/>
      <c r="ME182" s="172"/>
      <c r="MF182" s="172"/>
      <c r="MG182" s="172"/>
      <c r="MH182" s="172"/>
      <c r="MI182" s="172"/>
      <c r="MJ182" s="172"/>
      <c r="MK182" s="172"/>
      <c r="ML182" s="172"/>
      <c r="MM182" s="172"/>
      <c r="MN182" s="172"/>
      <c r="MO182" s="172"/>
      <c r="MP182" s="172"/>
      <c r="MQ182" s="172"/>
      <c r="MR182" s="172"/>
      <c r="MS182" s="172"/>
      <c r="MT182" s="172"/>
      <c r="MU182" s="172"/>
      <c r="MV182" s="172"/>
      <c r="MW182" s="172"/>
      <c r="MX182" s="172"/>
      <c r="MY182" s="172"/>
      <c r="MZ182" s="172"/>
      <c r="NA182" s="172"/>
      <c r="NB182" s="172"/>
      <c r="NC182" s="172"/>
      <c r="ND182" s="172"/>
      <c r="NE182" s="172"/>
      <c r="NF182" s="172"/>
      <c r="NG182" s="172"/>
      <c r="NH182" s="172"/>
      <c r="NI182" s="172"/>
      <c r="NJ182" s="172"/>
      <c r="NK182" s="172"/>
      <c r="NL182" s="172"/>
      <c r="NM182" s="172"/>
      <c r="NN182" s="172"/>
      <c r="NO182" s="172"/>
      <c r="NP182" s="172"/>
      <c r="NQ182" s="172"/>
      <c r="NR182" s="172"/>
      <c r="NS182" s="172"/>
      <c r="NT182" s="172"/>
      <c r="NU182" s="172"/>
      <c r="NV182" s="172"/>
      <c r="NW182" s="172"/>
      <c r="NX182" s="172"/>
      <c r="NY182" s="172"/>
      <c r="NZ182" s="172"/>
      <c r="OA182" s="172"/>
      <c r="OB182" s="172"/>
      <c r="OC182" s="172"/>
      <c r="OD182" s="172"/>
      <c r="OE182" s="172"/>
      <c r="OF182" s="172"/>
      <c r="OG182" s="172"/>
      <c r="OH182" s="172"/>
      <c r="OI182" s="172"/>
      <c r="OJ182" s="172"/>
      <c r="OK182" s="172"/>
      <c r="OL182" s="172"/>
      <c r="OM182" s="172"/>
      <c r="ON182" s="172"/>
      <c r="OO182" s="172"/>
      <c r="OP182" s="172"/>
      <c r="OQ182" s="172"/>
      <c r="OR182" s="172"/>
      <c r="OS182" s="172"/>
      <c r="OT182" s="172"/>
      <c r="OU182" s="172"/>
      <c r="OV182" s="172"/>
      <c r="OW182" s="172"/>
      <c r="OX182" s="172"/>
      <c r="OY182" s="172"/>
      <c r="OZ182" s="172"/>
      <c r="PA182" s="172"/>
      <c r="PB182" s="172"/>
      <c r="PC182" s="172"/>
      <c r="PD182" s="172"/>
      <c r="PE182" s="172"/>
      <c r="PF182" s="172"/>
      <c r="PG182" s="172"/>
      <c r="PH182" s="172"/>
      <c r="PI182" s="172"/>
      <c r="PJ182" s="172"/>
      <c r="PK182" s="172"/>
      <c r="PL182" s="172"/>
      <c r="PM182" s="172"/>
      <c r="PN182" s="172"/>
      <c r="PO182" s="172"/>
      <c r="PP182" s="172"/>
      <c r="PQ182" s="172"/>
      <c r="PR182" s="172"/>
      <c r="PS182" s="172"/>
      <c r="PT182" s="172"/>
      <c r="PU182" s="172"/>
      <c r="PV182" s="172"/>
      <c r="PW182" s="172"/>
      <c r="PX182" s="172"/>
      <c r="PY182" s="172"/>
      <c r="PZ182" s="172"/>
      <c r="QA182" s="172"/>
      <c r="QB182" s="172"/>
      <c r="QC182" s="172"/>
      <c r="QD182" s="172"/>
      <c r="QE182" s="172"/>
      <c r="QF182" s="172"/>
      <c r="QG182" s="172"/>
      <c r="QH182" s="172"/>
      <c r="QI182" s="172"/>
      <c r="QJ182" s="172"/>
      <c r="QK182" s="172"/>
      <c r="QL182" s="172"/>
      <c r="QM182" s="172"/>
      <c r="QN182" s="172"/>
      <c r="QO182" s="172"/>
      <c r="QP182" s="172"/>
      <c r="QQ182" s="172"/>
      <c r="QR182" s="172"/>
      <c r="QS182" s="172"/>
      <c r="QT182" s="172"/>
      <c r="QU182" s="172"/>
      <c r="QV182" s="172"/>
      <c r="QW182" s="172"/>
      <c r="QX182" s="172"/>
      <c r="QY182" s="172"/>
      <c r="QZ182" s="172"/>
      <c r="RA182" s="172"/>
      <c r="RB182" s="172"/>
      <c r="RC182" s="172"/>
      <c r="RD182" s="172"/>
      <c r="RE182" s="172"/>
      <c r="RF182" s="172"/>
      <c r="RG182" s="172"/>
      <c r="RH182" s="172"/>
      <c r="RI182" s="172"/>
      <c r="RJ182" s="172"/>
      <c r="RK182" s="172"/>
      <c r="RL182" s="172"/>
      <c r="RM182" s="172"/>
      <c r="RN182" s="172"/>
      <c r="RO182" s="172"/>
      <c r="RP182" s="172"/>
      <c r="RQ182" s="172"/>
      <c r="RR182" s="172"/>
      <c r="RS182" s="172"/>
      <c r="RT182" s="172"/>
      <c r="RU182" s="172"/>
      <c r="RV182" s="172"/>
      <c r="RW182" s="172"/>
      <c r="RX182" s="172"/>
      <c r="RY182" s="172"/>
      <c r="RZ182" s="172"/>
      <c r="SA182" s="172"/>
      <c r="SB182" s="172"/>
      <c r="SC182" s="172"/>
      <c r="SD182" s="172"/>
      <c r="SE182" s="172"/>
      <c r="SF182" s="172"/>
      <c r="SG182" s="172"/>
      <c r="SH182" s="172"/>
      <c r="SI182" s="172"/>
      <c r="SJ182" s="172"/>
      <c r="SK182" s="172"/>
      <c r="SL182" s="172"/>
      <c r="SM182" s="172"/>
      <c r="SN182" s="172"/>
      <c r="SO182" s="172"/>
      <c r="SP182" s="172"/>
      <c r="SQ182" s="172"/>
      <c r="SR182" s="172"/>
      <c r="SS182" s="172"/>
      <c r="ST182" s="172"/>
      <c r="SU182" s="172"/>
      <c r="SV182" s="172"/>
      <c r="SW182" s="172"/>
      <c r="SX182" s="172"/>
      <c r="SY182" s="172"/>
      <c r="SZ182" s="172"/>
      <c r="TA182" s="172"/>
      <c r="TB182" s="172"/>
      <c r="TC182" s="172"/>
      <c r="TD182" s="172"/>
      <c r="TE182" s="172"/>
      <c r="TF182" s="172"/>
      <c r="TG182" s="172"/>
      <c r="TH182" s="172"/>
      <c r="TI182" s="172"/>
      <c r="TJ182" s="172"/>
      <c r="TK182" s="172"/>
      <c r="TL182" s="172"/>
      <c r="TM182" s="172"/>
      <c r="TN182" s="172"/>
      <c r="TO182" s="172"/>
      <c r="TP182" s="172"/>
      <c r="TQ182" s="172"/>
      <c r="TR182" s="172"/>
      <c r="TS182" s="172"/>
      <c r="TT182" s="172"/>
      <c r="TU182" s="172"/>
      <c r="TV182" s="172"/>
      <c r="TW182" s="172"/>
      <c r="TX182" s="172"/>
      <c r="TY182" s="172"/>
      <c r="TZ182" s="172"/>
      <c r="UA182" s="172"/>
      <c r="UB182" s="172"/>
      <c r="UC182" s="172"/>
      <c r="UD182" s="172"/>
      <c r="UE182" s="172"/>
      <c r="UF182" s="172"/>
      <c r="UG182" s="172"/>
      <c r="UH182" s="172"/>
      <c r="UI182" s="172"/>
      <c r="UJ182" s="172"/>
      <c r="UK182" s="172"/>
      <c r="UL182" s="172"/>
      <c r="UM182" s="172"/>
      <c r="UN182" s="172"/>
      <c r="UO182" s="172"/>
      <c r="UP182" s="172"/>
      <c r="UQ182" s="172"/>
      <c r="UR182" s="172"/>
      <c r="US182" s="172"/>
      <c r="UT182" s="172"/>
      <c r="UU182" s="172"/>
      <c r="UV182" s="172"/>
      <c r="UW182" s="172"/>
      <c r="UX182" s="172"/>
      <c r="UY182" s="172"/>
      <c r="UZ182" s="172"/>
      <c r="VA182" s="172"/>
      <c r="VB182" s="172"/>
      <c r="VC182" s="172"/>
      <c r="VD182" s="172"/>
      <c r="VE182" s="172"/>
      <c r="VF182" s="172"/>
      <c r="VG182" s="172"/>
      <c r="VH182" s="172"/>
      <c r="VI182" s="172"/>
      <c r="VJ182" s="172"/>
      <c r="VK182" s="172"/>
      <c r="VL182" s="172"/>
      <c r="VM182" s="172"/>
      <c r="VN182" s="172"/>
      <c r="VO182" s="172"/>
      <c r="VP182" s="172"/>
      <c r="VQ182" s="172"/>
      <c r="VR182" s="172"/>
      <c r="VS182" s="172"/>
      <c r="VT182" s="172"/>
      <c r="VU182" s="172"/>
      <c r="VV182" s="172"/>
      <c r="VW182" s="172"/>
      <c r="VX182" s="172"/>
      <c r="VY182" s="172"/>
      <c r="VZ182" s="172"/>
      <c r="WA182" s="172"/>
      <c r="WB182" s="172"/>
      <c r="WC182" s="172"/>
      <c r="WD182" s="172"/>
      <c r="WE182" s="172"/>
      <c r="WF182" s="172"/>
      <c r="WG182" s="172"/>
      <c r="WH182" s="172"/>
      <c r="WI182" s="172"/>
      <c r="WJ182" s="172"/>
      <c r="WK182" s="172"/>
      <c r="WL182" s="172"/>
      <c r="WM182" s="172"/>
      <c r="WN182" s="172"/>
      <c r="WO182" s="172"/>
      <c r="WP182" s="172"/>
      <c r="WQ182" s="172"/>
      <c r="WR182" s="172"/>
      <c r="WS182" s="172"/>
      <c r="WT182" s="172"/>
      <c r="WU182" s="172"/>
      <c r="WV182" s="172"/>
      <c r="WW182" s="172"/>
      <c r="WX182" s="172"/>
      <c r="WY182" s="172"/>
      <c r="WZ182" s="172"/>
      <c r="XA182" s="172"/>
      <c r="XB182" s="172"/>
      <c r="XC182" s="172"/>
      <c r="XD182" s="172"/>
      <c r="XE182" s="172"/>
      <c r="XF182" s="172"/>
      <c r="XG182" s="172"/>
      <c r="XH182" s="172"/>
      <c r="XI182" s="172"/>
      <c r="XJ182" s="172"/>
      <c r="XK182" s="172"/>
      <c r="XL182" s="172"/>
      <c r="XM182" s="172"/>
      <c r="XN182" s="172"/>
      <c r="XO182" s="172"/>
      <c r="XP182" s="172"/>
      <c r="XQ182" s="172"/>
      <c r="XR182" s="172"/>
      <c r="XS182" s="172"/>
      <c r="XT182" s="172"/>
      <c r="XU182" s="172"/>
      <c r="XV182" s="172"/>
      <c r="XW182" s="172"/>
      <c r="XX182" s="172"/>
      <c r="XY182" s="172"/>
      <c r="XZ182" s="172"/>
      <c r="YA182" s="172"/>
      <c r="YB182" s="172"/>
      <c r="YC182" s="172"/>
      <c r="YD182" s="172"/>
      <c r="YE182" s="172"/>
      <c r="YF182" s="172"/>
      <c r="YG182" s="172"/>
      <c r="YH182" s="172"/>
      <c r="YI182" s="172"/>
      <c r="YJ182" s="172"/>
      <c r="YK182" s="172"/>
      <c r="YL182" s="172"/>
      <c r="YM182" s="172"/>
      <c r="YN182" s="172"/>
      <c r="YO182" s="172"/>
      <c r="YP182" s="172"/>
      <c r="YQ182" s="172"/>
      <c r="YR182" s="172"/>
      <c r="YS182" s="172"/>
      <c r="YT182" s="172"/>
      <c r="YU182" s="172"/>
      <c r="YV182" s="172"/>
      <c r="YW182" s="172"/>
      <c r="YX182" s="172"/>
      <c r="YY182" s="172"/>
      <c r="YZ182" s="172"/>
      <c r="ZA182" s="172"/>
      <c r="ZB182" s="172"/>
      <c r="ZC182" s="172"/>
      <c r="ZD182" s="172"/>
      <c r="ZE182" s="172"/>
      <c r="ZF182" s="172"/>
      <c r="ZG182" s="172"/>
      <c r="ZH182" s="172"/>
      <c r="ZI182" s="172"/>
      <c r="ZJ182" s="172"/>
      <c r="ZK182" s="172"/>
      <c r="ZL182" s="172"/>
      <c r="ZM182" s="172"/>
      <c r="ZN182" s="172"/>
      <c r="ZO182" s="172"/>
      <c r="ZP182" s="172"/>
      <c r="ZQ182" s="172"/>
      <c r="ZR182" s="172"/>
      <c r="ZS182" s="172"/>
      <c r="ZT182" s="172"/>
      <c r="ZU182" s="172"/>
      <c r="ZV182" s="172"/>
      <c r="ZW182" s="172"/>
      <c r="ZX182" s="172"/>
      <c r="ZY182" s="172"/>
      <c r="ZZ182" s="172"/>
      <c r="AAA182" s="172"/>
      <c r="AAB182" s="172"/>
      <c r="AAC182" s="172"/>
      <c r="AAD182" s="172"/>
      <c r="AAE182" s="172"/>
      <c r="AAF182" s="172"/>
      <c r="AAG182" s="172"/>
      <c r="AAH182" s="172"/>
      <c r="AAI182" s="172"/>
      <c r="AAJ182" s="172"/>
      <c r="AAK182" s="172"/>
      <c r="AAL182" s="172"/>
      <c r="AAM182" s="172"/>
      <c r="AAN182" s="172"/>
      <c r="AAO182" s="172"/>
      <c r="AAP182" s="172"/>
      <c r="AAQ182" s="172"/>
      <c r="AAR182" s="172"/>
      <c r="AAS182" s="172"/>
      <c r="AAT182" s="172"/>
      <c r="AAU182" s="172"/>
      <c r="AAV182" s="172"/>
      <c r="AAW182" s="172"/>
      <c r="AAX182" s="172"/>
      <c r="AAY182" s="172"/>
      <c r="AAZ182" s="172"/>
      <c r="ABA182" s="172"/>
      <c r="ABB182" s="172"/>
      <c r="ABC182" s="172"/>
      <c r="ABD182" s="172"/>
      <c r="ABE182" s="172"/>
      <c r="ABF182" s="172"/>
      <c r="ABG182" s="172"/>
      <c r="ABH182" s="172"/>
      <c r="ABI182" s="172"/>
      <c r="ABJ182" s="172"/>
      <c r="ABK182" s="172"/>
      <c r="ABL182" s="172"/>
      <c r="ABM182" s="172"/>
      <c r="ABN182" s="172"/>
      <c r="ABO182" s="172"/>
      <c r="ABP182" s="172"/>
      <c r="ABQ182" s="172"/>
      <c r="ABR182" s="172"/>
      <c r="ABS182" s="172"/>
      <c r="ABT182" s="172"/>
      <c r="ABU182" s="172"/>
      <c r="ABV182" s="172"/>
      <c r="ABW182" s="172"/>
      <c r="ABX182" s="172"/>
      <c r="ABY182" s="172"/>
      <c r="ABZ182" s="172"/>
      <c r="ACA182" s="172"/>
      <c r="ACB182" s="172"/>
      <c r="ACC182" s="172"/>
      <c r="ACD182" s="172"/>
      <c r="ACE182" s="172"/>
      <c r="ACF182" s="172"/>
      <c r="ACG182" s="172"/>
      <c r="ACH182" s="172"/>
      <c r="ACI182" s="172"/>
      <c r="ACJ182" s="172"/>
      <c r="ACK182" s="172"/>
      <c r="ACL182" s="172"/>
      <c r="ACM182" s="172"/>
      <c r="ACN182" s="172"/>
      <c r="ACO182" s="172"/>
      <c r="ACP182" s="172"/>
      <c r="ACQ182" s="172"/>
      <c r="ACR182" s="172"/>
      <c r="ACS182" s="172"/>
      <c r="ACT182" s="172"/>
      <c r="ACU182" s="172"/>
      <c r="ACV182" s="172"/>
      <c r="ACW182" s="172"/>
      <c r="ACX182" s="172"/>
      <c r="ACY182" s="172"/>
      <c r="ACZ182" s="172"/>
      <c r="ADA182" s="172"/>
      <c r="ADB182" s="172"/>
      <c r="ADC182" s="172"/>
      <c r="ADD182" s="172"/>
      <c r="ADE182" s="172"/>
      <c r="ADF182" s="172"/>
      <c r="ADG182" s="172"/>
      <c r="ADH182" s="172"/>
      <c r="ADI182" s="172"/>
      <c r="ADJ182" s="172"/>
      <c r="ADK182" s="172"/>
      <c r="ADL182" s="172"/>
      <c r="ADM182" s="172"/>
      <c r="ADN182" s="172"/>
      <c r="ADO182" s="172"/>
      <c r="ADP182" s="172"/>
      <c r="ADQ182" s="172"/>
      <c r="ADR182" s="172"/>
      <c r="ADS182" s="172"/>
      <c r="ADT182" s="172"/>
      <c r="ADU182" s="172"/>
      <c r="ADV182" s="172"/>
      <c r="ADW182" s="172"/>
      <c r="ADX182" s="172"/>
      <c r="ADY182" s="172"/>
      <c r="ADZ182" s="172"/>
      <c r="AEA182" s="172"/>
      <c r="AEB182" s="172"/>
      <c r="AEC182" s="172"/>
      <c r="AED182" s="172"/>
      <c r="AEE182" s="172"/>
      <c r="AEF182" s="172"/>
      <c r="AEG182" s="172"/>
      <c r="AEH182" s="172"/>
      <c r="AEI182" s="172"/>
      <c r="AEJ182" s="172"/>
      <c r="AEK182" s="172"/>
      <c r="AEL182" s="172"/>
      <c r="AEM182" s="172"/>
      <c r="AEN182" s="172"/>
      <c r="AEO182" s="172"/>
      <c r="AEP182" s="172"/>
      <c r="AEQ182" s="172"/>
      <c r="AER182" s="172"/>
      <c r="AES182" s="172"/>
      <c r="AET182" s="172"/>
      <c r="AEU182" s="172"/>
      <c r="AEV182" s="172"/>
      <c r="AEW182" s="172"/>
      <c r="AEX182" s="172"/>
      <c r="AEY182" s="172"/>
      <c r="AEZ182" s="172"/>
      <c r="AFA182" s="172"/>
      <c r="AFB182" s="172"/>
      <c r="AFC182" s="172"/>
      <c r="AFD182" s="172"/>
      <c r="AFE182" s="172"/>
      <c r="AFF182" s="172"/>
      <c r="AFG182" s="172"/>
      <c r="AFH182" s="172"/>
      <c r="AFI182" s="172"/>
      <c r="AFJ182" s="172"/>
      <c r="AFK182" s="172"/>
      <c r="AFL182" s="172"/>
      <c r="AFM182" s="172"/>
      <c r="AFN182" s="172"/>
      <c r="AFO182" s="172"/>
      <c r="AFP182" s="172"/>
      <c r="AFQ182" s="172"/>
      <c r="AFR182" s="172"/>
      <c r="AFS182" s="172"/>
      <c r="AFT182" s="172"/>
      <c r="AFU182" s="172"/>
      <c r="AFV182" s="172"/>
      <c r="AFW182" s="172"/>
      <c r="AFX182" s="172"/>
      <c r="AFY182" s="172"/>
      <c r="AFZ182" s="172"/>
      <c r="AGA182" s="172"/>
      <c r="AGB182" s="172"/>
      <c r="AGC182" s="172"/>
      <c r="AGD182" s="172"/>
      <c r="AGE182" s="172"/>
      <c r="AGF182" s="172"/>
      <c r="AGG182" s="172"/>
      <c r="AGH182" s="172"/>
      <c r="AGI182" s="172"/>
      <c r="AGJ182" s="172"/>
      <c r="AGK182" s="172"/>
      <c r="AGL182" s="172"/>
      <c r="AGM182" s="172"/>
      <c r="AGN182" s="172"/>
      <c r="AGO182" s="172"/>
      <c r="AGP182" s="172"/>
      <c r="AGQ182" s="172"/>
      <c r="AGR182" s="172"/>
      <c r="AGS182" s="172"/>
      <c r="AGT182" s="172"/>
      <c r="AGU182" s="172"/>
      <c r="AGV182" s="172"/>
      <c r="AGW182" s="172"/>
      <c r="AGX182" s="172"/>
      <c r="AGY182" s="172"/>
      <c r="AGZ182" s="172"/>
      <c r="AHA182" s="172"/>
      <c r="AHB182" s="172"/>
      <c r="AHC182" s="172"/>
      <c r="AHD182" s="172"/>
      <c r="AHE182" s="172"/>
      <c r="AHF182" s="172"/>
      <c r="AHG182" s="172"/>
      <c r="AHH182" s="172"/>
      <c r="AHI182" s="172"/>
      <c r="AHJ182" s="172"/>
      <c r="AHK182" s="172"/>
      <c r="AHL182" s="172"/>
      <c r="AHM182" s="172"/>
      <c r="AHN182" s="172"/>
      <c r="AHO182" s="172"/>
      <c r="AHP182" s="172"/>
      <c r="AHQ182" s="172"/>
      <c r="AHR182" s="172"/>
      <c r="AHS182" s="172"/>
      <c r="AHT182" s="172"/>
      <c r="AHU182" s="172"/>
      <c r="AHV182" s="172"/>
      <c r="AHW182" s="172"/>
      <c r="AHX182" s="172"/>
      <c r="AHY182" s="172"/>
      <c r="AHZ182" s="172"/>
      <c r="AIA182" s="172"/>
      <c r="AIB182" s="172"/>
      <c r="AIC182" s="172"/>
      <c r="AID182" s="172"/>
      <c r="AIE182" s="172"/>
      <c r="AIF182" s="172"/>
      <c r="AIG182" s="172"/>
      <c r="AIH182" s="172"/>
      <c r="AII182" s="172"/>
      <c r="AIJ182" s="172"/>
      <c r="AIK182" s="172"/>
      <c r="AIL182" s="172"/>
      <c r="AIM182" s="172"/>
      <c r="AIN182" s="172"/>
      <c r="AIO182" s="172"/>
      <c r="AIP182" s="172"/>
      <c r="AIQ182" s="172"/>
      <c r="AIR182" s="172"/>
      <c r="AIS182" s="172"/>
      <c r="AIT182" s="172"/>
      <c r="AIU182" s="172"/>
      <c r="AIV182" s="172"/>
      <c r="AIW182" s="172"/>
      <c r="AIX182" s="172"/>
      <c r="AIY182" s="172"/>
      <c r="AIZ182" s="172"/>
      <c r="AJA182" s="172"/>
      <c r="AJB182" s="172"/>
      <c r="AJC182" s="172"/>
      <c r="AJD182" s="172"/>
      <c r="AJE182" s="172"/>
      <c r="AJF182" s="172"/>
      <c r="AJG182" s="172"/>
      <c r="AJH182" s="172"/>
      <c r="AJI182" s="172"/>
      <c r="AJJ182" s="172"/>
      <c r="AJK182" s="172"/>
      <c r="AJL182" s="172"/>
      <c r="AJM182" s="172"/>
      <c r="AJN182" s="172"/>
      <c r="AJO182" s="172"/>
      <c r="AJP182" s="172"/>
      <c r="AJQ182" s="172"/>
      <c r="AJR182" s="172"/>
      <c r="AJS182" s="172"/>
      <c r="AJT182" s="172"/>
      <c r="AJU182" s="172"/>
      <c r="AJV182" s="172"/>
      <c r="AJW182" s="172"/>
      <c r="AJX182" s="172"/>
      <c r="AJY182" s="172"/>
      <c r="AJZ182" s="172"/>
      <c r="AKA182" s="172"/>
      <c r="AKB182" s="172"/>
      <c r="AKC182" s="172"/>
      <c r="AKD182" s="172"/>
      <c r="AKE182" s="172"/>
      <c r="AKF182" s="172"/>
      <c r="AKG182" s="172"/>
      <c r="AKH182" s="172"/>
      <c r="AKI182" s="172"/>
      <c r="AKJ182" s="172"/>
      <c r="AKK182" s="172"/>
      <c r="AKL182" s="172"/>
      <c r="AKM182" s="172"/>
      <c r="AKN182" s="172"/>
      <c r="AKO182" s="172"/>
      <c r="AKP182" s="172"/>
      <c r="AKQ182" s="172"/>
      <c r="AKR182" s="172"/>
      <c r="AKS182" s="172"/>
      <c r="AKT182" s="172"/>
      <c r="AKU182" s="172"/>
      <c r="AKV182" s="172"/>
      <c r="AKW182" s="172"/>
      <c r="AKX182" s="172"/>
      <c r="AKY182" s="172"/>
      <c r="AKZ182" s="172"/>
      <c r="ALA182" s="172"/>
      <c r="ALB182" s="172"/>
      <c r="ALC182" s="172"/>
      <c r="ALD182" s="172"/>
      <c r="ALE182" s="172"/>
      <c r="ALF182" s="172"/>
      <c r="ALG182" s="172"/>
      <c r="ALH182" s="172"/>
      <c r="ALI182" s="172"/>
      <c r="ALJ182" s="172"/>
      <c r="ALK182" s="172"/>
      <c r="ALL182" s="172"/>
      <c r="ALM182" s="172"/>
      <c r="ALN182" s="172"/>
      <c r="ALO182" s="172"/>
      <c r="ALP182" s="172"/>
      <c r="ALQ182" s="172"/>
      <c r="ALR182" s="172"/>
      <c r="ALS182" s="172"/>
      <c r="ALT182" s="172"/>
      <c r="ALU182" s="172"/>
      <c r="ALV182" s="172"/>
      <c r="ALW182" s="172"/>
      <c r="ALX182" s="172"/>
      <c r="ALY182" s="172"/>
      <c r="ALZ182" s="172"/>
      <c r="AMA182" s="172"/>
      <c r="AMB182" s="172"/>
      <c r="AMC182" s="172"/>
      <c r="AMD182" s="172"/>
      <c r="AME182" s="172"/>
      <c r="AMF182" s="172"/>
      <c r="AMG182" s="172"/>
      <c r="AMH182" s="172"/>
      <c r="AMI182" s="172"/>
      <c r="AMJ182" s="172"/>
      <c r="AMK182" s="172"/>
      <c r="AML182" s="172"/>
    </row>
    <row r="183" spans="1:1026" s="282" customFormat="1">
      <c r="A183" s="408" t="s">
        <v>625</v>
      </c>
      <c r="B183" s="408" t="s">
        <v>626</v>
      </c>
      <c r="C183" s="154">
        <f t="shared" si="169"/>
        <v>17</v>
      </c>
      <c r="D183" s="167">
        <f t="shared" si="170"/>
        <v>68</v>
      </c>
      <c r="E183" s="166" t="str">
        <f t="shared" si="171"/>
        <v>9C</v>
      </c>
      <c r="F183" s="367" t="str">
        <f t="shared" si="172"/>
        <v>1B</v>
      </c>
      <c r="G183" s="367" t="str">
        <f t="shared" si="173"/>
        <v>02</v>
      </c>
      <c r="H183" s="367" t="str">
        <f t="shared" si="174"/>
        <v>57</v>
      </c>
      <c r="I183" s="367" t="str">
        <f t="shared" si="175"/>
        <v>00</v>
      </c>
      <c r="J183" s="367" t="str">
        <f t="shared" si="176"/>
        <v>57</v>
      </c>
      <c r="K183" s="367" t="str">
        <f t="shared" si="177"/>
        <v>06</v>
      </c>
      <c r="L183" s="367" t="str">
        <f t="shared" si="178"/>
        <v>6D</v>
      </c>
      <c r="M183" s="367" t="str">
        <f t="shared" si="179"/>
        <v>4</v>
      </c>
      <c r="N183" s="367" t="str">
        <f t="shared" si="180"/>
        <v/>
      </c>
      <c r="O183" s="156" t="str">
        <f t="shared" si="181"/>
        <v/>
      </c>
      <c r="P183" s="157" t="str">
        <f t="shared" si="225"/>
        <v>1</v>
      </c>
      <c r="Q183" s="158" t="str">
        <f t="shared" si="225"/>
        <v>0</v>
      </c>
      <c r="R183" s="158" t="str">
        <f t="shared" si="225"/>
        <v>0</v>
      </c>
      <c r="S183" s="159" t="str">
        <f t="shared" si="225"/>
        <v>1</v>
      </c>
      <c r="T183" s="158" t="str">
        <f t="shared" si="225"/>
        <v>1</v>
      </c>
      <c r="U183" s="158" t="str">
        <f t="shared" si="225"/>
        <v>1</v>
      </c>
      <c r="V183" s="158" t="str">
        <f t="shared" si="225"/>
        <v>0</v>
      </c>
      <c r="W183" s="159" t="str">
        <f t="shared" si="225"/>
        <v>0</v>
      </c>
      <c r="X183" s="158" t="str">
        <f t="shared" si="226"/>
        <v>0</v>
      </c>
      <c r="Y183" s="158" t="str">
        <f t="shared" si="226"/>
        <v>0</v>
      </c>
      <c r="Z183" s="158" t="str">
        <f t="shared" si="226"/>
        <v>0</v>
      </c>
      <c r="AA183" s="159" t="str">
        <f t="shared" si="226"/>
        <v>1</v>
      </c>
      <c r="AB183" s="161" t="str">
        <f t="shared" si="226"/>
        <v>1</v>
      </c>
      <c r="AC183" s="161" t="str">
        <f t="shared" si="226"/>
        <v>0</v>
      </c>
      <c r="AD183" s="158" t="str">
        <f t="shared" si="226"/>
        <v>1</v>
      </c>
      <c r="AE183" s="159" t="str">
        <f t="shared" si="226"/>
        <v>1</v>
      </c>
      <c r="AF183" s="367" t="str">
        <f t="shared" si="227"/>
        <v>0</v>
      </c>
      <c r="AG183" s="162" t="str">
        <f t="shared" si="227"/>
        <v>0</v>
      </c>
      <c r="AH183" s="163" t="str">
        <f t="shared" si="227"/>
        <v>0</v>
      </c>
      <c r="AI183" s="165" t="str">
        <f t="shared" si="227"/>
        <v>0</v>
      </c>
      <c r="AJ183" s="164" t="str">
        <f t="shared" si="227"/>
        <v>0</v>
      </c>
      <c r="AK183" s="164" t="str">
        <f t="shared" si="227"/>
        <v>0</v>
      </c>
      <c r="AL183" s="289" t="str">
        <f t="shared" si="227"/>
        <v>1</v>
      </c>
      <c r="AM183" s="165" t="str">
        <f t="shared" si="227"/>
        <v>0</v>
      </c>
      <c r="AN183" s="230" t="str">
        <f t="shared" si="228"/>
        <v>0</v>
      </c>
      <c r="AO183" s="230" t="str">
        <f t="shared" si="228"/>
        <v>1</v>
      </c>
      <c r="AP183" s="230" t="str">
        <f t="shared" si="228"/>
        <v>0</v>
      </c>
      <c r="AQ183" s="231" t="str">
        <f t="shared" si="228"/>
        <v>1</v>
      </c>
      <c r="AR183" s="230" t="str">
        <f t="shared" si="228"/>
        <v>0</v>
      </c>
      <c r="AS183" s="230" t="str">
        <f t="shared" si="228"/>
        <v>1</v>
      </c>
      <c r="AT183" s="230" t="str">
        <f t="shared" si="228"/>
        <v>1</v>
      </c>
      <c r="AU183" s="231" t="str">
        <f t="shared" si="228"/>
        <v>1</v>
      </c>
      <c r="AV183" s="230" t="str">
        <f t="shared" si="229"/>
        <v>0</v>
      </c>
      <c r="AW183" s="232" t="str">
        <f t="shared" si="229"/>
        <v>0</v>
      </c>
      <c r="AX183" s="232" t="str">
        <f t="shared" si="229"/>
        <v>0</v>
      </c>
      <c r="AY183" s="233" t="str">
        <f t="shared" si="229"/>
        <v>0</v>
      </c>
      <c r="AZ183" s="232" t="str">
        <f t="shared" si="229"/>
        <v>0</v>
      </c>
      <c r="BA183" s="232" t="str">
        <f t="shared" si="229"/>
        <v>0</v>
      </c>
      <c r="BB183" s="232" t="str">
        <f t="shared" si="229"/>
        <v>0</v>
      </c>
      <c r="BC183" s="233" t="str">
        <f t="shared" si="229"/>
        <v>0</v>
      </c>
      <c r="BD183" s="168" t="str">
        <f t="shared" si="230"/>
        <v>0</v>
      </c>
      <c r="BE183" s="168" t="str">
        <f t="shared" si="230"/>
        <v>1</v>
      </c>
      <c r="BF183" s="168" t="str">
        <f t="shared" si="230"/>
        <v>0</v>
      </c>
      <c r="BG183" s="169" t="str">
        <f t="shared" si="230"/>
        <v>1</v>
      </c>
      <c r="BH183" s="168" t="str">
        <f t="shared" si="230"/>
        <v>0</v>
      </c>
      <c r="BI183" s="168" t="str">
        <f t="shared" si="230"/>
        <v>1</v>
      </c>
      <c r="BJ183" s="168" t="str">
        <f t="shared" si="230"/>
        <v>1</v>
      </c>
      <c r="BK183" s="169" t="str">
        <f t="shared" si="230"/>
        <v>1</v>
      </c>
      <c r="BL183" s="168" t="str">
        <f t="shared" si="231"/>
        <v>0</v>
      </c>
      <c r="BM183" s="168" t="str">
        <f t="shared" si="231"/>
        <v>0</v>
      </c>
      <c r="BN183" s="168" t="str">
        <f t="shared" si="231"/>
        <v>0</v>
      </c>
      <c r="BO183" s="169" t="str">
        <f t="shared" si="231"/>
        <v>0</v>
      </c>
      <c r="BP183" s="168" t="str">
        <f t="shared" si="231"/>
        <v>0</v>
      </c>
      <c r="BQ183" s="168" t="str">
        <f t="shared" si="231"/>
        <v>1</v>
      </c>
      <c r="BR183" s="168" t="str">
        <f t="shared" si="231"/>
        <v>1</v>
      </c>
      <c r="BS183" s="169" t="str">
        <f t="shared" si="231"/>
        <v>0</v>
      </c>
      <c r="BT183" s="302" t="str">
        <f t="shared" si="232"/>
        <v>0</v>
      </c>
      <c r="BU183" s="302" t="str">
        <f t="shared" si="232"/>
        <v>1</v>
      </c>
      <c r="BV183" s="302" t="str">
        <f t="shared" si="232"/>
        <v>1</v>
      </c>
      <c r="BW183" s="303" t="str">
        <f t="shared" si="232"/>
        <v>0</v>
      </c>
      <c r="BX183" s="302" t="str">
        <f t="shared" si="232"/>
        <v>1</v>
      </c>
      <c r="BY183" s="302" t="str">
        <f t="shared" si="232"/>
        <v>1</v>
      </c>
      <c r="BZ183" s="302" t="str">
        <f t="shared" si="232"/>
        <v>0</v>
      </c>
      <c r="CA183" s="303" t="str">
        <f t="shared" si="232"/>
        <v>1</v>
      </c>
      <c r="CB183" s="164" t="str">
        <f t="shared" si="233"/>
        <v>0</v>
      </c>
      <c r="CC183" s="289" t="str">
        <f t="shared" si="233"/>
        <v>1</v>
      </c>
      <c r="CD183" s="340" t="str">
        <f t="shared" si="233"/>
        <v>0</v>
      </c>
      <c r="CE183" s="341" t="str">
        <f t="shared" si="233"/>
        <v>0</v>
      </c>
      <c r="CF183" s="340" t="str">
        <f t="shared" si="233"/>
        <v>0</v>
      </c>
      <c r="CG183" s="340" t="str">
        <f t="shared" si="233"/>
        <v>0</v>
      </c>
      <c r="CH183" s="340" t="str">
        <f t="shared" si="233"/>
        <v>0</v>
      </c>
      <c r="CI183" s="341" t="str">
        <f t="shared" si="233"/>
        <v>0</v>
      </c>
      <c r="CJ183" s="367"/>
      <c r="CK183" s="367"/>
      <c r="CL183" s="32" t="str">
        <f t="shared" si="223"/>
        <v>9C1B</v>
      </c>
      <c r="CM183" s="285">
        <f t="shared" si="182"/>
        <v>87</v>
      </c>
      <c r="CN183" s="285">
        <f t="shared" si="183"/>
        <v>97</v>
      </c>
      <c r="CO183" s="142">
        <f t="shared" si="184"/>
        <v>72.3</v>
      </c>
      <c r="CP183" s="142">
        <f t="shared" si="185"/>
        <v>22.388888888888889</v>
      </c>
      <c r="CQ183" s="154">
        <f t="shared" si="224"/>
        <v>1</v>
      </c>
      <c r="CR183" s="367"/>
      <c r="CS183" s="170">
        <f t="shared" si="186"/>
        <v>9</v>
      </c>
      <c r="CT183" s="23">
        <f t="shared" si="187"/>
        <v>12</v>
      </c>
      <c r="CU183" s="171">
        <f t="shared" si="188"/>
        <v>1</v>
      </c>
      <c r="CV183" s="23">
        <f t="shared" si="189"/>
        <v>11</v>
      </c>
      <c r="CW183" s="172">
        <f t="shared" si="190"/>
        <v>0</v>
      </c>
      <c r="CX183" s="24">
        <f t="shared" si="191"/>
        <v>2</v>
      </c>
      <c r="CY183" s="267">
        <f t="shared" si="192"/>
        <v>5</v>
      </c>
      <c r="CZ183" s="268">
        <f t="shared" si="193"/>
        <v>7</v>
      </c>
      <c r="DA183" s="267">
        <f t="shared" si="194"/>
        <v>0</v>
      </c>
      <c r="DB183" s="268">
        <f t="shared" si="195"/>
        <v>0</v>
      </c>
      <c r="DC183" s="173">
        <f t="shared" si="196"/>
        <v>5</v>
      </c>
      <c r="DD183" s="26">
        <f t="shared" si="197"/>
        <v>7</v>
      </c>
      <c r="DE183" s="173">
        <f t="shared" si="198"/>
        <v>0</v>
      </c>
      <c r="DF183" s="26">
        <f t="shared" si="199"/>
        <v>6</v>
      </c>
      <c r="DG183" s="326">
        <f t="shared" si="200"/>
        <v>6</v>
      </c>
      <c r="DH183" s="327">
        <f t="shared" si="201"/>
        <v>13</v>
      </c>
      <c r="DI183" s="172">
        <f t="shared" si="202"/>
        <v>4</v>
      </c>
      <c r="DJ183" s="24">
        <f t="shared" si="203"/>
        <v>0</v>
      </c>
      <c r="DK183" s="172"/>
      <c r="DL183" s="19">
        <f t="shared" si="204"/>
        <v>156</v>
      </c>
      <c r="DM183" s="19">
        <f t="shared" si="205"/>
        <v>27</v>
      </c>
      <c r="DN183" s="174">
        <f t="shared" si="206"/>
        <v>2</v>
      </c>
      <c r="DO183" s="278">
        <f t="shared" si="207"/>
        <v>87</v>
      </c>
      <c r="DP183" s="278">
        <f t="shared" si="208"/>
        <v>0</v>
      </c>
      <c r="DQ183" s="20">
        <f t="shared" si="209"/>
        <v>87</v>
      </c>
      <c r="DR183" s="20">
        <f t="shared" si="210"/>
        <v>6</v>
      </c>
      <c r="DS183" s="337">
        <f t="shared" si="211"/>
        <v>109</v>
      </c>
      <c r="DT183" s="174">
        <f t="shared" si="212"/>
        <v>64</v>
      </c>
      <c r="DU183" s="172">
        <f t="shared" si="213"/>
        <v>109</v>
      </c>
      <c r="DV183" s="172"/>
      <c r="DW183" s="172"/>
      <c r="DX183" s="172"/>
      <c r="DY183" s="172"/>
      <c r="DZ183" s="172"/>
      <c r="EA183" s="172"/>
      <c r="EB183" s="172"/>
      <c r="EC183" s="172"/>
      <c r="ED183" s="172"/>
      <c r="EE183" s="172"/>
      <c r="EF183" s="172"/>
      <c r="EG183" s="172"/>
      <c r="EH183" s="172"/>
      <c r="EI183" s="172"/>
      <c r="EJ183" s="172"/>
      <c r="EK183" s="172"/>
      <c r="EL183" s="172"/>
      <c r="EM183" s="172"/>
      <c r="EN183" s="172"/>
      <c r="EO183" s="172"/>
      <c r="EP183" s="172"/>
      <c r="EQ183" s="172"/>
      <c r="ER183" s="172"/>
      <c r="ES183" s="172"/>
      <c r="ET183" s="172"/>
      <c r="EU183" s="172"/>
      <c r="EV183" s="172"/>
      <c r="EW183" s="172"/>
      <c r="EX183" s="172"/>
      <c r="EY183" s="172"/>
      <c r="EZ183" s="172"/>
      <c r="FA183" s="172"/>
      <c r="FB183" s="172"/>
      <c r="FC183" s="172"/>
      <c r="FD183" s="172"/>
      <c r="FE183" s="172"/>
      <c r="FF183" s="172"/>
      <c r="FG183" s="172"/>
      <c r="FH183" s="172"/>
      <c r="FI183" s="172"/>
      <c r="FJ183" s="172"/>
      <c r="FK183" s="172"/>
      <c r="FL183" s="172"/>
      <c r="FM183" s="172"/>
      <c r="FN183" s="172"/>
      <c r="FO183" s="172"/>
      <c r="FP183" s="172"/>
      <c r="FQ183" s="172"/>
      <c r="FR183" s="172"/>
      <c r="FS183" s="172"/>
      <c r="FT183" s="172"/>
      <c r="FU183" s="172"/>
      <c r="FV183" s="172"/>
      <c r="FW183" s="172"/>
      <c r="FX183" s="172"/>
      <c r="FY183" s="172"/>
      <c r="FZ183" s="172"/>
      <c r="GA183" s="172"/>
      <c r="GB183" s="172"/>
      <c r="GC183" s="172"/>
      <c r="GD183" s="172"/>
      <c r="GE183" s="172"/>
      <c r="GF183" s="172"/>
      <c r="GG183" s="172"/>
      <c r="GH183" s="172"/>
      <c r="GI183" s="172"/>
      <c r="GJ183" s="172"/>
      <c r="GK183" s="172"/>
      <c r="GL183" s="172"/>
      <c r="GM183" s="172"/>
      <c r="GN183" s="172"/>
      <c r="GO183" s="172"/>
      <c r="GP183" s="172"/>
      <c r="GQ183" s="172"/>
      <c r="GR183" s="172"/>
      <c r="GS183" s="172"/>
      <c r="GT183" s="172"/>
      <c r="GU183" s="172"/>
      <c r="GV183" s="172"/>
      <c r="GW183" s="172"/>
      <c r="GX183" s="172"/>
      <c r="GY183" s="172"/>
      <c r="GZ183" s="172"/>
      <c r="HA183" s="172"/>
      <c r="HB183" s="172"/>
      <c r="HC183" s="172"/>
      <c r="HD183" s="172"/>
      <c r="HE183" s="172"/>
      <c r="HF183" s="172"/>
      <c r="HG183" s="172"/>
      <c r="HH183" s="172"/>
      <c r="HI183" s="172"/>
      <c r="HJ183" s="172"/>
      <c r="HK183" s="172"/>
      <c r="HL183" s="172"/>
      <c r="HM183" s="172"/>
      <c r="HN183" s="172"/>
      <c r="HO183" s="172"/>
      <c r="HP183" s="172"/>
      <c r="HQ183" s="172"/>
      <c r="HR183" s="172"/>
      <c r="HS183" s="172"/>
      <c r="HT183" s="172"/>
      <c r="HU183" s="172"/>
      <c r="HV183" s="172"/>
      <c r="HW183" s="172"/>
      <c r="HX183" s="172"/>
      <c r="HY183" s="172"/>
      <c r="HZ183" s="172"/>
      <c r="IA183" s="172"/>
      <c r="IB183" s="172"/>
      <c r="IC183" s="172"/>
      <c r="ID183" s="172"/>
      <c r="IE183" s="172"/>
      <c r="IF183" s="172"/>
      <c r="IG183" s="172"/>
      <c r="IH183" s="172"/>
      <c r="II183" s="172"/>
      <c r="IJ183" s="172"/>
      <c r="IK183" s="172"/>
      <c r="IL183" s="172"/>
      <c r="IM183" s="172"/>
      <c r="IN183" s="172"/>
      <c r="IO183" s="172"/>
      <c r="IP183" s="172"/>
      <c r="IQ183" s="172"/>
      <c r="IR183" s="172"/>
      <c r="IS183" s="172"/>
      <c r="IT183" s="172"/>
      <c r="IU183" s="172"/>
      <c r="IV183" s="172"/>
      <c r="IW183" s="172"/>
      <c r="IX183" s="172"/>
      <c r="IY183" s="172"/>
      <c r="IZ183" s="172"/>
      <c r="JA183" s="172"/>
      <c r="JB183" s="172"/>
      <c r="JC183" s="172"/>
      <c r="JD183" s="172"/>
      <c r="JE183" s="172"/>
      <c r="JF183" s="172"/>
      <c r="JG183" s="172"/>
      <c r="JH183" s="172"/>
      <c r="JI183" s="172"/>
      <c r="JJ183" s="172"/>
      <c r="JK183" s="172"/>
      <c r="JL183" s="172"/>
      <c r="JM183" s="172"/>
      <c r="JN183" s="172"/>
      <c r="JO183" s="172"/>
      <c r="JP183" s="172"/>
      <c r="JQ183" s="172"/>
      <c r="JR183" s="172"/>
      <c r="JS183" s="172"/>
      <c r="JT183" s="172"/>
      <c r="JU183" s="172"/>
      <c r="JV183" s="172"/>
      <c r="JW183" s="172"/>
      <c r="JX183" s="172"/>
      <c r="JY183" s="172"/>
      <c r="JZ183" s="172"/>
      <c r="KA183" s="172"/>
      <c r="KB183" s="172"/>
      <c r="KC183" s="172"/>
      <c r="KD183" s="172"/>
      <c r="KE183" s="172"/>
      <c r="KF183" s="172"/>
      <c r="KG183" s="172"/>
      <c r="KH183" s="172"/>
      <c r="KI183" s="172"/>
      <c r="KJ183" s="172"/>
      <c r="KK183" s="172"/>
      <c r="KL183" s="172"/>
      <c r="KM183" s="172"/>
      <c r="KN183" s="172"/>
      <c r="KO183" s="172"/>
      <c r="KP183" s="172"/>
      <c r="KQ183" s="172"/>
      <c r="KR183" s="172"/>
      <c r="KS183" s="172"/>
      <c r="KT183" s="172"/>
      <c r="KU183" s="172"/>
      <c r="KV183" s="172"/>
      <c r="KW183" s="172"/>
      <c r="KX183" s="172"/>
      <c r="KY183" s="172"/>
      <c r="KZ183" s="172"/>
      <c r="LA183" s="172"/>
      <c r="LB183" s="172"/>
      <c r="LC183" s="172"/>
      <c r="LD183" s="172"/>
      <c r="LE183" s="172"/>
      <c r="LF183" s="172"/>
      <c r="LG183" s="172"/>
      <c r="LH183" s="172"/>
      <c r="LI183" s="172"/>
      <c r="LJ183" s="172"/>
      <c r="LK183" s="172"/>
      <c r="LL183" s="172"/>
      <c r="LM183" s="172"/>
      <c r="LN183" s="172"/>
      <c r="LO183" s="172"/>
      <c r="LP183" s="172"/>
      <c r="LQ183" s="172"/>
      <c r="LR183" s="172"/>
      <c r="LS183" s="172"/>
      <c r="LT183" s="172"/>
      <c r="LU183" s="172"/>
      <c r="LV183" s="172"/>
      <c r="LW183" s="172"/>
      <c r="LX183" s="172"/>
      <c r="LY183" s="172"/>
      <c r="LZ183" s="172"/>
      <c r="MA183" s="172"/>
      <c r="MB183" s="172"/>
      <c r="MC183" s="172"/>
      <c r="MD183" s="172"/>
      <c r="ME183" s="172"/>
      <c r="MF183" s="172"/>
      <c r="MG183" s="172"/>
      <c r="MH183" s="172"/>
      <c r="MI183" s="172"/>
      <c r="MJ183" s="172"/>
      <c r="MK183" s="172"/>
      <c r="ML183" s="172"/>
      <c r="MM183" s="172"/>
      <c r="MN183" s="172"/>
      <c r="MO183" s="172"/>
      <c r="MP183" s="172"/>
      <c r="MQ183" s="172"/>
      <c r="MR183" s="172"/>
      <c r="MS183" s="172"/>
      <c r="MT183" s="172"/>
      <c r="MU183" s="172"/>
      <c r="MV183" s="172"/>
      <c r="MW183" s="172"/>
      <c r="MX183" s="172"/>
      <c r="MY183" s="172"/>
      <c r="MZ183" s="172"/>
      <c r="NA183" s="172"/>
      <c r="NB183" s="172"/>
      <c r="NC183" s="172"/>
      <c r="ND183" s="172"/>
      <c r="NE183" s="172"/>
      <c r="NF183" s="172"/>
      <c r="NG183" s="172"/>
      <c r="NH183" s="172"/>
      <c r="NI183" s="172"/>
      <c r="NJ183" s="172"/>
      <c r="NK183" s="172"/>
      <c r="NL183" s="172"/>
      <c r="NM183" s="172"/>
      <c r="NN183" s="172"/>
      <c r="NO183" s="172"/>
      <c r="NP183" s="172"/>
      <c r="NQ183" s="172"/>
      <c r="NR183" s="172"/>
      <c r="NS183" s="172"/>
      <c r="NT183" s="172"/>
      <c r="NU183" s="172"/>
      <c r="NV183" s="172"/>
      <c r="NW183" s="172"/>
      <c r="NX183" s="172"/>
      <c r="NY183" s="172"/>
      <c r="NZ183" s="172"/>
      <c r="OA183" s="172"/>
      <c r="OB183" s="172"/>
      <c r="OC183" s="172"/>
      <c r="OD183" s="172"/>
      <c r="OE183" s="172"/>
      <c r="OF183" s="172"/>
      <c r="OG183" s="172"/>
      <c r="OH183" s="172"/>
      <c r="OI183" s="172"/>
      <c r="OJ183" s="172"/>
      <c r="OK183" s="172"/>
      <c r="OL183" s="172"/>
      <c r="OM183" s="172"/>
      <c r="ON183" s="172"/>
      <c r="OO183" s="172"/>
      <c r="OP183" s="172"/>
      <c r="OQ183" s="172"/>
      <c r="OR183" s="172"/>
      <c r="OS183" s="172"/>
      <c r="OT183" s="172"/>
      <c r="OU183" s="172"/>
      <c r="OV183" s="172"/>
      <c r="OW183" s="172"/>
      <c r="OX183" s="172"/>
      <c r="OY183" s="172"/>
      <c r="OZ183" s="172"/>
      <c r="PA183" s="172"/>
      <c r="PB183" s="172"/>
      <c r="PC183" s="172"/>
      <c r="PD183" s="172"/>
      <c r="PE183" s="172"/>
      <c r="PF183" s="172"/>
      <c r="PG183" s="172"/>
      <c r="PH183" s="172"/>
      <c r="PI183" s="172"/>
      <c r="PJ183" s="172"/>
      <c r="PK183" s="172"/>
      <c r="PL183" s="172"/>
      <c r="PM183" s="172"/>
      <c r="PN183" s="172"/>
      <c r="PO183" s="172"/>
      <c r="PP183" s="172"/>
      <c r="PQ183" s="172"/>
      <c r="PR183" s="172"/>
      <c r="PS183" s="172"/>
      <c r="PT183" s="172"/>
      <c r="PU183" s="172"/>
      <c r="PV183" s="172"/>
      <c r="PW183" s="172"/>
      <c r="PX183" s="172"/>
      <c r="PY183" s="172"/>
      <c r="PZ183" s="172"/>
      <c r="QA183" s="172"/>
      <c r="QB183" s="172"/>
      <c r="QC183" s="172"/>
      <c r="QD183" s="172"/>
      <c r="QE183" s="172"/>
      <c r="QF183" s="172"/>
      <c r="QG183" s="172"/>
      <c r="QH183" s="172"/>
      <c r="QI183" s="172"/>
      <c r="QJ183" s="172"/>
      <c r="QK183" s="172"/>
      <c r="QL183" s="172"/>
      <c r="QM183" s="172"/>
      <c r="QN183" s="172"/>
      <c r="QO183" s="172"/>
      <c r="QP183" s="172"/>
      <c r="QQ183" s="172"/>
      <c r="QR183" s="172"/>
      <c r="QS183" s="172"/>
      <c r="QT183" s="172"/>
      <c r="QU183" s="172"/>
      <c r="QV183" s="172"/>
      <c r="QW183" s="172"/>
      <c r="QX183" s="172"/>
      <c r="QY183" s="172"/>
      <c r="QZ183" s="172"/>
      <c r="RA183" s="172"/>
      <c r="RB183" s="172"/>
      <c r="RC183" s="172"/>
      <c r="RD183" s="172"/>
      <c r="RE183" s="172"/>
      <c r="RF183" s="172"/>
      <c r="RG183" s="172"/>
      <c r="RH183" s="172"/>
      <c r="RI183" s="172"/>
      <c r="RJ183" s="172"/>
      <c r="RK183" s="172"/>
      <c r="RL183" s="172"/>
      <c r="RM183" s="172"/>
      <c r="RN183" s="172"/>
      <c r="RO183" s="172"/>
      <c r="RP183" s="172"/>
      <c r="RQ183" s="172"/>
      <c r="RR183" s="172"/>
      <c r="RS183" s="172"/>
      <c r="RT183" s="172"/>
      <c r="RU183" s="172"/>
      <c r="RV183" s="172"/>
      <c r="RW183" s="172"/>
      <c r="RX183" s="172"/>
      <c r="RY183" s="172"/>
      <c r="RZ183" s="172"/>
      <c r="SA183" s="172"/>
      <c r="SB183" s="172"/>
      <c r="SC183" s="172"/>
      <c r="SD183" s="172"/>
      <c r="SE183" s="172"/>
      <c r="SF183" s="172"/>
      <c r="SG183" s="172"/>
      <c r="SH183" s="172"/>
      <c r="SI183" s="172"/>
      <c r="SJ183" s="172"/>
      <c r="SK183" s="172"/>
      <c r="SL183" s="172"/>
      <c r="SM183" s="172"/>
      <c r="SN183" s="172"/>
      <c r="SO183" s="172"/>
      <c r="SP183" s="172"/>
      <c r="SQ183" s="172"/>
      <c r="SR183" s="172"/>
      <c r="SS183" s="172"/>
      <c r="ST183" s="172"/>
      <c r="SU183" s="172"/>
      <c r="SV183" s="172"/>
      <c r="SW183" s="172"/>
      <c r="SX183" s="172"/>
      <c r="SY183" s="172"/>
      <c r="SZ183" s="172"/>
      <c r="TA183" s="172"/>
      <c r="TB183" s="172"/>
      <c r="TC183" s="172"/>
      <c r="TD183" s="172"/>
      <c r="TE183" s="172"/>
      <c r="TF183" s="172"/>
      <c r="TG183" s="172"/>
      <c r="TH183" s="172"/>
      <c r="TI183" s="172"/>
      <c r="TJ183" s="172"/>
      <c r="TK183" s="172"/>
      <c r="TL183" s="172"/>
      <c r="TM183" s="172"/>
      <c r="TN183" s="172"/>
      <c r="TO183" s="172"/>
      <c r="TP183" s="172"/>
      <c r="TQ183" s="172"/>
      <c r="TR183" s="172"/>
      <c r="TS183" s="172"/>
      <c r="TT183" s="172"/>
      <c r="TU183" s="172"/>
      <c r="TV183" s="172"/>
      <c r="TW183" s="172"/>
      <c r="TX183" s="172"/>
      <c r="TY183" s="172"/>
      <c r="TZ183" s="172"/>
      <c r="UA183" s="172"/>
      <c r="UB183" s="172"/>
      <c r="UC183" s="172"/>
      <c r="UD183" s="172"/>
      <c r="UE183" s="172"/>
      <c r="UF183" s="172"/>
      <c r="UG183" s="172"/>
      <c r="UH183" s="172"/>
      <c r="UI183" s="172"/>
      <c r="UJ183" s="172"/>
      <c r="UK183" s="172"/>
      <c r="UL183" s="172"/>
      <c r="UM183" s="172"/>
      <c r="UN183" s="172"/>
      <c r="UO183" s="172"/>
      <c r="UP183" s="172"/>
      <c r="UQ183" s="172"/>
      <c r="UR183" s="172"/>
      <c r="US183" s="172"/>
      <c r="UT183" s="172"/>
      <c r="UU183" s="172"/>
      <c r="UV183" s="172"/>
      <c r="UW183" s="172"/>
      <c r="UX183" s="172"/>
      <c r="UY183" s="172"/>
      <c r="UZ183" s="172"/>
      <c r="VA183" s="172"/>
      <c r="VB183" s="172"/>
      <c r="VC183" s="172"/>
      <c r="VD183" s="172"/>
      <c r="VE183" s="172"/>
      <c r="VF183" s="172"/>
      <c r="VG183" s="172"/>
      <c r="VH183" s="172"/>
      <c r="VI183" s="172"/>
      <c r="VJ183" s="172"/>
      <c r="VK183" s="172"/>
      <c r="VL183" s="172"/>
      <c r="VM183" s="172"/>
      <c r="VN183" s="172"/>
      <c r="VO183" s="172"/>
      <c r="VP183" s="172"/>
      <c r="VQ183" s="172"/>
      <c r="VR183" s="172"/>
      <c r="VS183" s="172"/>
      <c r="VT183" s="172"/>
      <c r="VU183" s="172"/>
      <c r="VV183" s="172"/>
      <c r="VW183" s="172"/>
      <c r="VX183" s="172"/>
      <c r="VY183" s="172"/>
      <c r="VZ183" s="172"/>
      <c r="WA183" s="172"/>
      <c r="WB183" s="172"/>
      <c r="WC183" s="172"/>
      <c r="WD183" s="172"/>
      <c r="WE183" s="172"/>
      <c r="WF183" s="172"/>
      <c r="WG183" s="172"/>
      <c r="WH183" s="172"/>
      <c r="WI183" s="172"/>
      <c r="WJ183" s="172"/>
      <c r="WK183" s="172"/>
      <c r="WL183" s="172"/>
      <c r="WM183" s="172"/>
      <c r="WN183" s="172"/>
      <c r="WO183" s="172"/>
      <c r="WP183" s="172"/>
      <c r="WQ183" s="172"/>
      <c r="WR183" s="172"/>
      <c r="WS183" s="172"/>
      <c r="WT183" s="172"/>
      <c r="WU183" s="172"/>
      <c r="WV183" s="172"/>
      <c r="WW183" s="172"/>
      <c r="WX183" s="172"/>
      <c r="WY183" s="172"/>
      <c r="WZ183" s="172"/>
      <c r="XA183" s="172"/>
      <c r="XB183" s="172"/>
      <c r="XC183" s="172"/>
      <c r="XD183" s="172"/>
      <c r="XE183" s="172"/>
      <c r="XF183" s="172"/>
      <c r="XG183" s="172"/>
      <c r="XH183" s="172"/>
      <c r="XI183" s="172"/>
      <c r="XJ183" s="172"/>
      <c r="XK183" s="172"/>
      <c r="XL183" s="172"/>
      <c r="XM183" s="172"/>
      <c r="XN183" s="172"/>
      <c r="XO183" s="172"/>
      <c r="XP183" s="172"/>
      <c r="XQ183" s="172"/>
      <c r="XR183" s="172"/>
      <c r="XS183" s="172"/>
      <c r="XT183" s="172"/>
      <c r="XU183" s="172"/>
      <c r="XV183" s="172"/>
      <c r="XW183" s="172"/>
      <c r="XX183" s="172"/>
      <c r="XY183" s="172"/>
      <c r="XZ183" s="172"/>
      <c r="YA183" s="172"/>
      <c r="YB183" s="172"/>
      <c r="YC183" s="172"/>
      <c r="YD183" s="172"/>
      <c r="YE183" s="172"/>
      <c r="YF183" s="172"/>
      <c r="YG183" s="172"/>
      <c r="YH183" s="172"/>
      <c r="YI183" s="172"/>
      <c r="YJ183" s="172"/>
      <c r="YK183" s="172"/>
      <c r="YL183" s="172"/>
      <c r="YM183" s="172"/>
      <c r="YN183" s="172"/>
      <c r="YO183" s="172"/>
      <c r="YP183" s="172"/>
      <c r="YQ183" s="172"/>
      <c r="YR183" s="172"/>
      <c r="YS183" s="172"/>
      <c r="YT183" s="172"/>
      <c r="YU183" s="172"/>
      <c r="YV183" s="172"/>
      <c r="YW183" s="172"/>
      <c r="YX183" s="172"/>
      <c r="YY183" s="172"/>
      <c r="YZ183" s="172"/>
      <c r="ZA183" s="172"/>
      <c r="ZB183" s="172"/>
      <c r="ZC183" s="172"/>
      <c r="ZD183" s="172"/>
      <c r="ZE183" s="172"/>
      <c r="ZF183" s="172"/>
      <c r="ZG183" s="172"/>
      <c r="ZH183" s="172"/>
      <c r="ZI183" s="172"/>
      <c r="ZJ183" s="172"/>
      <c r="ZK183" s="172"/>
      <c r="ZL183" s="172"/>
      <c r="ZM183" s="172"/>
      <c r="ZN183" s="172"/>
      <c r="ZO183" s="172"/>
      <c r="ZP183" s="172"/>
      <c r="ZQ183" s="172"/>
      <c r="ZR183" s="172"/>
      <c r="ZS183" s="172"/>
      <c r="ZT183" s="172"/>
      <c r="ZU183" s="172"/>
      <c r="ZV183" s="172"/>
      <c r="ZW183" s="172"/>
      <c r="ZX183" s="172"/>
      <c r="ZY183" s="172"/>
      <c r="ZZ183" s="172"/>
      <c r="AAA183" s="172"/>
      <c r="AAB183" s="172"/>
      <c r="AAC183" s="172"/>
      <c r="AAD183" s="172"/>
      <c r="AAE183" s="172"/>
      <c r="AAF183" s="172"/>
      <c r="AAG183" s="172"/>
      <c r="AAH183" s="172"/>
      <c r="AAI183" s="172"/>
      <c r="AAJ183" s="172"/>
      <c r="AAK183" s="172"/>
      <c r="AAL183" s="172"/>
      <c r="AAM183" s="172"/>
      <c r="AAN183" s="172"/>
      <c r="AAO183" s="172"/>
      <c r="AAP183" s="172"/>
      <c r="AAQ183" s="172"/>
      <c r="AAR183" s="172"/>
      <c r="AAS183" s="172"/>
      <c r="AAT183" s="172"/>
      <c r="AAU183" s="172"/>
      <c r="AAV183" s="172"/>
      <c r="AAW183" s="172"/>
      <c r="AAX183" s="172"/>
      <c r="AAY183" s="172"/>
      <c r="AAZ183" s="172"/>
      <c r="ABA183" s="172"/>
      <c r="ABB183" s="172"/>
      <c r="ABC183" s="172"/>
      <c r="ABD183" s="172"/>
      <c r="ABE183" s="172"/>
      <c r="ABF183" s="172"/>
      <c r="ABG183" s="172"/>
      <c r="ABH183" s="172"/>
      <c r="ABI183" s="172"/>
      <c r="ABJ183" s="172"/>
      <c r="ABK183" s="172"/>
      <c r="ABL183" s="172"/>
      <c r="ABM183" s="172"/>
      <c r="ABN183" s="172"/>
      <c r="ABO183" s="172"/>
      <c r="ABP183" s="172"/>
      <c r="ABQ183" s="172"/>
      <c r="ABR183" s="172"/>
      <c r="ABS183" s="172"/>
      <c r="ABT183" s="172"/>
      <c r="ABU183" s="172"/>
      <c r="ABV183" s="172"/>
      <c r="ABW183" s="172"/>
      <c r="ABX183" s="172"/>
      <c r="ABY183" s="172"/>
      <c r="ABZ183" s="172"/>
      <c r="ACA183" s="172"/>
      <c r="ACB183" s="172"/>
      <c r="ACC183" s="172"/>
      <c r="ACD183" s="172"/>
      <c r="ACE183" s="172"/>
      <c r="ACF183" s="172"/>
      <c r="ACG183" s="172"/>
      <c r="ACH183" s="172"/>
      <c r="ACI183" s="172"/>
      <c r="ACJ183" s="172"/>
      <c r="ACK183" s="172"/>
      <c r="ACL183" s="172"/>
      <c r="ACM183" s="172"/>
      <c r="ACN183" s="172"/>
      <c r="ACO183" s="172"/>
      <c r="ACP183" s="172"/>
      <c r="ACQ183" s="172"/>
      <c r="ACR183" s="172"/>
      <c r="ACS183" s="172"/>
      <c r="ACT183" s="172"/>
      <c r="ACU183" s="172"/>
      <c r="ACV183" s="172"/>
      <c r="ACW183" s="172"/>
      <c r="ACX183" s="172"/>
      <c r="ACY183" s="172"/>
      <c r="ACZ183" s="172"/>
      <c r="ADA183" s="172"/>
      <c r="ADB183" s="172"/>
      <c r="ADC183" s="172"/>
      <c r="ADD183" s="172"/>
      <c r="ADE183" s="172"/>
      <c r="ADF183" s="172"/>
      <c r="ADG183" s="172"/>
      <c r="ADH183" s="172"/>
      <c r="ADI183" s="172"/>
      <c r="ADJ183" s="172"/>
      <c r="ADK183" s="172"/>
      <c r="ADL183" s="172"/>
      <c r="ADM183" s="172"/>
      <c r="ADN183" s="172"/>
      <c r="ADO183" s="172"/>
      <c r="ADP183" s="172"/>
      <c r="ADQ183" s="172"/>
      <c r="ADR183" s="172"/>
      <c r="ADS183" s="172"/>
      <c r="ADT183" s="172"/>
      <c r="ADU183" s="172"/>
      <c r="ADV183" s="172"/>
      <c r="ADW183" s="172"/>
      <c r="ADX183" s="172"/>
      <c r="ADY183" s="172"/>
      <c r="ADZ183" s="172"/>
      <c r="AEA183" s="172"/>
      <c r="AEB183" s="172"/>
      <c r="AEC183" s="172"/>
      <c r="AED183" s="172"/>
      <c r="AEE183" s="172"/>
      <c r="AEF183" s="172"/>
      <c r="AEG183" s="172"/>
      <c r="AEH183" s="172"/>
      <c r="AEI183" s="172"/>
      <c r="AEJ183" s="172"/>
      <c r="AEK183" s="172"/>
      <c r="AEL183" s="172"/>
      <c r="AEM183" s="172"/>
      <c r="AEN183" s="172"/>
      <c r="AEO183" s="172"/>
      <c r="AEP183" s="172"/>
      <c r="AEQ183" s="172"/>
      <c r="AER183" s="172"/>
      <c r="AES183" s="172"/>
      <c r="AET183" s="172"/>
      <c r="AEU183" s="172"/>
      <c r="AEV183" s="172"/>
      <c r="AEW183" s="172"/>
      <c r="AEX183" s="172"/>
      <c r="AEY183" s="172"/>
      <c r="AEZ183" s="172"/>
      <c r="AFA183" s="172"/>
      <c r="AFB183" s="172"/>
      <c r="AFC183" s="172"/>
      <c r="AFD183" s="172"/>
      <c r="AFE183" s="172"/>
      <c r="AFF183" s="172"/>
      <c r="AFG183" s="172"/>
      <c r="AFH183" s="172"/>
      <c r="AFI183" s="172"/>
      <c r="AFJ183" s="172"/>
      <c r="AFK183" s="172"/>
      <c r="AFL183" s="172"/>
      <c r="AFM183" s="172"/>
      <c r="AFN183" s="172"/>
      <c r="AFO183" s="172"/>
      <c r="AFP183" s="172"/>
      <c r="AFQ183" s="172"/>
      <c r="AFR183" s="172"/>
      <c r="AFS183" s="172"/>
      <c r="AFT183" s="172"/>
      <c r="AFU183" s="172"/>
      <c r="AFV183" s="172"/>
      <c r="AFW183" s="172"/>
      <c r="AFX183" s="172"/>
      <c r="AFY183" s="172"/>
      <c r="AFZ183" s="172"/>
      <c r="AGA183" s="172"/>
      <c r="AGB183" s="172"/>
      <c r="AGC183" s="172"/>
      <c r="AGD183" s="172"/>
      <c r="AGE183" s="172"/>
      <c r="AGF183" s="172"/>
      <c r="AGG183" s="172"/>
      <c r="AGH183" s="172"/>
      <c r="AGI183" s="172"/>
      <c r="AGJ183" s="172"/>
      <c r="AGK183" s="172"/>
      <c r="AGL183" s="172"/>
      <c r="AGM183" s="172"/>
      <c r="AGN183" s="172"/>
      <c r="AGO183" s="172"/>
      <c r="AGP183" s="172"/>
      <c r="AGQ183" s="172"/>
      <c r="AGR183" s="172"/>
      <c r="AGS183" s="172"/>
      <c r="AGT183" s="172"/>
      <c r="AGU183" s="172"/>
      <c r="AGV183" s="172"/>
      <c r="AGW183" s="172"/>
      <c r="AGX183" s="172"/>
      <c r="AGY183" s="172"/>
      <c r="AGZ183" s="172"/>
      <c r="AHA183" s="172"/>
      <c r="AHB183" s="172"/>
      <c r="AHC183" s="172"/>
      <c r="AHD183" s="172"/>
      <c r="AHE183" s="172"/>
      <c r="AHF183" s="172"/>
      <c r="AHG183" s="172"/>
      <c r="AHH183" s="172"/>
      <c r="AHI183" s="172"/>
      <c r="AHJ183" s="172"/>
      <c r="AHK183" s="172"/>
      <c r="AHL183" s="172"/>
      <c r="AHM183" s="172"/>
      <c r="AHN183" s="172"/>
      <c r="AHO183" s="172"/>
      <c r="AHP183" s="172"/>
      <c r="AHQ183" s="172"/>
      <c r="AHR183" s="172"/>
      <c r="AHS183" s="172"/>
      <c r="AHT183" s="172"/>
      <c r="AHU183" s="172"/>
      <c r="AHV183" s="172"/>
      <c r="AHW183" s="172"/>
      <c r="AHX183" s="172"/>
      <c r="AHY183" s="172"/>
      <c r="AHZ183" s="172"/>
      <c r="AIA183" s="172"/>
      <c r="AIB183" s="172"/>
      <c r="AIC183" s="172"/>
      <c r="AID183" s="172"/>
      <c r="AIE183" s="172"/>
      <c r="AIF183" s="172"/>
      <c r="AIG183" s="172"/>
      <c r="AIH183" s="172"/>
      <c r="AII183" s="172"/>
      <c r="AIJ183" s="172"/>
      <c r="AIK183" s="172"/>
      <c r="AIL183" s="172"/>
      <c r="AIM183" s="172"/>
      <c r="AIN183" s="172"/>
      <c r="AIO183" s="172"/>
      <c r="AIP183" s="172"/>
      <c r="AIQ183" s="172"/>
      <c r="AIR183" s="172"/>
      <c r="AIS183" s="172"/>
      <c r="AIT183" s="172"/>
      <c r="AIU183" s="172"/>
      <c r="AIV183" s="172"/>
      <c r="AIW183" s="172"/>
      <c r="AIX183" s="172"/>
      <c r="AIY183" s="172"/>
      <c r="AIZ183" s="172"/>
      <c r="AJA183" s="172"/>
      <c r="AJB183" s="172"/>
      <c r="AJC183" s="172"/>
      <c r="AJD183" s="172"/>
      <c r="AJE183" s="172"/>
      <c r="AJF183" s="172"/>
      <c r="AJG183" s="172"/>
      <c r="AJH183" s="172"/>
      <c r="AJI183" s="172"/>
      <c r="AJJ183" s="172"/>
      <c r="AJK183" s="172"/>
      <c r="AJL183" s="172"/>
      <c r="AJM183" s="172"/>
      <c r="AJN183" s="172"/>
      <c r="AJO183" s="172"/>
      <c r="AJP183" s="172"/>
      <c r="AJQ183" s="172"/>
      <c r="AJR183" s="172"/>
      <c r="AJS183" s="172"/>
      <c r="AJT183" s="172"/>
      <c r="AJU183" s="172"/>
      <c r="AJV183" s="172"/>
      <c r="AJW183" s="172"/>
      <c r="AJX183" s="172"/>
      <c r="AJY183" s="172"/>
      <c r="AJZ183" s="172"/>
      <c r="AKA183" s="172"/>
      <c r="AKB183" s="172"/>
      <c r="AKC183" s="172"/>
      <c r="AKD183" s="172"/>
      <c r="AKE183" s="172"/>
      <c r="AKF183" s="172"/>
      <c r="AKG183" s="172"/>
      <c r="AKH183" s="172"/>
      <c r="AKI183" s="172"/>
      <c r="AKJ183" s="172"/>
      <c r="AKK183" s="172"/>
      <c r="AKL183" s="172"/>
      <c r="AKM183" s="172"/>
      <c r="AKN183" s="172"/>
      <c r="AKO183" s="172"/>
      <c r="AKP183" s="172"/>
      <c r="AKQ183" s="172"/>
      <c r="AKR183" s="172"/>
      <c r="AKS183" s="172"/>
      <c r="AKT183" s="172"/>
      <c r="AKU183" s="172"/>
      <c r="AKV183" s="172"/>
      <c r="AKW183" s="172"/>
      <c r="AKX183" s="172"/>
      <c r="AKY183" s="172"/>
      <c r="AKZ183" s="172"/>
      <c r="ALA183" s="172"/>
      <c r="ALB183" s="172"/>
      <c r="ALC183" s="172"/>
      <c r="ALD183" s="172"/>
      <c r="ALE183" s="172"/>
      <c r="ALF183" s="172"/>
      <c r="ALG183" s="172"/>
      <c r="ALH183" s="172"/>
      <c r="ALI183" s="172"/>
      <c r="ALJ183" s="172"/>
      <c r="ALK183" s="172"/>
      <c r="ALL183" s="172"/>
      <c r="ALM183" s="172"/>
      <c r="ALN183" s="172"/>
      <c r="ALO183" s="172"/>
      <c r="ALP183" s="172"/>
      <c r="ALQ183" s="172"/>
      <c r="ALR183" s="172"/>
      <c r="ALS183" s="172"/>
      <c r="ALT183" s="172"/>
      <c r="ALU183" s="172"/>
      <c r="ALV183" s="172"/>
      <c r="ALW183" s="172"/>
      <c r="ALX183" s="172"/>
      <c r="ALY183" s="172"/>
      <c r="ALZ183" s="172"/>
      <c r="AMA183" s="172"/>
      <c r="AMB183" s="172"/>
      <c r="AMC183" s="172"/>
      <c r="AMD183" s="172"/>
      <c r="AME183" s="172"/>
      <c r="AMF183" s="172"/>
      <c r="AMG183" s="172"/>
      <c r="AMH183" s="172"/>
      <c r="AMI183" s="172"/>
      <c r="AMJ183" s="172"/>
      <c r="AMK183" s="172"/>
      <c r="AML183" s="172"/>
    </row>
    <row r="184" spans="1:1026" s="282" customFormat="1">
      <c r="A184" s="408" t="s">
        <v>627</v>
      </c>
      <c r="B184" s="408" t="s">
        <v>628</v>
      </c>
      <c r="C184" s="154">
        <f t="shared" si="169"/>
        <v>17</v>
      </c>
      <c r="D184" s="167">
        <f t="shared" si="170"/>
        <v>68</v>
      </c>
      <c r="E184" s="166" t="str">
        <f t="shared" si="171"/>
        <v>9C</v>
      </c>
      <c r="F184" s="367" t="str">
        <f t="shared" si="172"/>
        <v>1B</v>
      </c>
      <c r="G184" s="367" t="str">
        <f t="shared" si="173"/>
        <v>06</v>
      </c>
      <c r="H184" s="367" t="str">
        <f t="shared" si="174"/>
        <v>57</v>
      </c>
      <c r="I184" s="367" t="str">
        <f t="shared" si="175"/>
        <v>00</v>
      </c>
      <c r="J184" s="367" t="str">
        <f t="shared" si="176"/>
        <v>57</v>
      </c>
      <c r="K184" s="367" t="str">
        <f t="shared" si="177"/>
        <v>06</v>
      </c>
      <c r="L184" s="367" t="str">
        <f t="shared" si="178"/>
        <v>71</v>
      </c>
      <c r="M184" s="367" t="str">
        <f t="shared" si="179"/>
        <v>4</v>
      </c>
      <c r="N184" s="367" t="str">
        <f t="shared" si="180"/>
        <v/>
      </c>
      <c r="O184" s="156" t="str">
        <f t="shared" si="181"/>
        <v/>
      </c>
      <c r="P184" s="157" t="str">
        <f t="shared" si="225"/>
        <v>1</v>
      </c>
      <c r="Q184" s="158" t="str">
        <f t="shared" si="225"/>
        <v>0</v>
      </c>
      <c r="R184" s="158" t="str">
        <f t="shared" si="225"/>
        <v>0</v>
      </c>
      <c r="S184" s="159" t="str">
        <f t="shared" si="225"/>
        <v>1</v>
      </c>
      <c r="T184" s="158" t="str">
        <f t="shared" si="225"/>
        <v>1</v>
      </c>
      <c r="U184" s="158" t="str">
        <f t="shared" si="225"/>
        <v>1</v>
      </c>
      <c r="V184" s="158" t="str">
        <f t="shared" si="225"/>
        <v>0</v>
      </c>
      <c r="W184" s="159" t="str">
        <f t="shared" si="225"/>
        <v>0</v>
      </c>
      <c r="X184" s="158" t="str">
        <f t="shared" si="226"/>
        <v>0</v>
      </c>
      <c r="Y184" s="158" t="str">
        <f t="shared" si="226"/>
        <v>0</v>
      </c>
      <c r="Z184" s="158" t="str">
        <f t="shared" si="226"/>
        <v>0</v>
      </c>
      <c r="AA184" s="159" t="str">
        <f t="shared" si="226"/>
        <v>1</v>
      </c>
      <c r="AB184" s="161" t="str">
        <f t="shared" si="226"/>
        <v>1</v>
      </c>
      <c r="AC184" s="161" t="str">
        <f t="shared" si="226"/>
        <v>0</v>
      </c>
      <c r="AD184" s="158" t="str">
        <f t="shared" si="226"/>
        <v>1</v>
      </c>
      <c r="AE184" s="159" t="str">
        <f t="shared" si="226"/>
        <v>1</v>
      </c>
      <c r="AF184" s="367" t="str">
        <f t="shared" si="227"/>
        <v>0</v>
      </c>
      <c r="AG184" s="162" t="str">
        <f t="shared" si="227"/>
        <v>0</v>
      </c>
      <c r="AH184" s="163" t="str">
        <f t="shared" si="227"/>
        <v>0</v>
      </c>
      <c r="AI184" s="165" t="str">
        <f t="shared" si="227"/>
        <v>0</v>
      </c>
      <c r="AJ184" s="164" t="str">
        <f t="shared" si="227"/>
        <v>0</v>
      </c>
      <c r="AK184" s="164" t="str">
        <f t="shared" si="227"/>
        <v>1</v>
      </c>
      <c r="AL184" s="289" t="str">
        <f t="shared" si="227"/>
        <v>1</v>
      </c>
      <c r="AM184" s="165" t="str">
        <f t="shared" si="227"/>
        <v>0</v>
      </c>
      <c r="AN184" s="230" t="str">
        <f t="shared" si="228"/>
        <v>0</v>
      </c>
      <c r="AO184" s="230" t="str">
        <f t="shared" si="228"/>
        <v>1</v>
      </c>
      <c r="AP184" s="230" t="str">
        <f t="shared" si="228"/>
        <v>0</v>
      </c>
      <c r="AQ184" s="231" t="str">
        <f t="shared" si="228"/>
        <v>1</v>
      </c>
      <c r="AR184" s="230" t="str">
        <f t="shared" si="228"/>
        <v>0</v>
      </c>
      <c r="AS184" s="230" t="str">
        <f t="shared" si="228"/>
        <v>1</v>
      </c>
      <c r="AT184" s="230" t="str">
        <f t="shared" si="228"/>
        <v>1</v>
      </c>
      <c r="AU184" s="231" t="str">
        <f t="shared" si="228"/>
        <v>1</v>
      </c>
      <c r="AV184" s="230" t="str">
        <f t="shared" si="229"/>
        <v>0</v>
      </c>
      <c r="AW184" s="232" t="str">
        <f t="shared" si="229"/>
        <v>0</v>
      </c>
      <c r="AX184" s="232" t="str">
        <f t="shared" si="229"/>
        <v>0</v>
      </c>
      <c r="AY184" s="233" t="str">
        <f t="shared" si="229"/>
        <v>0</v>
      </c>
      <c r="AZ184" s="232" t="str">
        <f t="shared" si="229"/>
        <v>0</v>
      </c>
      <c r="BA184" s="232" t="str">
        <f t="shared" si="229"/>
        <v>0</v>
      </c>
      <c r="BB184" s="232" t="str">
        <f t="shared" si="229"/>
        <v>0</v>
      </c>
      <c r="BC184" s="233" t="str">
        <f t="shared" si="229"/>
        <v>0</v>
      </c>
      <c r="BD184" s="168" t="str">
        <f t="shared" si="230"/>
        <v>0</v>
      </c>
      <c r="BE184" s="168" t="str">
        <f t="shared" si="230"/>
        <v>1</v>
      </c>
      <c r="BF184" s="168" t="str">
        <f t="shared" si="230"/>
        <v>0</v>
      </c>
      <c r="BG184" s="169" t="str">
        <f t="shared" si="230"/>
        <v>1</v>
      </c>
      <c r="BH184" s="168" t="str">
        <f t="shared" si="230"/>
        <v>0</v>
      </c>
      <c r="BI184" s="168" t="str">
        <f t="shared" si="230"/>
        <v>1</v>
      </c>
      <c r="BJ184" s="168" t="str">
        <f t="shared" si="230"/>
        <v>1</v>
      </c>
      <c r="BK184" s="169" t="str">
        <f t="shared" si="230"/>
        <v>1</v>
      </c>
      <c r="BL184" s="168" t="str">
        <f t="shared" si="231"/>
        <v>0</v>
      </c>
      <c r="BM184" s="168" t="str">
        <f t="shared" si="231"/>
        <v>0</v>
      </c>
      <c r="BN184" s="168" t="str">
        <f t="shared" si="231"/>
        <v>0</v>
      </c>
      <c r="BO184" s="169" t="str">
        <f t="shared" si="231"/>
        <v>0</v>
      </c>
      <c r="BP184" s="168" t="str">
        <f t="shared" si="231"/>
        <v>0</v>
      </c>
      <c r="BQ184" s="168" t="str">
        <f t="shared" si="231"/>
        <v>1</v>
      </c>
      <c r="BR184" s="168" t="str">
        <f t="shared" si="231"/>
        <v>1</v>
      </c>
      <c r="BS184" s="169" t="str">
        <f t="shared" si="231"/>
        <v>0</v>
      </c>
      <c r="BT184" s="302" t="str">
        <f t="shared" si="232"/>
        <v>0</v>
      </c>
      <c r="BU184" s="302" t="str">
        <f t="shared" si="232"/>
        <v>1</v>
      </c>
      <c r="BV184" s="302" t="str">
        <f t="shared" si="232"/>
        <v>1</v>
      </c>
      <c r="BW184" s="303" t="str">
        <f t="shared" si="232"/>
        <v>1</v>
      </c>
      <c r="BX184" s="302" t="str">
        <f t="shared" si="232"/>
        <v>0</v>
      </c>
      <c r="BY184" s="302" t="str">
        <f t="shared" si="232"/>
        <v>0</v>
      </c>
      <c r="BZ184" s="302" t="str">
        <f t="shared" si="232"/>
        <v>0</v>
      </c>
      <c r="CA184" s="303" t="str">
        <f t="shared" si="232"/>
        <v>1</v>
      </c>
      <c r="CB184" s="164" t="str">
        <f t="shared" si="233"/>
        <v>0</v>
      </c>
      <c r="CC184" s="289" t="str">
        <f t="shared" si="233"/>
        <v>1</v>
      </c>
      <c r="CD184" s="340" t="str">
        <f t="shared" si="233"/>
        <v>0</v>
      </c>
      <c r="CE184" s="341" t="str">
        <f t="shared" si="233"/>
        <v>0</v>
      </c>
      <c r="CF184" s="340" t="str">
        <f t="shared" si="233"/>
        <v>0</v>
      </c>
      <c r="CG184" s="340" t="str">
        <f t="shared" si="233"/>
        <v>0</v>
      </c>
      <c r="CH184" s="340" t="str">
        <f t="shared" si="233"/>
        <v>0</v>
      </c>
      <c r="CI184" s="341" t="str">
        <f t="shared" si="233"/>
        <v>0</v>
      </c>
      <c r="CJ184" s="367"/>
      <c r="CK184" s="367"/>
      <c r="CL184" s="32" t="str">
        <f t="shared" si="223"/>
        <v>9C1B</v>
      </c>
      <c r="CM184" s="285">
        <f t="shared" si="182"/>
        <v>87</v>
      </c>
      <c r="CN184" s="285">
        <f t="shared" si="183"/>
        <v>97</v>
      </c>
      <c r="CO184" s="142">
        <f t="shared" si="184"/>
        <v>72.3</v>
      </c>
      <c r="CP184" s="142">
        <f t="shared" si="185"/>
        <v>22.388888888888889</v>
      </c>
      <c r="CQ184" s="154">
        <f t="shared" si="224"/>
        <v>3</v>
      </c>
      <c r="CR184" s="367"/>
      <c r="CS184" s="170">
        <f t="shared" si="186"/>
        <v>9</v>
      </c>
      <c r="CT184" s="23">
        <f t="shared" si="187"/>
        <v>12</v>
      </c>
      <c r="CU184" s="171">
        <f t="shared" si="188"/>
        <v>1</v>
      </c>
      <c r="CV184" s="23">
        <f t="shared" si="189"/>
        <v>11</v>
      </c>
      <c r="CW184" s="172">
        <f t="shared" si="190"/>
        <v>0</v>
      </c>
      <c r="CX184" s="24">
        <f t="shared" si="191"/>
        <v>6</v>
      </c>
      <c r="CY184" s="267">
        <f t="shared" si="192"/>
        <v>5</v>
      </c>
      <c r="CZ184" s="268">
        <f t="shared" si="193"/>
        <v>7</v>
      </c>
      <c r="DA184" s="267">
        <f t="shared" si="194"/>
        <v>0</v>
      </c>
      <c r="DB184" s="268">
        <f t="shared" si="195"/>
        <v>0</v>
      </c>
      <c r="DC184" s="173">
        <f t="shared" si="196"/>
        <v>5</v>
      </c>
      <c r="DD184" s="26">
        <f t="shared" si="197"/>
        <v>7</v>
      </c>
      <c r="DE184" s="173">
        <f t="shared" si="198"/>
        <v>0</v>
      </c>
      <c r="DF184" s="26">
        <f t="shared" si="199"/>
        <v>6</v>
      </c>
      <c r="DG184" s="326">
        <f t="shared" si="200"/>
        <v>7</v>
      </c>
      <c r="DH184" s="327">
        <f t="shared" si="201"/>
        <v>1</v>
      </c>
      <c r="DI184" s="172">
        <f t="shared" si="202"/>
        <v>4</v>
      </c>
      <c r="DJ184" s="24">
        <f t="shared" si="203"/>
        <v>0</v>
      </c>
      <c r="DK184" s="172"/>
      <c r="DL184" s="19">
        <f t="shared" si="204"/>
        <v>156</v>
      </c>
      <c r="DM184" s="19">
        <f t="shared" si="205"/>
        <v>27</v>
      </c>
      <c r="DN184" s="174">
        <f t="shared" si="206"/>
        <v>6</v>
      </c>
      <c r="DO184" s="278">
        <f t="shared" si="207"/>
        <v>87</v>
      </c>
      <c r="DP184" s="278">
        <f t="shared" si="208"/>
        <v>0</v>
      </c>
      <c r="DQ184" s="20">
        <f t="shared" si="209"/>
        <v>87</v>
      </c>
      <c r="DR184" s="20">
        <f t="shared" si="210"/>
        <v>6</v>
      </c>
      <c r="DS184" s="337">
        <f t="shared" si="211"/>
        <v>113</v>
      </c>
      <c r="DT184" s="174">
        <f t="shared" si="212"/>
        <v>64</v>
      </c>
      <c r="DU184" s="172">
        <f t="shared" si="213"/>
        <v>113</v>
      </c>
      <c r="DV184" s="172"/>
      <c r="DW184" s="172"/>
      <c r="DX184" s="172"/>
      <c r="DY184" s="172"/>
      <c r="DZ184" s="172"/>
      <c r="EA184" s="172"/>
      <c r="EB184" s="172"/>
      <c r="EC184" s="172"/>
      <c r="ED184" s="172"/>
      <c r="EE184" s="172"/>
      <c r="EF184" s="172"/>
      <c r="EG184" s="172"/>
      <c r="EH184" s="172"/>
      <c r="EI184" s="172"/>
      <c r="EJ184" s="172"/>
      <c r="EK184" s="172"/>
      <c r="EL184" s="172"/>
      <c r="EM184" s="172"/>
      <c r="EN184" s="172"/>
      <c r="EO184" s="172"/>
      <c r="EP184" s="172"/>
      <c r="EQ184" s="172"/>
      <c r="ER184" s="172"/>
      <c r="ES184" s="172"/>
      <c r="ET184" s="172"/>
      <c r="EU184" s="172"/>
      <c r="EV184" s="172"/>
      <c r="EW184" s="172"/>
      <c r="EX184" s="172"/>
      <c r="EY184" s="172"/>
      <c r="EZ184" s="172"/>
      <c r="FA184" s="172"/>
      <c r="FB184" s="172"/>
      <c r="FC184" s="172"/>
      <c r="FD184" s="172"/>
      <c r="FE184" s="172"/>
      <c r="FF184" s="172"/>
      <c r="FG184" s="172"/>
      <c r="FH184" s="172"/>
      <c r="FI184" s="172"/>
      <c r="FJ184" s="172"/>
      <c r="FK184" s="172"/>
      <c r="FL184" s="172"/>
      <c r="FM184" s="172"/>
      <c r="FN184" s="172"/>
      <c r="FO184" s="172"/>
      <c r="FP184" s="172"/>
      <c r="FQ184" s="172"/>
      <c r="FR184" s="172"/>
      <c r="FS184" s="172"/>
      <c r="FT184" s="172"/>
      <c r="FU184" s="172"/>
      <c r="FV184" s="172"/>
      <c r="FW184" s="172"/>
      <c r="FX184" s="172"/>
      <c r="FY184" s="172"/>
      <c r="FZ184" s="172"/>
      <c r="GA184" s="172"/>
      <c r="GB184" s="172"/>
      <c r="GC184" s="172"/>
      <c r="GD184" s="172"/>
      <c r="GE184" s="172"/>
      <c r="GF184" s="172"/>
      <c r="GG184" s="172"/>
      <c r="GH184" s="172"/>
      <c r="GI184" s="172"/>
      <c r="GJ184" s="172"/>
      <c r="GK184" s="172"/>
      <c r="GL184" s="172"/>
      <c r="GM184" s="172"/>
      <c r="GN184" s="172"/>
      <c r="GO184" s="172"/>
      <c r="GP184" s="172"/>
      <c r="GQ184" s="172"/>
      <c r="GR184" s="172"/>
      <c r="GS184" s="172"/>
      <c r="GT184" s="172"/>
      <c r="GU184" s="172"/>
      <c r="GV184" s="172"/>
      <c r="GW184" s="172"/>
      <c r="GX184" s="172"/>
      <c r="GY184" s="172"/>
      <c r="GZ184" s="172"/>
      <c r="HA184" s="172"/>
      <c r="HB184" s="172"/>
      <c r="HC184" s="172"/>
      <c r="HD184" s="172"/>
      <c r="HE184" s="172"/>
      <c r="HF184" s="172"/>
      <c r="HG184" s="172"/>
      <c r="HH184" s="172"/>
      <c r="HI184" s="172"/>
      <c r="HJ184" s="172"/>
      <c r="HK184" s="172"/>
      <c r="HL184" s="172"/>
      <c r="HM184" s="172"/>
      <c r="HN184" s="172"/>
      <c r="HO184" s="172"/>
      <c r="HP184" s="172"/>
      <c r="HQ184" s="172"/>
      <c r="HR184" s="172"/>
      <c r="HS184" s="172"/>
      <c r="HT184" s="172"/>
      <c r="HU184" s="172"/>
      <c r="HV184" s="172"/>
      <c r="HW184" s="172"/>
      <c r="HX184" s="172"/>
      <c r="HY184" s="172"/>
      <c r="HZ184" s="172"/>
      <c r="IA184" s="172"/>
      <c r="IB184" s="172"/>
      <c r="IC184" s="172"/>
      <c r="ID184" s="172"/>
      <c r="IE184" s="172"/>
      <c r="IF184" s="172"/>
      <c r="IG184" s="172"/>
      <c r="IH184" s="172"/>
      <c r="II184" s="172"/>
      <c r="IJ184" s="172"/>
      <c r="IK184" s="172"/>
      <c r="IL184" s="172"/>
      <c r="IM184" s="172"/>
      <c r="IN184" s="172"/>
      <c r="IO184" s="172"/>
      <c r="IP184" s="172"/>
      <c r="IQ184" s="172"/>
      <c r="IR184" s="172"/>
      <c r="IS184" s="172"/>
      <c r="IT184" s="172"/>
      <c r="IU184" s="172"/>
      <c r="IV184" s="172"/>
      <c r="IW184" s="172"/>
      <c r="IX184" s="172"/>
      <c r="IY184" s="172"/>
      <c r="IZ184" s="172"/>
      <c r="JA184" s="172"/>
      <c r="JB184" s="172"/>
      <c r="JC184" s="172"/>
      <c r="JD184" s="172"/>
      <c r="JE184" s="172"/>
      <c r="JF184" s="172"/>
      <c r="JG184" s="172"/>
      <c r="JH184" s="172"/>
      <c r="JI184" s="172"/>
      <c r="JJ184" s="172"/>
      <c r="JK184" s="172"/>
      <c r="JL184" s="172"/>
      <c r="JM184" s="172"/>
      <c r="JN184" s="172"/>
      <c r="JO184" s="172"/>
      <c r="JP184" s="172"/>
      <c r="JQ184" s="172"/>
      <c r="JR184" s="172"/>
      <c r="JS184" s="172"/>
      <c r="JT184" s="172"/>
      <c r="JU184" s="172"/>
      <c r="JV184" s="172"/>
      <c r="JW184" s="172"/>
      <c r="JX184" s="172"/>
      <c r="JY184" s="172"/>
      <c r="JZ184" s="172"/>
      <c r="KA184" s="172"/>
      <c r="KB184" s="172"/>
      <c r="KC184" s="172"/>
      <c r="KD184" s="172"/>
      <c r="KE184" s="172"/>
      <c r="KF184" s="172"/>
      <c r="KG184" s="172"/>
      <c r="KH184" s="172"/>
      <c r="KI184" s="172"/>
      <c r="KJ184" s="172"/>
      <c r="KK184" s="172"/>
      <c r="KL184" s="172"/>
      <c r="KM184" s="172"/>
      <c r="KN184" s="172"/>
      <c r="KO184" s="172"/>
      <c r="KP184" s="172"/>
      <c r="KQ184" s="172"/>
      <c r="KR184" s="172"/>
      <c r="KS184" s="172"/>
      <c r="KT184" s="172"/>
      <c r="KU184" s="172"/>
      <c r="KV184" s="172"/>
      <c r="KW184" s="172"/>
      <c r="KX184" s="172"/>
      <c r="KY184" s="172"/>
      <c r="KZ184" s="172"/>
      <c r="LA184" s="172"/>
      <c r="LB184" s="172"/>
      <c r="LC184" s="172"/>
      <c r="LD184" s="172"/>
      <c r="LE184" s="172"/>
      <c r="LF184" s="172"/>
      <c r="LG184" s="172"/>
      <c r="LH184" s="172"/>
      <c r="LI184" s="172"/>
      <c r="LJ184" s="172"/>
      <c r="LK184" s="172"/>
      <c r="LL184" s="172"/>
      <c r="LM184" s="172"/>
      <c r="LN184" s="172"/>
      <c r="LO184" s="172"/>
      <c r="LP184" s="172"/>
      <c r="LQ184" s="172"/>
      <c r="LR184" s="172"/>
      <c r="LS184" s="172"/>
      <c r="LT184" s="172"/>
      <c r="LU184" s="172"/>
      <c r="LV184" s="172"/>
      <c r="LW184" s="172"/>
      <c r="LX184" s="172"/>
      <c r="LY184" s="172"/>
      <c r="LZ184" s="172"/>
      <c r="MA184" s="172"/>
      <c r="MB184" s="172"/>
      <c r="MC184" s="172"/>
      <c r="MD184" s="172"/>
      <c r="ME184" s="172"/>
      <c r="MF184" s="172"/>
      <c r="MG184" s="172"/>
      <c r="MH184" s="172"/>
      <c r="MI184" s="172"/>
      <c r="MJ184" s="172"/>
      <c r="MK184" s="172"/>
      <c r="ML184" s="172"/>
      <c r="MM184" s="172"/>
      <c r="MN184" s="172"/>
      <c r="MO184" s="172"/>
      <c r="MP184" s="172"/>
      <c r="MQ184" s="172"/>
      <c r="MR184" s="172"/>
      <c r="MS184" s="172"/>
      <c r="MT184" s="172"/>
      <c r="MU184" s="172"/>
      <c r="MV184" s="172"/>
      <c r="MW184" s="172"/>
      <c r="MX184" s="172"/>
      <c r="MY184" s="172"/>
      <c r="MZ184" s="172"/>
      <c r="NA184" s="172"/>
      <c r="NB184" s="172"/>
      <c r="NC184" s="172"/>
      <c r="ND184" s="172"/>
      <c r="NE184" s="172"/>
      <c r="NF184" s="172"/>
      <c r="NG184" s="172"/>
      <c r="NH184" s="172"/>
      <c r="NI184" s="172"/>
      <c r="NJ184" s="172"/>
      <c r="NK184" s="172"/>
      <c r="NL184" s="172"/>
      <c r="NM184" s="172"/>
      <c r="NN184" s="172"/>
      <c r="NO184" s="172"/>
      <c r="NP184" s="172"/>
      <c r="NQ184" s="172"/>
      <c r="NR184" s="172"/>
      <c r="NS184" s="172"/>
      <c r="NT184" s="172"/>
      <c r="NU184" s="172"/>
      <c r="NV184" s="172"/>
      <c r="NW184" s="172"/>
      <c r="NX184" s="172"/>
      <c r="NY184" s="172"/>
      <c r="NZ184" s="172"/>
      <c r="OA184" s="172"/>
      <c r="OB184" s="172"/>
      <c r="OC184" s="172"/>
      <c r="OD184" s="172"/>
      <c r="OE184" s="172"/>
      <c r="OF184" s="172"/>
      <c r="OG184" s="172"/>
      <c r="OH184" s="172"/>
      <c r="OI184" s="172"/>
      <c r="OJ184" s="172"/>
      <c r="OK184" s="172"/>
      <c r="OL184" s="172"/>
      <c r="OM184" s="172"/>
      <c r="ON184" s="172"/>
      <c r="OO184" s="172"/>
      <c r="OP184" s="172"/>
      <c r="OQ184" s="172"/>
      <c r="OR184" s="172"/>
      <c r="OS184" s="172"/>
      <c r="OT184" s="172"/>
      <c r="OU184" s="172"/>
      <c r="OV184" s="172"/>
      <c r="OW184" s="172"/>
      <c r="OX184" s="172"/>
      <c r="OY184" s="172"/>
      <c r="OZ184" s="172"/>
      <c r="PA184" s="172"/>
      <c r="PB184" s="172"/>
      <c r="PC184" s="172"/>
      <c r="PD184" s="172"/>
      <c r="PE184" s="172"/>
      <c r="PF184" s="172"/>
      <c r="PG184" s="172"/>
      <c r="PH184" s="172"/>
      <c r="PI184" s="172"/>
      <c r="PJ184" s="172"/>
      <c r="PK184" s="172"/>
      <c r="PL184" s="172"/>
      <c r="PM184" s="172"/>
      <c r="PN184" s="172"/>
      <c r="PO184" s="172"/>
      <c r="PP184" s="172"/>
      <c r="PQ184" s="172"/>
      <c r="PR184" s="172"/>
      <c r="PS184" s="172"/>
      <c r="PT184" s="172"/>
      <c r="PU184" s="172"/>
      <c r="PV184" s="172"/>
      <c r="PW184" s="172"/>
      <c r="PX184" s="172"/>
      <c r="PY184" s="172"/>
      <c r="PZ184" s="172"/>
      <c r="QA184" s="172"/>
      <c r="QB184" s="172"/>
      <c r="QC184" s="172"/>
      <c r="QD184" s="172"/>
      <c r="QE184" s="172"/>
      <c r="QF184" s="172"/>
      <c r="QG184" s="172"/>
      <c r="QH184" s="172"/>
      <c r="QI184" s="172"/>
      <c r="QJ184" s="172"/>
      <c r="QK184" s="172"/>
      <c r="QL184" s="172"/>
      <c r="QM184" s="172"/>
      <c r="QN184" s="172"/>
      <c r="QO184" s="172"/>
      <c r="QP184" s="172"/>
      <c r="QQ184" s="172"/>
      <c r="QR184" s="172"/>
      <c r="QS184" s="172"/>
      <c r="QT184" s="172"/>
      <c r="QU184" s="172"/>
      <c r="QV184" s="172"/>
      <c r="QW184" s="172"/>
      <c r="QX184" s="172"/>
      <c r="QY184" s="172"/>
      <c r="QZ184" s="172"/>
      <c r="RA184" s="172"/>
      <c r="RB184" s="172"/>
      <c r="RC184" s="172"/>
      <c r="RD184" s="172"/>
      <c r="RE184" s="172"/>
      <c r="RF184" s="172"/>
      <c r="RG184" s="172"/>
      <c r="RH184" s="172"/>
      <c r="RI184" s="172"/>
      <c r="RJ184" s="172"/>
      <c r="RK184" s="172"/>
      <c r="RL184" s="172"/>
      <c r="RM184" s="172"/>
      <c r="RN184" s="172"/>
      <c r="RO184" s="172"/>
      <c r="RP184" s="172"/>
      <c r="RQ184" s="172"/>
      <c r="RR184" s="172"/>
      <c r="RS184" s="172"/>
      <c r="RT184" s="172"/>
      <c r="RU184" s="172"/>
      <c r="RV184" s="172"/>
      <c r="RW184" s="172"/>
      <c r="RX184" s="172"/>
      <c r="RY184" s="172"/>
      <c r="RZ184" s="172"/>
      <c r="SA184" s="172"/>
      <c r="SB184" s="172"/>
      <c r="SC184" s="172"/>
      <c r="SD184" s="172"/>
      <c r="SE184" s="172"/>
      <c r="SF184" s="172"/>
      <c r="SG184" s="172"/>
      <c r="SH184" s="172"/>
      <c r="SI184" s="172"/>
      <c r="SJ184" s="172"/>
      <c r="SK184" s="172"/>
      <c r="SL184" s="172"/>
      <c r="SM184" s="172"/>
      <c r="SN184" s="172"/>
      <c r="SO184" s="172"/>
      <c r="SP184" s="172"/>
      <c r="SQ184" s="172"/>
      <c r="SR184" s="172"/>
      <c r="SS184" s="172"/>
      <c r="ST184" s="172"/>
      <c r="SU184" s="172"/>
      <c r="SV184" s="172"/>
      <c r="SW184" s="172"/>
      <c r="SX184" s="172"/>
      <c r="SY184" s="172"/>
      <c r="SZ184" s="172"/>
      <c r="TA184" s="172"/>
      <c r="TB184" s="172"/>
      <c r="TC184" s="172"/>
      <c r="TD184" s="172"/>
      <c r="TE184" s="172"/>
      <c r="TF184" s="172"/>
      <c r="TG184" s="172"/>
      <c r="TH184" s="172"/>
      <c r="TI184" s="172"/>
      <c r="TJ184" s="172"/>
      <c r="TK184" s="172"/>
      <c r="TL184" s="172"/>
      <c r="TM184" s="172"/>
      <c r="TN184" s="172"/>
      <c r="TO184" s="172"/>
      <c r="TP184" s="172"/>
      <c r="TQ184" s="172"/>
      <c r="TR184" s="172"/>
      <c r="TS184" s="172"/>
      <c r="TT184" s="172"/>
      <c r="TU184" s="172"/>
      <c r="TV184" s="172"/>
      <c r="TW184" s="172"/>
      <c r="TX184" s="172"/>
      <c r="TY184" s="172"/>
      <c r="TZ184" s="172"/>
      <c r="UA184" s="172"/>
      <c r="UB184" s="172"/>
      <c r="UC184" s="172"/>
      <c r="UD184" s="172"/>
      <c r="UE184" s="172"/>
      <c r="UF184" s="172"/>
      <c r="UG184" s="172"/>
      <c r="UH184" s="172"/>
      <c r="UI184" s="172"/>
      <c r="UJ184" s="172"/>
      <c r="UK184" s="172"/>
      <c r="UL184" s="172"/>
      <c r="UM184" s="172"/>
      <c r="UN184" s="172"/>
      <c r="UO184" s="172"/>
      <c r="UP184" s="172"/>
      <c r="UQ184" s="172"/>
      <c r="UR184" s="172"/>
      <c r="US184" s="172"/>
      <c r="UT184" s="172"/>
      <c r="UU184" s="172"/>
      <c r="UV184" s="172"/>
      <c r="UW184" s="172"/>
      <c r="UX184" s="172"/>
      <c r="UY184" s="172"/>
      <c r="UZ184" s="172"/>
      <c r="VA184" s="172"/>
      <c r="VB184" s="172"/>
      <c r="VC184" s="172"/>
      <c r="VD184" s="172"/>
      <c r="VE184" s="172"/>
      <c r="VF184" s="172"/>
      <c r="VG184" s="172"/>
      <c r="VH184" s="172"/>
      <c r="VI184" s="172"/>
      <c r="VJ184" s="172"/>
      <c r="VK184" s="172"/>
      <c r="VL184" s="172"/>
      <c r="VM184" s="172"/>
      <c r="VN184" s="172"/>
      <c r="VO184" s="172"/>
      <c r="VP184" s="172"/>
      <c r="VQ184" s="172"/>
      <c r="VR184" s="172"/>
      <c r="VS184" s="172"/>
      <c r="VT184" s="172"/>
      <c r="VU184" s="172"/>
      <c r="VV184" s="172"/>
      <c r="VW184" s="172"/>
      <c r="VX184" s="172"/>
      <c r="VY184" s="172"/>
      <c r="VZ184" s="172"/>
      <c r="WA184" s="172"/>
      <c r="WB184" s="172"/>
      <c r="WC184" s="172"/>
      <c r="WD184" s="172"/>
      <c r="WE184" s="172"/>
      <c r="WF184" s="172"/>
      <c r="WG184" s="172"/>
      <c r="WH184" s="172"/>
      <c r="WI184" s="172"/>
      <c r="WJ184" s="172"/>
      <c r="WK184" s="172"/>
      <c r="WL184" s="172"/>
      <c r="WM184" s="172"/>
      <c r="WN184" s="172"/>
      <c r="WO184" s="172"/>
      <c r="WP184" s="172"/>
      <c r="WQ184" s="172"/>
      <c r="WR184" s="172"/>
      <c r="WS184" s="172"/>
      <c r="WT184" s="172"/>
      <c r="WU184" s="172"/>
      <c r="WV184" s="172"/>
      <c r="WW184" s="172"/>
      <c r="WX184" s="172"/>
      <c r="WY184" s="172"/>
      <c r="WZ184" s="172"/>
      <c r="XA184" s="172"/>
      <c r="XB184" s="172"/>
      <c r="XC184" s="172"/>
      <c r="XD184" s="172"/>
      <c r="XE184" s="172"/>
      <c r="XF184" s="172"/>
      <c r="XG184" s="172"/>
      <c r="XH184" s="172"/>
      <c r="XI184" s="172"/>
      <c r="XJ184" s="172"/>
      <c r="XK184" s="172"/>
      <c r="XL184" s="172"/>
      <c r="XM184" s="172"/>
      <c r="XN184" s="172"/>
      <c r="XO184" s="172"/>
      <c r="XP184" s="172"/>
      <c r="XQ184" s="172"/>
      <c r="XR184" s="172"/>
      <c r="XS184" s="172"/>
      <c r="XT184" s="172"/>
      <c r="XU184" s="172"/>
      <c r="XV184" s="172"/>
      <c r="XW184" s="172"/>
      <c r="XX184" s="172"/>
      <c r="XY184" s="172"/>
      <c r="XZ184" s="172"/>
      <c r="YA184" s="172"/>
      <c r="YB184" s="172"/>
      <c r="YC184" s="172"/>
      <c r="YD184" s="172"/>
      <c r="YE184" s="172"/>
      <c r="YF184" s="172"/>
      <c r="YG184" s="172"/>
      <c r="YH184" s="172"/>
      <c r="YI184" s="172"/>
      <c r="YJ184" s="172"/>
      <c r="YK184" s="172"/>
      <c r="YL184" s="172"/>
      <c r="YM184" s="172"/>
      <c r="YN184" s="172"/>
      <c r="YO184" s="172"/>
      <c r="YP184" s="172"/>
      <c r="YQ184" s="172"/>
      <c r="YR184" s="172"/>
      <c r="YS184" s="172"/>
      <c r="YT184" s="172"/>
      <c r="YU184" s="172"/>
      <c r="YV184" s="172"/>
      <c r="YW184" s="172"/>
      <c r="YX184" s="172"/>
      <c r="YY184" s="172"/>
      <c r="YZ184" s="172"/>
      <c r="ZA184" s="172"/>
      <c r="ZB184" s="172"/>
      <c r="ZC184" s="172"/>
      <c r="ZD184" s="172"/>
      <c r="ZE184" s="172"/>
      <c r="ZF184" s="172"/>
      <c r="ZG184" s="172"/>
      <c r="ZH184" s="172"/>
      <c r="ZI184" s="172"/>
      <c r="ZJ184" s="172"/>
      <c r="ZK184" s="172"/>
      <c r="ZL184" s="172"/>
      <c r="ZM184" s="172"/>
      <c r="ZN184" s="172"/>
      <c r="ZO184" s="172"/>
      <c r="ZP184" s="172"/>
      <c r="ZQ184" s="172"/>
      <c r="ZR184" s="172"/>
      <c r="ZS184" s="172"/>
      <c r="ZT184" s="172"/>
      <c r="ZU184" s="172"/>
      <c r="ZV184" s="172"/>
      <c r="ZW184" s="172"/>
      <c r="ZX184" s="172"/>
      <c r="ZY184" s="172"/>
      <c r="ZZ184" s="172"/>
      <c r="AAA184" s="172"/>
      <c r="AAB184" s="172"/>
      <c r="AAC184" s="172"/>
      <c r="AAD184" s="172"/>
      <c r="AAE184" s="172"/>
      <c r="AAF184" s="172"/>
      <c r="AAG184" s="172"/>
      <c r="AAH184" s="172"/>
      <c r="AAI184" s="172"/>
      <c r="AAJ184" s="172"/>
      <c r="AAK184" s="172"/>
      <c r="AAL184" s="172"/>
      <c r="AAM184" s="172"/>
      <c r="AAN184" s="172"/>
      <c r="AAO184" s="172"/>
      <c r="AAP184" s="172"/>
      <c r="AAQ184" s="172"/>
      <c r="AAR184" s="172"/>
      <c r="AAS184" s="172"/>
      <c r="AAT184" s="172"/>
      <c r="AAU184" s="172"/>
      <c r="AAV184" s="172"/>
      <c r="AAW184" s="172"/>
      <c r="AAX184" s="172"/>
      <c r="AAY184" s="172"/>
      <c r="AAZ184" s="172"/>
      <c r="ABA184" s="172"/>
      <c r="ABB184" s="172"/>
      <c r="ABC184" s="172"/>
      <c r="ABD184" s="172"/>
      <c r="ABE184" s="172"/>
      <c r="ABF184" s="172"/>
      <c r="ABG184" s="172"/>
      <c r="ABH184" s="172"/>
      <c r="ABI184" s="172"/>
      <c r="ABJ184" s="172"/>
      <c r="ABK184" s="172"/>
      <c r="ABL184" s="172"/>
      <c r="ABM184" s="172"/>
      <c r="ABN184" s="172"/>
      <c r="ABO184" s="172"/>
      <c r="ABP184" s="172"/>
      <c r="ABQ184" s="172"/>
      <c r="ABR184" s="172"/>
      <c r="ABS184" s="172"/>
      <c r="ABT184" s="172"/>
      <c r="ABU184" s="172"/>
      <c r="ABV184" s="172"/>
      <c r="ABW184" s="172"/>
      <c r="ABX184" s="172"/>
      <c r="ABY184" s="172"/>
      <c r="ABZ184" s="172"/>
      <c r="ACA184" s="172"/>
      <c r="ACB184" s="172"/>
      <c r="ACC184" s="172"/>
      <c r="ACD184" s="172"/>
      <c r="ACE184" s="172"/>
      <c r="ACF184" s="172"/>
      <c r="ACG184" s="172"/>
      <c r="ACH184" s="172"/>
      <c r="ACI184" s="172"/>
      <c r="ACJ184" s="172"/>
      <c r="ACK184" s="172"/>
      <c r="ACL184" s="172"/>
      <c r="ACM184" s="172"/>
      <c r="ACN184" s="172"/>
      <c r="ACO184" s="172"/>
      <c r="ACP184" s="172"/>
      <c r="ACQ184" s="172"/>
      <c r="ACR184" s="172"/>
      <c r="ACS184" s="172"/>
      <c r="ACT184" s="172"/>
      <c r="ACU184" s="172"/>
      <c r="ACV184" s="172"/>
      <c r="ACW184" s="172"/>
      <c r="ACX184" s="172"/>
      <c r="ACY184" s="172"/>
      <c r="ACZ184" s="172"/>
      <c r="ADA184" s="172"/>
      <c r="ADB184" s="172"/>
      <c r="ADC184" s="172"/>
      <c r="ADD184" s="172"/>
      <c r="ADE184" s="172"/>
      <c r="ADF184" s="172"/>
      <c r="ADG184" s="172"/>
      <c r="ADH184" s="172"/>
      <c r="ADI184" s="172"/>
      <c r="ADJ184" s="172"/>
      <c r="ADK184" s="172"/>
      <c r="ADL184" s="172"/>
      <c r="ADM184" s="172"/>
      <c r="ADN184" s="172"/>
      <c r="ADO184" s="172"/>
      <c r="ADP184" s="172"/>
      <c r="ADQ184" s="172"/>
      <c r="ADR184" s="172"/>
      <c r="ADS184" s="172"/>
      <c r="ADT184" s="172"/>
      <c r="ADU184" s="172"/>
      <c r="ADV184" s="172"/>
      <c r="ADW184" s="172"/>
      <c r="ADX184" s="172"/>
      <c r="ADY184" s="172"/>
      <c r="ADZ184" s="172"/>
      <c r="AEA184" s="172"/>
      <c r="AEB184" s="172"/>
      <c r="AEC184" s="172"/>
      <c r="AED184" s="172"/>
      <c r="AEE184" s="172"/>
      <c r="AEF184" s="172"/>
      <c r="AEG184" s="172"/>
      <c r="AEH184" s="172"/>
      <c r="AEI184" s="172"/>
      <c r="AEJ184" s="172"/>
      <c r="AEK184" s="172"/>
      <c r="AEL184" s="172"/>
      <c r="AEM184" s="172"/>
      <c r="AEN184" s="172"/>
      <c r="AEO184" s="172"/>
      <c r="AEP184" s="172"/>
      <c r="AEQ184" s="172"/>
      <c r="AER184" s="172"/>
      <c r="AES184" s="172"/>
      <c r="AET184" s="172"/>
      <c r="AEU184" s="172"/>
      <c r="AEV184" s="172"/>
      <c r="AEW184" s="172"/>
      <c r="AEX184" s="172"/>
      <c r="AEY184" s="172"/>
      <c r="AEZ184" s="172"/>
      <c r="AFA184" s="172"/>
      <c r="AFB184" s="172"/>
      <c r="AFC184" s="172"/>
      <c r="AFD184" s="172"/>
      <c r="AFE184" s="172"/>
      <c r="AFF184" s="172"/>
      <c r="AFG184" s="172"/>
      <c r="AFH184" s="172"/>
      <c r="AFI184" s="172"/>
      <c r="AFJ184" s="172"/>
      <c r="AFK184" s="172"/>
      <c r="AFL184" s="172"/>
      <c r="AFM184" s="172"/>
      <c r="AFN184" s="172"/>
      <c r="AFO184" s="172"/>
      <c r="AFP184" s="172"/>
      <c r="AFQ184" s="172"/>
      <c r="AFR184" s="172"/>
      <c r="AFS184" s="172"/>
      <c r="AFT184" s="172"/>
      <c r="AFU184" s="172"/>
      <c r="AFV184" s="172"/>
      <c r="AFW184" s="172"/>
      <c r="AFX184" s="172"/>
      <c r="AFY184" s="172"/>
      <c r="AFZ184" s="172"/>
      <c r="AGA184" s="172"/>
      <c r="AGB184" s="172"/>
      <c r="AGC184" s="172"/>
      <c r="AGD184" s="172"/>
      <c r="AGE184" s="172"/>
      <c r="AGF184" s="172"/>
      <c r="AGG184" s="172"/>
      <c r="AGH184" s="172"/>
      <c r="AGI184" s="172"/>
      <c r="AGJ184" s="172"/>
      <c r="AGK184" s="172"/>
      <c r="AGL184" s="172"/>
      <c r="AGM184" s="172"/>
      <c r="AGN184" s="172"/>
      <c r="AGO184" s="172"/>
      <c r="AGP184" s="172"/>
      <c r="AGQ184" s="172"/>
      <c r="AGR184" s="172"/>
      <c r="AGS184" s="172"/>
      <c r="AGT184" s="172"/>
      <c r="AGU184" s="172"/>
      <c r="AGV184" s="172"/>
      <c r="AGW184" s="172"/>
      <c r="AGX184" s="172"/>
      <c r="AGY184" s="172"/>
      <c r="AGZ184" s="172"/>
      <c r="AHA184" s="172"/>
      <c r="AHB184" s="172"/>
      <c r="AHC184" s="172"/>
      <c r="AHD184" s="172"/>
      <c r="AHE184" s="172"/>
      <c r="AHF184" s="172"/>
      <c r="AHG184" s="172"/>
      <c r="AHH184" s="172"/>
      <c r="AHI184" s="172"/>
      <c r="AHJ184" s="172"/>
      <c r="AHK184" s="172"/>
      <c r="AHL184" s="172"/>
      <c r="AHM184" s="172"/>
      <c r="AHN184" s="172"/>
      <c r="AHO184" s="172"/>
      <c r="AHP184" s="172"/>
      <c r="AHQ184" s="172"/>
      <c r="AHR184" s="172"/>
      <c r="AHS184" s="172"/>
      <c r="AHT184" s="172"/>
      <c r="AHU184" s="172"/>
      <c r="AHV184" s="172"/>
      <c r="AHW184" s="172"/>
      <c r="AHX184" s="172"/>
      <c r="AHY184" s="172"/>
      <c r="AHZ184" s="172"/>
      <c r="AIA184" s="172"/>
      <c r="AIB184" s="172"/>
      <c r="AIC184" s="172"/>
      <c r="AID184" s="172"/>
      <c r="AIE184" s="172"/>
      <c r="AIF184" s="172"/>
      <c r="AIG184" s="172"/>
      <c r="AIH184" s="172"/>
      <c r="AII184" s="172"/>
      <c r="AIJ184" s="172"/>
      <c r="AIK184" s="172"/>
      <c r="AIL184" s="172"/>
      <c r="AIM184" s="172"/>
      <c r="AIN184" s="172"/>
      <c r="AIO184" s="172"/>
      <c r="AIP184" s="172"/>
      <c r="AIQ184" s="172"/>
      <c r="AIR184" s="172"/>
      <c r="AIS184" s="172"/>
      <c r="AIT184" s="172"/>
      <c r="AIU184" s="172"/>
      <c r="AIV184" s="172"/>
      <c r="AIW184" s="172"/>
      <c r="AIX184" s="172"/>
      <c r="AIY184" s="172"/>
      <c r="AIZ184" s="172"/>
      <c r="AJA184" s="172"/>
      <c r="AJB184" s="172"/>
      <c r="AJC184" s="172"/>
      <c r="AJD184" s="172"/>
      <c r="AJE184" s="172"/>
      <c r="AJF184" s="172"/>
      <c r="AJG184" s="172"/>
      <c r="AJH184" s="172"/>
      <c r="AJI184" s="172"/>
      <c r="AJJ184" s="172"/>
      <c r="AJK184" s="172"/>
      <c r="AJL184" s="172"/>
      <c r="AJM184" s="172"/>
      <c r="AJN184" s="172"/>
      <c r="AJO184" s="172"/>
      <c r="AJP184" s="172"/>
      <c r="AJQ184" s="172"/>
      <c r="AJR184" s="172"/>
      <c r="AJS184" s="172"/>
      <c r="AJT184" s="172"/>
      <c r="AJU184" s="172"/>
      <c r="AJV184" s="172"/>
      <c r="AJW184" s="172"/>
      <c r="AJX184" s="172"/>
      <c r="AJY184" s="172"/>
      <c r="AJZ184" s="172"/>
      <c r="AKA184" s="172"/>
      <c r="AKB184" s="172"/>
      <c r="AKC184" s="172"/>
      <c r="AKD184" s="172"/>
      <c r="AKE184" s="172"/>
      <c r="AKF184" s="172"/>
      <c r="AKG184" s="172"/>
      <c r="AKH184" s="172"/>
      <c r="AKI184" s="172"/>
      <c r="AKJ184" s="172"/>
      <c r="AKK184" s="172"/>
      <c r="AKL184" s="172"/>
      <c r="AKM184" s="172"/>
      <c r="AKN184" s="172"/>
      <c r="AKO184" s="172"/>
      <c r="AKP184" s="172"/>
      <c r="AKQ184" s="172"/>
      <c r="AKR184" s="172"/>
      <c r="AKS184" s="172"/>
      <c r="AKT184" s="172"/>
      <c r="AKU184" s="172"/>
      <c r="AKV184" s="172"/>
      <c r="AKW184" s="172"/>
      <c r="AKX184" s="172"/>
      <c r="AKY184" s="172"/>
      <c r="AKZ184" s="172"/>
      <c r="ALA184" s="172"/>
      <c r="ALB184" s="172"/>
      <c r="ALC184" s="172"/>
      <c r="ALD184" s="172"/>
      <c r="ALE184" s="172"/>
      <c r="ALF184" s="172"/>
      <c r="ALG184" s="172"/>
      <c r="ALH184" s="172"/>
      <c r="ALI184" s="172"/>
      <c r="ALJ184" s="172"/>
      <c r="ALK184" s="172"/>
      <c r="ALL184" s="172"/>
      <c r="ALM184" s="172"/>
      <c r="ALN184" s="172"/>
      <c r="ALO184" s="172"/>
      <c r="ALP184" s="172"/>
      <c r="ALQ184" s="172"/>
      <c r="ALR184" s="172"/>
      <c r="ALS184" s="172"/>
      <c r="ALT184" s="172"/>
      <c r="ALU184" s="172"/>
      <c r="ALV184" s="172"/>
      <c r="ALW184" s="172"/>
      <c r="ALX184" s="172"/>
      <c r="ALY184" s="172"/>
      <c r="ALZ184" s="172"/>
      <c r="AMA184" s="172"/>
      <c r="AMB184" s="172"/>
      <c r="AMC184" s="172"/>
      <c r="AMD184" s="172"/>
      <c r="AME184" s="172"/>
      <c r="AMF184" s="172"/>
      <c r="AMG184" s="172"/>
      <c r="AMH184" s="172"/>
      <c r="AMI184" s="172"/>
      <c r="AMJ184" s="172"/>
      <c r="AMK184" s="172"/>
      <c r="AML184" s="172"/>
    </row>
    <row r="185" spans="1:1026" s="282" customFormat="1">
      <c r="A185" s="408" t="s">
        <v>629</v>
      </c>
      <c r="B185" s="408" t="s">
        <v>630</v>
      </c>
      <c r="C185" s="154">
        <f t="shared" si="169"/>
        <v>17</v>
      </c>
      <c r="D185" s="167">
        <f t="shared" si="170"/>
        <v>68</v>
      </c>
      <c r="E185" s="166" t="str">
        <f t="shared" si="171"/>
        <v>9C</v>
      </c>
      <c r="F185" s="367" t="str">
        <f t="shared" si="172"/>
        <v>1B</v>
      </c>
      <c r="G185" s="367" t="str">
        <f t="shared" si="173"/>
        <v>08</v>
      </c>
      <c r="H185" s="367" t="str">
        <f t="shared" si="174"/>
        <v>57</v>
      </c>
      <c r="I185" s="367" t="str">
        <f t="shared" si="175"/>
        <v>00</v>
      </c>
      <c r="J185" s="367" t="str">
        <f t="shared" si="176"/>
        <v>58</v>
      </c>
      <c r="K185" s="367" t="str">
        <f t="shared" si="177"/>
        <v>06</v>
      </c>
      <c r="L185" s="367" t="str">
        <f t="shared" si="178"/>
        <v>74</v>
      </c>
      <c r="M185" s="367" t="str">
        <f t="shared" si="179"/>
        <v>4</v>
      </c>
      <c r="N185" s="367" t="str">
        <f t="shared" si="180"/>
        <v/>
      </c>
      <c r="O185" s="156" t="str">
        <f t="shared" si="181"/>
        <v/>
      </c>
      <c r="P185" s="157" t="str">
        <f t="shared" si="225"/>
        <v>1</v>
      </c>
      <c r="Q185" s="158" t="str">
        <f t="shared" si="225"/>
        <v>0</v>
      </c>
      <c r="R185" s="158" t="str">
        <f t="shared" si="225"/>
        <v>0</v>
      </c>
      <c r="S185" s="159" t="str">
        <f t="shared" si="225"/>
        <v>1</v>
      </c>
      <c r="T185" s="158" t="str">
        <f t="shared" si="225"/>
        <v>1</v>
      </c>
      <c r="U185" s="158" t="str">
        <f t="shared" si="225"/>
        <v>1</v>
      </c>
      <c r="V185" s="158" t="str">
        <f t="shared" si="225"/>
        <v>0</v>
      </c>
      <c r="W185" s="159" t="str">
        <f t="shared" si="225"/>
        <v>0</v>
      </c>
      <c r="X185" s="158" t="str">
        <f t="shared" si="226"/>
        <v>0</v>
      </c>
      <c r="Y185" s="158" t="str">
        <f t="shared" si="226"/>
        <v>0</v>
      </c>
      <c r="Z185" s="158" t="str">
        <f t="shared" si="226"/>
        <v>0</v>
      </c>
      <c r="AA185" s="159" t="str">
        <f t="shared" si="226"/>
        <v>1</v>
      </c>
      <c r="AB185" s="161" t="str">
        <f t="shared" si="226"/>
        <v>1</v>
      </c>
      <c r="AC185" s="161" t="str">
        <f t="shared" si="226"/>
        <v>0</v>
      </c>
      <c r="AD185" s="158" t="str">
        <f t="shared" si="226"/>
        <v>1</v>
      </c>
      <c r="AE185" s="159" t="str">
        <f t="shared" si="226"/>
        <v>1</v>
      </c>
      <c r="AF185" s="367" t="str">
        <f t="shared" si="227"/>
        <v>0</v>
      </c>
      <c r="AG185" s="162" t="str">
        <f t="shared" si="227"/>
        <v>0</v>
      </c>
      <c r="AH185" s="163" t="str">
        <f t="shared" si="227"/>
        <v>0</v>
      </c>
      <c r="AI185" s="165" t="str">
        <f t="shared" si="227"/>
        <v>0</v>
      </c>
      <c r="AJ185" s="164" t="str">
        <f t="shared" si="227"/>
        <v>1</v>
      </c>
      <c r="AK185" s="164" t="str">
        <f t="shared" si="227"/>
        <v>0</v>
      </c>
      <c r="AL185" s="289" t="str">
        <f t="shared" si="227"/>
        <v>0</v>
      </c>
      <c r="AM185" s="165" t="str">
        <f t="shared" si="227"/>
        <v>0</v>
      </c>
      <c r="AN185" s="230" t="str">
        <f t="shared" si="228"/>
        <v>0</v>
      </c>
      <c r="AO185" s="230" t="str">
        <f t="shared" si="228"/>
        <v>1</v>
      </c>
      <c r="AP185" s="230" t="str">
        <f t="shared" si="228"/>
        <v>0</v>
      </c>
      <c r="AQ185" s="231" t="str">
        <f t="shared" si="228"/>
        <v>1</v>
      </c>
      <c r="AR185" s="230" t="str">
        <f t="shared" si="228"/>
        <v>0</v>
      </c>
      <c r="AS185" s="230" t="str">
        <f t="shared" si="228"/>
        <v>1</v>
      </c>
      <c r="AT185" s="230" t="str">
        <f t="shared" si="228"/>
        <v>1</v>
      </c>
      <c r="AU185" s="231" t="str">
        <f t="shared" si="228"/>
        <v>1</v>
      </c>
      <c r="AV185" s="230" t="str">
        <f t="shared" si="229"/>
        <v>0</v>
      </c>
      <c r="AW185" s="232" t="str">
        <f t="shared" si="229"/>
        <v>0</v>
      </c>
      <c r="AX185" s="232" t="str">
        <f t="shared" si="229"/>
        <v>0</v>
      </c>
      <c r="AY185" s="233" t="str">
        <f t="shared" si="229"/>
        <v>0</v>
      </c>
      <c r="AZ185" s="232" t="str">
        <f t="shared" si="229"/>
        <v>0</v>
      </c>
      <c r="BA185" s="232" t="str">
        <f t="shared" si="229"/>
        <v>0</v>
      </c>
      <c r="BB185" s="232" t="str">
        <f t="shared" si="229"/>
        <v>0</v>
      </c>
      <c r="BC185" s="233" t="str">
        <f t="shared" si="229"/>
        <v>0</v>
      </c>
      <c r="BD185" s="168" t="str">
        <f t="shared" si="230"/>
        <v>0</v>
      </c>
      <c r="BE185" s="168" t="str">
        <f t="shared" si="230"/>
        <v>1</v>
      </c>
      <c r="BF185" s="168" t="str">
        <f t="shared" si="230"/>
        <v>0</v>
      </c>
      <c r="BG185" s="169" t="str">
        <f t="shared" si="230"/>
        <v>1</v>
      </c>
      <c r="BH185" s="168" t="str">
        <f t="shared" si="230"/>
        <v>1</v>
      </c>
      <c r="BI185" s="168" t="str">
        <f t="shared" si="230"/>
        <v>0</v>
      </c>
      <c r="BJ185" s="168" t="str">
        <f t="shared" si="230"/>
        <v>0</v>
      </c>
      <c r="BK185" s="169" t="str">
        <f t="shared" si="230"/>
        <v>0</v>
      </c>
      <c r="BL185" s="168" t="str">
        <f t="shared" si="231"/>
        <v>0</v>
      </c>
      <c r="BM185" s="168" t="str">
        <f t="shared" si="231"/>
        <v>0</v>
      </c>
      <c r="BN185" s="168" t="str">
        <f t="shared" si="231"/>
        <v>0</v>
      </c>
      <c r="BO185" s="169" t="str">
        <f t="shared" si="231"/>
        <v>0</v>
      </c>
      <c r="BP185" s="168" t="str">
        <f t="shared" si="231"/>
        <v>0</v>
      </c>
      <c r="BQ185" s="168" t="str">
        <f t="shared" si="231"/>
        <v>1</v>
      </c>
      <c r="BR185" s="168" t="str">
        <f t="shared" si="231"/>
        <v>1</v>
      </c>
      <c r="BS185" s="169" t="str">
        <f t="shared" si="231"/>
        <v>0</v>
      </c>
      <c r="BT185" s="302" t="str">
        <f t="shared" si="232"/>
        <v>0</v>
      </c>
      <c r="BU185" s="302" t="str">
        <f t="shared" si="232"/>
        <v>1</v>
      </c>
      <c r="BV185" s="302" t="str">
        <f t="shared" si="232"/>
        <v>1</v>
      </c>
      <c r="BW185" s="303" t="str">
        <f t="shared" si="232"/>
        <v>1</v>
      </c>
      <c r="BX185" s="302" t="str">
        <f t="shared" si="232"/>
        <v>0</v>
      </c>
      <c r="BY185" s="302" t="str">
        <f t="shared" si="232"/>
        <v>1</v>
      </c>
      <c r="BZ185" s="302" t="str">
        <f t="shared" si="232"/>
        <v>0</v>
      </c>
      <c r="CA185" s="303" t="str">
        <f t="shared" si="232"/>
        <v>0</v>
      </c>
      <c r="CB185" s="164" t="str">
        <f t="shared" si="233"/>
        <v>0</v>
      </c>
      <c r="CC185" s="289" t="str">
        <f t="shared" si="233"/>
        <v>1</v>
      </c>
      <c r="CD185" s="340" t="str">
        <f t="shared" si="233"/>
        <v>0</v>
      </c>
      <c r="CE185" s="341" t="str">
        <f t="shared" si="233"/>
        <v>0</v>
      </c>
      <c r="CF185" s="340" t="str">
        <f t="shared" si="233"/>
        <v>0</v>
      </c>
      <c r="CG185" s="340" t="str">
        <f t="shared" si="233"/>
        <v>0</v>
      </c>
      <c r="CH185" s="340" t="str">
        <f t="shared" si="233"/>
        <v>0</v>
      </c>
      <c r="CI185" s="341" t="str">
        <f t="shared" si="233"/>
        <v>0</v>
      </c>
      <c r="CJ185" s="367"/>
      <c r="CK185" s="367"/>
      <c r="CL185" s="32" t="str">
        <f t="shared" si="223"/>
        <v>9C1B</v>
      </c>
      <c r="CM185" s="285">
        <f t="shared" si="182"/>
        <v>87</v>
      </c>
      <c r="CN185" s="285">
        <f t="shared" si="183"/>
        <v>97</v>
      </c>
      <c r="CO185" s="142">
        <f t="shared" si="184"/>
        <v>72.400000000000006</v>
      </c>
      <c r="CP185" s="142">
        <f t="shared" si="185"/>
        <v>22.444444444444446</v>
      </c>
      <c r="CQ185" s="154">
        <f t="shared" si="224"/>
        <v>4</v>
      </c>
      <c r="CR185" s="367"/>
      <c r="CS185" s="170">
        <f t="shared" si="186"/>
        <v>9</v>
      </c>
      <c r="CT185" s="23">
        <f t="shared" si="187"/>
        <v>12</v>
      </c>
      <c r="CU185" s="171">
        <f t="shared" si="188"/>
        <v>1</v>
      </c>
      <c r="CV185" s="23">
        <f t="shared" si="189"/>
        <v>11</v>
      </c>
      <c r="CW185" s="172">
        <f t="shared" si="190"/>
        <v>0</v>
      </c>
      <c r="CX185" s="24">
        <f t="shared" si="191"/>
        <v>8</v>
      </c>
      <c r="CY185" s="267">
        <f t="shared" si="192"/>
        <v>5</v>
      </c>
      <c r="CZ185" s="268">
        <f t="shared" si="193"/>
        <v>7</v>
      </c>
      <c r="DA185" s="267">
        <f t="shared" si="194"/>
        <v>0</v>
      </c>
      <c r="DB185" s="268">
        <f t="shared" si="195"/>
        <v>0</v>
      </c>
      <c r="DC185" s="173">
        <f t="shared" si="196"/>
        <v>5</v>
      </c>
      <c r="DD185" s="26">
        <f t="shared" si="197"/>
        <v>8</v>
      </c>
      <c r="DE185" s="173">
        <f t="shared" si="198"/>
        <v>0</v>
      </c>
      <c r="DF185" s="26">
        <f t="shared" si="199"/>
        <v>6</v>
      </c>
      <c r="DG185" s="326">
        <f t="shared" si="200"/>
        <v>7</v>
      </c>
      <c r="DH185" s="327">
        <f t="shared" si="201"/>
        <v>4</v>
      </c>
      <c r="DI185" s="172">
        <f t="shared" si="202"/>
        <v>4</v>
      </c>
      <c r="DJ185" s="24">
        <f t="shared" si="203"/>
        <v>0</v>
      </c>
      <c r="DK185" s="172"/>
      <c r="DL185" s="19">
        <f t="shared" si="204"/>
        <v>156</v>
      </c>
      <c r="DM185" s="19">
        <f t="shared" si="205"/>
        <v>27</v>
      </c>
      <c r="DN185" s="174">
        <f t="shared" si="206"/>
        <v>8</v>
      </c>
      <c r="DO185" s="278">
        <f t="shared" si="207"/>
        <v>87</v>
      </c>
      <c r="DP185" s="278">
        <f t="shared" si="208"/>
        <v>0</v>
      </c>
      <c r="DQ185" s="20">
        <f t="shared" si="209"/>
        <v>88</v>
      </c>
      <c r="DR185" s="20">
        <f t="shared" si="210"/>
        <v>6</v>
      </c>
      <c r="DS185" s="337">
        <f t="shared" si="211"/>
        <v>116</v>
      </c>
      <c r="DT185" s="174">
        <f t="shared" si="212"/>
        <v>64</v>
      </c>
      <c r="DU185" s="172">
        <f t="shared" si="213"/>
        <v>116</v>
      </c>
      <c r="DV185" s="172"/>
      <c r="DW185" s="172"/>
      <c r="DX185" s="172"/>
      <c r="DY185" s="172"/>
      <c r="DZ185" s="172"/>
      <c r="EA185" s="172"/>
      <c r="EB185" s="172"/>
      <c r="EC185" s="172"/>
      <c r="ED185" s="172"/>
      <c r="EE185" s="172"/>
      <c r="EF185" s="172"/>
      <c r="EG185" s="172"/>
      <c r="EH185" s="172"/>
      <c r="EI185" s="172"/>
      <c r="EJ185" s="172"/>
      <c r="EK185" s="172"/>
      <c r="EL185" s="172"/>
      <c r="EM185" s="172"/>
      <c r="EN185" s="172"/>
      <c r="EO185" s="172"/>
      <c r="EP185" s="172"/>
      <c r="EQ185" s="172"/>
      <c r="ER185" s="172"/>
      <c r="ES185" s="172"/>
      <c r="ET185" s="172"/>
      <c r="EU185" s="172"/>
      <c r="EV185" s="172"/>
      <c r="EW185" s="172"/>
      <c r="EX185" s="172"/>
      <c r="EY185" s="172"/>
      <c r="EZ185" s="172"/>
      <c r="FA185" s="172"/>
      <c r="FB185" s="172"/>
      <c r="FC185" s="172"/>
      <c r="FD185" s="172"/>
      <c r="FE185" s="172"/>
      <c r="FF185" s="172"/>
      <c r="FG185" s="172"/>
      <c r="FH185" s="172"/>
      <c r="FI185" s="172"/>
      <c r="FJ185" s="172"/>
      <c r="FK185" s="172"/>
      <c r="FL185" s="172"/>
      <c r="FM185" s="172"/>
      <c r="FN185" s="172"/>
      <c r="FO185" s="172"/>
      <c r="FP185" s="172"/>
      <c r="FQ185" s="172"/>
      <c r="FR185" s="172"/>
      <c r="FS185" s="172"/>
      <c r="FT185" s="172"/>
      <c r="FU185" s="172"/>
      <c r="FV185" s="172"/>
      <c r="FW185" s="172"/>
      <c r="FX185" s="172"/>
      <c r="FY185" s="172"/>
      <c r="FZ185" s="172"/>
      <c r="GA185" s="172"/>
      <c r="GB185" s="172"/>
      <c r="GC185" s="172"/>
      <c r="GD185" s="172"/>
      <c r="GE185" s="172"/>
      <c r="GF185" s="172"/>
      <c r="GG185" s="172"/>
      <c r="GH185" s="172"/>
      <c r="GI185" s="172"/>
      <c r="GJ185" s="172"/>
      <c r="GK185" s="172"/>
      <c r="GL185" s="172"/>
      <c r="GM185" s="172"/>
      <c r="GN185" s="172"/>
      <c r="GO185" s="172"/>
      <c r="GP185" s="172"/>
      <c r="GQ185" s="172"/>
      <c r="GR185" s="172"/>
      <c r="GS185" s="172"/>
      <c r="GT185" s="172"/>
      <c r="GU185" s="172"/>
      <c r="GV185" s="172"/>
      <c r="GW185" s="172"/>
      <c r="GX185" s="172"/>
      <c r="GY185" s="172"/>
      <c r="GZ185" s="172"/>
      <c r="HA185" s="172"/>
      <c r="HB185" s="172"/>
      <c r="HC185" s="172"/>
      <c r="HD185" s="172"/>
      <c r="HE185" s="172"/>
      <c r="HF185" s="172"/>
      <c r="HG185" s="172"/>
      <c r="HH185" s="172"/>
      <c r="HI185" s="172"/>
      <c r="HJ185" s="172"/>
      <c r="HK185" s="172"/>
      <c r="HL185" s="172"/>
      <c r="HM185" s="172"/>
      <c r="HN185" s="172"/>
      <c r="HO185" s="172"/>
      <c r="HP185" s="172"/>
      <c r="HQ185" s="172"/>
      <c r="HR185" s="172"/>
      <c r="HS185" s="172"/>
      <c r="HT185" s="172"/>
      <c r="HU185" s="172"/>
      <c r="HV185" s="172"/>
      <c r="HW185" s="172"/>
      <c r="HX185" s="172"/>
      <c r="HY185" s="172"/>
      <c r="HZ185" s="172"/>
      <c r="IA185" s="172"/>
      <c r="IB185" s="172"/>
      <c r="IC185" s="172"/>
      <c r="ID185" s="172"/>
      <c r="IE185" s="172"/>
      <c r="IF185" s="172"/>
      <c r="IG185" s="172"/>
      <c r="IH185" s="172"/>
      <c r="II185" s="172"/>
      <c r="IJ185" s="172"/>
      <c r="IK185" s="172"/>
      <c r="IL185" s="172"/>
      <c r="IM185" s="172"/>
      <c r="IN185" s="172"/>
      <c r="IO185" s="172"/>
      <c r="IP185" s="172"/>
      <c r="IQ185" s="172"/>
      <c r="IR185" s="172"/>
      <c r="IS185" s="172"/>
      <c r="IT185" s="172"/>
      <c r="IU185" s="172"/>
      <c r="IV185" s="172"/>
      <c r="IW185" s="172"/>
      <c r="IX185" s="172"/>
      <c r="IY185" s="172"/>
      <c r="IZ185" s="172"/>
      <c r="JA185" s="172"/>
      <c r="JB185" s="172"/>
      <c r="JC185" s="172"/>
      <c r="JD185" s="172"/>
      <c r="JE185" s="172"/>
      <c r="JF185" s="172"/>
      <c r="JG185" s="172"/>
      <c r="JH185" s="172"/>
      <c r="JI185" s="172"/>
      <c r="JJ185" s="172"/>
      <c r="JK185" s="172"/>
      <c r="JL185" s="172"/>
      <c r="JM185" s="172"/>
      <c r="JN185" s="172"/>
      <c r="JO185" s="172"/>
      <c r="JP185" s="172"/>
      <c r="JQ185" s="172"/>
      <c r="JR185" s="172"/>
      <c r="JS185" s="172"/>
      <c r="JT185" s="172"/>
      <c r="JU185" s="172"/>
      <c r="JV185" s="172"/>
      <c r="JW185" s="172"/>
      <c r="JX185" s="172"/>
      <c r="JY185" s="172"/>
      <c r="JZ185" s="172"/>
      <c r="KA185" s="172"/>
      <c r="KB185" s="172"/>
      <c r="KC185" s="172"/>
      <c r="KD185" s="172"/>
      <c r="KE185" s="172"/>
      <c r="KF185" s="172"/>
      <c r="KG185" s="172"/>
      <c r="KH185" s="172"/>
      <c r="KI185" s="172"/>
      <c r="KJ185" s="172"/>
      <c r="KK185" s="172"/>
      <c r="KL185" s="172"/>
      <c r="KM185" s="172"/>
      <c r="KN185" s="172"/>
      <c r="KO185" s="172"/>
      <c r="KP185" s="172"/>
      <c r="KQ185" s="172"/>
      <c r="KR185" s="172"/>
      <c r="KS185" s="172"/>
      <c r="KT185" s="172"/>
      <c r="KU185" s="172"/>
      <c r="KV185" s="172"/>
      <c r="KW185" s="172"/>
      <c r="KX185" s="172"/>
      <c r="KY185" s="172"/>
      <c r="KZ185" s="172"/>
      <c r="LA185" s="172"/>
      <c r="LB185" s="172"/>
      <c r="LC185" s="172"/>
      <c r="LD185" s="172"/>
      <c r="LE185" s="172"/>
      <c r="LF185" s="172"/>
      <c r="LG185" s="172"/>
      <c r="LH185" s="172"/>
      <c r="LI185" s="172"/>
      <c r="LJ185" s="172"/>
      <c r="LK185" s="172"/>
      <c r="LL185" s="172"/>
      <c r="LM185" s="172"/>
      <c r="LN185" s="172"/>
      <c r="LO185" s="172"/>
      <c r="LP185" s="172"/>
      <c r="LQ185" s="172"/>
      <c r="LR185" s="172"/>
      <c r="LS185" s="172"/>
      <c r="LT185" s="172"/>
      <c r="LU185" s="172"/>
      <c r="LV185" s="172"/>
      <c r="LW185" s="172"/>
      <c r="LX185" s="172"/>
      <c r="LY185" s="172"/>
      <c r="LZ185" s="172"/>
      <c r="MA185" s="172"/>
      <c r="MB185" s="172"/>
      <c r="MC185" s="172"/>
      <c r="MD185" s="172"/>
      <c r="ME185" s="172"/>
      <c r="MF185" s="172"/>
      <c r="MG185" s="172"/>
      <c r="MH185" s="172"/>
      <c r="MI185" s="172"/>
      <c r="MJ185" s="172"/>
      <c r="MK185" s="172"/>
      <c r="ML185" s="172"/>
      <c r="MM185" s="172"/>
      <c r="MN185" s="172"/>
      <c r="MO185" s="172"/>
      <c r="MP185" s="172"/>
      <c r="MQ185" s="172"/>
      <c r="MR185" s="172"/>
      <c r="MS185" s="172"/>
      <c r="MT185" s="172"/>
      <c r="MU185" s="172"/>
      <c r="MV185" s="172"/>
      <c r="MW185" s="172"/>
      <c r="MX185" s="172"/>
      <c r="MY185" s="172"/>
      <c r="MZ185" s="172"/>
      <c r="NA185" s="172"/>
      <c r="NB185" s="172"/>
      <c r="NC185" s="172"/>
      <c r="ND185" s="172"/>
      <c r="NE185" s="172"/>
      <c r="NF185" s="172"/>
      <c r="NG185" s="172"/>
      <c r="NH185" s="172"/>
      <c r="NI185" s="172"/>
      <c r="NJ185" s="172"/>
      <c r="NK185" s="172"/>
      <c r="NL185" s="172"/>
      <c r="NM185" s="172"/>
      <c r="NN185" s="172"/>
      <c r="NO185" s="172"/>
      <c r="NP185" s="172"/>
      <c r="NQ185" s="172"/>
      <c r="NR185" s="172"/>
      <c r="NS185" s="172"/>
      <c r="NT185" s="172"/>
      <c r="NU185" s="172"/>
      <c r="NV185" s="172"/>
      <c r="NW185" s="172"/>
      <c r="NX185" s="172"/>
      <c r="NY185" s="172"/>
      <c r="NZ185" s="172"/>
      <c r="OA185" s="172"/>
      <c r="OB185" s="172"/>
      <c r="OC185" s="172"/>
      <c r="OD185" s="172"/>
      <c r="OE185" s="172"/>
      <c r="OF185" s="172"/>
      <c r="OG185" s="172"/>
      <c r="OH185" s="172"/>
      <c r="OI185" s="172"/>
      <c r="OJ185" s="172"/>
      <c r="OK185" s="172"/>
      <c r="OL185" s="172"/>
      <c r="OM185" s="172"/>
      <c r="ON185" s="172"/>
      <c r="OO185" s="172"/>
      <c r="OP185" s="172"/>
      <c r="OQ185" s="172"/>
      <c r="OR185" s="172"/>
      <c r="OS185" s="172"/>
      <c r="OT185" s="172"/>
      <c r="OU185" s="172"/>
      <c r="OV185" s="172"/>
      <c r="OW185" s="172"/>
      <c r="OX185" s="172"/>
      <c r="OY185" s="172"/>
      <c r="OZ185" s="172"/>
      <c r="PA185" s="172"/>
      <c r="PB185" s="172"/>
      <c r="PC185" s="172"/>
      <c r="PD185" s="172"/>
      <c r="PE185" s="172"/>
      <c r="PF185" s="172"/>
      <c r="PG185" s="172"/>
      <c r="PH185" s="172"/>
      <c r="PI185" s="172"/>
      <c r="PJ185" s="172"/>
      <c r="PK185" s="172"/>
      <c r="PL185" s="172"/>
      <c r="PM185" s="172"/>
      <c r="PN185" s="172"/>
      <c r="PO185" s="172"/>
      <c r="PP185" s="172"/>
      <c r="PQ185" s="172"/>
      <c r="PR185" s="172"/>
      <c r="PS185" s="172"/>
      <c r="PT185" s="172"/>
      <c r="PU185" s="172"/>
      <c r="PV185" s="172"/>
      <c r="PW185" s="172"/>
      <c r="PX185" s="172"/>
      <c r="PY185" s="172"/>
      <c r="PZ185" s="172"/>
      <c r="QA185" s="172"/>
      <c r="QB185" s="172"/>
      <c r="QC185" s="172"/>
      <c r="QD185" s="172"/>
      <c r="QE185" s="172"/>
      <c r="QF185" s="172"/>
      <c r="QG185" s="172"/>
      <c r="QH185" s="172"/>
      <c r="QI185" s="172"/>
      <c r="QJ185" s="172"/>
      <c r="QK185" s="172"/>
      <c r="QL185" s="172"/>
      <c r="QM185" s="172"/>
      <c r="QN185" s="172"/>
      <c r="QO185" s="172"/>
      <c r="QP185" s="172"/>
      <c r="QQ185" s="172"/>
      <c r="QR185" s="172"/>
      <c r="QS185" s="172"/>
      <c r="QT185" s="172"/>
      <c r="QU185" s="172"/>
      <c r="QV185" s="172"/>
      <c r="QW185" s="172"/>
      <c r="QX185" s="172"/>
      <c r="QY185" s="172"/>
      <c r="QZ185" s="172"/>
      <c r="RA185" s="172"/>
      <c r="RB185" s="172"/>
      <c r="RC185" s="172"/>
      <c r="RD185" s="172"/>
      <c r="RE185" s="172"/>
      <c r="RF185" s="172"/>
      <c r="RG185" s="172"/>
      <c r="RH185" s="172"/>
      <c r="RI185" s="172"/>
      <c r="RJ185" s="172"/>
      <c r="RK185" s="172"/>
      <c r="RL185" s="172"/>
      <c r="RM185" s="172"/>
      <c r="RN185" s="172"/>
      <c r="RO185" s="172"/>
      <c r="RP185" s="172"/>
      <c r="RQ185" s="172"/>
      <c r="RR185" s="172"/>
      <c r="RS185" s="172"/>
      <c r="RT185" s="172"/>
      <c r="RU185" s="172"/>
      <c r="RV185" s="172"/>
      <c r="RW185" s="172"/>
      <c r="RX185" s="172"/>
      <c r="RY185" s="172"/>
      <c r="RZ185" s="172"/>
      <c r="SA185" s="172"/>
      <c r="SB185" s="172"/>
      <c r="SC185" s="172"/>
      <c r="SD185" s="172"/>
      <c r="SE185" s="172"/>
      <c r="SF185" s="172"/>
      <c r="SG185" s="172"/>
      <c r="SH185" s="172"/>
      <c r="SI185" s="172"/>
      <c r="SJ185" s="172"/>
      <c r="SK185" s="172"/>
      <c r="SL185" s="172"/>
      <c r="SM185" s="172"/>
      <c r="SN185" s="172"/>
      <c r="SO185" s="172"/>
      <c r="SP185" s="172"/>
      <c r="SQ185" s="172"/>
      <c r="SR185" s="172"/>
      <c r="SS185" s="172"/>
      <c r="ST185" s="172"/>
      <c r="SU185" s="172"/>
      <c r="SV185" s="172"/>
      <c r="SW185" s="172"/>
      <c r="SX185" s="172"/>
      <c r="SY185" s="172"/>
      <c r="SZ185" s="172"/>
      <c r="TA185" s="172"/>
      <c r="TB185" s="172"/>
      <c r="TC185" s="172"/>
      <c r="TD185" s="172"/>
      <c r="TE185" s="172"/>
      <c r="TF185" s="172"/>
      <c r="TG185" s="172"/>
      <c r="TH185" s="172"/>
      <c r="TI185" s="172"/>
      <c r="TJ185" s="172"/>
      <c r="TK185" s="172"/>
      <c r="TL185" s="172"/>
      <c r="TM185" s="172"/>
      <c r="TN185" s="172"/>
      <c r="TO185" s="172"/>
      <c r="TP185" s="172"/>
      <c r="TQ185" s="172"/>
      <c r="TR185" s="172"/>
      <c r="TS185" s="172"/>
      <c r="TT185" s="172"/>
      <c r="TU185" s="172"/>
      <c r="TV185" s="172"/>
      <c r="TW185" s="172"/>
      <c r="TX185" s="172"/>
      <c r="TY185" s="172"/>
      <c r="TZ185" s="172"/>
      <c r="UA185" s="172"/>
      <c r="UB185" s="172"/>
      <c r="UC185" s="172"/>
      <c r="UD185" s="172"/>
      <c r="UE185" s="172"/>
      <c r="UF185" s="172"/>
      <c r="UG185" s="172"/>
      <c r="UH185" s="172"/>
      <c r="UI185" s="172"/>
      <c r="UJ185" s="172"/>
      <c r="UK185" s="172"/>
      <c r="UL185" s="172"/>
      <c r="UM185" s="172"/>
      <c r="UN185" s="172"/>
      <c r="UO185" s="172"/>
      <c r="UP185" s="172"/>
      <c r="UQ185" s="172"/>
      <c r="UR185" s="172"/>
      <c r="US185" s="172"/>
      <c r="UT185" s="172"/>
      <c r="UU185" s="172"/>
      <c r="UV185" s="172"/>
      <c r="UW185" s="172"/>
      <c r="UX185" s="172"/>
      <c r="UY185" s="172"/>
      <c r="UZ185" s="172"/>
      <c r="VA185" s="172"/>
      <c r="VB185" s="172"/>
      <c r="VC185" s="172"/>
      <c r="VD185" s="172"/>
      <c r="VE185" s="172"/>
      <c r="VF185" s="172"/>
      <c r="VG185" s="172"/>
      <c r="VH185" s="172"/>
      <c r="VI185" s="172"/>
      <c r="VJ185" s="172"/>
      <c r="VK185" s="172"/>
      <c r="VL185" s="172"/>
      <c r="VM185" s="172"/>
      <c r="VN185" s="172"/>
      <c r="VO185" s="172"/>
      <c r="VP185" s="172"/>
      <c r="VQ185" s="172"/>
      <c r="VR185" s="172"/>
      <c r="VS185" s="172"/>
      <c r="VT185" s="172"/>
      <c r="VU185" s="172"/>
      <c r="VV185" s="172"/>
      <c r="VW185" s="172"/>
      <c r="VX185" s="172"/>
      <c r="VY185" s="172"/>
      <c r="VZ185" s="172"/>
      <c r="WA185" s="172"/>
      <c r="WB185" s="172"/>
      <c r="WC185" s="172"/>
      <c r="WD185" s="172"/>
      <c r="WE185" s="172"/>
      <c r="WF185" s="172"/>
      <c r="WG185" s="172"/>
      <c r="WH185" s="172"/>
      <c r="WI185" s="172"/>
      <c r="WJ185" s="172"/>
      <c r="WK185" s="172"/>
      <c r="WL185" s="172"/>
      <c r="WM185" s="172"/>
      <c r="WN185" s="172"/>
      <c r="WO185" s="172"/>
      <c r="WP185" s="172"/>
      <c r="WQ185" s="172"/>
      <c r="WR185" s="172"/>
      <c r="WS185" s="172"/>
      <c r="WT185" s="172"/>
      <c r="WU185" s="172"/>
      <c r="WV185" s="172"/>
      <c r="WW185" s="172"/>
      <c r="WX185" s="172"/>
      <c r="WY185" s="172"/>
      <c r="WZ185" s="172"/>
      <c r="XA185" s="172"/>
      <c r="XB185" s="172"/>
      <c r="XC185" s="172"/>
      <c r="XD185" s="172"/>
      <c r="XE185" s="172"/>
      <c r="XF185" s="172"/>
      <c r="XG185" s="172"/>
      <c r="XH185" s="172"/>
      <c r="XI185" s="172"/>
      <c r="XJ185" s="172"/>
      <c r="XK185" s="172"/>
      <c r="XL185" s="172"/>
      <c r="XM185" s="172"/>
      <c r="XN185" s="172"/>
      <c r="XO185" s="172"/>
      <c r="XP185" s="172"/>
      <c r="XQ185" s="172"/>
      <c r="XR185" s="172"/>
      <c r="XS185" s="172"/>
      <c r="XT185" s="172"/>
      <c r="XU185" s="172"/>
      <c r="XV185" s="172"/>
      <c r="XW185" s="172"/>
      <c r="XX185" s="172"/>
      <c r="XY185" s="172"/>
      <c r="XZ185" s="172"/>
      <c r="YA185" s="172"/>
      <c r="YB185" s="172"/>
      <c r="YC185" s="172"/>
      <c r="YD185" s="172"/>
      <c r="YE185" s="172"/>
      <c r="YF185" s="172"/>
      <c r="YG185" s="172"/>
      <c r="YH185" s="172"/>
      <c r="YI185" s="172"/>
      <c r="YJ185" s="172"/>
      <c r="YK185" s="172"/>
      <c r="YL185" s="172"/>
      <c r="YM185" s="172"/>
      <c r="YN185" s="172"/>
      <c r="YO185" s="172"/>
      <c r="YP185" s="172"/>
      <c r="YQ185" s="172"/>
      <c r="YR185" s="172"/>
      <c r="YS185" s="172"/>
      <c r="YT185" s="172"/>
      <c r="YU185" s="172"/>
      <c r="YV185" s="172"/>
      <c r="YW185" s="172"/>
      <c r="YX185" s="172"/>
      <c r="YY185" s="172"/>
      <c r="YZ185" s="172"/>
      <c r="ZA185" s="172"/>
      <c r="ZB185" s="172"/>
      <c r="ZC185" s="172"/>
      <c r="ZD185" s="172"/>
      <c r="ZE185" s="172"/>
      <c r="ZF185" s="172"/>
      <c r="ZG185" s="172"/>
      <c r="ZH185" s="172"/>
      <c r="ZI185" s="172"/>
      <c r="ZJ185" s="172"/>
      <c r="ZK185" s="172"/>
      <c r="ZL185" s="172"/>
      <c r="ZM185" s="172"/>
      <c r="ZN185" s="172"/>
      <c r="ZO185" s="172"/>
      <c r="ZP185" s="172"/>
      <c r="ZQ185" s="172"/>
      <c r="ZR185" s="172"/>
      <c r="ZS185" s="172"/>
      <c r="ZT185" s="172"/>
      <c r="ZU185" s="172"/>
      <c r="ZV185" s="172"/>
      <c r="ZW185" s="172"/>
      <c r="ZX185" s="172"/>
      <c r="ZY185" s="172"/>
      <c r="ZZ185" s="172"/>
      <c r="AAA185" s="172"/>
      <c r="AAB185" s="172"/>
      <c r="AAC185" s="172"/>
      <c r="AAD185" s="172"/>
      <c r="AAE185" s="172"/>
      <c r="AAF185" s="172"/>
      <c r="AAG185" s="172"/>
      <c r="AAH185" s="172"/>
      <c r="AAI185" s="172"/>
      <c r="AAJ185" s="172"/>
      <c r="AAK185" s="172"/>
      <c r="AAL185" s="172"/>
      <c r="AAM185" s="172"/>
      <c r="AAN185" s="172"/>
      <c r="AAO185" s="172"/>
      <c r="AAP185" s="172"/>
      <c r="AAQ185" s="172"/>
      <c r="AAR185" s="172"/>
      <c r="AAS185" s="172"/>
      <c r="AAT185" s="172"/>
      <c r="AAU185" s="172"/>
      <c r="AAV185" s="172"/>
      <c r="AAW185" s="172"/>
      <c r="AAX185" s="172"/>
      <c r="AAY185" s="172"/>
      <c r="AAZ185" s="172"/>
      <c r="ABA185" s="172"/>
      <c r="ABB185" s="172"/>
      <c r="ABC185" s="172"/>
      <c r="ABD185" s="172"/>
      <c r="ABE185" s="172"/>
      <c r="ABF185" s="172"/>
      <c r="ABG185" s="172"/>
      <c r="ABH185" s="172"/>
      <c r="ABI185" s="172"/>
      <c r="ABJ185" s="172"/>
      <c r="ABK185" s="172"/>
      <c r="ABL185" s="172"/>
      <c r="ABM185" s="172"/>
      <c r="ABN185" s="172"/>
      <c r="ABO185" s="172"/>
      <c r="ABP185" s="172"/>
      <c r="ABQ185" s="172"/>
      <c r="ABR185" s="172"/>
      <c r="ABS185" s="172"/>
      <c r="ABT185" s="172"/>
      <c r="ABU185" s="172"/>
      <c r="ABV185" s="172"/>
      <c r="ABW185" s="172"/>
      <c r="ABX185" s="172"/>
      <c r="ABY185" s="172"/>
      <c r="ABZ185" s="172"/>
      <c r="ACA185" s="172"/>
      <c r="ACB185" s="172"/>
      <c r="ACC185" s="172"/>
      <c r="ACD185" s="172"/>
      <c r="ACE185" s="172"/>
      <c r="ACF185" s="172"/>
      <c r="ACG185" s="172"/>
      <c r="ACH185" s="172"/>
      <c r="ACI185" s="172"/>
      <c r="ACJ185" s="172"/>
      <c r="ACK185" s="172"/>
      <c r="ACL185" s="172"/>
      <c r="ACM185" s="172"/>
      <c r="ACN185" s="172"/>
      <c r="ACO185" s="172"/>
      <c r="ACP185" s="172"/>
      <c r="ACQ185" s="172"/>
      <c r="ACR185" s="172"/>
      <c r="ACS185" s="172"/>
      <c r="ACT185" s="172"/>
      <c r="ACU185" s="172"/>
      <c r="ACV185" s="172"/>
      <c r="ACW185" s="172"/>
      <c r="ACX185" s="172"/>
      <c r="ACY185" s="172"/>
      <c r="ACZ185" s="172"/>
      <c r="ADA185" s="172"/>
      <c r="ADB185" s="172"/>
      <c r="ADC185" s="172"/>
      <c r="ADD185" s="172"/>
      <c r="ADE185" s="172"/>
      <c r="ADF185" s="172"/>
      <c r="ADG185" s="172"/>
      <c r="ADH185" s="172"/>
      <c r="ADI185" s="172"/>
      <c r="ADJ185" s="172"/>
      <c r="ADK185" s="172"/>
      <c r="ADL185" s="172"/>
      <c r="ADM185" s="172"/>
      <c r="ADN185" s="172"/>
      <c r="ADO185" s="172"/>
      <c r="ADP185" s="172"/>
      <c r="ADQ185" s="172"/>
      <c r="ADR185" s="172"/>
      <c r="ADS185" s="172"/>
      <c r="ADT185" s="172"/>
      <c r="ADU185" s="172"/>
      <c r="ADV185" s="172"/>
      <c r="ADW185" s="172"/>
      <c r="ADX185" s="172"/>
      <c r="ADY185" s="172"/>
      <c r="ADZ185" s="172"/>
      <c r="AEA185" s="172"/>
      <c r="AEB185" s="172"/>
      <c r="AEC185" s="172"/>
      <c r="AED185" s="172"/>
      <c r="AEE185" s="172"/>
      <c r="AEF185" s="172"/>
      <c r="AEG185" s="172"/>
      <c r="AEH185" s="172"/>
      <c r="AEI185" s="172"/>
      <c r="AEJ185" s="172"/>
      <c r="AEK185" s="172"/>
      <c r="AEL185" s="172"/>
      <c r="AEM185" s="172"/>
      <c r="AEN185" s="172"/>
      <c r="AEO185" s="172"/>
      <c r="AEP185" s="172"/>
      <c r="AEQ185" s="172"/>
      <c r="AER185" s="172"/>
      <c r="AES185" s="172"/>
      <c r="AET185" s="172"/>
      <c r="AEU185" s="172"/>
      <c r="AEV185" s="172"/>
      <c r="AEW185" s="172"/>
      <c r="AEX185" s="172"/>
      <c r="AEY185" s="172"/>
      <c r="AEZ185" s="172"/>
      <c r="AFA185" s="172"/>
      <c r="AFB185" s="172"/>
      <c r="AFC185" s="172"/>
      <c r="AFD185" s="172"/>
      <c r="AFE185" s="172"/>
      <c r="AFF185" s="172"/>
      <c r="AFG185" s="172"/>
      <c r="AFH185" s="172"/>
      <c r="AFI185" s="172"/>
      <c r="AFJ185" s="172"/>
      <c r="AFK185" s="172"/>
      <c r="AFL185" s="172"/>
      <c r="AFM185" s="172"/>
      <c r="AFN185" s="172"/>
      <c r="AFO185" s="172"/>
      <c r="AFP185" s="172"/>
      <c r="AFQ185" s="172"/>
      <c r="AFR185" s="172"/>
      <c r="AFS185" s="172"/>
      <c r="AFT185" s="172"/>
      <c r="AFU185" s="172"/>
      <c r="AFV185" s="172"/>
      <c r="AFW185" s="172"/>
      <c r="AFX185" s="172"/>
      <c r="AFY185" s="172"/>
      <c r="AFZ185" s="172"/>
      <c r="AGA185" s="172"/>
      <c r="AGB185" s="172"/>
      <c r="AGC185" s="172"/>
      <c r="AGD185" s="172"/>
      <c r="AGE185" s="172"/>
      <c r="AGF185" s="172"/>
      <c r="AGG185" s="172"/>
      <c r="AGH185" s="172"/>
      <c r="AGI185" s="172"/>
      <c r="AGJ185" s="172"/>
      <c r="AGK185" s="172"/>
      <c r="AGL185" s="172"/>
      <c r="AGM185" s="172"/>
      <c r="AGN185" s="172"/>
      <c r="AGO185" s="172"/>
      <c r="AGP185" s="172"/>
      <c r="AGQ185" s="172"/>
      <c r="AGR185" s="172"/>
      <c r="AGS185" s="172"/>
      <c r="AGT185" s="172"/>
      <c r="AGU185" s="172"/>
      <c r="AGV185" s="172"/>
      <c r="AGW185" s="172"/>
      <c r="AGX185" s="172"/>
      <c r="AGY185" s="172"/>
      <c r="AGZ185" s="172"/>
      <c r="AHA185" s="172"/>
      <c r="AHB185" s="172"/>
      <c r="AHC185" s="172"/>
      <c r="AHD185" s="172"/>
      <c r="AHE185" s="172"/>
      <c r="AHF185" s="172"/>
      <c r="AHG185" s="172"/>
      <c r="AHH185" s="172"/>
      <c r="AHI185" s="172"/>
      <c r="AHJ185" s="172"/>
      <c r="AHK185" s="172"/>
      <c r="AHL185" s="172"/>
      <c r="AHM185" s="172"/>
      <c r="AHN185" s="172"/>
      <c r="AHO185" s="172"/>
      <c r="AHP185" s="172"/>
      <c r="AHQ185" s="172"/>
      <c r="AHR185" s="172"/>
      <c r="AHS185" s="172"/>
      <c r="AHT185" s="172"/>
      <c r="AHU185" s="172"/>
      <c r="AHV185" s="172"/>
      <c r="AHW185" s="172"/>
      <c r="AHX185" s="172"/>
      <c r="AHY185" s="172"/>
      <c r="AHZ185" s="172"/>
      <c r="AIA185" s="172"/>
      <c r="AIB185" s="172"/>
      <c r="AIC185" s="172"/>
      <c r="AID185" s="172"/>
      <c r="AIE185" s="172"/>
      <c r="AIF185" s="172"/>
      <c r="AIG185" s="172"/>
      <c r="AIH185" s="172"/>
      <c r="AII185" s="172"/>
      <c r="AIJ185" s="172"/>
      <c r="AIK185" s="172"/>
      <c r="AIL185" s="172"/>
      <c r="AIM185" s="172"/>
      <c r="AIN185" s="172"/>
      <c r="AIO185" s="172"/>
      <c r="AIP185" s="172"/>
      <c r="AIQ185" s="172"/>
      <c r="AIR185" s="172"/>
      <c r="AIS185" s="172"/>
      <c r="AIT185" s="172"/>
      <c r="AIU185" s="172"/>
      <c r="AIV185" s="172"/>
      <c r="AIW185" s="172"/>
      <c r="AIX185" s="172"/>
      <c r="AIY185" s="172"/>
      <c r="AIZ185" s="172"/>
      <c r="AJA185" s="172"/>
      <c r="AJB185" s="172"/>
      <c r="AJC185" s="172"/>
      <c r="AJD185" s="172"/>
      <c r="AJE185" s="172"/>
      <c r="AJF185" s="172"/>
      <c r="AJG185" s="172"/>
      <c r="AJH185" s="172"/>
      <c r="AJI185" s="172"/>
      <c r="AJJ185" s="172"/>
      <c r="AJK185" s="172"/>
      <c r="AJL185" s="172"/>
      <c r="AJM185" s="172"/>
      <c r="AJN185" s="172"/>
      <c r="AJO185" s="172"/>
      <c r="AJP185" s="172"/>
      <c r="AJQ185" s="172"/>
      <c r="AJR185" s="172"/>
      <c r="AJS185" s="172"/>
      <c r="AJT185" s="172"/>
      <c r="AJU185" s="172"/>
      <c r="AJV185" s="172"/>
      <c r="AJW185" s="172"/>
      <c r="AJX185" s="172"/>
      <c r="AJY185" s="172"/>
      <c r="AJZ185" s="172"/>
      <c r="AKA185" s="172"/>
      <c r="AKB185" s="172"/>
      <c r="AKC185" s="172"/>
      <c r="AKD185" s="172"/>
      <c r="AKE185" s="172"/>
      <c r="AKF185" s="172"/>
      <c r="AKG185" s="172"/>
      <c r="AKH185" s="172"/>
      <c r="AKI185" s="172"/>
      <c r="AKJ185" s="172"/>
      <c r="AKK185" s="172"/>
      <c r="AKL185" s="172"/>
      <c r="AKM185" s="172"/>
      <c r="AKN185" s="172"/>
      <c r="AKO185" s="172"/>
      <c r="AKP185" s="172"/>
      <c r="AKQ185" s="172"/>
      <c r="AKR185" s="172"/>
      <c r="AKS185" s="172"/>
      <c r="AKT185" s="172"/>
      <c r="AKU185" s="172"/>
      <c r="AKV185" s="172"/>
      <c r="AKW185" s="172"/>
      <c r="AKX185" s="172"/>
      <c r="AKY185" s="172"/>
      <c r="AKZ185" s="172"/>
      <c r="ALA185" s="172"/>
      <c r="ALB185" s="172"/>
      <c r="ALC185" s="172"/>
      <c r="ALD185" s="172"/>
      <c r="ALE185" s="172"/>
      <c r="ALF185" s="172"/>
      <c r="ALG185" s="172"/>
      <c r="ALH185" s="172"/>
      <c r="ALI185" s="172"/>
      <c r="ALJ185" s="172"/>
      <c r="ALK185" s="172"/>
      <c r="ALL185" s="172"/>
      <c r="ALM185" s="172"/>
      <c r="ALN185" s="172"/>
      <c r="ALO185" s="172"/>
      <c r="ALP185" s="172"/>
      <c r="ALQ185" s="172"/>
      <c r="ALR185" s="172"/>
      <c r="ALS185" s="172"/>
      <c r="ALT185" s="172"/>
      <c r="ALU185" s="172"/>
      <c r="ALV185" s="172"/>
      <c r="ALW185" s="172"/>
      <c r="ALX185" s="172"/>
      <c r="ALY185" s="172"/>
      <c r="ALZ185" s="172"/>
      <c r="AMA185" s="172"/>
      <c r="AMB185" s="172"/>
      <c r="AMC185" s="172"/>
      <c r="AMD185" s="172"/>
      <c r="AME185" s="172"/>
      <c r="AMF185" s="172"/>
      <c r="AMG185" s="172"/>
      <c r="AMH185" s="172"/>
      <c r="AMI185" s="172"/>
      <c r="AMJ185" s="172"/>
      <c r="AMK185" s="172"/>
      <c r="AML185" s="172"/>
    </row>
    <row r="186" spans="1:1026" s="282" customFormat="1">
      <c r="A186" s="408" t="s">
        <v>631</v>
      </c>
      <c r="B186" s="408" t="s">
        <v>632</v>
      </c>
      <c r="C186" s="154">
        <f t="shared" ref="C186:C249" si="234">LEN(B186)-$C$7+1</f>
        <v>17</v>
      </c>
      <c r="D186" s="167">
        <f t="shared" ref="D186:D249" si="235">C186*4</f>
        <v>68</v>
      </c>
      <c r="E186" s="166" t="str">
        <f t="shared" ref="E186:E249" si="236">MID(B186,$C$7,2)</f>
        <v>9C</v>
      </c>
      <c r="F186" s="367" t="str">
        <f t="shared" ref="F186:F249" si="237">MID(B186,$C$7+2,2)</f>
        <v>1B</v>
      </c>
      <c r="G186" s="367" t="str">
        <f t="shared" ref="G186:G249" si="238">MID(B186,$C$7+4,2)</f>
        <v>04</v>
      </c>
      <c r="H186" s="367" t="str">
        <f t="shared" ref="H186:H249" si="239">MID(B186,$C$7+6,2)</f>
        <v>57</v>
      </c>
      <c r="I186" s="367" t="str">
        <f t="shared" ref="I186:I249" si="240">MID(B186,$C$7+8,2)</f>
        <v>00</v>
      </c>
      <c r="J186" s="367" t="str">
        <f t="shared" ref="J186:J249" si="241">MID(B186,$C$7+10,2)</f>
        <v>5C</v>
      </c>
      <c r="K186" s="367" t="str">
        <f t="shared" ref="K186:K249" si="242">MID(B186,$C$7+12,2)</f>
        <v>06</v>
      </c>
      <c r="L186" s="367" t="str">
        <f t="shared" ref="L186:L249" si="243">MID(B186,$C$7+14,2)</f>
        <v>74</v>
      </c>
      <c r="M186" s="367" t="str">
        <f t="shared" ref="M186:M249" si="244">MID(B186,$C$7+16,2)</f>
        <v>4</v>
      </c>
      <c r="N186" s="367" t="str">
        <f t="shared" ref="N186:N249" si="245">MID(B186,$C$7+18,2)</f>
        <v/>
      </c>
      <c r="O186" s="156" t="str">
        <f t="shared" ref="O186:O249" si="246">MID(B186,$C$7+20,2)</f>
        <v/>
      </c>
      <c r="P186" s="157" t="str">
        <f t="shared" si="225"/>
        <v>1</v>
      </c>
      <c r="Q186" s="158" t="str">
        <f t="shared" si="225"/>
        <v>0</v>
      </c>
      <c r="R186" s="158" t="str">
        <f t="shared" si="225"/>
        <v>0</v>
      </c>
      <c r="S186" s="159" t="str">
        <f t="shared" si="225"/>
        <v>1</v>
      </c>
      <c r="T186" s="158" t="str">
        <f t="shared" si="225"/>
        <v>1</v>
      </c>
      <c r="U186" s="158" t="str">
        <f t="shared" si="225"/>
        <v>1</v>
      </c>
      <c r="V186" s="158" t="str">
        <f t="shared" ref="P186:W218" si="247">MID(HEX2BIN($E186,8),V$2,1)</f>
        <v>0</v>
      </c>
      <c r="W186" s="159" t="str">
        <f t="shared" si="247"/>
        <v>0</v>
      </c>
      <c r="X186" s="158" t="str">
        <f t="shared" si="226"/>
        <v>0</v>
      </c>
      <c r="Y186" s="158" t="str">
        <f t="shared" si="226"/>
        <v>0</v>
      </c>
      <c r="Z186" s="158" t="str">
        <f t="shared" si="226"/>
        <v>0</v>
      </c>
      <c r="AA186" s="159" t="str">
        <f t="shared" si="226"/>
        <v>1</v>
      </c>
      <c r="AB186" s="161" t="str">
        <f t="shared" si="226"/>
        <v>1</v>
      </c>
      <c r="AC186" s="161" t="str">
        <f t="shared" si="226"/>
        <v>0</v>
      </c>
      <c r="AD186" s="158" t="str">
        <f t="shared" ref="X186:AE218" si="248">MID(HEX2BIN($F186,8),AD$2,1)</f>
        <v>1</v>
      </c>
      <c r="AE186" s="159" t="str">
        <f t="shared" si="248"/>
        <v>1</v>
      </c>
      <c r="AF186" s="367" t="str">
        <f t="shared" si="227"/>
        <v>0</v>
      </c>
      <c r="AG186" s="162" t="str">
        <f t="shared" si="227"/>
        <v>0</v>
      </c>
      <c r="AH186" s="163" t="str">
        <f t="shared" si="227"/>
        <v>0</v>
      </c>
      <c r="AI186" s="165" t="str">
        <f t="shared" si="227"/>
        <v>0</v>
      </c>
      <c r="AJ186" s="164" t="str">
        <f t="shared" si="227"/>
        <v>0</v>
      </c>
      <c r="AK186" s="164" t="str">
        <f t="shared" si="227"/>
        <v>1</v>
      </c>
      <c r="AL186" s="289" t="str">
        <f t="shared" ref="AF186:AM218" si="249">MID(HEX2BIN($G186,8),AL$2,1)</f>
        <v>0</v>
      </c>
      <c r="AM186" s="165" t="str">
        <f t="shared" si="249"/>
        <v>0</v>
      </c>
      <c r="AN186" s="230" t="str">
        <f t="shared" si="228"/>
        <v>0</v>
      </c>
      <c r="AO186" s="230" t="str">
        <f t="shared" si="228"/>
        <v>1</v>
      </c>
      <c r="AP186" s="230" t="str">
        <f t="shared" si="228"/>
        <v>0</v>
      </c>
      <c r="AQ186" s="231" t="str">
        <f t="shared" si="228"/>
        <v>1</v>
      </c>
      <c r="AR186" s="230" t="str">
        <f t="shared" si="228"/>
        <v>0</v>
      </c>
      <c r="AS186" s="230" t="str">
        <f t="shared" si="228"/>
        <v>1</v>
      </c>
      <c r="AT186" s="230" t="str">
        <f t="shared" ref="AN186:AU218" si="250">MID(HEX2BIN($H186,8),AT$2,1)</f>
        <v>1</v>
      </c>
      <c r="AU186" s="231" t="str">
        <f t="shared" si="250"/>
        <v>1</v>
      </c>
      <c r="AV186" s="230" t="str">
        <f t="shared" si="229"/>
        <v>0</v>
      </c>
      <c r="AW186" s="232" t="str">
        <f t="shared" si="229"/>
        <v>0</v>
      </c>
      <c r="AX186" s="232" t="str">
        <f t="shared" si="229"/>
        <v>0</v>
      </c>
      <c r="AY186" s="233" t="str">
        <f t="shared" si="229"/>
        <v>0</v>
      </c>
      <c r="AZ186" s="232" t="str">
        <f t="shared" si="229"/>
        <v>0</v>
      </c>
      <c r="BA186" s="232" t="str">
        <f t="shared" si="229"/>
        <v>0</v>
      </c>
      <c r="BB186" s="232" t="str">
        <f t="shared" ref="AV186:BC218" si="251">MID(HEX2BIN($I186,8),BB$2,1)</f>
        <v>0</v>
      </c>
      <c r="BC186" s="233" t="str">
        <f t="shared" si="251"/>
        <v>0</v>
      </c>
      <c r="BD186" s="168" t="str">
        <f t="shared" si="230"/>
        <v>0</v>
      </c>
      <c r="BE186" s="168" t="str">
        <f t="shared" si="230"/>
        <v>1</v>
      </c>
      <c r="BF186" s="168" t="str">
        <f t="shared" si="230"/>
        <v>0</v>
      </c>
      <c r="BG186" s="169" t="str">
        <f t="shared" si="230"/>
        <v>1</v>
      </c>
      <c r="BH186" s="168" t="str">
        <f t="shared" si="230"/>
        <v>1</v>
      </c>
      <c r="BI186" s="168" t="str">
        <f t="shared" si="230"/>
        <v>1</v>
      </c>
      <c r="BJ186" s="168" t="str">
        <f t="shared" ref="BD186:BK218" si="252">MID(HEX2BIN($J186,8),BJ$2,1)</f>
        <v>0</v>
      </c>
      <c r="BK186" s="169" t="str">
        <f t="shared" si="252"/>
        <v>0</v>
      </c>
      <c r="BL186" s="168" t="str">
        <f t="shared" si="231"/>
        <v>0</v>
      </c>
      <c r="BM186" s="168" t="str">
        <f t="shared" si="231"/>
        <v>0</v>
      </c>
      <c r="BN186" s="168" t="str">
        <f t="shared" si="231"/>
        <v>0</v>
      </c>
      <c r="BO186" s="169" t="str">
        <f t="shared" si="231"/>
        <v>0</v>
      </c>
      <c r="BP186" s="168" t="str">
        <f t="shared" si="231"/>
        <v>0</v>
      </c>
      <c r="BQ186" s="168" t="str">
        <f t="shared" si="231"/>
        <v>1</v>
      </c>
      <c r="BR186" s="168" t="str">
        <f t="shared" ref="BL186:BS218" si="253">MID(HEX2BIN($K186,8),BR$2,1)</f>
        <v>1</v>
      </c>
      <c r="BS186" s="169" t="str">
        <f t="shared" si="253"/>
        <v>0</v>
      </c>
      <c r="BT186" s="302" t="str">
        <f t="shared" si="232"/>
        <v>0</v>
      </c>
      <c r="BU186" s="302" t="str">
        <f t="shared" si="232"/>
        <v>1</v>
      </c>
      <c r="BV186" s="302" t="str">
        <f t="shared" si="232"/>
        <v>1</v>
      </c>
      <c r="BW186" s="303" t="str">
        <f t="shared" si="232"/>
        <v>1</v>
      </c>
      <c r="BX186" s="302" t="str">
        <f t="shared" si="232"/>
        <v>0</v>
      </c>
      <c r="BY186" s="302" t="str">
        <f t="shared" si="232"/>
        <v>1</v>
      </c>
      <c r="BZ186" s="302" t="str">
        <f t="shared" ref="BT186:CA218" si="254">MID(HEX2BIN($L186,8),BZ$2,1)</f>
        <v>0</v>
      </c>
      <c r="CA186" s="303" t="str">
        <f t="shared" si="254"/>
        <v>0</v>
      </c>
      <c r="CB186" s="164" t="str">
        <f t="shared" si="233"/>
        <v>0</v>
      </c>
      <c r="CC186" s="289" t="str">
        <f t="shared" si="233"/>
        <v>1</v>
      </c>
      <c r="CD186" s="340" t="str">
        <f t="shared" si="233"/>
        <v>0</v>
      </c>
      <c r="CE186" s="341" t="str">
        <f t="shared" si="233"/>
        <v>0</v>
      </c>
      <c r="CF186" s="340" t="str">
        <f t="shared" si="233"/>
        <v>0</v>
      </c>
      <c r="CG186" s="340" t="str">
        <f t="shared" si="233"/>
        <v>0</v>
      </c>
      <c r="CH186" s="340" t="str">
        <f t="shared" ref="CB186:CI218" si="255">MID(HEX2BIN($M186,8),CH$2,1)</f>
        <v>0</v>
      </c>
      <c r="CI186" s="341" t="str">
        <f t="shared" si="255"/>
        <v>0</v>
      </c>
      <c r="CJ186" s="367"/>
      <c r="CK186" s="367"/>
      <c r="CL186" s="32" t="str">
        <f t="shared" si="223"/>
        <v>9C1B</v>
      </c>
      <c r="CM186" s="285">
        <f t="shared" ref="CM186:CM249" si="256">DP186*256+DO186</f>
        <v>87</v>
      </c>
      <c r="CN186" s="285">
        <f t="shared" ref="CN186:CN249" si="257">IF(CM186&gt;65525,CM186-65526,CM186+10)</f>
        <v>97</v>
      </c>
      <c r="CO186" s="142">
        <f t="shared" ref="CO186:CO249" si="258">(DR186*256+DQ186-900)/10</f>
        <v>72.8</v>
      </c>
      <c r="CP186" s="142">
        <f t="shared" ref="CP186:CP249" si="259">(CO186-32)*5/9</f>
        <v>22.666666666666668</v>
      </c>
      <c r="CQ186" s="154">
        <f t="shared" si="224"/>
        <v>2</v>
      </c>
      <c r="CR186" s="367"/>
      <c r="CS186" s="170">
        <f t="shared" ref="CS186:CS249" si="260">P186*P$6+Q186*Q$6+R186*R$6+S186*S$6</f>
        <v>9</v>
      </c>
      <c r="CT186" s="23">
        <f t="shared" ref="CT186:CT249" si="261">T186*T$6+U186*U$6+V186*V$6+W186*W$6</f>
        <v>12</v>
      </c>
      <c r="CU186" s="171">
        <f t="shared" ref="CU186:CU249" si="262">X186*X$6+Y186*Y$6+Z186*Z$6+AA186*AA$6</f>
        <v>1</v>
      </c>
      <c r="CV186" s="23">
        <f t="shared" ref="CV186:CV249" si="263">AB186*AB$6+AC186*AC$6+AD186*AD$6+AE186*AE$6</f>
        <v>11</v>
      </c>
      <c r="CW186" s="172">
        <f t="shared" ref="CW186:CW249" si="264">AF186*AF$6+AG186*AG$6+AH186*AH$6+AI186*AI$6</f>
        <v>0</v>
      </c>
      <c r="CX186" s="24">
        <f t="shared" ref="CX186:CX249" si="265">AJ186*AJ$6+AK186*AK$6+AL186*AL$6+AM186*AM$6</f>
        <v>4</v>
      </c>
      <c r="CY186" s="267">
        <f t="shared" ref="CY186:CY249" si="266">AN186*AN$6+AO186*AO$6+AP186*AP$6+AQ186*AQ$6</f>
        <v>5</v>
      </c>
      <c r="CZ186" s="268">
        <f t="shared" ref="CZ186:CZ249" si="267">AR186*AR$6+AS186*AS$6+AT186*AT$6+AU186*AU$6</f>
        <v>7</v>
      </c>
      <c r="DA186" s="267">
        <f t="shared" ref="DA186:DA249" si="268">AV186*AV$6+AW186*AW$6+AX186*AX$6+AY186*AY$6</f>
        <v>0</v>
      </c>
      <c r="DB186" s="268">
        <f t="shared" ref="DB186:DB249" si="269">AZ186*AZ$6+BA186*BA$6+BB186*BB$6+BC186*BC$6</f>
        <v>0</v>
      </c>
      <c r="DC186" s="173">
        <f t="shared" ref="DC186:DC249" si="270">BD186*BD$6+BE186*BE$6+BF186*BF$6+BG186*BG$6</f>
        <v>5</v>
      </c>
      <c r="DD186" s="26">
        <f t="shared" ref="DD186:DD249" si="271">BH186*BH$6+BI186*BI$6+BJ186*BJ$6+BK186*BK$6</f>
        <v>12</v>
      </c>
      <c r="DE186" s="173">
        <f t="shared" ref="DE186:DE249" si="272">BL186*BL$6+BM186*BM$6+BN186*BN$6+BO186*BO$6</f>
        <v>0</v>
      </c>
      <c r="DF186" s="26">
        <f t="shared" ref="DF186:DF249" si="273">BP186*BP$6+BQ186*BQ$6+BR186*BR$6+BS186*BS$6</f>
        <v>6</v>
      </c>
      <c r="DG186" s="326">
        <f t="shared" ref="DG186:DG249" si="274">BT186*BT$6+BU186*BU$6+BV186*BV$6+BW186*BW$6</f>
        <v>7</v>
      </c>
      <c r="DH186" s="327">
        <f t="shared" ref="DH186:DH249" si="275">BX186*BX$6+BY186*BY$6+BZ186*BZ$6+CA186*CA$6</f>
        <v>4</v>
      </c>
      <c r="DI186" s="172">
        <f t="shared" ref="DI186:DI249" si="276">CB186*CB$6+CC186*CC$6+CD186*CD$6+CE186*CE$6</f>
        <v>4</v>
      </c>
      <c r="DJ186" s="24">
        <f t="shared" ref="DJ186:DJ249" si="277">CF186*CF$6+CG186*CG$6+CH186*CH$6+CI186*CI$6</f>
        <v>0</v>
      </c>
      <c r="DK186" s="172"/>
      <c r="DL186" s="19">
        <f t="shared" ref="DL186:DL249" si="278">P186*P$8+Q186*Q$8+R186*R$8+S186*S$8+T186*T$8+U186*U$8+V186*V$8+W186*W$8</f>
        <v>156</v>
      </c>
      <c r="DM186" s="19">
        <f t="shared" ref="DM186:DM249" si="279">X186*X$8+Y186*Y$8+Z186*Z$8+AA186*AA$8+AB186*AB$8+AC186*AC$8+AD186*AD$8+AE186*AE$8</f>
        <v>27</v>
      </c>
      <c r="DN186" s="174">
        <f t="shared" ref="DN186:DN249" si="280">AF186*AF$8+AG186*AG$8+AH186*AH$8+AI186*AI$8+AJ186*AJ$8+AK186*AK$8+AL186*AL$8+AM186*AM$8</f>
        <v>4</v>
      </c>
      <c r="DO186" s="278">
        <f t="shared" ref="DO186:DO249" si="281">AN186*AN$8+AO186*AO$8+AP186*AP$8+AQ186*AQ$8+AR186*AR$8+AS186*AS$8+AT186*AT$8+AU186*AU$8</f>
        <v>87</v>
      </c>
      <c r="DP186" s="278">
        <f t="shared" ref="DP186:DP249" si="282">AV186*AV$8+AW186*AW$8+AX186*AX$8+AY186*AY$8+AZ186*AZ$8+BA186*BA$8+BB186*BB$8+BC186*BC$8</f>
        <v>0</v>
      </c>
      <c r="DQ186" s="20">
        <f t="shared" ref="DQ186:DQ249" si="283">BD186*BD$8+BE186*BE$8+BF186*BF$8+BG186*BG$8+BH186*BH$8+BI186*BI$8+BJ186*BJ$8+BK186*BK$8</f>
        <v>92</v>
      </c>
      <c r="DR186" s="20">
        <f t="shared" ref="DR186:DR249" si="284">BL186*BL$8+BM186*BM$8+BN186*BN$8+BO186*BO$8+BP186*BP$8+BQ186*BQ$8+BR186*BR$8+BS186*BS$8</f>
        <v>6</v>
      </c>
      <c r="DS186" s="337">
        <f t="shared" ref="DS186:DS249" si="285">BT186*BT$8+BU186*BU$8+BV186*BV$8+BW186*BW$8+BX186*BX$8+BY186*BY$8+BZ186*BZ$8+CA186*CA$8</f>
        <v>116</v>
      </c>
      <c r="DT186" s="174">
        <f t="shared" ref="DT186:DT249" si="286">CB186*CB$8+CC186*CC$8+CD186*CD$8+CE186*CE$8+CF186*CF$8+CG186*CG$8+CH186*CH$8+CI186*CI$8</f>
        <v>64</v>
      </c>
      <c r="DU186" s="172">
        <f t="shared" ref="DU186:DU249" si="287">MOD(DL186+DM186+DN186+DO186+DP186+DQ186+DR186,256)</f>
        <v>116</v>
      </c>
      <c r="DV186" s="172"/>
      <c r="DW186" s="172"/>
      <c r="DX186" s="172"/>
      <c r="DY186" s="172"/>
      <c r="DZ186" s="172"/>
      <c r="EA186" s="172"/>
      <c r="EB186" s="172"/>
      <c r="EC186" s="172"/>
      <c r="ED186" s="172"/>
      <c r="EE186" s="172"/>
      <c r="EF186" s="172"/>
      <c r="EG186" s="172"/>
      <c r="EH186" s="172"/>
      <c r="EI186" s="172"/>
      <c r="EJ186" s="172"/>
      <c r="EK186" s="172"/>
      <c r="EL186" s="172"/>
      <c r="EM186" s="172"/>
      <c r="EN186" s="172"/>
      <c r="EO186" s="172"/>
      <c r="EP186" s="172"/>
      <c r="EQ186" s="172"/>
      <c r="ER186" s="172"/>
      <c r="ES186" s="172"/>
      <c r="ET186" s="172"/>
      <c r="EU186" s="172"/>
      <c r="EV186" s="172"/>
      <c r="EW186" s="172"/>
      <c r="EX186" s="172"/>
      <c r="EY186" s="172"/>
      <c r="EZ186" s="172"/>
      <c r="FA186" s="172"/>
      <c r="FB186" s="172"/>
      <c r="FC186" s="172"/>
      <c r="FD186" s="172"/>
      <c r="FE186" s="172"/>
      <c r="FF186" s="172"/>
      <c r="FG186" s="172"/>
      <c r="FH186" s="172"/>
      <c r="FI186" s="172"/>
      <c r="FJ186" s="172"/>
      <c r="FK186" s="172"/>
      <c r="FL186" s="172"/>
      <c r="FM186" s="172"/>
      <c r="FN186" s="172"/>
      <c r="FO186" s="172"/>
      <c r="FP186" s="172"/>
      <c r="FQ186" s="172"/>
      <c r="FR186" s="172"/>
      <c r="FS186" s="172"/>
      <c r="FT186" s="172"/>
      <c r="FU186" s="172"/>
      <c r="FV186" s="172"/>
      <c r="FW186" s="172"/>
      <c r="FX186" s="172"/>
      <c r="FY186" s="172"/>
      <c r="FZ186" s="172"/>
      <c r="GA186" s="172"/>
      <c r="GB186" s="172"/>
      <c r="GC186" s="172"/>
      <c r="GD186" s="172"/>
      <c r="GE186" s="172"/>
      <c r="GF186" s="172"/>
      <c r="GG186" s="172"/>
      <c r="GH186" s="172"/>
      <c r="GI186" s="172"/>
      <c r="GJ186" s="172"/>
      <c r="GK186" s="172"/>
      <c r="GL186" s="172"/>
      <c r="GM186" s="172"/>
      <c r="GN186" s="172"/>
      <c r="GO186" s="172"/>
      <c r="GP186" s="172"/>
      <c r="GQ186" s="172"/>
      <c r="GR186" s="172"/>
      <c r="GS186" s="172"/>
      <c r="GT186" s="172"/>
      <c r="GU186" s="172"/>
      <c r="GV186" s="172"/>
      <c r="GW186" s="172"/>
      <c r="GX186" s="172"/>
      <c r="GY186" s="172"/>
      <c r="GZ186" s="172"/>
      <c r="HA186" s="172"/>
      <c r="HB186" s="172"/>
      <c r="HC186" s="172"/>
      <c r="HD186" s="172"/>
      <c r="HE186" s="172"/>
      <c r="HF186" s="172"/>
      <c r="HG186" s="172"/>
      <c r="HH186" s="172"/>
      <c r="HI186" s="172"/>
      <c r="HJ186" s="172"/>
      <c r="HK186" s="172"/>
      <c r="HL186" s="172"/>
      <c r="HM186" s="172"/>
      <c r="HN186" s="172"/>
      <c r="HO186" s="172"/>
      <c r="HP186" s="172"/>
      <c r="HQ186" s="172"/>
      <c r="HR186" s="172"/>
      <c r="HS186" s="172"/>
      <c r="HT186" s="172"/>
      <c r="HU186" s="172"/>
      <c r="HV186" s="172"/>
      <c r="HW186" s="172"/>
      <c r="HX186" s="172"/>
      <c r="HY186" s="172"/>
      <c r="HZ186" s="172"/>
      <c r="IA186" s="172"/>
      <c r="IB186" s="172"/>
      <c r="IC186" s="172"/>
      <c r="ID186" s="172"/>
      <c r="IE186" s="172"/>
      <c r="IF186" s="172"/>
      <c r="IG186" s="172"/>
      <c r="IH186" s="172"/>
      <c r="II186" s="172"/>
      <c r="IJ186" s="172"/>
      <c r="IK186" s="172"/>
      <c r="IL186" s="172"/>
      <c r="IM186" s="172"/>
      <c r="IN186" s="172"/>
      <c r="IO186" s="172"/>
      <c r="IP186" s="172"/>
      <c r="IQ186" s="172"/>
      <c r="IR186" s="172"/>
      <c r="IS186" s="172"/>
      <c r="IT186" s="172"/>
      <c r="IU186" s="172"/>
      <c r="IV186" s="172"/>
      <c r="IW186" s="172"/>
      <c r="IX186" s="172"/>
      <c r="IY186" s="172"/>
      <c r="IZ186" s="172"/>
      <c r="JA186" s="172"/>
      <c r="JB186" s="172"/>
      <c r="JC186" s="172"/>
      <c r="JD186" s="172"/>
      <c r="JE186" s="172"/>
      <c r="JF186" s="172"/>
      <c r="JG186" s="172"/>
      <c r="JH186" s="172"/>
      <c r="JI186" s="172"/>
      <c r="JJ186" s="172"/>
      <c r="JK186" s="172"/>
      <c r="JL186" s="172"/>
      <c r="JM186" s="172"/>
      <c r="JN186" s="172"/>
      <c r="JO186" s="172"/>
      <c r="JP186" s="172"/>
      <c r="JQ186" s="172"/>
      <c r="JR186" s="172"/>
      <c r="JS186" s="172"/>
      <c r="JT186" s="172"/>
      <c r="JU186" s="172"/>
      <c r="JV186" s="172"/>
      <c r="JW186" s="172"/>
      <c r="JX186" s="172"/>
      <c r="JY186" s="172"/>
      <c r="JZ186" s="172"/>
      <c r="KA186" s="172"/>
      <c r="KB186" s="172"/>
      <c r="KC186" s="172"/>
      <c r="KD186" s="172"/>
      <c r="KE186" s="172"/>
      <c r="KF186" s="172"/>
      <c r="KG186" s="172"/>
      <c r="KH186" s="172"/>
      <c r="KI186" s="172"/>
      <c r="KJ186" s="172"/>
      <c r="KK186" s="172"/>
      <c r="KL186" s="172"/>
      <c r="KM186" s="172"/>
      <c r="KN186" s="172"/>
      <c r="KO186" s="172"/>
      <c r="KP186" s="172"/>
      <c r="KQ186" s="172"/>
      <c r="KR186" s="172"/>
      <c r="KS186" s="172"/>
      <c r="KT186" s="172"/>
      <c r="KU186" s="172"/>
      <c r="KV186" s="172"/>
      <c r="KW186" s="172"/>
      <c r="KX186" s="172"/>
      <c r="KY186" s="172"/>
      <c r="KZ186" s="172"/>
      <c r="LA186" s="172"/>
      <c r="LB186" s="172"/>
      <c r="LC186" s="172"/>
      <c r="LD186" s="172"/>
      <c r="LE186" s="172"/>
      <c r="LF186" s="172"/>
      <c r="LG186" s="172"/>
      <c r="LH186" s="172"/>
      <c r="LI186" s="172"/>
      <c r="LJ186" s="172"/>
      <c r="LK186" s="172"/>
      <c r="LL186" s="172"/>
      <c r="LM186" s="172"/>
      <c r="LN186" s="172"/>
      <c r="LO186" s="172"/>
      <c r="LP186" s="172"/>
      <c r="LQ186" s="172"/>
      <c r="LR186" s="172"/>
      <c r="LS186" s="172"/>
      <c r="LT186" s="172"/>
      <c r="LU186" s="172"/>
      <c r="LV186" s="172"/>
      <c r="LW186" s="172"/>
      <c r="LX186" s="172"/>
      <c r="LY186" s="172"/>
      <c r="LZ186" s="172"/>
      <c r="MA186" s="172"/>
      <c r="MB186" s="172"/>
      <c r="MC186" s="172"/>
      <c r="MD186" s="172"/>
      <c r="ME186" s="172"/>
      <c r="MF186" s="172"/>
      <c r="MG186" s="172"/>
      <c r="MH186" s="172"/>
      <c r="MI186" s="172"/>
      <c r="MJ186" s="172"/>
      <c r="MK186" s="172"/>
      <c r="ML186" s="172"/>
      <c r="MM186" s="172"/>
      <c r="MN186" s="172"/>
      <c r="MO186" s="172"/>
      <c r="MP186" s="172"/>
      <c r="MQ186" s="172"/>
      <c r="MR186" s="172"/>
      <c r="MS186" s="172"/>
      <c r="MT186" s="172"/>
      <c r="MU186" s="172"/>
      <c r="MV186" s="172"/>
      <c r="MW186" s="172"/>
      <c r="MX186" s="172"/>
      <c r="MY186" s="172"/>
      <c r="MZ186" s="172"/>
      <c r="NA186" s="172"/>
      <c r="NB186" s="172"/>
      <c r="NC186" s="172"/>
      <c r="ND186" s="172"/>
      <c r="NE186" s="172"/>
      <c r="NF186" s="172"/>
      <c r="NG186" s="172"/>
      <c r="NH186" s="172"/>
      <c r="NI186" s="172"/>
      <c r="NJ186" s="172"/>
      <c r="NK186" s="172"/>
      <c r="NL186" s="172"/>
      <c r="NM186" s="172"/>
      <c r="NN186" s="172"/>
      <c r="NO186" s="172"/>
      <c r="NP186" s="172"/>
      <c r="NQ186" s="172"/>
      <c r="NR186" s="172"/>
      <c r="NS186" s="172"/>
      <c r="NT186" s="172"/>
      <c r="NU186" s="172"/>
      <c r="NV186" s="172"/>
      <c r="NW186" s="172"/>
      <c r="NX186" s="172"/>
      <c r="NY186" s="172"/>
      <c r="NZ186" s="172"/>
      <c r="OA186" s="172"/>
      <c r="OB186" s="172"/>
      <c r="OC186" s="172"/>
      <c r="OD186" s="172"/>
      <c r="OE186" s="172"/>
      <c r="OF186" s="172"/>
      <c r="OG186" s="172"/>
      <c r="OH186" s="172"/>
      <c r="OI186" s="172"/>
      <c r="OJ186" s="172"/>
      <c r="OK186" s="172"/>
      <c r="OL186" s="172"/>
      <c r="OM186" s="172"/>
      <c r="ON186" s="172"/>
      <c r="OO186" s="172"/>
      <c r="OP186" s="172"/>
      <c r="OQ186" s="172"/>
      <c r="OR186" s="172"/>
      <c r="OS186" s="172"/>
      <c r="OT186" s="172"/>
      <c r="OU186" s="172"/>
      <c r="OV186" s="172"/>
      <c r="OW186" s="172"/>
      <c r="OX186" s="172"/>
      <c r="OY186" s="172"/>
      <c r="OZ186" s="172"/>
      <c r="PA186" s="172"/>
      <c r="PB186" s="172"/>
      <c r="PC186" s="172"/>
      <c r="PD186" s="172"/>
      <c r="PE186" s="172"/>
      <c r="PF186" s="172"/>
      <c r="PG186" s="172"/>
      <c r="PH186" s="172"/>
      <c r="PI186" s="172"/>
      <c r="PJ186" s="172"/>
      <c r="PK186" s="172"/>
      <c r="PL186" s="172"/>
      <c r="PM186" s="172"/>
      <c r="PN186" s="172"/>
      <c r="PO186" s="172"/>
      <c r="PP186" s="172"/>
      <c r="PQ186" s="172"/>
      <c r="PR186" s="172"/>
      <c r="PS186" s="172"/>
      <c r="PT186" s="172"/>
      <c r="PU186" s="172"/>
      <c r="PV186" s="172"/>
      <c r="PW186" s="172"/>
      <c r="PX186" s="172"/>
      <c r="PY186" s="172"/>
      <c r="PZ186" s="172"/>
      <c r="QA186" s="172"/>
      <c r="QB186" s="172"/>
      <c r="QC186" s="172"/>
      <c r="QD186" s="172"/>
      <c r="QE186" s="172"/>
      <c r="QF186" s="172"/>
      <c r="QG186" s="172"/>
      <c r="QH186" s="172"/>
      <c r="QI186" s="172"/>
      <c r="QJ186" s="172"/>
      <c r="QK186" s="172"/>
      <c r="QL186" s="172"/>
      <c r="QM186" s="172"/>
      <c r="QN186" s="172"/>
      <c r="QO186" s="172"/>
      <c r="QP186" s="172"/>
      <c r="QQ186" s="172"/>
      <c r="QR186" s="172"/>
      <c r="QS186" s="172"/>
      <c r="QT186" s="172"/>
      <c r="QU186" s="172"/>
      <c r="QV186" s="172"/>
      <c r="QW186" s="172"/>
      <c r="QX186" s="172"/>
      <c r="QY186" s="172"/>
      <c r="QZ186" s="172"/>
      <c r="RA186" s="172"/>
      <c r="RB186" s="172"/>
      <c r="RC186" s="172"/>
      <c r="RD186" s="172"/>
      <c r="RE186" s="172"/>
      <c r="RF186" s="172"/>
      <c r="RG186" s="172"/>
      <c r="RH186" s="172"/>
      <c r="RI186" s="172"/>
      <c r="RJ186" s="172"/>
      <c r="RK186" s="172"/>
      <c r="RL186" s="172"/>
      <c r="RM186" s="172"/>
      <c r="RN186" s="172"/>
      <c r="RO186" s="172"/>
      <c r="RP186" s="172"/>
      <c r="RQ186" s="172"/>
      <c r="RR186" s="172"/>
      <c r="RS186" s="172"/>
      <c r="RT186" s="172"/>
      <c r="RU186" s="172"/>
      <c r="RV186" s="172"/>
      <c r="RW186" s="172"/>
      <c r="RX186" s="172"/>
      <c r="RY186" s="172"/>
      <c r="RZ186" s="172"/>
      <c r="SA186" s="172"/>
      <c r="SB186" s="172"/>
      <c r="SC186" s="172"/>
      <c r="SD186" s="172"/>
      <c r="SE186" s="172"/>
      <c r="SF186" s="172"/>
      <c r="SG186" s="172"/>
      <c r="SH186" s="172"/>
      <c r="SI186" s="172"/>
      <c r="SJ186" s="172"/>
      <c r="SK186" s="172"/>
      <c r="SL186" s="172"/>
      <c r="SM186" s="172"/>
      <c r="SN186" s="172"/>
      <c r="SO186" s="172"/>
      <c r="SP186" s="172"/>
      <c r="SQ186" s="172"/>
      <c r="SR186" s="172"/>
      <c r="SS186" s="172"/>
      <c r="ST186" s="172"/>
      <c r="SU186" s="172"/>
      <c r="SV186" s="172"/>
      <c r="SW186" s="172"/>
      <c r="SX186" s="172"/>
      <c r="SY186" s="172"/>
      <c r="SZ186" s="172"/>
      <c r="TA186" s="172"/>
      <c r="TB186" s="172"/>
      <c r="TC186" s="172"/>
      <c r="TD186" s="172"/>
      <c r="TE186" s="172"/>
      <c r="TF186" s="172"/>
      <c r="TG186" s="172"/>
      <c r="TH186" s="172"/>
      <c r="TI186" s="172"/>
      <c r="TJ186" s="172"/>
      <c r="TK186" s="172"/>
      <c r="TL186" s="172"/>
      <c r="TM186" s="172"/>
      <c r="TN186" s="172"/>
      <c r="TO186" s="172"/>
      <c r="TP186" s="172"/>
      <c r="TQ186" s="172"/>
      <c r="TR186" s="172"/>
      <c r="TS186" s="172"/>
      <c r="TT186" s="172"/>
      <c r="TU186" s="172"/>
      <c r="TV186" s="172"/>
      <c r="TW186" s="172"/>
      <c r="TX186" s="172"/>
      <c r="TY186" s="172"/>
      <c r="TZ186" s="172"/>
      <c r="UA186" s="172"/>
      <c r="UB186" s="172"/>
      <c r="UC186" s="172"/>
      <c r="UD186" s="172"/>
      <c r="UE186" s="172"/>
      <c r="UF186" s="172"/>
      <c r="UG186" s="172"/>
      <c r="UH186" s="172"/>
      <c r="UI186" s="172"/>
      <c r="UJ186" s="172"/>
      <c r="UK186" s="172"/>
      <c r="UL186" s="172"/>
      <c r="UM186" s="172"/>
      <c r="UN186" s="172"/>
      <c r="UO186" s="172"/>
      <c r="UP186" s="172"/>
      <c r="UQ186" s="172"/>
      <c r="UR186" s="172"/>
      <c r="US186" s="172"/>
      <c r="UT186" s="172"/>
      <c r="UU186" s="172"/>
      <c r="UV186" s="172"/>
      <c r="UW186" s="172"/>
      <c r="UX186" s="172"/>
      <c r="UY186" s="172"/>
      <c r="UZ186" s="172"/>
      <c r="VA186" s="172"/>
      <c r="VB186" s="172"/>
      <c r="VC186" s="172"/>
      <c r="VD186" s="172"/>
      <c r="VE186" s="172"/>
      <c r="VF186" s="172"/>
      <c r="VG186" s="172"/>
      <c r="VH186" s="172"/>
      <c r="VI186" s="172"/>
      <c r="VJ186" s="172"/>
      <c r="VK186" s="172"/>
      <c r="VL186" s="172"/>
      <c r="VM186" s="172"/>
      <c r="VN186" s="172"/>
      <c r="VO186" s="172"/>
      <c r="VP186" s="172"/>
      <c r="VQ186" s="172"/>
      <c r="VR186" s="172"/>
      <c r="VS186" s="172"/>
      <c r="VT186" s="172"/>
      <c r="VU186" s="172"/>
      <c r="VV186" s="172"/>
      <c r="VW186" s="172"/>
      <c r="VX186" s="172"/>
      <c r="VY186" s="172"/>
      <c r="VZ186" s="172"/>
      <c r="WA186" s="172"/>
      <c r="WB186" s="172"/>
      <c r="WC186" s="172"/>
      <c r="WD186" s="172"/>
      <c r="WE186" s="172"/>
      <c r="WF186" s="172"/>
      <c r="WG186" s="172"/>
      <c r="WH186" s="172"/>
      <c r="WI186" s="172"/>
      <c r="WJ186" s="172"/>
      <c r="WK186" s="172"/>
      <c r="WL186" s="172"/>
      <c r="WM186" s="172"/>
      <c r="WN186" s="172"/>
      <c r="WO186" s="172"/>
      <c r="WP186" s="172"/>
      <c r="WQ186" s="172"/>
      <c r="WR186" s="172"/>
      <c r="WS186" s="172"/>
      <c r="WT186" s="172"/>
      <c r="WU186" s="172"/>
      <c r="WV186" s="172"/>
      <c r="WW186" s="172"/>
      <c r="WX186" s="172"/>
      <c r="WY186" s="172"/>
      <c r="WZ186" s="172"/>
      <c r="XA186" s="172"/>
      <c r="XB186" s="172"/>
      <c r="XC186" s="172"/>
      <c r="XD186" s="172"/>
      <c r="XE186" s="172"/>
      <c r="XF186" s="172"/>
      <c r="XG186" s="172"/>
      <c r="XH186" s="172"/>
      <c r="XI186" s="172"/>
      <c r="XJ186" s="172"/>
      <c r="XK186" s="172"/>
      <c r="XL186" s="172"/>
      <c r="XM186" s="172"/>
      <c r="XN186" s="172"/>
      <c r="XO186" s="172"/>
      <c r="XP186" s="172"/>
      <c r="XQ186" s="172"/>
      <c r="XR186" s="172"/>
      <c r="XS186" s="172"/>
      <c r="XT186" s="172"/>
      <c r="XU186" s="172"/>
      <c r="XV186" s="172"/>
      <c r="XW186" s="172"/>
      <c r="XX186" s="172"/>
      <c r="XY186" s="172"/>
      <c r="XZ186" s="172"/>
      <c r="YA186" s="172"/>
      <c r="YB186" s="172"/>
      <c r="YC186" s="172"/>
      <c r="YD186" s="172"/>
      <c r="YE186" s="172"/>
      <c r="YF186" s="172"/>
      <c r="YG186" s="172"/>
      <c r="YH186" s="172"/>
      <c r="YI186" s="172"/>
      <c r="YJ186" s="172"/>
      <c r="YK186" s="172"/>
      <c r="YL186" s="172"/>
      <c r="YM186" s="172"/>
      <c r="YN186" s="172"/>
      <c r="YO186" s="172"/>
      <c r="YP186" s="172"/>
      <c r="YQ186" s="172"/>
      <c r="YR186" s="172"/>
      <c r="YS186" s="172"/>
      <c r="YT186" s="172"/>
      <c r="YU186" s="172"/>
      <c r="YV186" s="172"/>
      <c r="YW186" s="172"/>
      <c r="YX186" s="172"/>
      <c r="YY186" s="172"/>
      <c r="YZ186" s="172"/>
      <c r="ZA186" s="172"/>
      <c r="ZB186" s="172"/>
      <c r="ZC186" s="172"/>
      <c r="ZD186" s="172"/>
      <c r="ZE186" s="172"/>
      <c r="ZF186" s="172"/>
      <c r="ZG186" s="172"/>
      <c r="ZH186" s="172"/>
      <c r="ZI186" s="172"/>
      <c r="ZJ186" s="172"/>
      <c r="ZK186" s="172"/>
      <c r="ZL186" s="172"/>
      <c r="ZM186" s="172"/>
      <c r="ZN186" s="172"/>
      <c r="ZO186" s="172"/>
      <c r="ZP186" s="172"/>
      <c r="ZQ186" s="172"/>
      <c r="ZR186" s="172"/>
      <c r="ZS186" s="172"/>
      <c r="ZT186" s="172"/>
      <c r="ZU186" s="172"/>
      <c r="ZV186" s="172"/>
      <c r="ZW186" s="172"/>
      <c r="ZX186" s="172"/>
      <c r="ZY186" s="172"/>
      <c r="ZZ186" s="172"/>
      <c r="AAA186" s="172"/>
      <c r="AAB186" s="172"/>
      <c r="AAC186" s="172"/>
      <c r="AAD186" s="172"/>
      <c r="AAE186" s="172"/>
      <c r="AAF186" s="172"/>
      <c r="AAG186" s="172"/>
      <c r="AAH186" s="172"/>
      <c r="AAI186" s="172"/>
      <c r="AAJ186" s="172"/>
      <c r="AAK186" s="172"/>
      <c r="AAL186" s="172"/>
      <c r="AAM186" s="172"/>
      <c r="AAN186" s="172"/>
      <c r="AAO186" s="172"/>
      <c r="AAP186" s="172"/>
      <c r="AAQ186" s="172"/>
      <c r="AAR186" s="172"/>
      <c r="AAS186" s="172"/>
      <c r="AAT186" s="172"/>
      <c r="AAU186" s="172"/>
      <c r="AAV186" s="172"/>
      <c r="AAW186" s="172"/>
      <c r="AAX186" s="172"/>
      <c r="AAY186" s="172"/>
      <c r="AAZ186" s="172"/>
      <c r="ABA186" s="172"/>
      <c r="ABB186" s="172"/>
      <c r="ABC186" s="172"/>
      <c r="ABD186" s="172"/>
      <c r="ABE186" s="172"/>
      <c r="ABF186" s="172"/>
      <c r="ABG186" s="172"/>
      <c r="ABH186" s="172"/>
      <c r="ABI186" s="172"/>
      <c r="ABJ186" s="172"/>
      <c r="ABK186" s="172"/>
      <c r="ABL186" s="172"/>
      <c r="ABM186" s="172"/>
      <c r="ABN186" s="172"/>
      <c r="ABO186" s="172"/>
      <c r="ABP186" s="172"/>
      <c r="ABQ186" s="172"/>
      <c r="ABR186" s="172"/>
      <c r="ABS186" s="172"/>
      <c r="ABT186" s="172"/>
      <c r="ABU186" s="172"/>
      <c r="ABV186" s="172"/>
      <c r="ABW186" s="172"/>
      <c r="ABX186" s="172"/>
      <c r="ABY186" s="172"/>
      <c r="ABZ186" s="172"/>
      <c r="ACA186" s="172"/>
      <c r="ACB186" s="172"/>
      <c r="ACC186" s="172"/>
      <c r="ACD186" s="172"/>
      <c r="ACE186" s="172"/>
      <c r="ACF186" s="172"/>
      <c r="ACG186" s="172"/>
      <c r="ACH186" s="172"/>
      <c r="ACI186" s="172"/>
      <c r="ACJ186" s="172"/>
      <c r="ACK186" s="172"/>
      <c r="ACL186" s="172"/>
      <c r="ACM186" s="172"/>
      <c r="ACN186" s="172"/>
      <c r="ACO186" s="172"/>
      <c r="ACP186" s="172"/>
      <c r="ACQ186" s="172"/>
      <c r="ACR186" s="172"/>
      <c r="ACS186" s="172"/>
      <c r="ACT186" s="172"/>
      <c r="ACU186" s="172"/>
      <c r="ACV186" s="172"/>
      <c r="ACW186" s="172"/>
      <c r="ACX186" s="172"/>
      <c r="ACY186" s="172"/>
      <c r="ACZ186" s="172"/>
      <c r="ADA186" s="172"/>
      <c r="ADB186" s="172"/>
      <c r="ADC186" s="172"/>
      <c r="ADD186" s="172"/>
      <c r="ADE186" s="172"/>
      <c r="ADF186" s="172"/>
      <c r="ADG186" s="172"/>
      <c r="ADH186" s="172"/>
      <c r="ADI186" s="172"/>
      <c r="ADJ186" s="172"/>
      <c r="ADK186" s="172"/>
      <c r="ADL186" s="172"/>
      <c r="ADM186" s="172"/>
      <c r="ADN186" s="172"/>
      <c r="ADO186" s="172"/>
      <c r="ADP186" s="172"/>
      <c r="ADQ186" s="172"/>
      <c r="ADR186" s="172"/>
      <c r="ADS186" s="172"/>
      <c r="ADT186" s="172"/>
      <c r="ADU186" s="172"/>
      <c r="ADV186" s="172"/>
      <c r="ADW186" s="172"/>
      <c r="ADX186" s="172"/>
      <c r="ADY186" s="172"/>
      <c r="ADZ186" s="172"/>
      <c r="AEA186" s="172"/>
      <c r="AEB186" s="172"/>
      <c r="AEC186" s="172"/>
      <c r="AED186" s="172"/>
      <c r="AEE186" s="172"/>
      <c r="AEF186" s="172"/>
      <c r="AEG186" s="172"/>
      <c r="AEH186" s="172"/>
      <c r="AEI186" s="172"/>
      <c r="AEJ186" s="172"/>
      <c r="AEK186" s="172"/>
      <c r="AEL186" s="172"/>
      <c r="AEM186" s="172"/>
      <c r="AEN186" s="172"/>
      <c r="AEO186" s="172"/>
      <c r="AEP186" s="172"/>
      <c r="AEQ186" s="172"/>
      <c r="AER186" s="172"/>
      <c r="AES186" s="172"/>
      <c r="AET186" s="172"/>
      <c r="AEU186" s="172"/>
      <c r="AEV186" s="172"/>
      <c r="AEW186" s="172"/>
      <c r="AEX186" s="172"/>
      <c r="AEY186" s="172"/>
      <c r="AEZ186" s="172"/>
      <c r="AFA186" s="172"/>
      <c r="AFB186" s="172"/>
      <c r="AFC186" s="172"/>
      <c r="AFD186" s="172"/>
      <c r="AFE186" s="172"/>
      <c r="AFF186" s="172"/>
      <c r="AFG186" s="172"/>
      <c r="AFH186" s="172"/>
      <c r="AFI186" s="172"/>
      <c r="AFJ186" s="172"/>
      <c r="AFK186" s="172"/>
      <c r="AFL186" s="172"/>
      <c r="AFM186" s="172"/>
      <c r="AFN186" s="172"/>
      <c r="AFO186" s="172"/>
      <c r="AFP186" s="172"/>
      <c r="AFQ186" s="172"/>
      <c r="AFR186" s="172"/>
      <c r="AFS186" s="172"/>
      <c r="AFT186" s="172"/>
      <c r="AFU186" s="172"/>
      <c r="AFV186" s="172"/>
      <c r="AFW186" s="172"/>
      <c r="AFX186" s="172"/>
      <c r="AFY186" s="172"/>
      <c r="AFZ186" s="172"/>
      <c r="AGA186" s="172"/>
      <c r="AGB186" s="172"/>
      <c r="AGC186" s="172"/>
      <c r="AGD186" s="172"/>
      <c r="AGE186" s="172"/>
      <c r="AGF186" s="172"/>
      <c r="AGG186" s="172"/>
      <c r="AGH186" s="172"/>
      <c r="AGI186" s="172"/>
      <c r="AGJ186" s="172"/>
      <c r="AGK186" s="172"/>
      <c r="AGL186" s="172"/>
      <c r="AGM186" s="172"/>
      <c r="AGN186" s="172"/>
      <c r="AGO186" s="172"/>
      <c r="AGP186" s="172"/>
      <c r="AGQ186" s="172"/>
      <c r="AGR186" s="172"/>
      <c r="AGS186" s="172"/>
      <c r="AGT186" s="172"/>
      <c r="AGU186" s="172"/>
      <c r="AGV186" s="172"/>
      <c r="AGW186" s="172"/>
      <c r="AGX186" s="172"/>
      <c r="AGY186" s="172"/>
      <c r="AGZ186" s="172"/>
      <c r="AHA186" s="172"/>
      <c r="AHB186" s="172"/>
      <c r="AHC186" s="172"/>
      <c r="AHD186" s="172"/>
      <c r="AHE186" s="172"/>
      <c r="AHF186" s="172"/>
      <c r="AHG186" s="172"/>
      <c r="AHH186" s="172"/>
      <c r="AHI186" s="172"/>
      <c r="AHJ186" s="172"/>
      <c r="AHK186" s="172"/>
      <c r="AHL186" s="172"/>
      <c r="AHM186" s="172"/>
      <c r="AHN186" s="172"/>
      <c r="AHO186" s="172"/>
      <c r="AHP186" s="172"/>
      <c r="AHQ186" s="172"/>
      <c r="AHR186" s="172"/>
      <c r="AHS186" s="172"/>
      <c r="AHT186" s="172"/>
      <c r="AHU186" s="172"/>
      <c r="AHV186" s="172"/>
      <c r="AHW186" s="172"/>
      <c r="AHX186" s="172"/>
      <c r="AHY186" s="172"/>
      <c r="AHZ186" s="172"/>
      <c r="AIA186" s="172"/>
      <c r="AIB186" s="172"/>
      <c r="AIC186" s="172"/>
      <c r="AID186" s="172"/>
      <c r="AIE186" s="172"/>
      <c r="AIF186" s="172"/>
      <c r="AIG186" s="172"/>
      <c r="AIH186" s="172"/>
      <c r="AII186" s="172"/>
      <c r="AIJ186" s="172"/>
      <c r="AIK186" s="172"/>
      <c r="AIL186" s="172"/>
      <c r="AIM186" s="172"/>
      <c r="AIN186" s="172"/>
      <c r="AIO186" s="172"/>
      <c r="AIP186" s="172"/>
      <c r="AIQ186" s="172"/>
      <c r="AIR186" s="172"/>
      <c r="AIS186" s="172"/>
      <c r="AIT186" s="172"/>
      <c r="AIU186" s="172"/>
      <c r="AIV186" s="172"/>
      <c r="AIW186" s="172"/>
      <c r="AIX186" s="172"/>
      <c r="AIY186" s="172"/>
      <c r="AIZ186" s="172"/>
      <c r="AJA186" s="172"/>
      <c r="AJB186" s="172"/>
      <c r="AJC186" s="172"/>
      <c r="AJD186" s="172"/>
      <c r="AJE186" s="172"/>
      <c r="AJF186" s="172"/>
      <c r="AJG186" s="172"/>
      <c r="AJH186" s="172"/>
      <c r="AJI186" s="172"/>
      <c r="AJJ186" s="172"/>
      <c r="AJK186" s="172"/>
      <c r="AJL186" s="172"/>
      <c r="AJM186" s="172"/>
      <c r="AJN186" s="172"/>
      <c r="AJO186" s="172"/>
      <c r="AJP186" s="172"/>
      <c r="AJQ186" s="172"/>
      <c r="AJR186" s="172"/>
      <c r="AJS186" s="172"/>
      <c r="AJT186" s="172"/>
      <c r="AJU186" s="172"/>
      <c r="AJV186" s="172"/>
      <c r="AJW186" s="172"/>
      <c r="AJX186" s="172"/>
      <c r="AJY186" s="172"/>
      <c r="AJZ186" s="172"/>
      <c r="AKA186" s="172"/>
      <c r="AKB186" s="172"/>
      <c r="AKC186" s="172"/>
      <c r="AKD186" s="172"/>
      <c r="AKE186" s="172"/>
      <c r="AKF186" s="172"/>
      <c r="AKG186" s="172"/>
      <c r="AKH186" s="172"/>
      <c r="AKI186" s="172"/>
      <c r="AKJ186" s="172"/>
      <c r="AKK186" s="172"/>
      <c r="AKL186" s="172"/>
      <c r="AKM186" s="172"/>
      <c r="AKN186" s="172"/>
      <c r="AKO186" s="172"/>
      <c r="AKP186" s="172"/>
      <c r="AKQ186" s="172"/>
      <c r="AKR186" s="172"/>
      <c r="AKS186" s="172"/>
      <c r="AKT186" s="172"/>
      <c r="AKU186" s="172"/>
      <c r="AKV186" s="172"/>
      <c r="AKW186" s="172"/>
      <c r="AKX186" s="172"/>
      <c r="AKY186" s="172"/>
      <c r="AKZ186" s="172"/>
      <c r="ALA186" s="172"/>
      <c r="ALB186" s="172"/>
      <c r="ALC186" s="172"/>
      <c r="ALD186" s="172"/>
      <c r="ALE186" s="172"/>
      <c r="ALF186" s="172"/>
      <c r="ALG186" s="172"/>
      <c r="ALH186" s="172"/>
      <c r="ALI186" s="172"/>
      <c r="ALJ186" s="172"/>
      <c r="ALK186" s="172"/>
      <c r="ALL186" s="172"/>
      <c r="ALM186" s="172"/>
      <c r="ALN186" s="172"/>
      <c r="ALO186" s="172"/>
      <c r="ALP186" s="172"/>
      <c r="ALQ186" s="172"/>
      <c r="ALR186" s="172"/>
      <c r="ALS186" s="172"/>
      <c r="ALT186" s="172"/>
      <c r="ALU186" s="172"/>
      <c r="ALV186" s="172"/>
      <c r="ALW186" s="172"/>
      <c r="ALX186" s="172"/>
      <c r="ALY186" s="172"/>
      <c r="ALZ186" s="172"/>
      <c r="AMA186" s="172"/>
      <c r="AMB186" s="172"/>
      <c r="AMC186" s="172"/>
      <c r="AMD186" s="172"/>
      <c r="AME186" s="172"/>
      <c r="AMF186" s="172"/>
      <c r="AMG186" s="172"/>
      <c r="AMH186" s="172"/>
      <c r="AMI186" s="172"/>
      <c r="AMJ186" s="172"/>
      <c r="AMK186" s="172"/>
      <c r="AML186" s="172"/>
    </row>
    <row r="187" spans="1:1026" s="282" customFormat="1">
      <c r="A187" s="408" t="s">
        <v>633</v>
      </c>
      <c r="B187" s="408" t="s">
        <v>634</v>
      </c>
      <c r="C187" s="154">
        <f t="shared" si="234"/>
        <v>17</v>
      </c>
      <c r="D187" s="167">
        <f t="shared" si="235"/>
        <v>68</v>
      </c>
      <c r="E187" s="166" t="str">
        <f t="shared" si="236"/>
        <v>9C</v>
      </c>
      <c r="F187" s="367" t="str">
        <f t="shared" si="237"/>
        <v>1B</v>
      </c>
      <c r="G187" s="367" t="str">
        <f t="shared" si="238"/>
        <v>06</v>
      </c>
      <c r="H187" s="367" t="str">
        <f t="shared" si="239"/>
        <v>57</v>
      </c>
      <c r="I187" s="367" t="str">
        <f t="shared" si="240"/>
        <v>00</v>
      </c>
      <c r="J187" s="367" t="str">
        <f t="shared" si="241"/>
        <v>5D</v>
      </c>
      <c r="K187" s="367" t="str">
        <f t="shared" si="242"/>
        <v>06</v>
      </c>
      <c r="L187" s="367" t="str">
        <f t="shared" si="243"/>
        <v>77</v>
      </c>
      <c r="M187" s="367" t="str">
        <f t="shared" si="244"/>
        <v>4</v>
      </c>
      <c r="N187" s="367" t="str">
        <f t="shared" si="245"/>
        <v/>
      </c>
      <c r="O187" s="156" t="str">
        <f t="shared" si="246"/>
        <v/>
      </c>
      <c r="P187" s="157" t="str">
        <f t="shared" si="247"/>
        <v>1</v>
      </c>
      <c r="Q187" s="158" t="str">
        <f t="shared" si="247"/>
        <v>0</v>
      </c>
      <c r="R187" s="158" t="str">
        <f t="shared" si="247"/>
        <v>0</v>
      </c>
      <c r="S187" s="159" t="str">
        <f t="shared" si="247"/>
        <v>1</v>
      </c>
      <c r="T187" s="158" t="str">
        <f t="shared" si="247"/>
        <v>1</v>
      </c>
      <c r="U187" s="158" t="str">
        <f t="shared" si="247"/>
        <v>1</v>
      </c>
      <c r="V187" s="158" t="str">
        <f t="shared" si="247"/>
        <v>0</v>
      </c>
      <c r="W187" s="159" t="str">
        <f t="shared" si="247"/>
        <v>0</v>
      </c>
      <c r="X187" s="158" t="str">
        <f t="shared" si="248"/>
        <v>0</v>
      </c>
      <c r="Y187" s="158" t="str">
        <f t="shared" si="248"/>
        <v>0</v>
      </c>
      <c r="Z187" s="158" t="str">
        <f t="shared" si="248"/>
        <v>0</v>
      </c>
      <c r="AA187" s="159" t="str">
        <f t="shared" si="248"/>
        <v>1</v>
      </c>
      <c r="AB187" s="161" t="str">
        <f t="shared" si="248"/>
        <v>1</v>
      </c>
      <c r="AC187" s="161" t="str">
        <f t="shared" si="248"/>
        <v>0</v>
      </c>
      <c r="AD187" s="158" t="str">
        <f t="shared" si="248"/>
        <v>1</v>
      </c>
      <c r="AE187" s="159" t="str">
        <f t="shared" si="248"/>
        <v>1</v>
      </c>
      <c r="AF187" s="367" t="str">
        <f t="shared" si="249"/>
        <v>0</v>
      </c>
      <c r="AG187" s="162" t="str">
        <f t="shared" si="249"/>
        <v>0</v>
      </c>
      <c r="AH187" s="163" t="str">
        <f t="shared" si="249"/>
        <v>0</v>
      </c>
      <c r="AI187" s="165" t="str">
        <f t="shared" si="249"/>
        <v>0</v>
      </c>
      <c r="AJ187" s="164" t="str">
        <f t="shared" si="249"/>
        <v>0</v>
      </c>
      <c r="AK187" s="164" t="str">
        <f t="shared" si="249"/>
        <v>1</v>
      </c>
      <c r="AL187" s="289" t="str">
        <f t="shared" si="249"/>
        <v>1</v>
      </c>
      <c r="AM187" s="165" t="str">
        <f t="shared" si="249"/>
        <v>0</v>
      </c>
      <c r="AN187" s="230" t="str">
        <f t="shared" si="250"/>
        <v>0</v>
      </c>
      <c r="AO187" s="230" t="str">
        <f t="shared" si="250"/>
        <v>1</v>
      </c>
      <c r="AP187" s="230" t="str">
        <f t="shared" si="250"/>
        <v>0</v>
      </c>
      <c r="AQ187" s="231" t="str">
        <f t="shared" si="250"/>
        <v>1</v>
      </c>
      <c r="AR187" s="230" t="str">
        <f t="shared" si="250"/>
        <v>0</v>
      </c>
      <c r="AS187" s="230" t="str">
        <f t="shared" si="250"/>
        <v>1</v>
      </c>
      <c r="AT187" s="230" t="str">
        <f t="shared" si="250"/>
        <v>1</v>
      </c>
      <c r="AU187" s="231" t="str">
        <f t="shared" si="250"/>
        <v>1</v>
      </c>
      <c r="AV187" s="230" t="str">
        <f t="shared" si="251"/>
        <v>0</v>
      </c>
      <c r="AW187" s="232" t="str">
        <f t="shared" si="251"/>
        <v>0</v>
      </c>
      <c r="AX187" s="232" t="str">
        <f t="shared" si="251"/>
        <v>0</v>
      </c>
      <c r="AY187" s="233" t="str">
        <f t="shared" si="251"/>
        <v>0</v>
      </c>
      <c r="AZ187" s="232" t="str">
        <f t="shared" si="251"/>
        <v>0</v>
      </c>
      <c r="BA187" s="232" t="str">
        <f t="shared" si="251"/>
        <v>0</v>
      </c>
      <c r="BB187" s="232" t="str">
        <f t="shared" si="251"/>
        <v>0</v>
      </c>
      <c r="BC187" s="233" t="str">
        <f t="shared" si="251"/>
        <v>0</v>
      </c>
      <c r="BD187" s="168" t="str">
        <f t="shared" si="252"/>
        <v>0</v>
      </c>
      <c r="BE187" s="168" t="str">
        <f t="shared" si="252"/>
        <v>1</v>
      </c>
      <c r="BF187" s="168" t="str">
        <f t="shared" si="252"/>
        <v>0</v>
      </c>
      <c r="BG187" s="169" t="str">
        <f t="shared" si="252"/>
        <v>1</v>
      </c>
      <c r="BH187" s="168" t="str">
        <f t="shared" si="252"/>
        <v>1</v>
      </c>
      <c r="BI187" s="168" t="str">
        <f t="shared" si="252"/>
        <v>1</v>
      </c>
      <c r="BJ187" s="168" t="str">
        <f t="shared" si="252"/>
        <v>0</v>
      </c>
      <c r="BK187" s="169" t="str">
        <f t="shared" si="252"/>
        <v>1</v>
      </c>
      <c r="BL187" s="168" t="str">
        <f t="shared" si="253"/>
        <v>0</v>
      </c>
      <c r="BM187" s="168" t="str">
        <f t="shared" si="253"/>
        <v>0</v>
      </c>
      <c r="BN187" s="168" t="str">
        <f t="shared" si="253"/>
        <v>0</v>
      </c>
      <c r="BO187" s="169" t="str">
        <f t="shared" si="253"/>
        <v>0</v>
      </c>
      <c r="BP187" s="168" t="str">
        <f t="shared" si="253"/>
        <v>0</v>
      </c>
      <c r="BQ187" s="168" t="str">
        <f t="shared" si="253"/>
        <v>1</v>
      </c>
      <c r="BR187" s="168" t="str">
        <f t="shared" si="253"/>
        <v>1</v>
      </c>
      <c r="BS187" s="169" t="str">
        <f t="shared" si="253"/>
        <v>0</v>
      </c>
      <c r="BT187" s="302" t="str">
        <f t="shared" si="254"/>
        <v>0</v>
      </c>
      <c r="BU187" s="302" t="str">
        <f t="shared" si="254"/>
        <v>1</v>
      </c>
      <c r="BV187" s="302" t="str">
        <f t="shared" si="254"/>
        <v>1</v>
      </c>
      <c r="BW187" s="303" t="str">
        <f t="shared" si="254"/>
        <v>1</v>
      </c>
      <c r="BX187" s="302" t="str">
        <f t="shared" si="254"/>
        <v>0</v>
      </c>
      <c r="BY187" s="302" t="str">
        <f t="shared" si="254"/>
        <v>1</v>
      </c>
      <c r="BZ187" s="302" t="str">
        <f t="shared" si="254"/>
        <v>1</v>
      </c>
      <c r="CA187" s="303" t="str">
        <f t="shared" si="254"/>
        <v>1</v>
      </c>
      <c r="CB187" s="164" t="str">
        <f t="shared" si="255"/>
        <v>0</v>
      </c>
      <c r="CC187" s="289" t="str">
        <f t="shared" si="255"/>
        <v>1</v>
      </c>
      <c r="CD187" s="340" t="str">
        <f t="shared" si="255"/>
        <v>0</v>
      </c>
      <c r="CE187" s="341" t="str">
        <f t="shared" si="255"/>
        <v>0</v>
      </c>
      <c r="CF187" s="340" t="str">
        <f t="shared" si="255"/>
        <v>0</v>
      </c>
      <c r="CG187" s="340" t="str">
        <f t="shared" si="255"/>
        <v>0</v>
      </c>
      <c r="CH187" s="340" t="str">
        <f t="shared" si="255"/>
        <v>0</v>
      </c>
      <c r="CI187" s="341" t="str">
        <f t="shared" si="255"/>
        <v>0</v>
      </c>
      <c r="CJ187" s="367"/>
      <c r="CK187" s="367"/>
      <c r="CL187" s="32" t="str">
        <f t="shared" si="223"/>
        <v>9C1B</v>
      </c>
      <c r="CM187" s="285">
        <f t="shared" si="256"/>
        <v>87</v>
      </c>
      <c r="CN187" s="285">
        <f t="shared" si="257"/>
        <v>97</v>
      </c>
      <c r="CO187" s="142">
        <f t="shared" si="258"/>
        <v>72.900000000000006</v>
      </c>
      <c r="CP187" s="142">
        <f t="shared" si="259"/>
        <v>22.722222222222225</v>
      </c>
      <c r="CQ187" s="154">
        <f t="shared" si="224"/>
        <v>3</v>
      </c>
      <c r="CR187" s="367"/>
      <c r="CS187" s="170">
        <f t="shared" si="260"/>
        <v>9</v>
      </c>
      <c r="CT187" s="23">
        <f t="shared" si="261"/>
        <v>12</v>
      </c>
      <c r="CU187" s="171">
        <f t="shared" si="262"/>
        <v>1</v>
      </c>
      <c r="CV187" s="23">
        <f t="shared" si="263"/>
        <v>11</v>
      </c>
      <c r="CW187" s="172">
        <f t="shared" si="264"/>
        <v>0</v>
      </c>
      <c r="CX187" s="24">
        <f t="shared" si="265"/>
        <v>6</v>
      </c>
      <c r="CY187" s="267">
        <f t="shared" si="266"/>
        <v>5</v>
      </c>
      <c r="CZ187" s="268">
        <f t="shared" si="267"/>
        <v>7</v>
      </c>
      <c r="DA187" s="267">
        <f t="shared" si="268"/>
        <v>0</v>
      </c>
      <c r="DB187" s="268">
        <f t="shared" si="269"/>
        <v>0</v>
      </c>
      <c r="DC187" s="173">
        <f t="shared" si="270"/>
        <v>5</v>
      </c>
      <c r="DD187" s="26">
        <f t="shared" si="271"/>
        <v>13</v>
      </c>
      <c r="DE187" s="173">
        <f t="shared" si="272"/>
        <v>0</v>
      </c>
      <c r="DF187" s="26">
        <f t="shared" si="273"/>
        <v>6</v>
      </c>
      <c r="DG187" s="326">
        <f t="shared" si="274"/>
        <v>7</v>
      </c>
      <c r="DH187" s="327">
        <f t="shared" si="275"/>
        <v>7</v>
      </c>
      <c r="DI187" s="172">
        <f t="shared" si="276"/>
        <v>4</v>
      </c>
      <c r="DJ187" s="24">
        <f t="shared" si="277"/>
        <v>0</v>
      </c>
      <c r="DK187" s="172"/>
      <c r="DL187" s="19">
        <f t="shared" si="278"/>
        <v>156</v>
      </c>
      <c r="DM187" s="19">
        <f t="shared" si="279"/>
        <v>27</v>
      </c>
      <c r="DN187" s="174">
        <f t="shared" si="280"/>
        <v>6</v>
      </c>
      <c r="DO187" s="278">
        <f t="shared" si="281"/>
        <v>87</v>
      </c>
      <c r="DP187" s="278">
        <f t="shared" si="282"/>
        <v>0</v>
      </c>
      <c r="DQ187" s="20">
        <f t="shared" si="283"/>
        <v>93</v>
      </c>
      <c r="DR187" s="20">
        <f t="shared" si="284"/>
        <v>6</v>
      </c>
      <c r="DS187" s="337">
        <f t="shared" si="285"/>
        <v>119</v>
      </c>
      <c r="DT187" s="174">
        <f t="shared" si="286"/>
        <v>64</v>
      </c>
      <c r="DU187" s="172">
        <f t="shared" si="287"/>
        <v>119</v>
      </c>
      <c r="DV187" s="172"/>
      <c r="DW187" s="172"/>
      <c r="DX187" s="172"/>
      <c r="DY187" s="172"/>
      <c r="DZ187" s="172"/>
      <c r="EA187" s="172"/>
      <c r="EB187" s="172"/>
      <c r="EC187" s="172"/>
      <c r="ED187" s="172"/>
      <c r="EE187" s="172"/>
      <c r="EF187" s="172"/>
      <c r="EG187" s="172"/>
      <c r="EH187" s="172"/>
      <c r="EI187" s="172"/>
      <c r="EJ187" s="172"/>
      <c r="EK187" s="172"/>
      <c r="EL187" s="172"/>
      <c r="EM187" s="172"/>
      <c r="EN187" s="172"/>
      <c r="EO187" s="172"/>
      <c r="EP187" s="172"/>
      <c r="EQ187" s="172"/>
      <c r="ER187" s="172"/>
      <c r="ES187" s="172"/>
      <c r="ET187" s="172"/>
      <c r="EU187" s="172"/>
      <c r="EV187" s="172"/>
      <c r="EW187" s="172"/>
      <c r="EX187" s="172"/>
      <c r="EY187" s="172"/>
      <c r="EZ187" s="172"/>
      <c r="FA187" s="172"/>
      <c r="FB187" s="172"/>
      <c r="FC187" s="172"/>
      <c r="FD187" s="172"/>
      <c r="FE187" s="172"/>
      <c r="FF187" s="172"/>
      <c r="FG187" s="172"/>
      <c r="FH187" s="172"/>
      <c r="FI187" s="172"/>
      <c r="FJ187" s="172"/>
      <c r="FK187" s="172"/>
      <c r="FL187" s="172"/>
      <c r="FM187" s="172"/>
      <c r="FN187" s="172"/>
      <c r="FO187" s="172"/>
      <c r="FP187" s="172"/>
      <c r="FQ187" s="172"/>
      <c r="FR187" s="172"/>
      <c r="FS187" s="172"/>
      <c r="FT187" s="172"/>
      <c r="FU187" s="172"/>
      <c r="FV187" s="172"/>
      <c r="FW187" s="172"/>
      <c r="FX187" s="172"/>
      <c r="FY187" s="172"/>
      <c r="FZ187" s="172"/>
      <c r="GA187" s="172"/>
      <c r="GB187" s="172"/>
      <c r="GC187" s="172"/>
      <c r="GD187" s="172"/>
      <c r="GE187" s="172"/>
      <c r="GF187" s="172"/>
      <c r="GG187" s="172"/>
      <c r="GH187" s="172"/>
      <c r="GI187" s="172"/>
      <c r="GJ187" s="172"/>
      <c r="GK187" s="172"/>
      <c r="GL187" s="172"/>
      <c r="GM187" s="172"/>
      <c r="GN187" s="172"/>
      <c r="GO187" s="172"/>
      <c r="GP187" s="172"/>
      <c r="GQ187" s="172"/>
      <c r="GR187" s="172"/>
      <c r="GS187" s="172"/>
      <c r="GT187" s="172"/>
      <c r="GU187" s="172"/>
      <c r="GV187" s="172"/>
      <c r="GW187" s="172"/>
      <c r="GX187" s="172"/>
      <c r="GY187" s="172"/>
      <c r="GZ187" s="172"/>
      <c r="HA187" s="172"/>
      <c r="HB187" s="172"/>
      <c r="HC187" s="172"/>
      <c r="HD187" s="172"/>
      <c r="HE187" s="172"/>
      <c r="HF187" s="172"/>
      <c r="HG187" s="172"/>
      <c r="HH187" s="172"/>
      <c r="HI187" s="172"/>
      <c r="HJ187" s="172"/>
      <c r="HK187" s="172"/>
      <c r="HL187" s="172"/>
      <c r="HM187" s="172"/>
      <c r="HN187" s="172"/>
      <c r="HO187" s="172"/>
      <c r="HP187" s="172"/>
      <c r="HQ187" s="172"/>
      <c r="HR187" s="172"/>
      <c r="HS187" s="172"/>
      <c r="HT187" s="172"/>
      <c r="HU187" s="172"/>
      <c r="HV187" s="172"/>
      <c r="HW187" s="172"/>
      <c r="HX187" s="172"/>
      <c r="HY187" s="172"/>
      <c r="HZ187" s="172"/>
      <c r="IA187" s="172"/>
      <c r="IB187" s="172"/>
      <c r="IC187" s="172"/>
      <c r="ID187" s="172"/>
      <c r="IE187" s="172"/>
      <c r="IF187" s="172"/>
      <c r="IG187" s="172"/>
      <c r="IH187" s="172"/>
      <c r="II187" s="172"/>
      <c r="IJ187" s="172"/>
      <c r="IK187" s="172"/>
      <c r="IL187" s="172"/>
      <c r="IM187" s="172"/>
      <c r="IN187" s="172"/>
      <c r="IO187" s="172"/>
      <c r="IP187" s="172"/>
      <c r="IQ187" s="172"/>
      <c r="IR187" s="172"/>
      <c r="IS187" s="172"/>
      <c r="IT187" s="172"/>
      <c r="IU187" s="172"/>
      <c r="IV187" s="172"/>
      <c r="IW187" s="172"/>
      <c r="IX187" s="172"/>
      <c r="IY187" s="172"/>
      <c r="IZ187" s="172"/>
      <c r="JA187" s="172"/>
      <c r="JB187" s="172"/>
      <c r="JC187" s="172"/>
      <c r="JD187" s="172"/>
      <c r="JE187" s="172"/>
      <c r="JF187" s="172"/>
      <c r="JG187" s="172"/>
      <c r="JH187" s="172"/>
      <c r="JI187" s="172"/>
      <c r="JJ187" s="172"/>
      <c r="JK187" s="172"/>
      <c r="JL187" s="172"/>
      <c r="JM187" s="172"/>
      <c r="JN187" s="172"/>
      <c r="JO187" s="172"/>
      <c r="JP187" s="172"/>
      <c r="JQ187" s="172"/>
      <c r="JR187" s="172"/>
      <c r="JS187" s="172"/>
      <c r="JT187" s="172"/>
      <c r="JU187" s="172"/>
      <c r="JV187" s="172"/>
      <c r="JW187" s="172"/>
      <c r="JX187" s="172"/>
      <c r="JY187" s="172"/>
      <c r="JZ187" s="172"/>
      <c r="KA187" s="172"/>
      <c r="KB187" s="172"/>
      <c r="KC187" s="172"/>
      <c r="KD187" s="172"/>
      <c r="KE187" s="172"/>
      <c r="KF187" s="172"/>
      <c r="KG187" s="172"/>
      <c r="KH187" s="172"/>
      <c r="KI187" s="172"/>
      <c r="KJ187" s="172"/>
      <c r="KK187" s="172"/>
      <c r="KL187" s="172"/>
      <c r="KM187" s="172"/>
      <c r="KN187" s="172"/>
      <c r="KO187" s="172"/>
      <c r="KP187" s="172"/>
      <c r="KQ187" s="172"/>
      <c r="KR187" s="172"/>
      <c r="KS187" s="172"/>
      <c r="KT187" s="172"/>
      <c r="KU187" s="172"/>
      <c r="KV187" s="172"/>
      <c r="KW187" s="172"/>
      <c r="KX187" s="172"/>
      <c r="KY187" s="172"/>
      <c r="KZ187" s="172"/>
      <c r="LA187" s="172"/>
      <c r="LB187" s="172"/>
      <c r="LC187" s="172"/>
      <c r="LD187" s="172"/>
      <c r="LE187" s="172"/>
      <c r="LF187" s="172"/>
      <c r="LG187" s="172"/>
      <c r="LH187" s="172"/>
      <c r="LI187" s="172"/>
      <c r="LJ187" s="172"/>
      <c r="LK187" s="172"/>
      <c r="LL187" s="172"/>
      <c r="LM187" s="172"/>
      <c r="LN187" s="172"/>
      <c r="LO187" s="172"/>
      <c r="LP187" s="172"/>
      <c r="LQ187" s="172"/>
      <c r="LR187" s="172"/>
      <c r="LS187" s="172"/>
      <c r="LT187" s="172"/>
      <c r="LU187" s="172"/>
      <c r="LV187" s="172"/>
      <c r="LW187" s="172"/>
      <c r="LX187" s="172"/>
      <c r="LY187" s="172"/>
      <c r="LZ187" s="172"/>
      <c r="MA187" s="172"/>
      <c r="MB187" s="172"/>
      <c r="MC187" s="172"/>
      <c r="MD187" s="172"/>
      <c r="ME187" s="172"/>
      <c r="MF187" s="172"/>
      <c r="MG187" s="172"/>
      <c r="MH187" s="172"/>
      <c r="MI187" s="172"/>
      <c r="MJ187" s="172"/>
      <c r="MK187" s="172"/>
      <c r="ML187" s="172"/>
      <c r="MM187" s="172"/>
      <c r="MN187" s="172"/>
      <c r="MO187" s="172"/>
      <c r="MP187" s="172"/>
      <c r="MQ187" s="172"/>
      <c r="MR187" s="172"/>
      <c r="MS187" s="172"/>
      <c r="MT187" s="172"/>
      <c r="MU187" s="172"/>
      <c r="MV187" s="172"/>
      <c r="MW187" s="172"/>
      <c r="MX187" s="172"/>
      <c r="MY187" s="172"/>
      <c r="MZ187" s="172"/>
      <c r="NA187" s="172"/>
      <c r="NB187" s="172"/>
      <c r="NC187" s="172"/>
      <c r="ND187" s="172"/>
      <c r="NE187" s="172"/>
      <c r="NF187" s="172"/>
      <c r="NG187" s="172"/>
      <c r="NH187" s="172"/>
      <c r="NI187" s="172"/>
      <c r="NJ187" s="172"/>
      <c r="NK187" s="172"/>
      <c r="NL187" s="172"/>
      <c r="NM187" s="172"/>
      <c r="NN187" s="172"/>
      <c r="NO187" s="172"/>
      <c r="NP187" s="172"/>
      <c r="NQ187" s="172"/>
      <c r="NR187" s="172"/>
      <c r="NS187" s="172"/>
      <c r="NT187" s="172"/>
      <c r="NU187" s="172"/>
      <c r="NV187" s="172"/>
      <c r="NW187" s="172"/>
      <c r="NX187" s="172"/>
      <c r="NY187" s="172"/>
      <c r="NZ187" s="172"/>
      <c r="OA187" s="172"/>
      <c r="OB187" s="172"/>
      <c r="OC187" s="172"/>
      <c r="OD187" s="172"/>
      <c r="OE187" s="172"/>
      <c r="OF187" s="172"/>
      <c r="OG187" s="172"/>
      <c r="OH187" s="172"/>
      <c r="OI187" s="172"/>
      <c r="OJ187" s="172"/>
      <c r="OK187" s="172"/>
      <c r="OL187" s="172"/>
      <c r="OM187" s="172"/>
      <c r="ON187" s="172"/>
      <c r="OO187" s="172"/>
      <c r="OP187" s="172"/>
      <c r="OQ187" s="172"/>
      <c r="OR187" s="172"/>
      <c r="OS187" s="172"/>
      <c r="OT187" s="172"/>
      <c r="OU187" s="172"/>
      <c r="OV187" s="172"/>
      <c r="OW187" s="172"/>
      <c r="OX187" s="172"/>
      <c r="OY187" s="172"/>
      <c r="OZ187" s="172"/>
      <c r="PA187" s="172"/>
      <c r="PB187" s="172"/>
      <c r="PC187" s="172"/>
      <c r="PD187" s="172"/>
      <c r="PE187" s="172"/>
      <c r="PF187" s="172"/>
      <c r="PG187" s="172"/>
      <c r="PH187" s="172"/>
      <c r="PI187" s="172"/>
      <c r="PJ187" s="172"/>
      <c r="PK187" s="172"/>
      <c r="PL187" s="172"/>
      <c r="PM187" s="172"/>
      <c r="PN187" s="172"/>
      <c r="PO187" s="172"/>
      <c r="PP187" s="172"/>
      <c r="PQ187" s="172"/>
      <c r="PR187" s="172"/>
      <c r="PS187" s="172"/>
      <c r="PT187" s="172"/>
      <c r="PU187" s="172"/>
      <c r="PV187" s="172"/>
      <c r="PW187" s="172"/>
      <c r="PX187" s="172"/>
      <c r="PY187" s="172"/>
      <c r="PZ187" s="172"/>
      <c r="QA187" s="172"/>
      <c r="QB187" s="172"/>
      <c r="QC187" s="172"/>
      <c r="QD187" s="172"/>
      <c r="QE187" s="172"/>
      <c r="QF187" s="172"/>
      <c r="QG187" s="172"/>
      <c r="QH187" s="172"/>
      <c r="QI187" s="172"/>
      <c r="QJ187" s="172"/>
      <c r="QK187" s="172"/>
      <c r="QL187" s="172"/>
      <c r="QM187" s="172"/>
      <c r="QN187" s="172"/>
      <c r="QO187" s="172"/>
      <c r="QP187" s="172"/>
      <c r="QQ187" s="172"/>
      <c r="QR187" s="172"/>
      <c r="QS187" s="172"/>
      <c r="QT187" s="172"/>
      <c r="QU187" s="172"/>
      <c r="QV187" s="172"/>
      <c r="QW187" s="172"/>
      <c r="QX187" s="172"/>
      <c r="QY187" s="172"/>
      <c r="QZ187" s="172"/>
      <c r="RA187" s="172"/>
      <c r="RB187" s="172"/>
      <c r="RC187" s="172"/>
      <c r="RD187" s="172"/>
      <c r="RE187" s="172"/>
      <c r="RF187" s="172"/>
      <c r="RG187" s="172"/>
      <c r="RH187" s="172"/>
      <c r="RI187" s="172"/>
      <c r="RJ187" s="172"/>
      <c r="RK187" s="172"/>
      <c r="RL187" s="172"/>
      <c r="RM187" s="172"/>
      <c r="RN187" s="172"/>
      <c r="RO187" s="172"/>
      <c r="RP187" s="172"/>
      <c r="RQ187" s="172"/>
      <c r="RR187" s="172"/>
      <c r="RS187" s="172"/>
      <c r="RT187" s="172"/>
      <c r="RU187" s="172"/>
      <c r="RV187" s="172"/>
      <c r="RW187" s="172"/>
      <c r="RX187" s="172"/>
      <c r="RY187" s="172"/>
      <c r="RZ187" s="172"/>
      <c r="SA187" s="172"/>
      <c r="SB187" s="172"/>
      <c r="SC187" s="172"/>
      <c r="SD187" s="172"/>
      <c r="SE187" s="172"/>
      <c r="SF187" s="172"/>
      <c r="SG187" s="172"/>
      <c r="SH187" s="172"/>
      <c r="SI187" s="172"/>
      <c r="SJ187" s="172"/>
      <c r="SK187" s="172"/>
      <c r="SL187" s="172"/>
      <c r="SM187" s="172"/>
      <c r="SN187" s="172"/>
      <c r="SO187" s="172"/>
      <c r="SP187" s="172"/>
      <c r="SQ187" s="172"/>
      <c r="SR187" s="172"/>
      <c r="SS187" s="172"/>
      <c r="ST187" s="172"/>
      <c r="SU187" s="172"/>
      <c r="SV187" s="172"/>
      <c r="SW187" s="172"/>
      <c r="SX187" s="172"/>
      <c r="SY187" s="172"/>
      <c r="SZ187" s="172"/>
      <c r="TA187" s="172"/>
      <c r="TB187" s="172"/>
      <c r="TC187" s="172"/>
      <c r="TD187" s="172"/>
      <c r="TE187" s="172"/>
      <c r="TF187" s="172"/>
      <c r="TG187" s="172"/>
      <c r="TH187" s="172"/>
      <c r="TI187" s="172"/>
      <c r="TJ187" s="172"/>
      <c r="TK187" s="172"/>
      <c r="TL187" s="172"/>
      <c r="TM187" s="172"/>
      <c r="TN187" s="172"/>
      <c r="TO187" s="172"/>
      <c r="TP187" s="172"/>
      <c r="TQ187" s="172"/>
      <c r="TR187" s="172"/>
      <c r="TS187" s="172"/>
      <c r="TT187" s="172"/>
      <c r="TU187" s="172"/>
      <c r="TV187" s="172"/>
      <c r="TW187" s="172"/>
      <c r="TX187" s="172"/>
      <c r="TY187" s="172"/>
      <c r="TZ187" s="172"/>
      <c r="UA187" s="172"/>
      <c r="UB187" s="172"/>
      <c r="UC187" s="172"/>
      <c r="UD187" s="172"/>
      <c r="UE187" s="172"/>
      <c r="UF187" s="172"/>
      <c r="UG187" s="172"/>
      <c r="UH187" s="172"/>
      <c r="UI187" s="172"/>
      <c r="UJ187" s="172"/>
      <c r="UK187" s="172"/>
      <c r="UL187" s="172"/>
      <c r="UM187" s="172"/>
      <c r="UN187" s="172"/>
      <c r="UO187" s="172"/>
      <c r="UP187" s="172"/>
      <c r="UQ187" s="172"/>
      <c r="UR187" s="172"/>
      <c r="US187" s="172"/>
      <c r="UT187" s="172"/>
      <c r="UU187" s="172"/>
      <c r="UV187" s="172"/>
      <c r="UW187" s="172"/>
      <c r="UX187" s="172"/>
      <c r="UY187" s="172"/>
      <c r="UZ187" s="172"/>
      <c r="VA187" s="172"/>
      <c r="VB187" s="172"/>
      <c r="VC187" s="172"/>
      <c r="VD187" s="172"/>
      <c r="VE187" s="172"/>
      <c r="VF187" s="172"/>
      <c r="VG187" s="172"/>
      <c r="VH187" s="172"/>
      <c r="VI187" s="172"/>
      <c r="VJ187" s="172"/>
      <c r="VK187" s="172"/>
      <c r="VL187" s="172"/>
      <c r="VM187" s="172"/>
      <c r="VN187" s="172"/>
      <c r="VO187" s="172"/>
      <c r="VP187" s="172"/>
      <c r="VQ187" s="172"/>
      <c r="VR187" s="172"/>
      <c r="VS187" s="172"/>
      <c r="VT187" s="172"/>
      <c r="VU187" s="172"/>
      <c r="VV187" s="172"/>
      <c r="VW187" s="172"/>
      <c r="VX187" s="172"/>
      <c r="VY187" s="172"/>
      <c r="VZ187" s="172"/>
      <c r="WA187" s="172"/>
      <c r="WB187" s="172"/>
      <c r="WC187" s="172"/>
      <c r="WD187" s="172"/>
      <c r="WE187" s="172"/>
      <c r="WF187" s="172"/>
      <c r="WG187" s="172"/>
      <c r="WH187" s="172"/>
      <c r="WI187" s="172"/>
      <c r="WJ187" s="172"/>
      <c r="WK187" s="172"/>
      <c r="WL187" s="172"/>
      <c r="WM187" s="172"/>
      <c r="WN187" s="172"/>
      <c r="WO187" s="172"/>
      <c r="WP187" s="172"/>
      <c r="WQ187" s="172"/>
      <c r="WR187" s="172"/>
      <c r="WS187" s="172"/>
      <c r="WT187" s="172"/>
      <c r="WU187" s="172"/>
      <c r="WV187" s="172"/>
      <c r="WW187" s="172"/>
      <c r="WX187" s="172"/>
      <c r="WY187" s="172"/>
      <c r="WZ187" s="172"/>
      <c r="XA187" s="172"/>
      <c r="XB187" s="172"/>
      <c r="XC187" s="172"/>
      <c r="XD187" s="172"/>
      <c r="XE187" s="172"/>
      <c r="XF187" s="172"/>
      <c r="XG187" s="172"/>
      <c r="XH187" s="172"/>
      <c r="XI187" s="172"/>
      <c r="XJ187" s="172"/>
      <c r="XK187" s="172"/>
      <c r="XL187" s="172"/>
      <c r="XM187" s="172"/>
      <c r="XN187" s="172"/>
      <c r="XO187" s="172"/>
      <c r="XP187" s="172"/>
      <c r="XQ187" s="172"/>
      <c r="XR187" s="172"/>
      <c r="XS187" s="172"/>
      <c r="XT187" s="172"/>
      <c r="XU187" s="172"/>
      <c r="XV187" s="172"/>
      <c r="XW187" s="172"/>
      <c r="XX187" s="172"/>
      <c r="XY187" s="172"/>
      <c r="XZ187" s="172"/>
      <c r="YA187" s="172"/>
      <c r="YB187" s="172"/>
      <c r="YC187" s="172"/>
      <c r="YD187" s="172"/>
      <c r="YE187" s="172"/>
      <c r="YF187" s="172"/>
      <c r="YG187" s="172"/>
      <c r="YH187" s="172"/>
      <c r="YI187" s="172"/>
      <c r="YJ187" s="172"/>
      <c r="YK187" s="172"/>
      <c r="YL187" s="172"/>
      <c r="YM187" s="172"/>
      <c r="YN187" s="172"/>
      <c r="YO187" s="172"/>
      <c r="YP187" s="172"/>
      <c r="YQ187" s="172"/>
      <c r="YR187" s="172"/>
      <c r="YS187" s="172"/>
      <c r="YT187" s="172"/>
      <c r="YU187" s="172"/>
      <c r="YV187" s="172"/>
      <c r="YW187" s="172"/>
      <c r="YX187" s="172"/>
      <c r="YY187" s="172"/>
      <c r="YZ187" s="172"/>
      <c r="ZA187" s="172"/>
      <c r="ZB187" s="172"/>
      <c r="ZC187" s="172"/>
      <c r="ZD187" s="172"/>
      <c r="ZE187" s="172"/>
      <c r="ZF187" s="172"/>
      <c r="ZG187" s="172"/>
      <c r="ZH187" s="172"/>
      <c r="ZI187" s="172"/>
      <c r="ZJ187" s="172"/>
      <c r="ZK187" s="172"/>
      <c r="ZL187" s="172"/>
      <c r="ZM187" s="172"/>
      <c r="ZN187" s="172"/>
      <c r="ZO187" s="172"/>
      <c r="ZP187" s="172"/>
      <c r="ZQ187" s="172"/>
      <c r="ZR187" s="172"/>
      <c r="ZS187" s="172"/>
      <c r="ZT187" s="172"/>
      <c r="ZU187" s="172"/>
      <c r="ZV187" s="172"/>
      <c r="ZW187" s="172"/>
      <c r="ZX187" s="172"/>
      <c r="ZY187" s="172"/>
      <c r="ZZ187" s="172"/>
      <c r="AAA187" s="172"/>
      <c r="AAB187" s="172"/>
      <c r="AAC187" s="172"/>
      <c r="AAD187" s="172"/>
      <c r="AAE187" s="172"/>
      <c r="AAF187" s="172"/>
      <c r="AAG187" s="172"/>
      <c r="AAH187" s="172"/>
      <c r="AAI187" s="172"/>
      <c r="AAJ187" s="172"/>
      <c r="AAK187" s="172"/>
      <c r="AAL187" s="172"/>
      <c r="AAM187" s="172"/>
      <c r="AAN187" s="172"/>
      <c r="AAO187" s="172"/>
      <c r="AAP187" s="172"/>
      <c r="AAQ187" s="172"/>
      <c r="AAR187" s="172"/>
      <c r="AAS187" s="172"/>
      <c r="AAT187" s="172"/>
      <c r="AAU187" s="172"/>
      <c r="AAV187" s="172"/>
      <c r="AAW187" s="172"/>
      <c r="AAX187" s="172"/>
      <c r="AAY187" s="172"/>
      <c r="AAZ187" s="172"/>
      <c r="ABA187" s="172"/>
      <c r="ABB187" s="172"/>
      <c r="ABC187" s="172"/>
      <c r="ABD187" s="172"/>
      <c r="ABE187" s="172"/>
      <c r="ABF187" s="172"/>
      <c r="ABG187" s="172"/>
      <c r="ABH187" s="172"/>
      <c r="ABI187" s="172"/>
      <c r="ABJ187" s="172"/>
      <c r="ABK187" s="172"/>
      <c r="ABL187" s="172"/>
      <c r="ABM187" s="172"/>
      <c r="ABN187" s="172"/>
      <c r="ABO187" s="172"/>
      <c r="ABP187" s="172"/>
      <c r="ABQ187" s="172"/>
      <c r="ABR187" s="172"/>
      <c r="ABS187" s="172"/>
      <c r="ABT187" s="172"/>
      <c r="ABU187" s="172"/>
      <c r="ABV187" s="172"/>
      <c r="ABW187" s="172"/>
      <c r="ABX187" s="172"/>
      <c r="ABY187" s="172"/>
      <c r="ABZ187" s="172"/>
      <c r="ACA187" s="172"/>
      <c r="ACB187" s="172"/>
      <c r="ACC187" s="172"/>
      <c r="ACD187" s="172"/>
      <c r="ACE187" s="172"/>
      <c r="ACF187" s="172"/>
      <c r="ACG187" s="172"/>
      <c r="ACH187" s="172"/>
      <c r="ACI187" s="172"/>
      <c r="ACJ187" s="172"/>
      <c r="ACK187" s="172"/>
      <c r="ACL187" s="172"/>
      <c r="ACM187" s="172"/>
      <c r="ACN187" s="172"/>
      <c r="ACO187" s="172"/>
      <c r="ACP187" s="172"/>
      <c r="ACQ187" s="172"/>
      <c r="ACR187" s="172"/>
      <c r="ACS187" s="172"/>
      <c r="ACT187" s="172"/>
      <c r="ACU187" s="172"/>
      <c r="ACV187" s="172"/>
      <c r="ACW187" s="172"/>
      <c r="ACX187" s="172"/>
      <c r="ACY187" s="172"/>
      <c r="ACZ187" s="172"/>
      <c r="ADA187" s="172"/>
      <c r="ADB187" s="172"/>
      <c r="ADC187" s="172"/>
      <c r="ADD187" s="172"/>
      <c r="ADE187" s="172"/>
      <c r="ADF187" s="172"/>
      <c r="ADG187" s="172"/>
      <c r="ADH187" s="172"/>
      <c r="ADI187" s="172"/>
      <c r="ADJ187" s="172"/>
      <c r="ADK187" s="172"/>
      <c r="ADL187" s="172"/>
      <c r="ADM187" s="172"/>
      <c r="ADN187" s="172"/>
      <c r="ADO187" s="172"/>
      <c r="ADP187" s="172"/>
      <c r="ADQ187" s="172"/>
      <c r="ADR187" s="172"/>
      <c r="ADS187" s="172"/>
      <c r="ADT187" s="172"/>
      <c r="ADU187" s="172"/>
      <c r="ADV187" s="172"/>
      <c r="ADW187" s="172"/>
      <c r="ADX187" s="172"/>
      <c r="ADY187" s="172"/>
      <c r="ADZ187" s="172"/>
      <c r="AEA187" s="172"/>
      <c r="AEB187" s="172"/>
      <c r="AEC187" s="172"/>
      <c r="AED187" s="172"/>
      <c r="AEE187" s="172"/>
      <c r="AEF187" s="172"/>
      <c r="AEG187" s="172"/>
      <c r="AEH187" s="172"/>
      <c r="AEI187" s="172"/>
      <c r="AEJ187" s="172"/>
      <c r="AEK187" s="172"/>
      <c r="AEL187" s="172"/>
      <c r="AEM187" s="172"/>
      <c r="AEN187" s="172"/>
      <c r="AEO187" s="172"/>
      <c r="AEP187" s="172"/>
      <c r="AEQ187" s="172"/>
      <c r="AER187" s="172"/>
      <c r="AES187" s="172"/>
      <c r="AET187" s="172"/>
      <c r="AEU187" s="172"/>
      <c r="AEV187" s="172"/>
      <c r="AEW187" s="172"/>
      <c r="AEX187" s="172"/>
      <c r="AEY187" s="172"/>
      <c r="AEZ187" s="172"/>
      <c r="AFA187" s="172"/>
      <c r="AFB187" s="172"/>
      <c r="AFC187" s="172"/>
      <c r="AFD187" s="172"/>
      <c r="AFE187" s="172"/>
      <c r="AFF187" s="172"/>
      <c r="AFG187" s="172"/>
      <c r="AFH187" s="172"/>
      <c r="AFI187" s="172"/>
      <c r="AFJ187" s="172"/>
      <c r="AFK187" s="172"/>
      <c r="AFL187" s="172"/>
      <c r="AFM187" s="172"/>
      <c r="AFN187" s="172"/>
      <c r="AFO187" s="172"/>
      <c r="AFP187" s="172"/>
      <c r="AFQ187" s="172"/>
      <c r="AFR187" s="172"/>
      <c r="AFS187" s="172"/>
      <c r="AFT187" s="172"/>
      <c r="AFU187" s="172"/>
      <c r="AFV187" s="172"/>
      <c r="AFW187" s="172"/>
      <c r="AFX187" s="172"/>
      <c r="AFY187" s="172"/>
      <c r="AFZ187" s="172"/>
      <c r="AGA187" s="172"/>
      <c r="AGB187" s="172"/>
      <c r="AGC187" s="172"/>
      <c r="AGD187" s="172"/>
      <c r="AGE187" s="172"/>
      <c r="AGF187" s="172"/>
      <c r="AGG187" s="172"/>
      <c r="AGH187" s="172"/>
      <c r="AGI187" s="172"/>
      <c r="AGJ187" s="172"/>
      <c r="AGK187" s="172"/>
      <c r="AGL187" s="172"/>
      <c r="AGM187" s="172"/>
      <c r="AGN187" s="172"/>
      <c r="AGO187" s="172"/>
      <c r="AGP187" s="172"/>
      <c r="AGQ187" s="172"/>
      <c r="AGR187" s="172"/>
      <c r="AGS187" s="172"/>
      <c r="AGT187" s="172"/>
      <c r="AGU187" s="172"/>
      <c r="AGV187" s="172"/>
      <c r="AGW187" s="172"/>
      <c r="AGX187" s="172"/>
      <c r="AGY187" s="172"/>
      <c r="AGZ187" s="172"/>
      <c r="AHA187" s="172"/>
      <c r="AHB187" s="172"/>
      <c r="AHC187" s="172"/>
      <c r="AHD187" s="172"/>
      <c r="AHE187" s="172"/>
      <c r="AHF187" s="172"/>
      <c r="AHG187" s="172"/>
      <c r="AHH187" s="172"/>
      <c r="AHI187" s="172"/>
      <c r="AHJ187" s="172"/>
      <c r="AHK187" s="172"/>
      <c r="AHL187" s="172"/>
      <c r="AHM187" s="172"/>
      <c r="AHN187" s="172"/>
      <c r="AHO187" s="172"/>
      <c r="AHP187" s="172"/>
      <c r="AHQ187" s="172"/>
      <c r="AHR187" s="172"/>
      <c r="AHS187" s="172"/>
      <c r="AHT187" s="172"/>
      <c r="AHU187" s="172"/>
      <c r="AHV187" s="172"/>
      <c r="AHW187" s="172"/>
      <c r="AHX187" s="172"/>
      <c r="AHY187" s="172"/>
      <c r="AHZ187" s="172"/>
      <c r="AIA187" s="172"/>
      <c r="AIB187" s="172"/>
      <c r="AIC187" s="172"/>
      <c r="AID187" s="172"/>
      <c r="AIE187" s="172"/>
      <c r="AIF187" s="172"/>
      <c r="AIG187" s="172"/>
      <c r="AIH187" s="172"/>
      <c r="AII187" s="172"/>
      <c r="AIJ187" s="172"/>
      <c r="AIK187" s="172"/>
      <c r="AIL187" s="172"/>
      <c r="AIM187" s="172"/>
      <c r="AIN187" s="172"/>
      <c r="AIO187" s="172"/>
      <c r="AIP187" s="172"/>
      <c r="AIQ187" s="172"/>
      <c r="AIR187" s="172"/>
      <c r="AIS187" s="172"/>
      <c r="AIT187" s="172"/>
      <c r="AIU187" s="172"/>
      <c r="AIV187" s="172"/>
      <c r="AIW187" s="172"/>
      <c r="AIX187" s="172"/>
      <c r="AIY187" s="172"/>
      <c r="AIZ187" s="172"/>
      <c r="AJA187" s="172"/>
      <c r="AJB187" s="172"/>
      <c r="AJC187" s="172"/>
      <c r="AJD187" s="172"/>
      <c r="AJE187" s="172"/>
      <c r="AJF187" s="172"/>
      <c r="AJG187" s="172"/>
      <c r="AJH187" s="172"/>
      <c r="AJI187" s="172"/>
      <c r="AJJ187" s="172"/>
      <c r="AJK187" s="172"/>
      <c r="AJL187" s="172"/>
      <c r="AJM187" s="172"/>
      <c r="AJN187" s="172"/>
      <c r="AJO187" s="172"/>
      <c r="AJP187" s="172"/>
      <c r="AJQ187" s="172"/>
      <c r="AJR187" s="172"/>
      <c r="AJS187" s="172"/>
      <c r="AJT187" s="172"/>
      <c r="AJU187" s="172"/>
      <c r="AJV187" s="172"/>
      <c r="AJW187" s="172"/>
      <c r="AJX187" s="172"/>
      <c r="AJY187" s="172"/>
      <c r="AJZ187" s="172"/>
      <c r="AKA187" s="172"/>
      <c r="AKB187" s="172"/>
      <c r="AKC187" s="172"/>
      <c r="AKD187" s="172"/>
      <c r="AKE187" s="172"/>
      <c r="AKF187" s="172"/>
      <c r="AKG187" s="172"/>
      <c r="AKH187" s="172"/>
      <c r="AKI187" s="172"/>
      <c r="AKJ187" s="172"/>
      <c r="AKK187" s="172"/>
      <c r="AKL187" s="172"/>
      <c r="AKM187" s="172"/>
      <c r="AKN187" s="172"/>
      <c r="AKO187" s="172"/>
      <c r="AKP187" s="172"/>
      <c r="AKQ187" s="172"/>
      <c r="AKR187" s="172"/>
      <c r="AKS187" s="172"/>
      <c r="AKT187" s="172"/>
      <c r="AKU187" s="172"/>
      <c r="AKV187" s="172"/>
      <c r="AKW187" s="172"/>
      <c r="AKX187" s="172"/>
      <c r="AKY187" s="172"/>
      <c r="AKZ187" s="172"/>
      <c r="ALA187" s="172"/>
      <c r="ALB187" s="172"/>
      <c r="ALC187" s="172"/>
      <c r="ALD187" s="172"/>
      <c r="ALE187" s="172"/>
      <c r="ALF187" s="172"/>
      <c r="ALG187" s="172"/>
      <c r="ALH187" s="172"/>
      <c r="ALI187" s="172"/>
      <c r="ALJ187" s="172"/>
      <c r="ALK187" s="172"/>
      <c r="ALL187" s="172"/>
      <c r="ALM187" s="172"/>
      <c r="ALN187" s="172"/>
      <c r="ALO187" s="172"/>
      <c r="ALP187" s="172"/>
      <c r="ALQ187" s="172"/>
      <c r="ALR187" s="172"/>
      <c r="ALS187" s="172"/>
      <c r="ALT187" s="172"/>
      <c r="ALU187" s="172"/>
      <c r="ALV187" s="172"/>
      <c r="ALW187" s="172"/>
      <c r="ALX187" s="172"/>
      <c r="ALY187" s="172"/>
      <c r="ALZ187" s="172"/>
      <c r="AMA187" s="172"/>
      <c r="AMB187" s="172"/>
      <c r="AMC187" s="172"/>
      <c r="AMD187" s="172"/>
      <c r="AME187" s="172"/>
      <c r="AMF187" s="172"/>
      <c r="AMG187" s="172"/>
      <c r="AMH187" s="172"/>
      <c r="AMI187" s="172"/>
      <c r="AMJ187" s="172"/>
      <c r="AMK187" s="172"/>
      <c r="AML187" s="172"/>
    </row>
    <row r="188" spans="1:1026" s="282" customFormat="1">
      <c r="A188" s="408" t="s">
        <v>635</v>
      </c>
      <c r="B188" s="408" t="s">
        <v>636</v>
      </c>
      <c r="C188" s="154">
        <f t="shared" si="234"/>
        <v>17</v>
      </c>
      <c r="D188" s="167">
        <f t="shared" si="235"/>
        <v>68</v>
      </c>
      <c r="E188" s="166" t="str">
        <f t="shared" si="236"/>
        <v>9C</v>
      </c>
      <c r="F188" s="367" t="str">
        <f t="shared" si="237"/>
        <v>1B</v>
      </c>
      <c r="G188" s="367" t="str">
        <f t="shared" si="238"/>
        <v>0E</v>
      </c>
      <c r="H188" s="367" t="str">
        <f t="shared" si="239"/>
        <v>57</v>
      </c>
      <c r="I188" s="367" t="str">
        <f t="shared" si="240"/>
        <v>00</v>
      </c>
      <c r="J188" s="367" t="str">
        <f t="shared" si="241"/>
        <v>60</v>
      </c>
      <c r="K188" s="367" t="str">
        <f t="shared" si="242"/>
        <v>06</v>
      </c>
      <c r="L188" s="367" t="str">
        <f t="shared" si="243"/>
        <v>82</v>
      </c>
      <c r="M188" s="367" t="str">
        <f t="shared" si="244"/>
        <v>4</v>
      </c>
      <c r="N188" s="367" t="str">
        <f t="shared" si="245"/>
        <v/>
      </c>
      <c r="O188" s="156" t="str">
        <f t="shared" si="246"/>
        <v/>
      </c>
      <c r="P188" s="157" t="str">
        <f t="shared" si="247"/>
        <v>1</v>
      </c>
      <c r="Q188" s="158" t="str">
        <f t="shared" si="247"/>
        <v>0</v>
      </c>
      <c r="R188" s="158" t="str">
        <f t="shared" si="247"/>
        <v>0</v>
      </c>
      <c r="S188" s="159" t="str">
        <f t="shared" si="247"/>
        <v>1</v>
      </c>
      <c r="T188" s="158" t="str">
        <f t="shared" si="247"/>
        <v>1</v>
      </c>
      <c r="U188" s="158" t="str">
        <f t="shared" si="247"/>
        <v>1</v>
      </c>
      <c r="V188" s="158" t="str">
        <f t="shared" si="247"/>
        <v>0</v>
      </c>
      <c r="W188" s="159" t="str">
        <f t="shared" si="247"/>
        <v>0</v>
      </c>
      <c r="X188" s="158" t="str">
        <f t="shared" si="248"/>
        <v>0</v>
      </c>
      <c r="Y188" s="158" t="str">
        <f t="shared" si="248"/>
        <v>0</v>
      </c>
      <c r="Z188" s="158" t="str">
        <f t="shared" si="248"/>
        <v>0</v>
      </c>
      <c r="AA188" s="159" t="str">
        <f t="shared" si="248"/>
        <v>1</v>
      </c>
      <c r="AB188" s="161" t="str">
        <f t="shared" si="248"/>
        <v>1</v>
      </c>
      <c r="AC188" s="161" t="str">
        <f t="shared" si="248"/>
        <v>0</v>
      </c>
      <c r="AD188" s="158" t="str">
        <f t="shared" si="248"/>
        <v>1</v>
      </c>
      <c r="AE188" s="159" t="str">
        <f t="shared" si="248"/>
        <v>1</v>
      </c>
      <c r="AF188" s="367" t="str">
        <f t="shared" si="249"/>
        <v>0</v>
      </c>
      <c r="AG188" s="162" t="str">
        <f t="shared" si="249"/>
        <v>0</v>
      </c>
      <c r="AH188" s="163" t="str">
        <f t="shared" si="249"/>
        <v>0</v>
      </c>
      <c r="AI188" s="165" t="str">
        <f t="shared" si="249"/>
        <v>0</v>
      </c>
      <c r="AJ188" s="164" t="str">
        <f t="shared" si="249"/>
        <v>1</v>
      </c>
      <c r="AK188" s="164" t="str">
        <f t="shared" si="249"/>
        <v>1</v>
      </c>
      <c r="AL188" s="289" t="str">
        <f t="shared" si="249"/>
        <v>1</v>
      </c>
      <c r="AM188" s="165" t="str">
        <f t="shared" si="249"/>
        <v>0</v>
      </c>
      <c r="AN188" s="230" t="str">
        <f t="shared" si="250"/>
        <v>0</v>
      </c>
      <c r="AO188" s="230" t="str">
        <f t="shared" si="250"/>
        <v>1</v>
      </c>
      <c r="AP188" s="230" t="str">
        <f t="shared" si="250"/>
        <v>0</v>
      </c>
      <c r="AQ188" s="231" t="str">
        <f t="shared" si="250"/>
        <v>1</v>
      </c>
      <c r="AR188" s="230" t="str">
        <f t="shared" si="250"/>
        <v>0</v>
      </c>
      <c r="AS188" s="230" t="str">
        <f t="shared" si="250"/>
        <v>1</v>
      </c>
      <c r="AT188" s="230" t="str">
        <f t="shared" si="250"/>
        <v>1</v>
      </c>
      <c r="AU188" s="231" t="str">
        <f t="shared" si="250"/>
        <v>1</v>
      </c>
      <c r="AV188" s="230" t="str">
        <f t="shared" si="251"/>
        <v>0</v>
      </c>
      <c r="AW188" s="232" t="str">
        <f t="shared" si="251"/>
        <v>0</v>
      </c>
      <c r="AX188" s="232" t="str">
        <f t="shared" si="251"/>
        <v>0</v>
      </c>
      <c r="AY188" s="233" t="str">
        <f t="shared" si="251"/>
        <v>0</v>
      </c>
      <c r="AZ188" s="232" t="str">
        <f t="shared" si="251"/>
        <v>0</v>
      </c>
      <c r="BA188" s="232" t="str">
        <f t="shared" si="251"/>
        <v>0</v>
      </c>
      <c r="BB188" s="232" t="str">
        <f t="shared" si="251"/>
        <v>0</v>
      </c>
      <c r="BC188" s="233" t="str">
        <f t="shared" si="251"/>
        <v>0</v>
      </c>
      <c r="BD188" s="168" t="str">
        <f t="shared" si="252"/>
        <v>0</v>
      </c>
      <c r="BE188" s="168" t="str">
        <f t="shared" si="252"/>
        <v>1</v>
      </c>
      <c r="BF188" s="168" t="str">
        <f t="shared" si="252"/>
        <v>1</v>
      </c>
      <c r="BG188" s="169" t="str">
        <f t="shared" si="252"/>
        <v>0</v>
      </c>
      <c r="BH188" s="168" t="str">
        <f t="shared" si="252"/>
        <v>0</v>
      </c>
      <c r="BI188" s="168" t="str">
        <f t="shared" si="252"/>
        <v>0</v>
      </c>
      <c r="BJ188" s="168" t="str">
        <f t="shared" si="252"/>
        <v>0</v>
      </c>
      <c r="BK188" s="169" t="str">
        <f t="shared" si="252"/>
        <v>0</v>
      </c>
      <c r="BL188" s="168" t="str">
        <f t="shared" si="253"/>
        <v>0</v>
      </c>
      <c r="BM188" s="168" t="str">
        <f t="shared" si="253"/>
        <v>0</v>
      </c>
      <c r="BN188" s="168" t="str">
        <f t="shared" si="253"/>
        <v>0</v>
      </c>
      <c r="BO188" s="169" t="str">
        <f t="shared" si="253"/>
        <v>0</v>
      </c>
      <c r="BP188" s="168" t="str">
        <f t="shared" si="253"/>
        <v>0</v>
      </c>
      <c r="BQ188" s="168" t="str">
        <f t="shared" si="253"/>
        <v>1</v>
      </c>
      <c r="BR188" s="168" t="str">
        <f t="shared" si="253"/>
        <v>1</v>
      </c>
      <c r="BS188" s="169" t="str">
        <f t="shared" si="253"/>
        <v>0</v>
      </c>
      <c r="BT188" s="302" t="str">
        <f t="shared" si="254"/>
        <v>1</v>
      </c>
      <c r="BU188" s="302" t="str">
        <f t="shared" si="254"/>
        <v>0</v>
      </c>
      <c r="BV188" s="302" t="str">
        <f t="shared" si="254"/>
        <v>0</v>
      </c>
      <c r="BW188" s="303" t="str">
        <f t="shared" si="254"/>
        <v>0</v>
      </c>
      <c r="BX188" s="302" t="str">
        <f t="shared" si="254"/>
        <v>0</v>
      </c>
      <c r="BY188" s="302" t="str">
        <f t="shared" si="254"/>
        <v>0</v>
      </c>
      <c r="BZ188" s="302" t="str">
        <f t="shared" si="254"/>
        <v>1</v>
      </c>
      <c r="CA188" s="303" t="str">
        <f t="shared" si="254"/>
        <v>0</v>
      </c>
      <c r="CB188" s="164" t="str">
        <f t="shared" si="255"/>
        <v>0</v>
      </c>
      <c r="CC188" s="289" t="str">
        <f t="shared" si="255"/>
        <v>1</v>
      </c>
      <c r="CD188" s="340" t="str">
        <f t="shared" si="255"/>
        <v>0</v>
      </c>
      <c r="CE188" s="341" t="str">
        <f t="shared" si="255"/>
        <v>0</v>
      </c>
      <c r="CF188" s="340" t="str">
        <f t="shared" si="255"/>
        <v>0</v>
      </c>
      <c r="CG188" s="340" t="str">
        <f t="shared" si="255"/>
        <v>0</v>
      </c>
      <c r="CH188" s="340" t="str">
        <f t="shared" si="255"/>
        <v>0</v>
      </c>
      <c r="CI188" s="341" t="str">
        <f t="shared" si="255"/>
        <v>0</v>
      </c>
      <c r="CJ188" s="367"/>
      <c r="CK188" s="367"/>
      <c r="CL188" s="32" t="str">
        <f t="shared" si="223"/>
        <v>9C1B</v>
      </c>
      <c r="CM188" s="285">
        <f t="shared" si="256"/>
        <v>87</v>
      </c>
      <c r="CN188" s="285">
        <f t="shared" si="257"/>
        <v>97</v>
      </c>
      <c r="CO188" s="142">
        <f t="shared" si="258"/>
        <v>73.2</v>
      </c>
      <c r="CP188" s="142">
        <f t="shared" si="259"/>
        <v>22.888888888888889</v>
      </c>
      <c r="CQ188" s="154">
        <f t="shared" si="224"/>
        <v>7</v>
      </c>
      <c r="CR188" s="367"/>
      <c r="CS188" s="170">
        <f t="shared" si="260"/>
        <v>9</v>
      </c>
      <c r="CT188" s="23">
        <f t="shared" si="261"/>
        <v>12</v>
      </c>
      <c r="CU188" s="171">
        <f t="shared" si="262"/>
        <v>1</v>
      </c>
      <c r="CV188" s="23">
        <f t="shared" si="263"/>
        <v>11</v>
      </c>
      <c r="CW188" s="172">
        <f t="shared" si="264"/>
        <v>0</v>
      </c>
      <c r="CX188" s="24">
        <f t="shared" si="265"/>
        <v>14</v>
      </c>
      <c r="CY188" s="267">
        <f t="shared" si="266"/>
        <v>5</v>
      </c>
      <c r="CZ188" s="268">
        <f t="shared" si="267"/>
        <v>7</v>
      </c>
      <c r="DA188" s="267">
        <f t="shared" si="268"/>
        <v>0</v>
      </c>
      <c r="DB188" s="268">
        <f t="shared" si="269"/>
        <v>0</v>
      </c>
      <c r="DC188" s="173">
        <f t="shared" si="270"/>
        <v>6</v>
      </c>
      <c r="DD188" s="26">
        <f t="shared" si="271"/>
        <v>0</v>
      </c>
      <c r="DE188" s="173">
        <f t="shared" si="272"/>
        <v>0</v>
      </c>
      <c r="DF188" s="26">
        <f t="shared" si="273"/>
        <v>6</v>
      </c>
      <c r="DG188" s="326">
        <f t="shared" si="274"/>
        <v>8</v>
      </c>
      <c r="DH188" s="327">
        <f t="shared" si="275"/>
        <v>2</v>
      </c>
      <c r="DI188" s="172">
        <f t="shared" si="276"/>
        <v>4</v>
      </c>
      <c r="DJ188" s="24">
        <f t="shared" si="277"/>
        <v>0</v>
      </c>
      <c r="DK188" s="172"/>
      <c r="DL188" s="19">
        <f t="shared" si="278"/>
        <v>156</v>
      </c>
      <c r="DM188" s="19">
        <f t="shared" si="279"/>
        <v>27</v>
      </c>
      <c r="DN188" s="174">
        <f t="shared" si="280"/>
        <v>14</v>
      </c>
      <c r="DO188" s="278">
        <f t="shared" si="281"/>
        <v>87</v>
      </c>
      <c r="DP188" s="278">
        <f t="shared" si="282"/>
        <v>0</v>
      </c>
      <c r="DQ188" s="20">
        <f t="shared" si="283"/>
        <v>96</v>
      </c>
      <c r="DR188" s="20">
        <f t="shared" si="284"/>
        <v>6</v>
      </c>
      <c r="DS188" s="337">
        <f t="shared" si="285"/>
        <v>130</v>
      </c>
      <c r="DT188" s="174">
        <f t="shared" si="286"/>
        <v>64</v>
      </c>
      <c r="DU188" s="172">
        <f t="shared" si="287"/>
        <v>130</v>
      </c>
      <c r="DV188" s="172"/>
      <c r="DW188" s="172"/>
      <c r="DX188" s="172"/>
      <c r="DY188" s="172"/>
      <c r="DZ188" s="172"/>
      <c r="EA188" s="172"/>
      <c r="EB188" s="172"/>
      <c r="EC188" s="172"/>
      <c r="ED188" s="172"/>
      <c r="EE188" s="172"/>
      <c r="EF188" s="172"/>
      <c r="EG188" s="172"/>
      <c r="EH188" s="172"/>
      <c r="EI188" s="172"/>
      <c r="EJ188" s="172"/>
      <c r="EK188" s="172"/>
      <c r="EL188" s="172"/>
      <c r="EM188" s="172"/>
      <c r="EN188" s="172"/>
      <c r="EO188" s="172"/>
      <c r="EP188" s="172"/>
      <c r="EQ188" s="172"/>
      <c r="ER188" s="172"/>
      <c r="ES188" s="172"/>
      <c r="ET188" s="172"/>
      <c r="EU188" s="172"/>
      <c r="EV188" s="172"/>
      <c r="EW188" s="172"/>
      <c r="EX188" s="172"/>
      <c r="EY188" s="172"/>
      <c r="EZ188" s="172"/>
      <c r="FA188" s="172"/>
      <c r="FB188" s="172"/>
      <c r="FC188" s="172"/>
      <c r="FD188" s="172"/>
      <c r="FE188" s="172"/>
      <c r="FF188" s="172"/>
      <c r="FG188" s="172"/>
      <c r="FH188" s="172"/>
      <c r="FI188" s="172"/>
      <c r="FJ188" s="172"/>
      <c r="FK188" s="172"/>
      <c r="FL188" s="172"/>
      <c r="FM188" s="172"/>
      <c r="FN188" s="172"/>
      <c r="FO188" s="172"/>
      <c r="FP188" s="172"/>
      <c r="FQ188" s="172"/>
      <c r="FR188" s="172"/>
      <c r="FS188" s="172"/>
      <c r="FT188" s="172"/>
      <c r="FU188" s="172"/>
      <c r="FV188" s="172"/>
      <c r="FW188" s="172"/>
      <c r="FX188" s="172"/>
      <c r="FY188" s="172"/>
      <c r="FZ188" s="172"/>
      <c r="GA188" s="172"/>
      <c r="GB188" s="172"/>
      <c r="GC188" s="172"/>
      <c r="GD188" s="172"/>
      <c r="GE188" s="172"/>
      <c r="GF188" s="172"/>
      <c r="GG188" s="172"/>
      <c r="GH188" s="172"/>
      <c r="GI188" s="172"/>
      <c r="GJ188" s="172"/>
      <c r="GK188" s="172"/>
      <c r="GL188" s="172"/>
      <c r="GM188" s="172"/>
      <c r="GN188" s="172"/>
      <c r="GO188" s="172"/>
      <c r="GP188" s="172"/>
      <c r="GQ188" s="172"/>
      <c r="GR188" s="172"/>
      <c r="GS188" s="172"/>
      <c r="GT188" s="172"/>
      <c r="GU188" s="172"/>
      <c r="GV188" s="172"/>
      <c r="GW188" s="172"/>
      <c r="GX188" s="172"/>
      <c r="GY188" s="172"/>
      <c r="GZ188" s="172"/>
      <c r="HA188" s="172"/>
      <c r="HB188" s="172"/>
      <c r="HC188" s="172"/>
      <c r="HD188" s="172"/>
      <c r="HE188" s="172"/>
      <c r="HF188" s="172"/>
      <c r="HG188" s="172"/>
      <c r="HH188" s="172"/>
      <c r="HI188" s="172"/>
      <c r="HJ188" s="172"/>
      <c r="HK188" s="172"/>
      <c r="HL188" s="172"/>
      <c r="HM188" s="172"/>
      <c r="HN188" s="172"/>
      <c r="HO188" s="172"/>
      <c r="HP188" s="172"/>
      <c r="HQ188" s="172"/>
      <c r="HR188" s="172"/>
      <c r="HS188" s="172"/>
      <c r="HT188" s="172"/>
      <c r="HU188" s="172"/>
      <c r="HV188" s="172"/>
      <c r="HW188" s="172"/>
      <c r="HX188" s="172"/>
      <c r="HY188" s="172"/>
      <c r="HZ188" s="172"/>
      <c r="IA188" s="172"/>
      <c r="IB188" s="172"/>
      <c r="IC188" s="172"/>
      <c r="ID188" s="172"/>
      <c r="IE188" s="172"/>
      <c r="IF188" s="172"/>
      <c r="IG188" s="172"/>
      <c r="IH188" s="172"/>
      <c r="II188" s="172"/>
      <c r="IJ188" s="172"/>
      <c r="IK188" s="172"/>
      <c r="IL188" s="172"/>
      <c r="IM188" s="172"/>
      <c r="IN188" s="172"/>
      <c r="IO188" s="172"/>
      <c r="IP188" s="172"/>
      <c r="IQ188" s="172"/>
      <c r="IR188" s="172"/>
      <c r="IS188" s="172"/>
      <c r="IT188" s="172"/>
      <c r="IU188" s="172"/>
      <c r="IV188" s="172"/>
      <c r="IW188" s="172"/>
      <c r="IX188" s="172"/>
      <c r="IY188" s="172"/>
      <c r="IZ188" s="172"/>
      <c r="JA188" s="172"/>
      <c r="JB188" s="172"/>
      <c r="JC188" s="172"/>
      <c r="JD188" s="172"/>
      <c r="JE188" s="172"/>
      <c r="JF188" s="172"/>
      <c r="JG188" s="172"/>
      <c r="JH188" s="172"/>
      <c r="JI188" s="172"/>
      <c r="JJ188" s="172"/>
      <c r="JK188" s="172"/>
      <c r="JL188" s="172"/>
      <c r="JM188" s="172"/>
      <c r="JN188" s="172"/>
      <c r="JO188" s="172"/>
      <c r="JP188" s="172"/>
      <c r="JQ188" s="172"/>
      <c r="JR188" s="172"/>
      <c r="JS188" s="172"/>
      <c r="JT188" s="172"/>
      <c r="JU188" s="172"/>
      <c r="JV188" s="172"/>
      <c r="JW188" s="172"/>
      <c r="JX188" s="172"/>
      <c r="JY188" s="172"/>
      <c r="JZ188" s="172"/>
      <c r="KA188" s="172"/>
      <c r="KB188" s="172"/>
      <c r="KC188" s="172"/>
      <c r="KD188" s="172"/>
      <c r="KE188" s="172"/>
      <c r="KF188" s="172"/>
      <c r="KG188" s="172"/>
      <c r="KH188" s="172"/>
      <c r="KI188" s="172"/>
      <c r="KJ188" s="172"/>
      <c r="KK188" s="172"/>
      <c r="KL188" s="172"/>
      <c r="KM188" s="172"/>
      <c r="KN188" s="172"/>
      <c r="KO188" s="172"/>
      <c r="KP188" s="172"/>
      <c r="KQ188" s="172"/>
      <c r="KR188" s="172"/>
      <c r="KS188" s="172"/>
      <c r="KT188" s="172"/>
      <c r="KU188" s="172"/>
      <c r="KV188" s="172"/>
      <c r="KW188" s="172"/>
      <c r="KX188" s="172"/>
      <c r="KY188" s="172"/>
      <c r="KZ188" s="172"/>
      <c r="LA188" s="172"/>
      <c r="LB188" s="172"/>
      <c r="LC188" s="172"/>
      <c r="LD188" s="172"/>
      <c r="LE188" s="172"/>
      <c r="LF188" s="172"/>
      <c r="LG188" s="172"/>
      <c r="LH188" s="172"/>
      <c r="LI188" s="172"/>
      <c r="LJ188" s="172"/>
      <c r="LK188" s="172"/>
      <c r="LL188" s="172"/>
      <c r="LM188" s="172"/>
      <c r="LN188" s="172"/>
      <c r="LO188" s="172"/>
      <c r="LP188" s="172"/>
      <c r="LQ188" s="172"/>
      <c r="LR188" s="172"/>
      <c r="LS188" s="172"/>
      <c r="LT188" s="172"/>
      <c r="LU188" s="172"/>
      <c r="LV188" s="172"/>
      <c r="LW188" s="172"/>
      <c r="LX188" s="172"/>
      <c r="LY188" s="172"/>
      <c r="LZ188" s="172"/>
      <c r="MA188" s="172"/>
      <c r="MB188" s="172"/>
      <c r="MC188" s="172"/>
      <c r="MD188" s="172"/>
      <c r="ME188" s="172"/>
      <c r="MF188" s="172"/>
      <c r="MG188" s="172"/>
      <c r="MH188" s="172"/>
      <c r="MI188" s="172"/>
      <c r="MJ188" s="172"/>
      <c r="MK188" s="172"/>
      <c r="ML188" s="172"/>
      <c r="MM188" s="172"/>
      <c r="MN188" s="172"/>
      <c r="MO188" s="172"/>
      <c r="MP188" s="172"/>
      <c r="MQ188" s="172"/>
      <c r="MR188" s="172"/>
      <c r="MS188" s="172"/>
      <c r="MT188" s="172"/>
      <c r="MU188" s="172"/>
      <c r="MV188" s="172"/>
      <c r="MW188" s="172"/>
      <c r="MX188" s="172"/>
      <c r="MY188" s="172"/>
      <c r="MZ188" s="172"/>
      <c r="NA188" s="172"/>
      <c r="NB188" s="172"/>
      <c r="NC188" s="172"/>
      <c r="ND188" s="172"/>
      <c r="NE188" s="172"/>
      <c r="NF188" s="172"/>
      <c r="NG188" s="172"/>
      <c r="NH188" s="172"/>
      <c r="NI188" s="172"/>
      <c r="NJ188" s="172"/>
      <c r="NK188" s="172"/>
      <c r="NL188" s="172"/>
      <c r="NM188" s="172"/>
      <c r="NN188" s="172"/>
      <c r="NO188" s="172"/>
      <c r="NP188" s="172"/>
      <c r="NQ188" s="172"/>
      <c r="NR188" s="172"/>
      <c r="NS188" s="172"/>
      <c r="NT188" s="172"/>
      <c r="NU188" s="172"/>
      <c r="NV188" s="172"/>
      <c r="NW188" s="172"/>
      <c r="NX188" s="172"/>
      <c r="NY188" s="172"/>
      <c r="NZ188" s="172"/>
      <c r="OA188" s="172"/>
      <c r="OB188" s="172"/>
      <c r="OC188" s="172"/>
      <c r="OD188" s="172"/>
      <c r="OE188" s="172"/>
      <c r="OF188" s="172"/>
      <c r="OG188" s="172"/>
      <c r="OH188" s="172"/>
      <c r="OI188" s="172"/>
      <c r="OJ188" s="172"/>
      <c r="OK188" s="172"/>
      <c r="OL188" s="172"/>
      <c r="OM188" s="172"/>
      <c r="ON188" s="172"/>
      <c r="OO188" s="172"/>
      <c r="OP188" s="172"/>
      <c r="OQ188" s="172"/>
      <c r="OR188" s="172"/>
      <c r="OS188" s="172"/>
      <c r="OT188" s="172"/>
      <c r="OU188" s="172"/>
      <c r="OV188" s="172"/>
      <c r="OW188" s="172"/>
      <c r="OX188" s="172"/>
      <c r="OY188" s="172"/>
      <c r="OZ188" s="172"/>
      <c r="PA188" s="172"/>
      <c r="PB188" s="172"/>
      <c r="PC188" s="172"/>
      <c r="PD188" s="172"/>
      <c r="PE188" s="172"/>
      <c r="PF188" s="172"/>
      <c r="PG188" s="172"/>
      <c r="PH188" s="172"/>
      <c r="PI188" s="172"/>
      <c r="PJ188" s="172"/>
      <c r="PK188" s="172"/>
      <c r="PL188" s="172"/>
      <c r="PM188" s="172"/>
      <c r="PN188" s="172"/>
      <c r="PO188" s="172"/>
      <c r="PP188" s="172"/>
      <c r="PQ188" s="172"/>
      <c r="PR188" s="172"/>
      <c r="PS188" s="172"/>
      <c r="PT188" s="172"/>
      <c r="PU188" s="172"/>
      <c r="PV188" s="172"/>
      <c r="PW188" s="172"/>
      <c r="PX188" s="172"/>
      <c r="PY188" s="172"/>
      <c r="PZ188" s="172"/>
      <c r="QA188" s="172"/>
      <c r="QB188" s="172"/>
      <c r="QC188" s="172"/>
      <c r="QD188" s="172"/>
      <c r="QE188" s="172"/>
      <c r="QF188" s="172"/>
      <c r="QG188" s="172"/>
      <c r="QH188" s="172"/>
      <c r="QI188" s="172"/>
      <c r="QJ188" s="172"/>
      <c r="QK188" s="172"/>
      <c r="QL188" s="172"/>
      <c r="QM188" s="172"/>
      <c r="QN188" s="172"/>
      <c r="QO188" s="172"/>
      <c r="QP188" s="172"/>
      <c r="QQ188" s="172"/>
      <c r="QR188" s="172"/>
      <c r="QS188" s="172"/>
      <c r="QT188" s="172"/>
      <c r="QU188" s="172"/>
      <c r="QV188" s="172"/>
      <c r="QW188" s="172"/>
      <c r="QX188" s="172"/>
      <c r="QY188" s="172"/>
      <c r="QZ188" s="172"/>
      <c r="RA188" s="172"/>
      <c r="RB188" s="172"/>
      <c r="RC188" s="172"/>
      <c r="RD188" s="172"/>
      <c r="RE188" s="172"/>
      <c r="RF188" s="172"/>
      <c r="RG188" s="172"/>
      <c r="RH188" s="172"/>
      <c r="RI188" s="172"/>
      <c r="RJ188" s="172"/>
      <c r="RK188" s="172"/>
      <c r="RL188" s="172"/>
      <c r="RM188" s="172"/>
      <c r="RN188" s="172"/>
      <c r="RO188" s="172"/>
      <c r="RP188" s="172"/>
      <c r="RQ188" s="172"/>
      <c r="RR188" s="172"/>
      <c r="RS188" s="172"/>
      <c r="RT188" s="172"/>
      <c r="RU188" s="172"/>
      <c r="RV188" s="172"/>
      <c r="RW188" s="172"/>
      <c r="RX188" s="172"/>
      <c r="RY188" s="172"/>
      <c r="RZ188" s="172"/>
      <c r="SA188" s="172"/>
      <c r="SB188" s="172"/>
      <c r="SC188" s="172"/>
      <c r="SD188" s="172"/>
      <c r="SE188" s="172"/>
      <c r="SF188" s="172"/>
      <c r="SG188" s="172"/>
      <c r="SH188" s="172"/>
      <c r="SI188" s="172"/>
      <c r="SJ188" s="172"/>
      <c r="SK188" s="172"/>
      <c r="SL188" s="172"/>
      <c r="SM188" s="172"/>
      <c r="SN188" s="172"/>
      <c r="SO188" s="172"/>
      <c r="SP188" s="172"/>
      <c r="SQ188" s="172"/>
      <c r="SR188" s="172"/>
      <c r="SS188" s="172"/>
      <c r="ST188" s="172"/>
      <c r="SU188" s="172"/>
      <c r="SV188" s="172"/>
      <c r="SW188" s="172"/>
      <c r="SX188" s="172"/>
      <c r="SY188" s="172"/>
      <c r="SZ188" s="172"/>
      <c r="TA188" s="172"/>
      <c r="TB188" s="172"/>
      <c r="TC188" s="172"/>
      <c r="TD188" s="172"/>
      <c r="TE188" s="172"/>
      <c r="TF188" s="172"/>
      <c r="TG188" s="172"/>
      <c r="TH188" s="172"/>
      <c r="TI188" s="172"/>
      <c r="TJ188" s="172"/>
      <c r="TK188" s="172"/>
      <c r="TL188" s="172"/>
      <c r="TM188" s="172"/>
      <c r="TN188" s="172"/>
      <c r="TO188" s="172"/>
      <c r="TP188" s="172"/>
      <c r="TQ188" s="172"/>
      <c r="TR188" s="172"/>
      <c r="TS188" s="172"/>
      <c r="TT188" s="172"/>
      <c r="TU188" s="172"/>
      <c r="TV188" s="172"/>
      <c r="TW188" s="172"/>
      <c r="TX188" s="172"/>
      <c r="TY188" s="172"/>
      <c r="TZ188" s="172"/>
      <c r="UA188" s="172"/>
      <c r="UB188" s="172"/>
      <c r="UC188" s="172"/>
      <c r="UD188" s="172"/>
      <c r="UE188" s="172"/>
      <c r="UF188" s="172"/>
      <c r="UG188" s="172"/>
      <c r="UH188" s="172"/>
      <c r="UI188" s="172"/>
      <c r="UJ188" s="172"/>
      <c r="UK188" s="172"/>
      <c r="UL188" s="172"/>
      <c r="UM188" s="172"/>
      <c r="UN188" s="172"/>
      <c r="UO188" s="172"/>
      <c r="UP188" s="172"/>
      <c r="UQ188" s="172"/>
      <c r="UR188" s="172"/>
      <c r="US188" s="172"/>
      <c r="UT188" s="172"/>
      <c r="UU188" s="172"/>
      <c r="UV188" s="172"/>
      <c r="UW188" s="172"/>
      <c r="UX188" s="172"/>
      <c r="UY188" s="172"/>
      <c r="UZ188" s="172"/>
      <c r="VA188" s="172"/>
      <c r="VB188" s="172"/>
      <c r="VC188" s="172"/>
      <c r="VD188" s="172"/>
      <c r="VE188" s="172"/>
      <c r="VF188" s="172"/>
      <c r="VG188" s="172"/>
      <c r="VH188" s="172"/>
      <c r="VI188" s="172"/>
      <c r="VJ188" s="172"/>
      <c r="VK188" s="172"/>
      <c r="VL188" s="172"/>
      <c r="VM188" s="172"/>
      <c r="VN188" s="172"/>
      <c r="VO188" s="172"/>
      <c r="VP188" s="172"/>
      <c r="VQ188" s="172"/>
      <c r="VR188" s="172"/>
      <c r="VS188" s="172"/>
      <c r="VT188" s="172"/>
      <c r="VU188" s="172"/>
      <c r="VV188" s="172"/>
      <c r="VW188" s="172"/>
      <c r="VX188" s="172"/>
      <c r="VY188" s="172"/>
      <c r="VZ188" s="172"/>
      <c r="WA188" s="172"/>
      <c r="WB188" s="172"/>
      <c r="WC188" s="172"/>
      <c r="WD188" s="172"/>
      <c r="WE188" s="172"/>
      <c r="WF188" s="172"/>
      <c r="WG188" s="172"/>
      <c r="WH188" s="172"/>
      <c r="WI188" s="172"/>
      <c r="WJ188" s="172"/>
      <c r="WK188" s="172"/>
      <c r="WL188" s="172"/>
      <c r="WM188" s="172"/>
      <c r="WN188" s="172"/>
      <c r="WO188" s="172"/>
      <c r="WP188" s="172"/>
      <c r="WQ188" s="172"/>
      <c r="WR188" s="172"/>
      <c r="WS188" s="172"/>
      <c r="WT188" s="172"/>
      <c r="WU188" s="172"/>
      <c r="WV188" s="172"/>
      <c r="WW188" s="172"/>
      <c r="WX188" s="172"/>
      <c r="WY188" s="172"/>
      <c r="WZ188" s="172"/>
      <c r="XA188" s="172"/>
      <c r="XB188" s="172"/>
      <c r="XC188" s="172"/>
      <c r="XD188" s="172"/>
      <c r="XE188" s="172"/>
      <c r="XF188" s="172"/>
      <c r="XG188" s="172"/>
      <c r="XH188" s="172"/>
      <c r="XI188" s="172"/>
      <c r="XJ188" s="172"/>
      <c r="XK188" s="172"/>
      <c r="XL188" s="172"/>
      <c r="XM188" s="172"/>
      <c r="XN188" s="172"/>
      <c r="XO188" s="172"/>
      <c r="XP188" s="172"/>
      <c r="XQ188" s="172"/>
      <c r="XR188" s="172"/>
      <c r="XS188" s="172"/>
      <c r="XT188" s="172"/>
      <c r="XU188" s="172"/>
      <c r="XV188" s="172"/>
      <c r="XW188" s="172"/>
      <c r="XX188" s="172"/>
      <c r="XY188" s="172"/>
      <c r="XZ188" s="172"/>
      <c r="YA188" s="172"/>
      <c r="YB188" s="172"/>
      <c r="YC188" s="172"/>
      <c r="YD188" s="172"/>
      <c r="YE188" s="172"/>
      <c r="YF188" s="172"/>
      <c r="YG188" s="172"/>
      <c r="YH188" s="172"/>
      <c r="YI188" s="172"/>
      <c r="YJ188" s="172"/>
      <c r="YK188" s="172"/>
      <c r="YL188" s="172"/>
      <c r="YM188" s="172"/>
      <c r="YN188" s="172"/>
      <c r="YO188" s="172"/>
      <c r="YP188" s="172"/>
      <c r="YQ188" s="172"/>
      <c r="YR188" s="172"/>
      <c r="YS188" s="172"/>
      <c r="YT188" s="172"/>
      <c r="YU188" s="172"/>
      <c r="YV188" s="172"/>
      <c r="YW188" s="172"/>
      <c r="YX188" s="172"/>
      <c r="YY188" s="172"/>
      <c r="YZ188" s="172"/>
      <c r="ZA188" s="172"/>
      <c r="ZB188" s="172"/>
      <c r="ZC188" s="172"/>
      <c r="ZD188" s="172"/>
      <c r="ZE188" s="172"/>
      <c r="ZF188" s="172"/>
      <c r="ZG188" s="172"/>
      <c r="ZH188" s="172"/>
      <c r="ZI188" s="172"/>
      <c r="ZJ188" s="172"/>
      <c r="ZK188" s="172"/>
      <c r="ZL188" s="172"/>
      <c r="ZM188" s="172"/>
      <c r="ZN188" s="172"/>
      <c r="ZO188" s="172"/>
      <c r="ZP188" s="172"/>
      <c r="ZQ188" s="172"/>
      <c r="ZR188" s="172"/>
      <c r="ZS188" s="172"/>
      <c r="ZT188" s="172"/>
      <c r="ZU188" s="172"/>
      <c r="ZV188" s="172"/>
      <c r="ZW188" s="172"/>
      <c r="ZX188" s="172"/>
      <c r="ZY188" s="172"/>
      <c r="ZZ188" s="172"/>
      <c r="AAA188" s="172"/>
      <c r="AAB188" s="172"/>
      <c r="AAC188" s="172"/>
      <c r="AAD188" s="172"/>
      <c r="AAE188" s="172"/>
      <c r="AAF188" s="172"/>
      <c r="AAG188" s="172"/>
      <c r="AAH188" s="172"/>
      <c r="AAI188" s="172"/>
      <c r="AAJ188" s="172"/>
      <c r="AAK188" s="172"/>
      <c r="AAL188" s="172"/>
      <c r="AAM188" s="172"/>
      <c r="AAN188" s="172"/>
      <c r="AAO188" s="172"/>
      <c r="AAP188" s="172"/>
      <c r="AAQ188" s="172"/>
      <c r="AAR188" s="172"/>
      <c r="AAS188" s="172"/>
      <c r="AAT188" s="172"/>
      <c r="AAU188" s="172"/>
      <c r="AAV188" s="172"/>
      <c r="AAW188" s="172"/>
      <c r="AAX188" s="172"/>
      <c r="AAY188" s="172"/>
      <c r="AAZ188" s="172"/>
      <c r="ABA188" s="172"/>
      <c r="ABB188" s="172"/>
      <c r="ABC188" s="172"/>
      <c r="ABD188" s="172"/>
      <c r="ABE188" s="172"/>
      <c r="ABF188" s="172"/>
      <c r="ABG188" s="172"/>
      <c r="ABH188" s="172"/>
      <c r="ABI188" s="172"/>
      <c r="ABJ188" s="172"/>
      <c r="ABK188" s="172"/>
      <c r="ABL188" s="172"/>
      <c r="ABM188" s="172"/>
      <c r="ABN188" s="172"/>
      <c r="ABO188" s="172"/>
      <c r="ABP188" s="172"/>
      <c r="ABQ188" s="172"/>
      <c r="ABR188" s="172"/>
      <c r="ABS188" s="172"/>
      <c r="ABT188" s="172"/>
      <c r="ABU188" s="172"/>
      <c r="ABV188" s="172"/>
      <c r="ABW188" s="172"/>
      <c r="ABX188" s="172"/>
      <c r="ABY188" s="172"/>
      <c r="ABZ188" s="172"/>
      <c r="ACA188" s="172"/>
      <c r="ACB188" s="172"/>
      <c r="ACC188" s="172"/>
      <c r="ACD188" s="172"/>
      <c r="ACE188" s="172"/>
      <c r="ACF188" s="172"/>
      <c r="ACG188" s="172"/>
      <c r="ACH188" s="172"/>
      <c r="ACI188" s="172"/>
      <c r="ACJ188" s="172"/>
      <c r="ACK188" s="172"/>
      <c r="ACL188" s="172"/>
      <c r="ACM188" s="172"/>
      <c r="ACN188" s="172"/>
      <c r="ACO188" s="172"/>
      <c r="ACP188" s="172"/>
      <c r="ACQ188" s="172"/>
      <c r="ACR188" s="172"/>
      <c r="ACS188" s="172"/>
      <c r="ACT188" s="172"/>
      <c r="ACU188" s="172"/>
      <c r="ACV188" s="172"/>
      <c r="ACW188" s="172"/>
      <c r="ACX188" s="172"/>
      <c r="ACY188" s="172"/>
      <c r="ACZ188" s="172"/>
      <c r="ADA188" s="172"/>
      <c r="ADB188" s="172"/>
      <c r="ADC188" s="172"/>
      <c r="ADD188" s="172"/>
      <c r="ADE188" s="172"/>
      <c r="ADF188" s="172"/>
      <c r="ADG188" s="172"/>
      <c r="ADH188" s="172"/>
      <c r="ADI188" s="172"/>
      <c r="ADJ188" s="172"/>
      <c r="ADK188" s="172"/>
      <c r="ADL188" s="172"/>
      <c r="ADM188" s="172"/>
      <c r="ADN188" s="172"/>
      <c r="ADO188" s="172"/>
      <c r="ADP188" s="172"/>
      <c r="ADQ188" s="172"/>
      <c r="ADR188" s="172"/>
      <c r="ADS188" s="172"/>
      <c r="ADT188" s="172"/>
      <c r="ADU188" s="172"/>
      <c r="ADV188" s="172"/>
      <c r="ADW188" s="172"/>
      <c r="ADX188" s="172"/>
      <c r="ADY188" s="172"/>
      <c r="ADZ188" s="172"/>
      <c r="AEA188" s="172"/>
      <c r="AEB188" s="172"/>
      <c r="AEC188" s="172"/>
      <c r="AED188" s="172"/>
      <c r="AEE188" s="172"/>
      <c r="AEF188" s="172"/>
      <c r="AEG188" s="172"/>
      <c r="AEH188" s="172"/>
      <c r="AEI188" s="172"/>
      <c r="AEJ188" s="172"/>
      <c r="AEK188" s="172"/>
      <c r="AEL188" s="172"/>
      <c r="AEM188" s="172"/>
      <c r="AEN188" s="172"/>
      <c r="AEO188" s="172"/>
      <c r="AEP188" s="172"/>
      <c r="AEQ188" s="172"/>
      <c r="AER188" s="172"/>
      <c r="AES188" s="172"/>
      <c r="AET188" s="172"/>
      <c r="AEU188" s="172"/>
      <c r="AEV188" s="172"/>
      <c r="AEW188" s="172"/>
      <c r="AEX188" s="172"/>
      <c r="AEY188" s="172"/>
      <c r="AEZ188" s="172"/>
      <c r="AFA188" s="172"/>
      <c r="AFB188" s="172"/>
      <c r="AFC188" s="172"/>
      <c r="AFD188" s="172"/>
      <c r="AFE188" s="172"/>
      <c r="AFF188" s="172"/>
      <c r="AFG188" s="172"/>
      <c r="AFH188" s="172"/>
      <c r="AFI188" s="172"/>
      <c r="AFJ188" s="172"/>
      <c r="AFK188" s="172"/>
      <c r="AFL188" s="172"/>
      <c r="AFM188" s="172"/>
      <c r="AFN188" s="172"/>
      <c r="AFO188" s="172"/>
      <c r="AFP188" s="172"/>
      <c r="AFQ188" s="172"/>
      <c r="AFR188" s="172"/>
      <c r="AFS188" s="172"/>
      <c r="AFT188" s="172"/>
      <c r="AFU188" s="172"/>
      <c r="AFV188" s="172"/>
      <c r="AFW188" s="172"/>
      <c r="AFX188" s="172"/>
      <c r="AFY188" s="172"/>
      <c r="AFZ188" s="172"/>
      <c r="AGA188" s="172"/>
      <c r="AGB188" s="172"/>
      <c r="AGC188" s="172"/>
      <c r="AGD188" s="172"/>
      <c r="AGE188" s="172"/>
      <c r="AGF188" s="172"/>
      <c r="AGG188" s="172"/>
      <c r="AGH188" s="172"/>
      <c r="AGI188" s="172"/>
      <c r="AGJ188" s="172"/>
      <c r="AGK188" s="172"/>
      <c r="AGL188" s="172"/>
      <c r="AGM188" s="172"/>
      <c r="AGN188" s="172"/>
      <c r="AGO188" s="172"/>
      <c r="AGP188" s="172"/>
      <c r="AGQ188" s="172"/>
      <c r="AGR188" s="172"/>
      <c r="AGS188" s="172"/>
      <c r="AGT188" s="172"/>
      <c r="AGU188" s="172"/>
      <c r="AGV188" s="172"/>
      <c r="AGW188" s="172"/>
      <c r="AGX188" s="172"/>
      <c r="AGY188" s="172"/>
      <c r="AGZ188" s="172"/>
      <c r="AHA188" s="172"/>
      <c r="AHB188" s="172"/>
      <c r="AHC188" s="172"/>
      <c r="AHD188" s="172"/>
      <c r="AHE188" s="172"/>
      <c r="AHF188" s="172"/>
      <c r="AHG188" s="172"/>
      <c r="AHH188" s="172"/>
      <c r="AHI188" s="172"/>
      <c r="AHJ188" s="172"/>
      <c r="AHK188" s="172"/>
      <c r="AHL188" s="172"/>
      <c r="AHM188" s="172"/>
      <c r="AHN188" s="172"/>
      <c r="AHO188" s="172"/>
      <c r="AHP188" s="172"/>
      <c r="AHQ188" s="172"/>
      <c r="AHR188" s="172"/>
      <c r="AHS188" s="172"/>
      <c r="AHT188" s="172"/>
      <c r="AHU188" s="172"/>
      <c r="AHV188" s="172"/>
      <c r="AHW188" s="172"/>
      <c r="AHX188" s="172"/>
      <c r="AHY188" s="172"/>
      <c r="AHZ188" s="172"/>
      <c r="AIA188" s="172"/>
      <c r="AIB188" s="172"/>
      <c r="AIC188" s="172"/>
      <c r="AID188" s="172"/>
      <c r="AIE188" s="172"/>
      <c r="AIF188" s="172"/>
      <c r="AIG188" s="172"/>
      <c r="AIH188" s="172"/>
      <c r="AII188" s="172"/>
      <c r="AIJ188" s="172"/>
      <c r="AIK188" s="172"/>
      <c r="AIL188" s="172"/>
      <c r="AIM188" s="172"/>
      <c r="AIN188" s="172"/>
      <c r="AIO188" s="172"/>
      <c r="AIP188" s="172"/>
      <c r="AIQ188" s="172"/>
      <c r="AIR188" s="172"/>
      <c r="AIS188" s="172"/>
      <c r="AIT188" s="172"/>
      <c r="AIU188" s="172"/>
      <c r="AIV188" s="172"/>
      <c r="AIW188" s="172"/>
      <c r="AIX188" s="172"/>
      <c r="AIY188" s="172"/>
      <c r="AIZ188" s="172"/>
      <c r="AJA188" s="172"/>
      <c r="AJB188" s="172"/>
      <c r="AJC188" s="172"/>
      <c r="AJD188" s="172"/>
      <c r="AJE188" s="172"/>
      <c r="AJF188" s="172"/>
      <c r="AJG188" s="172"/>
      <c r="AJH188" s="172"/>
      <c r="AJI188" s="172"/>
      <c r="AJJ188" s="172"/>
      <c r="AJK188" s="172"/>
      <c r="AJL188" s="172"/>
      <c r="AJM188" s="172"/>
      <c r="AJN188" s="172"/>
      <c r="AJO188" s="172"/>
      <c r="AJP188" s="172"/>
      <c r="AJQ188" s="172"/>
      <c r="AJR188" s="172"/>
      <c r="AJS188" s="172"/>
      <c r="AJT188" s="172"/>
      <c r="AJU188" s="172"/>
      <c r="AJV188" s="172"/>
      <c r="AJW188" s="172"/>
      <c r="AJX188" s="172"/>
      <c r="AJY188" s="172"/>
      <c r="AJZ188" s="172"/>
      <c r="AKA188" s="172"/>
      <c r="AKB188" s="172"/>
      <c r="AKC188" s="172"/>
      <c r="AKD188" s="172"/>
      <c r="AKE188" s="172"/>
      <c r="AKF188" s="172"/>
      <c r="AKG188" s="172"/>
      <c r="AKH188" s="172"/>
      <c r="AKI188" s="172"/>
      <c r="AKJ188" s="172"/>
      <c r="AKK188" s="172"/>
      <c r="AKL188" s="172"/>
      <c r="AKM188" s="172"/>
      <c r="AKN188" s="172"/>
      <c r="AKO188" s="172"/>
      <c r="AKP188" s="172"/>
      <c r="AKQ188" s="172"/>
      <c r="AKR188" s="172"/>
      <c r="AKS188" s="172"/>
      <c r="AKT188" s="172"/>
      <c r="AKU188" s="172"/>
      <c r="AKV188" s="172"/>
      <c r="AKW188" s="172"/>
      <c r="AKX188" s="172"/>
      <c r="AKY188" s="172"/>
      <c r="AKZ188" s="172"/>
      <c r="ALA188" s="172"/>
      <c r="ALB188" s="172"/>
      <c r="ALC188" s="172"/>
      <c r="ALD188" s="172"/>
      <c r="ALE188" s="172"/>
      <c r="ALF188" s="172"/>
      <c r="ALG188" s="172"/>
      <c r="ALH188" s="172"/>
      <c r="ALI188" s="172"/>
      <c r="ALJ188" s="172"/>
      <c r="ALK188" s="172"/>
      <c r="ALL188" s="172"/>
      <c r="ALM188" s="172"/>
      <c r="ALN188" s="172"/>
      <c r="ALO188" s="172"/>
      <c r="ALP188" s="172"/>
      <c r="ALQ188" s="172"/>
      <c r="ALR188" s="172"/>
      <c r="ALS188" s="172"/>
      <c r="ALT188" s="172"/>
      <c r="ALU188" s="172"/>
      <c r="ALV188" s="172"/>
      <c r="ALW188" s="172"/>
      <c r="ALX188" s="172"/>
      <c r="ALY188" s="172"/>
      <c r="ALZ188" s="172"/>
      <c r="AMA188" s="172"/>
      <c r="AMB188" s="172"/>
      <c r="AMC188" s="172"/>
      <c r="AMD188" s="172"/>
      <c r="AME188" s="172"/>
      <c r="AMF188" s="172"/>
      <c r="AMG188" s="172"/>
      <c r="AMH188" s="172"/>
      <c r="AMI188" s="172"/>
      <c r="AMJ188" s="172"/>
      <c r="AMK188" s="172"/>
      <c r="AML188" s="172"/>
    </row>
    <row r="189" spans="1:1026" s="282" customFormat="1">
      <c r="A189" s="408" t="s">
        <v>637</v>
      </c>
      <c r="B189" s="408" t="s">
        <v>638</v>
      </c>
      <c r="C189" s="154">
        <f t="shared" si="234"/>
        <v>17</v>
      </c>
      <c r="D189" s="167">
        <f t="shared" si="235"/>
        <v>68</v>
      </c>
      <c r="E189" s="166" t="str">
        <f t="shared" si="236"/>
        <v>9C</v>
      </c>
      <c r="F189" s="367" t="str">
        <f t="shared" si="237"/>
        <v>1B</v>
      </c>
      <c r="G189" s="367" t="str">
        <f t="shared" si="238"/>
        <v>08</v>
      </c>
      <c r="H189" s="367" t="str">
        <f t="shared" si="239"/>
        <v>57</v>
      </c>
      <c r="I189" s="367" t="str">
        <f t="shared" si="240"/>
        <v>00</v>
      </c>
      <c r="J189" s="367" t="str">
        <f t="shared" si="241"/>
        <v>65</v>
      </c>
      <c r="K189" s="367" t="str">
        <f t="shared" si="242"/>
        <v>06</v>
      </c>
      <c r="L189" s="367" t="str">
        <f t="shared" si="243"/>
        <v>81</v>
      </c>
      <c r="M189" s="367" t="str">
        <f t="shared" si="244"/>
        <v>4</v>
      </c>
      <c r="N189" s="367" t="str">
        <f t="shared" si="245"/>
        <v/>
      </c>
      <c r="O189" s="156" t="str">
        <f t="shared" si="246"/>
        <v/>
      </c>
      <c r="P189" s="157" t="str">
        <f t="shared" si="247"/>
        <v>1</v>
      </c>
      <c r="Q189" s="158" t="str">
        <f t="shared" si="247"/>
        <v>0</v>
      </c>
      <c r="R189" s="158" t="str">
        <f t="shared" si="247"/>
        <v>0</v>
      </c>
      <c r="S189" s="159" t="str">
        <f t="shared" si="247"/>
        <v>1</v>
      </c>
      <c r="T189" s="158" t="str">
        <f t="shared" si="247"/>
        <v>1</v>
      </c>
      <c r="U189" s="158" t="str">
        <f t="shared" si="247"/>
        <v>1</v>
      </c>
      <c r="V189" s="158" t="str">
        <f t="shared" si="247"/>
        <v>0</v>
      </c>
      <c r="W189" s="159" t="str">
        <f t="shared" si="247"/>
        <v>0</v>
      </c>
      <c r="X189" s="158" t="str">
        <f t="shared" si="248"/>
        <v>0</v>
      </c>
      <c r="Y189" s="158" t="str">
        <f t="shared" si="248"/>
        <v>0</v>
      </c>
      <c r="Z189" s="158" t="str">
        <f t="shared" si="248"/>
        <v>0</v>
      </c>
      <c r="AA189" s="159" t="str">
        <f t="shared" si="248"/>
        <v>1</v>
      </c>
      <c r="AB189" s="161" t="str">
        <f t="shared" si="248"/>
        <v>1</v>
      </c>
      <c r="AC189" s="161" t="str">
        <f t="shared" si="248"/>
        <v>0</v>
      </c>
      <c r="AD189" s="158" t="str">
        <f t="shared" si="248"/>
        <v>1</v>
      </c>
      <c r="AE189" s="159" t="str">
        <f t="shared" si="248"/>
        <v>1</v>
      </c>
      <c r="AF189" s="367" t="str">
        <f t="shared" si="249"/>
        <v>0</v>
      </c>
      <c r="AG189" s="162" t="str">
        <f t="shared" si="249"/>
        <v>0</v>
      </c>
      <c r="AH189" s="163" t="str">
        <f t="shared" si="249"/>
        <v>0</v>
      </c>
      <c r="AI189" s="165" t="str">
        <f t="shared" si="249"/>
        <v>0</v>
      </c>
      <c r="AJ189" s="164" t="str">
        <f t="shared" si="249"/>
        <v>1</v>
      </c>
      <c r="AK189" s="164" t="str">
        <f t="shared" si="249"/>
        <v>0</v>
      </c>
      <c r="AL189" s="289" t="str">
        <f t="shared" si="249"/>
        <v>0</v>
      </c>
      <c r="AM189" s="165" t="str">
        <f t="shared" si="249"/>
        <v>0</v>
      </c>
      <c r="AN189" s="230" t="str">
        <f t="shared" si="250"/>
        <v>0</v>
      </c>
      <c r="AO189" s="230" t="str">
        <f t="shared" si="250"/>
        <v>1</v>
      </c>
      <c r="AP189" s="230" t="str">
        <f t="shared" si="250"/>
        <v>0</v>
      </c>
      <c r="AQ189" s="231" t="str">
        <f t="shared" si="250"/>
        <v>1</v>
      </c>
      <c r="AR189" s="230" t="str">
        <f t="shared" si="250"/>
        <v>0</v>
      </c>
      <c r="AS189" s="230" t="str">
        <f t="shared" si="250"/>
        <v>1</v>
      </c>
      <c r="AT189" s="230" t="str">
        <f t="shared" si="250"/>
        <v>1</v>
      </c>
      <c r="AU189" s="231" t="str">
        <f t="shared" si="250"/>
        <v>1</v>
      </c>
      <c r="AV189" s="230" t="str">
        <f t="shared" si="251"/>
        <v>0</v>
      </c>
      <c r="AW189" s="232" t="str">
        <f t="shared" si="251"/>
        <v>0</v>
      </c>
      <c r="AX189" s="232" t="str">
        <f t="shared" si="251"/>
        <v>0</v>
      </c>
      <c r="AY189" s="233" t="str">
        <f t="shared" si="251"/>
        <v>0</v>
      </c>
      <c r="AZ189" s="232" t="str">
        <f t="shared" si="251"/>
        <v>0</v>
      </c>
      <c r="BA189" s="232" t="str">
        <f t="shared" si="251"/>
        <v>0</v>
      </c>
      <c r="BB189" s="232" t="str">
        <f t="shared" si="251"/>
        <v>0</v>
      </c>
      <c r="BC189" s="233" t="str">
        <f t="shared" si="251"/>
        <v>0</v>
      </c>
      <c r="BD189" s="168" t="str">
        <f t="shared" si="252"/>
        <v>0</v>
      </c>
      <c r="BE189" s="168" t="str">
        <f t="shared" si="252"/>
        <v>1</v>
      </c>
      <c r="BF189" s="168" t="str">
        <f t="shared" si="252"/>
        <v>1</v>
      </c>
      <c r="BG189" s="169" t="str">
        <f t="shared" si="252"/>
        <v>0</v>
      </c>
      <c r="BH189" s="168" t="str">
        <f t="shared" si="252"/>
        <v>0</v>
      </c>
      <c r="BI189" s="168" t="str">
        <f t="shared" si="252"/>
        <v>1</v>
      </c>
      <c r="BJ189" s="168" t="str">
        <f t="shared" si="252"/>
        <v>0</v>
      </c>
      <c r="BK189" s="169" t="str">
        <f t="shared" si="252"/>
        <v>1</v>
      </c>
      <c r="BL189" s="168" t="str">
        <f t="shared" si="253"/>
        <v>0</v>
      </c>
      <c r="BM189" s="168" t="str">
        <f t="shared" si="253"/>
        <v>0</v>
      </c>
      <c r="BN189" s="168" t="str">
        <f t="shared" si="253"/>
        <v>0</v>
      </c>
      <c r="BO189" s="169" t="str">
        <f t="shared" si="253"/>
        <v>0</v>
      </c>
      <c r="BP189" s="168" t="str">
        <f t="shared" si="253"/>
        <v>0</v>
      </c>
      <c r="BQ189" s="168" t="str">
        <f t="shared" si="253"/>
        <v>1</v>
      </c>
      <c r="BR189" s="168" t="str">
        <f t="shared" si="253"/>
        <v>1</v>
      </c>
      <c r="BS189" s="169" t="str">
        <f t="shared" si="253"/>
        <v>0</v>
      </c>
      <c r="BT189" s="302" t="str">
        <f t="shared" si="254"/>
        <v>1</v>
      </c>
      <c r="BU189" s="302" t="str">
        <f t="shared" si="254"/>
        <v>0</v>
      </c>
      <c r="BV189" s="302" t="str">
        <f t="shared" si="254"/>
        <v>0</v>
      </c>
      <c r="BW189" s="303" t="str">
        <f t="shared" si="254"/>
        <v>0</v>
      </c>
      <c r="BX189" s="302" t="str">
        <f t="shared" si="254"/>
        <v>0</v>
      </c>
      <c r="BY189" s="302" t="str">
        <f t="shared" si="254"/>
        <v>0</v>
      </c>
      <c r="BZ189" s="302" t="str">
        <f t="shared" si="254"/>
        <v>0</v>
      </c>
      <c r="CA189" s="303" t="str">
        <f t="shared" si="254"/>
        <v>1</v>
      </c>
      <c r="CB189" s="164" t="str">
        <f t="shared" si="255"/>
        <v>0</v>
      </c>
      <c r="CC189" s="289" t="str">
        <f t="shared" si="255"/>
        <v>1</v>
      </c>
      <c r="CD189" s="340" t="str">
        <f t="shared" si="255"/>
        <v>0</v>
      </c>
      <c r="CE189" s="341" t="str">
        <f t="shared" si="255"/>
        <v>0</v>
      </c>
      <c r="CF189" s="340" t="str">
        <f t="shared" si="255"/>
        <v>0</v>
      </c>
      <c r="CG189" s="340" t="str">
        <f t="shared" si="255"/>
        <v>0</v>
      </c>
      <c r="CH189" s="340" t="str">
        <f t="shared" si="255"/>
        <v>0</v>
      </c>
      <c r="CI189" s="341" t="str">
        <f t="shared" si="255"/>
        <v>0</v>
      </c>
      <c r="CJ189" s="367"/>
      <c r="CK189" s="367"/>
      <c r="CL189" s="32" t="str">
        <f t="shared" si="223"/>
        <v>9C1B</v>
      </c>
      <c r="CM189" s="285">
        <f t="shared" si="256"/>
        <v>87</v>
      </c>
      <c r="CN189" s="285">
        <f t="shared" si="257"/>
        <v>97</v>
      </c>
      <c r="CO189" s="142">
        <f t="shared" si="258"/>
        <v>73.7</v>
      </c>
      <c r="CP189" s="142">
        <f t="shared" si="259"/>
        <v>23.166666666666668</v>
      </c>
      <c r="CQ189" s="154">
        <f t="shared" si="224"/>
        <v>4</v>
      </c>
      <c r="CR189" s="367"/>
      <c r="CS189" s="170">
        <f t="shared" si="260"/>
        <v>9</v>
      </c>
      <c r="CT189" s="23">
        <f t="shared" si="261"/>
        <v>12</v>
      </c>
      <c r="CU189" s="171">
        <f t="shared" si="262"/>
        <v>1</v>
      </c>
      <c r="CV189" s="23">
        <f t="shared" si="263"/>
        <v>11</v>
      </c>
      <c r="CW189" s="172">
        <f t="shared" si="264"/>
        <v>0</v>
      </c>
      <c r="CX189" s="24">
        <f t="shared" si="265"/>
        <v>8</v>
      </c>
      <c r="CY189" s="267">
        <f t="shared" si="266"/>
        <v>5</v>
      </c>
      <c r="CZ189" s="268">
        <f t="shared" si="267"/>
        <v>7</v>
      </c>
      <c r="DA189" s="267">
        <f t="shared" si="268"/>
        <v>0</v>
      </c>
      <c r="DB189" s="268">
        <f t="shared" si="269"/>
        <v>0</v>
      </c>
      <c r="DC189" s="173">
        <f t="shared" si="270"/>
        <v>6</v>
      </c>
      <c r="DD189" s="26">
        <f t="shared" si="271"/>
        <v>5</v>
      </c>
      <c r="DE189" s="173">
        <f t="shared" si="272"/>
        <v>0</v>
      </c>
      <c r="DF189" s="26">
        <f t="shared" si="273"/>
        <v>6</v>
      </c>
      <c r="DG189" s="326">
        <f t="shared" si="274"/>
        <v>8</v>
      </c>
      <c r="DH189" s="327">
        <f t="shared" si="275"/>
        <v>1</v>
      </c>
      <c r="DI189" s="172">
        <f t="shared" si="276"/>
        <v>4</v>
      </c>
      <c r="DJ189" s="24">
        <f t="shared" si="277"/>
        <v>0</v>
      </c>
      <c r="DK189" s="172"/>
      <c r="DL189" s="19">
        <f t="shared" si="278"/>
        <v>156</v>
      </c>
      <c r="DM189" s="19">
        <f t="shared" si="279"/>
        <v>27</v>
      </c>
      <c r="DN189" s="174">
        <f t="shared" si="280"/>
        <v>8</v>
      </c>
      <c r="DO189" s="278">
        <f t="shared" si="281"/>
        <v>87</v>
      </c>
      <c r="DP189" s="278">
        <f t="shared" si="282"/>
        <v>0</v>
      </c>
      <c r="DQ189" s="20">
        <f t="shared" si="283"/>
        <v>101</v>
      </c>
      <c r="DR189" s="20">
        <f t="shared" si="284"/>
        <v>6</v>
      </c>
      <c r="DS189" s="337">
        <f t="shared" si="285"/>
        <v>129</v>
      </c>
      <c r="DT189" s="174">
        <f t="shared" si="286"/>
        <v>64</v>
      </c>
      <c r="DU189" s="172">
        <f t="shared" si="287"/>
        <v>129</v>
      </c>
      <c r="DV189" s="172"/>
      <c r="DW189" s="172"/>
      <c r="DX189" s="172"/>
      <c r="DY189" s="172"/>
      <c r="DZ189" s="172"/>
      <c r="EA189" s="172"/>
      <c r="EB189" s="172"/>
      <c r="EC189" s="172"/>
      <c r="ED189" s="172"/>
      <c r="EE189" s="172"/>
      <c r="EF189" s="172"/>
      <c r="EG189" s="172"/>
      <c r="EH189" s="172"/>
      <c r="EI189" s="172"/>
      <c r="EJ189" s="172"/>
      <c r="EK189" s="172"/>
      <c r="EL189" s="172"/>
      <c r="EM189" s="172"/>
      <c r="EN189" s="172"/>
      <c r="EO189" s="172"/>
      <c r="EP189" s="172"/>
      <c r="EQ189" s="172"/>
      <c r="ER189" s="172"/>
      <c r="ES189" s="172"/>
      <c r="ET189" s="172"/>
      <c r="EU189" s="172"/>
      <c r="EV189" s="172"/>
      <c r="EW189" s="172"/>
      <c r="EX189" s="172"/>
      <c r="EY189" s="172"/>
      <c r="EZ189" s="172"/>
      <c r="FA189" s="172"/>
      <c r="FB189" s="172"/>
      <c r="FC189" s="172"/>
      <c r="FD189" s="172"/>
      <c r="FE189" s="172"/>
      <c r="FF189" s="172"/>
      <c r="FG189" s="172"/>
      <c r="FH189" s="172"/>
      <c r="FI189" s="172"/>
      <c r="FJ189" s="172"/>
      <c r="FK189" s="172"/>
      <c r="FL189" s="172"/>
      <c r="FM189" s="172"/>
      <c r="FN189" s="172"/>
      <c r="FO189" s="172"/>
      <c r="FP189" s="172"/>
      <c r="FQ189" s="172"/>
      <c r="FR189" s="172"/>
      <c r="FS189" s="172"/>
      <c r="FT189" s="172"/>
      <c r="FU189" s="172"/>
      <c r="FV189" s="172"/>
      <c r="FW189" s="172"/>
      <c r="FX189" s="172"/>
      <c r="FY189" s="172"/>
      <c r="FZ189" s="172"/>
      <c r="GA189" s="172"/>
      <c r="GB189" s="172"/>
      <c r="GC189" s="172"/>
      <c r="GD189" s="172"/>
      <c r="GE189" s="172"/>
      <c r="GF189" s="172"/>
      <c r="GG189" s="172"/>
      <c r="GH189" s="172"/>
      <c r="GI189" s="172"/>
      <c r="GJ189" s="172"/>
      <c r="GK189" s="172"/>
      <c r="GL189" s="172"/>
      <c r="GM189" s="172"/>
      <c r="GN189" s="172"/>
      <c r="GO189" s="172"/>
      <c r="GP189" s="172"/>
      <c r="GQ189" s="172"/>
      <c r="GR189" s="172"/>
      <c r="GS189" s="172"/>
      <c r="GT189" s="172"/>
      <c r="GU189" s="172"/>
      <c r="GV189" s="172"/>
      <c r="GW189" s="172"/>
      <c r="GX189" s="172"/>
      <c r="GY189" s="172"/>
      <c r="GZ189" s="172"/>
      <c r="HA189" s="172"/>
      <c r="HB189" s="172"/>
      <c r="HC189" s="172"/>
      <c r="HD189" s="172"/>
      <c r="HE189" s="172"/>
      <c r="HF189" s="172"/>
      <c r="HG189" s="172"/>
      <c r="HH189" s="172"/>
      <c r="HI189" s="172"/>
      <c r="HJ189" s="172"/>
      <c r="HK189" s="172"/>
      <c r="HL189" s="172"/>
      <c r="HM189" s="172"/>
      <c r="HN189" s="172"/>
      <c r="HO189" s="172"/>
      <c r="HP189" s="172"/>
      <c r="HQ189" s="172"/>
      <c r="HR189" s="172"/>
      <c r="HS189" s="172"/>
      <c r="HT189" s="172"/>
      <c r="HU189" s="172"/>
      <c r="HV189" s="172"/>
      <c r="HW189" s="172"/>
      <c r="HX189" s="172"/>
      <c r="HY189" s="172"/>
      <c r="HZ189" s="172"/>
      <c r="IA189" s="172"/>
      <c r="IB189" s="172"/>
      <c r="IC189" s="172"/>
      <c r="ID189" s="172"/>
      <c r="IE189" s="172"/>
      <c r="IF189" s="172"/>
      <c r="IG189" s="172"/>
      <c r="IH189" s="172"/>
      <c r="II189" s="172"/>
      <c r="IJ189" s="172"/>
      <c r="IK189" s="172"/>
      <c r="IL189" s="172"/>
      <c r="IM189" s="172"/>
      <c r="IN189" s="172"/>
      <c r="IO189" s="172"/>
      <c r="IP189" s="172"/>
      <c r="IQ189" s="172"/>
      <c r="IR189" s="172"/>
      <c r="IS189" s="172"/>
      <c r="IT189" s="172"/>
      <c r="IU189" s="172"/>
      <c r="IV189" s="172"/>
      <c r="IW189" s="172"/>
      <c r="IX189" s="172"/>
      <c r="IY189" s="172"/>
      <c r="IZ189" s="172"/>
      <c r="JA189" s="172"/>
      <c r="JB189" s="172"/>
      <c r="JC189" s="172"/>
      <c r="JD189" s="172"/>
      <c r="JE189" s="172"/>
      <c r="JF189" s="172"/>
      <c r="JG189" s="172"/>
      <c r="JH189" s="172"/>
      <c r="JI189" s="172"/>
      <c r="JJ189" s="172"/>
      <c r="JK189" s="172"/>
      <c r="JL189" s="172"/>
      <c r="JM189" s="172"/>
      <c r="JN189" s="172"/>
      <c r="JO189" s="172"/>
      <c r="JP189" s="172"/>
      <c r="JQ189" s="172"/>
      <c r="JR189" s="172"/>
      <c r="JS189" s="172"/>
      <c r="JT189" s="172"/>
      <c r="JU189" s="172"/>
      <c r="JV189" s="172"/>
      <c r="JW189" s="172"/>
      <c r="JX189" s="172"/>
      <c r="JY189" s="172"/>
      <c r="JZ189" s="172"/>
      <c r="KA189" s="172"/>
      <c r="KB189" s="172"/>
      <c r="KC189" s="172"/>
      <c r="KD189" s="172"/>
      <c r="KE189" s="172"/>
      <c r="KF189" s="172"/>
      <c r="KG189" s="172"/>
      <c r="KH189" s="172"/>
      <c r="KI189" s="172"/>
      <c r="KJ189" s="172"/>
      <c r="KK189" s="172"/>
      <c r="KL189" s="172"/>
      <c r="KM189" s="172"/>
      <c r="KN189" s="172"/>
      <c r="KO189" s="172"/>
      <c r="KP189" s="172"/>
      <c r="KQ189" s="172"/>
      <c r="KR189" s="172"/>
      <c r="KS189" s="172"/>
      <c r="KT189" s="172"/>
      <c r="KU189" s="172"/>
      <c r="KV189" s="172"/>
      <c r="KW189" s="172"/>
      <c r="KX189" s="172"/>
      <c r="KY189" s="172"/>
      <c r="KZ189" s="172"/>
      <c r="LA189" s="172"/>
      <c r="LB189" s="172"/>
      <c r="LC189" s="172"/>
      <c r="LD189" s="172"/>
      <c r="LE189" s="172"/>
      <c r="LF189" s="172"/>
      <c r="LG189" s="172"/>
      <c r="LH189" s="172"/>
      <c r="LI189" s="172"/>
      <c r="LJ189" s="172"/>
      <c r="LK189" s="172"/>
      <c r="LL189" s="172"/>
      <c r="LM189" s="172"/>
      <c r="LN189" s="172"/>
      <c r="LO189" s="172"/>
      <c r="LP189" s="172"/>
      <c r="LQ189" s="172"/>
      <c r="LR189" s="172"/>
      <c r="LS189" s="172"/>
      <c r="LT189" s="172"/>
      <c r="LU189" s="172"/>
      <c r="LV189" s="172"/>
      <c r="LW189" s="172"/>
      <c r="LX189" s="172"/>
      <c r="LY189" s="172"/>
      <c r="LZ189" s="172"/>
      <c r="MA189" s="172"/>
      <c r="MB189" s="172"/>
      <c r="MC189" s="172"/>
      <c r="MD189" s="172"/>
      <c r="ME189" s="172"/>
      <c r="MF189" s="172"/>
      <c r="MG189" s="172"/>
      <c r="MH189" s="172"/>
      <c r="MI189" s="172"/>
      <c r="MJ189" s="172"/>
      <c r="MK189" s="172"/>
      <c r="ML189" s="172"/>
      <c r="MM189" s="172"/>
      <c r="MN189" s="172"/>
      <c r="MO189" s="172"/>
      <c r="MP189" s="172"/>
      <c r="MQ189" s="172"/>
      <c r="MR189" s="172"/>
      <c r="MS189" s="172"/>
      <c r="MT189" s="172"/>
      <c r="MU189" s="172"/>
      <c r="MV189" s="172"/>
      <c r="MW189" s="172"/>
      <c r="MX189" s="172"/>
      <c r="MY189" s="172"/>
      <c r="MZ189" s="172"/>
      <c r="NA189" s="172"/>
      <c r="NB189" s="172"/>
      <c r="NC189" s="172"/>
      <c r="ND189" s="172"/>
      <c r="NE189" s="172"/>
      <c r="NF189" s="172"/>
      <c r="NG189" s="172"/>
      <c r="NH189" s="172"/>
      <c r="NI189" s="172"/>
      <c r="NJ189" s="172"/>
      <c r="NK189" s="172"/>
      <c r="NL189" s="172"/>
      <c r="NM189" s="172"/>
      <c r="NN189" s="172"/>
      <c r="NO189" s="172"/>
      <c r="NP189" s="172"/>
      <c r="NQ189" s="172"/>
      <c r="NR189" s="172"/>
      <c r="NS189" s="172"/>
      <c r="NT189" s="172"/>
      <c r="NU189" s="172"/>
      <c r="NV189" s="172"/>
      <c r="NW189" s="172"/>
      <c r="NX189" s="172"/>
      <c r="NY189" s="172"/>
      <c r="NZ189" s="172"/>
      <c r="OA189" s="172"/>
      <c r="OB189" s="172"/>
      <c r="OC189" s="172"/>
      <c r="OD189" s="172"/>
      <c r="OE189" s="172"/>
      <c r="OF189" s="172"/>
      <c r="OG189" s="172"/>
      <c r="OH189" s="172"/>
      <c r="OI189" s="172"/>
      <c r="OJ189" s="172"/>
      <c r="OK189" s="172"/>
      <c r="OL189" s="172"/>
      <c r="OM189" s="172"/>
      <c r="ON189" s="172"/>
      <c r="OO189" s="172"/>
      <c r="OP189" s="172"/>
      <c r="OQ189" s="172"/>
      <c r="OR189" s="172"/>
      <c r="OS189" s="172"/>
      <c r="OT189" s="172"/>
      <c r="OU189" s="172"/>
      <c r="OV189" s="172"/>
      <c r="OW189" s="172"/>
      <c r="OX189" s="172"/>
      <c r="OY189" s="172"/>
      <c r="OZ189" s="172"/>
      <c r="PA189" s="172"/>
      <c r="PB189" s="172"/>
      <c r="PC189" s="172"/>
      <c r="PD189" s="172"/>
      <c r="PE189" s="172"/>
      <c r="PF189" s="172"/>
      <c r="PG189" s="172"/>
      <c r="PH189" s="172"/>
      <c r="PI189" s="172"/>
      <c r="PJ189" s="172"/>
      <c r="PK189" s="172"/>
      <c r="PL189" s="172"/>
      <c r="PM189" s="172"/>
      <c r="PN189" s="172"/>
      <c r="PO189" s="172"/>
      <c r="PP189" s="172"/>
      <c r="PQ189" s="172"/>
      <c r="PR189" s="172"/>
      <c r="PS189" s="172"/>
      <c r="PT189" s="172"/>
      <c r="PU189" s="172"/>
      <c r="PV189" s="172"/>
      <c r="PW189" s="172"/>
      <c r="PX189" s="172"/>
      <c r="PY189" s="172"/>
      <c r="PZ189" s="172"/>
      <c r="QA189" s="172"/>
      <c r="QB189" s="172"/>
      <c r="QC189" s="172"/>
      <c r="QD189" s="172"/>
      <c r="QE189" s="172"/>
      <c r="QF189" s="172"/>
      <c r="QG189" s="172"/>
      <c r="QH189" s="172"/>
      <c r="QI189" s="172"/>
      <c r="QJ189" s="172"/>
      <c r="QK189" s="172"/>
      <c r="QL189" s="172"/>
      <c r="QM189" s="172"/>
      <c r="QN189" s="172"/>
      <c r="QO189" s="172"/>
      <c r="QP189" s="172"/>
      <c r="QQ189" s="172"/>
      <c r="QR189" s="172"/>
      <c r="QS189" s="172"/>
      <c r="QT189" s="172"/>
      <c r="QU189" s="172"/>
      <c r="QV189" s="172"/>
      <c r="QW189" s="172"/>
      <c r="QX189" s="172"/>
      <c r="QY189" s="172"/>
      <c r="QZ189" s="172"/>
      <c r="RA189" s="172"/>
      <c r="RB189" s="172"/>
      <c r="RC189" s="172"/>
      <c r="RD189" s="172"/>
      <c r="RE189" s="172"/>
      <c r="RF189" s="172"/>
      <c r="RG189" s="172"/>
      <c r="RH189" s="172"/>
      <c r="RI189" s="172"/>
      <c r="RJ189" s="172"/>
      <c r="RK189" s="172"/>
      <c r="RL189" s="172"/>
      <c r="RM189" s="172"/>
      <c r="RN189" s="172"/>
      <c r="RO189" s="172"/>
      <c r="RP189" s="172"/>
      <c r="RQ189" s="172"/>
      <c r="RR189" s="172"/>
      <c r="RS189" s="172"/>
      <c r="RT189" s="172"/>
      <c r="RU189" s="172"/>
      <c r="RV189" s="172"/>
      <c r="RW189" s="172"/>
      <c r="RX189" s="172"/>
      <c r="RY189" s="172"/>
      <c r="RZ189" s="172"/>
      <c r="SA189" s="172"/>
      <c r="SB189" s="172"/>
      <c r="SC189" s="172"/>
      <c r="SD189" s="172"/>
      <c r="SE189" s="172"/>
      <c r="SF189" s="172"/>
      <c r="SG189" s="172"/>
      <c r="SH189" s="172"/>
      <c r="SI189" s="172"/>
      <c r="SJ189" s="172"/>
      <c r="SK189" s="172"/>
      <c r="SL189" s="172"/>
      <c r="SM189" s="172"/>
      <c r="SN189" s="172"/>
      <c r="SO189" s="172"/>
      <c r="SP189" s="172"/>
      <c r="SQ189" s="172"/>
      <c r="SR189" s="172"/>
      <c r="SS189" s="172"/>
      <c r="ST189" s="172"/>
      <c r="SU189" s="172"/>
      <c r="SV189" s="172"/>
      <c r="SW189" s="172"/>
      <c r="SX189" s="172"/>
      <c r="SY189" s="172"/>
      <c r="SZ189" s="172"/>
      <c r="TA189" s="172"/>
      <c r="TB189" s="172"/>
      <c r="TC189" s="172"/>
      <c r="TD189" s="172"/>
      <c r="TE189" s="172"/>
      <c r="TF189" s="172"/>
      <c r="TG189" s="172"/>
      <c r="TH189" s="172"/>
      <c r="TI189" s="172"/>
      <c r="TJ189" s="172"/>
      <c r="TK189" s="172"/>
      <c r="TL189" s="172"/>
      <c r="TM189" s="172"/>
      <c r="TN189" s="172"/>
      <c r="TO189" s="172"/>
      <c r="TP189" s="172"/>
      <c r="TQ189" s="172"/>
      <c r="TR189" s="172"/>
      <c r="TS189" s="172"/>
      <c r="TT189" s="172"/>
      <c r="TU189" s="172"/>
      <c r="TV189" s="172"/>
      <c r="TW189" s="172"/>
      <c r="TX189" s="172"/>
      <c r="TY189" s="172"/>
      <c r="TZ189" s="172"/>
      <c r="UA189" s="172"/>
      <c r="UB189" s="172"/>
      <c r="UC189" s="172"/>
      <c r="UD189" s="172"/>
      <c r="UE189" s="172"/>
      <c r="UF189" s="172"/>
      <c r="UG189" s="172"/>
      <c r="UH189" s="172"/>
      <c r="UI189" s="172"/>
      <c r="UJ189" s="172"/>
      <c r="UK189" s="172"/>
      <c r="UL189" s="172"/>
      <c r="UM189" s="172"/>
      <c r="UN189" s="172"/>
      <c r="UO189" s="172"/>
      <c r="UP189" s="172"/>
      <c r="UQ189" s="172"/>
      <c r="UR189" s="172"/>
      <c r="US189" s="172"/>
      <c r="UT189" s="172"/>
      <c r="UU189" s="172"/>
      <c r="UV189" s="172"/>
      <c r="UW189" s="172"/>
      <c r="UX189" s="172"/>
      <c r="UY189" s="172"/>
      <c r="UZ189" s="172"/>
      <c r="VA189" s="172"/>
      <c r="VB189" s="172"/>
      <c r="VC189" s="172"/>
      <c r="VD189" s="172"/>
      <c r="VE189" s="172"/>
      <c r="VF189" s="172"/>
      <c r="VG189" s="172"/>
      <c r="VH189" s="172"/>
      <c r="VI189" s="172"/>
      <c r="VJ189" s="172"/>
      <c r="VK189" s="172"/>
      <c r="VL189" s="172"/>
      <c r="VM189" s="172"/>
      <c r="VN189" s="172"/>
      <c r="VO189" s="172"/>
      <c r="VP189" s="172"/>
      <c r="VQ189" s="172"/>
      <c r="VR189" s="172"/>
      <c r="VS189" s="172"/>
      <c r="VT189" s="172"/>
      <c r="VU189" s="172"/>
      <c r="VV189" s="172"/>
      <c r="VW189" s="172"/>
      <c r="VX189" s="172"/>
      <c r="VY189" s="172"/>
      <c r="VZ189" s="172"/>
      <c r="WA189" s="172"/>
      <c r="WB189" s="172"/>
      <c r="WC189" s="172"/>
      <c r="WD189" s="172"/>
      <c r="WE189" s="172"/>
      <c r="WF189" s="172"/>
      <c r="WG189" s="172"/>
      <c r="WH189" s="172"/>
      <c r="WI189" s="172"/>
      <c r="WJ189" s="172"/>
      <c r="WK189" s="172"/>
      <c r="WL189" s="172"/>
      <c r="WM189" s="172"/>
      <c r="WN189" s="172"/>
      <c r="WO189" s="172"/>
      <c r="WP189" s="172"/>
      <c r="WQ189" s="172"/>
      <c r="WR189" s="172"/>
      <c r="WS189" s="172"/>
      <c r="WT189" s="172"/>
      <c r="WU189" s="172"/>
      <c r="WV189" s="172"/>
      <c r="WW189" s="172"/>
      <c r="WX189" s="172"/>
      <c r="WY189" s="172"/>
      <c r="WZ189" s="172"/>
      <c r="XA189" s="172"/>
      <c r="XB189" s="172"/>
      <c r="XC189" s="172"/>
      <c r="XD189" s="172"/>
      <c r="XE189" s="172"/>
      <c r="XF189" s="172"/>
      <c r="XG189" s="172"/>
      <c r="XH189" s="172"/>
      <c r="XI189" s="172"/>
      <c r="XJ189" s="172"/>
      <c r="XK189" s="172"/>
      <c r="XL189" s="172"/>
      <c r="XM189" s="172"/>
      <c r="XN189" s="172"/>
      <c r="XO189" s="172"/>
      <c r="XP189" s="172"/>
      <c r="XQ189" s="172"/>
      <c r="XR189" s="172"/>
      <c r="XS189" s="172"/>
      <c r="XT189" s="172"/>
      <c r="XU189" s="172"/>
      <c r="XV189" s="172"/>
      <c r="XW189" s="172"/>
      <c r="XX189" s="172"/>
      <c r="XY189" s="172"/>
      <c r="XZ189" s="172"/>
      <c r="YA189" s="172"/>
      <c r="YB189" s="172"/>
      <c r="YC189" s="172"/>
      <c r="YD189" s="172"/>
      <c r="YE189" s="172"/>
      <c r="YF189" s="172"/>
      <c r="YG189" s="172"/>
      <c r="YH189" s="172"/>
      <c r="YI189" s="172"/>
      <c r="YJ189" s="172"/>
      <c r="YK189" s="172"/>
      <c r="YL189" s="172"/>
      <c r="YM189" s="172"/>
      <c r="YN189" s="172"/>
      <c r="YO189" s="172"/>
      <c r="YP189" s="172"/>
      <c r="YQ189" s="172"/>
      <c r="YR189" s="172"/>
      <c r="YS189" s="172"/>
      <c r="YT189" s="172"/>
      <c r="YU189" s="172"/>
      <c r="YV189" s="172"/>
      <c r="YW189" s="172"/>
      <c r="YX189" s="172"/>
      <c r="YY189" s="172"/>
      <c r="YZ189" s="172"/>
      <c r="ZA189" s="172"/>
      <c r="ZB189" s="172"/>
      <c r="ZC189" s="172"/>
      <c r="ZD189" s="172"/>
      <c r="ZE189" s="172"/>
      <c r="ZF189" s="172"/>
      <c r="ZG189" s="172"/>
      <c r="ZH189" s="172"/>
      <c r="ZI189" s="172"/>
      <c r="ZJ189" s="172"/>
      <c r="ZK189" s="172"/>
      <c r="ZL189" s="172"/>
      <c r="ZM189" s="172"/>
      <c r="ZN189" s="172"/>
      <c r="ZO189" s="172"/>
      <c r="ZP189" s="172"/>
      <c r="ZQ189" s="172"/>
      <c r="ZR189" s="172"/>
      <c r="ZS189" s="172"/>
      <c r="ZT189" s="172"/>
      <c r="ZU189" s="172"/>
      <c r="ZV189" s="172"/>
      <c r="ZW189" s="172"/>
      <c r="ZX189" s="172"/>
      <c r="ZY189" s="172"/>
      <c r="ZZ189" s="172"/>
      <c r="AAA189" s="172"/>
      <c r="AAB189" s="172"/>
      <c r="AAC189" s="172"/>
      <c r="AAD189" s="172"/>
      <c r="AAE189" s="172"/>
      <c r="AAF189" s="172"/>
      <c r="AAG189" s="172"/>
      <c r="AAH189" s="172"/>
      <c r="AAI189" s="172"/>
      <c r="AAJ189" s="172"/>
      <c r="AAK189" s="172"/>
      <c r="AAL189" s="172"/>
      <c r="AAM189" s="172"/>
      <c r="AAN189" s="172"/>
      <c r="AAO189" s="172"/>
      <c r="AAP189" s="172"/>
      <c r="AAQ189" s="172"/>
      <c r="AAR189" s="172"/>
      <c r="AAS189" s="172"/>
      <c r="AAT189" s="172"/>
      <c r="AAU189" s="172"/>
      <c r="AAV189" s="172"/>
      <c r="AAW189" s="172"/>
      <c r="AAX189" s="172"/>
      <c r="AAY189" s="172"/>
      <c r="AAZ189" s="172"/>
      <c r="ABA189" s="172"/>
      <c r="ABB189" s="172"/>
      <c r="ABC189" s="172"/>
      <c r="ABD189" s="172"/>
      <c r="ABE189" s="172"/>
      <c r="ABF189" s="172"/>
      <c r="ABG189" s="172"/>
      <c r="ABH189" s="172"/>
      <c r="ABI189" s="172"/>
      <c r="ABJ189" s="172"/>
      <c r="ABK189" s="172"/>
      <c r="ABL189" s="172"/>
      <c r="ABM189" s="172"/>
      <c r="ABN189" s="172"/>
      <c r="ABO189" s="172"/>
      <c r="ABP189" s="172"/>
      <c r="ABQ189" s="172"/>
      <c r="ABR189" s="172"/>
      <c r="ABS189" s="172"/>
      <c r="ABT189" s="172"/>
      <c r="ABU189" s="172"/>
      <c r="ABV189" s="172"/>
      <c r="ABW189" s="172"/>
      <c r="ABX189" s="172"/>
      <c r="ABY189" s="172"/>
      <c r="ABZ189" s="172"/>
      <c r="ACA189" s="172"/>
      <c r="ACB189" s="172"/>
      <c r="ACC189" s="172"/>
      <c r="ACD189" s="172"/>
      <c r="ACE189" s="172"/>
      <c r="ACF189" s="172"/>
      <c r="ACG189" s="172"/>
      <c r="ACH189" s="172"/>
      <c r="ACI189" s="172"/>
      <c r="ACJ189" s="172"/>
      <c r="ACK189" s="172"/>
      <c r="ACL189" s="172"/>
      <c r="ACM189" s="172"/>
      <c r="ACN189" s="172"/>
      <c r="ACO189" s="172"/>
      <c r="ACP189" s="172"/>
      <c r="ACQ189" s="172"/>
      <c r="ACR189" s="172"/>
      <c r="ACS189" s="172"/>
      <c r="ACT189" s="172"/>
      <c r="ACU189" s="172"/>
      <c r="ACV189" s="172"/>
      <c r="ACW189" s="172"/>
      <c r="ACX189" s="172"/>
      <c r="ACY189" s="172"/>
      <c r="ACZ189" s="172"/>
      <c r="ADA189" s="172"/>
      <c r="ADB189" s="172"/>
      <c r="ADC189" s="172"/>
      <c r="ADD189" s="172"/>
      <c r="ADE189" s="172"/>
      <c r="ADF189" s="172"/>
      <c r="ADG189" s="172"/>
      <c r="ADH189" s="172"/>
      <c r="ADI189" s="172"/>
      <c r="ADJ189" s="172"/>
      <c r="ADK189" s="172"/>
      <c r="ADL189" s="172"/>
      <c r="ADM189" s="172"/>
      <c r="ADN189" s="172"/>
      <c r="ADO189" s="172"/>
      <c r="ADP189" s="172"/>
      <c r="ADQ189" s="172"/>
      <c r="ADR189" s="172"/>
      <c r="ADS189" s="172"/>
      <c r="ADT189" s="172"/>
      <c r="ADU189" s="172"/>
      <c r="ADV189" s="172"/>
      <c r="ADW189" s="172"/>
      <c r="ADX189" s="172"/>
      <c r="ADY189" s="172"/>
      <c r="ADZ189" s="172"/>
      <c r="AEA189" s="172"/>
      <c r="AEB189" s="172"/>
      <c r="AEC189" s="172"/>
      <c r="AED189" s="172"/>
      <c r="AEE189" s="172"/>
      <c r="AEF189" s="172"/>
      <c r="AEG189" s="172"/>
      <c r="AEH189" s="172"/>
      <c r="AEI189" s="172"/>
      <c r="AEJ189" s="172"/>
      <c r="AEK189" s="172"/>
      <c r="AEL189" s="172"/>
      <c r="AEM189" s="172"/>
      <c r="AEN189" s="172"/>
      <c r="AEO189" s="172"/>
      <c r="AEP189" s="172"/>
      <c r="AEQ189" s="172"/>
      <c r="AER189" s="172"/>
      <c r="AES189" s="172"/>
      <c r="AET189" s="172"/>
      <c r="AEU189" s="172"/>
      <c r="AEV189" s="172"/>
      <c r="AEW189" s="172"/>
      <c r="AEX189" s="172"/>
      <c r="AEY189" s="172"/>
      <c r="AEZ189" s="172"/>
      <c r="AFA189" s="172"/>
      <c r="AFB189" s="172"/>
      <c r="AFC189" s="172"/>
      <c r="AFD189" s="172"/>
      <c r="AFE189" s="172"/>
      <c r="AFF189" s="172"/>
      <c r="AFG189" s="172"/>
      <c r="AFH189" s="172"/>
      <c r="AFI189" s="172"/>
      <c r="AFJ189" s="172"/>
      <c r="AFK189" s="172"/>
      <c r="AFL189" s="172"/>
      <c r="AFM189" s="172"/>
      <c r="AFN189" s="172"/>
      <c r="AFO189" s="172"/>
      <c r="AFP189" s="172"/>
      <c r="AFQ189" s="172"/>
      <c r="AFR189" s="172"/>
      <c r="AFS189" s="172"/>
      <c r="AFT189" s="172"/>
      <c r="AFU189" s="172"/>
      <c r="AFV189" s="172"/>
      <c r="AFW189" s="172"/>
      <c r="AFX189" s="172"/>
      <c r="AFY189" s="172"/>
      <c r="AFZ189" s="172"/>
      <c r="AGA189" s="172"/>
      <c r="AGB189" s="172"/>
      <c r="AGC189" s="172"/>
      <c r="AGD189" s="172"/>
      <c r="AGE189" s="172"/>
      <c r="AGF189" s="172"/>
      <c r="AGG189" s="172"/>
      <c r="AGH189" s="172"/>
      <c r="AGI189" s="172"/>
      <c r="AGJ189" s="172"/>
      <c r="AGK189" s="172"/>
      <c r="AGL189" s="172"/>
      <c r="AGM189" s="172"/>
      <c r="AGN189" s="172"/>
      <c r="AGO189" s="172"/>
      <c r="AGP189" s="172"/>
      <c r="AGQ189" s="172"/>
      <c r="AGR189" s="172"/>
      <c r="AGS189" s="172"/>
      <c r="AGT189" s="172"/>
      <c r="AGU189" s="172"/>
      <c r="AGV189" s="172"/>
      <c r="AGW189" s="172"/>
      <c r="AGX189" s="172"/>
      <c r="AGY189" s="172"/>
      <c r="AGZ189" s="172"/>
      <c r="AHA189" s="172"/>
      <c r="AHB189" s="172"/>
      <c r="AHC189" s="172"/>
      <c r="AHD189" s="172"/>
      <c r="AHE189" s="172"/>
      <c r="AHF189" s="172"/>
      <c r="AHG189" s="172"/>
      <c r="AHH189" s="172"/>
      <c r="AHI189" s="172"/>
      <c r="AHJ189" s="172"/>
      <c r="AHK189" s="172"/>
      <c r="AHL189" s="172"/>
      <c r="AHM189" s="172"/>
      <c r="AHN189" s="172"/>
      <c r="AHO189" s="172"/>
      <c r="AHP189" s="172"/>
      <c r="AHQ189" s="172"/>
      <c r="AHR189" s="172"/>
      <c r="AHS189" s="172"/>
      <c r="AHT189" s="172"/>
      <c r="AHU189" s="172"/>
      <c r="AHV189" s="172"/>
      <c r="AHW189" s="172"/>
      <c r="AHX189" s="172"/>
      <c r="AHY189" s="172"/>
      <c r="AHZ189" s="172"/>
      <c r="AIA189" s="172"/>
      <c r="AIB189" s="172"/>
      <c r="AIC189" s="172"/>
      <c r="AID189" s="172"/>
      <c r="AIE189" s="172"/>
      <c r="AIF189" s="172"/>
      <c r="AIG189" s="172"/>
      <c r="AIH189" s="172"/>
      <c r="AII189" s="172"/>
      <c r="AIJ189" s="172"/>
      <c r="AIK189" s="172"/>
      <c r="AIL189" s="172"/>
      <c r="AIM189" s="172"/>
      <c r="AIN189" s="172"/>
      <c r="AIO189" s="172"/>
      <c r="AIP189" s="172"/>
      <c r="AIQ189" s="172"/>
      <c r="AIR189" s="172"/>
      <c r="AIS189" s="172"/>
      <c r="AIT189" s="172"/>
      <c r="AIU189" s="172"/>
      <c r="AIV189" s="172"/>
      <c r="AIW189" s="172"/>
      <c r="AIX189" s="172"/>
      <c r="AIY189" s="172"/>
      <c r="AIZ189" s="172"/>
      <c r="AJA189" s="172"/>
      <c r="AJB189" s="172"/>
      <c r="AJC189" s="172"/>
      <c r="AJD189" s="172"/>
      <c r="AJE189" s="172"/>
      <c r="AJF189" s="172"/>
      <c r="AJG189" s="172"/>
      <c r="AJH189" s="172"/>
      <c r="AJI189" s="172"/>
      <c r="AJJ189" s="172"/>
      <c r="AJK189" s="172"/>
      <c r="AJL189" s="172"/>
      <c r="AJM189" s="172"/>
      <c r="AJN189" s="172"/>
      <c r="AJO189" s="172"/>
      <c r="AJP189" s="172"/>
      <c r="AJQ189" s="172"/>
      <c r="AJR189" s="172"/>
      <c r="AJS189" s="172"/>
      <c r="AJT189" s="172"/>
      <c r="AJU189" s="172"/>
      <c r="AJV189" s="172"/>
      <c r="AJW189" s="172"/>
      <c r="AJX189" s="172"/>
      <c r="AJY189" s="172"/>
      <c r="AJZ189" s="172"/>
      <c r="AKA189" s="172"/>
      <c r="AKB189" s="172"/>
      <c r="AKC189" s="172"/>
      <c r="AKD189" s="172"/>
      <c r="AKE189" s="172"/>
      <c r="AKF189" s="172"/>
      <c r="AKG189" s="172"/>
      <c r="AKH189" s="172"/>
      <c r="AKI189" s="172"/>
      <c r="AKJ189" s="172"/>
      <c r="AKK189" s="172"/>
      <c r="AKL189" s="172"/>
      <c r="AKM189" s="172"/>
      <c r="AKN189" s="172"/>
      <c r="AKO189" s="172"/>
      <c r="AKP189" s="172"/>
      <c r="AKQ189" s="172"/>
      <c r="AKR189" s="172"/>
      <c r="AKS189" s="172"/>
      <c r="AKT189" s="172"/>
      <c r="AKU189" s="172"/>
      <c r="AKV189" s="172"/>
      <c r="AKW189" s="172"/>
      <c r="AKX189" s="172"/>
      <c r="AKY189" s="172"/>
      <c r="AKZ189" s="172"/>
      <c r="ALA189" s="172"/>
      <c r="ALB189" s="172"/>
      <c r="ALC189" s="172"/>
      <c r="ALD189" s="172"/>
      <c r="ALE189" s="172"/>
      <c r="ALF189" s="172"/>
      <c r="ALG189" s="172"/>
      <c r="ALH189" s="172"/>
      <c r="ALI189" s="172"/>
      <c r="ALJ189" s="172"/>
      <c r="ALK189" s="172"/>
      <c r="ALL189" s="172"/>
      <c r="ALM189" s="172"/>
      <c r="ALN189" s="172"/>
      <c r="ALO189" s="172"/>
      <c r="ALP189" s="172"/>
      <c r="ALQ189" s="172"/>
      <c r="ALR189" s="172"/>
      <c r="ALS189" s="172"/>
      <c r="ALT189" s="172"/>
      <c r="ALU189" s="172"/>
      <c r="ALV189" s="172"/>
      <c r="ALW189" s="172"/>
      <c r="ALX189" s="172"/>
      <c r="ALY189" s="172"/>
      <c r="ALZ189" s="172"/>
      <c r="AMA189" s="172"/>
      <c r="AMB189" s="172"/>
      <c r="AMC189" s="172"/>
      <c r="AMD189" s="172"/>
      <c r="AME189" s="172"/>
      <c r="AMF189" s="172"/>
      <c r="AMG189" s="172"/>
      <c r="AMH189" s="172"/>
      <c r="AMI189" s="172"/>
      <c r="AMJ189" s="172"/>
      <c r="AMK189" s="172"/>
      <c r="AML189" s="172"/>
    </row>
    <row r="190" spans="1:1026" s="282" customFormat="1">
      <c r="A190" s="408" t="s">
        <v>639</v>
      </c>
      <c r="B190" s="408" t="s">
        <v>640</v>
      </c>
      <c r="C190" s="154">
        <f t="shared" si="234"/>
        <v>17</v>
      </c>
      <c r="D190" s="167">
        <f t="shared" si="235"/>
        <v>68</v>
      </c>
      <c r="E190" s="166" t="str">
        <f t="shared" si="236"/>
        <v>9C</v>
      </c>
      <c r="F190" s="367" t="str">
        <f t="shared" si="237"/>
        <v>1B</v>
      </c>
      <c r="G190" s="367" t="str">
        <f t="shared" si="238"/>
        <v>00</v>
      </c>
      <c r="H190" s="367" t="str">
        <f t="shared" si="239"/>
        <v>57</v>
      </c>
      <c r="I190" s="367" t="str">
        <f t="shared" si="240"/>
        <v>00</v>
      </c>
      <c r="J190" s="367" t="str">
        <f t="shared" si="241"/>
        <v>62</v>
      </c>
      <c r="K190" s="367" t="str">
        <f t="shared" si="242"/>
        <v>06</v>
      </c>
      <c r="L190" s="367" t="str">
        <f t="shared" si="243"/>
        <v>76</v>
      </c>
      <c r="M190" s="367" t="str">
        <f t="shared" si="244"/>
        <v>4</v>
      </c>
      <c r="N190" s="367" t="str">
        <f t="shared" si="245"/>
        <v/>
      </c>
      <c r="O190" s="156" t="str">
        <f t="shared" si="246"/>
        <v/>
      </c>
      <c r="P190" s="157" t="str">
        <f t="shared" si="247"/>
        <v>1</v>
      </c>
      <c r="Q190" s="158" t="str">
        <f t="shared" si="247"/>
        <v>0</v>
      </c>
      <c r="R190" s="158" t="str">
        <f t="shared" si="247"/>
        <v>0</v>
      </c>
      <c r="S190" s="159" t="str">
        <f t="shared" si="247"/>
        <v>1</v>
      </c>
      <c r="T190" s="158" t="str">
        <f t="shared" si="247"/>
        <v>1</v>
      </c>
      <c r="U190" s="158" t="str">
        <f t="shared" si="247"/>
        <v>1</v>
      </c>
      <c r="V190" s="158" t="str">
        <f t="shared" si="247"/>
        <v>0</v>
      </c>
      <c r="W190" s="159" t="str">
        <f t="shared" si="247"/>
        <v>0</v>
      </c>
      <c r="X190" s="158" t="str">
        <f t="shared" si="248"/>
        <v>0</v>
      </c>
      <c r="Y190" s="158" t="str">
        <f t="shared" si="248"/>
        <v>0</v>
      </c>
      <c r="Z190" s="158" t="str">
        <f t="shared" si="248"/>
        <v>0</v>
      </c>
      <c r="AA190" s="159" t="str">
        <f t="shared" si="248"/>
        <v>1</v>
      </c>
      <c r="AB190" s="161" t="str">
        <f t="shared" si="248"/>
        <v>1</v>
      </c>
      <c r="AC190" s="161" t="str">
        <f t="shared" si="248"/>
        <v>0</v>
      </c>
      <c r="AD190" s="158" t="str">
        <f t="shared" si="248"/>
        <v>1</v>
      </c>
      <c r="AE190" s="159" t="str">
        <f t="shared" si="248"/>
        <v>1</v>
      </c>
      <c r="AF190" s="367" t="str">
        <f t="shared" si="249"/>
        <v>0</v>
      </c>
      <c r="AG190" s="162" t="str">
        <f t="shared" si="249"/>
        <v>0</v>
      </c>
      <c r="AH190" s="163" t="str">
        <f t="shared" si="249"/>
        <v>0</v>
      </c>
      <c r="AI190" s="165" t="str">
        <f t="shared" si="249"/>
        <v>0</v>
      </c>
      <c r="AJ190" s="164" t="str">
        <f t="shared" si="249"/>
        <v>0</v>
      </c>
      <c r="AK190" s="164" t="str">
        <f t="shared" si="249"/>
        <v>0</v>
      </c>
      <c r="AL190" s="289" t="str">
        <f t="shared" si="249"/>
        <v>0</v>
      </c>
      <c r="AM190" s="165" t="str">
        <f t="shared" si="249"/>
        <v>0</v>
      </c>
      <c r="AN190" s="230" t="str">
        <f t="shared" si="250"/>
        <v>0</v>
      </c>
      <c r="AO190" s="230" t="str">
        <f t="shared" si="250"/>
        <v>1</v>
      </c>
      <c r="AP190" s="230" t="str">
        <f t="shared" si="250"/>
        <v>0</v>
      </c>
      <c r="AQ190" s="231" t="str">
        <f t="shared" si="250"/>
        <v>1</v>
      </c>
      <c r="AR190" s="230" t="str">
        <f t="shared" si="250"/>
        <v>0</v>
      </c>
      <c r="AS190" s="230" t="str">
        <f t="shared" si="250"/>
        <v>1</v>
      </c>
      <c r="AT190" s="230" t="str">
        <f t="shared" si="250"/>
        <v>1</v>
      </c>
      <c r="AU190" s="231" t="str">
        <f t="shared" si="250"/>
        <v>1</v>
      </c>
      <c r="AV190" s="230" t="str">
        <f t="shared" si="251"/>
        <v>0</v>
      </c>
      <c r="AW190" s="232" t="str">
        <f t="shared" si="251"/>
        <v>0</v>
      </c>
      <c r="AX190" s="232" t="str">
        <f t="shared" si="251"/>
        <v>0</v>
      </c>
      <c r="AY190" s="233" t="str">
        <f t="shared" si="251"/>
        <v>0</v>
      </c>
      <c r="AZ190" s="232" t="str">
        <f t="shared" si="251"/>
        <v>0</v>
      </c>
      <c r="BA190" s="232" t="str">
        <f t="shared" si="251"/>
        <v>0</v>
      </c>
      <c r="BB190" s="232" t="str">
        <f t="shared" si="251"/>
        <v>0</v>
      </c>
      <c r="BC190" s="233" t="str">
        <f t="shared" si="251"/>
        <v>0</v>
      </c>
      <c r="BD190" s="168" t="str">
        <f t="shared" si="252"/>
        <v>0</v>
      </c>
      <c r="BE190" s="168" t="str">
        <f t="shared" si="252"/>
        <v>1</v>
      </c>
      <c r="BF190" s="168" t="str">
        <f t="shared" si="252"/>
        <v>1</v>
      </c>
      <c r="BG190" s="169" t="str">
        <f t="shared" si="252"/>
        <v>0</v>
      </c>
      <c r="BH190" s="168" t="str">
        <f t="shared" si="252"/>
        <v>0</v>
      </c>
      <c r="BI190" s="168" t="str">
        <f t="shared" si="252"/>
        <v>0</v>
      </c>
      <c r="BJ190" s="168" t="str">
        <f t="shared" si="252"/>
        <v>1</v>
      </c>
      <c r="BK190" s="169" t="str">
        <f t="shared" si="252"/>
        <v>0</v>
      </c>
      <c r="BL190" s="168" t="str">
        <f t="shared" si="253"/>
        <v>0</v>
      </c>
      <c r="BM190" s="168" t="str">
        <f t="shared" si="253"/>
        <v>0</v>
      </c>
      <c r="BN190" s="168" t="str">
        <f t="shared" si="253"/>
        <v>0</v>
      </c>
      <c r="BO190" s="169" t="str">
        <f t="shared" si="253"/>
        <v>0</v>
      </c>
      <c r="BP190" s="168" t="str">
        <f t="shared" si="253"/>
        <v>0</v>
      </c>
      <c r="BQ190" s="168" t="str">
        <f t="shared" si="253"/>
        <v>1</v>
      </c>
      <c r="BR190" s="168" t="str">
        <f t="shared" si="253"/>
        <v>1</v>
      </c>
      <c r="BS190" s="169" t="str">
        <f t="shared" si="253"/>
        <v>0</v>
      </c>
      <c r="BT190" s="302" t="str">
        <f t="shared" si="254"/>
        <v>0</v>
      </c>
      <c r="BU190" s="302" t="str">
        <f t="shared" si="254"/>
        <v>1</v>
      </c>
      <c r="BV190" s="302" t="str">
        <f t="shared" si="254"/>
        <v>1</v>
      </c>
      <c r="BW190" s="303" t="str">
        <f t="shared" si="254"/>
        <v>1</v>
      </c>
      <c r="BX190" s="302" t="str">
        <f t="shared" si="254"/>
        <v>0</v>
      </c>
      <c r="BY190" s="302" t="str">
        <f t="shared" si="254"/>
        <v>1</v>
      </c>
      <c r="BZ190" s="302" t="str">
        <f t="shared" si="254"/>
        <v>1</v>
      </c>
      <c r="CA190" s="303" t="str">
        <f t="shared" si="254"/>
        <v>0</v>
      </c>
      <c r="CB190" s="164" t="str">
        <f t="shared" si="255"/>
        <v>0</v>
      </c>
      <c r="CC190" s="289" t="str">
        <f t="shared" si="255"/>
        <v>1</v>
      </c>
      <c r="CD190" s="340" t="str">
        <f t="shared" si="255"/>
        <v>0</v>
      </c>
      <c r="CE190" s="341" t="str">
        <f t="shared" si="255"/>
        <v>0</v>
      </c>
      <c r="CF190" s="340" t="str">
        <f t="shared" si="255"/>
        <v>0</v>
      </c>
      <c r="CG190" s="340" t="str">
        <f t="shared" si="255"/>
        <v>0</v>
      </c>
      <c r="CH190" s="340" t="str">
        <f t="shared" si="255"/>
        <v>0</v>
      </c>
      <c r="CI190" s="341" t="str">
        <f t="shared" si="255"/>
        <v>0</v>
      </c>
      <c r="CJ190" s="367"/>
      <c r="CK190" s="367"/>
      <c r="CL190" s="32" t="str">
        <f t="shared" si="223"/>
        <v>9C1B</v>
      </c>
      <c r="CM190" s="285">
        <f t="shared" si="256"/>
        <v>87</v>
      </c>
      <c r="CN190" s="285">
        <f t="shared" si="257"/>
        <v>97</v>
      </c>
      <c r="CO190" s="142">
        <f t="shared" si="258"/>
        <v>73.400000000000006</v>
      </c>
      <c r="CP190" s="142">
        <f t="shared" si="259"/>
        <v>23.000000000000004</v>
      </c>
      <c r="CQ190" s="154">
        <f t="shared" si="224"/>
        <v>0</v>
      </c>
      <c r="CR190" s="367"/>
      <c r="CS190" s="170">
        <f t="shared" si="260"/>
        <v>9</v>
      </c>
      <c r="CT190" s="23">
        <f t="shared" si="261"/>
        <v>12</v>
      </c>
      <c r="CU190" s="171">
        <f t="shared" si="262"/>
        <v>1</v>
      </c>
      <c r="CV190" s="23">
        <f t="shared" si="263"/>
        <v>11</v>
      </c>
      <c r="CW190" s="172">
        <f t="shared" si="264"/>
        <v>0</v>
      </c>
      <c r="CX190" s="24">
        <f t="shared" si="265"/>
        <v>0</v>
      </c>
      <c r="CY190" s="267">
        <f t="shared" si="266"/>
        <v>5</v>
      </c>
      <c r="CZ190" s="268">
        <f t="shared" si="267"/>
        <v>7</v>
      </c>
      <c r="DA190" s="267">
        <f t="shared" si="268"/>
        <v>0</v>
      </c>
      <c r="DB190" s="268">
        <f t="shared" si="269"/>
        <v>0</v>
      </c>
      <c r="DC190" s="173">
        <f t="shared" si="270"/>
        <v>6</v>
      </c>
      <c r="DD190" s="26">
        <f t="shared" si="271"/>
        <v>2</v>
      </c>
      <c r="DE190" s="173">
        <f t="shared" si="272"/>
        <v>0</v>
      </c>
      <c r="DF190" s="26">
        <f t="shared" si="273"/>
        <v>6</v>
      </c>
      <c r="DG190" s="326">
        <f t="shared" si="274"/>
        <v>7</v>
      </c>
      <c r="DH190" s="327">
        <f t="shared" si="275"/>
        <v>6</v>
      </c>
      <c r="DI190" s="172">
        <f t="shared" si="276"/>
        <v>4</v>
      </c>
      <c r="DJ190" s="24">
        <f t="shared" si="277"/>
        <v>0</v>
      </c>
      <c r="DK190" s="172"/>
      <c r="DL190" s="19">
        <f t="shared" si="278"/>
        <v>156</v>
      </c>
      <c r="DM190" s="19">
        <f t="shared" si="279"/>
        <v>27</v>
      </c>
      <c r="DN190" s="174">
        <f t="shared" si="280"/>
        <v>0</v>
      </c>
      <c r="DO190" s="278">
        <f t="shared" si="281"/>
        <v>87</v>
      </c>
      <c r="DP190" s="278">
        <f t="shared" si="282"/>
        <v>0</v>
      </c>
      <c r="DQ190" s="20">
        <f t="shared" si="283"/>
        <v>98</v>
      </c>
      <c r="DR190" s="20">
        <f t="shared" si="284"/>
        <v>6</v>
      </c>
      <c r="DS190" s="337">
        <f t="shared" si="285"/>
        <v>118</v>
      </c>
      <c r="DT190" s="174">
        <f t="shared" si="286"/>
        <v>64</v>
      </c>
      <c r="DU190" s="172">
        <f t="shared" si="287"/>
        <v>118</v>
      </c>
      <c r="DV190" s="172"/>
      <c r="DW190" s="172"/>
      <c r="DX190" s="172"/>
      <c r="DY190" s="172"/>
      <c r="DZ190" s="172"/>
      <c r="EA190" s="172"/>
      <c r="EB190" s="172"/>
      <c r="EC190" s="172"/>
      <c r="ED190" s="172"/>
      <c r="EE190" s="172"/>
      <c r="EF190" s="172"/>
      <c r="EG190" s="172"/>
      <c r="EH190" s="172"/>
      <c r="EI190" s="172"/>
      <c r="EJ190" s="172"/>
      <c r="EK190" s="172"/>
      <c r="EL190" s="172"/>
      <c r="EM190" s="172"/>
      <c r="EN190" s="172"/>
      <c r="EO190" s="172"/>
      <c r="EP190" s="172"/>
      <c r="EQ190" s="172"/>
      <c r="ER190" s="172"/>
      <c r="ES190" s="172"/>
      <c r="ET190" s="172"/>
      <c r="EU190" s="172"/>
      <c r="EV190" s="172"/>
      <c r="EW190" s="172"/>
      <c r="EX190" s="172"/>
      <c r="EY190" s="172"/>
      <c r="EZ190" s="172"/>
      <c r="FA190" s="172"/>
      <c r="FB190" s="172"/>
      <c r="FC190" s="172"/>
      <c r="FD190" s="172"/>
      <c r="FE190" s="172"/>
      <c r="FF190" s="172"/>
      <c r="FG190" s="172"/>
      <c r="FH190" s="172"/>
      <c r="FI190" s="172"/>
      <c r="FJ190" s="172"/>
      <c r="FK190" s="172"/>
      <c r="FL190" s="172"/>
      <c r="FM190" s="172"/>
      <c r="FN190" s="172"/>
      <c r="FO190" s="172"/>
      <c r="FP190" s="172"/>
      <c r="FQ190" s="172"/>
      <c r="FR190" s="172"/>
      <c r="FS190" s="172"/>
      <c r="FT190" s="172"/>
      <c r="FU190" s="172"/>
      <c r="FV190" s="172"/>
      <c r="FW190" s="172"/>
      <c r="FX190" s="172"/>
      <c r="FY190" s="172"/>
      <c r="FZ190" s="172"/>
      <c r="GA190" s="172"/>
      <c r="GB190" s="172"/>
      <c r="GC190" s="172"/>
      <c r="GD190" s="172"/>
      <c r="GE190" s="172"/>
      <c r="GF190" s="172"/>
      <c r="GG190" s="172"/>
      <c r="GH190" s="172"/>
      <c r="GI190" s="172"/>
      <c r="GJ190" s="172"/>
      <c r="GK190" s="172"/>
      <c r="GL190" s="172"/>
      <c r="GM190" s="172"/>
      <c r="GN190" s="172"/>
      <c r="GO190" s="172"/>
      <c r="GP190" s="172"/>
      <c r="GQ190" s="172"/>
      <c r="GR190" s="172"/>
      <c r="GS190" s="172"/>
      <c r="GT190" s="172"/>
      <c r="GU190" s="172"/>
      <c r="GV190" s="172"/>
      <c r="GW190" s="172"/>
      <c r="GX190" s="172"/>
      <c r="GY190" s="172"/>
      <c r="GZ190" s="172"/>
      <c r="HA190" s="172"/>
      <c r="HB190" s="172"/>
      <c r="HC190" s="172"/>
      <c r="HD190" s="172"/>
      <c r="HE190" s="172"/>
      <c r="HF190" s="172"/>
      <c r="HG190" s="172"/>
      <c r="HH190" s="172"/>
      <c r="HI190" s="172"/>
      <c r="HJ190" s="172"/>
      <c r="HK190" s="172"/>
      <c r="HL190" s="172"/>
      <c r="HM190" s="172"/>
      <c r="HN190" s="172"/>
      <c r="HO190" s="172"/>
      <c r="HP190" s="172"/>
      <c r="HQ190" s="172"/>
      <c r="HR190" s="172"/>
      <c r="HS190" s="172"/>
      <c r="HT190" s="172"/>
      <c r="HU190" s="172"/>
      <c r="HV190" s="172"/>
      <c r="HW190" s="172"/>
      <c r="HX190" s="172"/>
      <c r="HY190" s="172"/>
      <c r="HZ190" s="172"/>
      <c r="IA190" s="172"/>
      <c r="IB190" s="172"/>
      <c r="IC190" s="172"/>
      <c r="ID190" s="172"/>
      <c r="IE190" s="172"/>
      <c r="IF190" s="172"/>
      <c r="IG190" s="172"/>
      <c r="IH190" s="172"/>
      <c r="II190" s="172"/>
      <c r="IJ190" s="172"/>
      <c r="IK190" s="172"/>
      <c r="IL190" s="172"/>
      <c r="IM190" s="172"/>
      <c r="IN190" s="172"/>
      <c r="IO190" s="172"/>
      <c r="IP190" s="172"/>
      <c r="IQ190" s="172"/>
      <c r="IR190" s="172"/>
      <c r="IS190" s="172"/>
      <c r="IT190" s="172"/>
      <c r="IU190" s="172"/>
      <c r="IV190" s="172"/>
      <c r="IW190" s="172"/>
      <c r="IX190" s="172"/>
      <c r="IY190" s="172"/>
      <c r="IZ190" s="172"/>
      <c r="JA190" s="172"/>
      <c r="JB190" s="172"/>
      <c r="JC190" s="172"/>
      <c r="JD190" s="172"/>
      <c r="JE190" s="172"/>
      <c r="JF190" s="172"/>
      <c r="JG190" s="172"/>
      <c r="JH190" s="172"/>
      <c r="JI190" s="172"/>
      <c r="JJ190" s="172"/>
      <c r="JK190" s="172"/>
      <c r="JL190" s="172"/>
      <c r="JM190" s="172"/>
      <c r="JN190" s="172"/>
      <c r="JO190" s="172"/>
      <c r="JP190" s="172"/>
      <c r="JQ190" s="172"/>
      <c r="JR190" s="172"/>
      <c r="JS190" s="172"/>
      <c r="JT190" s="172"/>
      <c r="JU190" s="172"/>
      <c r="JV190" s="172"/>
      <c r="JW190" s="172"/>
      <c r="JX190" s="172"/>
      <c r="JY190" s="172"/>
      <c r="JZ190" s="172"/>
      <c r="KA190" s="172"/>
      <c r="KB190" s="172"/>
      <c r="KC190" s="172"/>
      <c r="KD190" s="172"/>
      <c r="KE190" s="172"/>
      <c r="KF190" s="172"/>
      <c r="KG190" s="172"/>
      <c r="KH190" s="172"/>
      <c r="KI190" s="172"/>
      <c r="KJ190" s="172"/>
      <c r="KK190" s="172"/>
      <c r="KL190" s="172"/>
      <c r="KM190" s="172"/>
      <c r="KN190" s="172"/>
      <c r="KO190" s="172"/>
      <c r="KP190" s="172"/>
      <c r="KQ190" s="172"/>
      <c r="KR190" s="172"/>
      <c r="KS190" s="172"/>
      <c r="KT190" s="172"/>
      <c r="KU190" s="172"/>
      <c r="KV190" s="172"/>
      <c r="KW190" s="172"/>
      <c r="KX190" s="172"/>
      <c r="KY190" s="172"/>
      <c r="KZ190" s="172"/>
      <c r="LA190" s="172"/>
      <c r="LB190" s="172"/>
      <c r="LC190" s="172"/>
      <c r="LD190" s="172"/>
      <c r="LE190" s="172"/>
      <c r="LF190" s="172"/>
      <c r="LG190" s="172"/>
      <c r="LH190" s="172"/>
      <c r="LI190" s="172"/>
      <c r="LJ190" s="172"/>
      <c r="LK190" s="172"/>
      <c r="LL190" s="172"/>
      <c r="LM190" s="172"/>
      <c r="LN190" s="172"/>
      <c r="LO190" s="172"/>
      <c r="LP190" s="172"/>
      <c r="LQ190" s="172"/>
      <c r="LR190" s="172"/>
      <c r="LS190" s="172"/>
      <c r="LT190" s="172"/>
      <c r="LU190" s="172"/>
      <c r="LV190" s="172"/>
      <c r="LW190" s="172"/>
      <c r="LX190" s="172"/>
      <c r="LY190" s="172"/>
      <c r="LZ190" s="172"/>
      <c r="MA190" s="172"/>
      <c r="MB190" s="172"/>
      <c r="MC190" s="172"/>
      <c r="MD190" s="172"/>
      <c r="ME190" s="172"/>
      <c r="MF190" s="172"/>
      <c r="MG190" s="172"/>
      <c r="MH190" s="172"/>
      <c r="MI190" s="172"/>
      <c r="MJ190" s="172"/>
      <c r="MK190" s="172"/>
      <c r="ML190" s="172"/>
      <c r="MM190" s="172"/>
      <c r="MN190" s="172"/>
      <c r="MO190" s="172"/>
      <c r="MP190" s="172"/>
      <c r="MQ190" s="172"/>
      <c r="MR190" s="172"/>
      <c r="MS190" s="172"/>
      <c r="MT190" s="172"/>
      <c r="MU190" s="172"/>
      <c r="MV190" s="172"/>
      <c r="MW190" s="172"/>
      <c r="MX190" s="172"/>
      <c r="MY190" s="172"/>
      <c r="MZ190" s="172"/>
      <c r="NA190" s="172"/>
      <c r="NB190" s="172"/>
      <c r="NC190" s="172"/>
      <c r="ND190" s="172"/>
      <c r="NE190" s="172"/>
      <c r="NF190" s="172"/>
      <c r="NG190" s="172"/>
      <c r="NH190" s="172"/>
      <c r="NI190" s="172"/>
      <c r="NJ190" s="172"/>
      <c r="NK190" s="172"/>
      <c r="NL190" s="172"/>
      <c r="NM190" s="172"/>
      <c r="NN190" s="172"/>
      <c r="NO190" s="172"/>
      <c r="NP190" s="172"/>
      <c r="NQ190" s="172"/>
      <c r="NR190" s="172"/>
      <c r="NS190" s="172"/>
      <c r="NT190" s="172"/>
      <c r="NU190" s="172"/>
      <c r="NV190" s="172"/>
      <c r="NW190" s="172"/>
      <c r="NX190" s="172"/>
      <c r="NY190" s="172"/>
      <c r="NZ190" s="172"/>
      <c r="OA190" s="172"/>
      <c r="OB190" s="172"/>
      <c r="OC190" s="172"/>
      <c r="OD190" s="172"/>
      <c r="OE190" s="172"/>
      <c r="OF190" s="172"/>
      <c r="OG190" s="172"/>
      <c r="OH190" s="172"/>
      <c r="OI190" s="172"/>
      <c r="OJ190" s="172"/>
      <c r="OK190" s="172"/>
      <c r="OL190" s="172"/>
      <c r="OM190" s="172"/>
      <c r="ON190" s="172"/>
      <c r="OO190" s="172"/>
      <c r="OP190" s="172"/>
      <c r="OQ190" s="172"/>
      <c r="OR190" s="172"/>
      <c r="OS190" s="172"/>
      <c r="OT190" s="172"/>
      <c r="OU190" s="172"/>
      <c r="OV190" s="172"/>
      <c r="OW190" s="172"/>
      <c r="OX190" s="172"/>
      <c r="OY190" s="172"/>
      <c r="OZ190" s="172"/>
      <c r="PA190" s="172"/>
      <c r="PB190" s="172"/>
      <c r="PC190" s="172"/>
      <c r="PD190" s="172"/>
      <c r="PE190" s="172"/>
      <c r="PF190" s="172"/>
      <c r="PG190" s="172"/>
      <c r="PH190" s="172"/>
      <c r="PI190" s="172"/>
      <c r="PJ190" s="172"/>
      <c r="PK190" s="172"/>
      <c r="PL190" s="172"/>
      <c r="PM190" s="172"/>
      <c r="PN190" s="172"/>
      <c r="PO190" s="172"/>
      <c r="PP190" s="172"/>
      <c r="PQ190" s="172"/>
      <c r="PR190" s="172"/>
      <c r="PS190" s="172"/>
      <c r="PT190" s="172"/>
      <c r="PU190" s="172"/>
      <c r="PV190" s="172"/>
      <c r="PW190" s="172"/>
      <c r="PX190" s="172"/>
      <c r="PY190" s="172"/>
      <c r="PZ190" s="172"/>
      <c r="QA190" s="172"/>
      <c r="QB190" s="172"/>
      <c r="QC190" s="172"/>
      <c r="QD190" s="172"/>
      <c r="QE190" s="172"/>
      <c r="QF190" s="172"/>
      <c r="QG190" s="172"/>
      <c r="QH190" s="172"/>
      <c r="QI190" s="172"/>
      <c r="QJ190" s="172"/>
      <c r="QK190" s="172"/>
      <c r="QL190" s="172"/>
      <c r="QM190" s="172"/>
      <c r="QN190" s="172"/>
      <c r="QO190" s="172"/>
      <c r="QP190" s="172"/>
      <c r="QQ190" s="172"/>
      <c r="QR190" s="172"/>
      <c r="QS190" s="172"/>
      <c r="QT190" s="172"/>
      <c r="QU190" s="172"/>
      <c r="QV190" s="172"/>
      <c r="QW190" s="172"/>
      <c r="QX190" s="172"/>
      <c r="QY190" s="172"/>
      <c r="QZ190" s="172"/>
      <c r="RA190" s="172"/>
      <c r="RB190" s="172"/>
      <c r="RC190" s="172"/>
      <c r="RD190" s="172"/>
      <c r="RE190" s="172"/>
      <c r="RF190" s="172"/>
      <c r="RG190" s="172"/>
      <c r="RH190" s="172"/>
      <c r="RI190" s="172"/>
      <c r="RJ190" s="172"/>
      <c r="RK190" s="172"/>
      <c r="RL190" s="172"/>
      <c r="RM190" s="172"/>
      <c r="RN190" s="172"/>
      <c r="RO190" s="172"/>
      <c r="RP190" s="172"/>
      <c r="RQ190" s="172"/>
      <c r="RR190" s="172"/>
      <c r="RS190" s="172"/>
      <c r="RT190" s="172"/>
      <c r="RU190" s="172"/>
      <c r="RV190" s="172"/>
      <c r="RW190" s="172"/>
      <c r="RX190" s="172"/>
      <c r="RY190" s="172"/>
      <c r="RZ190" s="172"/>
      <c r="SA190" s="172"/>
      <c r="SB190" s="172"/>
      <c r="SC190" s="172"/>
      <c r="SD190" s="172"/>
      <c r="SE190" s="172"/>
      <c r="SF190" s="172"/>
      <c r="SG190" s="172"/>
      <c r="SH190" s="172"/>
      <c r="SI190" s="172"/>
      <c r="SJ190" s="172"/>
      <c r="SK190" s="172"/>
      <c r="SL190" s="172"/>
      <c r="SM190" s="172"/>
      <c r="SN190" s="172"/>
      <c r="SO190" s="172"/>
      <c r="SP190" s="172"/>
      <c r="SQ190" s="172"/>
      <c r="SR190" s="172"/>
      <c r="SS190" s="172"/>
      <c r="ST190" s="172"/>
      <c r="SU190" s="172"/>
      <c r="SV190" s="172"/>
      <c r="SW190" s="172"/>
      <c r="SX190" s="172"/>
      <c r="SY190" s="172"/>
      <c r="SZ190" s="172"/>
      <c r="TA190" s="172"/>
      <c r="TB190" s="172"/>
      <c r="TC190" s="172"/>
      <c r="TD190" s="172"/>
      <c r="TE190" s="172"/>
      <c r="TF190" s="172"/>
      <c r="TG190" s="172"/>
      <c r="TH190" s="172"/>
      <c r="TI190" s="172"/>
      <c r="TJ190" s="172"/>
      <c r="TK190" s="172"/>
      <c r="TL190" s="172"/>
      <c r="TM190" s="172"/>
      <c r="TN190" s="172"/>
      <c r="TO190" s="172"/>
      <c r="TP190" s="172"/>
      <c r="TQ190" s="172"/>
      <c r="TR190" s="172"/>
      <c r="TS190" s="172"/>
      <c r="TT190" s="172"/>
      <c r="TU190" s="172"/>
      <c r="TV190" s="172"/>
      <c r="TW190" s="172"/>
      <c r="TX190" s="172"/>
      <c r="TY190" s="172"/>
      <c r="TZ190" s="172"/>
      <c r="UA190" s="172"/>
      <c r="UB190" s="172"/>
      <c r="UC190" s="172"/>
      <c r="UD190" s="172"/>
      <c r="UE190" s="172"/>
      <c r="UF190" s="172"/>
      <c r="UG190" s="172"/>
      <c r="UH190" s="172"/>
      <c r="UI190" s="172"/>
      <c r="UJ190" s="172"/>
      <c r="UK190" s="172"/>
      <c r="UL190" s="172"/>
      <c r="UM190" s="172"/>
      <c r="UN190" s="172"/>
      <c r="UO190" s="172"/>
      <c r="UP190" s="172"/>
      <c r="UQ190" s="172"/>
      <c r="UR190" s="172"/>
      <c r="US190" s="172"/>
      <c r="UT190" s="172"/>
      <c r="UU190" s="172"/>
      <c r="UV190" s="172"/>
      <c r="UW190" s="172"/>
      <c r="UX190" s="172"/>
      <c r="UY190" s="172"/>
      <c r="UZ190" s="172"/>
      <c r="VA190" s="172"/>
      <c r="VB190" s="172"/>
      <c r="VC190" s="172"/>
      <c r="VD190" s="172"/>
      <c r="VE190" s="172"/>
      <c r="VF190" s="172"/>
      <c r="VG190" s="172"/>
      <c r="VH190" s="172"/>
      <c r="VI190" s="172"/>
      <c r="VJ190" s="172"/>
      <c r="VK190" s="172"/>
      <c r="VL190" s="172"/>
      <c r="VM190" s="172"/>
      <c r="VN190" s="172"/>
      <c r="VO190" s="172"/>
      <c r="VP190" s="172"/>
      <c r="VQ190" s="172"/>
      <c r="VR190" s="172"/>
      <c r="VS190" s="172"/>
      <c r="VT190" s="172"/>
      <c r="VU190" s="172"/>
      <c r="VV190" s="172"/>
      <c r="VW190" s="172"/>
      <c r="VX190" s="172"/>
      <c r="VY190" s="172"/>
      <c r="VZ190" s="172"/>
      <c r="WA190" s="172"/>
      <c r="WB190" s="172"/>
      <c r="WC190" s="172"/>
      <c r="WD190" s="172"/>
      <c r="WE190" s="172"/>
      <c r="WF190" s="172"/>
      <c r="WG190" s="172"/>
      <c r="WH190" s="172"/>
      <c r="WI190" s="172"/>
      <c r="WJ190" s="172"/>
      <c r="WK190" s="172"/>
      <c r="WL190" s="172"/>
      <c r="WM190" s="172"/>
      <c r="WN190" s="172"/>
      <c r="WO190" s="172"/>
      <c r="WP190" s="172"/>
      <c r="WQ190" s="172"/>
      <c r="WR190" s="172"/>
      <c r="WS190" s="172"/>
      <c r="WT190" s="172"/>
      <c r="WU190" s="172"/>
      <c r="WV190" s="172"/>
      <c r="WW190" s="172"/>
      <c r="WX190" s="172"/>
      <c r="WY190" s="172"/>
      <c r="WZ190" s="172"/>
      <c r="XA190" s="172"/>
      <c r="XB190" s="172"/>
      <c r="XC190" s="172"/>
      <c r="XD190" s="172"/>
      <c r="XE190" s="172"/>
      <c r="XF190" s="172"/>
      <c r="XG190" s="172"/>
      <c r="XH190" s="172"/>
      <c r="XI190" s="172"/>
      <c r="XJ190" s="172"/>
      <c r="XK190" s="172"/>
      <c r="XL190" s="172"/>
      <c r="XM190" s="172"/>
      <c r="XN190" s="172"/>
      <c r="XO190" s="172"/>
      <c r="XP190" s="172"/>
      <c r="XQ190" s="172"/>
      <c r="XR190" s="172"/>
      <c r="XS190" s="172"/>
      <c r="XT190" s="172"/>
      <c r="XU190" s="172"/>
      <c r="XV190" s="172"/>
      <c r="XW190" s="172"/>
      <c r="XX190" s="172"/>
      <c r="XY190" s="172"/>
      <c r="XZ190" s="172"/>
      <c r="YA190" s="172"/>
      <c r="YB190" s="172"/>
      <c r="YC190" s="172"/>
      <c r="YD190" s="172"/>
      <c r="YE190" s="172"/>
      <c r="YF190" s="172"/>
      <c r="YG190" s="172"/>
      <c r="YH190" s="172"/>
      <c r="YI190" s="172"/>
      <c r="YJ190" s="172"/>
      <c r="YK190" s="172"/>
      <c r="YL190" s="172"/>
      <c r="YM190" s="172"/>
      <c r="YN190" s="172"/>
      <c r="YO190" s="172"/>
      <c r="YP190" s="172"/>
      <c r="YQ190" s="172"/>
      <c r="YR190" s="172"/>
      <c r="YS190" s="172"/>
      <c r="YT190" s="172"/>
      <c r="YU190" s="172"/>
      <c r="YV190" s="172"/>
      <c r="YW190" s="172"/>
      <c r="YX190" s="172"/>
      <c r="YY190" s="172"/>
      <c r="YZ190" s="172"/>
      <c r="ZA190" s="172"/>
      <c r="ZB190" s="172"/>
      <c r="ZC190" s="172"/>
      <c r="ZD190" s="172"/>
      <c r="ZE190" s="172"/>
      <c r="ZF190" s="172"/>
      <c r="ZG190" s="172"/>
      <c r="ZH190" s="172"/>
      <c r="ZI190" s="172"/>
      <c r="ZJ190" s="172"/>
      <c r="ZK190" s="172"/>
      <c r="ZL190" s="172"/>
      <c r="ZM190" s="172"/>
      <c r="ZN190" s="172"/>
      <c r="ZO190" s="172"/>
      <c r="ZP190" s="172"/>
      <c r="ZQ190" s="172"/>
      <c r="ZR190" s="172"/>
      <c r="ZS190" s="172"/>
      <c r="ZT190" s="172"/>
      <c r="ZU190" s="172"/>
      <c r="ZV190" s="172"/>
      <c r="ZW190" s="172"/>
      <c r="ZX190" s="172"/>
      <c r="ZY190" s="172"/>
      <c r="ZZ190" s="172"/>
      <c r="AAA190" s="172"/>
      <c r="AAB190" s="172"/>
      <c r="AAC190" s="172"/>
      <c r="AAD190" s="172"/>
      <c r="AAE190" s="172"/>
      <c r="AAF190" s="172"/>
      <c r="AAG190" s="172"/>
      <c r="AAH190" s="172"/>
      <c r="AAI190" s="172"/>
      <c r="AAJ190" s="172"/>
      <c r="AAK190" s="172"/>
      <c r="AAL190" s="172"/>
      <c r="AAM190" s="172"/>
      <c r="AAN190" s="172"/>
      <c r="AAO190" s="172"/>
      <c r="AAP190" s="172"/>
      <c r="AAQ190" s="172"/>
      <c r="AAR190" s="172"/>
      <c r="AAS190" s="172"/>
      <c r="AAT190" s="172"/>
      <c r="AAU190" s="172"/>
      <c r="AAV190" s="172"/>
      <c r="AAW190" s="172"/>
      <c r="AAX190" s="172"/>
      <c r="AAY190" s="172"/>
      <c r="AAZ190" s="172"/>
      <c r="ABA190" s="172"/>
      <c r="ABB190" s="172"/>
      <c r="ABC190" s="172"/>
      <c r="ABD190" s="172"/>
      <c r="ABE190" s="172"/>
      <c r="ABF190" s="172"/>
      <c r="ABG190" s="172"/>
      <c r="ABH190" s="172"/>
      <c r="ABI190" s="172"/>
      <c r="ABJ190" s="172"/>
      <c r="ABK190" s="172"/>
      <c r="ABL190" s="172"/>
      <c r="ABM190" s="172"/>
      <c r="ABN190" s="172"/>
      <c r="ABO190" s="172"/>
      <c r="ABP190" s="172"/>
      <c r="ABQ190" s="172"/>
      <c r="ABR190" s="172"/>
      <c r="ABS190" s="172"/>
      <c r="ABT190" s="172"/>
      <c r="ABU190" s="172"/>
      <c r="ABV190" s="172"/>
      <c r="ABW190" s="172"/>
      <c r="ABX190" s="172"/>
      <c r="ABY190" s="172"/>
      <c r="ABZ190" s="172"/>
      <c r="ACA190" s="172"/>
      <c r="ACB190" s="172"/>
      <c r="ACC190" s="172"/>
      <c r="ACD190" s="172"/>
      <c r="ACE190" s="172"/>
      <c r="ACF190" s="172"/>
      <c r="ACG190" s="172"/>
      <c r="ACH190" s="172"/>
      <c r="ACI190" s="172"/>
      <c r="ACJ190" s="172"/>
      <c r="ACK190" s="172"/>
      <c r="ACL190" s="172"/>
      <c r="ACM190" s="172"/>
      <c r="ACN190" s="172"/>
      <c r="ACO190" s="172"/>
      <c r="ACP190" s="172"/>
      <c r="ACQ190" s="172"/>
      <c r="ACR190" s="172"/>
      <c r="ACS190" s="172"/>
      <c r="ACT190" s="172"/>
      <c r="ACU190" s="172"/>
      <c r="ACV190" s="172"/>
      <c r="ACW190" s="172"/>
      <c r="ACX190" s="172"/>
      <c r="ACY190" s="172"/>
      <c r="ACZ190" s="172"/>
      <c r="ADA190" s="172"/>
      <c r="ADB190" s="172"/>
      <c r="ADC190" s="172"/>
      <c r="ADD190" s="172"/>
      <c r="ADE190" s="172"/>
      <c r="ADF190" s="172"/>
      <c r="ADG190" s="172"/>
      <c r="ADH190" s="172"/>
      <c r="ADI190" s="172"/>
      <c r="ADJ190" s="172"/>
      <c r="ADK190" s="172"/>
      <c r="ADL190" s="172"/>
      <c r="ADM190" s="172"/>
      <c r="ADN190" s="172"/>
      <c r="ADO190" s="172"/>
      <c r="ADP190" s="172"/>
      <c r="ADQ190" s="172"/>
      <c r="ADR190" s="172"/>
      <c r="ADS190" s="172"/>
      <c r="ADT190" s="172"/>
      <c r="ADU190" s="172"/>
      <c r="ADV190" s="172"/>
      <c r="ADW190" s="172"/>
      <c r="ADX190" s="172"/>
      <c r="ADY190" s="172"/>
      <c r="ADZ190" s="172"/>
      <c r="AEA190" s="172"/>
      <c r="AEB190" s="172"/>
      <c r="AEC190" s="172"/>
      <c r="AED190" s="172"/>
      <c r="AEE190" s="172"/>
      <c r="AEF190" s="172"/>
      <c r="AEG190" s="172"/>
      <c r="AEH190" s="172"/>
      <c r="AEI190" s="172"/>
      <c r="AEJ190" s="172"/>
      <c r="AEK190" s="172"/>
      <c r="AEL190" s="172"/>
      <c r="AEM190" s="172"/>
      <c r="AEN190" s="172"/>
      <c r="AEO190" s="172"/>
      <c r="AEP190" s="172"/>
      <c r="AEQ190" s="172"/>
      <c r="AER190" s="172"/>
      <c r="AES190" s="172"/>
      <c r="AET190" s="172"/>
      <c r="AEU190" s="172"/>
      <c r="AEV190" s="172"/>
      <c r="AEW190" s="172"/>
      <c r="AEX190" s="172"/>
      <c r="AEY190" s="172"/>
      <c r="AEZ190" s="172"/>
      <c r="AFA190" s="172"/>
      <c r="AFB190" s="172"/>
      <c r="AFC190" s="172"/>
      <c r="AFD190" s="172"/>
      <c r="AFE190" s="172"/>
      <c r="AFF190" s="172"/>
      <c r="AFG190" s="172"/>
      <c r="AFH190" s="172"/>
      <c r="AFI190" s="172"/>
      <c r="AFJ190" s="172"/>
      <c r="AFK190" s="172"/>
      <c r="AFL190" s="172"/>
      <c r="AFM190" s="172"/>
      <c r="AFN190" s="172"/>
      <c r="AFO190" s="172"/>
      <c r="AFP190" s="172"/>
      <c r="AFQ190" s="172"/>
      <c r="AFR190" s="172"/>
      <c r="AFS190" s="172"/>
      <c r="AFT190" s="172"/>
      <c r="AFU190" s="172"/>
      <c r="AFV190" s="172"/>
      <c r="AFW190" s="172"/>
      <c r="AFX190" s="172"/>
      <c r="AFY190" s="172"/>
      <c r="AFZ190" s="172"/>
      <c r="AGA190" s="172"/>
      <c r="AGB190" s="172"/>
      <c r="AGC190" s="172"/>
      <c r="AGD190" s="172"/>
      <c r="AGE190" s="172"/>
      <c r="AGF190" s="172"/>
      <c r="AGG190" s="172"/>
      <c r="AGH190" s="172"/>
      <c r="AGI190" s="172"/>
      <c r="AGJ190" s="172"/>
      <c r="AGK190" s="172"/>
      <c r="AGL190" s="172"/>
      <c r="AGM190" s="172"/>
      <c r="AGN190" s="172"/>
      <c r="AGO190" s="172"/>
      <c r="AGP190" s="172"/>
      <c r="AGQ190" s="172"/>
      <c r="AGR190" s="172"/>
      <c r="AGS190" s="172"/>
      <c r="AGT190" s="172"/>
      <c r="AGU190" s="172"/>
      <c r="AGV190" s="172"/>
      <c r="AGW190" s="172"/>
      <c r="AGX190" s="172"/>
      <c r="AGY190" s="172"/>
      <c r="AGZ190" s="172"/>
      <c r="AHA190" s="172"/>
      <c r="AHB190" s="172"/>
      <c r="AHC190" s="172"/>
      <c r="AHD190" s="172"/>
      <c r="AHE190" s="172"/>
      <c r="AHF190" s="172"/>
      <c r="AHG190" s="172"/>
      <c r="AHH190" s="172"/>
      <c r="AHI190" s="172"/>
      <c r="AHJ190" s="172"/>
      <c r="AHK190" s="172"/>
      <c r="AHL190" s="172"/>
      <c r="AHM190" s="172"/>
      <c r="AHN190" s="172"/>
      <c r="AHO190" s="172"/>
      <c r="AHP190" s="172"/>
      <c r="AHQ190" s="172"/>
      <c r="AHR190" s="172"/>
      <c r="AHS190" s="172"/>
      <c r="AHT190" s="172"/>
      <c r="AHU190" s="172"/>
      <c r="AHV190" s="172"/>
      <c r="AHW190" s="172"/>
      <c r="AHX190" s="172"/>
      <c r="AHY190" s="172"/>
      <c r="AHZ190" s="172"/>
      <c r="AIA190" s="172"/>
      <c r="AIB190" s="172"/>
      <c r="AIC190" s="172"/>
      <c r="AID190" s="172"/>
      <c r="AIE190" s="172"/>
      <c r="AIF190" s="172"/>
      <c r="AIG190" s="172"/>
      <c r="AIH190" s="172"/>
      <c r="AII190" s="172"/>
      <c r="AIJ190" s="172"/>
      <c r="AIK190" s="172"/>
      <c r="AIL190" s="172"/>
      <c r="AIM190" s="172"/>
      <c r="AIN190" s="172"/>
      <c r="AIO190" s="172"/>
      <c r="AIP190" s="172"/>
      <c r="AIQ190" s="172"/>
      <c r="AIR190" s="172"/>
      <c r="AIS190" s="172"/>
      <c r="AIT190" s="172"/>
      <c r="AIU190" s="172"/>
      <c r="AIV190" s="172"/>
      <c r="AIW190" s="172"/>
      <c r="AIX190" s="172"/>
      <c r="AIY190" s="172"/>
      <c r="AIZ190" s="172"/>
      <c r="AJA190" s="172"/>
      <c r="AJB190" s="172"/>
      <c r="AJC190" s="172"/>
      <c r="AJD190" s="172"/>
      <c r="AJE190" s="172"/>
      <c r="AJF190" s="172"/>
      <c r="AJG190" s="172"/>
      <c r="AJH190" s="172"/>
      <c r="AJI190" s="172"/>
      <c r="AJJ190" s="172"/>
      <c r="AJK190" s="172"/>
      <c r="AJL190" s="172"/>
      <c r="AJM190" s="172"/>
      <c r="AJN190" s="172"/>
      <c r="AJO190" s="172"/>
      <c r="AJP190" s="172"/>
      <c r="AJQ190" s="172"/>
      <c r="AJR190" s="172"/>
      <c r="AJS190" s="172"/>
      <c r="AJT190" s="172"/>
      <c r="AJU190" s="172"/>
      <c r="AJV190" s="172"/>
      <c r="AJW190" s="172"/>
      <c r="AJX190" s="172"/>
      <c r="AJY190" s="172"/>
      <c r="AJZ190" s="172"/>
      <c r="AKA190" s="172"/>
      <c r="AKB190" s="172"/>
      <c r="AKC190" s="172"/>
      <c r="AKD190" s="172"/>
      <c r="AKE190" s="172"/>
      <c r="AKF190" s="172"/>
      <c r="AKG190" s="172"/>
      <c r="AKH190" s="172"/>
      <c r="AKI190" s="172"/>
      <c r="AKJ190" s="172"/>
      <c r="AKK190" s="172"/>
      <c r="AKL190" s="172"/>
      <c r="AKM190" s="172"/>
      <c r="AKN190" s="172"/>
      <c r="AKO190" s="172"/>
      <c r="AKP190" s="172"/>
      <c r="AKQ190" s="172"/>
      <c r="AKR190" s="172"/>
      <c r="AKS190" s="172"/>
      <c r="AKT190" s="172"/>
      <c r="AKU190" s="172"/>
      <c r="AKV190" s="172"/>
      <c r="AKW190" s="172"/>
      <c r="AKX190" s="172"/>
      <c r="AKY190" s="172"/>
      <c r="AKZ190" s="172"/>
      <c r="ALA190" s="172"/>
      <c r="ALB190" s="172"/>
      <c r="ALC190" s="172"/>
      <c r="ALD190" s="172"/>
      <c r="ALE190" s="172"/>
      <c r="ALF190" s="172"/>
      <c r="ALG190" s="172"/>
      <c r="ALH190" s="172"/>
      <c r="ALI190" s="172"/>
      <c r="ALJ190" s="172"/>
      <c r="ALK190" s="172"/>
      <c r="ALL190" s="172"/>
      <c r="ALM190" s="172"/>
      <c r="ALN190" s="172"/>
      <c r="ALO190" s="172"/>
      <c r="ALP190" s="172"/>
      <c r="ALQ190" s="172"/>
      <c r="ALR190" s="172"/>
      <c r="ALS190" s="172"/>
      <c r="ALT190" s="172"/>
      <c r="ALU190" s="172"/>
      <c r="ALV190" s="172"/>
      <c r="ALW190" s="172"/>
      <c r="ALX190" s="172"/>
      <c r="ALY190" s="172"/>
      <c r="ALZ190" s="172"/>
      <c r="AMA190" s="172"/>
      <c r="AMB190" s="172"/>
      <c r="AMC190" s="172"/>
      <c r="AMD190" s="172"/>
      <c r="AME190" s="172"/>
      <c r="AMF190" s="172"/>
      <c r="AMG190" s="172"/>
      <c r="AMH190" s="172"/>
      <c r="AMI190" s="172"/>
      <c r="AMJ190" s="172"/>
      <c r="AMK190" s="172"/>
      <c r="AML190" s="172"/>
    </row>
    <row r="191" spans="1:1026" s="282" customFormat="1">
      <c r="A191" s="408" t="s">
        <v>641</v>
      </c>
      <c r="B191" s="408" t="s">
        <v>642</v>
      </c>
      <c r="C191" s="154">
        <f t="shared" si="234"/>
        <v>17</v>
      </c>
      <c r="D191" s="167">
        <f t="shared" si="235"/>
        <v>68</v>
      </c>
      <c r="E191" s="166" t="str">
        <f t="shared" si="236"/>
        <v>9C</v>
      </c>
      <c r="F191" s="367" t="str">
        <f t="shared" si="237"/>
        <v>1B</v>
      </c>
      <c r="G191" s="367" t="str">
        <f t="shared" si="238"/>
        <v>04</v>
      </c>
      <c r="H191" s="367" t="str">
        <f t="shared" si="239"/>
        <v>57</v>
      </c>
      <c r="I191" s="367" t="str">
        <f t="shared" si="240"/>
        <v>00</v>
      </c>
      <c r="J191" s="367" t="str">
        <f t="shared" si="241"/>
        <v>61</v>
      </c>
      <c r="K191" s="367" t="str">
        <f t="shared" si="242"/>
        <v>06</v>
      </c>
      <c r="L191" s="367" t="str">
        <f t="shared" si="243"/>
        <v>79</v>
      </c>
      <c r="M191" s="367" t="str">
        <f t="shared" si="244"/>
        <v>4</v>
      </c>
      <c r="N191" s="367" t="str">
        <f t="shared" si="245"/>
        <v/>
      </c>
      <c r="O191" s="156" t="str">
        <f t="shared" si="246"/>
        <v/>
      </c>
      <c r="P191" s="157" t="str">
        <f t="shared" si="247"/>
        <v>1</v>
      </c>
      <c r="Q191" s="158" t="str">
        <f t="shared" si="247"/>
        <v>0</v>
      </c>
      <c r="R191" s="158" t="str">
        <f t="shared" si="247"/>
        <v>0</v>
      </c>
      <c r="S191" s="159" t="str">
        <f t="shared" si="247"/>
        <v>1</v>
      </c>
      <c r="T191" s="158" t="str">
        <f t="shared" si="247"/>
        <v>1</v>
      </c>
      <c r="U191" s="158" t="str">
        <f t="shared" si="247"/>
        <v>1</v>
      </c>
      <c r="V191" s="158" t="str">
        <f t="shared" si="247"/>
        <v>0</v>
      </c>
      <c r="W191" s="159" t="str">
        <f t="shared" si="247"/>
        <v>0</v>
      </c>
      <c r="X191" s="158" t="str">
        <f t="shared" si="248"/>
        <v>0</v>
      </c>
      <c r="Y191" s="158" t="str">
        <f t="shared" si="248"/>
        <v>0</v>
      </c>
      <c r="Z191" s="158" t="str">
        <f t="shared" si="248"/>
        <v>0</v>
      </c>
      <c r="AA191" s="159" t="str">
        <f t="shared" si="248"/>
        <v>1</v>
      </c>
      <c r="AB191" s="161" t="str">
        <f t="shared" si="248"/>
        <v>1</v>
      </c>
      <c r="AC191" s="161" t="str">
        <f t="shared" si="248"/>
        <v>0</v>
      </c>
      <c r="AD191" s="158" t="str">
        <f t="shared" si="248"/>
        <v>1</v>
      </c>
      <c r="AE191" s="159" t="str">
        <f t="shared" si="248"/>
        <v>1</v>
      </c>
      <c r="AF191" s="367" t="str">
        <f t="shared" si="249"/>
        <v>0</v>
      </c>
      <c r="AG191" s="162" t="str">
        <f t="shared" si="249"/>
        <v>0</v>
      </c>
      <c r="AH191" s="163" t="str">
        <f t="shared" si="249"/>
        <v>0</v>
      </c>
      <c r="AI191" s="165" t="str">
        <f t="shared" si="249"/>
        <v>0</v>
      </c>
      <c r="AJ191" s="164" t="str">
        <f t="shared" si="249"/>
        <v>0</v>
      </c>
      <c r="AK191" s="164" t="str">
        <f t="shared" si="249"/>
        <v>1</v>
      </c>
      <c r="AL191" s="289" t="str">
        <f t="shared" si="249"/>
        <v>0</v>
      </c>
      <c r="AM191" s="165" t="str">
        <f t="shared" si="249"/>
        <v>0</v>
      </c>
      <c r="AN191" s="230" t="str">
        <f t="shared" si="250"/>
        <v>0</v>
      </c>
      <c r="AO191" s="230" t="str">
        <f t="shared" si="250"/>
        <v>1</v>
      </c>
      <c r="AP191" s="230" t="str">
        <f t="shared" si="250"/>
        <v>0</v>
      </c>
      <c r="AQ191" s="231" t="str">
        <f t="shared" si="250"/>
        <v>1</v>
      </c>
      <c r="AR191" s="230" t="str">
        <f t="shared" si="250"/>
        <v>0</v>
      </c>
      <c r="AS191" s="230" t="str">
        <f t="shared" si="250"/>
        <v>1</v>
      </c>
      <c r="AT191" s="230" t="str">
        <f t="shared" si="250"/>
        <v>1</v>
      </c>
      <c r="AU191" s="231" t="str">
        <f t="shared" si="250"/>
        <v>1</v>
      </c>
      <c r="AV191" s="230" t="str">
        <f t="shared" si="251"/>
        <v>0</v>
      </c>
      <c r="AW191" s="232" t="str">
        <f t="shared" si="251"/>
        <v>0</v>
      </c>
      <c r="AX191" s="232" t="str">
        <f t="shared" si="251"/>
        <v>0</v>
      </c>
      <c r="AY191" s="233" t="str">
        <f t="shared" si="251"/>
        <v>0</v>
      </c>
      <c r="AZ191" s="232" t="str">
        <f t="shared" si="251"/>
        <v>0</v>
      </c>
      <c r="BA191" s="232" t="str">
        <f t="shared" si="251"/>
        <v>0</v>
      </c>
      <c r="BB191" s="232" t="str">
        <f t="shared" si="251"/>
        <v>0</v>
      </c>
      <c r="BC191" s="233" t="str">
        <f t="shared" si="251"/>
        <v>0</v>
      </c>
      <c r="BD191" s="168" t="str">
        <f t="shared" si="252"/>
        <v>0</v>
      </c>
      <c r="BE191" s="168" t="str">
        <f t="shared" si="252"/>
        <v>1</v>
      </c>
      <c r="BF191" s="168" t="str">
        <f t="shared" si="252"/>
        <v>1</v>
      </c>
      <c r="BG191" s="169" t="str">
        <f t="shared" si="252"/>
        <v>0</v>
      </c>
      <c r="BH191" s="168" t="str">
        <f t="shared" si="252"/>
        <v>0</v>
      </c>
      <c r="BI191" s="168" t="str">
        <f t="shared" si="252"/>
        <v>0</v>
      </c>
      <c r="BJ191" s="168" t="str">
        <f t="shared" si="252"/>
        <v>0</v>
      </c>
      <c r="BK191" s="169" t="str">
        <f t="shared" si="252"/>
        <v>1</v>
      </c>
      <c r="BL191" s="168" t="str">
        <f t="shared" si="253"/>
        <v>0</v>
      </c>
      <c r="BM191" s="168" t="str">
        <f t="shared" si="253"/>
        <v>0</v>
      </c>
      <c r="BN191" s="168" t="str">
        <f t="shared" si="253"/>
        <v>0</v>
      </c>
      <c r="BO191" s="169" t="str">
        <f t="shared" si="253"/>
        <v>0</v>
      </c>
      <c r="BP191" s="168" t="str">
        <f t="shared" si="253"/>
        <v>0</v>
      </c>
      <c r="BQ191" s="168" t="str">
        <f t="shared" si="253"/>
        <v>1</v>
      </c>
      <c r="BR191" s="168" t="str">
        <f t="shared" si="253"/>
        <v>1</v>
      </c>
      <c r="BS191" s="169" t="str">
        <f t="shared" si="253"/>
        <v>0</v>
      </c>
      <c r="BT191" s="302" t="str">
        <f t="shared" si="254"/>
        <v>0</v>
      </c>
      <c r="BU191" s="302" t="str">
        <f t="shared" si="254"/>
        <v>1</v>
      </c>
      <c r="BV191" s="302" t="str">
        <f t="shared" si="254"/>
        <v>1</v>
      </c>
      <c r="BW191" s="303" t="str">
        <f t="shared" si="254"/>
        <v>1</v>
      </c>
      <c r="BX191" s="302" t="str">
        <f t="shared" si="254"/>
        <v>1</v>
      </c>
      <c r="BY191" s="302" t="str">
        <f t="shared" si="254"/>
        <v>0</v>
      </c>
      <c r="BZ191" s="302" t="str">
        <f t="shared" si="254"/>
        <v>0</v>
      </c>
      <c r="CA191" s="303" t="str">
        <f t="shared" si="254"/>
        <v>1</v>
      </c>
      <c r="CB191" s="164" t="str">
        <f t="shared" si="255"/>
        <v>0</v>
      </c>
      <c r="CC191" s="289" t="str">
        <f t="shared" si="255"/>
        <v>1</v>
      </c>
      <c r="CD191" s="340" t="str">
        <f t="shared" si="255"/>
        <v>0</v>
      </c>
      <c r="CE191" s="341" t="str">
        <f t="shared" si="255"/>
        <v>0</v>
      </c>
      <c r="CF191" s="340" t="str">
        <f t="shared" si="255"/>
        <v>0</v>
      </c>
      <c r="CG191" s="340" t="str">
        <f t="shared" si="255"/>
        <v>0</v>
      </c>
      <c r="CH191" s="340" t="str">
        <f t="shared" si="255"/>
        <v>0</v>
      </c>
      <c r="CI191" s="341" t="str">
        <f t="shared" si="255"/>
        <v>0</v>
      </c>
      <c r="CJ191" s="367"/>
      <c r="CK191" s="367"/>
      <c r="CL191" s="32" t="str">
        <f t="shared" si="223"/>
        <v>9C1B</v>
      </c>
      <c r="CM191" s="285">
        <f t="shared" si="256"/>
        <v>87</v>
      </c>
      <c r="CN191" s="285">
        <f t="shared" si="257"/>
        <v>97</v>
      </c>
      <c r="CO191" s="142">
        <f t="shared" si="258"/>
        <v>73.3</v>
      </c>
      <c r="CP191" s="142">
        <f t="shared" si="259"/>
        <v>22.944444444444443</v>
      </c>
      <c r="CQ191" s="154">
        <f t="shared" si="224"/>
        <v>2</v>
      </c>
      <c r="CR191" s="367"/>
      <c r="CS191" s="170">
        <f t="shared" si="260"/>
        <v>9</v>
      </c>
      <c r="CT191" s="23">
        <f t="shared" si="261"/>
        <v>12</v>
      </c>
      <c r="CU191" s="171">
        <f t="shared" si="262"/>
        <v>1</v>
      </c>
      <c r="CV191" s="23">
        <f t="shared" si="263"/>
        <v>11</v>
      </c>
      <c r="CW191" s="172">
        <f t="shared" si="264"/>
        <v>0</v>
      </c>
      <c r="CX191" s="24">
        <f t="shared" si="265"/>
        <v>4</v>
      </c>
      <c r="CY191" s="267">
        <f t="shared" si="266"/>
        <v>5</v>
      </c>
      <c r="CZ191" s="268">
        <f t="shared" si="267"/>
        <v>7</v>
      </c>
      <c r="DA191" s="267">
        <f t="shared" si="268"/>
        <v>0</v>
      </c>
      <c r="DB191" s="268">
        <f t="shared" si="269"/>
        <v>0</v>
      </c>
      <c r="DC191" s="173">
        <f t="shared" si="270"/>
        <v>6</v>
      </c>
      <c r="DD191" s="26">
        <f t="shared" si="271"/>
        <v>1</v>
      </c>
      <c r="DE191" s="173">
        <f t="shared" si="272"/>
        <v>0</v>
      </c>
      <c r="DF191" s="26">
        <f t="shared" si="273"/>
        <v>6</v>
      </c>
      <c r="DG191" s="326">
        <f t="shared" si="274"/>
        <v>7</v>
      </c>
      <c r="DH191" s="327">
        <f t="shared" si="275"/>
        <v>9</v>
      </c>
      <c r="DI191" s="172">
        <f t="shared" si="276"/>
        <v>4</v>
      </c>
      <c r="DJ191" s="24">
        <f t="shared" si="277"/>
        <v>0</v>
      </c>
      <c r="DK191" s="172"/>
      <c r="DL191" s="19">
        <f t="shared" si="278"/>
        <v>156</v>
      </c>
      <c r="DM191" s="19">
        <f t="shared" si="279"/>
        <v>27</v>
      </c>
      <c r="DN191" s="174">
        <f t="shared" si="280"/>
        <v>4</v>
      </c>
      <c r="DO191" s="278">
        <f t="shared" si="281"/>
        <v>87</v>
      </c>
      <c r="DP191" s="278">
        <f t="shared" si="282"/>
        <v>0</v>
      </c>
      <c r="DQ191" s="20">
        <f t="shared" si="283"/>
        <v>97</v>
      </c>
      <c r="DR191" s="20">
        <f t="shared" si="284"/>
        <v>6</v>
      </c>
      <c r="DS191" s="337">
        <f t="shared" si="285"/>
        <v>121</v>
      </c>
      <c r="DT191" s="174">
        <f t="shared" si="286"/>
        <v>64</v>
      </c>
      <c r="DU191" s="172">
        <f t="shared" si="287"/>
        <v>121</v>
      </c>
      <c r="DV191" s="172"/>
      <c r="DW191" s="172"/>
      <c r="DX191" s="172"/>
      <c r="DY191" s="172"/>
      <c r="DZ191" s="172"/>
      <c r="EA191" s="172"/>
      <c r="EB191" s="172"/>
      <c r="EC191" s="172"/>
      <c r="ED191" s="172"/>
      <c r="EE191" s="172"/>
      <c r="EF191" s="172"/>
      <c r="EG191" s="172"/>
      <c r="EH191" s="172"/>
      <c r="EI191" s="172"/>
      <c r="EJ191" s="172"/>
      <c r="EK191" s="172"/>
      <c r="EL191" s="172"/>
      <c r="EM191" s="172"/>
      <c r="EN191" s="172"/>
      <c r="EO191" s="172"/>
      <c r="EP191" s="172"/>
      <c r="EQ191" s="172"/>
      <c r="ER191" s="172"/>
      <c r="ES191" s="172"/>
      <c r="ET191" s="172"/>
      <c r="EU191" s="172"/>
      <c r="EV191" s="172"/>
      <c r="EW191" s="172"/>
      <c r="EX191" s="172"/>
      <c r="EY191" s="172"/>
      <c r="EZ191" s="172"/>
      <c r="FA191" s="172"/>
      <c r="FB191" s="172"/>
      <c r="FC191" s="172"/>
      <c r="FD191" s="172"/>
      <c r="FE191" s="172"/>
      <c r="FF191" s="172"/>
      <c r="FG191" s="172"/>
      <c r="FH191" s="172"/>
      <c r="FI191" s="172"/>
      <c r="FJ191" s="172"/>
      <c r="FK191" s="172"/>
      <c r="FL191" s="172"/>
      <c r="FM191" s="172"/>
      <c r="FN191" s="172"/>
      <c r="FO191" s="172"/>
      <c r="FP191" s="172"/>
      <c r="FQ191" s="172"/>
      <c r="FR191" s="172"/>
      <c r="FS191" s="172"/>
      <c r="FT191" s="172"/>
      <c r="FU191" s="172"/>
      <c r="FV191" s="172"/>
      <c r="FW191" s="172"/>
      <c r="FX191" s="172"/>
      <c r="FY191" s="172"/>
      <c r="FZ191" s="172"/>
      <c r="GA191" s="172"/>
      <c r="GB191" s="172"/>
      <c r="GC191" s="172"/>
      <c r="GD191" s="172"/>
      <c r="GE191" s="172"/>
      <c r="GF191" s="172"/>
      <c r="GG191" s="172"/>
      <c r="GH191" s="172"/>
      <c r="GI191" s="172"/>
      <c r="GJ191" s="172"/>
      <c r="GK191" s="172"/>
      <c r="GL191" s="172"/>
      <c r="GM191" s="172"/>
      <c r="GN191" s="172"/>
      <c r="GO191" s="172"/>
      <c r="GP191" s="172"/>
      <c r="GQ191" s="172"/>
      <c r="GR191" s="172"/>
      <c r="GS191" s="172"/>
      <c r="GT191" s="172"/>
      <c r="GU191" s="172"/>
      <c r="GV191" s="172"/>
      <c r="GW191" s="172"/>
      <c r="GX191" s="172"/>
      <c r="GY191" s="172"/>
      <c r="GZ191" s="172"/>
      <c r="HA191" s="172"/>
      <c r="HB191" s="172"/>
      <c r="HC191" s="172"/>
      <c r="HD191" s="172"/>
      <c r="HE191" s="172"/>
      <c r="HF191" s="172"/>
      <c r="HG191" s="172"/>
      <c r="HH191" s="172"/>
      <c r="HI191" s="172"/>
      <c r="HJ191" s="172"/>
      <c r="HK191" s="172"/>
      <c r="HL191" s="172"/>
      <c r="HM191" s="172"/>
      <c r="HN191" s="172"/>
      <c r="HO191" s="172"/>
      <c r="HP191" s="172"/>
      <c r="HQ191" s="172"/>
      <c r="HR191" s="172"/>
      <c r="HS191" s="172"/>
      <c r="HT191" s="172"/>
      <c r="HU191" s="172"/>
      <c r="HV191" s="172"/>
      <c r="HW191" s="172"/>
      <c r="HX191" s="172"/>
      <c r="HY191" s="172"/>
      <c r="HZ191" s="172"/>
      <c r="IA191" s="172"/>
      <c r="IB191" s="172"/>
      <c r="IC191" s="172"/>
      <c r="ID191" s="172"/>
      <c r="IE191" s="172"/>
      <c r="IF191" s="172"/>
      <c r="IG191" s="172"/>
      <c r="IH191" s="172"/>
      <c r="II191" s="172"/>
      <c r="IJ191" s="172"/>
      <c r="IK191" s="172"/>
      <c r="IL191" s="172"/>
      <c r="IM191" s="172"/>
      <c r="IN191" s="172"/>
      <c r="IO191" s="172"/>
      <c r="IP191" s="172"/>
      <c r="IQ191" s="172"/>
      <c r="IR191" s="172"/>
      <c r="IS191" s="172"/>
      <c r="IT191" s="172"/>
      <c r="IU191" s="172"/>
      <c r="IV191" s="172"/>
      <c r="IW191" s="172"/>
      <c r="IX191" s="172"/>
      <c r="IY191" s="172"/>
      <c r="IZ191" s="172"/>
      <c r="JA191" s="172"/>
      <c r="JB191" s="172"/>
      <c r="JC191" s="172"/>
      <c r="JD191" s="172"/>
      <c r="JE191" s="172"/>
      <c r="JF191" s="172"/>
      <c r="JG191" s="172"/>
      <c r="JH191" s="172"/>
      <c r="JI191" s="172"/>
      <c r="JJ191" s="172"/>
      <c r="JK191" s="172"/>
      <c r="JL191" s="172"/>
      <c r="JM191" s="172"/>
      <c r="JN191" s="172"/>
      <c r="JO191" s="172"/>
      <c r="JP191" s="172"/>
      <c r="JQ191" s="172"/>
      <c r="JR191" s="172"/>
      <c r="JS191" s="172"/>
      <c r="JT191" s="172"/>
      <c r="JU191" s="172"/>
      <c r="JV191" s="172"/>
      <c r="JW191" s="172"/>
      <c r="JX191" s="172"/>
      <c r="JY191" s="172"/>
      <c r="JZ191" s="172"/>
      <c r="KA191" s="172"/>
      <c r="KB191" s="172"/>
      <c r="KC191" s="172"/>
      <c r="KD191" s="172"/>
      <c r="KE191" s="172"/>
      <c r="KF191" s="172"/>
      <c r="KG191" s="172"/>
      <c r="KH191" s="172"/>
      <c r="KI191" s="172"/>
      <c r="KJ191" s="172"/>
      <c r="KK191" s="172"/>
      <c r="KL191" s="172"/>
      <c r="KM191" s="172"/>
      <c r="KN191" s="172"/>
      <c r="KO191" s="172"/>
      <c r="KP191" s="172"/>
      <c r="KQ191" s="172"/>
      <c r="KR191" s="172"/>
      <c r="KS191" s="172"/>
      <c r="KT191" s="172"/>
      <c r="KU191" s="172"/>
      <c r="KV191" s="172"/>
      <c r="KW191" s="172"/>
      <c r="KX191" s="172"/>
      <c r="KY191" s="172"/>
      <c r="KZ191" s="172"/>
      <c r="LA191" s="172"/>
      <c r="LB191" s="172"/>
      <c r="LC191" s="172"/>
      <c r="LD191" s="172"/>
      <c r="LE191" s="172"/>
      <c r="LF191" s="172"/>
      <c r="LG191" s="172"/>
      <c r="LH191" s="172"/>
      <c r="LI191" s="172"/>
      <c r="LJ191" s="172"/>
      <c r="LK191" s="172"/>
      <c r="LL191" s="172"/>
      <c r="LM191" s="172"/>
      <c r="LN191" s="172"/>
      <c r="LO191" s="172"/>
      <c r="LP191" s="172"/>
      <c r="LQ191" s="172"/>
      <c r="LR191" s="172"/>
      <c r="LS191" s="172"/>
      <c r="LT191" s="172"/>
      <c r="LU191" s="172"/>
      <c r="LV191" s="172"/>
      <c r="LW191" s="172"/>
      <c r="LX191" s="172"/>
      <c r="LY191" s="172"/>
      <c r="LZ191" s="172"/>
      <c r="MA191" s="172"/>
      <c r="MB191" s="172"/>
      <c r="MC191" s="172"/>
      <c r="MD191" s="172"/>
      <c r="ME191" s="172"/>
      <c r="MF191" s="172"/>
      <c r="MG191" s="172"/>
      <c r="MH191" s="172"/>
      <c r="MI191" s="172"/>
      <c r="MJ191" s="172"/>
      <c r="MK191" s="172"/>
      <c r="ML191" s="172"/>
      <c r="MM191" s="172"/>
      <c r="MN191" s="172"/>
      <c r="MO191" s="172"/>
      <c r="MP191" s="172"/>
      <c r="MQ191" s="172"/>
      <c r="MR191" s="172"/>
      <c r="MS191" s="172"/>
      <c r="MT191" s="172"/>
      <c r="MU191" s="172"/>
      <c r="MV191" s="172"/>
      <c r="MW191" s="172"/>
      <c r="MX191" s="172"/>
      <c r="MY191" s="172"/>
      <c r="MZ191" s="172"/>
      <c r="NA191" s="172"/>
      <c r="NB191" s="172"/>
      <c r="NC191" s="172"/>
      <c r="ND191" s="172"/>
      <c r="NE191" s="172"/>
      <c r="NF191" s="172"/>
      <c r="NG191" s="172"/>
      <c r="NH191" s="172"/>
      <c r="NI191" s="172"/>
      <c r="NJ191" s="172"/>
      <c r="NK191" s="172"/>
      <c r="NL191" s="172"/>
      <c r="NM191" s="172"/>
      <c r="NN191" s="172"/>
      <c r="NO191" s="172"/>
      <c r="NP191" s="172"/>
      <c r="NQ191" s="172"/>
      <c r="NR191" s="172"/>
      <c r="NS191" s="172"/>
      <c r="NT191" s="172"/>
      <c r="NU191" s="172"/>
      <c r="NV191" s="172"/>
      <c r="NW191" s="172"/>
      <c r="NX191" s="172"/>
      <c r="NY191" s="172"/>
      <c r="NZ191" s="172"/>
      <c r="OA191" s="172"/>
      <c r="OB191" s="172"/>
      <c r="OC191" s="172"/>
      <c r="OD191" s="172"/>
      <c r="OE191" s="172"/>
      <c r="OF191" s="172"/>
      <c r="OG191" s="172"/>
      <c r="OH191" s="172"/>
      <c r="OI191" s="172"/>
      <c r="OJ191" s="172"/>
      <c r="OK191" s="172"/>
      <c r="OL191" s="172"/>
      <c r="OM191" s="172"/>
      <c r="ON191" s="172"/>
      <c r="OO191" s="172"/>
      <c r="OP191" s="172"/>
      <c r="OQ191" s="172"/>
      <c r="OR191" s="172"/>
      <c r="OS191" s="172"/>
      <c r="OT191" s="172"/>
      <c r="OU191" s="172"/>
      <c r="OV191" s="172"/>
      <c r="OW191" s="172"/>
      <c r="OX191" s="172"/>
      <c r="OY191" s="172"/>
      <c r="OZ191" s="172"/>
      <c r="PA191" s="172"/>
      <c r="PB191" s="172"/>
      <c r="PC191" s="172"/>
      <c r="PD191" s="172"/>
      <c r="PE191" s="172"/>
      <c r="PF191" s="172"/>
      <c r="PG191" s="172"/>
      <c r="PH191" s="172"/>
      <c r="PI191" s="172"/>
      <c r="PJ191" s="172"/>
      <c r="PK191" s="172"/>
      <c r="PL191" s="172"/>
      <c r="PM191" s="172"/>
      <c r="PN191" s="172"/>
      <c r="PO191" s="172"/>
      <c r="PP191" s="172"/>
      <c r="PQ191" s="172"/>
      <c r="PR191" s="172"/>
      <c r="PS191" s="172"/>
      <c r="PT191" s="172"/>
      <c r="PU191" s="172"/>
      <c r="PV191" s="172"/>
      <c r="PW191" s="172"/>
      <c r="PX191" s="172"/>
      <c r="PY191" s="172"/>
      <c r="PZ191" s="172"/>
      <c r="QA191" s="172"/>
      <c r="QB191" s="172"/>
      <c r="QC191" s="172"/>
      <c r="QD191" s="172"/>
      <c r="QE191" s="172"/>
      <c r="QF191" s="172"/>
      <c r="QG191" s="172"/>
      <c r="QH191" s="172"/>
      <c r="QI191" s="172"/>
      <c r="QJ191" s="172"/>
      <c r="QK191" s="172"/>
      <c r="QL191" s="172"/>
      <c r="QM191" s="172"/>
      <c r="QN191" s="172"/>
      <c r="QO191" s="172"/>
      <c r="QP191" s="172"/>
      <c r="QQ191" s="172"/>
      <c r="QR191" s="172"/>
      <c r="QS191" s="172"/>
      <c r="QT191" s="172"/>
      <c r="QU191" s="172"/>
      <c r="QV191" s="172"/>
      <c r="QW191" s="172"/>
      <c r="QX191" s="172"/>
      <c r="QY191" s="172"/>
      <c r="QZ191" s="172"/>
      <c r="RA191" s="172"/>
      <c r="RB191" s="172"/>
      <c r="RC191" s="172"/>
      <c r="RD191" s="172"/>
      <c r="RE191" s="172"/>
      <c r="RF191" s="172"/>
      <c r="RG191" s="172"/>
      <c r="RH191" s="172"/>
      <c r="RI191" s="172"/>
      <c r="RJ191" s="172"/>
      <c r="RK191" s="172"/>
      <c r="RL191" s="172"/>
      <c r="RM191" s="172"/>
      <c r="RN191" s="172"/>
      <c r="RO191" s="172"/>
      <c r="RP191" s="172"/>
      <c r="RQ191" s="172"/>
      <c r="RR191" s="172"/>
      <c r="RS191" s="172"/>
      <c r="RT191" s="172"/>
      <c r="RU191" s="172"/>
      <c r="RV191" s="172"/>
      <c r="RW191" s="172"/>
      <c r="RX191" s="172"/>
      <c r="RY191" s="172"/>
      <c r="RZ191" s="172"/>
      <c r="SA191" s="172"/>
      <c r="SB191" s="172"/>
      <c r="SC191" s="172"/>
      <c r="SD191" s="172"/>
      <c r="SE191" s="172"/>
      <c r="SF191" s="172"/>
      <c r="SG191" s="172"/>
      <c r="SH191" s="172"/>
      <c r="SI191" s="172"/>
      <c r="SJ191" s="172"/>
      <c r="SK191" s="172"/>
      <c r="SL191" s="172"/>
      <c r="SM191" s="172"/>
      <c r="SN191" s="172"/>
      <c r="SO191" s="172"/>
      <c r="SP191" s="172"/>
      <c r="SQ191" s="172"/>
      <c r="SR191" s="172"/>
      <c r="SS191" s="172"/>
      <c r="ST191" s="172"/>
      <c r="SU191" s="172"/>
      <c r="SV191" s="172"/>
      <c r="SW191" s="172"/>
      <c r="SX191" s="172"/>
      <c r="SY191" s="172"/>
      <c r="SZ191" s="172"/>
      <c r="TA191" s="172"/>
      <c r="TB191" s="172"/>
      <c r="TC191" s="172"/>
      <c r="TD191" s="172"/>
      <c r="TE191" s="172"/>
      <c r="TF191" s="172"/>
      <c r="TG191" s="172"/>
      <c r="TH191" s="172"/>
      <c r="TI191" s="172"/>
      <c r="TJ191" s="172"/>
      <c r="TK191" s="172"/>
      <c r="TL191" s="172"/>
      <c r="TM191" s="172"/>
      <c r="TN191" s="172"/>
      <c r="TO191" s="172"/>
      <c r="TP191" s="172"/>
      <c r="TQ191" s="172"/>
      <c r="TR191" s="172"/>
      <c r="TS191" s="172"/>
      <c r="TT191" s="172"/>
      <c r="TU191" s="172"/>
      <c r="TV191" s="172"/>
      <c r="TW191" s="172"/>
      <c r="TX191" s="172"/>
      <c r="TY191" s="172"/>
      <c r="TZ191" s="172"/>
      <c r="UA191" s="172"/>
      <c r="UB191" s="172"/>
      <c r="UC191" s="172"/>
      <c r="UD191" s="172"/>
      <c r="UE191" s="172"/>
      <c r="UF191" s="172"/>
      <c r="UG191" s="172"/>
      <c r="UH191" s="172"/>
      <c r="UI191" s="172"/>
      <c r="UJ191" s="172"/>
      <c r="UK191" s="172"/>
      <c r="UL191" s="172"/>
      <c r="UM191" s="172"/>
      <c r="UN191" s="172"/>
      <c r="UO191" s="172"/>
      <c r="UP191" s="172"/>
      <c r="UQ191" s="172"/>
      <c r="UR191" s="172"/>
      <c r="US191" s="172"/>
      <c r="UT191" s="172"/>
      <c r="UU191" s="172"/>
      <c r="UV191" s="172"/>
      <c r="UW191" s="172"/>
      <c r="UX191" s="172"/>
      <c r="UY191" s="172"/>
      <c r="UZ191" s="172"/>
      <c r="VA191" s="172"/>
      <c r="VB191" s="172"/>
      <c r="VC191" s="172"/>
      <c r="VD191" s="172"/>
      <c r="VE191" s="172"/>
      <c r="VF191" s="172"/>
      <c r="VG191" s="172"/>
      <c r="VH191" s="172"/>
      <c r="VI191" s="172"/>
      <c r="VJ191" s="172"/>
      <c r="VK191" s="172"/>
      <c r="VL191" s="172"/>
      <c r="VM191" s="172"/>
      <c r="VN191" s="172"/>
      <c r="VO191" s="172"/>
      <c r="VP191" s="172"/>
      <c r="VQ191" s="172"/>
      <c r="VR191" s="172"/>
      <c r="VS191" s="172"/>
      <c r="VT191" s="172"/>
      <c r="VU191" s="172"/>
      <c r="VV191" s="172"/>
      <c r="VW191" s="172"/>
      <c r="VX191" s="172"/>
      <c r="VY191" s="172"/>
      <c r="VZ191" s="172"/>
      <c r="WA191" s="172"/>
      <c r="WB191" s="172"/>
      <c r="WC191" s="172"/>
      <c r="WD191" s="172"/>
      <c r="WE191" s="172"/>
      <c r="WF191" s="172"/>
      <c r="WG191" s="172"/>
      <c r="WH191" s="172"/>
      <c r="WI191" s="172"/>
      <c r="WJ191" s="172"/>
      <c r="WK191" s="172"/>
      <c r="WL191" s="172"/>
      <c r="WM191" s="172"/>
      <c r="WN191" s="172"/>
      <c r="WO191" s="172"/>
      <c r="WP191" s="172"/>
      <c r="WQ191" s="172"/>
      <c r="WR191" s="172"/>
      <c r="WS191" s="172"/>
      <c r="WT191" s="172"/>
      <c r="WU191" s="172"/>
      <c r="WV191" s="172"/>
      <c r="WW191" s="172"/>
      <c r="WX191" s="172"/>
      <c r="WY191" s="172"/>
      <c r="WZ191" s="172"/>
      <c r="XA191" s="172"/>
      <c r="XB191" s="172"/>
      <c r="XC191" s="172"/>
      <c r="XD191" s="172"/>
      <c r="XE191" s="172"/>
      <c r="XF191" s="172"/>
      <c r="XG191" s="172"/>
      <c r="XH191" s="172"/>
      <c r="XI191" s="172"/>
      <c r="XJ191" s="172"/>
      <c r="XK191" s="172"/>
      <c r="XL191" s="172"/>
      <c r="XM191" s="172"/>
      <c r="XN191" s="172"/>
      <c r="XO191" s="172"/>
      <c r="XP191" s="172"/>
      <c r="XQ191" s="172"/>
      <c r="XR191" s="172"/>
      <c r="XS191" s="172"/>
      <c r="XT191" s="172"/>
      <c r="XU191" s="172"/>
      <c r="XV191" s="172"/>
      <c r="XW191" s="172"/>
      <c r="XX191" s="172"/>
      <c r="XY191" s="172"/>
      <c r="XZ191" s="172"/>
      <c r="YA191" s="172"/>
      <c r="YB191" s="172"/>
      <c r="YC191" s="172"/>
      <c r="YD191" s="172"/>
      <c r="YE191" s="172"/>
      <c r="YF191" s="172"/>
      <c r="YG191" s="172"/>
      <c r="YH191" s="172"/>
      <c r="YI191" s="172"/>
      <c r="YJ191" s="172"/>
      <c r="YK191" s="172"/>
      <c r="YL191" s="172"/>
      <c r="YM191" s="172"/>
      <c r="YN191" s="172"/>
      <c r="YO191" s="172"/>
      <c r="YP191" s="172"/>
      <c r="YQ191" s="172"/>
      <c r="YR191" s="172"/>
      <c r="YS191" s="172"/>
      <c r="YT191" s="172"/>
      <c r="YU191" s="172"/>
      <c r="YV191" s="172"/>
      <c r="YW191" s="172"/>
      <c r="YX191" s="172"/>
      <c r="YY191" s="172"/>
      <c r="YZ191" s="172"/>
      <c r="ZA191" s="172"/>
      <c r="ZB191" s="172"/>
      <c r="ZC191" s="172"/>
      <c r="ZD191" s="172"/>
      <c r="ZE191" s="172"/>
      <c r="ZF191" s="172"/>
      <c r="ZG191" s="172"/>
      <c r="ZH191" s="172"/>
      <c r="ZI191" s="172"/>
      <c r="ZJ191" s="172"/>
      <c r="ZK191" s="172"/>
      <c r="ZL191" s="172"/>
      <c r="ZM191" s="172"/>
      <c r="ZN191" s="172"/>
      <c r="ZO191" s="172"/>
      <c r="ZP191" s="172"/>
      <c r="ZQ191" s="172"/>
      <c r="ZR191" s="172"/>
      <c r="ZS191" s="172"/>
      <c r="ZT191" s="172"/>
      <c r="ZU191" s="172"/>
      <c r="ZV191" s="172"/>
      <c r="ZW191" s="172"/>
      <c r="ZX191" s="172"/>
      <c r="ZY191" s="172"/>
      <c r="ZZ191" s="172"/>
      <c r="AAA191" s="172"/>
      <c r="AAB191" s="172"/>
      <c r="AAC191" s="172"/>
      <c r="AAD191" s="172"/>
      <c r="AAE191" s="172"/>
      <c r="AAF191" s="172"/>
      <c r="AAG191" s="172"/>
      <c r="AAH191" s="172"/>
      <c r="AAI191" s="172"/>
      <c r="AAJ191" s="172"/>
      <c r="AAK191" s="172"/>
      <c r="AAL191" s="172"/>
      <c r="AAM191" s="172"/>
      <c r="AAN191" s="172"/>
      <c r="AAO191" s="172"/>
      <c r="AAP191" s="172"/>
      <c r="AAQ191" s="172"/>
      <c r="AAR191" s="172"/>
      <c r="AAS191" s="172"/>
      <c r="AAT191" s="172"/>
      <c r="AAU191" s="172"/>
      <c r="AAV191" s="172"/>
      <c r="AAW191" s="172"/>
      <c r="AAX191" s="172"/>
      <c r="AAY191" s="172"/>
      <c r="AAZ191" s="172"/>
      <c r="ABA191" s="172"/>
      <c r="ABB191" s="172"/>
      <c r="ABC191" s="172"/>
      <c r="ABD191" s="172"/>
      <c r="ABE191" s="172"/>
      <c r="ABF191" s="172"/>
      <c r="ABG191" s="172"/>
      <c r="ABH191" s="172"/>
      <c r="ABI191" s="172"/>
      <c r="ABJ191" s="172"/>
      <c r="ABK191" s="172"/>
      <c r="ABL191" s="172"/>
      <c r="ABM191" s="172"/>
      <c r="ABN191" s="172"/>
      <c r="ABO191" s="172"/>
      <c r="ABP191" s="172"/>
      <c r="ABQ191" s="172"/>
      <c r="ABR191" s="172"/>
      <c r="ABS191" s="172"/>
      <c r="ABT191" s="172"/>
      <c r="ABU191" s="172"/>
      <c r="ABV191" s="172"/>
      <c r="ABW191" s="172"/>
      <c r="ABX191" s="172"/>
      <c r="ABY191" s="172"/>
      <c r="ABZ191" s="172"/>
      <c r="ACA191" s="172"/>
      <c r="ACB191" s="172"/>
      <c r="ACC191" s="172"/>
      <c r="ACD191" s="172"/>
      <c r="ACE191" s="172"/>
      <c r="ACF191" s="172"/>
      <c r="ACG191" s="172"/>
      <c r="ACH191" s="172"/>
      <c r="ACI191" s="172"/>
      <c r="ACJ191" s="172"/>
      <c r="ACK191" s="172"/>
      <c r="ACL191" s="172"/>
      <c r="ACM191" s="172"/>
      <c r="ACN191" s="172"/>
      <c r="ACO191" s="172"/>
      <c r="ACP191" s="172"/>
      <c r="ACQ191" s="172"/>
      <c r="ACR191" s="172"/>
      <c r="ACS191" s="172"/>
      <c r="ACT191" s="172"/>
      <c r="ACU191" s="172"/>
      <c r="ACV191" s="172"/>
      <c r="ACW191" s="172"/>
      <c r="ACX191" s="172"/>
      <c r="ACY191" s="172"/>
      <c r="ACZ191" s="172"/>
      <c r="ADA191" s="172"/>
      <c r="ADB191" s="172"/>
      <c r="ADC191" s="172"/>
      <c r="ADD191" s="172"/>
      <c r="ADE191" s="172"/>
      <c r="ADF191" s="172"/>
      <c r="ADG191" s="172"/>
      <c r="ADH191" s="172"/>
      <c r="ADI191" s="172"/>
      <c r="ADJ191" s="172"/>
      <c r="ADK191" s="172"/>
      <c r="ADL191" s="172"/>
      <c r="ADM191" s="172"/>
      <c r="ADN191" s="172"/>
      <c r="ADO191" s="172"/>
      <c r="ADP191" s="172"/>
      <c r="ADQ191" s="172"/>
      <c r="ADR191" s="172"/>
      <c r="ADS191" s="172"/>
      <c r="ADT191" s="172"/>
      <c r="ADU191" s="172"/>
      <c r="ADV191" s="172"/>
      <c r="ADW191" s="172"/>
      <c r="ADX191" s="172"/>
      <c r="ADY191" s="172"/>
      <c r="ADZ191" s="172"/>
      <c r="AEA191" s="172"/>
      <c r="AEB191" s="172"/>
      <c r="AEC191" s="172"/>
      <c r="AED191" s="172"/>
      <c r="AEE191" s="172"/>
      <c r="AEF191" s="172"/>
      <c r="AEG191" s="172"/>
      <c r="AEH191" s="172"/>
      <c r="AEI191" s="172"/>
      <c r="AEJ191" s="172"/>
      <c r="AEK191" s="172"/>
      <c r="AEL191" s="172"/>
      <c r="AEM191" s="172"/>
      <c r="AEN191" s="172"/>
      <c r="AEO191" s="172"/>
      <c r="AEP191" s="172"/>
      <c r="AEQ191" s="172"/>
      <c r="AER191" s="172"/>
      <c r="AES191" s="172"/>
      <c r="AET191" s="172"/>
      <c r="AEU191" s="172"/>
      <c r="AEV191" s="172"/>
      <c r="AEW191" s="172"/>
      <c r="AEX191" s="172"/>
      <c r="AEY191" s="172"/>
      <c r="AEZ191" s="172"/>
      <c r="AFA191" s="172"/>
      <c r="AFB191" s="172"/>
      <c r="AFC191" s="172"/>
      <c r="AFD191" s="172"/>
      <c r="AFE191" s="172"/>
      <c r="AFF191" s="172"/>
      <c r="AFG191" s="172"/>
      <c r="AFH191" s="172"/>
      <c r="AFI191" s="172"/>
      <c r="AFJ191" s="172"/>
      <c r="AFK191" s="172"/>
      <c r="AFL191" s="172"/>
      <c r="AFM191" s="172"/>
      <c r="AFN191" s="172"/>
      <c r="AFO191" s="172"/>
      <c r="AFP191" s="172"/>
      <c r="AFQ191" s="172"/>
      <c r="AFR191" s="172"/>
      <c r="AFS191" s="172"/>
      <c r="AFT191" s="172"/>
      <c r="AFU191" s="172"/>
      <c r="AFV191" s="172"/>
      <c r="AFW191" s="172"/>
      <c r="AFX191" s="172"/>
      <c r="AFY191" s="172"/>
      <c r="AFZ191" s="172"/>
      <c r="AGA191" s="172"/>
      <c r="AGB191" s="172"/>
      <c r="AGC191" s="172"/>
      <c r="AGD191" s="172"/>
      <c r="AGE191" s="172"/>
      <c r="AGF191" s="172"/>
      <c r="AGG191" s="172"/>
      <c r="AGH191" s="172"/>
      <c r="AGI191" s="172"/>
      <c r="AGJ191" s="172"/>
      <c r="AGK191" s="172"/>
      <c r="AGL191" s="172"/>
      <c r="AGM191" s="172"/>
      <c r="AGN191" s="172"/>
      <c r="AGO191" s="172"/>
      <c r="AGP191" s="172"/>
      <c r="AGQ191" s="172"/>
      <c r="AGR191" s="172"/>
      <c r="AGS191" s="172"/>
      <c r="AGT191" s="172"/>
      <c r="AGU191" s="172"/>
      <c r="AGV191" s="172"/>
      <c r="AGW191" s="172"/>
      <c r="AGX191" s="172"/>
      <c r="AGY191" s="172"/>
      <c r="AGZ191" s="172"/>
      <c r="AHA191" s="172"/>
      <c r="AHB191" s="172"/>
      <c r="AHC191" s="172"/>
      <c r="AHD191" s="172"/>
      <c r="AHE191" s="172"/>
      <c r="AHF191" s="172"/>
      <c r="AHG191" s="172"/>
      <c r="AHH191" s="172"/>
      <c r="AHI191" s="172"/>
      <c r="AHJ191" s="172"/>
      <c r="AHK191" s="172"/>
      <c r="AHL191" s="172"/>
      <c r="AHM191" s="172"/>
      <c r="AHN191" s="172"/>
      <c r="AHO191" s="172"/>
      <c r="AHP191" s="172"/>
      <c r="AHQ191" s="172"/>
      <c r="AHR191" s="172"/>
      <c r="AHS191" s="172"/>
      <c r="AHT191" s="172"/>
      <c r="AHU191" s="172"/>
      <c r="AHV191" s="172"/>
      <c r="AHW191" s="172"/>
      <c r="AHX191" s="172"/>
      <c r="AHY191" s="172"/>
      <c r="AHZ191" s="172"/>
      <c r="AIA191" s="172"/>
      <c r="AIB191" s="172"/>
      <c r="AIC191" s="172"/>
      <c r="AID191" s="172"/>
      <c r="AIE191" s="172"/>
      <c r="AIF191" s="172"/>
      <c r="AIG191" s="172"/>
      <c r="AIH191" s="172"/>
      <c r="AII191" s="172"/>
      <c r="AIJ191" s="172"/>
      <c r="AIK191" s="172"/>
      <c r="AIL191" s="172"/>
      <c r="AIM191" s="172"/>
      <c r="AIN191" s="172"/>
      <c r="AIO191" s="172"/>
      <c r="AIP191" s="172"/>
      <c r="AIQ191" s="172"/>
      <c r="AIR191" s="172"/>
      <c r="AIS191" s="172"/>
      <c r="AIT191" s="172"/>
      <c r="AIU191" s="172"/>
      <c r="AIV191" s="172"/>
      <c r="AIW191" s="172"/>
      <c r="AIX191" s="172"/>
      <c r="AIY191" s="172"/>
      <c r="AIZ191" s="172"/>
      <c r="AJA191" s="172"/>
      <c r="AJB191" s="172"/>
      <c r="AJC191" s="172"/>
      <c r="AJD191" s="172"/>
      <c r="AJE191" s="172"/>
      <c r="AJF191" s="172"/>
      <c r="AJG191" s="172"/>
      <c r="AJH191" s="172"/>
      <c r="AJI191" s="172"/>
      <c r="AJJ191" s="172"/>
      <c r="AJK191" s="172"/>
      <c r="AJL191" s="172"/>
      <c r="AJM191" s="172"/>
      <c r="AJN191" s="172"/>
      <c r="AJO191" s="172"/>
      <c r="AJP191" s="172"/>
      <c r="AJQ191" s="172"/>
      <c r="AJR191" s="172"/>
      <c r="AJS191" s="172"/>
      <c r="AJT191" s="172"/>
      <c r="AJU191" s="172"/>
      <c r="AJV191" s="172"/>
      <c r="AJW191" s="172"/>
      <c r="AJX191" s="172"/>
      <c r="AJY191" s="172"/>
      <c r="AJZ191" s="172"/>
      <c r="AKA191" s="172"/>
      <c r="AKB191" s="172"/>
      <c r="AKC191" s="172"/>
      <c r="AKD191" s="172"/>
      <c r="AKE191" s="172"/>
      <c r="AKF191" s="172"/>
      <c r="AKG191" s="172"/>
      <c r="AKH191" s="172"/>
      <c r="AKI191" s="172"/>
      <c r="AKJ191" s="172"/>
      <c r="AKK191" s="172"/>
      <c r="AKL191" s="172"/>
      <c r="AKM191" s="172"/>
      <c r="AKN191" s="172"/>
      <c r="AKO191" s="172"/>
      <c r="AKP191" s="172"/>
      <c r="AKQ191" s="172"/>
      <c r="AKR191" s="172"/>
      <c r="AKS191" s="172"/>
      <c r="AKT191" s="172"/>
      <c r="AKU191" s="172"/>
      <c r="AKV191" s="172"/>
      <c r="AKW191" s="172"/>
      <c r="AKX191" s="172"/>
      <c r="AKY191" s="172"/>
      <c r="AKZ191" s="172"/>
      <c r="ALA191" s="172"/>
      <c r="ALB191" s="172"/>
      <c r="ALC191" s="172"/>
      <c r="ALD191" s="172"/>
      <c r="ALE191" s="172"/>
      <c r="ALF191" s="172"/>
      <c r="ALG191" s="172"/>
      <c r="ALH191" s="172"/>
      <c r="ALI191" s="172"/>
      <c r="ALJ191" s="172"/>
      <c r="ALK191" s="172"/>
      <c r="ALL191" s="172"/>
      <c r="ALM191" s="172"/>
      <c r="ALN191" s="172"/>
      <c r="ALO191" s="172"/>
      <c r="ALP191" s="172"/>
      <c r="ALQ191" s="172"/>
      <c r="ALR191" s="172"/>
      <c r="ALS191" s="172"/>
      <c r="ALT191" s="172"/>
      <c r="ALU191" s="172"/>
      <c r="ALV191" s="172"/>
      <c r="ALW191" s="172"/>
      <c r="ALX191" s="172"/>
      <c r="ALY191" s="172"/>
      <c r="ALZ191" s="172"/>
      <c r="AMA191" s="172"/>
      <c r="AMB191" s="172"/>
      <c r="AMC191" s="172"/>
      <c r="AMD191" s="172"/>
      <c r="AME191" s="172"/>
      <c r="AMF191" s="172"/>
      <c r="AMG191" s="172"/>
      <c r="AMH191" s="172"/>
      <c r="AMI191" s="172"/>
      <c r="AMJ191" s="172"/>
      <c r="AMK191" s="172"/>
      <c r="AML191" s="172"/>
    </row>
    <row r="192" spans="1:1026" s="282" customFormat="1">
      <c r="A192" s="408" t="s">
        <v>643</v>
      </c>
      <c r="B192" s="408" t="s">
        <v>644</v>
      </c>
      <c r="C192" s="154">
        <f t="shared" si="234"/>
        <v>17</v>
      </c>
      <c r="D192" s="167">
        <f t="shared" si="235"/>
        <v>68</v>
      </c>
      <c r="E192" s="166" t="str">
        <f t="shared" si="236"/>
        <v>9C</v>
      </c>
      <c r="F192" s="367" t="str">
        <f t="shared" si="237"/>
        <v>1B</v>
      </c>
      <c r="G192" s="367" t="str">
        <f t="shared" si="238"/>
        <v>08</v>
      </c>
      <c r="H192" s="367" t="str">
        <f t="shared" si="239"/>
        <v>57</v>
      </c>
      <c r="I192" s="367" t="str">
        <f t="shared" si="240"/>
        <v>00</v>
      </c>
      <c r="J192" s="367" t="str">
        <f t="shared" si="241"/>
        <v>60</v>
      </c>
      <c r="K192" s="367" t="str">
        <f t="shared" si="242"/>
        <v>06</v>
      </c>
      <c r="L192" s="367" t="str">
        <f t="shared" si="243"/>
        <v>7C</v>
      </c>
      <c r="M192" s="367" t="str">
        <f t="shared" si="244"/>
        <v>4</v>
      </c>
      <c r="N192" s="367" t="str">
        <f t="shared" si="245"/>
        <v/>
      </c>
      <c r="O192" s="156" t="str">
        <f t="shared" si="246"/>
        <v/>
      </c>
      <c r="P192" s="157" t="str">
        <f t="shared" si="247"/>
        <v>1</v>
      </c>
      <c r="Q192" s="158" t="str">
        <f t="shared" si="247"/>
        <v>0</v>
      </c>
      <c r="R192" s="158" t="str">
        <f t="shared" si="247"/>
        <v>0</v>
      </c>
      <c r="S192" s="159" t="str">
        <f t="shared" si="247"/>
        <v>1</v>
      </c>
      <c r="T192" s="158" t="str">
        <f t="shared" si="247"/>
        <v>1</v>
      </c>
      <c r="U192" s="158" t="str">
        <f t="shared" si="247"/>
        <v>1</v>
      </c>
      <c r="V192" s="158" t="str">
        <f t="shared" si="247"/>
        <v>0</v>
      </c>
      <c r="W192" s="159" t="str">
        <f t="shared" si="247"/>
        <v>0</v>
      </c>
      <c r="X192" s="158" t="str">
        <f t="shared" si="248"/>
        <v>0</v>
      </c>
      <c r="Y192" s="158" t="str">
        <f t="shared" si="248"/>
        <v>0</v>
      </c>
      <c r="Z192" s="158" t="str">
        <f t="shared" si="248"/>
        <v>0</v>
      </c>
      <c r="AA192" s="159" t="str">
        <f t="shared" si="248"/>
        <v>1</v>
      </c>
      <c r="AB192" s="161" t="str">
        <f t="shared" si="248"/>
        <v>1</v>
      </c>
      <c r="AC192" s="161" t="str">
        <f t="shared" si="248"/>
        <v>0</v>
      </c>
      <c r="AD192" s="158" t="str">
        <f t="shared" si="248"/>
        <v>1</v>
      </c>
      <c r="AE192" s="159" t="str">
        <f t="shared" si="248"/>
        <v>1</v>
      </c>
      <c r="AF192" s="367" t="str">
        <f t="shared" si="249"/>
        <v>0</v>
      </c>
      <c r="AG192" s="162" t="str">
        <f t="shared" si="249"/>
        <v>0</v>
      </c>
      <c r="AH192" s="163" t="str">
        <f t="shared" si="249"/>
        <v>0</v>
      </c>
      <c r="AI192" s="165" t="str">
        <f t="shared" si="249"/>
        <v>0</v>
      </c>
      <c r="AJ192" s="164" t="str">
        <f t="shared" si="249"/>
        <v>1</v>
      </c>
      <c r="AK192" s="164" t="str">
        <f t="shared" si="249"/>
        <v>0</v>
      </c>
      <c r="AL192" s="289" t="str">
        <f t="shared" si="249"/>
        <v>0</v>
      </c>
      <c r="AM192" s="165" t="str">
        <f t="shared" si="249"/>
        <v>0</v>
      </c>
      <c r="AN192" s="230" t="str">
        <f t="shared" si="250"/>
        <v>0</v>
      </c>
      <c r="AO192" s="230" t="str">
        <f t="shared" si="250"/>
        <v>1</v>
      </c>
      <c r="AP192" s="230" t="str">
        <f t="shared" si="250"/>
        <v>0</v>
      </c>
      <c r="AQ192" s="231" t="str">
        <f t="shared" si="250"/>
        <v>1</v>
      </c>
      <c r="AR192" s="230" t="str">
        <f t="shared" si="250"/>
        <v>0</v>
      </c>
      <c r="AS192" s="230" t="str">
        <f t="shared" si="250"/>
        <v>1</v>
      </c>
      <c r="AT192" s="230" t="str">
        <f t="shared" si="250"/>
        <v>1</v>
      </c>
      <c r="AU192" s="231" t="str">
        <f t="shared" si="250"/>
        <v>1</v>
      </c>
      <c r="AV192" s="230" t="str">
        <f t="shared" si="251"/>
        <v>0</v>
      </c>
      <c r="AW192" s="232" t="str">
        <f t="shared" si="251"/>
        <v>0</v>
      </c>
      <c r="AX192" s="232" t="str">
        <f t="shared" si="251"/>
        <v>0</v>
      </c>
      <c r="AY192" s="233" t="str">
        <f t="shared" si="251"/>
        <v>0</v>
      </c>
      <c r="AZ192" s="232" t="str">
        <f t="shared" si="251"/>
        <v>0</v>
      </c>
      <c r="BA192" s="232" t="str">
        <f t="shared" si="251"/>
        <v>0</v>
      </c>
      <c r="BB192" s="232" t="str">
        <f t="shared" si="251"/>
        <v>0</v>
      </c>
      <c r="BC192" s="233" t="str">
        <f t="shared" si="251"/>
        <v>0</v>
      </c>
      <c r="BD192" s="168" t="str">
        <f t="shared" si="252"/>
        <v>0</v>
      </c>
      <c r="BE192" s="168" t="str">
        <f t="shared" si="252"/>
        <v>1</v>
      </c>
      <c r="BF192" s="168" t="str">
        <f t="shared" si="252"/>
        <v>1</v>
      </c>
      <c r="BG192" s="169" t="str">
        <f t="shared" si="252"/>
        <v>0</v>
      </c>
      <c r="BH192" s="168" t="str">
        <f t="shared" si="252"/>
        <v>0</v>
      </c>
      <c r="BI192" s="168" t="str">
        <f t="shared" si="252"/>
        <v>0</v>
      </c>
      <c r="BJ192" s="168" t="str">
        <f t="shared" si="252"/>
        <v>0</v>
      </c>
      <c r="BK192" s="169" t="str">
        <f t="shared" si="252"/>
        <v>0</v>
      </c>
      <c r="BL192" s="168" t="str">
        <f t="shared" si="253"/>
        <v>0</v>
      </c>
      <c r="BM192" s="168" t="str">
        <f t="shared" si="253"/>
        <v>0</v>
      </c>
      <c r="BN192" s="168" t="str">
        <f t="shared" si="253"/>
        <v>0</v>
      </c>
      <c r="BO192" s="169" t="str">
        <f t="shared" si="253"/>
        <v>0</v>
      </c>
      <c r="BP192" s="168" t="str">
        <f t="shared" si="253"/>
        <v>0</v>
      </c>
      <c r="BQ192" s="168" t="str">
        <f t="shared" si="253"/>
        <v>1</v>
      </c>
      <c r="BR192" s="168" t="str">
        <f t="shared" si="253"/>
        <v>1</v>
      </c>
      <c r="BS192" s="169" t="str">
        <f t="shared" si="253"/>
        <v>0</v>
      </c>
      <c r="BT192" s="302" t="str">
        <f t="shared" si="254"/>
        <v>0</v>
      </c>
      <c r="BU192" s="302" t="str">
        <f t="shared" si="254"/>
        <v>1</v>
      </c>
      <c r="BV192" s="302" t="str">
        <f t="shared" si="254"/>
        <v>1</v>
      </c>
      <c r="BW192" s="303" t="str">
        <f t="shared" si="254"/>
        <v>1</v>
      </c>
      <c r="BX192" s="302" t="str">
        <f t="shared" si="254"/>
        <v>1</v>
      </c>
      <c r="BY192" s="302" t="str">
        <f t="shared" si="254"/>
        <v>1</v>
      </c>
      <c r="BZ192" s="302" t="str">
        <f t="shared" si="254"/>
        <v>0</v>
      </c>
      <c r="CA192" s="303" t="str">
        <f t="shared" si="254"/>
        <v>0</v>
      </c>
      <c r="CB192" s="164" t="str">
        <f t="shared" si="255"/>
        <v>0</v>
      </c>
      <c r="CC192" s="289" t="str">
        <f t="shared" si="255"/>
        <v>1</v>
      </c>
      <c r="CD192" s="340" t="str">
        <f t="shared" si="255"/>
        <v>0</v>
      </c>
      <c r="CE192" s="341" t="str">
        <f t="shared" si="255"/>
        <v>0</v>
      </c>
      <c r="CF192" s="340" t="str">
        <f t="shared" si="255"/>
        <v>0</v>
      </c>
      <c r="CG192" s="340" t="str">
        <f t="shared" si="255"/>
        <v>0</v>
      </c>
      <c r="CH192" s="340" t="str">
        <f t="shared" si="255"/>
        <v>0</v>
      </c>
      <c r="CI192" s="341" t="str">
        <f t="shared" si="255"/>
        <v>0</v>
      </c>
      <c r="CJ192" s="367"/>
      <c r="CK192" s="367"/>
      <c r="CL192" s="32" t="str">
        <f t="shared" si="223"/>
        <v>9C1B</v>
      </c>
      <c r="CM192" s="285">
        <f t="shared" si="256"/>
        <v>87</v>
      </c>
      <c r="CN192" s="285">
        <f t="shared" si="257"/>
        <v>97</v>
      </c>
      <c r="CO192" s="142">
        <f t="shared" si="258"/>
        <v>73.2</v>
      </c>
      <c r="CP192" s="142">
        <f t="shared" si="259"/>
        <v>22.888888888888889</v>
      </c>
      <c r="CQ192" s="154">
        <f t="shared" si="224"/>
        <v>4</v>
      </c>
      <c r="CR192" s="367"/>
      <c r="CS192" s="170">
        <f t="shared" si="260"/>
        <v>9</v>
      </c>
      <c r="CT192" s="23">
        <f t="shared" si="261"/>
        <v>12</v>
      </c>
      <c r="CU192" s="171">
        <f t="shared" si="262"/>
        <v>1</v>
      </c>
      <c r="CV192" s="23">
        <f t="shared" si="263"/>
        <v>11</v>
      </c>
      <c r="CW192" s="172">
        <f t="shared" si="264"/>
        <v>0</v>
      </c>
      <c r="CX192" s="24">
        <f t="shared" si="265"/>
        <v>8</v>
      </c>
      <c r="CY192" s="267">
        <f t="shared" si="266"/>
        <v>5</v>
      </c>
      <c r="CZ192" s="268">
        <f t="shared" si="267"/>
        <v>7</v>
      </c>
      <c r="DA192" s="267">
        <f t="shared" si="268"/>
        <v>0</v>
      </c>
      <c r="DB192" s="268">
        <f t="shared" si="269"/>
        <v>0</v>
      </c>
      <c r="DC192" s="173">
        <f t="shared" si="270"/>
        <v>6</v>
      </c>
      <c r="DD192" s="26">
        <f t="shared" si="271"/>
        <v>0</v>
      </c>
      <c r="DE192" s="173">
        <f t="shared" si="272"/>
        <v>0</v>
      </c>
      <c r="DF192" s="26">
        <f t="shared" si="273"/>
        <v>6</v>
      </c>
      <c r="DG192" s="326">
        <f t="shared" si="274"/>
        <v>7</v>
      </c>
      <c r="DH192" s="327">
        <f t="shared" si="275"/>
        <v>12</v>
      </c>
      <c r="DI192" s="172">
        <f t="shared" si="276"/>
        <v>4</v>
      </c>
      <c r="DJ192" s="24">
        <f t="shared" si="277"/>
        <v>0</v>
      </c>
      <c r="DK192" s="172"/>
      <c r="DL192" s="19">
        <f t="shared" si="278"/>
        <v>156</v>
      </c>
      <c r="DM192" s="19">
        <f t="shared" si="279"/>
        <v>27</v>
      </c>
      <c r="DN192" s="174">
        <f t="shared" si="280"/>
        <v>8</v>
      </c>
      <c r="DO192" s="278">
        <f t="shared" si="281"/>
        <v>87</v>
      </c>
      <c r="DP192" s="278">
        <f t="shared" si="282"/>
        <v>0</v>
      </c>
      <c r="DQ192" s="20">
        <f t="shared" si="283"/>
        <v>96</v>
      </c>
      <c r="DR192" s="20">
        <f t="shared" si="284"/>
        <v>6</v>
      </c>
      <c r="DS192" s="337">
        <f t="shared" si="285"/>
        <v>124</v>
      </c>
      <c r="DT192" s="174">
        <f t="shared" si="286"/>
        <v>64</v>
      </c>
      <c r="DU192" s="172">
        <f t="shared" si="287"/>
        <v>124</v>
      </c>
      <c r="DV192" s="172"/>
      <c r="DW192" s="172"/>
      <c r="DX192" s="172"/>
      <c r="DY192" s="172"/>
      <c r="DZ192" s="172"/>
      <c r="EA192" s="172"/>
      <c r="EB192" s="172"/>
      <c r="EC192" s="172"/>
      <c r="ED192" s="172"/>
      <c r="EE192" s="172"/>
      <c r="EF192" s="172"/>
      <c r="EG192" s="172"/>
      <c r="EH192" s="172"/>
      <c r="EI192" s="172"/>
      <c r="EJ192" s="172"/>
      <c r="EK192" s="172"/>
      <c r="EL192" s="172"/>
      <c r="EM192" s="172"/>
      <c r="EN192" s="172"/>
      <c r="EO192" s="172"/>
      <c r="EP192" s="172"/>
      <c r="EQ192" s="172"/>
      <c r="ER192" s="172"/>
      <c r="ES192" s="172"/>
      <c r="ET192" s="172"/>
      <c r="EU192" s="172"/>
      <c r="EV192" s="172"/>
      <c r="EW192" s="172"/>
      <c r="EX192" s="172"/>
      <c r="EY192" s="172"/>
      <c r="EZ192" s="172"/>
      <c r="FA192" s="172"/>
      <c r="FB192" s="172"/>
      <c r="FC192" s="172"/>
      <c r="FD192" s="172"/>
      <c r="FE192" s="172"/>
      <c r="FF192" s="172"/>
      <c r="FG192" s="172"/>
      <c r="FH192" s="172"/>
      <c r="FI192" s="172"/>
      <c r="FJ192" s="172"/>
      <c r="FK192" s="172"/>
      <c r="FL192" s="172"/>
      <c r="FM192" s="172"/>
      <c r="FN192" s="172"/>
      <c r="FO192" s="172"/>
      <c r="FP192" s="172"/>
      <c r="FQ192" s="172"/>
      <c r="FR192" s="172"/>
      <c r="FS192" s="172"/>
      <c r="FT192" s="172"/>
      <c r="FU192" s="172"/>
      <c r="FV192" s="172"/>
      <c r="FW192" s="172"/>
      <c r="FX192" s="172"/>
      <c r="FY192" s="172"/>
      <c r="FZ192" s="172"/>
      <c r="GA192" s="172"/>
      <c r="GB192" s="172"/>
      <c r="GC192" s="172"/>
      <c r="GD192" s="172"/>
      <c r="GE192" s="172"/>
      <c r="GF192" s="172"/>
      <c r="GG192" s="172"/>
      <c r="GH192" s="172"/>
      <c r="GI192" s="172"/>
      <c r="GJ192" s="172"/>
      <c r="GK192" s="172"/>
      <c r="GL192" s="172"/>
      <c r="GM192" s="172"/>
      <c r="GN192" s="172"/>
      <c r="GO192" s="172"/>
      <c r="GP192" s="172"/>
      <c r="GQ192" s="172"/>
      <c r="GR192" s="172"/>
      <c r="GS192" s="172"/>
      <c r="GT192" s="172"/>
      <c r="GU192" s="172"/>
      <c r="GV192" s="172"/>
      <c r="GW192" s="172"/>
      <c r="GX192" s="172"/>
      <c r="GY192" s="172"/>
      <c r="GZ192" s="172"/>
      <c r="HA192" s="172"/>
      <c r="HB192" s="172"/>
      <c r="HC192" s="172"/>
      <c r="HD192" s="172"/>
      <c r="HE192" s="172"/>
      <c r="HF192" s="172"/>
      <c r="HG192" s="172"/>
      <c r="HH192" s="172"/>
      <c r="HI192" s="172"/>
      <c r="HJ192" s="172"/>
      <c r="HK192" s="172"/>
      <c r="HL192" s="172"/>
      <c r="HM192" s="172"/>
      <c r="HN192" s="172"/>
      <c r="HO192" s="172"/>
      <c r="HP192" s="172"/>
      <c r="HQ192" s="172"/>
      <c r="HR192" s="172"/>
      <c r="HS192" s="172"/>
      <c r="HT192" s="172"/>
      <c r="HU192" s="172"/>
      <c r="HV192" s="172"/>
      <c r="HW192" s="172"/>
      <c r="HX192" s="172"/>
      <c r="HY192" s="172"/>
      <c r="HZ192" s="172"/>
      <c r="IA192" s="172"/>
      <c r="IB192" s="172"/>
      <c r="IC192" s="172"/>
      <c r="ID192" s="172"/>
      <c r="IE192" s="172"/>
      <c r="IF192" s="172"/>
      <c r="IG192" s="172"/>
      <c r="IH192" s="172"/>
      <c r="II192" s="172"/>
      <c r="IJ192" s="172"/>
      <c r="IK192" s="172"/>
      <c r="IL192" s="172"/>
      <c r="IM192" s="172"/>
      <c r="IN192" s="172"/>
      <c r="IO192" s="172"/>
      <c r="IP192" s="172"/>
      <c r="IQ192" s="172"/>
      <c r="IR192" s="172"/>
      <c r="IS192" s="172"/>
      <c r="IT192" s="172"/>
      <c r="IU192" s="172"/>
      <c r="IV192" s="172"/>
      <c r="IW192" s="172"/>
      <c r="IX192" s="172"/>
      <c r="IY192" s="172"/>
      <c r="IZ192" s="172"/>
      <c r="JA192" s="172"/>
      <c r="JB192" s="172"/>
      <c r="JC192" s="172"/>
      <c r="JD192" s="172"/>
      <c r="JE192" s="172"/>
      <c r="JF192" s="172"/>
      <c r="JG192" s="172"/>
      <c r="JH192" s="172"/>
      <c r="JI192" s="172"/>
      <c r="JJ192" s="172"/>
      <c r="JK192" s="172"/>
      <c r="JL192" s="172"/>
      <c r="JM192" s="172"/>
      <c r="JN192" s="172"/>
      <c r="JO192" s="172"/>
      <c r="JP192" s="172"/>
      <c r="JQ192" s="172"/>
      <c r="JR192" s="172"/>
      <c r="JS192" s="172"/>
      <c r="JT192" s="172"/>
      <c r="JU192" s="172"/>
      <c r="JV192" s="172"/>
      <c r="JW192" s="172"/>
      <c r="JX192" s="172"/>
      <c r="JY192" s="172"/>
      <c r="JZ192" s="172"/>
      <c r="KA192" s="172"/>
      <c r="KB192" s="172"/>
      <c r="KC192" s="172"/>
      <c r="KD192" s="172"/>
      <c r="KE192" s="172"/>
      <c r="KF192" s="172"/>
      <c r="KG192" s="172"/>
      <c r="KH192" s="172"/>
      <c r="KI192" s="172"/>
      <c r="KJ192" s="172"/>
      <c r="KK192" s="172"/>
      <c r="KL192" s="172"/>
      <c r="KM192" s="172"/>
      <c r="KN192" s="172"/>
      <c r="KO192" s="172"/>
      <c r="KP192" s="172"/>
      <c r="KQ192" s="172"/>
      <c r="KR192" s="172"/>
      <c r="KS192" s="172"/>
      <c r="KT192" s="172"/>
      <c r="KU192" s="172"/>
      <c r="KV192" s="172"/>
      <c r="KW192" s="172"/>
      <c r="KX192" s="172"/>
      <c r="KY192" s="172"/>
      <c r="KZ192" s="172"/>
      <c r="LA192" s="172"/>
      <c r="LB192" s="172"/>
      <c r="LC192" s="172"/>
      <c r="LD192" s="172"/>
      <c r="LE192" s="172"/>
      <c r="LF192" s="172"/>
      <c r="LG192" s="172"/>
      <c r="LH192" s="172"/>
      <c r="LI192" s="172"/>
      <c r="LJ192" s="172"/>
      <c r="LK192" s="172"/>
      <c r="LL192" s="172"/>
      <c r="LM192" s="172"/>
      <c r="LN192" s="172"/>
      <c r="LO192" s="172"/>
      <c r="LP192" s="172"/>
      <c r="LQ192" s="172"/>
      <c r="LR192" s="172"/>
      <c r="LS192" s="172"/>
      <c r="LT192" s="172"/>
      <c r="LU192" s="172"/>
      <c r="LV192" s="172"/>
      <c r="LW192" s="172"/>
      <c r="LX192" s="172"/>
      <c r="LY192" s="172"/>
      <c r="LZ192" s="172"/>
      <c r="MA192" s="172"/>
      <c r="MB192" s="172"/>
      <c r="MC192" s="172"/>
      <c r="MD192" s="172"/>
      <c r="ME192" s="172"/>
      <c r="MF192" s="172"/>
      <c r="MG192" s="172"/>
      <c r="MH192" s="172"/>
      <c r="MI192" s="172"/>
      <c r="MJ192" s="172"/>
      <c r="MK192" s="172"/>
      <c r="ML192" s="172"/>
      <c r="MM192" s="172"/>
      <c r="MN192" s="172"/>
      <c r="MO192" s="172"/>
      <c r="MP192" s="172"/>
      <c r="MQ192" s="172"/>
      <c r="MR192" s="172"/>
      <c r="MS192" s="172"/>
      <c r="MT192" s="172"/>
      <c r="MU192" s="172"/>
      <c r="MV192" s="172"/>
      <c r="MW192" s="172"/>
      <c r="MX192" s="172"/>
      <c r="MY192" s="172"/>
      <c r="MZ192" s="172"/>
      <c r="NA192" s="172"/>
      <c r="NB192" s="172"/>
      <c r="NC192" s="172"/>
      <c r="ND192" s="172"/>
      <c r="NE192" s="172"/>
      <c r="NF192" s="172"/>
      <c r="NG192" s="172"/>
      <c r="NH192" s="172"/>
      <c r="NI192" s="172"/>
      <c r="NJ192" s="172"/>
      <c r="NK192" s="172"/>
      <c r="NL192" s="172"/>
      <c r="NM192" s="172"/>
      <c r="NN192" s="172"/>
      <c r="NO192" s="172"/>
      <c r="NP192" s="172"/>
      <c r="NQ192" s="172"/>
      <c r="NR192" s="172"/>
      <c r="NS192" s="172"/>
      <c r="NT192" s="172"/>
      <c r="NU192" s="172"/>
      <c r="NV192" s="172"/>
      <c r="NW192" s="172"/>
      <c r="NX192" s="172"/>
      <c r="NY192" s="172"/>
      <c r="NZ192" s="172"/>
      <c r="OA192" s="172"/>
      <c r="OB192" s="172"/>
      <c r="OC192" s="172"/>
      <c r="OD192" s="172"/>
      <c r="OE192" s="172"/>
      <c r="OF192" s="172"/>
      <c r="OG192" s="172"/>
      <c r="OH192" s="172"/>
      <c r="OI192" s="172"/>
      <c r="OJ192" s="172"/>
      <c r="OK192" s="172"/>
      <c r="OL192" s="172"/>
      <c r="OM192" s="172"/>
      <c r="ON192" s="172"/>
      <c r="OO192" s="172"/>
      <c r="OP192" s="172"/>
      <c r="OQ192" s="172"/>
      <c r="OR192" s="172"/>
      <c r="OS192" s="172"/>
      <c r="OT192" s="172"/>
      <c r="OU192" s="172"/>
      <c r="OV192" s="172"/>
      <c r="OW192" s="172"/>
      <c r="OX192" s="172"/>
      <c r="OY192" s="172"/>
      <c r="OZ192" s="172"/>
      <c r="PA192" s="172"/>
      <c r="PB192" s="172"/>
      <c r="PC192" s="172"/>
      <c r="PD192" s="172"/>
      <c r="PE192" s="172"/>
      <c r="PF192" s="172"/>
      <c r="PG192" s="172"/>
      <c r="PH192" s="172"/>
      <c r="PI192" s="172"/>
      <c r="PJ192" s="172"/>
      <c r="PK192" s="172"/>
      <c r="PL192" s="172"/>
      <c r="PM192" s="172"/>
      <c r="PN192" s="172"/>
      <c r="PO192" s="172"/>
      <c r="PP192" s="172"/>
      <c r="PQ192" s="172"/>
      <c r="PR192" s="172"/>
      <c r="PS192" s="172"/>
      <c r="PT192" s="172"/>
      <c r="PU192" s="172"/>
      <c r="PV192" s="172"/>
      <c r="PW192" s="172"/>
      <c r="PX192" s="172"/>
      <c r="PY192" s="172"/>
      <c r="PZ192" s="172"/>
      <c r="QA192" s="172"/>
      <c r="QB192" s="172"/>
      <c r="QC192" s="172"/>
      <c r="QD192" s="172"/>
      <c r="QE192" s="172"/>
      <c r="QF192" s="172"/>
      <c r="QG192" s="172"/>
      <c r="QH192" s="172"/>
      <c r="QI192" s="172"/>
      <c r="QJ192" s="172"/>
      <c r="QK192" s="172"/>
      <c r="QL192" s="172"/>
      <c r="QM192" s="172"/>
      <c r="QN192" s="172"/>
      <c r="QO192" s="172"/>
      <c r="QP192" s="172"/>
      <c r="QQ192" s="172"/>
      <c r="QR192" s="172"/>
      <c r="QS192" s="172"/>
      <c r="QT192" s="172"/>
      <c r="QU192" s="172"/>
      <c r="QV192" s="172"/>
      <c r="QW192" s="172"/>
      <c r="QX192" s="172"/>
      <c r="QY192" s="172"/>
      <c r="QZ192" s="172"/>
      <c r="RA192" s="172"/>
      <c r="RB192" s="172"/>
      <c r="RC192" s="172"/>
      <c r="RD192" s="172"/>
      <c r="RE192" s="172"/>
      <c r="RF192" s="172"/>
      <c r="RG192" s="172"/>
      <c r="RH192" s="172"/>
      <c r="RI192" s="172"/>
      <c r="RJ192" s="172"/>
      <c r="RK192" s="172"/>
      <c r="RL192" s="172"/>
      <c r="RM192" s="172"/>
      <c r="RN192" s="172"/>
      <c r="RO192" s="172"/>
      <c r="RP192" s="172"/>
      <c r="RQ192" s="172"/>
      <c r="RR192" s="172"/>
      <c r="RS192" s="172"/>
      <c r="RT192" s="172"/>
      <c r="RU192" s="172"/>
      <c r="RV192" s="172"/>
      <c r="RW192" s="172"/>
      <c r="RX192" s="172"/>
      <c r="RY192" s="172"/>
      <c r="RZ192" s="172"/>
      <c r="SA192" s="172"/>
      <c r="SB192" s="172"/>
      <c r="SC192" s="172"/>
      <c r="SD192" s="172"/>
      <c r="SE192" s="172"/>
      <c r="SF192" s="172"/>
      <c r="SG192" s="172"/>
      <c r="SH192" s="172"/>
      <c r="SI192" s="172"/>
      <c r="SJ192" s="172"/>
      <c r="SK192" s="172"/>
      <c r="SL192" s="172"/>
      <c r="SM192" s="172"/>
      <c r="SN192" s="172"/>
      <c r="SO192" s="172"/>
      <c r="SP192" s="172"/>
      <c r="SQ192" s="172"/>
      <c r="SR192" s="172"/>
      <c r="SS192" s="172"/>
      <c r="ST192" s="172"/>
      <c r="SU192" s="172"/>
      <c r="SV192" s="172"/>
      <c r="SW192" s="172"/>
      <c r="SX192" s="172"/>
      <c r="SY192" s="172"/>
      <c r="SZ192" s="172"/>
      <c r="TA192" s="172"/>
      <c r="TB192" s="172"/>
      <c r="TC192" s="172"/>
      <c r="TD192" s="172"/>
      <c r="TE192" s="172"/>
      <c r="TF192" s="172"/>
      <c r="TG192" s="172"/>
      <c r="TH192" s="172"/>
      <c r="TI192" s="172"/>
      <c r="TJ192" s="172"/>
      <c r="TK192" s="172"/>
      <c r="TL192" s="172"/>
      <c r="TM192" s="172"/>
      <c r="TN192" s="172"/>
      <c r="TO192" s="172"/>
      <c r="TP192" s="172"/>
      <c r="TQ192" s="172"/>
      <c r="TR192" s="172"/>
      <c r="TS192" s="172"/>
      <c r="TT192" s="172"/>
      <c r="TU192" s="172"/>
      <c r="TV192" s="172"/>
      <c r="TW192" s="172"/>
      <c r="TX192" s="172"/>
      <c r="TY192" s="172"/>
      <c r="TZ192" s="172"/>
      <c r="UA192" s="172"/>
      <c r="UB192" s="172"/>
      <c r="UC192" s="172"/>
      <c r="UD192" s="172"/>
      <c r="UE192" s="172"/>
      <c r="UF192" s="172"/>
      <c r="UG192" s="172"/>
      <c r="UH192" s="172"/>
      <c r="UI192" s="172"/>
      <c r="UJ192" s="172"/>
      <c r="UK192" s="172"/>
      <c r="UL192" s="172"/>
      <c r="UM192" s="172"/>
      <c r="UN192" s="172"/>
      <c r="UO192" s="172"/>
      <c r="UP192" s="172"/>
      <c r="UQ192" s="172"/>
      <c r="UR192" s="172"/>
      <c r="US192" s="172"/>
      <c r="UT192" s="172"/>
      <c r="UU192" s="172"/>
      <c r="UV192" s="172"/>
      <c r="UW192" s="172"/>
      <c r="UX192" s="172"/>
      <c r="UY192" s="172"/>
      <c r="UZ192" s="172"/>
      <c r="VA192" s="172"/>
      <c r="VB192" s="172"/>
      <c r="VC192" s="172"/>
      <c r="VD192" s="172"/>
      <c r="VE192" s="172"/>
      <c r="VF192" s="172"/>
      <c r="VG192" s="172"/>
      <c r="VH192" s="172"/>
      <c r="VI192" s="172"/>
      <c r="VJ192" s="172"/>
      <c r="VK192" s="172"/>
      <c r="VL192" s="172"/>
      <c r="VM192" s="172"/>
      <c r="VN192" s="172"/>
      <c r="VO192" s="172"/>
      <c r="VP192" s="172"/>
      <c r="VQ192" s="172"/>
      <c r="VR192" s="172"/>
      <c r="VS192" s="172"/>
      <c r="VT192" s="172"/>
      <c r="VU192" s="172"/>
      <c r="VV192" s="172"/>
      <c r="VW192" s="172"/>
      <c r="VX192" s="172"/>
      <c r="VY192" s="172"/>
      <c r="VZ192" s="172"/>
      <c r="WA192" s="172"/>
      <c r="WB192" s="172"/>
      <c r="WC192" s="172"/>
      <c r="WD192" s="172"/>
      <c r="WE192" s="172"/>
      <c r="WF192" s="172"/>
      <c r="WG192" s="172"/>
      <c r="WH192" s="172"/>
      <c r="WI192" s="172"/>
      <c r="WJ192" s="172"/>
      <c r="WK192" s="172"/>
      <c r="WL192" s="172"/>
      <c r="WM192" s="172"/>
      <c r="WN192" s="172"/>
      <c r="WO192" s="172"/>
      <c r="WP192" s="172"/>
      <c r="WQ192" s="172"/>
      <c r="WR192" s="172"/>
      <c r="WS192" s="172"/>
      <c r="WT192" s="172"/>
      <c r="WU192" s="172"/>
      <c r="WV192" s="172"/>
      <c r="WW192" s="172"/>
      <c r="WX192" s="172"/>
      <c r="WY192" s="172"/>
      <c r="WZ192" s="172"/>
      <c r="XA192" s="172"/>
      <c r="XB192" s="172"/>
      <c r="XC192" s="172"/>
      <c r="XD192" s="172"/>
      <c r="XE192" s="172"/>
      <c r="XF192" s="172"/>
      <c r="XG192" s="172"/>
      <c r="XH192" s="172"/>
      <c r="XI192" s="172"/>
      <c r="XJ192" s="172"/>
      <c r="XK192" s="172"/>
      <c r="XL192" s="172"/>
      <c r="XM192" s="172"/>
      <c r="XN192" s="172"/>
      <c r="XO192" s="172"/>
      <c r="XP192" s="172"/>
      <c r="XQ192" s="172"/>
      <c r="XR192" s="172"/>
      <c r="XS192" s="172"/>
      <c r="XT192" s="172"/>
      <c r="XU192" s="172"/>
      <c r="XV192" s="172"/>
      <c r="XW192" s="172"/>
      <c r="XX192" s="172"/>
      <c r="XY192" s="172"/>
      <c r="XZ192" s="172"/>
      <c r="YA192" s="172"/>
      <c r="YB192" s="172"/>
      <c r="YC192" s="172"/>
      <c r="YD192" s="172"/>
      <c r="YE192" s="172"/>
      <c r="YF192" s="172"/>
      <c r="YG192" s="172"/>
      <c r="YH192" s="172"/>
      <c r="YI192" s="172"/>
      <c r="YJ192" s="172"/>
      <c r="YK192" s="172"/>
      <c r="YL192" s="172"/>
      <c r="YM192" s="172"/>
      <c r="YN192" s="172"/>
      <c r="YO192" s="172"/>
      <c r="YP192" s="172"/>
      <c r="YQ192" s="172"/>
      <c r="YR192" s="172"/>
      <c r="YS192" s="172"/>
      <c r="YT192" s="172"/>
      <c r="YU192" s="172"/>
      <c r="YV192" s="172"/>
      <c r="YW192" s="172"/>
      <c r="YX192" s="172"/>
      <c r="YY192" s="172"/>
      <c r="YZ192" s="172"/>
      <c r="ZA192" s="172"/>
      <c r="ZB192" s="172"/>
      <c r="ZC192" s="172"/>
      <c r="ZD192" s="172"/>
      <c r="ZE192" s="172"/>
      <c r="ZF192" s="172"/>
      <c r="ZG192" s="172"/>
      <c r="ZH192" s="172"/>
      <c r="ZI192" s="172"/>
      <c r="ZJ192" s="172"/>
      <c r="ZK192" s="172"/>
      <c r="ZL192" s="172"/>
      <c r="ZM192" s="172"/>
      <c r="ZN192" s="172"/>
      <c r="ZO192" s="172"/>
      <c r="ZP192" s="172"/>
      <c r="ZQ192" s="172"/>
      <c r="ZR192" s="172"/>
      <c r="ZS192" s="172"/>
      <c r="ZT192" s="172"/>
      <c r="ZU192" s="172"/>
      <c r="ZV192" s="172"/>
      <c r="ZW192" s="172"/>
      <c r="ZX192" s="172"/>
      <c r="ZY192" s="172"/>
      <c r="ZZ192" s="172"/>
      <c r="AAA192" s="172"/>
      <c r="AAB192" s="172"/>
      <c r="AAC192" s="172"/>
      <c r="AAD192" s="172"/>
      <c r="AAE192" s="172"/>
      <c r="AAF192" s="172"/>
      <c r="AAG192" s="172"/>
      <c r="AAH192" s="172"/>
      <c r="AAI192" s="172"/>
      <c r="AAJ192" s="172"/>
      <c r="AAK192" s="172"/>
      <c r="AAL192" s="172"/>
      <c r="AAM192" s="172"/>
      <c r="AAN192" s="172"/>
      <c r="AAO192" s="172"/>
      <c r="AAP192" s="172"/>
      <c r="AAQ192" s="172"/>
      <c r="AAR192" s="172"/>
      <c r="AAS192" s="172"/>
      <c r="AAT192" s="172"/>
      <c r="AAU192" s="172"/>
      <c r="AAV192" s="172"/>
      <c r="AAW192" s="172"/>
      <c r="AAX192" s="172"/>
      <c r="AAY192" s="172"/>
      <c r="AAZ192" s="172"/>
      <c r="ABA192" s="172"/>
      <c r="ABB192" s="172"/>
      <c r="ABC192" s="172"/>
      <c r="ABD192" s="172"/>
      <c r="ABE192" s="172"/>
      <c r="ABF192" s="172"/>
      <c r="ABG192" s="172"/>
      <c r="ABH192" s="172"/>
      <c r="ABI192" s="172"/>
      <c r="ABJ192" s="172"/>
      <c r="ABK192" s="172"/>
      <c r="ABL192" s="172"/>
      <c r="ABM192" s="172"/>
      <c r="ABN192" s="172"/>
      <c r="ABO192" s="172"/>
      <c r="ABP192" s="172"/>
      <c r="ABQ192" s="172"/>
      <c r="ABR192" s="172"/>
      <c r="ABS192" s="172"/>
      <c r="ABT192" s="172"/>
      <c r="ABU192" s="172"/>
      <c r="ABV192" s="172"/>
      <c r="ABW192" s="172"/>
      <c r="ABX192" s="172"/>
      <c r="ABY192" s="172"/>
      <c r="ABZ192" s="172"/>
      <c r="ACA192" s="172"/>
      <c r="ACB192" s="172"/>
      <c r="ACC192" s="172"/>
      <c r="ACD192" s="172"/>
      <c r="ACE192" s="172"/>
      <c r="ACF192" s="172"/>
      <c r="ACG192" s="172"/>
      <c r="ACH192" s="172"/>
      <c r="ACI192" s="172"/>
      <c r="ACJ192" s="172"/>
      <c r="ACK192" s="172"/>
      <c r="ACL192" s="172"/>
      <c r="ACM192" s="172"/>
      <c r="ACN192" s="172"/>
      <c r="ACO192" s="172"/>
      <c r="ACP192" s="172"/>
      <c r="ACQ192" s="172"/>
      <c r="ACR192" s="172"/>
      <c r="ACS192" s="172"/>
      <c r="ACT192" s="172"/>
      <c r="ACU192" s="172"/>
      <c r="ACV192" s="172"/>
      <c r="ACW192" s="172"/>
      <c r="ACX192" s="172"/>
      <c r="ACY192" s="172"/>
      <c r="ACZ192" s="172"/>
      <c r="ADA192" s="172"/>
      <c r="ADB192" s="172"/>
      <c r="ADC192" s="172"/>
      <c r="ADD192" s="172"/>
      <c r="ADE192" s="172"/>
      <c r="ADF192" s="172"/>
      <c r="ADG192" s="172"/>
      <c r="ADH192" s="172"/>
      <c r="ADI192" s="172"/>
      <c r="ADJ192" s="172"/>
      <c r="ADK192" s="172"/>
      <c r="ADL192" s="172"/>
      <c r="ADM192" s="172"/>
      <c r="ADN192" s="172"/>
      <c r="ADO192" s="172"/>
      <c r="ADP192" s="172"/>
      <c r="ADQ192" s="172"/>
      <c r="ADR192" s="172"/>
      <c r="ADS192" s="172"/>
      <c r="ADT192" s="172"/>
      <c r="ADU192" s="172"/>
      <c r="ADV192" s="172"/>
      <c r="ADW192" s="172"/>
      <c r="ADX192" s="172"/>
      <c r="ADY192" s="172"/>
      <c r="ADZ192" s="172"/>
      <c r="AEA192" s="172"/>
      <c r="AEB192" s="172"/>
      <c r="AEC192" s="172"/>
      <c r="AED192" s="172"/>
      <c r="AEE192" s="172"/>
      <c r="AEF192" s="172"/>
      <c r="AEG192" s="172"/>
      <c r="AEH192" s="172"/>
      <c r="AEI192" s="172"/>
      <c r="AEJ192" s="172"/>
      <c r="AEK192" s="172"/>
      <c r="AEL192" s="172"/>
      <c r="AEM192" s="172"/>
      <c r="AEN192" s="172"/>
      <c r="AEO192" s="172"/>
      <c r="AEP192" s="172"/>
      <c r="AEQ192" s="172"/>
      <c r="AER192" s="172"/>
      <c r="AES192" s="172"/>
      <c r="AET192" s="172"/>
      <c r="AEU192" s="172"/>
      <c r="AEV192" s="172"/>
      <c r="AEW192" s="172"/>
      <c r="AEX192" s="172"/>
      <c r="AEY192" s="172"/>
      <c r="AEZ192" s="172"/>
      <c r="AFA192" s="172"/>
      <c r="AFB192" s="172"/>
      <c r="AFC192" s="172"/>
      <c r="AFD192" s="172"/>
      <c r="AFE192" s="172"/>
      <c r="AFF192" s="172"/>
      <c r="AFG192" s="172"/>
      <c r="AFH192" s="172"/>
      <c r="AFI192" s="172"/>
      <c r="AFJ192" s="172"/>
      <c r="AFK192" s="172"/>
      <c r="AFL192" s="172"/>
      <c r="AFM192" s="172"/>
      <c r="AFN192" s="172"/>
      <c r="AFO192" s="172"/>
      <c r="AFP192" s="172"/>
      <c r="AFQ192" s="172"/>
      <c r="AFR192" s="172"/>
      <c r="AFS192" s="172"/>
      <c r="AFT192" s="172"/>
      <c r="AFU192" s="172"/>
      <c r="AFV192" s="172"/>
      <c r="AFW192" s="172"/>
      <c r="AFX192" s="172"/>
      <c r="AFY192" s="172"/>
      <c r="AFZ192" s="172"/>
      <c r="AGA192" s="172"/>
      <c r="AGB192" s="172"/>
      <c r="AGC192" s="172"/>
      <c r="AGD192" s="172"/>
      <c r="AGE192" s="172"/>
      <c r="AGF192" s="172"/>
      <c r="AGG192" s="172"/>
      <c r="AGH192" s="172"/>
      <c r="AGI192" s="172"/>
      <c r="AGJ192" s="172"/>
      <c r="AGK192" s="172"/>
      <c r="AGL192" s="172"/>
      <c r="AGM192" s="172"/>
      <c r="AGN192" s="172"/>
      <c r="AGO192" s="172"/>
      <c r="AGP192" s="172"/>
      <c r="AGQ192" s="172"/>
      <c r="AGR192" s="172"/>
      <c r="AGS192" s="172"/>
      <c r="AGT192" s="172"/>
      <c r="AGU192" s="172"/>
      <c r="AGV192" s="172"/>
      <c r="AGW192" s="172"/>
      <c r="AGX192" s="172"/>
      <c r="AGY192" s="172"/>
      <c r="AGZ192" s="172"/>
      <c r="AHA192" s="172"/>
      <c r="AHB192" s="172"/>
      <c r="AHC192" s="172"/>
      <c r="AHD192" s="172"/>
      <c r="AHE192" s="172"/>
      <c r="AHF192" s="172"/>
      <c r="AHG192" s="172"/>
      <c r="AHH192" s="172"/>
      <c r="AHI192" s="172"/>
      <c r="AHJ192" s="172"/>
      <c r="AHK192" s="172"/>
      <c r="AHL192" s="172"/>
      <c r="AHM192" s="172"/>
      <c r="AHN192" s="172"/>
      <c r="AHO192" s="172"/>
      <c r="AHP192" s="172"/>
      <c r="AHQ192" s="172"/>
      <c r="AHR192" s="172"/>
      <c r="AHS192" s="172"/>
      <c r="AHT192" s="172"/>
      <c r="AHU192" s="172"/>
      <c r="AHV192" s="172"/>
      <c r="AHW192" s="172"/>
      <c r="AHX192" s="172"/>
      <c r="AHY192" s="172"/>
      <c r="AHZ192" s="172"/>
      <c r="AIA192" s="172"/>
      <c r="AIB192" s="172"/>
      <c r="AIC192" s="172"/>
      <c r="AID192" s="172"/>
      <c r="AIE192" s="172"/>
      <c r="AIF192" s="172"/>
      <c r="AIG192" s="172"/>
      <c r="AIH192" s="172"/>
      <c r="AII192" s="172"/>
      <c r="AIJ192" s="172"/>
      <c r="AIK192" s="172"/>
      <c r="AIL192" s="172"/>
      <c r="AIM192" s="172"/>
      <c r="AIN192" s="172"/>
      <c r="AIO192" s="172"/>
      <c r="AIP192" s="172"/>
      <c r="AIQ192" s="172"/>
      <c r="AIR192" s="172"/>
      <c r="AIS192" s="172"/>
      <c r="AIT192" s="172"/>
      <c r="AIU192" s="172"/>
      <c r="AIV192" s="172"/>
      <c r="AIW192" s="172"/>
      <c r="AIX192" s="172"/>
      <c r="AIY192" s="172"/>
      <c r="AIZ192" s="172"/>
      <c r="AJA192" s="172"/>
      <c r="AJB192" s="172"/>
      <c r="AJC192" s="172"/>
      <c r="AJD192" s="172"/>
      <c r="AJE192" s="172"/>
      <c r="AJF192" s="172"/>
      <c r="AJG192" s="172"/>
      <c r="AJH192" s="172"/>
      <c r="AJI192" s="172"/>
      <c r="AJJ192" s="172"/>
      <c r="AJK192" s="172"/>
      <c r="AJL192" s="172"/>
      <c r="AJM192" s="172"/>
      <c r="AJN192" s="172"/>
      <c r="AJO192" s="172"/>
      <c r="AJP192" s="172"/>
      <c r="AJQ192" s="172"/>
      <c r="AJR192" s="172"/>
      <c r="AJS192" s="172"/>
      <c r="AJT192" s="172"/>
      <c r="AJU192" s="172"/>
      <c r="AJV192" s="172"/>
      <c r="AJW192" s="172"/>
      <c r="AJX192" s="172"/>
      <c r="AJY192" s="172"/>
      <c r="AJZ192" s="172"/>
      <c r="AKA192" s="172"/>
      <c r="AKB192" s="172"/>
      <c r="AKC192" s="172"/>
      <c r="AKD192" s="172"/>
      <c r="AKE192" s="172"/>
      <c r="AKF192" s="172"/>
      <c r="AKG192" s="172"/>
      <c r="AKH192" s="172"/>
      <c r="AKI192" s="172"/>
      <c r="AKJ192" s="172"/>
      <c r="AKK192" s="172"/>
      <c r="AKL192" s="172"/>
      <c r="AKM192" s="172"/>
      <c r="AKN192" s="172"/>
      <c r="AKO192" s="172"/>
      <c r="AKP192" s="172"/>
      <c r="AKQ192" s="172"/>
      <c r="AKR192" s="172"/>
      <c r="AKS192" s="172"/>
      <c r="AKT192" s="172"/>
      <c r="AKU192" s="172"/>
      <c r="AKV192" s="172"/>
      <c r="AKW192" s="172"/>
      <c r="AKX192" s="172"/>
      <c r="AKY192" s="172"/>
      <c r="AKZ192" s="172"/>
      <c r="ALA192" s="172"/>
      <c r="ALB192" s="172"/>
      <c r="ALC192" s="172"/>
      <c r="ALD192" s="172"/>
      <c r="ALE192" s="172"/>
      <c r="ALF192" s="172"/>
      <c r="ALG192" s="172"/>
      <c r="ALH192" s="172"/>
      <c r="ALI192" s="172"/>
      <c r="ALJ192" s="172"/>
      <c r="ALK192" s="172"/>
      <c r="ALL192" s="172"/>
      <c r="ALM192" s="172"/>
      <c r="ALN192" s="172"/>
      <c r="ALO192" s="172"/>
      <c r="ALP192" s="172"/>
      <c r="ALQ192" s="172"/>
      <c r="ALR192" s="172"/>
      <c r="ALS192" s="172"/>
      <c r="ALT192" s="172"/>
      <c r="ALU192" s="172"/>
      <c r="ALV192" s="172"/>
      <c r="ALW192" s="172"/>
      <c r="ALX192" s="172"/>
      <c r="ALY192" s="172"/>
      <c r="ALZ192" s="172"/>
      <c r="AMA192" s="172"/>
      <c r="AMB192" s="172"/>
      <c r="AMC192" s="172"/>
      <c r="AMD192" s="172"/>
      <c r="AME192" s="172"/>
      <c r="AMF192" s="172"/>
      <c r="AMG192" s="172"/>
      <c r="AMH192" s="172"/>
      <c r="AMI192" s="172"/>
      <c r="AMJ192" s="172"/>
      <c r="AMK192" s="172"/>
      <c r="AML192" s="172"/>
    </row>
    <row r="193" spans="1:1026" s="282" customFormat="1">
      <c r="A193" s="408" t="s">
        <v>645</v>
      </c>
      <c r="B193" s="408" t="s">
        <v>646</v>
      </c>
      <c r="C193" s="154">
        <f t="shared" si="234"/>
        <v>17</v>
      </c>
      <c r="D193" s="167">
        <f t="shared" si="235"/>
        <v>68</v>
      </c>
      <c r="E193" s="166" t="str">
        <f t="shared" si="236"/>
        <v>9C</v>
      </c>
      <c r="F193" s="367" t="str">
        <f t="shared" si="237"/>
        <v>1B</v>
      </c>
      <c r="G193" s="367" t="str">
        <f t="shared" si="238"/>
        <v>0A</v>
      </c>
      <c r="H193" s="367" t="str">
        <f t="shared" si="239"/>
        <v>57</v>
      </c>
      <c r="I193" s="367" t="str">
        <f t="shared" si="240"/>
        <v>00</v>
      </c>
      <c r="J193" s="367" t="str">
        <f t="shared" si="241"/>
        <v>5F</v>
      </c>
      <c r="K193" s="367" t="str">
        <f t="shared" si="242"/>
        <v>06</v>
      </c>
      <c r="L193" s="367" t="str">
        <f t="shared" si="243"/>
        <v>7D</v>
      </c>
      <c r="M193" s="367" t="str">
        <f t="shared" si="244"/>
        <v>4</v>
      </c>
      <c r="N193" s="367" t="str">
        <f t="shared" si="245"/>
        <v/>
      </c>
      <c r="O193" s="156" t="str">
        <f t="shared" si="246"/>
        <v/>
      </c>
      <c r="P193" s="157" t="str">
        <f t="shared" si="247"/>
        <v>1</v>
      </c>
      <c r="Q193" s="158" t="str">
        <f t="shared" si="247"/>
        <v>0</v>
      </c>
      <c r="R193" s="158" t="str">
        <f t="shared" si="247"/>
        <v>0</v>
      </c>
      <c r="S193" s="159" t="str">
        <f t="shared" si="247"/>
        <v>1</v>
      </c>
      <c r="T193" s="158" t="str">
        <f t="shared" si="247"/>
        <v>1</v>
      </c>
      <c r="U193" s="158" t="str">
        <f t="shared" si="247"/>
        <v>1</v>
      </c>
      <c r="V193" s="158" t="str">
        <f t="shared" si="247"/>
        <v>0</v>
      </c>
      <c r="W193" s="159" t="str">
        <f t="shared" si="247"/>
        <v>0</v>
      </c>
      <c r="X193" s="158" t="str">
        <f t="shared" si="248"/>
        <v>0</v>
      </c>
      <c r="Y193" s="158" t="str">
        <f t="shared" si="248"/>
        <v>0</v>
      </c>
      <c r="Z193" s="158" t="str">
        <f t="shared" si="248"/>
        <v>0</v>
      </c>
      <c r="AA193" s="159" t="str">
        <f t="shared" si="248"/>
        <v>1</v>
      </c>
      <c r="AB193" s="161" t="str">
        <f t="shared" si="248"/>
        <v>1</v>
      </c>
      <c r="AC193" s="161" t="str">
        <f t="shared" si="248"/>
        <v>0</v>
      </c>
      <c r="AD193" s="158" t="str">
        <f t="shared" si="248"/>
        <v>1</v>
      </c>
      <c r="AE193" s="159" t="str">
        <f t="shared" si="248"/>
        <v>1</v>
      </c>
      <c r="AF193" s="367" t="str">
        <f t="shared" si="249"/>
        <v>0</v>
      </c>
      <c r="AG193" s="162" t="str">
        <f t="shared" si="249"/>
        <v>0</v>
      </c>
      <c r="AH193" s="163" t="str">
        <f t="shared" si="249"/>
        <v>0</v>
      </c>
      <c r="AI193" s="165" t="str">
        <f t="shared" si="249"/>
        <v>0</v>
      </c>
      <c r="AJ193" s="164" t="str">
        <f t="shared" si="249"/>
        <v>1</v>
      </c>
      <c r="AK193" s="164" t="str">
        <f t="shared" si="249"/>
        <v>0</v>
      </c>
      <c r="AL193" s="289" t="str">
        <f t="shared" si="249"/>
        <v>1</v>
      </c>
      <c r="AM193" s="165" t="str">
        <f t="shared" si="249"/>
        <v>0</v>
      </c>
      <c r="AN193" s="230" t="str">
        <f t="shared" si="250"/>
        <v>0</v>
      </c>
      <c r="AO193" s="230" t="str">
        <f t="shared" si="250"/>
        <v>1</v>
      </c>
      <c r="AP193" s="230" t="str">
        <f t="shared" si="250"/>
        <v>0</v>
      </c>
      <c r="AQ193" s="231" t="str">
        <f t="shared" si="250"/>
        <v>1</v>
      </c>
      <c r="AR193" s="230" t="str">
        <f t="shared" si="250"/>
        <v>0</v>
      </c>
      <c r="AS193" s="230" t="str">
        <f t="shared" si="250"/>
        <v>1</v>
      </c>
      <c r="AT193" s="230" t="str">
        <f t="shared" si="250"/>
        <v>1</v>
      </c>
      <c r="AU193" s="231" t="str">
        <f t="shared" si="250"/>
        <v>1</v>
      </c>
      <c r="AV193" s="230" t="str">
        <f t="shared" si="251"/>
        <v>0</v>
      </c>
      <c r="AW193" s="232" t="str">
        <f t="shared" si="251"/>
        <v>0</v>
      </c>
      <c r="AX193" s="232" t="str">
        <f t="shared" si="251"/>
        <v>0</v>
      </c>
      <c r="AY193" s="233" t="str">
        <f t="shared" si="251"/>
        <v>0</v>
      </c>
      <c r="AZ193" s="232" t="str">
        <f t="shared" si="251"/>
        <v>0</v>
      </c>
      <c r="BA193" s="232" t="str">
        <f t="shared" si="251"/>
        <v>0</v>
      </c>
      <c r="BB193" s="232" t="str">
        <f t="shared" si="251"/>
        <v>0</v>
      </c>
      <c r="BC193" s="233" t="str">
        <f t="shared" si="251"/>
        <v>0</v>
      </c>
      <c r="BD193" s="168" t="str">
        <f t="shared" si="252"/>
        <v>0</v>
      </c>
      <c r="BE193" s="168" t="str">
        <f t="shared" si="252"/>
        <v>1</v>
      </c>
      <c r="BF193" s="168" t="str">
        <f t="shared" si="252"/>
        <v>0</v>
      </c>
      <c r="BG193" s="169" t="str">
        <f t="shared" si="252"/>
        <v>1</v>
      </c>
      <c r="BH193" s="168" t="str">
        <f t="shared" si="252"/>
        <v>1</v>
      </c>
      <c r="BI193" s="168" t="str">
        <f t="shared" si="252"/>
        <v>1</v>
      </c>
      <c r="BJ193" s="168" t="str">
        <f t="shared" si="252"/>
        <v>1</v>
      </c>
      <c r="BK193" s="169" t="str">
        <f t="shared" si="252"/>
        <v>1</v>
      </c>
      <c r="BL193" s="168" t="str">
        <f t="shared" si="253"/>
        <v>0</v>
      </c>
      <c r="BM193" s="168" t="str">
        <f t="shared" si="253"/>
        <v>0</v>
      </c>
      <c r="BN193" s="168" t="str">
        <f t="shared" si="253"/>
        <v>0</v>
      </c>
      <c r="BO193" s="169" t="str">
        <f t="shared" si="253"/>
        <v>0</v>
      </c>
      <c r="BP193" s="168" t="str">
        <f t="shared" si="253"/>
        <v>0</v>
      </c>
      <c r="BQ193" s="168" t="str">
        <f t="shared" si="253"/>
        <v>1</v>
      </c>
      <c r="BR193" s="168" t="str">
        <f t="shared" si="253"/>
        <v>1</v>
      </c>
      <c r="BS193" s="169" t="str">
        <f t="shared" si="253"/>
        <v>0</v>
      </c>
      <c r="BT193" s="302" t="str">
        <f t="shared" si="254"/>
        <v>0</v>
      </c>
      <c r="BU193" s="302" t="str">
        <f t="shared" si="254"/>
        <v>1</v>
      </c>
      <c r="BV193" s="302" t="str">
        <f t="shared" si="254"/>
        <v>1</v>
      </c>
      <c r="BW193" s="303" t="str">
        <f t="shared" si="254"/>
        <v>1</v>
      </c>
      <c r="BX193" s="302" t="str">
        <f t="shared" si="254"/>
        <v>1</v>
      </c>
      <c r="BY193" s="302" t="str">
        <f t="shared" si="254"/>
        <v>1</v>
      </c>
      <c r="BZ193" s="302" t="str">
        <f t="shared" si="254"/>
        <v>0</v>
      </c>
      <c r="CA193" s="303" t="str">
        <f t="shared" si="254"/>
        <v>1</v>
      </c>
      <c r="CB193" s="164" t="str">
        <f t="shared" si="255"/>
        <v>0</v>
      </c>
      <c r="CC193" s="289" t="str">
        <f t="shared" si="255"/>
        <v>1</v>
      </c>
      <c r="CD193" s="340" t="str">
        <f t="shared" si="255"/>
        <v>0</v>
      </c>
      <c r="CE193" s="341" t="str">
        <f t="shared" si="255"/>
        <v>0</v>
      </c>
      <c r="CF193" s="340" t="str">
        <f t="shared" si="255"/>
        <v>0</v>
      </c>
      <c r="CG193" s="340" t="str">
        <f t="shared" si="255"/>
        <v>0</v>
      </c>
      <c r="CH193" s="340" t="str">
        <f t="shared" si="255"/>
        <v>0</v>
      </c>
      <c r="CI193" s="341" t="str">
        <f t="shared" si="255"/>
        <v>0</v>
      </c>
      <c r="CJ193" s="367"/>
      <c r="CK193" s="367"/>
      <c r="CL193" s="32" t="str">
        <f t="shared" si="223"/>
        <v>9C1B</v>
      </c>
      <c r="CM193" s="285">
        <f t="shared" si="256"/>
        <v>87</v>
      </c>
      <c r="CN193" s="285">
        <f t="shared" si="257"/>
        <v>97</v>
      </c>
      <c r="CO193" s="142">
        <f t="shared" si="258"/>
        <v>73.099999999999994</v>
      </c>
      <c r="CP193" s="142">
        <f t="shared" si="259"/>
        <v>22.833333333333329</v>
      </c>
      <c r="CQ193" s="154">
        <f t="shared" si="224"/>
        <v>5</v>
      </c>
      <c r="CR193" s="367"/>
      <c r="CS193" s="170">
        <f t="shared" si="260"/>
        <v>9</v>
      </c>
      <c r="CT193" s="23">
        <f t="shared" si="261"/>
        <v>12</v>
      </c>
      <c r="CU193" s="171">
        <f t="shared" si="262"/>
        <v>1</v>
      </c>
      <c r="CV193" s="23">
        <f t="shared" si="263"/>
        <v>11</v>
      </c>
      <c r="CW193" s="172">
        <f t="shared" si="264"/>
        <v>0</v>
      </c>
      <c r="CX193" s="24">
        <f t="shared" si="265"/>
        <v>10</v>
      </c>
      <c r="CY193" s="267">
        <f t="shared" si="266"/>
        <v>5</v>
      </c>
      <c r="CZ193" s="268">
        <f t="shared" si="267"/>
        <v>7</v>
      </c>
      <c r="DA193" s="267">
        <f t="shared" si="268"/>
        <v>0</v>
      </c>
      <c r="DB193" s="268">
        <f t="shared" si="269"/>
        <v>0</v>
      </c>
      <c r="DC193" s="173">
        <f t="shared" si="270"/>
        <v>5</v>
      </c>
      <c r="DD193" s="26">
        <f t="shared" si="271"/>
        <v>15</v>
      </c>
      <c r="DE193" s="173">
        <f t="shared" si="272"/>
        <v>0</v>
      </c>
      <c r="DF193" s="26">
        <f t="shared" si="273"/>
        <v>6</v>
      </c>
      <c r="DG193" s="326">
        <f t="shared" si="274"/>
        <v>7</v>
      </c>
      <c r="DH193" s="327">
        <f t="shared" si="275"/>
        <v>13</v>
      </c>
      <c r="DI193" s="172">
        <f t="shared" si="276"/>
        <v>4</v>
      </c>
      <c r="DJ193" s="24">
        <f t="shared" si="277"/>
        <v>0</v>
      </c>
      <c r="DK193" s="172"/>
      <c r="DL193" s="19">
        <f t="shared" si="278"/>
        <v>156</v>
      </c>
      <c r="DM193" s="19">
        <f t="shared" si="279"/>
        <v>27</v>
      </c>
      <c r="DN193" s="174">
        <f t="shared" si="280"/>
        <v>10</v>
      </c>
      <c r="DO193" s="278">
        <f t="shared" si="281"/>
        <v>87</v>
      </c>
      <c r="DP193" s="278">
        <f t="shared" si="282"/>
        <v>0</v>
      </c>
      <c r="DQ193" s="20">
        <f t="shared" si="283"/>
        <v>95</v>
      </c>
      <c r="DR193" s="20">
        <f t="shared" si="284"/>
        <v>6</v>
      </c>
      <c r="DS193" s="337">
        <f t="shared" si="285"/>
        <v>125</v>
      </c>
      <c r="DT193" s="174">
        <f t="shared" si="286"/>
        <v>64</v>
      </c>
      <c r="DU193" s="172">
        <f t="shared" si="287"/>
        <v>125</v>
      </c>
      <c r="DV193" s="172"/>
      <c r="DW193" s="172"/>
      <c r="DX193" s="172"/>
      <c r="DY193" s="172"/>
      <c r="DZ193" s="172"/>
      <c r="EA193" s="172"/>
      <c r="EB193" s="172"/>
      <c r="EC193" s="172"/>
      <c r="ED193" s="172"/>
      <c r="EE193" s="172"/>
      <c r="EF193" s="172"/>
      <c r="EG193" s="172"/>
      <c r="EH193" s="172"/>
      <c r="EI193" s="172"/>
      <c r="EJ193" s="172"/>
      <c r="EK193" s="172"/>
      <c r="EL193" s="172"/>
      <c r="EM193" s="172"/>
      <c r="EN193" s="172"/>
      <c r="EO193" s="172"/>
      <c r="EP193" s="172"/>
      <c r="EQ193" s="172"/>
      <c r="ER193" s="172"/>
      <c r="ES193" s="172"/>
      <c r="ET193" s="172"/>
      <c r="EU193" s="172"/>
      <c r="EV193" s="172"/>
      <c r="EW193" s="172"/>
      <c r="EX193" s="172"/>
      <c r="EY193" s="172"/>
      <c r="EZ193" s="172"/>
      <c r="FA193" s="172"/>
      <c r="FB193" s="172"/>
      <c r="FC193" s="172"/>
      <c r="FD193" s="172"/>
      <c r="FE193" s="172"/>
      <c r="FF193" s="172"/>
      <c r="FG193" s="172"/>
      <c r="FH193" s="172"/>
      <c r="FI193" s="172"/>
      <c r="FJ193" s="172"/>
      <c r="FK193" s="172"/>
      <c r="FL193" s="172"/>
      <c r="FM193" s="172"/>
      <c r="FN193" s="172"/>
      <c r="FO193" s="172"/>
      <c r="FP193" s="172"/>
      <c r="FQ193" s="172"/>
      <c r="FR193" s="172"/>
      <c r="FS193" s="172"/>
      <c r="FT193" s="172"/>
      <c r="FU193" s="172"/>
      <c r="FV193" s="172"/>
      <c r="FW193" s="172"/>
      <c r="FX193" s="172"/>
      <c r="FY193" s="172"/>
      <c r="FZ193" s="172"/>
      <c r="GA193" s="172"/>
      <c r="GB193" s="172"/>
      <c r="GC193" s="172"/>
      <c r="GD193" s="172"/>
      <c r="GE193" s="172"/>
      <c r="GF193" s="172"/>
      <c r="GG193" s="172"/>
      <c r="GH193" s="172"/>
      <c r="GI193" s="172"/>
      <c r="GJ193" s="172"/>
      <c r="GK193" s="172"/>
      <c r="GL193" s="172"/>
      <c r="GM193" s="172"/>
      <c r="GN193" s="172"/>
      <c r="GO193" s="172"/>
      <c r="GP193" s="172"/>
      <c r="GQ193" s="172"/>
      <c r="GR193" s="172"/>
      <c r="GS193" s="172"/>
      <c r="GT193" s="172"/>
      <c r="GU193" s="172"/>
      <c r="GV193" s="172"/>
      <c r="GW193" s="172"/>
      <c r="GX193" s="172"/>
      <c r="GY193" s="172"/>
      <c r="GZ193" s="172"/>
      <c r="HA193" s="172"/>
      <c r="HB193" s="172"/>
      <c r="HC193" s="172"/>
      <c r="HD193" s="172"/>
      <c r="HE193" s="172"/>
      <c r="HF193" s="172"/>
      <c r="HG193" s="172"/>
      <c r="HH193" s="172"/>
      <c r="HI193" s="172"/>
      <c r="HJ193" s="172"/>
      <c r="HK193" s="172"/>
      <c r="HL193" s="172"/>
      <c r="HM193" s="172"/>
      <c r="HN193" s="172"/>
      <c r="HO193" s="172"/>
      <c r="HP193" s="172"/>
      <c r="HQ193" s="172"/>
      <c r="HR193" s="172"/>
      <c r="HS193" s="172"/>
      <c r="HT193" s="172"/>
      <c r="HU193" s="172"/>
      <c r="HV193" s="172"/>
      <c r="HW193" s="172"/>
      <c r="HX193" s="172"/>
      <c r="HY193" s="172"/>
      <c r="HZ193" s="172"/>
      <c r="IA193" s="172"/>
      <c r="IB193" s="172"/>
      <c r="IC193" s="172"/>
      <c r="ID193" s="172"/>
      <c r="IE193" s="172"/>
      <c r="IF193" s="172"/>
      <c r="IG193" s="172"/>
      <c r="IH193" s="172"/>
      <c r="II193" s="172"/>
      <c r="IJ193" s="172"/>
      <c r="IK193" s="172"/>
      <c r="IL193" s="172"/>
      <c r="IM193" s="172"/>
      <c r="IN193" s="172"/>
      <c r="IO193" s="172"/>
      <c r="IP193" s="172"/>
      <c r="IQ193" s="172"/>
      <c r="IR193" s="172"/>
      <c r="IS193" s="172"/>
      <c r="IT193" s="172"/>
      <c r="IU193" s="172"/>
      <c r="IV193" s="172"/>
      <c r="IW193" s="172"/>
      <c r="IX193" s="172"/>
      <c r="IY193" s="172"/>
      <c r="IZ193" s="172"/>
      <c r="JA193" s="172"/>
      <c r="JB193" s="172"/>
      <c r="JC193" s="172"/>
      <c r="JD193" s="172"/>
      <c r="JE193" s="172"/>
      <c r="JF193" s="172"/>
      <c r="JG193" s="172"/>
      <c r="JH193" s="172"/>
      <c r="JI193" s="172"/>
      <c r="JJ193" s="172"/>
      <c r="JK193" s="172"/>
      <c r="JL193" s="172"/>
      <c r="JM193" s="172"/>
      <c r="JN193" s="172"/>
      <c r="JO193" s="172"/>
      <c r="JP193" s="172"/>
      <c r="JQ193" s="172"/>
      <c r="JR193" s="172"/>
      <c r="JS193" s="172"/>
      <c r="JT193" s="172"/>
      <c r="JU193" s="172"/>
      <c r="JV193" s="172"/>
      <c r="JW193" s="172"/>
      <c r="JX193" s="172"/>
      <c r="JY193" s="172"/>
      <c r="JZ193" s="172"/>
      <c r="KA193" s="172"/>
      <c r="KB193" s="172"/>
      <c r="KC193" s="172"/>
      <c r="KD193" s="172"/>
      <c r="KE193" s="172"/>
      <c r="KF193" s="172"/>
      <c r="KG193" s="172"/>
      <c r="KH193" s="172"/>
      <c r="KI193" s="172"/>
      <c r="KJ193" s="172"/>
      <c r="KK193" s="172"/>
      <c r="KL193" s="172"/>
      <c r="KM193" s="172"/>
      <c r="KN193" s="172"/>
      <c r="KO193" s="172"/>
      <c r="KP193" s="172"/>
      <c r="KQ193" s="172"/>
      <c r="KR193" s="172"/>
      <c r="KS193" s="172"/>
      <c r="KT193" s="172"/>
      <c r="KU193" s="172"/>
      <c r="KV193" s="172"/>
      <c r="KW193" s="172"/>
      <c r="KX193" s="172"/>
      <c r="KY193" s="172"/>
      <c r="KZ193" s="172"/>
      <c r="LA193" s="172"/>
      <c r="LB193" s="172"/>
      <c r="LC193" s="172"/>
      <c r="LD193" s="172"/>
      <c r="LE193" s="172"/>
      <c r="LF193" s="172"/>
      <c r="LG193" s="172"/>
      <c r="LH193" s="172"/>
      <c r="LI193" s="172"/>
      <c r="LJ193" s="172"/>
      <c r="LK193" s="172"/>
      <c r="LL193" s="172"/>
      <c r="LM193" s="172"/>
      <c r="LN193" s="172"/>
      <c r="LO193" s="172"/>
      <c r="LP193" s="172"/>
      <c r="LQ193" s="172"/>
      <c r="LR193" s="172"/>
      <c r="LS193" s="172"/>
      <c r="LT193" s="172"/>
      <c r="LU193" s="172"/>
      <c r="LV193" s="172"/>
      <c r="LW193" s="172"/>
      <c r="LX193" s="172"/>
      <c r="LY193" s="172"/>
      <c r="LZ193" s="172"/>
      <c r="MA193" s="172"/>
      <c r="MB193" s="172"/>
      <c r="MC193" s="172"/>
      <c r="MD193" s="172"/>
      <c r="ME193" s="172"/>
      <c r="MF193" s="172"/>
      <c r="MG193" s="172"/>
      <c r="MH193" s="172"/>
      <c r="MI193" s="172"/>
      <c r="MJ193" s="172"/>
      <c r="MK193" s="172"/>
      <c r="ML193" s="172"/>
      <c r="MM193" s="172"/>
      <c r="MN193" s="172"/>
      <c r="MO193" s="172"/>
      <c r="MP193" s="172"/>
      <c r="MQ193" s="172"/>
      <c r="MR193" s="172"/>
      <c r="MS193" s="172"/>
      <c r="MT193" s="172"/>
      <c r="MU193" s="172"/>
      <c r="MV193" s="172"/>
      <c r="MW193" s="172"/>
      <c r="MX193" s="172"/>
      <c r="MY193" s="172"/>
      <c r="MZ193" s="172"/>
      <c r="NA193" s="172"/>
      <c r="NB193" s="172"/>
      <c r="NC193" s="172"/>
      <c r="ND193" s="172"/>
      <c r="NE193" s="172"/>
      <c r="NF193" s="172"/>
      <c r="NG193" s="172"/>
      <c r="NH193" s="172"/>
      <c r="NI193" s="172"/>
      <c r="NJ193" s="172"/>
      <c r="NK193" s="172"/>
      <c r="NL193" s="172"/>
      <c r="NM193" s="172"/>
      <c r="NN193" s="172"/>
      <c r="NO193" s="172"/>
      <c r="NP193" s="172"/>
      <c r="NQ193" s="172"/>
      <c r="NR193" s="172"/>
      <c r="NS193" s="172"/>
      <c r="NT193" s="172"/>
      <c r="NU193" s="172"/>
      <c r="NV193" s="172"/>
      <c r="NW193" s="172"/>
      <c r="NX193" s="172"/>
      <c r="NY193" s="172"/>
      <c r="NZ193" s="172"/>
      <c r="OA193" s="172"/>
      <c r="OB193" s="172"/>
      <c r="OC193" s="172"/>
      <c r="OD193" s="172"/>
      <c r="OE193" s="172"/>
      <c r="OF193" s="172"/>
      <c r="OG193" s="172"/>
      <c r="OH193" s="172"/>
      <c r="OI193" s="172"/>
      <c r="OJ193" s="172"/>
      <c r="OK193" s="172"/>
      <c r="OL193" s="172"/>
      <c r="OM193" s="172"/>
      <c r="ON193" s="172"/>
      <c r="OO193" s="172"/>
      <c r="OP193" s="172"/>
      <c r="OQ193" s="172"/>
      <c r="OR193" s="172"/>
      <c r="OS193" s="172"/>
      <c r="OT193" s="172"/>
      <c r="OU193" s="172"/>
      <c r="OV193" s="172"/>
      <c r="OW193" s="172"/>
      <c r="OX193" s="172"/>
      <c r="OY193" s="172"/>
      <c r="OZ193" s="172"/>
      <c r="PA193" s="172"/>
      <c r="PB193" s="172"/>
      <c r="PC193" s="172"/>
      <c r="PD193" s="172"/>
      <c r="PE193" s="172"/>
      <c r="PF193" s="172"/>
      <c r="PG193" s="172"/>
      <c r="PH193" s="172"/>
      <c r="PI193" s="172"/>
      <c r="PJ193" s="172"/>
      <c r="PK193" s="172"/>
      <c r="PL193" s="172"/>
      <c r="PM193" s="172"/>
      <c r="PN193" s="172"/>
      <c r="PO193" s="172"/>
      <c r="PP193" s="172"/>
      <c r="PQ193" s="172"/>
      <c r="PR193" s="172"/>
      <c r="PS193" s="172"/>
      <c r="PT193" s="172"/>
      <c r="PU193" s="172"/>
      <c r="PV193" s="172"/>
      <c r="PW193" s="172"/>
      <c r="PX193" s="172"/>
      <c r="PY193" s="172"/>
      <c r="PZ193" s="172"/>
      <c r="QA193" s="172"/>
      <c r="QB193" s="172"/>
      <c r="QC193" s="172"/>
      <c r="QD193" s="172"/>
      <c r="QE193" s="172"/>
      <c r="QF193" s="172"/>
      <c r="QG193" s="172"/>
      <c r="QH193" s="172"/>
      <c r="QI193" s="172"/>
      <c r="QJ193" s="172"/>
      <c r="QK193" s="172"/>
      <c r="QL193" s="172"/>
      <c r="QM193" s="172"/>
      <c r="QN193" s="172"/>
      <c r="QO193" s="172"/>
      <c r="QP193" s="172"/>
      <c r="QQ193" s="172"/>
      <c r="QR193" s="172"/>
      <c r="QS193" s="172"/>
      <c r="QT193" s="172"/>
      <c r="QU193" s="172"/>
      <c r="QV193" s="172"/>
      <c r="QW193" s="172"/>
      <c r="QX193" s="172"/>
      <c r="QY193" s="172"/>
      <c r="QZ193" s="172"/>
      <c r="RA193" s="172"/>
      <c r="RB193" s="172"/>
      <c r="RC193" s="172"/>
      <c r="RD193" s="172"/>
      <c r="RE193" s="172"/>
      <c r="RF193" s="172"/>
      <c r="RG193" s="172"/>
      <c r="RH193" s="172"/>
      <c r="RI193" s="172"/>
      <c r="RJ193" s="172"/>
      <c r="RK193" s="172"/>
      <c r="RL193" s="172"/>
      <c r="RM193" s="172"/>
      <c r="RN193" s="172"/>
      <c r="RO193" s="172"/>
      <c r="RP193" s="172"/>
      <c r="RQ193" s="172"/>
      <c r="RR193" s="172"/>
      <c r="RS193" s="172"/>
      <c r="RT193" s="172"/>
      <c r="RU193" s="172"/>
      <c r="RV193" s="172"/>
      <c r="RW193" s="172"/>
      <c r="RX193" s="172"/>
      <c r="RY193" s="172"/>
      <c r="RZ193" s="172"/>
      <c r="SA193" s="172"/>
      <c r="SB193" s="172"/>
      <c r="SC193" s="172"/>
      <c r="SD193" s="172"/>
      <c r="SE193" s="172"/>
      <c r="SF193" s="172"/>
      <c r="SG193" s="172"/>
      <c r="SH193" s="172"/>
      <c r="SI193" s="172"/>
      <c r="SJ193" s="172"/>
      <c r="SK193" s="172"/>
      <c r="SL193" s="172"/>
      <c r="SM193" s="172"/>
      <c r="SN193" s="172"/>
      <c r="SO193" s="172"/>
      <c r="SP193" s="172"/>
      <c r="SQ193" s="172"/>
      <c r="SR193" s="172"/>
      <c r="SS193" s="172"/>
      <c r="ST193" s="172"/>
      <c r="SU193" s="172"/>
      <c r="SV193" s="172"/>
      <c r="SW193" s="172"/>
      <c r="SX193" s="172"/>
      <c r="SY193" s="172"/>
      <c r="SZ193" s="172"/>
      <c r="TA193" s="172"/>
      <c r="TB193" s="172"/>
      <c r="TC193" s="172"/>
      <c r="TD193" s="172"/>
      <c r="TE193" s="172"/>
      <c r="TF193" s="172"/>
      <c r="TG193" s="172"/>
      <c r="TH193" s="172"/>
      <c r="TI193" s="172"/>
      <c r="TJ193" s="172"/>
      <c r="TK193" s="172"/>
      <c r="TL193" s="172"/>
      <c r="TM193" s="172"/>
      <c r="TN193" s="172"/>
      <c r="TO193" s="172"/>
      <c r="TP193" s="172"/>
      <c r="TQ193" s="172"/>
      <c r="TR193" s="172"/>
      <c r="TS193" s="172"/>
      <c r="TT193" s="172"/>
      <c r="TU193" s="172"/>
      <c r="TV193" s="172"/>
      <c r="TW193" s="172"/>
      <c r="TX193" s="172"/>
      <c r="TY193" s="172"/>
      <c r="TZ193" s="172"/>
      <c r="UA193" s="172"/>
      <c r="UB193" s="172"/>
      <c r="UC193" s="172"/>
      <c r="UD193" s="172"/>
      <c r="UE193" s="172"/>
      <c r="UF193" s="172"/>
      <c r="UG193" s="172"/>
      <c r="UH193" s="172"/>
      <c r="UI193" s="172"/>
      <c r="UJ193" s="172"/>
      <c r="UK193" s="172"/>
      <c r="UL193" s="172"/>
      <c r="UM193" s="172"/>
      <c r="UN193" s="172"/>
      <c r="UO193" s="172"/>
      <c r="UP193" s="172"/>
      <c r="UQ193" s="172"/>
      <c r="UR193" s="172"/>
      <c r="US193" s="172"/>
      <c r="UT193" s="172"/>
      <c r="UU193" s="172"/>
      <c r="UV193" s="172"/>
      <c r="UW193" s="172"/>
      <c r="UX193" s="172"/>
      <c r="UY193" s="172"/>
      <c r="UZ193" s="172"/>
      <c r="VA193" s="172"/>
      <c r="VB193" s="172"/>
      <c r="VC193" s="172"/>
      <c r="VD193" s="172"/>
      <c r="VE193" s="172"/>
      <c r="VF193" s="172"/>
      <c r="VG193" s="172"/>
      <c r="VH193" s="172"/>
      <c r="VI193" s="172"/>
      <c r="VJ193" s="172"/>
      <c r="VK193" s="172"/>
      <c r="VL193" s="172"/>
      <c r="VM193" s="172"/>
      <c r="VN193" s="172"/>
      <c r="VO193" s="172"/>
      <c r="VP193" s="172"/>
      <c r="VQ193" s="172"/>
      <c r="VR193" s="172"/>
      <c r="VS193" s="172"/>
      <c r="VT193" s="172"/>
      <c r="VU193" s="172"/>
      <c r="VV193" s="172"/>
      <c r="VW193" s="172"/>
      <c r="VX193" s="172"/>
      <c r="VY193" s="172"/>
      <c r="VZ193" s="172"/>
      <c r="WA193" s="172"/>
      <c r="WB193" s="172"/>
      <c r="WC193" s="172"/>
      <c r="WD193" s="172"/>
      <c r="WE193" s="172"/>
      <c r="WF193" s="172"/>
      <c r="WG193" s="172"/>
      <c r="WH193" s="172"/>
      <c r="WI193" s="172"/>
      <c r="WJ193" s="172"/>
      <c r="WK193" s="172"/>
      <c r="WL193" s="172"/>
      <c r="WM193" s="172"/>
      <c r="WN193" s="172"/>
      <c r="WO193" s="172"/>
      <c r="WP193" s="172"/>
      <c r="WQ193" s="172"/>
      <c r="WR193" s="172"/>
      <c r="WS193" s="172"/>
      <c r="WT193" s="172"/>
      <c r="WU193" s="172"/>
      <c r="WV193" s="172"/>
      <c r="WW193" s="172"/>
      <c r="WX193" s="172"/>
      <c r="WY193" s="172"/>
      <c r="WZ193" s="172"/>
      <c r="XA193" s="172"/>
      <c r="XB193" s="172"/>
      <c r="XC193" s="172"/>
      <c r="XD193" s="172"/>
      <c r="XE193" s="172"/>
      <c r="XF193" s="172"/>
      <c r="XG193" s="172"/>
      <c r="XH193" s="172"/>
      <c r="XI193" s="172"/>
      <c r="XJ193" s="172"/>
      <c r="XK193" s="172"/>
      <c r="XL193" s="172"/>
      <c r="XM193" s="172"/>
      <c r="XN193" s="172"/>
      <c r="XO193" s="172"/>
      <c r="XP193" s="172"/>
      <c r="XQ193" s="172"/>
      <c r="XR193" s="172"/>
      <c r="XS193" s="172"/>
      <c r="XT193" s="172"/>
      <c r="XU193" s="172"/>
      <c r="XV193" s="172"/>
      <c r="XW193" s="172"/>
      <c r="XX193" s="172"/>
      <c r="XY193" s="172"/>
      <c r="XZ193" s="172"/>
      <c r="YA193" s="172"/>
      <c r="YB193" s="172"/>
      <c r="YC193" s="172"/>
      <c r="YD193" s="172"/>
      <c r="YE193" s="172"/>
      <c r="YF193" s="172"/>
      <c r="YG193" s="172"/>
      <c r="YH193" s="172"/>
      <c r="YI193" s="172"/>
      <c r="YJ193" s="172"/>
      <c r="YK193" s="172"/>
      <c r="YL193" s="172"/>
      <c r="YM193" s="172"/>
      <c r="YN193" s="172"/>
      <c r="YO193" s="172"/>
      <c r="YP193" s="172"/>
      <c r="YQ193" s="172"/>
      <c r="YR193" s="172"/>
      <c r="YS193" s="172"/>
      <c r="YT193" s="172"/>
      <c r="YU193" s="172"/>
      <c r="YV193" s="172"/>
      <c r="YW193" s="172"/>
      <c r="YX193" s="172"/>
      <c r="YY193" s="172"/>
      <c r="YZ193" s="172"/>
      <c r="ZA193" s="172"/>
      <c r="ZB193" s="172"/>
      <c r="ZC193" s="172"/>
      <c r="ZD193" s="172"/>
      <c r="ZE193" s="172"/>
      <c r="ZF193" s="172"/>
      <c r="ZG193" s="172"/>
      <c r="ZH193" s="172"/>
      <c r="ZI193" s="172"/>
      <c r="ZJ193" s="172"/>
      <c r="ZK193" s="172"/>
      <c r="ZL193" s="172"/>
      <c r="ZM193" s="172"/>
      <c r="ZN193" s="172"/>
      <c r="ZO193" s="172"/>
      <c r="ZP193" s="172"/>
      <c r="ZQ193" s="172"/>
      <c r="ZR193" s="172"/>
      <c r="ZS193" s="172"/>
      <c r="ZT193" s="172"/>
      <c r="ZU193" s="172"/>
      <c r="ZV193" s="172"/>
      <c r="ZW193" s="172"/>
      <c r="ZX193" s="172"/>
      <c r="ZY193" s="172"/>
      <c r="ZZ193" s="172"/>
      <c r="AAA193" s="172"/>
      <c r="AAB193" s="172"/>
      <c r="AAC193" s="172"/>
      <c r="AAD193" s="172"/>
      <c r="AAE193" s="172"/>
      <c r="AAF193" s="172"/>
      <c r="AAG193" s="172"/>
      <c r="AAH193" s="172"/>
      <c r="AAI193" s="172"/>
      <c r="AAJ193" s="172"/>
      <c r="AAK193" s="172"/>
      <c r="AAL193" s="172"/>
      <c r="AAM193" s="172"/>
      <c r="AAN193" s="172"/>
      <c r="AAO193" s="172"/>
      <c r="AAP193" s="172"/>
      <c r="AAQ193" s="172"/>
      <c r="AAR193" s="172"/>
      <c r="AAS193" s="172"/>
      <c r="AAT193" s="172"/>
      <c r="AAU193" s="172"/>
      <c r="AAV193" s="172"/>
      <c r="AAW193" s="172"/>
      <c r="AAX193" s="172"/>
      <c r="AAY193" s="172"/>
      <c r="AAZ193" s="172"/>
      <c r="ABA193" s="172"/>
      <c r="ABB193" s="172"/>
      <c r="ABC193" s="172"/>
      <c r="ABD193" s="172"/>
      <c r="ABE193" s="172"/>
      <c r="ABF193" s="172"/>
      <c r="ABG193" s="172"/>
      <c r="ABH193" s="172"/>
      <c r="ABI193" s="172"/>
      <c r="ABJ193" s="172"/>
      <c r="ABK193" s="172"/>
      <c r="ABL193" s="172"/>
      <c r="ABM193" s="172"/>
      <c r="ABN193" s="172"/>
      <c r="ABO193" s="172"/>
      <c r="ABP193" s="172"/>
      <c r="ABQ193" s="172"/>
      <c r="ABR193" s="172"/>
      <c r="ABS193" s="172"/>
      <c r="ABT193" s="172"/>
      <c r="ABU193" s="172"/>
      <c r="ABV193" s="172"/>
      <c r="ABW193" s="172"/>
      <c r="ABX193" s="172"/>
      <c r="ABY193" s="172"/>
      <c r="ABZ193" s="172"/>
      <c r="ACA193" s="172"/>
      <c r="ACB193" s="172"/>
      <c r="ACC193" s="172"/>
      <c r="ACD193" s="172"/>
      <c r="ACE193" s="172"/>
      <c r="ACF193" s="172"/>
      <c r="ACG193" s="172"/>
      <c r="ACH193" s="172"/>
      <c r="ACI193" s="172"/>
      <c r="ACJ193" s="172"/>
      <c r="ACK193" s="172"/>
      <c r="ACL193" s="172"/>
      <c r="ACM193" s="172"/>
      <c r="ACN193" s="172"/>
      <c r="ACO193" s="172"/>
      <c r="ACP193" s="172"/>
      <c r="ACQ193" s="172"/>
      <c r="ACR193" s="172"/>
      <c r="ACS193" s="172"/>
      <c r="ACT193" s="172"/>
      <c r="ACU193" s="172"/>
      <c r="ACV193" s="172"/>
      <c r="ACW193" s="172"/>
      <c r="ACX193" s="172"/>
      <c r="ACY193" s="172"/>
      <c r="ACZ193" s="172"/>
      <c r="ADA193" s="172"/>
      <c r="ADB193" s="172"/>
      <c r="ADC193" s="172"/>
      <c r="ADD193" s="172"/>
      <c r="ADE193" s="172"/>
      <c r="ADF193" s="172"/>
      <c r="ADG193" s="172"/>
      <c r="ADH193" s="172"/>
      <c r="ADI193" s="172"/>
      <c r="ADJ193" s="172"/>
      <c r="ADK193" s="172"/>
      <c r="ADL193" s="172"/>
      <c r="ADM193" s="172"/>
      <c r="ADN193" s="172"/>
      <c r="ADO193" s="172"/>
      <c r="ADP193" s="172"/>
      <c r="ADQ193" s="172"/>
      <c r="ADR193" s="172"/>
      <c r="ADS193" s="172"/>
      <c r="ADT193" s="172"/>
      <c r="ADU193" s="172"/>
      <c r="ADV193" s="172"/>
      <c r="ADW193" s="172"/>
      <c r="ADX193" s="172"/>
      <c r="ADY193" s="172"/>
      <c r="ADZ193" s="172"/>
      <c r="AEA193" s="172"/>
      <c r="AEB193" s="172"/>
      <c r="AEC193" s="172"/>
      <c r="AED193" s="172"/>
      <c r="AEE193" s="172"/>
      <c r="AEF193" s="172"/>
      <c r="AEG193" s="172"/>
      <c r="AEH193" s="172"/>
      <c r="AEI193" s="172"/>
      <c r="AEJ193" s="172"/>
      <c r="AEK193" s="172"/>
      <c r="AEL193" s="172"/>
      <c r="AEM193" s="172"/>
      <c r="AEN193" s="172"/>
      <c r="AEO193" s="172"/>
      <c r="AEP193" s="172"/>
      <c r="AEQ193" s="172"/>
      <c r="AER193" s="172"/>
      <c r="AES193" s="172"/>
      <c r="AET193" s="172"/>
      <c r="AEU193" s="172"/>
      <c r="AEV193" s="172"/>
      <c r="AEW193" s="172"/>
      <c r="AEX193" s="172"/>
      <c r="AEY193" s="172"/>
      <c r="AEZ193" s="172"/>
      <c r="AFA193" s="172"/>
      <c r="AFB193" s="172"/>
      <c r="AFC193" s="172"/>
      <c r="AFD193" s="172"/>
      <c r="AFE193" s="172"/>
      <c r="AFF193" s="172"/>
      <c r="AFG193" s="172"/>
      <c r="AFH193" s="172"/>
      <c r="AFI193" s="172"/>
      <c r="AFJ193" s="172"/>
      <c r="AFK193" s="172"/>
      <c r="AFL193" s="172"/>
      <c r="AFM193" s="172"/>
      <c r="AFN193" s="172"/>
      <c r="AFO193" s="172"/>
      <c r="AFP193" s="172"/>
      <c r="AFQ193" s="172"/>
      <c r="AFR193" s="172"/>
      <c r="AFS193" s="172"/>
      <c r="AFT193" s="172"/>
      <c r="AFU193" s="172"/>
      <c r="AFV193" s="172"/>
      <c r="AFW193" s="172"/>
      <c r="AFX193" s="172"/>
      <c r="AFY193" s="172"/>
      <c r="AFZ193" s="172"/>
      <c r="AGA193" s="172"/>
      <c r="AGB193" s="172"/>
      <c r="AGC193" s="172"/>
      <c r="AGD193" s="172"/>
      <c r="AGE193" s="172"/>
      <c r="AGF193" s="172"/>
      <c r="AGG193" s="172"/>
      <c r="AGH193" s="172"/>
      <c r="AGI193" s="172"/>
      <c r="AGJ193" s="172"/>
      <c r="AGK193" s="172"/>
      <c r="AGL193" s="172"/>
      <c r="AGM193" s="172"/>
      <c r="AGN193" s="172"/>
      <c r="AGO193" s="172"/>
      <c r="AGP193" s="172"/>
      <c r="AGQ193" s="172"/>
      <c r="AGR193" s="172"/>
      <c r="AGS193" s="172"/>
      <c r="AGT193" s="172"/>
      <c r="AGU193" s="172"/>
      <c r="AGV193" s="172"/>
      <c r="AGW193" s="172"/>
      <c r="AGX193" s="172"/>
      <c r="AGY193" s="172"/>
      <c r="AGZ193" s="172"/>
      <c r="AHA193" s="172"/>
      <c r="AHB193" s="172"/>
      <c r="AHC193" s="172"/>
      <c r="AHD193" s="172"/>
      <c r="AHE193" s="172"/>
      <c r="AHF193" s="172"/>
      <c r="AHG193" s="172"/>
      <c r="AHH193" s="172"/>
      <c r="AHI193" s="172"/>
      <c r="AHJ193" s="172"/>
      <c r="AHK193" s="172"/>
      <c r="AHL193" s="172"/>
      <c r="AHM193" s="172"/>
      <c r="AHN193" s="172"/>
      <c r="AHO193" s="172"/>
      <c r="AHP193" s="172"/>
      <c r="AHQ193" s="172"/>
      <c r="AHR193" s="172"/>
      <c r="AHS193" s="172"/>
      <c r="AHT193" s="172"/>
      <c r="AHU193" s="172"/>
      <c r="AHV193" s="172"/>
      <c r="AHW193" s="172"/>
      <c r="AHX193" s="172"/>
      <c r="AHY193" s="172"/>
      <c r="AHZ193" s="172"/>
      <c r="AIA193" s="172"/>
      <c r="AIB193" s="172"/>
      <c r="AIC193" s="172"/>
      <c r="AID193" s="172"/>
      <c r="AIE193" s="172"/>
      <c r="AIF193" s="172"/>
      <c r="AIG193" s="172"/>
      <c r="AIH193" s="172"/>
      <c r="AII193" s="172"/>
      <c r="AIJ193" s="172"/>
      <c r="AIK193" s="172"/>
      <c r="AIL193" s="172"/>
      <c r="AIM193" s="172"/>
      <c r="AIN193" s="172"/>
      <c r="AIO193" s="172"/>
      <c r="AIP193" s="172"/>
      <c r="AIQ193" s="172"/>
      <c r="AIR193" s="172"/>
      <c r="AIS193" s="172"/>
      <c r="AIT193" s="172"/>
      <c r="AIU193" s="172"/>
      <c r="AIV193" s="172"/>
      <c r="AIW193" s="172"/>
      <c r="AIX193" s="172"/>
      <c r="AIY193" s="172"/>
      <c r="AIZ193" s="172"/>
      <c r="AJA193" s="172"/>
      <c r="AJB193" s="172"/>
      <c r="AJC193" s="172"/>
      <c r="AJD193" s="172"/>
      <c r="AJE193" s="172"/>
      <c r="AJF193" s="172"/>
      <c r="AJG193" s="172"/>
      <c r="AJH193" s="172"/>
      <c r="AJI193" s="172"/>
      <c r="AJJ193" s="172"/>
      <c r="AJK193" s="172"/>
      <c r="AJL193" s="172"/>
      <c r="AJM193" s="172"/>
      <c r="AJN193" s="172"/>
      <c r="AJO193" s="172"/>
      <c r="AJP193" s="172"/>
      <c r="AJQ193" s="172"/>
      <c r="AJR193" s="172"/>
      <c r="AJS193" s="172"/>
      <c r="AJT193" s="172"/>
      <c r="AJU193" s="172"/>
      <c r="AJV193" s="172"/>
      <c r="AJW193" s="172"/>
      <c r="AJX193" s="172"/>
      <c r="AJY193" s="172"/>
      <c r="AJZ193" s="172"/>
      <c r="AKA193" s="172"/>
      <c r="AKB193" s="172"/>
      <c r="AKC193" s="172"/>
      <c r="AKD193" s="172"/>
      <c r="AKE193" s="172"/>
      <c r="AKF193" s="172"/>
      <c r="AKG193" s="172"/>
      <c r="AKH193" s="172"/>
      <c r="AKI193" s="172"/>
      <c r="AKJ193" s="172"/>
      <c r="AKK193" s="172"/>
      <c r="AKL193" s="172"/>
      <c r="AKM193" s="172"/>
      <c r="AKN193" s="172"/>
      <c r="AKO193" s="172"/>
      <c r="AKP193" s="172"/>
      <c r="AKQ193" s="172"/>
      <c r="AKR193" s="172"/>
      <c r="AKS193" s="172"/>
      <c r="AKT193" s="172"/>
      <c r="AKU193" s="172"/>
      <c r="AKV193" s="172"/>
      <c r="AKW193" s="172"/>
      <c r="AKX193" s="172"/>
      <c r="AKY193" s="172"/>
      <c r="AKZ193" s="172"/>
      <c r="ALA193" s="172"/>
      <c r="ALB193" s="172"/>
      <c r="ALC193" s="172"/>
      <c r="ALD193" s="172"/>
      <c r="ALE193" s="172"/>
      <c r="ALF193" s="172"/>
      <c r="ALG193" s="172"/>
      <c r="ALH193" s="172"/>
      <c r="ALI193" s="172"/>
      <c r="ALJ193" s="172"/>
      <c r="ALK193" s="172"/>
      <c r="ALL193" s="172"/>
      <c r="ALM193" s="172"/>
      <c r="ALN193" s="172"/>
      <c r="ALO193" s="172"/>
      <c r="ALP193" s="172"/>
      <c r="ALQ193" s="172"/>
      <c r="ALR193" s="172"/>
      <c r="ALS193" s="172"/>
      <c r="ALT193" s="172"/>
      <c r="ALU193" s="172"/>
      <c r="ALV193" s="172"/>
      <c r="ALW193" s="172"/>
      <c r="ALX193" s="172"/>
      <c r="ALY193" s="172"/>
      <c r="ALZ193" s="172"/>
      <c r="AMA193" s="172"/>
      <c r="AMB193" s="172"/>
      <c r="AMC193" s="172"/>
      <c r="AMD193" s="172"/>
      <c r="AME193" s="172"/>
      <c r="AMF193" s="172"/>
      <c r="AMG193" s="172"/>
      <c r="AMH193" s="172"/>
      <c r="AMI193" s="172"/>
      <c r="AMJ193" s="172"/>
      <c r="AMK193" s="172"/>
      <c r="AML193" s="172"/>
    </row>
    <row r="194" spans="1:1026" s="282" customFormat="1">
      <c r="A194" s="408" t="s">
        <v>647</v>
      </c>
      <c r="B194" s="408" t="s">
        <v>648</v>
      </c>
      <c r="C194" s="154">
        <f t="shared" si="234"/>
        <v>17</v>
      </c>
      <c r="D194" s="167">
        <f t="shared" si="235"/>
        <v>68</v>
      </c>
      <c r="E194" s="166" t="str">
        <f t="shared" si="236"/>
        <v>9C</v>
      </c>
      <c r="F194" s="367" t="str">
        <f t="shared" si="237"/>
        <v>1B</v>
      </c>
      <c r="G194" s="367" t="str">
        <f t="shared" si="238"/>
        <v>04</v>
      </c>
      <c r="H194" s="367" t="str">
        <f t="shared" si="239"/>
        <v>57</v>
      </c>
      <c r="I194" s="367" t="str">
        <f t="shared" si="240"/>
        <v>00</v>
      </c>
      <c r="J194" s="367" t="str">
        <f t="shared" si="241"/>
        <v>5D</v>
      </c>
      <c r="K194" s="367" t="str">
        <f t="shared" si="242"/>
        <v>06</v>
      </c>
      <c r="L194" s="367" t="str">
        <f t="shared" si="243"/>
        <v>75</v>
      </c>
      <c r="M194" s="367" t="str">
        <f t="shared" si="244"/>
        <v>4</v>
      </c>
      <c r="N194" s="367" t="str">
        <f t="shared" si="245"/>
        <v/>
      </c>
      <c r="O194" s="156" t="str">
        <f t="shared" si="246"/>
        <v/>
      </c>
      <c r="P194" s="157" t="str">
        <f t="shared" si="247"/>
        <v>1</v>
      </c>
      <c r="Q194" s="158" t="str">
        <f t="shared" si="247"/>
        <v>0</v>
      </c>
      <c r="R194" s="158" t="str">
        <f t="shared" si="247"/>
        <v>0</v>
      </c>
      <c r="S194" s="159" t="str">
        <f t="shared" si="247"/>
        <v>1</v>
      </c>
      <c r="T194" s="158" t="str">
        <f t="shared" si="247"/>
        <v>1</v>
      </c>
      <c r="U194" s="158" t="str">
        <f t="shared" si="247"/>
        <v>1</v>
      </c>
      <c r="V194" s="158" t="str">
        <f t="shared" si="247"/>
        <v>0</v>
      </c>
      <c r="W194" s="159" t="str">
        <f t="shared" si="247"/>
        <v>0</v>
      </c>
      <c r="X194" s="158" t="str">
        <f t="shared" si="248"/>
        <v>0</v>
      </c>
      <c r="Y194" s="158" t="str">
        <f t="shared" si="248"/>
        <v>0</v>
      </c>
      <c r="Z194" s="158" t="str">
        <f t="shared" si="248"/>
        <v>0</v>
      </c>
      <c r="AA194" s="159" t="str">
        <f t="shared" si="248"/>
        <v>1</v>
      </c>
      <c r="AB194" s="161" t="str">
        <f t="shared" si="248"/>
        <v>1</v>
      </c>
      <c r="AC194" s="161" t="str">
        <f t="shared" si="248"/>
        <v>0</v>
      </c>
      <c r="AD194" s="158" t="str">
        <f t="shared" si="248"/>
        <v>1</v>
      </c>
      <c r="AE194" s="159" t="str">
        <f t="shared" si="248"/>
        <v>1</v>
      </c>
      <c r="AF194" s="367" t="str">
        <f t="shared" si="249"/>
        <v>0</v>
      </c>
      <c r="AG194" s="162" t="str">
        <f t="shared" si="249"/>
        <v>0</v>
      </c>
      <c r="AH194" s="163" t="str">
        <f t="shared" si="249"/>
        <v>0</v>
      </c>
      <c r="AI194" s="165" t="str">
        <f t="shared" si="249"/>
        <v>0</v>
      </c>
      <c r="AJ194" s="164" t="str">
        <f t="shared" si="249"/>
        <v>0</v>
      </c>
      <c r="AK194" s="164" t="str">
        <f t="shared" si="249"/>
        <v>1</v>
      </c>
      <c r="AL194" s="289" t="str">
        <f t="shared" si="249"/>
        <v>0</v>
      </c>
      <c r="AM194" s="165" t="str">
        <f t="shared" si="249"/>
        <v>0</v>
      </c>
      <c r="AN194" s="230" t="str">
        <f t="shared" si="250"/>
        <v>0</v>
      </c>
      <c r="AO194" s="230" t="str">
        <f t="shared" si="250"/>
        <v>1</v>
      </c>
      <c r="AP194" s="230" t="str">
        <f t="shared" si="250"/>
        <v>0</v>
      </c>
      <c r="AQ194" s="231" t="str">
        <f t="shared" si="250"/>
        <v>1</v>
      </c>
      <c r="AR194" s="230" t="str">
        <f t="shared" si="250"/>
        <v>0</v>
      </c>
      <c r="AS194" s="230" t="str">
        <f t="shared" si="250"/>
        <v>1</v>
      </c>
      <c r="AT194" s="230" t="str">
        <f t="shared" si="250"/>
        <v>1</v>
      </c>
      <c r="AU194" s="231" t="str">
        <f t="shared" si="250"/>
        <v>1</v>
      </c>
      <c r="AV194" s="230" t="str">
        <f t="shared" si="251"/>
        <v>0</v>
      </c>
      <c r="AW194" s="232" t="str">
        <f t="shared" si="251"/>
        <v>0</v>
      </c>
      <c r="AX194" s="232" t="str">
        <f t="shared" si="251"/>
        <v>0</v>
      </c>
      <c r="AY194" s="233" t="str">
        <f t="shared" si="251"/>
        <v>0</v>
      </c>
      <c r="AZ194" s="232" t="str">
        <f t="shared" si="251"/>
        <v>0</v>
      </c>
      <c r="BA194" s="232" t="str">
        <f t="shared" si="251"/>
        <v>0</v>
      </c>
      <c r="BB194" s="232" t="str">
        <f t="shared" si="251"/>
        <v>0</v>
      </c>
      <c r="BC194" s="233" t="str">
        <f t="shared" si="251"/>
        <v>0</v>
      </c>
      <c r="BD194" s="168" t="str">
        <f t="shared" si="252"/>
        <v>0</v>
      </c>
      <c r="BE194" s="168" t="str">
        <f t="shared" si="252"/>
        <v>1</v>
      </c>
      <c r="BF194" s="168" t="str">
        <f t="shared" si="252"/>
        <v>0</v>
      </c>
      <c r="BG194" s="169" t="str">
        <f t="shared" si="252"/>
        <v>1</v>
      </c>
      <c r="BH194" s="168" t="str">
        <f t="shared" si="252"/>
        <v>1</v>
      </c>
      <c r="BI194" s="168" t="str">
        <f t="shared" si="252"/>
        <v>1</v>
      </c>
      <c r="BJ194" s="168" t="str">
        <f t="shared" si="252"/>
        <v>0</v>
      </c>
      <c r="BK194" s="169" t="str">
        <f t="shared" si="252"/>
        <v>1</v>
      </c>
      <c r="BL194" s="168" t="str">
        <f t="shared" si="253"/>
        <v>0</v>
      </c>
      <c r="BM194" s="168" t="str">
        <f t="shared" si="253"/>
        <v>0</v>
      </c>
      <c r="BN194" s="168" t="str">
        <f t="shared" si="253"/>
        <v>0</v>
      </c>
      <c r="BO194" s="169" t="str">
        <f t="shared" si="253"/>
        <v>0</v>
      </c>
      <c r="BP194" s="168" t="str">
        <f t="shared" si="253"/>
        <v>0</v>
      </c>
      <c r="BQ194" s="168" t="str">
        <f t="shared" si="253"/>
        <v>1</v>
      </c>
      <c r="BR194" s="168" t="str">
        <f t="shared" si="253"/>
        <v>1</v>
      </c>
      <c r="BS194" s="169" t="str">
        <f t="shared" si="253"/>
        <v>0</v>
      </c>
      <c r="BT194" s="302" t="str">
        <f t="shared" si="254"/>
        <v>0</v>
      </c>
      <c r="BU194" s="302" t="str">
        <f t="shared" si="254"/>
        <v>1</v>
      </c>
      <c r="BV194" s="302" t="str">
        <f t="shared" si="254"/>
        <v>1</v>
      </c>
      <c r="BW194" s="303" t="str">
        <f t="shared" si="254"/>
        <v>1</v>
      </c>
      <c r="BX194" s="302" t="str">
        <f t="shared" si="254"/>
        <v>0</v>
      </c>
      <c r="BY194" s="302" t="str">
        <f t="shared" si="254"/>
        <v>1</v>
      </c>
      <c r="BZ194" s="302" t="str">
        <f t="shared" si="254"/>
        <v>0</v>
      </c>
      <c r="CA194" s="303" t="str">
        <f t="shared" si="254"/>
        <v>1</v>
      </c>
      <c r="CB194" s="164" t="str">
        <f t="shared" si="255"/>
        <v>0</v>
      </c>
      <c r="CC194" s="289" t="str">
        <f t="shared" si="255"/>
        <v>1</v>
      </c>
      <c r="CD194" s="340" t="str">
        <f t="shared" si="255"/>
        <v>0</v>
      </c>
      <c r="CE194" s="341" t="str">
        <f t="shared" si="255"/>
        <v>0</v>
      </c>
      <c r="CF194" s="340" t="str">
        <f t="shared" si="255"/>
        <v>0</v>
      </c>
      <c r="CG194" s="340" t="str">
        <f t="shared" si="255"/>
        <v>0</v>
      </c>
      <c r="CH194" s="340" t="str">
        <f t="shared" si="255"/>
        <v>0</v>
      </c>
      <c r="CI194" s="341" t="str">
        <f t="shared" si="255"/>
        <v>0</v>
      </c>
      <c r="CJ194" s="367"/>
      <c r="CK194" s="367"/>
      <c r="CL194" s="32" t="str">
        <f t="shared" si="223"/>
        <v>9C1B</v>
      </c>
      <c r="CM194" s="285">
        <f t="shared" si="256"/>
        <v>87</v>
      </c>
      <c r="CN194" s="285">
        <f t="shared" si="257"/>
        <v>97</v>
      </c>
      <c r="CO194" s="142">
        <f t="shared" si="258"/>
        <v>72.900000000000006</v>
      </c>
      <c r="CP194" s="142">
        <f t="shared" si="259"/>
        <v>22.722222222222225</v>
      </c>
      <c r="CQ194" s="154">
        <f t="shared" si="224"/>
        <v>2</v>
      </c>
      <c r="CR194" s="367"/>
      <c r="CS194" s="170">
        <f t="shared" si="260"/>
        <v>9</v>
      </c>
      <c r="CT194" s="23">
        <f t="shared" si="261"/>
        <v>12</v>
      </c>
      <c r="CU194" s="171">
        <f t="shared" si="262"/>
        <v>1</v>
      </c>
      <c r="CV194" s="23">
        <f t="shared" si="263"/>
        <v>11</v>
      </c>
      <c r="CW194" s="172">
        <f t="shared" si="264"/>
        <v>0</v>
      </c>
      <c r="CX194" s="24">
        <f t="shared" si="265"/>
        <v>4</v>
      </c>
      <c r="CY194" s="267">
        <f t="shared" si="266"/>
        <v>5</v>
      </c>
      <c r="CZ194" s="268">
        <f t="shared" si="267"/>
        <v>7</v>
      </c>
      <c r="DA194" s="267">
        <f t="shared" si="268"/>
        <v>0</v>
      </c>
      <c r="DB194" s="268">
        <f t="shared" si="269"/>
        <v>0</v>
      </c>
      <c r="DC194" s="173">
        <f t="shared" si="270"/>
        <v>5</v>
      </c>
      <c r="DD194" s="26">
        <f t="shared" si="271"/>
        <v>13</v>
      </c>
      <c r="DE194" s="173">
        <f t="shared" si="272"/>
        <v>0</v>
      </c>
      <c r="DF194" s="26">
        <f t="shared" si="273"/>
        <v>6</v>
      </c>
      <c r="DG194" s="326">
        <f t="shared" si="274"/>
        <v>7</v>
      </c>
      <c r="DH194" s="327">
        <f t="shared" si="275"/>
        <v>5</v>
      </c>
      <c r="DI194" s="172">
        <f t="shared" si="276"/>
        <v>4</v>
      </c>
      <c r="DJ194" s="24">
        <f t="shared" si="277"/>
        <v>0</v>
      </c>
      <c r="DK194" s="172"/>
      <c r="DL194" s="19">
        <f t="shared" si="278"/>
        <v>156</v>
      </c>
      <c r="DM194" s="19">
        <f t="shared" si="279"/>
        <v>27</v>
      </c>
      <c r="DN194" s="174">
        <f t="shared" si="280"/>
        <v>4</v>
      </c>
      <c r="DO194" s="278">
        <f t="shared" si="281"/>
        <v>87</v>
      </c>
      <c r="DP194" s="278">
        <f t="shared" si="282"/>
        <v>0</v>
      </c>
      <c r="DQ194" s="20">
        <f t="shared" si="283"/>
        <v>93</v>
      </c>
      <c r="DR194" s="20">
        <f t="shared" si="284"/>
        <v>6</v>
      </c>
      <c r="DS194" s="337">
        <f t="shared" si="285"/>
        <v>117</v>
      </c>
      <c r="DT194" s="174">
        <f t="shared" si="286"/>
        <v>64</v>
      </c>
      <c r="DU194" s="172">
        <f t="shared" si="287"/>
        <v>117</v>
      </c>
      <c r="DV194" s="172"/>
      <c r="DW194" s="172"/>
      <c r="DX194" s="172"/>
      <c r="DY194" s="172"/>
      <c r="DZ194" s="172"/>
      <c r="EA194" s="172"/>
      <c r="EB194" s="172"/>
      <c r="EC194" s="172"/>
      <c r="ED194" s="172"/>
      <c r="EE194" s="172"/>
      <c r="EF194" s="172"/>
      <c r="EG194" s="172"/>
      <c r="EH194" s="172"/>
      <c r="EI194" s="172"/>
      <c r="EJ194" s="172"/>
      <c r="EK194" s="172"/>
      <c r="EL194" s="172"/>
      <c r="EM194" s="172"/>
      <c r="EN194" s="172"/>
      <c r="EO194" s="172"/>
      <c r="EP194" s="172"/>
      <c r="EQ194" s="172"/>
      <c r="ER194" s="172"/>
      <c r="ES194" s="172"/>
      <c r="ET194" s="172"/>
      <c r="EU194" s="172"/>
      <c r="EV194" s="172"/>
      <c r="EW194" s="172"/>
      <c r="EX194" s="172"/>
      <c r="EY194" s="172"/>
      <c r="EZ194" s="172"/>
      <c r="FA194" s="172"/>
      <c r="FB194" s="172"/>
      <c r="FC194" s="172"/>
      <c r="FD194" s="172"/>
      <c r="FE194" s="172"/>
      <c r="FF194" s="172"/>
      <c r="FG194" s="172"/>
      <c r="FH194" s="172"/>
      <c r="FI194" s="172"/>
      <c r="FJ194" s="172"/>
      <c r="FK194" s="172"/>
      <c r="FL194" s="172"/>
      <c r="FM194" s="172"/>
      <c r="FN194" s="172"/>
      <c r="FO194" s="172"/>
      <c r="FP194" s="172"/>
      <c r="FQ194" s="172"/>
      <c r="FR194" s="172"/>
      <c r="FS194" s="172"/>
      <c r="FT194" s="172"/>
      <c r="FU194" s="172"/>
      <c r="FV194" s="172"/>
      <c r="FW194" s="172"/>
      <c r="FX194" s="172"/>
      <c r="FY194" s="172"/>
      <c r="FZ194" s="172"/>
      <c r="GA194" s="172"/>
      <c r="GB194" s="172"/>
      <c r="GC194" s="172"/>
      <c r="GD194" s="172"/>
      <c r="GE194" s="172"/>
      <c r="GF194" s="172"/>
      <c r="GG194" s="172"/>
      <c r="GH194" s="172"/>
      <c r="GI194" s="172"/>
      <c r="GJ194" s="172"/>
      <c r="GK194" s="172"/>
      <c r="GL194" s="172"/>
      <c r="GM194" s="172"/>
      <c r="GN194" s="172"/>
      <c r="GO194" s="172"/>
      <c r="GP194" s="172"/>
      <c r="GQ194" s="172"/>
      <c r="GR194" s="172"/>
      <c r="GS194" s="172"/>
      <c r="GT194" s="172"/>
      <c r="GU194" s="172"/>
      <c r="GV194" s="172"/>
      <c r="GW194" s="172"/>
      <c r="GX194" s="172"/>
      <c r="GY194" s="172"/>
      <c r="GZ194" s="172"/>
      <c r="HA194" s="172"/>
      <c r="HB194" s="172"/>
      <c r="HC194" s="172"/>
      <c r="HD194" s="172"/>
      <c r="HE194" s="172"/>
      <c r="HF194" s="172"/>
      <c r="HG194" s="172"/>
      <c r="HH194" s="172"/>
      <c r="HI194" s="172"/>
      <c r="HJ194" s="172"/>
      <c r="HK194" s="172"/>
      <c r="HL194" s="172"/>
      <c r="HM194" s="172"/>
      <c r="HN194" s="172"/>
      <c r="HO194" s="172"/>
      <c r="HP194" s="172"/>
      <c r="HQ194" s="172"/>
      <c r="HR194" s="172"/>
      <c r="HS194" s="172"/>
      <c r="HT194" s="172"/>
      <c r="HU194" s="172"/>
      <c r="HV194" s="172"/>
      <c r="HW194" s="172"/>
      <c r="HX194" s="172"/>
      <c r="HY194" s="172"/>
      <c r="HZ194" s="172"/>
      <c r="IA194" s="172"/>
      <c r="IB194" s="172"/>
      <c r="IC194" s="172"/>
      <c r="ID194" s="172"/>
      <c r="IE194" s="172"/>
      <c r="IF194" s="172"/>
      <c r="IG194" s="172"/>
      <c r="IH194" s="172"/>
      <c r="II194" s="172"/>
      <c r="IJ194" s="172"/>
      <c r="IK194" s="172"/>
      <c r="IL194" s="172"/>
      <c r="IM194" s="172"/>
      <c r="IN194" s="172"/>
      <c r="IO194" s="172"/>
      <c r="IP194" s="172"/>
      <c r="IQ194" s="172"/>
      <c r="IR194" s="172"/>
      <c r="IS194" s="172"/>
      <c r="IT194" s="172"/>
      <c r="IU194" s="172"/>
      <c r="IV194" s="172"/>
      <c r="IW194" s="172"/>
      <c r="IX194" s="172"/>
      <c r="IY194" s="172"/>
      <c r="IZ194" s="172"/>
      <c r="JA194" s="172"/>
      <c r="JB194" s="172"/>
      <c r="JC194" s="172"/>
      <c r="JD194" s="172"/>
      <c r="JE194" s="172"/>
      <c r="JF194" s="172"/>
      <c r="JG194" s="172"/>
      <c r="JH194" s="172"/>
      <c r="JI194" s="172"/>
      <c r="JJ194" s="172"/>
      <c r="JK194" s="172"/>
      <c r="JL194" s="172"/>
      <c r="JM194" s="172"/>
      <c r="JN194" s="172"/>
      <c r="JO194" s="172"/>
      <c r="JP194" s="172"/>
      <c r="JQ194" s="172"/>
      <c r="JR194" s="172"/>
      <c r="JS194" s="172"/>
      <c r="JT194" s="172"/>
      <c r="JU194" s="172"/>
      <c r="JV194" s="172"/>
      <c r="JW194" s="172"/>
      <c r="JX194" s="172"/>
      <c r="JY194" s="172"/>
      <c r="JZ194" s="172"/>
      <c r="KA194" s="172"/>
      <c r="KB194" s="172"/>
      <c r="KC194" s="172"/>
      <c r="KD194" s="172"/>
      <c r="KE194" s="172"/>
      <c r="KF194" s="172"/>
      <c r="KG194" s="172"/>
      <c r="KH194" s="172"/>
      <c r="KI194" s="172"/>
      <c r="KJ194" s="172"/>
      <c r="KK194" s="172"/>
      <c r="KL194" s="172"/>
      <c r="KM194" s="172"/>
      <c r="KN194" s="172"/>
      <c r="KO194" s="172"/>
      <c r="KP194" s="172"/>
      <c r="KQ194" s="172"/>
      <c r="KR194" s="172"/>
      <c r="KS194" s="172"/>
      <c r="KT194" s="172"/>
      <c r="KU194" s="172"/>
      <c r="KV194" s="172"/>
      <c r="KW194" s="172"/>
      <c r="KX194" s="172"/>
      <c r="KY194" s="172"/>
      <c r="KZ194" s="172"/>
      <c r="LA194" s="172"/>
      <c r="LB194" s="172"/>
      <c r="LC194" s="172"/>
      <c r="LD194" s="172"/>
      <c r="LE194" s="172"/>
      <c r="LF194" s="172"/>
      <c r="LG194" s="172"/>
      <c r="LH194" s="172"/>
      <c r="LI194" s="172"/>
      <c r="LJ194" s="172"/>
      <c r="LK194" s="172"/>
      <c r="LL194" s="172"/>
      <c r="LM194" s="172"/>
      <c r="LN194" s="172"/>
      <c r="LO194" s="172"/>
      <c r="LP194" s="172"/>
      <c r="LQ194" s="172"/>
      <c r="LR194" s="172"/>
      <c r="LS194" s="172"/>
      <c r="LT194" s="172"/>
      <c r="LU194" s="172"/>
      <c r="LV194" s="172"/>
      <c r="LW194" s="172"/>
      <c r="LX194" s="172"/>
      <c r="LY194" s="172"/>
      <c r="LZ194" s="172"/>
      <c r="MA194" s="172"/>
      <c r="MB194" s="172"/>
      <c r="MC194" s="172"/>
      <c r="MD194" s="172"/>
      <c r="ME194" s="172"/>
      <c r="MF194" s="172"/>
      <c r="MG194" s="172"/>
      <c r="MH194" s="172"/>
      <c r="MI194" s="172"/>
      <c r="MJ194" s="172"/>
      <c r="MK194" s="172"/>
      <c r="ML194" s="172"/>
      <c r="MM194" s="172"/>
      <c r="MN194" s="172"/>
      <c r="MO194" s="172"/>
      <c r="MP194" s="172"/>
      <c r="MQ194" s="172"/>
      <c r="MR194" s="172"/>
      <c r="MS194" s="172"/>
      <c r="MT194" s="172"/>
      <c r="MU194" s="172"/>
      <c r="MV194" s="172"/>
      <c r="MW194" s="172"/>
      <c r="MX194" s="172"/>
      <c r="MY194" s="172"/>
      <c r="MZ194" s="172"/>
      <c r="NA194" s="172"/>
      <c r="NB194" s="172"/>
      <c r="NC194" s="172"/>
      <c r="ND194" s="172"/>
      <c r="NE194" s="172"/>
      <c r="NF194" s="172"/>
      <c r="NG194" s="172"/>
      <c r="NH194" s="172"/>
      <c r="NI194" s="172"/>
      <c r="NJ194" s="172"/>
      <c r="NK194" s="172"/>
      <c r="NL194" s="172"/>
      <c r="NM194" s="172"/>
      <c r="NN194" s="172"/>
      <c r="NO194" s="172"/>
      <c r="NP194" s="172"/>
      <c r="NQ194" s="172"/>
      <c r="NR194" s="172"/>
      <c r="NS194" s="172"/>
      <c r="NT194" s="172"/>
      <c r="NU194" s="172"/>
      <c r="NV194" s="172"/>
      <c r="NW194" s="172"/>
      <c r="NX194" s="172"/>
      <c r="NY194" s="172"/>
      <c r="NZ194" s="172"/>
      <c r="OA194" s="172"/>
      <c r="OB194" s="172"/>
      <c r="OC194" s="172"/>
      <c r="OD194" s="172"/>
      <c r="OE194" s="172"/>
      <c r="OF194" s="172"/>
      <c r="OG194" s="172"/>
      <c r="OH194" s="172"/>
      <c r="OI194" s="172"/>
      <c r="OJ194" s="172"/>
      <c r="OK194" s="172"/>
      <c r="OL194" s="172"/>
      <c r="OM194" s="172"/>
      <c r="ON194" s="172"/>
      <c r="OO194" s="172"/>
      <c r="OP194" s="172"/>
      <c r="OQ194" s="172"/>
      <c r="OR194" s="172"/>
      <c r="OS194" s="172"/>
      <c r="OT194" s="172"/>
      <c r="OU194" s="172"/>
      <c r="OV194" s="172"/>
      <c r="OW194" s="172"/>
      <c r="OX194" s="172"/>
      <c r="OY194" s="172"/>
      <c r="OZ194" s="172"/>
      <c r="PA194" s="172"/>
      <c r="PB194" s="172"/>
      <c r="PC194" s="172"/>
      <c r="PD194" s="172"/>
      <c r="PE194" s="172"/>
      <c r="PF194" s="172"/>
      <c r="PG194" s="172"/>
      <c r="PH194" s="172"/>
      <c r="PI194" s="172"/>
      <c r="PJ194" s="172"/>
      <c r="PK194" s="172"/>
      <c r="PL194" s="172"/>
      <c r="PM194" s="172"/>
      <c r="PN194" s="172"/>
      <c r="PO194" s="172"/>
      <c r="PP194" s="172"/>
      <c r="PQ194" s="172"/>
      <c r="PR194" s="172"/>
      <c r="PS194" s="172"/>
      <c r="PT194" s="172"/>
      <c r="PU194" s="172"/>
      <c r="PV194" s="172"/>
      <c r="PW194" s="172"/>
      <c r="PX194" s="172"/>
      <c r="PY194" s="172"/>
      <c r="PZ194" s="172"/>
      <c r="QA194" s="172"/>
      <c r="QB194" s="172"/>
      <c r="QC194" s="172"/>
      <c r="QD194" s="172"/>
      <c r="QE194" s="172"/>
      <c r="QF194" s="172"/>
      <c r="QG194" s="172"/>
      <c r="QH194" s="172"/>
      <c r="QI194" s="172"/>
      <c r="QJ194" s="172"/>
      <c r="QK194" s="172"/>
      <c r="QL194" s="172"/>
      <c r="QM194" s="172"/>
      <c r="QN194" s="172"/>
      <c r="QO194" s="172"/>
      <c r="QP194" s="172"/>
      <c r="QQ194" s="172"/>
      <c r="QR194" s="172"/>
      <c r="QS194" s="172"/>
      <c r="QT194" s="172"/>
      <c r="QU194" s="172"/>
      <c r="QV194" s="172"/>
      <c r="QW194" s="172"/>
      <c r="QX194" s="172"/>
      <c r="QY194" s="172"/>
      <c r="QZ194" s="172"/>
      <c r="RA194" s="172"/>
      <c r="RB194" s="172"/>
      <c r="RC194" s="172"/>
      <c r="RD194" s="172"/>
      <c r="RE194" s="172"/>
      <c r="RF194" s="172"/>
      <c r="RG194" s="172"/>
      <c r="RH194" s="172"/>
      <c r="RI194" s="172"/>
      <c r="RJ194" s="172"/>
      <c r="RK194" s="172"/>
      <c r="RL194" s="172"/>
      <c r="RM194" s="172"/>
      <c r="RN194" s="172"/>
      <c r="RO194" s="172"/>
      <c r="RP194" s="172"/>
      <c r="RQ194" s="172"/>
      <c r="RR194" s="172"/>
      <c r="RS194" s="172"/>
      <c r="RT194" s="172"/>
      <c r="RU194" s="172"/>
      <c r="RV194" s="172"/>
      <c r="RW194" s="172"/>
      <c r="RX194" s="172"/>
      <c r="RY194" s="172"/>
      <c r="RZ194" s="172"/>
      <c r="SA194" s="172"/>
      <c r="SB194" s="172"/>
      <c r="SC194" s="172"/>
      <c r="SD194" s="172"/>
      <c r="SE194" s="172"/>
      <c r="SF194" s="172"/>
      <c r="SG194" s="172"/>
      <c r="SH194" s="172"/>
      <c r="SI194" s="172"/>
      <c r="SJ194" s="172"/>
      <c r="SK194" s="172"/>
      <c r="SL194" s="172"/>
      <c r="SM194" s="172"/>
      <c r="SN194" s="172"/>
      <c r="SO194" s="172"/>
      <c r="SP194" s="172"/>
      <c r="SQ194" s="172"/>
      <c r="SR194" s="172"/>
      <c r="SS194" s="172"/>
      <c r="ST194" s="172"/>
      <c r="SU194" s="172"/>
      <c r="SV194" s="172"/>
      <c r="SW194" s="172"/>
      <c r="SX194" s="172"/>
      <c r="SY194" s="172"/>
      <c r="SZ194" s="172"/>
      <c r="TA194" s="172"/>
      <c r="TB194" s="172"/>
      <c r="TC194" s="172"/>
      <c r="TD194" s="172"/>
      <c r="TE194" s="172"/>
      <c r="TF194" s="172"/>
      <c r="TG194" s="172"/>
      <c r="TH194" s="172"/>
      <c r="TI194" s="172"/>
      <c r="TJ194" s="172"/>
      <c r="TK194" s="172"/>
      <c r="TL194" s="172"/>
      <c r="TM194" s="172"/>
      <c r="TN194" s="172"/>
      <c r="TO194" s="172"/>
      <c r="TP194" s="172"/>
      <c r="TQ194" s="172"/>
      <c r="TR194" s="172"/>
      <c r="TS194" s="172"/>
      <c r="TT194" s="172"/>
      <c r="TU194" s="172"/>
      <c r="TV194" s="172"/>
      <c r="TW194" s="172"/>
      <c r="TX194" s="172"/>
      <c r="TY194" s="172"/>
      <c r="TZ194" s="172"/>
      <c r="UA194" s="172"/>
      <c r="UB194" s="172"/>
      <c r="UC194" s="172"/>
      <c r="UD194" s="172"/>
      <c r="UE194" s="172"/>
      <c r="UF194" s="172"/>
      <c r="UG194" s="172"/>
      <c r="UH194" s="172"/>
      <c r="UI194" s="172"/>
      <c r="UJ194" s="172"/>
      <c r="UK194" s="172"/>
      <c r="UL194" s="172"/>
      <c r="UM194" s="172"/>
      <c r="UN194" s="172"/>
      <c r="UO194" s="172"/>
      <c r="UP194" s="172"/>
      <c r="UQ194" s="172"/>
      <c r="UR194" s="172"/>
      <c r="US194" s="172"/>
      <c r="UT194" s="172"/>
      <c r="UU194" s="172"/>
      <c r="UV194" s="172"/>
      <c r="UW194" s="172"/>
      <c r="UX194" s="172"/>
      <c r="UY194" s="172"/>
      <c r="UZ194" s="172"/>
      <c r="VA194" s="172"/>
      <c r="VB194" s="172"/>
      <c r="VC194" s="172"/>
      <c r="VD194" s="172"/>
      <c r="VE194" s="172"/>
      <c r="VF194" s="172"/>
      <c r="VG194" s="172"/>
      <c r="VH194" s="172"/>
      <c r="VI194" s="172"/>
      <c r="VJ194" s="172"/>
      <c r="VK194" s="172"/>
      <c r="VL194" s="172"/>
      <c r="VM194" s="172"/>
      <c r="VN194" s="172"/>
      <c r="VO194" s="172"/>
      <c r="VP194" s="172"/>
      <c r="VQ194" s="172"/>
      <c r="VR194" s="172"/>
      <c r="VS194" s="172"/>
      <c r="VT194" s="172"/>
      <c r="VU194" s="172"/>
      <c r="VV194" s="172"/>
      <c r="VW194" s="172"/>
      <c r="VX194" s="172"/>
      <c r="VY194" s="172"/>
      <c r="VZ194" s="172"/>
      <c r="WA194" s="172"/>
      <c r="WB194" s="172"/>
      <c r="WC194" s="172"/>
      <c r="WD194" s="172"/>
      <c r="WE194" s="172"/>
      <c r="WF194" s="172"/>
      <c r="WG194" s="172"/>
      <c r="WH194" s="172"/>
      <c r="WI194" s="172"/>
      <c r="WJ194" s="172"/>
      <c r="WK194" s="172"/>
      <c r="WL194" s="172"/>
      <c r="WM194" s="172"/>
      <c r="WN194" s="172"/>
      <c r="WO194" s="172"/>
      <c r="WP194" s="172"/>
      <c r="WQ194" s="172"/>
      <c r="WR194" s="172"/>
      <c r="WS194" s="172"/>
      <c r="WT194" s="172"/>
      <c r="WU194" s="172"/>
      <c r="WV194" s="172"/>
      <c r="WW194" s="172"/>
      <c r="WX194" s="172"/>
      <c r="WY194" s="172"/>
      <c r="WZ194" s="172"/>
      <c r="XA194" s="172"/>
      <c r="XB194" s="172"/>
      <c r="XC194" s="172"/>
      <c r="XD194" s="172"/>
      <c r="XE194" s="172"/>
      <c r="XF194" s="172"/>
      <c r="XG194" s="172"/>
      <c r="XH194" s="172"/>
      <c r="XI194" s="172"/>
      <c r="XJ194" s="172"/>
      <c r="XK194" s="172"/>
      <c r="XL194" s="172"/>
      <c r="XM194" s="172"/>
      <c r="XN194" s="172"/>
      <c r="XO194" s="172"/>
      <c r="XP194" s="172"/>
      <c r="XQ194" s="172"/>
      <c r="XR194" s="172"/>
      <c r="XS194" s="172"/>
      <c r="XT194" s="172"/>
      <c r="XU194" s="172"/>
      <c r="XV194" s="172"/>
      <c r="XW194" s="172"/>
      <c r="XX194" s="172"/>
      <c r="XY194" s="172"/>
      <c r="XZ194" s="172"/>
      <c r="YA194" s="172"/>
      <c r="YB194" s="172"/>
      <c r="YC194" s="172"/>
      <c r="YD194" s="172"/>
      <c r="YE194" s="172"/>
      <c r="YF194" s="172"/>
      <c r="YG194" s="172"/>
      <c r="YH194" s="172"/>
      <c r="YI194" s="172"/>
      <c r="YJ194" s="172"/>
      <c r="YK194" s="172"/>
      <c r="YL194" s="172"/>
      <c r="YM194" s="172"/>
      <c r="YN194" s="172"/>
      <c r="YO194" s="172"/>
      <c r="YP194" s="172"/>
      <c r="YQ194" s="172"/>
      <c r="YR194" s="172"/>
      <c r="YS194" s="172"/>
      <c r="YT194" s="172"/>
      <c r="YU194" s="172"/>
      <c r="YV194" s="172"/>
      <c r="YW194" s="172"/>
      <c r="YX194" s="172"/>
      <c r="YY194" s="172"/>
      <c r="YZ194" s="172"/>
      <c r="ZA194" s="172"/>
      <c r="ZB194" s="172"/>
      <c r="ZC194" s="172"/>
      <c r="ZD194" s="172"/>
      <c r="ZE194" s="172"/>
      <c r="ZF194" s="172"/>
      <c r="ZG194" s="172"/>
      <c r="ZH194" s="172"/>
      <c r="ZI194" s="172"/>
      <c r="ZJ194" s="172"/>
      <c r="ZK194" s="172"/>
      <c r="ZL194" s="172"/>
      <c r="ZM194" s="172"/>
      <c r="ZN194" s="172"/>
      <c r="ZO194" s="172"/>
      <c r="ZP194" s="172"/>
      <c r="ZQ194" s="172"/>
      <c r="ZR194" s="172"/>
      <c r="ZS194" s="172"/>
      <c r="ZT194" s="172"/>
      <c r="ZU194" s="172"/>
      <c r="ZV194" s="172"/>
      <c r="ZW194" s="172"/>
      <c r="ZX194" s="172"/>
      <c r="ZY194" s="172"/>
      <c r="ZZ194" s="172"/>
      <c r="AAA194" s="172"/>
      <c r="AAB194" s="172"/>
      <c r="AAC194" s="172"/>
      <c r="AAD194" s="172"/>
      <c r="AAE194" s="172"/>
      <c r="AAF194" s="172"/>
      <c r="AAG194" s="172"/>
      <c r="AAH194" s="172"/>
      <c r="AAI194" s="172"/>
      <c r="AAJ194" s="172"/>
      <c r="AAK194" s="172"/>
      <c r="AAL194" s="172"/>
      <c r="AAM194" s="172"/>
      <c r="AAN194" s="172"/>
      <c r="AAO194" s="172"/>
      <c r="AAP194" s="172"/>
      <c r="AAQ194" s="172"/>
      <c r="AAR194" s="172"/>
      <c r="AAS194" s="172"/>
      <c r="AAT194" s="172"/>
      <c r="AAU194" s="172"/>
      <c r="AAV194" s="172"/>
      <c r="AAW194" s="172"/>
      <c r="AAX194" s="172"/>
      <c r="AAY194" s="172"/>
      <c r="AAZ194" s="172"/>
      <c r="ABA194" s="172"/>
      <c r="ABB194" s="172"/>
      <c r="ABC194" s="172"/>
      <c r="ABD194" s="172"/>
      <c r="ABE194" s="172"/>
      <c r="ABF194" s="172"/>
      <c r="ABG194" s="172"/>
      <c r="ABH194" s="172"/>
      <c r="ABI194" s="172"/>
      <c r="ABJ194" s="172"/>
      <c r="ABK194" s="172"/>
      <c r="ABL194" s="172"/>
      <c r="ABM194" s="172"/>
      <c r="ABN194" s="172"/>
      <c r="ABO194" s="172"/>
      <c r="ABP194" s="172"/>
      <c r="ABQ194" s="172"/>
      <c r="ABR194" s="172"/>
      <c r="ABS194" s="172"/>
      <c r="ABT194" s="172"/>
      <c r="ABU194" s="172"/>
      <c r="ABV194" s="172"/>
      <c r="ABW194" s="172"/>
      <c r="ABX194" s="172"/>
      <c r="ABY194" s="172"/>
      <c r="ABZ194" s="172"/>
      <c r="ACA194" s="172"/>
      <c r="ACB194" s="172"/>
      <c r="ACC194" s="172"/>
      <c r="ACD194" s="172"/>
      <c r="ACE194" s="172"/>
      <c r="ACF194" s="172"/>
      <c r="ACG194" s="172"/>
      <c r="ACH194" s="172"/>
      <c r="ACI194" s="172"/>
      <c r="ACJ194" s="172"/>
      <c r="ACK194" s="172"/>
      <c r="ACL194" s="172"/>
      <c r="ACM194" s="172"/>
      <c r="ACN194" s="172"/>
      <c r="ACO194" s="172"/>
      <c r="ACP194" s="172"/>
      <c r="ACQ194" s="172"/>
      <c r="ACR194" s="172"/>
      <c r="ACS194" s="172"/>
      <c r="ACT194" s="172"/>
      <c r="ACU194" s="172"/>
      <c r="ACV194" s="172"/>
      <c r="ACW194" s="172"/>
      <c r="ACX194" s="172"/>
      <c r="ACY194" s="172"/>
      <c r="ACZ194" s="172"/>
      <c r="ADA194" s="172"/>
      <c r="ADB194" s="172"/>
      <c r="ADC194" s="172"/>
      <c r="ADD194" s="172"/>
      <c r="ADE194" s="172"/>
      <c r="ADF194" s="172"/>
      <c r="ADG194" s="172"/>
      <c r="ADH194" s="172"/>
      <c r="ADI194" s="172"/>
      <c r="ADJ194" s="172"/>
      <c r="ADK194" s="172"/>
      <c r="ADL194" s="172"/>
      <c r="ADM194" s="172"/>
      <c r="ADN194" s="172"/>
      <c r="ADO194" s="172"/>
      <c r="ADP194" s="172"/>
      <c r="ADQ194" s="172"/>
      <c r="ADR194" s="172"/>
      <c r="ADS194" s="172"/>
      <c r="ADT194" s="172"/>
      <c r="ADU194" s="172"/>
      <c r="ADV194" s="172"/>
      <c r="ADW194" s="172"/>
      <c r="ADX194" s="172"/>
      <c r="ADY194" s="172"/>
      <c r="ADZ194" s="172"/>
      <c r="AEA194" s="172"/>
      <c r="AEB194" s="172"/>
      <c r="AEC194" s="172"/>
      <c r="AED194" s="172"/>
      <c r="AEE194" s="172"/>
      <c r="AEF194" s="172"/>
      <c r="AEG194" s="172"/>
      <c r="AEH194" s="172"/>
      <c r="AEI194" s="172"/>
      <c r="AEJ194" s="172"/>
      <c r="AEK194" s="172"/>
      <c r="AEL194" s="172"/>
      <c r="AEM194" s="172"/>
      <c r="AEN194" s="172"/>
      <c r="AEO194" s="172"/>
      <c r="AEP194" s="172"/>
      <c r="AEQ194" s="172"/>
      <c r="AER194" s="172"/>
      <c r="AES194" s="172"/>
      <c r="AET194" s="172"/>
      <c r="AEU194" s="172"/>
      <c r="AEV194" s="172"/>
      <c r="AEW194" s="172"/>
      <c r="AEX194" s="172"/>
      <c r="AEY194" s="172"/>
      <c r="AEZ194" s="172"/>
      <c r="AFA194" s="172"/>
      <c r="AFB194" s="172"/>
      <c r="AFC194" s="172"/>
      <c r="AFD194" s="172"/>
      <c r="AFE194" s="172"/>
      <c r="AFF194" s="172"/>
      <c r="AFG194" s="172"/>
      <c r="AFH194" s="172"/>
      <c r="AFI194" s="172"/>
      <c r="AFJ194" s="172"/>
      <c r="AFK194" s="172"/>
      <c r="AFL194" s="172"/>
      <c r="AFM194" s="172"/>
      <c r="AFN194" s="172"/>
      <c r="AFO194" s="172"/>
      <c r="AFP194" s="172"/>
      <c r="AFQ194" s="172"/>
      <c r="AFR194" s="172"/>
      <c r="AFS194" s="172"/>
      <c r="AFT194" s="172"/>
      <c r="AFU194" s="172"/>
      <c r="AFV194" s="172"/>
      <c r="AFW194" s="172"/>
      <c r="AFX194" s="172"/>
      <c r="AFY194" s="172"/>
      <c r="AFZ194" s="172"/>
      <c r="AGA194" s="172"/>
      <c r="AGB194" s="172"/>
      <c r="AGC194" s="172"/>
      <c r="AGD194" s="172"/>
      <c r="AGE194" s="172"/>
      <c r="AGF194" s="172"/>
      <c r="AGG194" s="172"/>
      <c r="AGH194" s="172"/>
      <c r="AGI194" s="172"/>
      <c r="AGJ194" s="172"/>
      <c r="AGK194" s="172"/>
      <c r="AGL194" s="172"/>
      <c r="AGM194" s="172"/>
      <c r="AGN194" s="172"/>
      <c r="AGO194" s="172"/>
      <c r="AGP194" s="172"/>
      <c r="AGQ194" s="172"/>
      <c r="AGR194" s="172"/>
      <c r="AGS194" s="172"/>
      <c r="AGT194" s="172"/>
      <c r="AGU194" s="172"/>
      <c r="AGV194" s="172"/>
      <c r="AGW194" s="172"/>
      <c r="AGX194" s="172"/>
      <c r="AGY194" s="172"/>
      <c r="AGZ194" s="172"/>
      <c r="AHA194" s="172"/>
      <c r="AHB194" s="172"/>
      <c r="AHC194" s="172"/>
      <c r="AHD194" s="172"/>
      <c r="AHE194" s="172"/>
      <c r="AHF194" s="172"/>
      <c r="AHG194" s="172"/>
      <c r="AHH194" s="172"/>
      <c r="AHI194" s="172"/>
      <c r="AHJ194" s="172"/>
      <c r="AHK194" s="172"/>
      <c r="AHL194" s="172"/>
      <c r="AHM194" s="172"/>
      <c r="AHN194" s="172"/>
      <c r="AHO194" s="172"/>
      <c r="AHP194" s="172"/>
      <c r="AHQ194" s="172"/>
      <c r="AHR194" s="172"/>
      <c r="AHS194" s="172"/>
      <c r="AHT194" s="172"/>
      <c r="AHU194" s="172"/>
      <c r="AHV194" s="172"/>
      <c r="AHW194" s="172"/>
      <c r="AHX194" s="172"/>
      <c r="AHY194" s="172"/>
      <c r="AHZ194" s="172"/>
      <c r="AIA194" s="172"/>
      <c r="AIB194" s="172"/>
      <c r="AIC194" s="172"/>
      <c r="AID194" s="172"/>
      <c r="AIE194" s="172"/>
      <c r="AIF194" s="172"/>
      <c r="AIG194" s="172"/>
      <c r="AIH194" s="172"/>
      <c r="AII194" s="172"/>
      <c r="AIJ194" s="172"/>
      <c r="AIK194" s="172"/>
      <c r="AIL194" s="172"/>
      <c r="AIM194" s="172"/>
      <c r="AIN194" s="172"/>
      <c r="AIO194" s="172"/>
      <c r="AIP194" s="172"/>
      <c r="AIQ194" s="172"/>
      <c r="AIR194" s="172"/>
      <c r="AIS194" s="172"/>
      <c r="AIT194" s="172"/>
      <c r="AIU194" s="172"/>
      <c r="AIV194" s="172"/>
      <c r="AIW194" s="172"/>
      <c r="AIX194" s="172"/>
      <c r="AIY194" s="172"/>
      <c r="AIZ194" s="172"/>
      <c r="AJA194" s="172"/>
      <c r="AJB194" s="172"/>
      <c r="AJC194" s="172"/>
      <c r="AJD194" s="172"/>
      <c r="AJE194" s="172"/>
      <c r="AJF194" s="172"/>
      <c r="AJG194" s="172"/>
      <c r="AJH194" s="172"/>
      <c r="AJI194" s="172"/>
      <c r="AJJ194" s="172"/>
      <c r="AJK194" s="172"/>
      <c r="AJL194" s="172"/>
      <c r="AJM194" s="172"/>
      <c r="AJN194" s="172"/>
      <c r="AJO194" s="172"/>
      <c r="AJP194" s="172"/>
      <c r="AJQ194" s="172"/>
      <c r="AJR194" s="172"/>
      <c r="AJS194" s="172"/>
      <c r="AJT194" s="172"/>
      <c r="AJU194" s="172"/>
      <c r="AJV194" s="172"/>
      <c r="AJW194" s="172"/>
      <c r="AJX194" s="172"/>
      <c r="AJY194" s="172"/>
      <c r="AJZ194" s="172"/>
      <c r="AKA194" s="172"/>
      <c r="AKB194" s="172"/>
      <c r="AKC194" s="172"/>
      <c r="AKD194" s="172"/>
      <c r="AKE194" s="172"/>
      <c r="AKF194" s="172"/>
      <c r="AKG194" s="172"/>
      <c r="AKH194" s="172"/>
      <c r="AKI194" s="172"/>
      <c r="AKJ194" s="172"/>
      <c r="AKK194" s="172"/>
      <c r="AKL194" s="172"/>
      <c r="AKM194" s="172"/>
      <c r="AKN194" s="172"/>
      <c r="AKO194" s="172"/>
      <c r="AKP194" s="172"/>
      <c r="AKQ194" s="172"/>
      <c r="AKR194" s="172"/>
      <c r="AKS194" s="172"/>
      <c r="AKT194" s="172"/>
      <c r="AKU194" s="172"/>
      <c r="AKV194" s="172"/>
      <c r="AKW194" s="172"/>
      <c r="AKX194" s="172"/>
      <c r="AKY194" s="172"/>
      <c r="AKZ194" s="172"/>
      <c r="ALA194" s="172"/>
      <c r="ALB194" s="172"/>
      <c r="ALC194" s="172"/>
      <c r="ALD194" s="172"/>
      <c r="ALE194" s="172"/>
      <c r="ALF194" s="172"/>
      <c r="ALG194" s="172"/>
      <c r="ALH194" s="172"/>
      <c r="ALI194" s="172"/>
      <c r="ALJ194" s="172"/>
      <c r="ALK194" s="172"/>
      <c r="ALL194" s="172"/>
      <c r="ALM194" s="172"/>
      <c r="ALN194" s="172"/>
      <c r="ALO194" s="172"/>
      <c r="ALP194" s="172"/>
      <c r="ALQ194" s="172"/>
      <c r="ALR194" s="172"/>
      <c r="ALS194" s="172"/>
      <c r="ALT194" s="172"/>
      <c r="ALU194" s="172"/>
      <c r="ALV194" s="172"/>
      <c r="ALW194" s="172"/>
      <c r="ALX194" s="172"/>
      <c r="ALY194" s="172"/>
      <c r="ALZ194" s="172"/>
      <c r="AMA194" s="172"/>
      <c r="AMB194" s="172"/>
      <c r="AMC194" s="172"/>
      <c r="AMD194" s="172"/>
      <c r="AME194" s="172"/>
      <c r="AMF194" s="172"/>
      <c r="AMG194" s="172"/>
      <c r="AMH194" s="172"/>
      <c r="AMI194" s="172"/>
      <c r="AMJ194" s="172"/>
      <c r="AMK194" s="172"/>
      <c r="AML194" s="172"/>
    </row>
    <row r="195" spans="1:1026" s="282" customFormat="1">
      <c r="A195" s="408" t="s">
        <v>649</v>
      </c>
      <c r="B195" s="408" t="s">
        <v>650</v>
      </c>
      <c r="C195" s="154">
        <f t="shared" si="234"/>
        <v>17</v>
      </c>
      <c r="D195" s="167">
        <f t="shared" si="235"/>
        <v>68</v>
      </c>
      <c r="E195" s="166" t="str">
        <f t="shared" si="236"/>
        <v>9C</v>
      </c>
      <c r="F195" s="367" t="str">
        <f t="shared" si="237"/>
        <v>1B</v>
      </c>
      <c r="G195" s="367" t="str">
        <f t="shared" si="238"/>
        <v>08</v>
      </c>
      <c r="H195" s="367" t="str">
        <f t="shared" si="239"/>
        <v>57</v>
      </c>
      <c r="I195" s="367" t="str">
        <f t="shared" si="240"/>
        <v>00</v>
      </c>
      <c r="J195" s="367" t="str">
        <f t="shared" si="241"/>
        <v>5D</v>
      </c>
      <c r="K195" s="367" t="str">
        <f t="shared" si="242"/>
        <v>06</v>
      </c>
      <c r="L195" s="367" t="str">
        <f t="shared" si="243"/>
        <v>79</v>
      </c>
      <c r="M195" s="367" t="str">
        <f t="shared" si="244"/>
        <v>4</v>
      </c>
      <c r="N195" s="367" t="str">
        <f t="shared" si="245"/>
        <v/>
      </c>
      <c r="O195" s="156" t="str">
        <f t="shared" si="246"/>
        <v/>
      </c>
      <c r="P195" s="157" t="str">
        <f t="shared" si="247"/>
        <v>1</v>
      </c>
      <c r="Q195" s="158" t="str">
        <f t="shared" si="247"/>
        <v>0</v>
      </c>
      <c r="R195" s="158" t="str">
        <f t="shared" si="247"/>
        <v>0</v>
      </c>
      <c r="S195" s="159" t="str">
        <f t="shared" si="247"/>
        <v>1</v>
      </c>
      <c r="T195" s="158" t="str">
        <f t="shared" si="247"/>
        <v>1</v>
      </c>
      <c r="U195" s="158" t="str">
        <f t="shared" si="247"/>
        <v>1</v>
      </c>
      <c r="V195" s="158" t="str">
        <f t="shared" si="247"/>
        <v>0</v>
      </c>
      <c r="W195" s="159" t="str">
        <f t="shared" si="247"/>
        <v>0</v>
      </c>
      <c r="X195" s="158" t="str">
        <f t="shared" si="248"/>
        <v>0</v>
      </c>
      <c r="Y195" s="158" t="str">
        <f t="shared" si="248"/>
        <v>0</v>
      </c>
      <c r="Z195" s="158" t="str">
        <f t="shared" si="248"/>
        <v>0</v>
      </c>
      <c r="AA195" s="159" t="str">
        <f t="shared" si="248"/>
        <v>1</v>
      </c>
      <c r="AB195" s="161" t="str">
        <f t="shared" si="248"/>
        <v>1</v>
      </c>
      <c r="AC195" s="161" t="str">
        <f t="shared" si="248"/>
        <v>0</v>
      </c>
      <c r="AD195" s="158" t="str">
        <f t="shared" si="248"/>
        <v>1</v>
      </c>
      <c r="AE195" s="159" t="str">
        <f t="shared" si="248"/>
        <v>1</v>
      </c>
      <c r="AF195" s="367" t="str">
        <f t="shared" si="249"/>
        <v>0</v>
      </c>
      <c r="AG195" s="162" t="str">
        <f t="shared" si="249"/>
        <v>0</v>
      </c>
      <c r="AH195" s="163" t="str">
        <f t="shared" si="249"/>
        <v>0</v>
      </c>
      <c r="AI195" s="165" t="str">
        <f t="shared" si="249"/>
        <v>0</v>
      </c>
      <c r="AJ195" s="164" t="str">
        <f t="shared" si="249"/>
        <v>1</v>
      </c>
      <c r="AK195" s="164" t="str">
        <f t="shared" si="249"/>
        <v>0</v>
      </c>
      <c r="AL195" s="289" t="str">
        <f t="shared" si="249"/>
        <v>0</v>
      </c>
      <c r="AM195" s="165" t="str">
        <f t="shared" si="249"/>
        <v>0</v>
      </c>
      <c r="AN195" s="230" t="str">
        <f t="shared" si="250"/>
        <v>0</v>
      </c>
      <c r="AO195" s="230" t="str">
        <f t="shared" si="250"/>
        <v>1</v>
      </c>
      <c r="AP195" s="230" t="str">
        <f t="shared" si="250"/>
        <v>0</v>
      </c>
      <c r="AQ195" s="231" t="str">
        <f t="shared" si="250"/>
        <v>1</v>
      </c>
      <c r="AR195" s="230" t="str">
        <f t="shared" si="250"/>
        <v>0</v>
      </c>
      <c r="AS195" s="230" t="str">
        <f t="shared" si="250"/>
        <v>1</v>
      </c>
      <c r="AT195" s="230" t="str">
        <f t="shared" si="250"/>
        <v>1</v>
      </c>
      <c r="AU195" s="231" t="str">
        <f t="shared" si="250"/>
        <v>1</v>
      </c>
      <c r="AV195" s="230" t="str">
        <f t="shared" si="251"/>
        <v>0</v>
      </c>
      <c r="AW195" s="232" t="str">
        <f t="shared" si="251"/>
        <v>0</v>
      </c>
      <c r="AX195" s="232" t="str">
        <f t="shared" si="251"/>
        <v>0</v>
      </c>
      <c r="AY195" s="233" t="str">
        <f t="shared" si="251"/>
        <v>0</v>
      </c>
      <c r="AZ195" s="232" t="str">
        <f t="shared" si="251"/>
        <v>0</v>
      </c>
      <c r="BA195" s="232" t="str">
        <f t="shared" si="251"/>
        <v>0</v>
      </c>
      <c r="BB195" s="232" t="str">
        <f t="shared" si="251"/>
        <v>0</v>
      </c>
      <c r="BC195" s="233" t="str">
        <f t="shared" si="251"/>
        <v>0</v>
      </c>
      <c r="BD195" s="168" t="str">
        <f t="shared" si="252"/>
        <v>0</v>
      </c>
      <c r="BE195" s="168" t="str">
        <f t="shared" si="252"/>
        <v>1</v>
      </c>
      <c r="BF195" s="168" t="str">
        <f t="shared" si="252"/>
        <v>0</v>
      </c>
      <c r="BG195" s="169" t="str">
        <f t="shared" si="252"/>
        <v>1</v>
      </c>
      <c r="BH195" s="168" t="str">
        <f t="shared" si="252"/>
        <v>1</v>
      </c>
      <c r="BI195" s="168" t="str">
        <f t="shared" si="252"/>
        <v>1</v>
      </c>
      <c r="BJ195" s="168" t="str">
        <f t="shared" si="252"/>
        <v>0</v>
      </c>
      <c r="BK195" s="169" t="str">
        <f t="shared" si="252"/>
        <v>1</v>
      </c>
      <c r="BL195" s="168" t="str">
        <f t="shared" si="253"/>
        <v>0</v>
      </c>
      <c r="BM195" s="168" t="str">
        <f t="shared" si="253"/>
        <v>0</v>
      </c>
      <c r="BN195" s="168" t="str">
        <f t="shared" si="253"/>
        <v>0</v>
      </c>
      <c r="BO195" s="169" t="str">
        <f t="shared" si="253"/>
        <v>0</v>
      </c>
      <c r="BP195" s="168" t="str">
        <f t="shared" si="253"/>
        <v>0</v>
      </c>
      <c r="BQ195" s="168" t="str">
        <f t="shared" si="253"/>
        <v>1</v>
      </c>
      <c r="BR195" s="168" t="str">
        <f t="shared" si="253"/>
        <v>1</v>
      </c>
      <c r="BS195" s="169" t="str">
        <f t="shared" si="253"/>
        <v>0</v>
      </c>
      <c r="BT195" s="302" t="str">
        <f t="shared" si="254"/>
        <v>0</v>
      </c>
      <c r="BU195" s="302" t="str">
        <f t="shared" si="254"/>
        <v>1</v>
      </c>
      <c r="BV195" s="302" t="str">
        <f t="shared" si="254"/>
        <v>1</v>
      </c>
      <c r="BW195" s="303" t="str">
        <f t="shared" si="254"/>
        <v>1</v>
      </c>
      <c r="BX195" s="302" t="str">
        <f t="shared" si="254"/>
        <v>1</v>
      </c>
      <c r="BY195" s="302" t="str">
        <f t="shared" si="254"/>
        <v>0</v>
      </c>
      <c r="BZ195" s="302" t="str">
        <f t="shared" si="254"/>
        <v>0</v>
      </c>
      <c r="CA195" s="303" t="str">
        <f t="shared" si="254"/>
        <v>1</v>
      </c>
      <c r="CB195" s="164" t="str">
        <f t="shared" si="255"/>
        <v>0</v>
      </c>
      <c r="CC195" s="289" t="str">
        <f t="shared" si="255"/>
        <v>1</v>
      </c>
      <c r="CD195" s="340" t="str">
        <f t="shared" si="255"/>
        <v>0</v>
      </c>
      <c r="CE195" s="341" t="str">
        <f t="shared" si="255"/>
        <v>0</v>
      </c>
      <c r="CF195" s="340" t="str">
        <f t="shared" si="255"/>
        <v>0</v>
      </c>
      <c r="CG195" s="340" t="str">
        <f t="shared" si="255"/>
        <v>0</v>
      </c>
      <c r="CH195" s="340" t="str">
        <f t="shared" si="255"/>
        <v>0</v>
      </c>
      <c r="CI195" s="341" t="str">
        <f t="shared" si="255"/>
        <v>0</v>
      </c>
      <c r="CJ195" s="367"/>
      <c r="CK195" s="367"/>
      <c r="CL195" s="32" t="str">
        <f t="shared" si="223"/>
        <v>9C1B</v>
      </c>
      <c r="CM195" s="285">
        <f t="shared" si="256"/>
        <v>87</v>
      </c>
      <c r="CN195" s="285">
        <f t="shared" si="257"/>
        <v>97</v>
      </c>
      <c r="CO195" s="142">
        <f t="shared" si="258"/>
        <v>72.900000000000006</v>
      </c>
      <c r="CP195" s="142">
        <f t="shared" si="259"/>
        <v>22.722222222222225</v>
      </c>
      <c r="CQ195" s="154">
        <f t="shared" si="224"/>
        <v>4</v>
      </c>
      <c r="CR195" s="367"/>
      <c r="CS195" s="170">
        <f t="shared" si="260"/>
        <v>9</v>
      </c>
      <c r="CT195" s="23">
        <f t="shared" si="261"/>
        <v>12</v>
      </c>
      <c r="CU195" s="171">
        <f t="shared" si="262"/>
        <v>1</v>
      </c>
      <c r="CV195" s="23">
        <f t="shared" si="263"/>
        <v>11</v>
      </c>
      <c r="CW195" s="172">
        <f t="shared" si="264"/>
        <v>0</v>
      </c>
      <c r="CX195" s="24">
        <f t="shared" si="265"/>
        <v>8</v>
      </c>
      <c r="CY195" s="267">
        <f t="shared" si="266"/>
        <v>5</v>
      </c>
      <c r="CZ195" s="268">
        <f t="shared" si="267"/>
        <v>7</v>
      </c>
      <c r="DA195" s="267">
        <f t="shared" si="268"/>
        <v>0</v>
      </c>
      <c r="DB195" s="268">
        <f t="shared" si="269"/>
        <v>0</v>
      </c>
      <c r="DC195" s="173">
        <f t="shared" si="270"/>
        <v>5</v>
      </c>
      <c r="DD195" s="26">
        <f t="shared" si="271"/>
        <v>13</v>
      </c>
      <c r="DE195" s="173">
        <f t="shared" si="272"/>
        <v>0</v>
      </c>
      <c r="DF195" s="26">
        <f t="shared" si="273"/>
        <v>6</v>
      </c>
      <c r="DG195" s="326">
        <f t="shared" si="274"/>
        <v>7</v>
      </c>
      <c r="DH195" s="327">
        <f t="shared" si="275"/>
        <v>9</v>
      </c>
      <c r="DI195" s="172">
        <f t="shared" si="276"/>
        <v>4</v>
      </c>
      <c r="DJ195" s="24">
        <f t="shared" si="277"/>
        <v>0</v>
      </c>
      <c r="DK195" s="172"/>
      <c r="DL195" s="19">
        <f t="shared" si="278"/>
        <v>156</v>
      </c>
      <c r="DM195" s="19">
        <f t="shared" si="279"/>
        <v>27</v>
      </c>
      <c r="DN195" s="174">
        <f t="shared" si="280"/>
        <v>8</v>
      </c>
      <c r="DO195" s="278">
        <f t="shared" si="281"/>
        <v>87</v>
      </c>
      <c r="DP195" s="278">
        <f t="shared" si="282"/>
        <v>0</v>
      </c>
      <c r="DQ195" s="20">
        <f t="shared" si="283"/>
        <v>93</v>
      </c>
      <c r="DR195" s="20">
        <f t="shared" si="284"/>
        <v>6</v>
      </c>
      <c r="DS195" s="337">
        <f t="shared" si="285"/>
        <v>121</v>
      </c>
      <c r="DT195" s="174">
        <f t="shared" si="286"/>
        <v>64</v>
      </c>
      <c r="DU195" s="172">
        <f t="shared" si="287"/>
        <v>121</v>
      </c>
      <c r="DV195" s="172"/>
      <c r="DW195" s="172"/>
      <c r="DX195" s="172"/>
      <c r="DY195" s="172"/>
      <c r="DZ195" s="172"/>
      <c r="EA195" s="172"/>
      <c r="EB195" s="172"/>
      <c r="EC195" s="172"/>
      <c r="ED195" s="172"/>
      <c r="EE195" s="172"/>
      <c r="EF195" s="172"/>
      <c r="EG195" s="172"/>
      <c r="EH195" s="172"/>
      <c r="EI195" s="172"/>
      <c r="EJ195" s="172"/>
      <c r="EK195" s="172"/>
      <c r="EL195" s="172"/>
      <c r="EM195" s="172"/>
      <c r="EN195" s="172"/>
      <c r="EO195" s="172"/>
      <c r="EP195" s="172"/>
      <c r="EQ195" s="172"/>
      <c r="ER195" s="172"/>
      <c r="ES195" s="172"/>
      <c r="ET195" s="172"/>
      <c r="EU195" s="172"/>
      <c r="EV195" s="172"/>
      <c r="EW195" s="172"/>
      <c r="EX195" s="172"/>
      <c r="EY195" s="172"/>
      <c r="EZ195" s="172"/>
      <c r="FA195" s="172"/>
      <c r="FB195" s="172"/>
      <c r="FC195" s="172"/>
      <c r="FD195" s="172"/>
      <c r="FE195" s="172"/>
      <c r="FF195" s="172"/>
      <c r="FG195" s="172"/>
      <c r="FH195" s="172"/>
      <c r="FI195" s="172"/>
      <c r="FJ195" s="172"/>
      <c r="FK195" s="172"/>
      <c r="FL195" s="172"/>
      <c r="FM195" s="172"/>
      <c r="FN195" s="172"/>
      <c r="FO195" s="172"/>
      <c r="FP195" s="172"/>
      <c r="FQ195" s="172"/>
      <c r="FR195" s="172"/>
      <c r="FS195" s="172"/>
      <c r="FT195" s="172"/>
      <c r="FU195" s="172"/>
      <c r="FV195" s="172"/>
      <c r="FW195" s="172"/>
      <c r="FX195" s="172"/>
      <c r="FY195" s="172"/>
      <c r="FZ195" s="172"/>
      <c r="GA195" s="172"/>
      <c r="GB195" s="172"/>
      <c r="GC195" s="172"/>
      <c r="GD195" s="172"/>
      <c r="GE195" s="172"/>
      <c r="GF195" s="172"/>
      <c r="GG195" s="172"/>
      <c r="GH195" s="172"/>
      <c r="GI195" s="172"/>
      <c r="GJ195" s="172"/>
      <c r="GK195" s="172"/>
      <c r="GL195" s="172"/>
      <c r="GM195" s="172"/>
      <c r="GN195" s="172"/>
      <c r="GO195" s="172"/>
      <c r="GP195" s="172"/>
      <c r="GQ195" s="172"/>
      <c r="GR195" s="172"/>
      <c r="GS195" s="172"/>
      <c r="GT195" s="172"/>
      <c r="GU195" s="172"/>
      <c r="GV195" s="172"/>
      <c r="GW195" s="172"/>
      <c r="GX195" s="172"/>
      <c r="GY195" s="172"/>
      <c r="GZ195" s="172"/>
      <c r="HA195" s="172"/>
      <c r="HB195" s="172"/>
      <c r="HC195" s="172"/>
      <c r="HD195" s="172"/>
      <c r="HE195" s="172"/>
      <c r="HF195" s="172"/>
      <c r="HG195" s="172"/>
      <c r="HH195" s="172"/>
      <c r="HI195" s="172"/>
      <c r="HJ195" s="172"/>
      <c r="HK195" s="172"/>
      <c r="HL195" s="172"/>
      <c r="HM195" s="172"/>
      <c r="HN195" s="172"/>
      <c r="HO195" s="172"/>
      <c r="HP195" s="172"/>
      <c r="HQ195" s="172"/>
      <c r="HR195" s="172"/>
      <c r="HS195" s="172"/>
      <c r="HT195" s="172"/>
      <c r="HU195" s="172"/>
      <c r="HV195" s="172"/>
      <c r="HW195" s="172"/>
      <c r="HX195" s="172"/>
      <c r="HY195" s="172"/>
      <c r="HZ195" s="172"/>
      <c r="IA195" s="172"/>
      <c r="IB195" s="172"/>
      <c r="IC195" s="172"/>
      <c r="ID195" s="172"/>
      <c r="IE195" s="172"/>
      <c r="IF195" s="172"/>
      <c r="IG195" s="172"/>
      <c r="IH195" s="172"/>
      <c r="II195" s="172"/>
      <c r="IJ195" s="172"/>
      <c r="IK195" s="172"/>
      <c r="IL195" s="172"/>
      <c r="IM195" s="172"/>
      <c r="IN195" s="172"/>
      <c r="IO195" s="172"/>
      <c r="IP195" s="172"/>
      <c r="IQ195" s="172"/>
      <c r="IR195" s="172"/>
      <c r="IS195" s="172"/>
      <c r="IT195" s="172"/>
      <c r="IU195" s="172"/>
      <c r="IV195" s="172"/>
      <c r="IW195" s="172"/>
      <c r="IX195" s="172"/>
      <c r="IY195" s="172"/>
      <c r="IZ195" s="172"/>
      <c r="JA195" s="172"/>
      <c r="JB195" s="172"/>
      <c r="JC195" s="172"/>
      <c r="JD195" s="172"/>
      <c r="JE195" s="172"/>
      <c r="JF195" s="172"/>
      <c r="JG195" s="172"/>
      <c r="JH195" s="172"/>
      <c r="JI195" s="172"/>
      <c r="JJ195" s="172"/>
      <c r="JK195" s="172"/>
      <c r="JL195" s="172"/>
      <c r="JM195" s="172"/>
      <c r="JN195" s="172"/>
      <c r="JO195" s="172"/>
      <c r="JP195" s="172"/>
      <c r="JQ195" s="172"/>
      <c r="JR195" s="172"/>
      <c r="JS195" s="172"/>
      <c r="JT195" s="172"/>
      <c r="JU195" s="172"/>
      <c r="JV195" s="172"/>
      <c r="JW195" s="172"/>
      <c r="JX195" s="172"/>
      <c r="JY195" s="172"/>
      <c r="JZ195" s="172"/>
      <c r="KA195" s="172"/>
      <c r="KB195" s="172"/>
      <c r="KC195" s="172"/>
      <c r="KD195" s="172"/>
      <c r="KE195" s="172"/>
      <c r="KF195" s="172"/>
      <c r="KG195" s="172"/>
      <c r="KH195" s="172"/>
      <c r="KI195" s="172"/>
      <c r="KJ195" s="172"/>
      <c r="KK195" s="172"/>
      <c r="KL195" s="172"/>
      <c r="KM195" s="172"/>
      <c r="KN195" s="172"/>
      <c r="KO195" s="172"/>
      <c r="KP195" s="172"/>
      <c r="KQ195" s="172"/>
      <c r="KR195" s="172"/>
      <c r="KS195" s="172"/>
      <c r="KT195" s="172"/>
      <c r="KU195" s="172"/>
      <c r="KV195" s="172"/>
      <c r="KW195" s="172"/>
      <c r="KX195" s="172"/>
      <c r="KY195" s="172"/>
      <c r="KZ195" s="172"/>
      <c r="LA195" s="172"/>
      <c r="LB195" s="172"/>
      <c r="LC195" s="172"/>
      <c r="LD195" s="172"/>
      <c r="LE195" s="172"/>
      <c r="LF195" s="172"/>
      <c r="LG195" s="172"/>
      <c r="LH195" s="172"/>
      <c r="LI195" s="172"/>
      <c r="LJ195" s="172"/>
      <c r="LK195" s="172"/>
      <c r="LL195" s="172"/>
      <c r="LM195" s="172"/>
      <c r="LN195" s="172"/>
      <c r="LO195" s="172"/>
      <c r="LP195" s="172"/>
      <c r="LQ195" s="172"/>
      <c r="LR195" s="172"/>
      <c r="LS195" s="172"/>
      <c r="LT195" s="172"/>
      <c r="LU195" s="172"/>
      <c r="LV195" s="172"/>
      <c r="LW195" s="172"/>
      <c r="LX195" s="172"/>
      <c r="LY195" s="172"/>
      <c r="LZ195" s="172"/>
      <c r="MA195" s="172"/>
      <c r="MB195" s="172"/>
      <c r="MC195" s="172"/>
      <c r="MD195" s="172"/>
      <c r="ME195" s="172"/>
      <c r="MF195" s="172"/>
      <c r="MG195" s="172"/>
      <c r="MH195" s="172"/>
      <c r="MI195" s="172"/>
      <c r="MJ195" s="172"/>
      <c r="MK195" s="172"/>
      <c r="ML195" s="172"/>
      <c r="MM195" s="172"/>
      <c r="MN195" s="172"/>
      <c r="MO195" s="172"/>
      <c r="MP195" s="172"/>
      <c r="MQ195" s="172"/>
      <c r="MR195" s="172"/>
      <c r="MS195" s="172"/>
      <c r="MT195" s="172"/>
      <c r="MU195" s="172"/>
      <c r="MV195" s="172"/>
      <c r="MW195" s="172"/>
      <c r="MX195" s="172"/>
      <c r="MY195" s="172"/>
      <c r="MZ195" s="172"/>
      <c r="NA195" s="172"/>
      <c r="NB195" s="172"/>
      <c r="NC195" s="172"/>
      <c r="ND195" s="172"/>
      <c r="NE195" s="172"/>
      <c r="NF195" s="172"/>
      <c r="NG195" s="172"/>
      <c r="NH195" s="172"/>
      <c r="NI195" s="172"/>
      <c r="NJ195" s="172"/>
      <c r="NK195" s="172"/>
      <c r="NL195" s="172"/>
      <c r="NM195" s="172"/>
      <c r="NN195" s="172"/>
      <c r="NO195" s="172"/>
      <c r="NP195" s="172"/>
      <c r="NQ195" s="172"/>
      <c r="NR195" s="172"/>
      <c r="NS195" s="172"/>
      <c r="NT195" s="172"/>
      <c r="NU195" s="172"/>
      <c r="NV195" s="172"/>
      <c r="NW195" s="172"/>
      <c r="NX195" s="172"/>
      <c r="NY195" s="172"/>
      <c r="NZ195" s="172"/>
      <c r="OA195" s="172"/>
      <c r="OB195" s="172"/>
      <c r="OC195" s="172"/>
      <c r="OD195" s="172"/>
      <c r="OE195" s="172"/>
      <c r="OF195" s="172"/>
      <c r="OG195" s="172"/>
      <c r="OH195" s="172"/>
      <c r="OI195" s="172"/>
      <c r="OJ195" s="172"/>
      <c r="OK195" s="172"/>
      <c r="OL195" s="172"/>
      <c r="OM195" s="172"/>
      <c r="ON195" s="172"/>
      <c r="OO195" s="172"/>
      <c r="OP195" s="172"/>
      <c r="OQ195" s="172"/>
      <c r="OR195" s="172"/>
      <c r="OS195" s="172"/>
      <c r="OT195" s="172"/>
      <c r="OU195" s="172"/>
      <c r="OV195" s="172"/>
      <c r="OW195" s="172"/>
      <c r="OX195" s="172"/>
      <c r="OY195" s="172"/>
      <c r="OZ195" s="172"/>
      <c r="PA195" s="172"/>
      <c r="PB195" s="172"/>
      <c r="PC195" s="172"/>
      <c r="PD195" s="172"/>
      <c r="PE195" s="172"/>
      <c r="PF195" s="172"/>
      <c r="PG195" s="172"/>
      <c r="PH195" s="172"/>
      <c r="PI195" s="172"/>
      <c r="PJ195" s="172"/>
      <c r="PK195" s="172"/>
      <c r="PL195" s="172"/>
      <c r="PM195" s="172"/>
      <c r="PN195" s="172"/>
      <c r="PO195" s="172"/>
      <c r="PP195" s="172"/>
      <c r="PQ195" s="172"/>
      <c r="PR195" s="172"/>
      <c r="PS195" s="172"/>
      <c r="PT195" s="172"/>
      <c r="PU195" s="172"/>
      <c r="PV195" s="172"/>
      <c r="PW195" s="172"/>
      <c r="PX195" s="172"/>
      <c r="PY195" s="172"/>
      <c r="PZ195" s="172"/>
      <c r="QA195" s="172"/>
      <c r="QB195" s="172"/>
      <c r="QC195" s="172"/>
      <c r="QD195" s="172"/>
      <c r="QE195" s="172"/>
      <c r="QF195" s="172"/>
      <c r="QG195" s="172"/>
      <c r="QH195" s="172"/>
      <c r="QI195" s="172"/>
      <c r="QJ195" s="172"/>
      <c r="QK195" s="172"/>
      <c r="QL195" s="172"/>
      <c r="QM195" s="172"/>
      <c r="QN195" s="172"/>
      <c r="QO195" s="172"/>
      <c r="QP195" s="172"/>
      <c r="QQ195" s="172"/>
      <c r="QR195" s="172"/>
      <c r="QS195" s="172"/>
      <c r="QT195" s="172"/>
      <c r="QU195" s="172"/>
      <c r="QV195" s="172"/>
      <c r="QW195" s="172"/>
      <c r="QX195" s="172"/>
      <c r="QY195" s="172"/>
      <c r="QZ195" s="172"/>
      <c r="RA195" s="172"/>
      <c r="RB195" s="172"/>
      <c r="RC195" s="172"/>
      <c r="RD195" s="172"/>
      <c r="RE195" s="172"/>
      <c r="RF195" s="172"/>
      <c r="RG195" s="172"/>
      <c r="RH195" s="172"/>
      <c r="RI195" s="172"/>
      <c r="RJ195" s="172"/>
      <c r="RK195" s="172"/>
      <c r="RL195" s="172"/>
      <c r="RM195" s="172"/>
      <c r="RN195" s="172"/>
      <c r="RO195" s="172"/>
      <c r="RP195" s="172"/>
      <c r="RQ195" s="172"/>
      <c r="RR195" s="172"/>
      <c r="RS195" s="172"/>
      <c r="RT195" s="172"/>
      <c r="RU195" s="172"/>
      <c r="RV195" s="172"/>
      <c r="RW195" s="172"/>
      <c r="RX195" s="172"/>
      <c r="RY195" s="172"/>
      <c r="RZ195" s="172"/>
      <c r="SA195" s="172"/>
      <c r="SB195" s="172"/>
      <c r="SC195" s="172"/>
      <c r="SD195" s="172"/>
      <c r="SE195" s="172"/>
      <c r="SF195" s="172"/>
      <c r="SG195" s="172"/>
      <c r="SH195" s="172"/>
      <c r="SI195" s="172"/>
      <c r="SJ195" s="172"/>
      <c r="SK195" s="172"/>
      <c r="SL195" s="172"/>
      <c r="SM195" s="172"/>
      <c r="SN195" s="172"/>
      <c r="SO195" s="172"/>
      <c r="SP195" s="172"/>
      <c r="SQ195" s="172"/>
      <c r="SR195" s="172"/>
      <c r="SS195" s="172"/>
      <c r="ST195" s="172"/>
      <c r="SU195" s="172"/>
      <c r="SV195" s="172"/>
      <c r="SW195" s="172"/>
      <c r="SX195" s="172"/>
      <c r="SY195" s="172"/>
      <c r="SZ195" s="172"/>
      <c r="TA195" s="172"/>
      <c r="TB195" s="172"/>
      <c r="TC195" s="172"/>
      <c r="TD195" s="172"/>
      <c r="TE195" s="172"/>
      <c r="TF195" s="172"/>
      <c r="TG195" s="172"/>
      <c r="TH195" s="172"/>
      <c r="TI195" s="172"/>
      <c r="TJ195" s="172"/>
      <c r="TK195" s="172"/>
      <c r="TL195" s="172"/>
      <c r="TM195" s="172"/>
      <c r="TN195" s="172"/>
      <c r="TO195" s="172"/>
      <c r="TP195" s="172"/>
      <c r="TQ195" s="172"/>
      <c r="TR195" s="172"/>
      <c r="TS195" s="172"/>
      <c r="TT195" s="172"/>
      <c r="TU195" s="172"/>
      <c r="TV195" s="172"/>
      <c r="TW195" s="172"/>
      <c r="TX195" s="172"/>
      <c r="TY195" s="172"/>
      <c r="TZ195" s="172"/>
      <c r="UA195" s="172"/>
      <c r="UB195" s="172"/>
      <c r="UC195" s="172"/>
      <c r="UD195" s="172"/>
      <c r="UE195" s="172"/>
      <c r="UF195" s="172"/>
      <c r="UG195" s="172"/>
      <c r="UH195" s="172"/>
      <c r="UI195" s="172"/>
      <c r="UJ195" s="172"/>
      <c r="UK195" s="172"/>
      <c r="UL195" s="172"/>
      <c r="UM195" s="172"/>
      <c r="UN195" s="172"/>
      <c r="UO195" s="172"/>
      <c r="UP195" s="172"/>
      <c r="UQ195" s="172"/>
      <c r="UR195" s="172"/>
      <c r="US195" s="172"/>
      <c r="UT195" s="172"/>
      <c r="UU195" s="172"/>
      <c r="UV195" s="172"/>
      <c r="UW195" s="172"/>
      <c r="UX195" s="172"/>
      <c r="UY195" s="172"/>
      <c r="UZ195" s="172"/>
      <c r="VA195" s="172"/>
      <c r="VB195" s="172"/>
      <c r="VC195" s="172"/>
      <c r="VD195" s="172"/>
      <c r="VE195" s="172"/>
      <c r="VF195" s="172"/>
      <c r="VG195" s="172"/>
      <c r="VH195" s="172"/>
      <c r="VI195" s="172"/>
      <c r="VJ195" s="172"/>
      <c r="VK195" s="172"/>
      <c r="VL195" s="172"/>
      <c r="VM195" s="172"/>
      <c r="VN195" s="172"/>
      <c r="VO195" s="172"/>
      <c r="VP195" s="172"/>
      <c r="VQ195" s="172"/>
      <c r="VR195" s="172"/>
      <c r="VS195" s="172"/>
      <c r="VT195" s="172"/>
      <c r="VU195" s="172"/>
      <c r="VV195" s="172"/>
      <c r="VW195" s="172"/>
      <c r="VX195" s="172"/>
      <c r="VY195" s="172"/>
      <c r="VZ195" s="172"/>
      <c r="WA195" s="172"/>
      <c r="WB195" s="172"/>
      <c r="WC195" s="172"/>
      <c r="WD195" s="172"/>
      <c r="WE195" s="172"/>
      <c r="WF195" s="172"/>
      <c r="WG195" s="172"/>
      <c r="WH195" s="172"/>
      <c r="WI195" s="172"/>
      <c r="WJ195" s="172"/>
      <c r="WK195" s="172"/>
      <c r="WL195" s="172"/>
      <c r="WM195" s="172"/>
      <c r="WN195" s="172"/>
      <c r="WO195" s="172"/>
      <c r="WP195" s="172"/>
      <c r="WQ195" s="172"/>
      <c r="WR195" s="172"/>
      <c r="WS195" s="172"/>
      <c r="WT195" s="172"/>
      <c r="WU195" s="172"/>
      <c r="WV195" s="172"/>
      <c r="WW195" s="172"/>
      <c r="WX195" s="172"/>
      <c r="WY195" s="172"/>
      <c r="WZ195" s="172"/>
      <c r="XA195" s="172"/>
      <c r="XB195" s="172"/>
      <c r="XC195" s="172"/>
      <c r="XD195" s="172"/>
      <c r="XE195" s="172"/>
      <c r="XF195" s="172"/>
      <c r="XG195" s="172"/>
      <c r="XH195" s="172"/>
      <c r="XI195" s="172"/>
      <c r="XJ195" s="172"/>
      <c r="XK195" s="172"/>
      <c r="XL195" s="172"/>
      <c r="XM195" s="172"/>
      <c r="XN195" s="172"/>
      <c r="XO195" s="172"/>
      <c r="XP195" s="172"/>
      <c r="XQ195" s="172"/>
      <c r="XR195" s="172"/>
      <c r="XS195" s="172"/>
      <c r="XT195" s="172"/>
      <c r="XU195" s="172"/>
      <c r="XV195" s="172"/>
      <c r="XW195" s="172"/>
      <c r="XX195" s="172"/>
      <c r="XY195" s="172"/>
      <c r="XZ195" s="172"/>
      <c r="YA195" s="172"/>
      <c r="YB195" s="172"/>
      <c r="YC195" s="172"/>
      <c r="YD195" s="172"/>
      <c r="YE195" s="172"/>
      <c r="YF195" s="172"/>
      <c r="YG195" s="172"/>
      <c r="YH195" s="172"/>
      <c r="YI195" s="172"/>
      <c r="YJ195" s="172"/>
      <c r="YK195" s="172"/>
      <c r="YL195" s="172"/>
      <c r="YM195" s="172"/>
      <c r="YN195" s="172"/>
      <c r="YO195" s="172"/>
      <c r="YP195" s="172"/>
      <c r="YQ195" s="172"/>
      <c r="YR195" s="172"/>
      <c r="YS195" s="172"/>
      <c r="YT195" s="172"/>
      <c r="YU195" s="172"/>
      <c r="YV195" s="172"/>
      <c r="YW195" s="172"/>
      <c r="YX195" s="172"/>
      <c r="YY195" s="172"/>
      <c r="YZ195" s="172"/>
      <c r="ZA195" s="172"/>
      <c r="ZB195" s="172"/>
      <c r="ZC195" s="172"/>
      <c r="ZD195" s="172"/>
      <c r="ZE195" s="172"/>
      <c r="ZF195" s="172"/>
      <c r="ZG195" s="172"/>
      <c r="ZH195" s="172"/>
      <c r="ZI195" s="172"/>
      <c r="ZJ195" s="172"/>
      <c r="ZK195" s="172"/>
      <c r="ZL195" s="172"/>
      <c r="ZM195" s="172"/>
      <c r="ZN195" s="172"/>
      <c r="ZO195" s="172"/>
      <c r="ZP195" s="172"/>
      <c r="ZQ195" s="172"/>
      <c r="ZR195" s="172"/>
      <c r="ZS195" s="172"/>
      <c r="ZT195" s="172"/>
      <c r="ZU195" s="172"/>
      <c r="ZV195" s="172"/>
      <c r="ZW195" s="172"/>
      <c r="ZX195" s="172"/>
      <c r="ZY195" s="172"/>
      <c r="ZZ195" s="172"/>
      <c r="AAA195" s="172"/>
      <c r="AAB195" s="172"/>
      <c r="AAC195" s="172"/>
      <c r="AAD195" s="172"/>
      <c r="AAE195" s="172"/>
      <c r="AAF195" s="172"/>
      <c r="AAG195" s="172"/>
      <c r="AAH195" s="172"/>
      <c r="AAI195" s="172"/>
      <c r="AAJ195" s="172"/>
      <c r="AAK195" s="172"/>
      <c r="AAL195" s="172"/>
      <c r="AAM195" s="172"/>
      <c r="AAN195" s="172"/>
      <c r="AAO195" s="172"/>
      <c r="AAP195" s="172"/>
      <c r="AAQ195" s="172"/>
      <c r="AAR195" s="172"/>
      <c r="AAS195" s="172"/>
      <c r="AAT195" s="172"/>
      <c r="AAU195" s="172"/>
      <c r="AAV195" s="172"/>
      <c r="AAW195" s="172"/>
      <c r="AAX195" s="172"/>
      <c r="AAY195" s="172"/>
      <c r="AAZ195" s="172"/>
      <c r="ABA195" s="172"/>
      <c r="ABB195" s="172"/>
      <c r="ABC195" s="172"/>
      <c r="ABD195" s="172"/>
      <c r="ABE195" s="172"/>
      <c r="ABF195" s="172"/>
      <c r="ABG195" s="172"/>
      <c r="ABH195" s="172"/>
      <c r="ABI195" s="172"/>
      <c r="ABJ195" s="172"/>
      <c r="ABK195" s="172"/>
      <c r="ABL195" s="172"/>
      <c r="ABM195" s="172"/>
      <c r="ABN195" s="172"/>
      <c r="ABO195" s="172"/>
      <c r="ABP195" s="172"/>
      <c r="ABQ195" s="172"/>
      <c r="ABR195" s="172"/>
      <c r="ABS195" s="172"/>
      <c r="ABT195" s="172"/>
      <c r="ABU195" s="172"/>
      <c r="ABV195" s="172"/>
      <c r="ABW195" s="172"/>
      <c r="ABX195" s="172"/>
      <c r="ABY195" s="172"/>
      <c r="ABZ195" s="172"/>
      <c r="ACA195" s="172"/>
      <c r="ACB195" s="172"/>
      <c r="ACC195" s="172"/>
      <c r="ACD195" s="172"/>
      <c r="ACE195" s="172"/>
      <c r="ACF195" s="172"/>
      <c r="ACG195" s="172"/>
      <c r="ACH195" s="172"/>
      <c r="ACI195" s="172"/>
      <c r="ACJ195" s="172"/>
      <c r="ACK195" s="172"/>
      <c r="ACL195" s="172"/>
      <c r="ACM195" s="172"/>
      <c r="ACN195" s="172"/>
      <c r="ACO195" s="172"/>
      <c r="ACP195" s="172"/>
      <c r="ACQ195" s="172"/>
      <c r="ACR195" s="172"/>
      <c r="ACS195" s="172"/>
      <c r="ACT195" s="172"/>
      <c r="ACU195" s="172"/>
      <c r="ACV195" s="172"/>
      <c r="ACW195" s="172"/>
      <c r="ACX195" s="172"/>
      <c r="ACY195" s="172"/>
      <c r="ACZ195" s="172"/>
      <c r="ADA195" s="172"/>
      <c r="ADB195" s="172"/>
      <c r="ADC195" s="172"/>
      <c r="ADD195" s="172"/>
      <c r="ADE195" s="172"/>
      <c r="ADF195" s="172"/>
      <c r="ADG195" s="172"/>
      <c r="ADH195" s="172"/>
      <c r="ADI195" s="172"/>
      <c r="ADJ195" s="172"/>
      <c r="ADK195" s="172"/>
      <c r="ADL195" s="172"/>
      <c r="ADM195" s="172"/>
      <c r="ADN195" s="172"/>
      <c r="ADO195" s="172"/>
      <c r="ADP195" s="172"/>
      <c r="ADQ195" s="172"/>
      <c r="ADR195" s="172"/>
      <c r="ADS195" s="172"/>
      <c r="ADT195" s="172"/>
      <c r="ADU195" s="172"/>
      <c r="ADV195" s="172"/>
      <c r="ADW195" s="172"/>
      <c r="ADX195" s="172"/>
      <c r="ADY195" s="172"/>
      <c r="ADZ195" s="172"/>
      <c r="AEA195" s="172"/>
      <c r="AEB195" s="172"/>
      <c r="AEC195" s="172"/>
      <c r="AED195" s="172"/>
      <c r="AEE195" s="172"/>
      <c r="AEF195" s="172"/>
      <c r="AEG195" s="172"/>
      <c r="AEH195" s="172"/>
      <c r="AEI195" s="172"/>
      <c r="AEJ195" s="172"/>
      <c r="AEK195" s="172"/>
      <c r="AEL195" s="172"/>
      <c r="AEM195" s="172"/>
      <c r="AEN195" s="172"/>
      <c r="AEO195" s="172"/>
      <c r="AEP195" s="172"/>
      <c r="AEQ195" s="172"/>
      <c r="AER195" s="172"/>
      <c r="AES195" s="172"/>
      <c r="AET195" s="172"/>
      <c r="AEU195" s="172"/>
      <c r="AEV195" s="172"/>
      <c r="AEW195" s="172"/>
      <c r="AEX195" s="172"/>
      <c r="AEY195" s="172"/>
      <c r="AEZ195" s="172"/>
      <c r="AFA195" s="172"/>
      <c r="AFB195" s="172"/>
      <c r="AFC195" s="172"/>
      <c r="AFD195" s="172"/>
      <c r="AFE195" s="172"/>
      <c r="AFF195" s="172"/>
      <c r="AFG195" s="172"/>
      <c r="AFH195" s="172"/>
      <c r="AFI195" s="172"/>
      <c r="AFJ195" s="172"/>
      <c r="AFK195" s="172"/>
      <c r="AFL195" s="172"/>
      <c r="AFM195" s="172"/>
      <c r="AFN195" s="172"/>
      <c r="AFO195" s="172"/>
      <c r="AFP195" s="172"/>
      <c r="AFQ195" s="172"/>
      <c r="AFR195" s="172"/>
      <c r="AFS195" s="172"/>
      <c r="AFT195" s="172"/>
      <c r="AFU195" s="172"/>
      <c r="AFV195" s="172"/>
      <c r="AFW195" s="172"/>
      <c r="AFX195" s="172"/>
      <c r="AFY195" s="172"/>
      <c r="AFZ195" s="172"/>
      <c r="AGA195" s="172"/>
      <c r="AGB195" s="172"/>
      <c r="AGC195" s="172"/>
      <c r="AGD195" s="172"/>
      <c r="AGE195" s="172"/>
      <c r="AGF195" s="172"/>
      <c r="AGG195" s="172"/>
      <c r="AGH195" s="172"/>
      <c r="AGI195" s="172"/>
      <c r="AGJ195" s="172"/>
      <c r="AGK195" s="172"/>
      <c r="AGL195" s="172"/>
      <c r="AGM195" s="172"/>
      <c r="AGN195" s="172"/>
      <c r="AGO195" s="172"/>
      <c r="AGP195" s="172"/>
      <c r="AGQ195" s="172"/>
      <c r="AGR195" s="172"/>
      <c r="AGS195" s="172"/>
      <c r="AGT195" s="172"/>
      <c r="AGU195" s="172"/>
      <c r="AGV195" s="172"/>
      <c r="AGW195" s="172"/>
      <c r="AGX195" s="172"/>
      <c r="AGY195" s="172"/>
      <c r="AGZ195" s="172"/>
      <c r="AHA195" s="172"/>
      <c r="AHB195" s="172"/>
      <c r="AHC195" s="172"/>
      <c r="AHD195" s="172"/>
      <c r="AHE195" s="172"/>
      <c r="AHF195" s="172"/>
      <c r="AHG195" s="172"/>
      <c r="AHH195" s="172"/>
      <c r="AHI195" s="172"/>
      <c r="AHJ195" s="172"/>
      <c r="AHK195" s="172"/>
      <c r="AHL195" s="172"/>
      <c r="AHM195" s="172"/>
      <c r="AHN195" s="172"/>
      <c r="AHO195" s="172"/>
      <c r="AHP195" s="172"/>
      <c r="AHQ195" s="172"/>
      <c r="AHR195" s="172"/>
      <c r="AHS195" s="172"/>
      <c r="AHT195" s="172"/>
      <c r="AHU195" s="172"/>
      <c r="AHV195" s="172"/>
      <c r="AHW195" s="172"/>
      <c r="AHX195" s="172"/>
      <c r="AHY195" s="172"/>
      <c r="AHZ195" s="172"/>
      <c r="AIA195" s="172"/>
      <c r="AIB195" s="172"/>
      <c r="AIC195" s="172"/>
      <c r="AID195" s="172"/>
      <c r="AIE195" s="172"/>
      <c r="AIF195" s="172"/>
      <c r="AIG195" s="172"/>
      <c r="AIH195" s="172"/>
      <c r="AII195" s="172"/>
      <c r="AIJ195" s="172"/>
      <c r="AIK195" s="172"/>
      <c r="AIL195" s="172"/>
      <c r="AIM195" s="172"/>
      <c r="AIN195" s="172"/>
      <c r="AIO195" s="172"/>
      <c r="AIP195" s="172"/>
      <c r="AIQ195" s="172"/>
      <c r="AIR195" s="172"/>
      <c r="AIS195" s="172"/>
      <c r="AIT195" s="172"/>
      <c r="AIU195" s="172"/>
      <c r="AIV195" s="172"/>
      <c r="AIW195" s="172"/>
      <c r="AIX195" s="172"/>
      <c r="AIY195" s="172"/>
      <c r="AIZ195" s="172"/>
      <c r="AJA195" s="172"/>
      <c r="AJB195" s="172"/>
      <c r="AJC195" s="172"/>
      <c r="AJD195" s="172"/>
      <c r="AJE195" s="172"/>
      <c r="AJF195" s="172"/>
      <c r="AJG195" s="172"/>
      <c r="AJH195" s="172"/>
      <c r="AJI195" s="172"/>
      <c r="AJJ195" s="172"/>
      <c r="AJK195" s="172"/>
      <c r="AJL195" s="172"/>
      <c r="AJM195" s="172"/>
      <c r="AJN195" s="172"/>
      <c r="AJO195" s="172"/>
      <c r="AJP195" s="172"/>
      <c r="AJQ195" s="172"/>
      <c r="AJR195" s="172"/>
      <c r="AJS195" s="172"/>
      <c r="AJT195" s="172"/>
      <c r="AJU195" s="172"/>
      <c r="AJV195" s="172"/>
      <c r="AJW195" s="172"/>
      <c r="AJX195" s="172"/>
      <c r="AJY195" s="172"/>
      <c r="AJZ195" s="172"/>
      <c r="AKA195" s="172"/>
      <c r="AKB195" s="172"/>
      <c r="AKC195" s="172"/>
      <c r="AKD195" s="172"/>
      <c r="AKE195" s="172"/>
      <c r="AKF195" s="172"/>
      <c r="AKG195" s="172"/>
      <c r="AKH195" s="172"/>
      <c r="AKI195" s="172"/>
      <c r="AKJ195" s="172"/>
      <c r="AKK195" s="172"/>
      <c r="AKL195" s="172"/>
      <c r="AKM195" s="172"/>
      <c r="AKN195" s="172"/>
      <c r="AKO195" s="172"/>
      <c r="AKP195" s="172"/>
      <c r="AKQ195" s="172"/>
      <c r="AKR195" s="172"/>
      <c r="AKS195" s="172"/>
      <c r="AKT195" s="172"/>
      <c r="AKU195" s="172"/>
      <c r="AKV195" s="172"/>
      <c r="AKW195" s="172"/>
      <c r="AKX195" s="172"/>
      <c r="AKY195" s="172"/>
      <c r="AKZ195" s="172"/>
      <c r="ALA195" s="172"/>
      <c r="ALB195" s="172"/>
      <c r="ALC195" s="172"/>
      <c r="ALD195" s="172"/>
      <c r="ALE195" s="172"/>
      <c r="ALF195" s="172"/>
      <c r="ALG195" s="172"/>
      <c r="ALH195" s="172"/>
      <c r="ALI195" s="172"/>
      <c r="ALJ195" s="172"/>
      <c r="ALK195" s="172"/>
      <c r="ALL195" s="172"/>
      <c r="ALM195" s="172"/>
      <c r="ALN195" s="172"/>
      <c r="ALO195" s="172"/>
      <c r="ALP195" s="172"/>
      <c r="ALQ195" s="172"/>
      <c r="ALR195" s="172"/>
      <c r="ALS195" s="172"/>
      <c r="ALT195" s="172"/>
      <c r="ALU195" s="172"/>
      <c r="ALV195" s="172"/>
      <c r="ALW195" s="172"/>
      <c r="ALX195" s="172"/>
      <c r="ALY195" s="172"/>
      <c r="ALZ195" s="172"/>
      <c r="AMA195" s="172"/>
      <c r="AMB195" s="172"/>
      <c r="AMC195" s="172"/>
      <c r="AMD195" s="172"/>
      <c r="AME195" s="172"/>
      <c r="AMF195" s="172"/>
      <c r="AMG195" s="172"/>
      <c r="AMH195" s="172"/>
      <c r="AMI195" s="172"/>
      <c r="AMJ195" s="172"/>
      <c r="AMK195" s="172"/>
      <c r="AML195" s="172"/>
    </row>
    <row r="196" spans="1:1026" s="282" customFormat="1">
      <c r="A196" s="408" t="s">
        <v>651</v>
      </c>
      <c r="B196" s="408" t="s">
        <v>652</v>
      </c>
      <c r="C196" s="154">
        <f t="shared" si="234"/>
        <v>17</v>
      </c>
      <c r="D196" s="167">
        <f t="shared" si="235"/>
        <v>68</v>
      </c>
      <c r="E196" s="166" t="str">
        <f t="shared" si="236"/>
        <v>9C</v>
      </c>
      <c r="F196" s="367" t="str">
        <f t="shared" si="237"/>
        <v>1B</v>
      </c>
      <c r="G196" s="367" t="str">
        <f t="shared" si="238"/>
        <v>0A</v>
      </c>
      <c r="H196" s="367" t="str">
        <f t="shared" si="239"/>
        <v>57</v>
      </c>
      <c r="I196" s="367" t="str">
        <f t="shared" si="240"/>
        <v>00</v>
      </c>
      <c r="J196" s="367" t="str">
        <f t="shared" si="241"/>
        <v>5D</v>
      </c>
      <c r="K196" s="367" t="str">
        <f t="shared" si="242"/>
        <v>06</v>
      </c>
      <c r="L196" s="367" t="str">
        <f t="shared" si="243"/>
        <v>7B</v>
      </c>
      <c r="M196" s="367" t="str">
        <f t="shared" si="244"/>
        <v>4</v>
      </c>
      <c r="N196" s="367" t="str">
        <f t="shared" si="245"/>
        <v/>
      </c>
      <c r="O196" s="156" t="str">
        <f t="shared" si="246"/>
        <v/>
      </c>
      <c r="P196" s="157" t="str">
        <f t="shared" si="247"/>
        <v>1</v>
      </c>
      <c r="Q196" s="158" t="str">
        <f t="shared" si="247"/>
        <v>0</v>
      </c>
      <c r="R196" s="158" t="str">
        <f t="shared" si="247"/>
        <v>0</v>
      </c>
      <c r="S196" s="159" t="str">
        <f t="shared" si="247"/>
        <v>1</v>
      </c>
      <c r="T196" s="158" t="str">
        <f t="shared" si="247"/>
        <v>1</v>
      </c>
      <c r="U196" s="158" t="str">
        <f t="shared" si="247"/>
        <v>1</v>
      </c>
      <c r="V196" s="158" t="str">
        <f t="shared" si="247"/>
        <v>0</v>
      </c>
      <c r="W196" s="159" t="str">
        <f t="shared" si="247"/>
        <v>0</v>
      </c>
      <c r="X196" s="158" t="str">
        <f t="shared" si="248"/>
        <v>0</v>
      </c>
      <c r="Y196" s="158" t="str">
        <f t="shared" si="248"/>
        <v>0</v>
      </c>
      <c r="Z196" s="158" t="str">
        <f t="shared" si="248"/>
        <v>0</v>
      </c>
      <c r="AA196" s="159" t="str">
        <f t="shared" si="248"/>
        <v>1</v>
      </c>
      <c r="AB196" s="161" t="str">
        <f t="shared" si="248"/>
        <v>1</v>
      </c>
      <c r="AC196" s="161" t="str">
        <f t="shared" si="248"/>
        <v>0</v>
      </c>
      <c r="AD196" s="158" t="str">
        <f t="shared" si="248"/>
        <v>1</v>
      </c>
      <c r="AE196" s="159" t="str">
        <f t="shared" si="248"/>
        <v>1</v>
      </c>
      <c r="AF196" s="367" t="str">
        <f t="shared" si="249"/>
        <v>0</v>
      </c>
      <c r="AG196" s="162" t="str">
        <f t="shared" si="249"/>
        <v>0</v>
      </c>
      <c r="AH196" s="163" t="str">
        <f t="shared" si="249"/>
        <v>0</v>
      </c>
      <c r="AI196" s="165" t="str">
        <f t="shared" si="249"/>
        <v>0</v>
      </c>
      <c r="AJ196" s="164" t="str">
        <f t="shared" si="249"/>
        <v>1</v>
      </c>
      <c r="AK196" s="164" t="str">
        <f t="shared" si="249"/>
        <v>0</v>
      </c>
      <c r="AL196" s="289" t="str">
        <f t="shared" si="249"/>
        <v>1</v>
      </c>
      <c r="AM196" s="165" t="str">
        <f t="shared" si="249"/>
        <v>0</v>
      </c>
      <c r="AN196" s="230" t="str">
        <f t="shared" si="250"/>
        <v>0</v>
      </c>
      <c r="AO196" s="230" t="str">
        <f t="shared" si="250"/>
        <v>1</v>
      </c>
      <c r="AP196" s="230" t="str">
        <f t="shared" si="250"/>
        <v>0</v>
      </c>
      <c r="AQ196" s="231" t="str">
        <f t="shared" si="250"/>
        <v>1</v>
      </c>
      <c r="AR196" s="230" t="str">
        <f t="shared" si="250"/>
        <v>0</v>
      </c>
      <c r="AS196" s="230" t="str">
        <f t="shared" si="250"/>
        <v>1</v>
      </c>
      <c r="AT196" s="230" t="str">
        <f t="shared" si="250"/>
        <v>1</v>
      </c>
      <c r="AU196" s="231" t="str">
        <f t="shared" si="250"/>
        <v>1</v>
      </c>
      <c r="AV196" s="230" t="str">
        <f t="shared" si="251"/>
        <v>0</v>
      </c>
      <c r="AW196" s="232" t="str">
        <f t="shared" si="251"/>
        <v>0</v>
      </c>
      <c r="AX196" s="232" t="str">
        <f t="shared" si="251"/>
        <v>0</v>
      </c>
      <c r="AY196" s="233" t="str">
        <f t="shared" si="251"/>
        <v>0</v>
      </c>
      <c r="AZ196" s="232" t="str">
        <f t="shared" si="251"/>
        <v>0</v>
      </c>
      <c r="BA196" s="232" t="str">
        <f t="shared" si="251"/>
        <v>0</v>
      </c>
      <c r="BB196" s="232" t="str">
        <f t="shared" si="251"/>
        <v>0</v>
      </c>
      <c r="BC196" s="233" t="str">
        <f t="shared" si="251"/>
        <v>0</v>
      </c>
      <c r="BD196" s="168" t="str">
        <f t="shared" si="252"/>
        <v>0</v>
      </c>
      <c r="BE196" s="168" t="str">
        <f t="shared" si="252"/>
        <v>1</v>
      </c>
      <c r="BF196" s="168" t="str">
        <f t="shared" si="252"/>
        <v>0</v>
      </c>
      <c r="BG196" s="169" t="str">
        <f t="shared" si="252"/>
        <v>1</v>
      </c>
      <c r="BH196" s="168" t="str">
        <f t="shared" si="252"/>
        <v>1</v>
      </c>
      <c r="BI196" s="168" t="str">
        <f t="shared" si="252"/>
        <v>1</v>
      </c>
      <c r="BJ196" s="168" t="str">
        <f t="shared" si="252"/>
        <v>0</v>
      </c>
      <c r="BK196" s="169" t="str">
        <f t="shared" si="252"/>
        <v>1</v>
      </c>
      <c r="BL196" s="168" t="str">
        <f t="shared" si="253"/>
        <v>0</v>
      </c>
      <c r="BM196" s="168" t="str">
        <f t="shared" si="253"/>
        <v>0</v>
      </c>
      <c r="BN196" s="168" t="str">
        <f t="shared" si="253"/>
        <v>0</v>
      </c>
      <c r="BO196" s="169" t="str">
        <f t="shared" si="253"/>
        <v>0</v>
      </c>
      <c r="BP196" s="168" t="str">
        <f t="shared" si="253"/>
        <v>0</v>
      </c>
      <c r="BQ196" s="168" t="str">
        <f t="shared" si="253"/>
        <v>1</v>
      </c>
      <c r="BR196" s="168" t="str">
        <f t="shared" si="253"/>
        <v>1</v>
      </c>
      <c r="BS196" s="169" t="str">
        <f t="shared" si="253"/>
        <v>0</v>
      </c>
      <c r="BT196" s="302" t="str">
        <f t="shared" si="254"/>
        <v>0</v>
      </c>
      <c r="BU196" s="302" t="str">
        <f t="shared" si="254"/>
        <v>1</v>
      </c>
      <c r="BV196" s="302" t="str">
        <f t="shared" si="254"/>
        <v>1</v>
      </c>
      <c r="BW196" s="303" t="str">
        <f t="shared" si="254"/>
        <v>1</v>
      </c>
      <c r="BX196" s="302" t="str">
        <f t="shared" si="254"/>
        <v>1</v>
      </c>
      <c r="BY196" s="302" t="str">
        <f t="shared" si="254"/>
        <v>0</v>
      </c>
      <c r="BZ196" s="302" t="str">
        <f t="shared" si="254"/>
        <v>1</v>
      </c>
      <c r="CA196" s="303" t="str">
        <f t="shared" si="254"/>
        <v>1</v>
      </c>
      <c r="CB196" s="164" t="str">
        <f t="shared" si="255"/>
        <v>0</v>
      </c>
      <c r="CC196" s="289" t="str">
        <f t="shared" si="255"/>
        <v>1</v>
      </c>
      <c r="CD196" s="340" t="str">
        <f t="shared" si="255"/>
        <v>0</v>
      </c>
      <c r="CE196" s="341" t="str">
        <f t="shared" si="255"/>
        <v>0</v>
      </c>
      <c r="CF196" s="340" t="str">
        <f t="shared" si="255"/>
        <v>0</v>
      </c>
      <c r="CG196" s="340" t="str">
        <f t="shared" si="255"/>
        <v>0</v>
      </c>
      <c r="CH196" s="340" t="str">
        <f t="shared" si="255"/>
        <v>0</v>
      </c>
      <c r="CI196" s="341" t="str">
        <f t="shared" si="255"/>
        <v>0</v>
      </c>
      <c r="CJ196" s="367"/>
      <c r="CK196" s="367"/>
      <c r="CL196" s="32" t="str">
        <f t="shared" si="223"/>
        <v>9C1B</v>
      </c>
      <c r="CM196" s="285">
        <f t="shared" si="256"/>
        <v>87</v>
      </c>
      <c r="CN196" s="285">
        <f t="shared" si="257"/>
        <v>97</v>
      </c>
      <c r="CO196" s="142">
        <f t="shared" si="258"/>
        <v>72.900000000000006</v>
      </c>
      <c r="CP196" s="142">
        <f t="shared" si="259"/>
        <v>22.722222222222225</v>
      </c>
      <c r="CQ196" s="154">
        <f t="shared" si="224"/>
        <v>5</v>
      </c>
      <c r="CR196" s="367"/>
      <c r="CS196" s="170">
        <f t="shared" si="260"/>
        <v>9</v>
      </c>
      <c r="CT196" s="23">
        <f t="shared" si="261"/>
        <v>12</v>
      </c>
      <c r="CU196" s="171">
        <f t="shared" si="262"/>
        <v>1</v>
      </c>
      <c r="CV196" s="23">
        <f t="shared" si="263"/>
        <v>11</v>
      </c>
      <c r="CW196" s="172">
        <f t="shared" si="264"/>
        <v>0</v>
      </c>
      <c r="CX196" s="24">
        <f t="shared" si="265"/>
        <v>10</v>
      </c>
      <c r="CY196" s="267">
        <f t="shared" si="266"/>
        <v>5</v>
      </c>
      <c r="CZ196" s="268">
        <f t="shared" si="267"/>
        <v>7</v>
      </c>
      <c r="DA196" s="267">
        <f t="shared" si="268"/>
        <v>0</v>
      </c>
      <c r="DB196" s="268">
        <f t="shared" si="269"/>
        <v>0</v>
      </c>
      <c r="DC196" s="173">
        <f t="shared" si="270"/>
        <v>5</v>
      </c>
      <c r="DD196" s="26">
        <f t="shared" si="271"/>
        <v>13</v>
      </c>
      <c r="DE196" s="173">
        <f t="shared" si="272"/>
        <v>0</v>
      </c>
      <c r="DF196" s="26">
        <f t="shared" si="273"/>
        <v>6</v>
      </c>
      <c r="DG196" s="326">
        <f t="shared" si="274"/>
        <v>7</v>
      </c>
      <c r="DH196" s="327">
        <f t="shared" si="275"/>
        <v>11</v>
      </c>
      <c r="DI196" s="172">
        <f t="shared" si="276"/>
        <v>4</v>
      </c>
      <c r="DJ196" s="24">
        <f t="shared" si="277"/>
        <v>0</v>
      </c>
      <c r="DK196" s="172"/>
      <c r="DL196" s="19">
        <f t="shared" si="278"/>
        <v>156</v>
      </c>
      <c r="DM196" s="19">
        <f t="shared" si="279"/>
        <v>27</v>
      </c>
      <c r="DN196" s="174">
        <f t="shared" si="280"/>
        <v>10</v>
      </c>
      <c r="DO196" s="278">
        <f t="shared" si="281"/>
        <v>87</v>
      </c>
      <c r="DP196" s="278">
        <f t="shared" si="282"/>
        <v>0</v>
      </c>
      <c r="DQ196" s="20">
        <f t="shared" si="283"/>
        <v>93</v>
      </c>
      <c r="DR196" s="20">
        <f t="shared" si="284"/>
        <v>6</v>
      </c>
      <c r="DS196" s="337">
        <f t="shared" si="285"/>
        <v>123</v>
      </c>
      <c r="DT196" s="174">
        <f t="shared" si="286"/>
        <v>64</v>
      </c>
      <c r="DU196" s="172">
        <f t="shared" si="287"/>
        <v>123</v>
      </c>
      <c r="DV196" s="172"/>
      <c r="DW196" s="172"/>
      <c r="DX196" s="172"/>
      <c r="DY196" s="172"/>
      <c r="DZ196" s="172"/>
      <c r="EA196" s="172"/>
      <c r="EB196" s="172"/>
      <c r="EC196" s="172"/>
      <c r="ED196" s="172"/>
      <c r="EE196" s="172"/>
      <c r="EF196" s="172"/>
      <c r="EG196" s="172"/>
      <c r="EH196" s="172"/>
      <c r="EI196" s="172"/>
      <c r="EJ196" s="172"/>
      <c r="EK196" s="172"/>
      <c r="EL196" s="172"/>
      <c r="EM196" s="172"/>
      <c r="EN196" s="172"/>
      <c r="EO196" s="172"/>
      <c r="EP196" s="172"/>
      <c r="EQ196" s="172"/>
      <c r="ER196" s="172"/>
      <c r="ES196" s="172"/>
      <c r="ET196" s="172"/>
      <c r="EU196" s="172"/>
      <c r="EV196" s="172"/>
      <c r="EW196" s="172"/>
      <c r="EX196" s="172"/>
      <c r="EY196" s="172"/>
      <c r="EZ196" s="172"/>
      <c r="FA196" s="172"/>
      <c r="FB196" s="172"/>
      <c r="FC196" s="172"/>
      <c r="FD196" s="172"/>
      <c r="FE196" s="172"/>
      <c r="FF196" s="172"/>
      <c r="FG196" s="172"/>
      <c r="FH196" s="172"/>
      <c r="FI196" s="172"/>
      <c r="FJ196" s="172"/>
      <c r="FK196" s="172"/>
      <c r="FL196" s="172"/>
      <c r="FM196" s="172"/>
      <c r="FN196" s="172"/>
      <c r="FO196" s="172"/>
      <c r="FP196" s="172"/>
      <c r="FQ196" s="172"/>
      <c r="FR196" s="172"/>
      <c r="FS196" s="172"/>
      <c r="FT196" s="172"/>
      <c r="FU196" s="172"/>
      <c r="FV196" s="172"/>
      <c r="FW196" s="172"/>
      <c r="FX196" s="172"/>
      <c r="FY196" s="172"/>
      <c r="FZ196" s="172"/>
      <c r="GA196" s="172"/>
      <c r="GB196" s="172"/>
      <c r="GC196" s="172"/>
      <c r="GD196" s="172"/>
      <c r="GE196" s="172"/>
      <c r="GF196" s="172"/>
      <c r="GG196" s="172"/>
      <c r="GH196" s="172"/>
      <c r="GI196" s="172"/>
      <c r="GJ196" s="172"/>
      <c r="GK196" s="172"/>
      <c r="GL196" s="172"/>
      <c r="GM196" s="172"/>
      <c r="GN196" s="172"/>
      <c r="GO196" s="172"/>
      <c r="GP196" s="172"/>
      <c r="GQ196" s="172"/>
      <c r="GR196" s="172"/>
      <c r="GS196" s="172"/>
      <c r="GT196" s="172"/>
      <c r="GU196" s="172"/>
      <c r="GV196" s="172"/>
      <c r="GW196" s="172"/>
      <c r="GX196" s="172"/>
      <c r="GY196" s="172"/>
      <c r="GZ196" s="172"/>
      <c r="HA196" s="172"/>
      <c r="HB196" s="172"/>
      <c r="HC196" s="172"/>
      <c r="HD196" s="172"/>
      <c r="HE196" s="172"/>
      <c r="HF196" s="172"/>
      <c r="HG196" s="172"/>
      <c r="HH196" s="172"/>
      <c r="HI196" s="172"/>
      <c r="HJ196" s="172"/>
      <c r="HK196" s="172"/>
      <c r="HL196" s="172"/>
      <c r="HM196" s="172"/>
      <c r="HN196" s="172"/>
      <c r="HO196" s="172"/>
      <c r="HP196" s="172"/>
      <c r="HQ196" s="172"/>
      <c r="HR196" s="172"/>
      <c r="HS196" s="172"/>
      <c r="HT196" s="172"/>
      <c r="HU196" s="172"/>
      <c r="HV196" s="172"/>
      <c r="HW196" s="172"/>
      <c r="HX196" s="172"/>
      <c r="HY196" s="172"/>
      <c r="HZ196" s="172"/>
      <c r="IA196" s="172"/>
      <c r="IB196" s="172"/>
      <c r="IC196" s="172"/>
      <c r="ID196" s="172"/>
      <c r="IE196" s="172"/>
      <c r="IF196" s="172"/>
      <c r="IG196" s="172"/>
      <c r="IH196" s="172"/>
      <c r="II196" s="172"/>
      <c r="IJ196" s="172"/>
      <c r="IK196" s="172"/>
      <c r="IL196" s="172"/>
      <c r="IM196" s="172"/>
      <c r="IN196" s="172"/>
      <c r="IO196" s="172"/>
      <c r="IP196" s="172"/>
      <c r="IQ196" s="172"/>
      <c r="IR196" s="172"/>
      <c r="IS196" s="172"/>
      <c r="IT196" s="172"/>
      <c r="IU196" s="172"/>
      <c r="IV196" s="172"/>
      <c r="IW196" s="172"/>
      <c r="IX196" s="172"/>
      <c r="IY196" s="172"/>
      <c r="IZ196" s="172"/>
      <c r="JA196" s="172"/>
      <c r="JB196" s="172"/>
      <c r="JC196" s="172"/>
      <c r="JD196" s="172"/>
      <c r="JE196" s="172"/>
      <c r="JF196" s="172"/>
      <c r="JG196" s="172"/>
      <c r="JH196" s="172"/>
      <c r="JI196" s="172"/>
      <c r="JJ196" s="172"/>
      <c r="JK196" s="172"/>
      <c r="JL196" s="172"/>
      <c r="JM196" s="172"/>
      <c r="JN196" s="172"/>
      <c r="JO196" s="172"/>
      <c r="JP196" s="172"/>
      <c r="JQ196" s="172"/>
      <c r="JR196" s="172"/>
      <c r="JS196" s="172"/>
      <c r="JT196" s="172"/>
      <c r="JU196" s="172"/>
      <c r="JV196" s="172"/>
      <c r="JW196" s="172"/>
      <c r="JX196" s="172"/>
      <c r="JY196" s="172"/>
      <c r="JZ196" s="172"/>
      <c r="KA196" s="172"/>
      <c r="KB196" s="172"/>
      <c r="KC196" s="172"/>
      <c r="KD196" s="172"/>
      <c r="KE196" s="172"/>
      <c r="KF196" s="172"/>
      <c r="KG196" s="172"/>
      <c r="KH196" s="172"/>
      <c r="KI196" s="172"/>
      <c r="KJ196" s="172"/>
      <c r="KK196" s="172"/>
      <c r="KL196" s="172"/>
      <c r="KM196" s="172"/>
      <c r="KN196" s="172"/>
      <c r="KO196" s="172"/>
      <c r="KP196" s="172"/>
      <c r="KQ196" s="172"/>
      <c r="KR196" s="172"/>
      <c r="KS196" s="172"/>
      <c r="KT196" s="172"/>
      <c r="KU196" s="172"/>
      <c r="KV196" s="172"/>
      <c r="KW196" s="172"/>
      <c r="KX196" s="172"/>
      <c r="KY196" s="172"/>
      <c r="KZ196" s="172"/>
      <c r="LA196" s="172"/>
      <c r="LB196" s="172"/>
      <c r="LC196" s="172"/>
      <c r="LD196" s="172"/>
      <c r="LE196" s="172"/>
      <c r="LF196" s="172"/>
      <c r="LG196" s="172"/>
      <c r="LH196" s="172"/>
      <c r="LI196" s="172"/>
      <c r="LJ196" s="172"/>
      <c r="LK196" s="172"/>
      <c r="LL196" s="172"/>
      <c r="LM196" s="172"/>
      <c r="LN196" s="172"/>
      <c r="LO196" s="172"/>
      <c r="LP196" s="172"/>
      <c r="LQ196" s="172"/>
      <c r="LR196" s="172"/>
      <c r="LS196" s="172"/>
      <c r="LT196" s="172"/>
      <c r="LU196" s="172"/>
      <c r="LV196" s="172"/>
      <c r="LW196" s="172"/>
      <c r="LX196" s="172"/>
      <c r="LY196" s="172"/>
      <c r="LZ196" s="172"/>
      <c r="MA196" s="172"/>
      <c r="MB196" s="172"/>
      <c r="MC196" s="172"/>
      <c r="MD196" s="172"/>
      <c r="ME196" s="172"/>
      <c r="MF196" s="172"/>
      <c r="MG196" s="172"/>
      <c r="MH196" s="172"/>
      <c r="MI196" s="172"/>
      <c r="MJ196" s="172"/>
      <c r="MK196" s="172"/>
      <c r="ML196" s="172"/>
      <c r="MM196" s="172"/>
      <c r="MN196" s="172"/>
      <c r="MO196" s="172"/>
      <c r="MP196" s="172"/>
      <c r="MQ196" s="172"/>
      <c r="MR196" s="172"/>
      <c r="MS196" s="172"/>
      <c r="MT196" s="172"/>
      <c r="MU196" s="172"/>
      <c r="MV196" s="172"/>
      <c r="MW196" s="172"/>
      <c r="MX196" s="172"/>
      <c r="MY196" s="172"/>
      <c r="MZ196" s="172"/>
      <c r="NA196" s="172"/>
      <c r="NB196" s="172"/>
      <c r="NC196" s="172"/>
      <c r="ND196" s="172"/>
      <c r="NE196" s="172"/>
      <c r="NF196" s="172"/>
      <c r="NG196" s="172"/>
      <c r="NH196" s="172"/>
      <c r="NI196" s="172"/>
      <c r="NJ196" s="172"/>
      <c r="NK196" s="172"/>
      <c r="NL196" s="172"/>
      <c r="NM196" s="172"/>
      <c r="NN196" s="172"/>
      <c r="NO196" s="172"/>
      <c r="NP196" s="172"/>
      <c r="NQ196" s="172"/>
      <c r="NR196" s="172"/>
      <c r="NS196" s="172"/>
      <c r="NT196" s="172"/>
      <c r="NU196" s="172"/>
      <c r="NV196" s="172"/>
      <c r="NW196" s="172"/>
      <c r="NX196" s="172"/>
      <c r="NY196" s="172"/>
      <c r="NZ196" s="172"/>
      <c r="OA196" s="172"/>
      <c r="OB196" s="172"/>
      <c r="OC196" s="172"/>
      <c r="OD196" s="172"/>
      <c r="OE196" s="172"/>
      <c r="OF196" s="172"/>
      <c r="OG196" s="172"/>
      <c r="OH196" s="172"/>
      <c r="OI196" s="172"/>
      <c r="OJ196" s="172"/>
      <c r="OK196" s="172"/>
      <c r="OL196" s="172"/>
      <c r="OM196" s="172"/>
      <c r="ON196" s="172"/>
      <c r="OO196" s="172"/>
      <c r="OP196" s="172"/>
      <c r="OQ196" s="172"/>
      <c r="OR196" s="172"/>
      <c r="OS196" s="172"/>
      <c r="OT196" s="172"/>
      <c r="OU196" s="172"/>
      <c r="OV196" s="172"/>
      <c r="OW196" s="172"/>
      <c r="OX196" s="172"/>
      <c r="OY196" s="172"/>
      <c r="OZ196" s="172"/>
      <c r="PA196" s="172"/>
      <c r="PB196" s="172"/>
      <c r="PC196" s="172"/>
      <c r="PD196" s="172"/>
      <c r="PE196" s="172"/>
      <c r="PF196" s="172"/>
      <c r="PG196" s="172"/>
      <c r="PH196" s="172"/>
      <c r="PI196" s="172"/>
      <c r="PJ196" s="172"/>
      <c r="PK196" s="172"/>
      <c r="PL196" s="172"/>
      <c r="PM196" s="172"/>
      <c r="PN196" s="172"/>
      <c r="PO196" s="172"/>
      <c r="PP196" s="172"/>
      <c r="PQ196" s="172"/>
      <c r="PR196" s="172"/>
      <c r="PS196" s="172"/>
      <c r="PT196" s="172"/>
      <c r="PU196" s="172"/>
      <c r="PV196" s="172"/>
      <c r="PW196" s="172"/>
      <c r="PX196" s="172"/>
      <c r="PY196" s="172"/>
      <c r="PZ196" s="172"/>
      <c r="QA196" s="172"/>
      <c r="QB196" s="172"/>
      <c r="QC196" s="172"/>
      <c r="QD196" s="172"/>
      <c r="QE196" s="172"/>
      <c r="QF196" s="172"/>
      <c r="QG196" s="172"/>
      <c r="QH196" s="172"/>
      <c r="QI196" s="172"/>
      <c r="QJ196" s="172"/>
      <c r="QK196" s="172"/>
      <c r="QL196" s="172"/>
      <c r="QM196" s="172"/>
      <c r="QN196" s="172"/>
      <c r="QO196" s="172"/>
      <c r="QP196" s="172"/>
      <c r="QQ196" s="172"/>
      <c r="QR196" s="172"/>
      <c r="QS196" s="172"/>
      <c r="QT196" s="172"/>
      <c r="QU196" s="172"/>
      <c r="QV196" s="172"/>
      <c r="QW196" s="172"/>
      <c r="QX196" s="172"/>
      <c r="QY196" s="172"/>
      <c r="QZ196" s="172"/>
      <c r="RA196" s="172"/>
      <c r="RB196" s="172"/>
      <c r="RC196" s="172"/>
      <c r="RD196" s="172"/>
      <c r="RE196" s="172"/>
      <c r="RF196" s="172"/>
      <c r="RG196" s="172"/>
      <c r="RH196" s="172"/>
      <c r="RI196" s="172"/>
      <c r="RJ196" s="172"/>
      <c r="RK196" s="172"/>
      <c r="RL196" s="172"/>
      <c r="RM196" s="172"/>
      <c r="RN196" s="172"/>
      <c r="RO196" s="172"/>
      <c r="RP196" s="172"/>
      <c r="RQ196" s="172"/>
      <c r="RR196" s="172"/>
      <c r="RS196" s="172"/>
      <c r="RT196" s="172"/>
      <c r="RU196" s="172"/>
      <c r="RV196" s="172"/>
      <c r="RW196" s="172"/>
      <c r="RX196" s="172"/>
      <c r="RY196" s="172"/>
      <c r="RZ196" s="172"/>
      <c r="SA196" s="172"/>
      <c r="SB196" s="172"/>
      <c r="SC196" s="172"/>
      <c r="SD196" s="172"/>
      <c r="SE196" s="172"/>
      <c r="SF196" s="172"/>
      <c r="SG196" s="172"/>
      <c r="SH196" s="172"/>
      <c r="SI196" s="172"/>
      <c r="SJ196" s="172"/>
      <c r="SK196" s="172"/>
      <c r="SL196" s="172"/>
      <c r="SM196" s="172"/>
      <c r="SN196" s="172"/>
      <c r="SO196" s="172"/>
      <c r="SP196" s="172"/>
      <c r="SQ196" s="172"/>
      <c r="SR196" s="172"/>
      <c r="SS196" s="172"/>
      <c r="ST196" s="172"/>
      <c r="SU196" s="172"/>
      <c r="SV196" s="172"/>
      <c r="SW196" s="172"/>
      <c r="SX196" s="172"/>
      <c r="SY196" s="172"/>
      <c r="SZ196" s="172"/>
      <c r="TA196" s="172"/>
      <c r="TB196" s="172"/>
      <c r="TC196" s="172"/>
      <c r="TD196" s="172"/>
      <c r="TE196" s="172"/>
      <c r="TF196" s="172"/>
      <c r="TG196" s="172"/>
      <c r="TH196" s="172"/>
      <c r="TI196" s="172"/>
      <c r="TJ196" s="172"/>
      <c r="TK196" s="172"/>
      <c r="TL196" s="172"/>
      <c r="TM196" s="172"/>
      <c r="TN196" s="172"/>
      <c r="TO196" s="172"/>
      <c r="TP196" s="172"/>
      <c r="TQ196" s="172"/>
      <c r="TR196" s="172"/>
      <c r="TS196" s="172"/>
      <c r="TT196" s="172"/>
      <c r="TU196" s="172"/>
      <c r="TV196" s="172"/>
      <c r="TW196" s="172"/>
      <c r="TX196" s="172"/>
      <c r="TY196" s="172"/>
      <c r="TZ196" s="172"/>
      <c r="UA196" s="172"/>
      <c r="UB196" s="172"/>
      <c r="UC196" s="172"/>
      <c r="UD196" s="172"/>
      <c r="UE196" s="172"/>
      <c r="UF196" s="172"/>
      <c r="UG196" s="172"/>
      <c r="UH196" s="172"/>
      <c r="UI196" s="172"/>
      <c r="UJ196" s="172"/>
      <c r="UK196" s="172"/>
      <c r="UL196" s="172"/>
      <c r="UM196" s="172"/>
      <c r="UN196" s="172"/>
      <c r="UO196" s="172"/>
      <c r="UP196" s="172"/>
      <c r="UQ196" s="172"/>
      <c r="UR196" s="172"/>
      <c r="US196" s="172"/>
      <c r="UT196" s="172"/>
      <c r="UU196" s="172"/>
      <c r="UV196" s="172"/>
      <c r="UW196" s="172"/>
      <c r="UX196" s="172"/>
      <c r="UY196" s="172"/>
      <c r="UZ196" s="172"/>
      <c r="VA196" s="172"/>
      <c r="VB196" s="172"/>
      <c r="VC196" s="172"/>
      <c r="VD196" s="172"/>
      <c r="VE196" s="172"/>
      <c r="VF196" s="172"/>
      <c r="VG196" s="172"/>
      <c r="VH196" s="172"/>
      <c r="VI196" s="172"/>
      <c r="VJ196" s="172"/>
      <c r="VK196" s="172"/>
      <c r="VL196" s="172"/>
      <c r="VM196" s="172"/>
      <c r="VN196" s="172"/>
      <c r="VO196" s="172"/>
      <c r="VP196" s="172"/>
      <c r="VQ196" s="172"/>
      <c r="VR196" s="172"/>
      <c r="VS196" s="172"/>
      <c r="VT196" s="172"/>
      <c r="VU196" s="172"/>
      <c r="VV196" s="172"/>
      <c r="VW196" s="172"/>
      <c r="VX196" s="172"/>
      <c r="VY196" s="172"/>
      <c r="VZ196" s="172"/>
      <c r="WA196" s="172"/>
      <c r="WB196" s="172"/>
      <c r="WC196" s="172"/>
      <c r="WD196" s="172"/>
      <c r="WE196" s="172"/>
      <c r="WF196" s="172"/>
      <c r="WG196" s="172"/>
      <c r="WH196" s="172"/>
      <c r="WI196" s="172"/>
      <c r="WJ196" s="172"/>
      <c r="WK196" s="172"/>
      <c r="WL196" s="172"/>
      <c r="WM196" s="172"/>
      <c r="WN196" s="172"/>
      <c r="WO196" s="172"/>
      <c r="WP196" s="172"/>
      <c r="WQ196" s="172"/>
      <c r="WR196" s="172"/>
      <c r="WS196" s="172"/>
      <c r="WT196" s="172"/>
      <c r="WU196" s="172"/>
      <c r="WV196" s="172"/>
      <c r="WW196" s="172"/>
      <c r="WX196" s="172"/>
      <c r="WY196" s="172"/>
      <c r="WZ196" s="172"/>
      <c r="XA196" s="172"/>
      <c r="XB196" s="172"/>
      <c r="XC196" s="172"/>
      <c r="XD196" s="172"/>
      <c r="XE196" s="172"/>
      <c r="XF196" s="172"/>
      <c r="XG196" s="172"/>
      <c r="XH196" s="172"/>
      <c r="XI196" s="172"/>
      <c r="XJ196" s="172"/>
      <c r="XK196" s="172"/>
      <c r="XL196" s="172"/>
      <c r="XM196" s="172"/>
      <c r="XN196" s="172"/>
      <c r="XO196" s="172"/>
      <c r="XP196" s="172"/>
      <c r="XQ196" s="172"/>
      <c r="XR196" s="172"/>
      <c r="XS196" s="172"/>
      <c r="XT196" s="172"/>
      <c r="XU196" s="172"/>
      <c r="XV196" s="172"/>
      <c r="XW196" s="172"/>
      <c r="XX196" s="172"/>
      <c r="XY196" s="172"/>
      <c r="XZ196" s="172"/>
      <c r="YA196" s="172"/>
      <c r="YB196" s="172"/>
      <c r="YC196" s="172"/>
      <c r="YD196" s="172"/>
      <c r="YE196" s="172"/>
      <c r="YF196" s="172"/>
      <c r="YG196" s="172"/>
      <c r="YH196" s="172"/>
      <c r="YI196" s="172"/>
      <c r="YJ196" s="172"/>
      <c r="YK196" s="172"/>
      <c r="YL196" s="172"/>
      <c r="YM196" s="172"/>
      <c r="YN196" s="172"/>
      <c r="YO196" s="172"/>
      <c r="YP196" s="172"/>
      <c r="YQ196" s="172"/>
      <c r="YR196" s="172"/>
      <c r="YS196" s="172"/>
      <c r="YT196" s="172"/>
      <c r="YU196" s="172"/>
      <c r="YV196" s="172"/>
      <c r="YW196" s="172"/>
      <c r="YX196" s="172"/>
      <c r="YY196" s="172"/>
      <c r="YZ196" s="172"/>
      <c r="ZA196" s="172"/>
      <c r="ZB196" s="172"/>
      <c r="ZC196" s="172"/>
      <c r="ZD196" s="172"/>
      <c r="ZE196" s="172"/>
      <c r="ZF196" s="172"/>
      <c r="ZG196" s="172"/>
      <c r="ZH196" s="172"/>
      <c r="ZI196" s="172"/>
      <c r="ZJ196" s="172"/>
      <c r="ZK196" s="172"/>
      <c r="ZL196" s="172"/>
      <c r="ZM196" s="172"/>
      <c r="ZN196" s="172"/>
      <c r="ZO196" s="172"/>
      <c r="ZP196" s="172"/>
      <c r="ZQ196" s="172"/>
      <c r="ZR196" s="172"/>
      <c r="ZS196" s="172"/>
      <c r="ZT196" s="172"/>
      <c r="ZU196" s="172"/>
      <c r="ZV196" s="172"/>
      <c r="ZW196" s="172"/>
      <c r="ZX196" s="172"/>
      <c r="ZY196" s="172"/>
      <c r="ZZ196" s="172"/>
      <c r="AAA196" s="172"/>
      <c r="AAB196" s="172"/>
      <c r="AAC196" s="172"/>
      <c r="AAD196" s="172"/>
      <c r="AAE196" s="172"/>
      <c r="AAF196" s="172"/>
      <c r="AAG196" s="172"/>
      <c r="AAH196" s="172"/>
      <c r="AAI196" s="172"/>
      <c r="AAJ196" s="172"/>
      <c r="AAK196" s="172"/>
      <c r="AAL196" s="172"/>
      <c r="AAM196" s="172"/>
      <c r="AAN196" s="172"/>
      <c r="AAO196" s="172"/>
      <c r="AAP196" s="172"/>
      <c r="AAQ196" s="172"/>
      <c r="AAR196" s="172"/>
      <c r="AAS196" s="172"/>
      <c r="AAT196" s="172"/>
      <c r="AAU196" s="172"/>
      <c r="AAV196" s="172"/>
      <c r="AAW196" s="172"/>
      <c r="AAX196" s="172"/>
      <c r="AAY196" s="172"/>
      <c r="AAZ196" s="172"/>
      <c r="ABA196" s="172"/>
      <c r="ABB196" s="172"/>
      <c r="ABC196" s="172"/>
      <c r="ABD196" s="172"/>
      <c r="ABE196" s="172"/>
      <c r="ABF196" s="172"/>
      <c r="ABG196" s="172"/>
      <c r="ABH196" s="172"/>
      <c r="ABI196" s="172"/>
      <c r="ABJ196" s="172"/>
      <c r="ABK196" s="172"/>
      <c r="ABL196" s="172"/>
      <c r="ABM196" s="172"/>
      <c r="ABN196" s="172"/>
      <c r="ABO196" s="172"/>
      <c r="ABP196" s="172"/>
      <c r="ABQ196" s="172"/>
      <c r="ABR196" s="172"/>
      <c r="ABS196" s="172"/>
      <c r="ABT196" s="172"/>
      <c r="ABU196" s="172"/>
      <c r="ABV196" s="172"/>
      <c r="ABW196" s="172"/>
      <c r="ABX196" s="172"/>
      <c r="ABY196" s="172"/>
      <c r="ABZ196" s="172"/>
      <c r="ACA196" s="172"/>
      <c r="ACB196" s="172"/>
      <c r="ACC196" s="172"/>
      <c r="ACD196" s="172"/>
      <c r="ACE196" s="172"/>
      <c r="ACF196" s="172"/>
      <c r="ACG196" s="172"/>
      <c r="ACH196" s="172"/>
      <c r="ACI196" s="172"/>
      <c r="ACJ196" s="172"/>
      <c r="ACK196" s="172"/>
      <c r="ACL196" s="172"/>
      <c r="ACM196" s="172"/>
      <c r="ACN196" s="172"/>
      <c r="ACO196" s="172"/>
      <c r="ACP196" s="172"/>
      <c r="ACQ196" s="172"/>
      <c r="ACR196" s="172"/>
      <c r="ACS196" s="172"/>
      <c r="ACT196" s="172"/>
      <c r="ACU196" s="172"/>
      <c r="ACV196" s="172"/>
      <c r="ACW196" s="172"/>
      <c r="ACX196" s="172"/>
      <c r="ACY196" s="172"/>
      <c r="ACZ196" s="172"/>
      <c r="ADA196" s="172"/>
      <c r="ADB196" s="172"/>
      <c r="ADC196" s="172"/>
      <c r="ADD196" s="172"/>
      <c r="ADE196" s="172"/>
      <c r="ADF196" s="172"/>
      <c r="ADG196" s="172"/>
      <c r="ADH196" s="172"/>
      <c r="ADI196" s="172"/>
      <c r="ADJ196" s="172"/>
      <c r="ADK196" s="172"/>
      <c r="ADL196" s="172"/>
      <c r="ADM196" s="172"/>
      <c r="ADN196" s="172"/>
      <c r="ADO196" s="172"/>
      <c r="ADP196" s="172"/>
      <c r="ADQ196" s="172"/>
      <c r="ADR196" s="172"/>
      <c r="ADS196" s="172"/>
      <c r="ADT196" s="172"/>
      <c r="ADU196" s="172"/>
      <c r="ADV196" s="172"/>
      <c r="ADW196" s="172"/>
      <c r="ADX196" s="172"/>
      <c r="ADY196" s="172"/>
      <c r="ADZ196" s="172"/>
      <c r="AEA196" s="172"/>
      <c r="AEB196" s="172"/>
      <c r="AEC196" s="172"/>
      <c r="AED196" s="172"/>
      <c r="AEE196" s="172"/>
      <c r="AEF196" s="172"/>
      <c r="AEG196" s="172"/>
      <c r="AEH196" s="172"/>
      <c r="AEI196" s="172"/>
      <c r="AEJ196" s="172"/>
      <c r="AEK196" s="172"/>
      <c r="AEL196" s="172"/>
      <c r="AEM196" s="172"/>
      <c r="AEN196" s="172"/>
      <c r="AEO196" s="172"/>
      <c r="AEP196" s="172"/>
      <c r="AEQ196" s="172"/>
      <c r="AER196" s="172"/>
      <c r="AES196" s="172"/>
      <c r="AET196" s="172"/>
      <c r="AEU196" s="172"/>
      <c r="AEV196" s="172"/>
      <c r="AEW196" s="172"/>
      <c r="AEX196" s="172"/>
      <c r="AEY196" s="172"/>
      <c r="AEZ196" s="172"/>
      <c r="AFA196" s="172"/>
      <c r="AFB196" s="172"/>
      <c r="AFC196" s="172"/>
      <c r="AFD196" s="172"/>
      <c r="AFE196" s="172"/>
      <c r="AFF196" s="172"/>
      <c r="AFG196" s="172"/>
      <c r="AFH196" s="172"/>
      <c r="AFI196" s="172"/>
      <c r="AFJ196" s="172"/>
      <c r="AFK196" s="172"/>
      <c r="AFL196" s="172"/>
      <c r="AFM196" s="172"/>
      <c r="AFN196" s="172"/>
      <c r="AFO196" s="172"/>
      <c r="AFP196" s="172"/>
      <c r="AFQ196" s="172"/>
      <c r="AFR196" s="172"/>
      <c r="AFS196" s="172"/>
      <c r="AFT196" s="172"/>
      <c r="AFU196" s="172"/>
      <c r="AFV196" s="172"/>
      <c r="AFW196" s="172"/>
      <c r="AFX196" s="172"/>
      <c r="AFY196" s="172"/>
      <c r="AFZ196" s="172"/>
      <c r="AGA196" s="172"/>
      <c r="AGB196" s="172"/>
      <c r="AGC196" s="172"/>
      <c r="AGD196" s="172"/>
      <c r="AGE196" s="172"/>
      <c r="AGF196" s="172"/>
      <c r="AGG196" s="172"/>
      <c r="AGH196" s="172"/>
      <c r="AGI196" s="172"/>
      <c r="AGJ196" s="172"/>
      <c r="AGK196" s="172"/>
      <c r="AGL196" s="172"/>
      <c r="AGM196" s="172"/>
      <c r="AGN196" s="172"/>
      <c r="AGO196" s="172"/>
      <c r="AGP196" s="172"/>
      <c r="AGQ196" s="172"/>
      <c r="AGR196" s="172"/>
      <c r="AGS196" s="172"/>
      <c r="AGT196" s="172"/>
      <c r="AGU196" s="172"/>
      <c r="AGV196" s="172"/>
      <c r="AGW196" s="172"/>
      <c r="AGX196" s="172"/>
      <c r="AGY196" s="172"/>
      <c r="AGZ196" s="172"/>
      <c r="AHA196" s="172"/>
      <c r="AHB196" s="172"/>
      <c r="AHC196" s="172"/>
      <c r="AHD196" s="172"/>
      <c r="AHE196" s="172"/>
      <c r="AHF196" s="172"/>
      <c r="AHG196" s="172"/>
      <c r="AHH196" s="172"/>
      <c r="AHI196" s="172"/>
      <c r="AHJ196" s="172"/>
      <c r="AHK196" s="172"/>
      <c r="AHL196" s="172"/>
      <c r="AHM196" s="172"/>
      <c r="AHN196" s="172"/>
      <c r="AHO196" s="172"/>
      <c r="AHP196" s="172"/>
      <c r="AHQ196" s="172"/>
      <c r="AHR196" s="172"/>
      <c r="AHS196" s="172"/>
      <c r="AHT196" s="172"/>
      <c r="AHU196" s="172"/>
      <c r="AHV196" s="172"/>
      <c r="AHW196" s="172"/>
      <c r="AHX196" s="172"/>
      <c r="AHY196" s="172"/>
      <c r="AHZ196" s="172"/>
      <c r="AIA196" s="172"/>
      <c r="AIB196" s="172"/>
      <c r="AIC196" s="172"/>
      <c r="AID196" s="172"/>
      <c r="AIE196" s="172"/>
      <c r="AIF196" s="172"/>
      <c r="AIG196" s="172"/>
      <c r="AIH196" s="172"/>
      <c r="AII196" s="172"/>
      <c r="AIJ196" s="172"/>
      <c r="AIK196" s="172"/>
      <c r="AIL196" s="172"/>
      <c r="AIM196" s="172"/>
      <c r="AIN196" s="172"/>
      <c r="AIO196" s="172"/>
      <c r="AIP196" s="172"/>
      <c r="AIQ196" s="172"/>
      <c r="AIR196" s="172"/>
      <c r="AIS196" s="172"/>
      <c r="AIT196" s="172"/>
      <c r="AIU196" s="172"/>
      <c r="AIV196" s="172"/>
      <c r="AIW196" s="172"/>
      <c r="AIX196" s="172"/>
      <c r="AIY196" s="172"/>
      <c r="AIZ196" s="172"/>
      <c r="AJA196" s="172"/>
      <c r="AJB196" s="172"/>
      <c r="AJC196" s="172"/>
      <c r="AJD196" s="172"/>
      <c r="AJE196" s="172"/>
      <c r="AJF196" s="172"/>
      <c r="AJG196" s="172"/>
      <c r="AJH196" s="172"/>
      <c r="AJI196" s="172"/>
      <c r="AJJ196" s="172"/>
      <c r="AJK196" s="172"/>
      <c r="AJL196" s="172"/>
      <c r="AJM196" s="172"/>
      <c r="AJN196" s="172"/>
      <c r="AJO196" s="172"/>
      <c r="AJP196" s="172"/>
      <c r="AJQ196" s="172"/>
      <c r="AJR196" s="172"/>
      <c r="AJS196" s="172"/>
      <c r="AJT196" s="172"/>
      <c r="AJU196" s="172"/>
      <c r="AJV196" s="172"/>
      <c r="AJW196" s="172"/>
      <c r="AJX196" s="172"/>
      <c r="AJY196" s="172"/>
      <c r="AJZ196" s="172"/>
      <c r="AKA196" s="172"/>
      <c r="AKB196" s="172"/>
      <c r="AKC196" s="172"/>
      <c r="AKD196" s="172"/>
      <c r="AKE196" s="172"/>
      <c r="AKF196" s="172"/>
      <c r="AKG196" s="172"/>
      <c r="AKH196" s="172"/>
      <c r="AKI196" s="172"/>
      <c r="AKJ196" s="172"/>
      <c r="AKK196" s="172"/>
      <c r="AKL196" s="172"/>
      <c r="AKM196" s="172"/>
      <c r="AKN196" s="172"/>
      <c r="AKO196" s="172"/>
      <c r="AKP196" s="172"/>
      <c r="AKQ196" s="172"/>
      <c r="AKR196" s="172"/>
      <c r="AKS196" s="172"/>
      <c r="AKT196" s="172"/>
      <c r="AKU196" s="172"/>
      <c r="AKV196" s="172"/>
      <c r="AKW196" s="172"/>
      <c r="AKX196" s="172"/>
      <c r="AKY196" s="172"/>
      <c r="AKZ196" s="172"/>
      <c r="ALA196" s="172"/>
      <c r="ALB196" s="172"/>
      <c r="ALC196" s="172"/>
      <c r="ALD196" s="172"/>
      <c r="ALE196" s="172"/>
      <c r="ALF196" s="172"/>
      <c r="ALG196" s="172"/>
      <c r="ALH196" s="172"/>
      <c r="ALI196" s="172"/>
      <c r="ALJ196" s="172"/>
      <c r="ALK196" s="172"/>
      <c r="ALL196" s="172"/>
      <c r="ALM196" s="172"/>
      <c r="ALN196" s="172"/>
      <c r="ALO196" s="172"/>
      <c r="ALP196" s="172"/>
      <c r="ALQ196" s="172"/>
      <c r="ALR196" s="172"/>
      <c r="ALS196" s="172"/>
      <c r="ALT196" s="172"/>
      <c r="ALU196" s="172"/>
      <c r="ALV196" s="172"/>
      <c r="ALW196" s="172"/>
      <c r="ALX196" s="172"/>
      <c r="ALY196" s="172"/>
      <c r="ALZ196" s="172"/>
      <c r="AMA196" s="172"/>
      <c r="AMB196" s="172"/>
      <c r="AMC196" s="172"/>
      <c r="AMD196" s="172"/>
      <c r="AME196" s="172"/>
      <c r="AMF196" s="172"/>
      <c r="AMG196" s="172"/>
      <c r="AMH196" s="172"/>
      <c r="AMI196" s="172"/>
      <c r="AMJ196" s="172"/>
      <c r="AMK196" s="172"/>
      <c r="AML196" s="172"/>
    </row>
    <row r="197" spans="1:1026" s="282" customFormat="1">
      <c r="A197" s="408" t="s">
        <v>653</v>
      </c>
      <c r="B197" s="408" t="s">
        <v>654</v>
      </c>
      <c r="C197" s="154">
        <f t="shared" si="234"/>
        <v>17</v>
      </c>
      <c r="D197" s="167">
        <f t="shared" si="235"/>
        <v>68</v>
      </c>
      <c r="E197" s="166" t="str">
        <f t="shared" si="236"/>
        <v>9C</v>
      </c>
      <c r="F197" s="367" t="str">
        <f t="shared" si="237"/>
        <v>1B</v>
      </c>
      <c r="G197" s="367" t="str">
        <f t="shared" si="238"/>
        <v>0C</v>
      </c>
      <c r="H197" s="367" t="str">
        <f t="shared" si="239"/>
        <v>57</v>
      </c>
      <c r="I197" s="367" t="str">
        <f t="shared" si="240"/>
        <v>00</v>
      </c>
      <c r="J197" s="367" t="str">
        <f t="shared" si="241"/>
        <v>5F</v>
      </c>
      <c r="K197" s="367" t="str">
        <f t="shared" si="242"/>
        <v>06</v>
      </c>
      <c r="L197" s="367" t="str">
        <f t="shared" si="243"/>
        <v>7F</v>
      </c>
      <c r="M197" s="367" t="str">
        <f t="shared" si="244"/>
        <v>0</v>
      </c>
      <c r="N197" s="367" t="str">
        <f t="shared" si="245"/>
        <v/>
      </c>
      <c r="O197" s="156" t="str">
        <f t="shared" si="246"/>
        <v/>
      </c>
      <c r="P197" s="157" t="str">
        <f t="shared" si="247"/>
        <v>1</v>
      </c>
      <c r="Q197" s="158" t="str">
        <f t="shared" si="247"/>
        <v>0</v>
      </c>
      <c r="R197" s="158" t="str">
        <f t="shared" si="247"/>
        <v>0</v>
      </c>
      <c r="S197" s="159" t="str">
        <f t="shared" si="247"/>
        <v>1</v>
      </c>
      <c r="T197" s="158" t="str">
        <f t="shared" si="247"/>
        <v>1</v>
      </c>
      <c r="U197" s="158" t="str">
        <f t="shared" si="247"/>
        <v>1</v>
      </c>
      <c r="V197" s="158" t="str">
        <f t="shared" si="247"/>
        <v>0</v>
      </c>
      <c r="W197" s="159" t="str">
        <f t="shared" si="247"/>
        <v>0</v>
      </c>
      <c r="X197" s="158" t="str">
        <f t="shared" si="248"/>
        <v>0</v>
      </c>
      <c r="Y197" s="158" t="str">
        <f t="shared" si="248"/>
        <v>0</v>
      </c>
      <c r="Z197" s="158" t="str">
        <f t="shared" si="248"/>
        <v>0</v>
      </c>
      <c r="AA197" s="159" t="str">
        <f t="shared" si="248"/>
        <v>1</v>
      </c>
      <c r="AB197" s="161" t="str">
        <f t="shared" si="248"/>
        <v>1</v>
      </c>
      <c r="AC197" s="161" t="str">
        <f t="shared" si="248"/>
        <v>0</v>
      </c>
      <c r="AD197" s="158" t="str">
        <f t="shared" si="248"/>
        <v>1</v>
      </c>
      <c r="AE197" s="159" t="str">
        <f t="shared" si="248"/>
        <v>1</v>
      </c>
      <c r="AF197" s="367" t="str">
        <f t="shared" si="249"/>
        <v>0</v>
      </c>
      <c r="AG197" s="162" t="str">
        <f t="shared" si="249"/>
        <v>0</v>
      </c>
      <c r="AH197" s="163" t="str">
        <f t="shared" si="249"/>
        <v>0</v>
      </c>
      <c r="AI197" s="165" t="str">
        <f t="shared" si="249"/>
        <v>0</v>
      </c>
      <c r="AJ197" s="164" t="str">
        <f t="shared" si="249"/>
        <v>1</v>
      </c>
      <c r="AK197" s="164" t="str">
        <f t="shared" si="249"/>
        <v>1</v>
      </c>
      <c r="AL197" s="289" t="str">
        <f t="shared" si="249"/>
        <v>0</v>
      </c>
      <c r="AM197" s="165" t="str">
        <f t="shared" si="249"/>
        <v>0</v>
      </c>
      <c r="AN197" s="230" t="str">
        <f t="shared" si="250"/>
        <v>0</v>
      </c>
      <c r="AO197" s="230" t="str">
        <f t="shared" si="250"/>
        <v>1</v>
      </c>
      <c r="AP197" s="230" t="str">
        <f t="shared" si="250"/>
        <v>0</v>
      </c>
      <c r="AQ197" s="231" t="str">
        <f t="shared" si="250"/>
        <v>1</v>
      </c>
      <c r="AR197" s="230" t="str">
        <f t="shared" si="250"/>
        <v>0</v>
      </c>
      <c r="AS197" s="230" t="str">
        <f t="shared" si="250"/>
        <v>1</v>
      </c>
      <c r="AT197" s="230" t="str">
        <f t="shared" si="250"/>
        <v>1</v>
      </c>
      <c r="AU197" s="231" t="str">
        <f t="shared" si="250"/>
        <v>1</v>
      </c>
      <c r="AV197" s="230" t="str">
        <f t="shared" si="251"/>
        <v>0</v>
      </c>
      <c r="AW197" s="232" t="str">
        <f t="shared" si="251"/>
        <v>0</v>
      </c>
      <c r="AX197" s="232" t="str">
        <f t="shared" si="251"/>
        <v>0</v>
      </c>
      <c r="AY197" s="233" t="str">
        <f t="shared" si="251"/>
        <v>0</v>
      </c>
      <c r="AZ197" s="232" t="str">
        <f t="shared" si="251"/>
        <v>0</v>
      </c>
      <c r="BA197" s="232" t="str">
        <f t="shared" si="251"/>
        <v>0</v>
      </c>
      <c r="BB197" s="232" t="str">
        <f t="shared" si="251"/>
        <v>0</v>
      </c>
      <c r="BC197" s="233" t="str">
        <f t="shared" si="251"/>
        <v>0</v>
      </c>
      <c r="BD197" s="168" t="str">
        <f t="shared" si="252"/>
        <v>0</v>
      </c>
      <c r="BE197" s="168" t="str">
        <f t="shared" si="252"/>
        <v>1</v>
      </c>
      <c r="BF197" s="168" t="str">
        <f t="shared" si="252"/>
        <v>0</v>
      </c>
      <c r="BG197" s="169" t="str">
        <f t="shared" si="252"/>
        <v>1</v>
      </c>
      <c r="BH197" s="168" t="str">
        <f t="shared" si="252"/>
        <v>1</v>
      </c>
      <c r="BI197" s="168" t="str">
        <f t="shared" si="252"/>
        <v>1</v>
      </c>
      <c r="BJ197" s="168" t="str">
        <f t="shared" si="252"/>
        <v>1</v>
      </c>
      <c r="BK197" s="169" t="str">
        <f t="shared" si="252"/>
        <v>1</v>
      </c>
      <c r="BL197" s="168" t="str">
        <f t="shared" si="253"/>
        <v>0</v>
      </c>
      <c r="BM197" s="168" t="str">
        <f t="shared" si="253"/>
        <v>0</v>
      </c>
      <c r="BN197" s="168" t="str">
        <f t="shared" si="253"/>
        <v>0</v>
      </c>
      <c r="BO197" s="169" t="str">
        <f t="shared" si="253"/>
        <v>0</v>
      </c>
      <c r="BP197" s="168" t="str">
        <f t="shared" si="253"/>
        <v>0</v>
      </c>
      <c r="BQ197" s="168" t="str">
        <f t="shared" si="253"/>
        <v>1</v>
      </c>
      <c r="BR197" s="168" t="str">
        <f t="shared" si="253"/>
        <v>1</v>
      </c>
      <c r="BS197" s="169" t="str">
        <f t="shared" si="253"/>
        <v>0</v>
      </c>
      <c r="BT197" s="302" t="str">
        <f t="shared" si="254"/>
        <v>0</v>
      </c>
      <c r="BU197" s="302" t="str">
        <f t="shared" si="254"/>
        <v>1</v>
      </c>
      <c r="BV197" s="302" t="str">
        <f t="shared" si="254"/>
        <v>1</v>
      </c>
      <c r="BW197" s="303" t="str">
        <f t="shared" si="254"/>
        <v>1</v>
      </c>
      <c r="BX197" s="302" t="str">
        <f t="shared" si="254"/>
        <v>1</v>
      </c>
      <c r="BY197" s="302" t="str">
        <f t="shared" si="254"/>
        <v>1</v>
      </c>
      <c r="BZ197" s="302" t="str">
        <f t="shared" si="254"/>
        <v>1</v>
      </c>
      <c r="CA197" s="303" t="str">
        <f t="shared" si="254"/>
        <v>1</v>
      </c>
      <c r="CB197" s="164" t="str">
        <f t="shared" si="255"/>
        <v>0</v>
      </c>
      <c r="CC197" s="289" t="str">
        <f t="shared" si="255"/>
        <v>0</v>
      </c>
      <c r="CD197" s="340" t="str">
        <f t="shared" si="255"/>
        <v>0</v>
      </c>
      <c r="CE197" s="341" t="str">
        <f t="shared" si="255"/>
        <v>0</v>
      </c>
      <c r="CF197" s="340" t="str">
        <f t="shared" si="255"/>
        <v>0</v>
      </c>
      <c r="CG197" s="340" t="str">
        <f t="shared" si="255"/>
        <v>0</v>
      </c>
      <c r="CH197" s="340" t="str">
        <f t="shared" si="255"/>
        <v>0</v>
      </c>
      <c r="CI197" s="341" t="str">
        <f t="shared" si="255"/>
        <v>0</v>
      </c>
      <c r="CJ197" s="367"/>
      <c r="CK197" s="367"/>
      <c r="CL197" s="32" t="str">
        <f t="shared" si="223"/>
        <v>9C1B</v>
      </c>
      <c r="CM197" s="285">
        <f t="shared" si="256"/>
        <v>87</v>
      </c>
      <c r="CN197" s="285">
        <f t="shared" si="257"/>
        <v>97</v>
      </c>
      <c r="CO197" s="142">
        <f t="shared" si="258"/>
        <v>73.099999999999994</v>
      </c>
      <c r="CP197" s="142">
        <f t="shared" si="259"/>
        <v>22.833333333333329</v>
      </c>
      <c r="CQ197" s="154">
        <f t="shared" si="224"/>
        <v>6</v>
      </c>
      <c r="CR197" s="367"/>
      <c r="CS197" s="170">
        <f t="shared" si="260"/>
        <v>9</v>
      </c>
      <c r="CT197" s="23">
        <f t="shared" si="261"/>
        <v>12</v>
      </c>
      <c r="CU197" s="171">
        <f t="shared" si="262"/>
        <v>1</v>
      </c>
      <c r="CV197" s="23">
        <f t="shared" si="263"/>
        <v>11</v>
      </c>
      <c r="CW197" s="172">
        <f t="shared" si="264"/>
        <v>0</v>
      </c>
      <c r="CX197" s="24">
        <f t="shared" si="265"/>
        <v>12</v>
      </c>
      <c r="CY197" s="267">
        <f t="shared" si="266"/>
        <v>5</v>
      </c>
      <c r="CZ197" s="268">
        <f t="shared" si="267"/>
        <v>7</v>
      </c>
      <c r="DA197" s="267">
        <f t="shared" si="268"/>
        <v>0</v>
      </c>
      <c r="DB197" s="268">
        <f t="shared" si="269"/>
        <v>0</v>
      </c>
      <c r="DC197" s="173">
        <f t="shared" si="270"/>
        <v>5</v>
      </c>
      <c r="DD197" s="26">
        <f t="shared" si="271"/>
        <v>15</v>
      </c>
      <c r="DE197" s="173">
        <f t="shared" si="272"/>
        <v>0</v>
      </c>
      <c r="DF197" s="26">
        <f t="shared" si="273"/>
        <v>6</v>
      </c>
      <c r="DG197" s="326">
        <f t="shared" si="274"/>
        <v>7</v>
      </c>
      <c r="DH197" s="327">
        <f t="shared" si="275"/>
        <v>15</v>
      </c>
      <c r="DI197" s="172">
        <f t="shared" si="276"/>
        <v>0</v>
      </c>
      <c r="DJ197" s="24">
        <f t="shared" si="277"/>
        <v>0</v>
      </c>
      <c r="DK197" s="172"/>
      <c r="DL197" s="19">
        <f t="shared" si="278"/>
        <v>156</v>
      </c>
      <c r="DM197" s="19">
        <f t="shared" si="279"/>
        <v>27</v>
      </c>
      <c r="DN197" s="174">
        <f t="shared" si="280"/>
        <v>12</v>
      </c>
      <c r="DO197" s="278">
        <f t="shared" si="281"/>
        <v>87</v>
      </c>
      <c r="DP197" s="278">
        <f t="shared" si="282"/>
        <v>0</v>
      </c>
      <c r="DQ197" s="20">
        <f t="shared" si="283"/>
        <v>95</v>
      </c>
      <c r="DR197" s="20">
        <f t="shared" si="284"/>
        <v>6</v>
      </c>
      <c r="DS197" s="337">
        <f t="shared" si="285"/>
        <v>127</v>
      </c>
      <c r="DT197" s="174">
        <f t="shared" si="286"/>
        <v>0</v>
      </c>
      <c r="DU197" s="172">
        <f t="shared" si="287"/>
        <v>127</v>
      </c>
      <c r="DV197" s="172"/>
      <c r="DW197" s="172"/>
      <c r="DX197" s="172"/>
      <c r="DY197" s="172"/>
      <c r="DZ197" s="172"/>
      <c r="EA197" s="172"/>
      <c r="EB197" s="172"/>
      <c r="EC197" s="172"/>
      <c r="ED197" s="172"/>
      <c r="EE197" s="172"/>
      <c r="EF197" s="172"/>
      <c r="EG197" s="172"/>
      <c r="EH197" s="172"/>
      <c r="EI197" s="172"/>
      <c r="EJ197" s="172"/>
      <c r="EK197" s="172"/>
      <c r="EL197" s="172"/>
      <c r="EM197" s="172"/>
      <c r="EN197" s="172"/>
      <c r="EO197" s="172"/>
      <c r="EP197" s="172"/>
      <c r="EQ197" s="172"/>
      <c r="ER197" s="172"/>
      <c r="ES197" s="172"/>
      <c r="ET197" s="172"/>
      <c r="EU197" s="172"/>
      <c r="EV197" s="172"/>
      <c r="EW197" s="172"/>
      <c r="EX197" s="172"/>
      <c r="EY197" s="172"/>
      <c r="EZ197" s="172"/>
      <c r="FA197" s="172"/>
      <c r="FB197" s="172"/>
      <c r="FC197" s="172"/>
      <c r="FD197" s="172"/>
      <c r="FE197" s="172"/>
      <c r="FF197" s="172"/>
      <c r="FG197" s="172"/>
      <c r="FH197" s="172"/>
      <c r="FI197" s="172"/>
      <c r="FJ197" s="172"/>
      <c r="FK197" s="172"/>
      <c r="FL197" s="172"/>
      <c r="FM197" s="172"/>
      <c r="FN197" s="172"/>
      <c r="FO197" s="172"/>
      <c r="FP197" s="172"/>
      <c r="FQ197" s="172"/>
      <c r="FR197" s="172"/>
      <c r="FS197" s="172"/>
      <c r="FT197" s="172"/>
      <c r="FU197" s="172"/>
      <c r="FV197" s="172"/>
      <c r="FW197" s="172"/>
      <c r="FX197" s="172"/>
      <c r="FY197" s="172"/>
      <c r="FZ197" s="172"/>
      <c r="GA197" s="172"/>
      <c r="GB197" s="172"/>
      <c r="GC197" s="172"/>
      <c r="GD197" s="172"/>
      <c r="GE197" s="172"/>
      <c r="GF197" s="172"/>
      <c r="GG197" s="172"/>
      <c r="GH197" s="172"/>
      <c r="GI197" s="172"/>
      <c r="GJ197" s="172"/>
      <c r="GK197" s="172"/>
      <c r="GL197" s="172"/>
      <c r="GM197" s="172"/>
      <c r="GN197" s="172"/>
      <c r="GO197" s="172"/>
      <c r="GP197" s="172"/>
      <c r="GQ197" s="172"/>
      <c r="GR197" s="172"/>
      <c r="GS197" s="172"/>
      <c r="GT197" s="172"/>
      <c r="GU197" s="172"/>
      <c r="GV197" s="172"/>
      <c r="GW197" s="172"/>
      <c r="GX197" s="172"/>
      <c r="GY197" s="172"/>
      <c r="GZ197" s="172"/>
      <c r="HA197" s="172"/>
      <c r="HB197" s="172"/>
      <c r="HC197" s="172"/>
      <c r="HD197" s="172"/>
      <c r="HE197" s="172"/>
      <c r="HF197" s="172"/>
      <c r="HG197" s="172"/>
      <c r="HH197" s="172"/>
      <c r="HI197" s="172"/>
      <c r="HJ197" s="172"/>
      <c r="HK197" s="172"/>
      <c r="HL197" s="172"/>
      <c r="HM197" s="172"/>
      <c r="HN197" s="172"/>
      <c r="HO197" s="172"/>
      <c r="HP197" s="172"/>
      <c r="HQ197" s="172"/>
      <c r="HR197" s="172"/>
      <c r="HS197" s="172"/>
      <c r="HT197" s="172"/>
      <c r="HU197" s="172"/>
      <c r="HV197" s="172"/>
      <c r="HW197" s="172"/>
      <c r="HX197" s="172"/>
      <c r="HY197" s="172"/>
      <c r="HZ197" s="172"/>
      <c r="IA197" s="172"/>
      <c r="IB197" s="172"/>
      <c r="IC197" s="172"/>
      <c r="ID197" s="172"/>
      <c r="IE197" s="172"/>
      <c r="IF197" s="172"/>
      <c r="IG197" s="172"/>
      <c r="IH197" s="172"/>
      <c r="II197" s="172"/>
      <c r="IJ197" s="172"/>
      <c r="IK197" s="172"/>
      <c r="IL197" s="172"/>
      <c r="IM197" s="172"/>
      <c r="IN197" s="172"/>
      <c r="IO197" s="172"/>
      <c r="IP197" s="172"/>
      <c r="IQ197" s="172"/>
      <c r="IR197" s="172"/>
      <c r="IS197" s="172"/>
      <c r="IT197" s="172"/>
      <c r="IU197" s="172"/>
      <c r="IV197" s="172"/>
      <c r="IW197" s="172"/>
      <c r="IX197" s="172"/>
      <c r="IY197" s="172"/>
      <c r="IZ197" s="172"/>
      <c r="JA197" s="172"/>
      <c r="JB197" s="172"/>
      <c r="JC197" s="172"/>
      <c r="JD197" s="172"/>
      <c r="JE197" s="172"/>
      <c r="JF197" s="172"/>
      <c r="JG197" s="172"/>
      <c r="JH197" s="172"/>
      <c r="JI197" s="172"/>
      <c r="JJ197" s="172"/>
      <c r="JK197" s="172"/>
      <c r="JL197" s="172"/>
      <c r="JM197" s="172"/>
      <c r="JN197" s="172"/>
      <c r="JO197" s="172"/>
      <c r="JP197" s="172"/>
      <c r="JQ197" s="172"/>
      <c r="JR197" s="172"/>
      <c r="JS197" s="172"/>
      <c r="JT197" s="172"/>
      <c r="JU197" s="172"/>
      <c r="JV197" s="172"/>
      <c r="JW197" s="172"/>
      <c r="JX197" s="172"/>
      <c r="JY197" s="172"/>
      <c r="JZ197" s="172"/>
      <c r="KA197" s="172"/>
      <c r="KB197" s="172"/>
      <c r="KC197" s="172"/>
      <c r="KD197" s="172"/>
      <c r="KE197" s="172"/>
      <c r="KF197" s="172"/>
      <c r="KG197" s="172"/>
      <c r="KH197" s="172"/>
      <c r="KI197" s="172"/>
      <c r="KJ197" s="172"/>
      <c r="KK197" s="172"/>
      <c r="KL197" s="172"/>
      <c r="KM197" s="172"/>
      <c r="KN197" s="172"/>
      <c r="KO197" s="172"/>
      <c r="KP197" s="172"/>
      <c r="KQ197" s="172"/>
      <c r="KR197" s="172"/>
      <c r="KS197" s="172"/>
      <c r="KT197" s="172"/>
      <c r="KU197" s="172"/>
      <c r="KV197" s="172"/>
      <c r="KW197" s="172"/>
      <c r="KX197" s="172"/>
      <c r="KY197" s="172"/>
      <c r="KZ197" s="172"/>
      <c r="LA197" s="172"/>
      <c r="LB197" s="172"/>
      <c r="LC197" s="172"/>
      <c r="LD197" s="172"/>
      <c r="LE197" s="172"/>
      <c r="LF197" s="172"/>
      <c r="LG197" s="172"/>
      <c r="LH197" s="172"/>
      <c r="LI197" s="172"/>
      <c r="LJ197" s="172"/>
      <c r="LK197" s="172"/>
      <c r="LL197" s="172"/>
      <c r="LM197" s="172"/>
      <c r="LN197" s="172"/>
      <c r="LO197" s="172"/>
      <c r="LP197" s="172"/>
      <c r="LQ197" s="172"/>
      <c r="LR197" s="172"/>
      <c r="LS197" s="172"/>
      <c r="LT197" s="172"/>
      <c r="LU197" s="172"/>
      <c r="LV197" s="172"/>
      <c r="LW197" s="172"/>
      <c r="LX197" s="172"/>
      <c r="LY197" s="172"/>
      <c r="LZ197" s="172"/>
      <c r="MA197" s="172"/>
      <c r="MB197" s="172"/>
      <c r="MC197" s="172"/>
      <c r="MD197" s="172"/>
      <c r="ME197" s="172"/>
      <c r="MF197" s="172"/>
      <c r="MG197" s="172"/>
      <c r="MH197" s="172"/>
      <c r="MI197" s="172"/>
      <c r="MJ197" s="172"/>
      <c r="MK197" s="172"/>
      <c r="ML197" s="172"/>
      <c r="MM197" s="172"/>
      <c r="MN197" s="172"/>
      <c r="MO197" s="172"/>
      <c r="MP197" s="172"/>
      <c r="MQ197" s="172"/>
      <c r="MR197" s="172"/>
      <c r="MS197" s="172"/>
      <c r="MT197" s="172"/>
      <c r="MU197" s="172"/>
      <c r="MV197" s="172"/>
      <c r="MW197" s="172"/>
      <c r="MX197" s="172"/>
      <c r="MY197" s="172"/>
      <c r="MZ197" s="172"/>
      <c r="NA197" s="172"/>
      <c r="NB197" s="172"/>
      <c r="NC197" s="172"/>
      <c r="ND197" s="172"/>
      <c r="NE197" s="172"/>
      <c r="NF197" s="172"/>
      <c r="NG197" s="172"/>
      <c r="NH197" s="172"/>
      <c r="NI197" s="172"/>
      <c r="NJ197" s="172"/>
      <c r="NK197" s="172"/>
      <c r="NL197" s="172"/>
      <c r="NM197" s="172"/>
      <c r="NN197" s="172"/>
      <c r="NO197" s="172"/>
      <c r="NP197" s="172"/>
      <c r="NQ197" s="172"/>
      <c r="NR197" s="172"/>
      <c r="NS197" s="172"/>
      <c r="NT197" s="172"/>
      <c r="NU197" s="172"/>
      <c r="NV197" s="172"/>
      <c r="NW197" s="172"/>
      <c r="NX197" s="172"/>
      <c r="NY197" s="172"/>
      <c r="NZ197" s="172"/>
      <c r="OA197" s="172"/>
      <c r="OB197" s="172"/>
      <c r="OC197" s="172"/>
      <c r="OD197" s="172"/>
      <c r="OE197" s="172"/>
      <c r="OF197" s="172"/>
      <c r="OG197" s="172"/>
      <c r="OH197" s="172"/>
      <c r="OI197" s="172"/>
      <c r="OJ197" s="172"/>
      <c r="OK197" s="172"/>
      <c r="OL197" s="172"/>
      <c r="OM197" s="172"/>
      <c r="ON197" s="172"/>
      <c r="OO197" s="172"/>
      <c r="OP197" s="172"/>
      <c r="OQ197" s="172"/>
      <c r="OR197" s="172"/>
      <c r="OS197" s="172"/>
      <c r="OT197" s="172"/>
      <c r="OU197" s="172"/>
      <c r="OV197" s="172"/>
      <c r="OW197" s="172"/>
      <c r="OX197" s="172"/>
      <c r="OY197" s="172"/>
      <c r="OZ197" s="172"/>
      <c r="PA197" s="172"/>
      <c r="PB197" s="172"/>
      <c r="PC197" s="172"/>
      <c r="PD197" s="172"/>
      <c r="PE197" s="172"/>
      <c r="PF197" s="172"/>
      <c r="PG197" s="172"/>
      <c r="PH197" s="172"/>
      <c r="PI197" s="172"/>
      <c r="PJ197" s="172"/>
      <c r="PK197" s="172"/>
      <c r="PL197" s="172"/>
      <c r="PM197" s="172"/>
      <c r="PN197" s="172"/>
      <c r="PO197" s="172"/>
      <c r="PP197" s="172"/>
      <c r="PQ197" s="172"/>
      <c r="PR197" s="172"/>
      <c r="PS197" s="172"/>
      <c r="PT197" s="172"/>
      <c r="PU197" s="172"/>
      <c r="PV197" s="172"/>
      <c r="PW197" s="172"/>
      <c r="PX197" s="172"/>
      <c r="PY197" s="172"/>
      <c r="PZ197" s="172"/>
      <c r="QA197" s="172"/>
      <c r="QB197" s="172"/>
      <c r="QC197" s="172"/>
      <c r="QD197" s="172"/>
      <c r="QE197" s="172"/>
      <c r="QF197" s="172"/>
      <c r="QG197" s="172"/>
      <c r="QH197" s="172"/>
      <c r="QI197" s="172"/>
      <c r="QJ197" s="172"/>
      <c r="QK197" s="172"/>
      <c r="QL197" s="172"/>
      <c r="QM197" s="172"/>
      <c r="QN197" s="172"/>
      <c r="QO197" s="172"/>
      <c r="QP197" s="172"/>
      <c r="QQ197" s="172"/>
      <c r="QR197" s="172"/>
      <c r="QS197" s="172"/>
      <c r="QT197" s="172"/>
      <c r="QU197" s="172"/>
      <c r="QV197" s="172"/>
      <c r="QW197" s="172"/>
      <c r="QX197" s="172"/>
      <c r="QY197" s="172"/>
      <c r="QZ197" s="172"/>
      <c r="RA197" s="172"/>
      <c r="RB197" s="172"/>
      <c r="RC197" s="172"/>
      <c r="RD197" s="172"/>
      <c r="RE197" s="172"/>
      <c r="RF197" s="172"/>
      <c r="RG197" s="172"/>
      <c r="RH197" s="172"/>
      <c r="RI197" s="172"/>
      <c r="RJ197" s="172"/>
      <c r="RK197" s="172"/>
      <c r="RL197" s="172"/>
      <c r="RM197" s="172"/>
      <c r="RN197" s="172"/>
      <c r="RO197" s="172"/>
      <c r="RP197" s="172"/>
      <c r="RQ197" s="172"/>
      <c r="RR197" s="172"/>
      <c r="RS197" s="172"/>
      <c r="RT197" s="172"/>
      <c r="RU197" s="172"/>
      <c r="RV197" s="172"/>
      <c r="RW197" s="172"/>
      <c r="RX197" s="172"/>
      <c r="RY197" s="172"/>
      <c r="RZ197" s="172"/>
      <c r="SA197" s="172"/>
      <c r="SB197" s="172"/>
      <c r="SC197" s="172"/>
      <c r="SD197" s="172"/>
      <c r="SE197" s="172"/>
      <c r="SF197" s="172"/>
      <c r="SG197" s="172"/>
      <c r="SH197" s="172"/>
      <c r="SI197" s="172"/>
      <c r="SJ197" s="172"/>
      <c r="SK197" s="172"/>
      <c r="SL197" s="172"/>
      <c r="SM197" s="172"/>
      <c r="SN197" s="172"/>
      <c r="SO197" s="172"/>
      <c r="SP197" s="172"/>
      <c r="SQ197" s="172"/>
      <c r="SR197" s="172"/>
      <c r="SS197" s="172"/>
      <c r="ST197" s="172"/>
      <c r="SU197" s="172"/>
      <c r="SV197" s="172"/>
      <c r="SW197" s="172"/>
      <c r="SX197" s="172"/>
      <c r="SY197" s="172"/>
      <c r="SZ197" s="172"/>
      <c r="TA197" s="172"/>
      <c r="TB197" s="172"/>
      <c r="TC197" s="172"/>
      <c r="TD197" s="172"/>
      <c r="TE197" s="172"/>
      <c r="TF197" s="172"/>
      <c r="TG197" s="172"/>
      <c r="TH197" s="172"/>
      <c r="TI197" s="172"/>
      <c r="TJ197" s="172"/>
      <c r="TK197" s="172"/>
      <c r="TL197" s="172"/>
      <c r="TM197" s="172"/>
      <c r="TN197" s="172"/>
      <c r="TO197" s="172"/>
      <c r="TP197" s="172"/>
      <c r="TQ197" s="172"/>
      <c r="TR197" s="172"/>
      <c r="TS197" s="172"/>
      <c r="TT197" s="172"/>
      <c r="TU197" s="172"/>
      <c r="TV197" s="172"/>
      <c r="TW197" s="172"/>
      <c r="TX197" s="172"/>
      <c r="TY197" s="172"/>
      <c r="TZ197" s="172"/>
      <c r="UA197" s="172"/>
      <c r="UB197" s="172"/>
      <c r="UC197" s="172"/>
      <c r="UD197" s="172"/>
      <c r="UE197" s="172"/>
      <c r="UF197" s="172"/>
      <c r="UG197" s="172"/>
      <c r="UH197" s="172"/>
      <c r="UI197" s="172"/>
      <c r="UJ197" s="172"/>
      <c r="UK197" s="172"/>
      <c r="UL197" s="172"/>
      <c r="UM197" s="172"/>
      <c r="UN197" s="172"/>
      <c r="UO197" s="172"/>
      <c r="UP197" s="172"/>
      <c r="UQ197" s="172"/>
      <c r="UR197" s="172"/>
      <c r="US197" s="172"/>
      <c r="UT197" s="172"/>
      <c r="UU197" s="172"/>
      <c r="UV197" s="172"/>
      <c r="UW197" s="172"/>
      <c r="UX197" s="172"/>
      <c r="UY197" s="172"/>
      <c r="UZ197" s="172"/>
      <c r="VA197" s="172"/>
      <c r="VB197" s="172"/>
      <c r="VC197" s="172"/>
      <c r="VD197" s="172"/>
      <c r="VE197" s="172"/>
      <c r="VF197" s="172"/>
      <c r="VG197" s="172"/>
      <c r="VH197" s="172"/>
      <c r="VI197" s="172"/>
      <c r="VJ197" s="172"/>
      <c r="VK197" s="172"/>
      <c r="VL197" s="172"/>
      <c r="VM197" s="172"/>
      <c r="VN197" s="172"/>
      <c r="VO197" s="172"/>
      <c r="VP197" s="172"/>
      <c r="VQ197" s="172"/>
      <c r="VR197" s="172"/>
      <c r="VS197" s="172"/>
      <c r="VT197" s="172"/>
      <c r="VU197" s="172"/>
      <c r="VV197" s="172"/>
      <c r="VW197" s="172"/>
      <c r="VX197" s="172"/>
      <c r="VY197" s="172"/>
      <c r="VZ197" s="172"/>
      <c r="WA197" s="172"/>
      <c r="WB197" s="172"/>
      <c r="WC197" s="172"/>
      <c r="WD197" s="172"/>
      <c r="WE197" s="172"/>
      <c r="WF197" s="172"/>
      <c r="WG197" s="172"/>
      <c r="WH197" s="172"/>
      <c r="WI197" s="172"/>
      <c r="WJ197" s="172"/>
      <c r="WK197" s="172"/>
      <c r="WL197" s="172"/>
      <c r="WM197" s="172"/>
      <c r="WN197" s="172"/>
      <c r="WO197" s="172"/>
      <c r="WP197" s="172"/>
      <c r="WQ197" s="172"/>
      <c r="WR197" s="172"/>
      <c r="WS197" s="172"/>
      <c r="WT197" s="172"/>
      <c r="WU197" s="172"/>
      <c r="WV197" s="172"/>
      <c r="WW197" s="172"/>
      <c r="WX197" s="172"/>
      <c r="WY197" s="172"/>
      <c r="WZ197" s="172"/>
      <c r="XA197" s="172"/>
      <c r="XB197" s="172"/>
      <c r="XC197" s="172"/>
      <c r="XD197" s="172"/>
      <c r="XE197" s="172"/>
      <c r="XF197" s="172"/>
      <c r="XG197" s="172"/>
      <c r="XH197" s="172"/>
      <c r="XI197" s="172"/>
      <c r="XJ197" s="172"/>
      <c r="XK197" s="172"/>
      <c r="XL197" s="172"/>
      <c r="XM197" s="172"/>
      <c r="XN197" s="172"/>
      <c r="XO197" s="172"/>
      <c r="XP197" s="172"/>
      <c r="XQ197" s="172"/>
      <c r="XR197" s="172"/>
      <c r="XS197" s="172"/>
      <c r="XT197" s="172"/>
      <c r="XU197" s="172"/>
      <c r="XV197" s="172"/>
      <c r="XW197" s="172"/>
      <c r="XX197" s="172"/>
      <c r="XY197" s="172"/>
      <c r="XZ197" s="172"/>
      <c r="YA197" s="172"/>
      <c r="YB197" s="172"/>
      <c r="YC197" s="172"/>
      <c r="YD197" s="172"/>
      <c r="YE197" s="172"/>
      <c r="YF197" s="172"/>
      <c r="YG197" s="172"/>
      <c r="YH197" s="172"/>
      <c r="YI197" s="172"/>
      <c r="YJ197" s="172"/>
      <c r="YK197" s="172"/>
      <c r="YL197" s="172"/>
      <c r="YM197" s="172"/>
      <c r="YN197" s="172"/>
      <c r="YO197" s="172"/>
      <c r="YP197" s="172"/>
      <c r="YQ197" s="172"/>
      <c r="YR197" s="172"/>
      <c r="YS197" s="172"/>
      <c r="YT197" s="172"/>
      <c r="YU197" s="172"/>
      <c r="YV197" s="172"/>
      <c r="YW197" s="172"/>
      <c r="YX197" s="172"/>
      <c r="YY197" s="172"/>
      <c r="YZ197" s="172"/>
      <c r="ZA197" s="172"/>
      <c r="ZB197" s="172"/>
      <c r="ZC197" s="172"/>
      <c r="ZD197" s="172"/>
      <c r="ZE197" s="172"/>
      <c r="ZF197" s="172"/>
      <c r="ZG197" s="172"/>
      <c r="ZH197" s="172"/>
      <c r="ZI197" s="172"/>
      <c r="ZJ197" s="172"/>
      <c r="ZK197" s="172"/>
      <c r="ZL197" s="172"/>
      <c r="ZM197" s="172"/>
      <c r="ZN197" s="172"/>
      <c r="ZO197" s="172"/>
      <c r="ZP197" s="172"/>
      <c r="ZQ197" s="172"/>
      <c r="ZR197" s="172"/>
      <c r="ZS197" s="172"/>
      <c r="ZT197" s="172"/>
      <c r="ZU197" s="172"/>
      <c r="ZV197" s="172"/>
      <c r="ZW197" s="172"/>
      <c r="ZX197" s="172"/>
      <c r="ZY197" s="172"/>
      <c r="ZZ197" s="172"/>
      <c r="AAA197" s="172"/>
      <c r="AAB197" s="172"/>
      <c r="AAC197" s="172"/>
      <c r="AAD197" s="172"/>
      <c r="AAE197" s="172"/>
      <c r="AAF197" s="172"/>
      <c r="AAG197" s="172"/>
      <c r="AAH197" s="172"/>
      <c r="AAI197" s="172"/>
      <c r="AAJ197" s="172"/>
      <c r="AAK197" s="172"/>
      <c r="AAL197" s="172"/>
      <c r="AAM197" s="172"/>
      <c r="AAN197" s="172"/>
      <c r="AAO197" s="172"/>
      <c r="AAP197" s="172"/>
      <c r="AAQ197" s="172"/>
      <c r="AAR197" s="172"/>
      <c r="AAS197" s="172"/>
      <c r="AAT197" s="172"/>
      <c r="AAU197" s="172"/>
      <c r="AAV197" s="172"/>
      <c r="AAW197" s="172"/>
      <c r="AAX197" s="172"/>
      <c r="AAY197" s="172"/>
      <c r="AAZ197" s="172"/>
      <c r="ABA197" s="172"/>
      <c r="ABB197" s="172"/>
      <c r="ABC197" s="172"/>
      <c r="ABD197" s="172"/>
      <c r="ABE197" s="172"/>
      <c r="ABF197" s="172"/>
      <c r="ABG197" s="172"/>
      <c r="ABH197" s="172"/>
      <c r="ABI197" s="172"/>
      <c r="ABJ197" s="172"/>
      <c r="ABK197" s="172"/>
      <c r="ABL197" s="172"/>
      <c r="ABM197" s="172"/>
      <c r="ABN197" s="172"/>
      <c r="ABO197" s="172"/>
      <c r="ABP197" s="172"/>
      <c r="ABQ197" s="172"/>
      <c r="ABR197" s="172"/>
      <c r="ABS197" s="172"/>
      <c r="ABT197" s="172"/>
      <c r="ABU197" s="172"/>
      <c r="ABV197" s="172"/>
      <c r="ABW197" s="172"/>
      <c r="ABX197" s="172"/>
      <c r="ABY197" s="172"/>
      <c r="ABZ197" s="172"/>
      <c r="ACA197" s="172"/>
      <c r="ACB197" s="172"/>
      <c r="ACC197" s="172"/>
      <c r="ACD197" s="172"/>
      <c r="ACE197" s="172"/>
      <c r="ACF197" s="172"/>
      <c r="ACG197" s="172"/>
      <c r="ACH197" s="172"/>
      <c r="ACI197" s="172"/>
      <c r="ACJ197" s="172"/>
      <c r="ACK197" s="172"/>
      <c r="ACL197" s="172"/>
      <c r="ACM197" s="172"/>
      <c r="ACN197" s="172"/>
      <c r="ACO197" s="172"/>
      <c r="ACP197" s="172"/>
      <c r="ACQ197" s="172"/>
      <c r="ACR197" s="172"/>
      <c r="ACS197" s="172"/>
      <c r="ACT197" s="172"/>
      <c r="ACU197" s="172"/>
      <c r="ACV197" s="172"/>
      <c r="ACW197" s="172"/>
      <c r="ACX197" s="172"/>
      <c r="ACY197" s="172"/>
      <c r="ACZ197" s="172"/>
      <c r="ADA197" s="172"/>
      <c r="ADB197" s="172"/>
      <c r="ADC197" s="172"/>
      <c r="ADD197" s="172"/>
      <c r="ADE197" s="172"/>
      <c r="ADF197" s="172"/>
      <c r="ADG197" s="172"/>
      <c r="ADH197" s="172"/>
      <c r="ADI197" s="172"/>
      <c r="ADJ197" s="172"/>
      <c r="ADK197" s="172"/>
      <c r="ADL197" s="172"/>
      <c r="ADM197" s="172"/>
      <c r="ADN197" s="172"/>
      <c r="ADO197" s="172"/>
      <c r="ADP197" s="172"/>
      <c r="ADQ197" s="172"/>
      <c r="ADR197" s="172"/>
      <c r="ADS197" s="172"/>
      <c r="ADT197" s="172"/>
      <c r="ADU197" s="172"/>
      <c r="ADV197" s="172"/>
      <c r="ADW197" s="172"/>
      <c r="ADX197" s="172"/>
      <c r="ADY197" s="172"/>
      <c r="ADZ197" s="172"/>
      <c r="AEA197" s="172"/>
      <c r="AEB197" s="172"/>
      <c r="AEC197" s="172"/>
      <c r="AED197" s="172"/>
      <c r="AEE197" s="172"/>
      <c r="AEF197" s="172"/>
      <c r="AEG197" s="172"/>
      <c r="AEH197" s="172"/>
      <c r="AEI197" s="172"/>
      <c r="AEJ197" s="172"/>
      <c r="AEK197" s="172"/>
      <c r="AEL197" s="172"/>
      <c r="AEM197" s="172"/>
      <c r="AEN197" s="172"/>
      <c r="AEO197" s="172"/>
      <c r="AEP197" s="172"/>
      <c r="AEQ197" s="172"/>
      <c r="AER197" s="172"/>
      <c r="AES197" s="172"/>
      <c r="AET197" s="172"/>
      <c r="AEU197" s="172"/>
      <c r="AEV197" s="172"/>
      <c r="AEW197" s="172"/>
      <c r="AEX197" s="172"/>
      <c r="AEY197" s="172"/>
      <c r="AEZ197" s="172"/>
      <c r="AFA197" s="172"/>
      <c r="AFB197" s="172"/>
      <c r="AFC197" s="172"/>
      <c r="AFD197" s="172"/>
      <c r="AFE197" s="172"/>
      <c r="AFF197" s="172"/>
      <c r="AFG197" s="172"/>
      <c r="AFH197" s="172"/>
      <c r="AFI197" s="172"/>
      <c r="AFJ197" s="172"/>
      <c r="AFK197" s="172"/>
      <c r="AFL197" s="172"/>
      <c r="AFM197" s="172"/>
      <c r="AFN197" s="172"/>
      <c r="AFO197" s="172"/>
      <c r="AFP197" s="172"/>
      <c r="AFQ197" s="172"/>
      <c r="AFR197" s="172"/>
      <c r="AFS197" s="172"/>
      <c r="AFT197" s="172"/>
      <c r="AFU197" s="172"/>
      <c r="AFV197" s="172"/>
      <c r="AFW197" s="172"/>
      <c r="AFX197" s="172"/>
      <c r="AFY197" s="172"/>
      <c r="AFZ197" s="172"/>
      <c r="AGA197" s="172"/>
      <c r="AGB197" s="172"/>
      <c r="AGC197" s="172"/>
      <c r="AGD197" s="172"/>
      <c r="AGE197" s="172"/>
      <c r="AGF197" s="172"/>
      <c r="AGG197" s="172"/>
      <c r="AGH197" s="172"/>
      <c r="AGI197" s="172"/>
      <c r="AGJ197" s="172"/>
      <c r="AGK197" s="172"/>
      <c r="AGL197" s="172"/>
      <c r="AGM197" s="172"/>
      <c r="AGN197" s="172"/>
      <c r="AGO197" s="172"/>
      <c r="AGP197" s="172"/>
      <c r="AGQ197" s="172"/>
      <c r="AGR197" s="172"/>
      <c r="AGS197" s="172"/>
      <c r="AGT197" s="172"/>
      <c r="AGU197" s="172"/>
      <c r="AGV197" s="172"/>
      <c r="AGW197" s="172"/>
      <c r="AGX197" s="172"/>
      <c r="AGY197" s="172"/>
      <c r="AGZ197" s="172"/>
      <c r="AHA197" s="172"/>
      <c r="AHB197" s="172"/>
      <c r="AHC197" s="172"/>
      <c r="AHD197" s="172"/>
      <c r="AHE197" s="172"/>
      <c r="AHF197" s="172"/>
      <c r="AHG197" s="172"/>
      <c r="AHH197" s="172"/>
      <c r="AHI197" s="172"/>
      <c r="AHJ197" s="172"/>
      <c r="AHK197" s="172"/>
      <c r="AHL197" s="172"/>
      <c r="AHM197" s="172"/>
      <c r="AHN197" s="172"/>
      <c r="AHO197" s="172"/>
      <c r="AHP197" s="172"/>
      <c r="AHQ197" s="172"/>
      <c r="AHR197" s="172"/>
      <c r="AHS197" s="172"/>
      <c r="AHT197" s="172"/>
      <c r="AHU197" s="172"/>
      <c r="AHV197" s="172"/>
      <c r="AHW197" s="172"/>
      <c r="AHX197" s="172"/>
      <c r="AHY197" s="172"/>
      <c r="AHZ197" s="172"/>
      <c r="AIA197" s="172"/>
      <c r="AIB197" s="172"/>
      <c r="AIC197" s="172"/>
      <c r="AID197" s="172"/>
      <c r="AIE197" s="172"/>
      <c r="AIF197" s="172"/>
      <c r="AIG197" s="172"/>
      <c r="AIH197" s="172"/>
      <c r="AII197" s="172"/>
      <c r="AIJ197" s="172"/>
      <c r="AIK197" s="172"/>
      <c r="AIL197" s="172"/>
      <c r="AIM197" s="172"/>
      <c r="AIN197" s="172"/>
      <c r="AIO197" s="172"/>
      <c r="AIP197" s="172"/>
      <c r="AIQ197" s="172"/>
      <c r="AIR197" s="172"/>
      <c r="AIS197" s="172"/>
      <c r="AIT197" s="172"/>
      <c r="AIU197" s="172"/>
      <c r="AIV197" s="172"/>
      <c r="AIW197" s="172"/>
      <c r="AIX197" s="172"/>
      <c r="AIY197" s="172"/>
      <c r="AIZ197" s="172"/>
      <c r="AJA197" s="172"/>
      <c r="AJB197" s="172"/>
      <c r="AJC197" s="172"/>
      <c r="AJD197" s="172"/>
      <c r="AJE197" s="172"/>
      <c r="AJF197" s="172"/>
      <c r="AJG197" s="172"/>
      <c r="AJH197" s="172"/>
      <c r="AJI197" s="172"/>
      <c r="AJJ197" s="172"/>
      <c r="AJK197" s="172"/>
      <c r="AJL197" s="172"/>
      <c r="AJM197" s="172"/>
      <c r="AJN197" s="172"/>
      <c r="AJO197" s="172"/>
      <c r="AJP197" s="172"/>
      <c r="AJQ197" s="172"/>
      <c r="AJR197" s="172"/>
      <c r="AJS197" s="172"/>
      <c r="AJT197" s="172"/>
      <c r="AJU197" s="172"/>
      <c r="AJV197" s="172"/>
      <c r="AJW197" s="172"/>
      <c r="AJX197" s="172"/>
      <c r="AJY197" s="172"/>
      <c r="AJZ197" s="172"/>
      <c r="AKA197" s="172"/>
      <c r="AKB197" s="172"/>
      <c r="AKC197" s="172"/>
      <c r="AKD197" s="172"/>
      <c r="AKE197" s="172"/>
      <c r="AKF197" s="172"/>
      <c r="AKG197" s="172"/>
      <c r="AKH197" s="172"/>
      <c r="AKI197" s="172"/>
      <c r="AKJ197" s="172"/>
      <c r="AKK197" s="172"/>
      <c r="AKL197" s="172"/>
      <c r="AKM197" s="172"/>
      <c r="AKN197" s="172"/>
      <c r="AKO197" s="172"/>
      <c r="AKP197" s="172"/>
      <c r="AKQ197" s="172"/>
      <c r="AKR197" s="172"/>
      <c r="AKS197" s="172"/>
      <c r="AKT197" s="172"/>
      <c r="AKU197" s="172"/>
      <c r="AKV197" s="172"/>
      <c r="AKW197" s="172"/>
      <c r="AKX197" s="172"/>
      <c r="AKY197" s="172"/>
      <c r="AKZ197" s="172"/>
      <c r="ALA197" s="172"/>
      <c r="ALB197" s="172"/>
      <c r="ALC197" s="172"/>
      <c r="ALD197" s="172"/>
      <c r="ALE197" s="172"/>
      <c r="ALF197" s="172"/>
      <c r="ALG197" s="172"/>
      <c r="ALH197" s="172"/>
      <c r="ALI197" s="172"/>
      <c r="ALJ197" s="172"/>
      <c r="ALK197" s="172"/>
      <c r="ALL197" s="172"/>
      <c r="ALM197" s="172"/>
      <c r="ALN197" s="172"/>
      <c r="ALO197" s="172"/>
      <c r="ALP197" s="172"/>
      <c r="ALQ197" s="172"/>
      <c r="ALR197" s="172"/>
      <c r="ALS197" s="172"/>
      <c r="ALT197" s="172"/>
      <c r="ALU197" s="172"/>
      <c r="ALV197" s="172"/>
      <c r="ALW197" s="172"/>
      <c r="ALX197" s="172"/>
      <c r="ALY197" s="172"/>
      <c r="ALZ197" s="172"/>
      <c r="AMA197" s="172"/>
      <c r="AMB197" s="172"/>
      <c r="AMC197" s="172"/>
      <c r="AMD197" s="172"/>
      <c r="AME197" s="172"/>
      <c r="AMF197" s="172"/>
      <c r="AMG197" s="172"/>
      <c r="AMH197" s="172"/>
      <c r="AMI197" s="172"/>
      <c r="AMJ197" s="172"/>
      <c r="AMK197" s="172"/>
      <c r="AML197" s="172"/>
    </row>
    <row r="198" spans="1:1026" s="282" customFormat="1">
      <c r="A198" s="408" t="s">
        <v>655</v>
      </c>
      <c r="B198" s="408" t="s">
        <v>656</v>
      </c>
      <c r="C198" s="154">
        <f t="shared" si="234"/>
        <v>17</v>
      </c>
      <c r="D198" s="167">
        <f t="shared" si="235"/>
        <v>68</v>
      </c>
      <c r="E198" s="166" t="str">
        <f t="shared" si="236"/>
        <v>9C</v>
      </c>
      <c r="F198" s="367" t="str">
        <f t="shared" si="237"/>
        <v>1B</v>
      </c>
      <c r="G198" s="367" t="str">
        <f t="shared" si="238"/>
        <v>00</v>
      </c>
      <c r="H198" s="367" t="str">
        <f t="shared" si="239"/>
        <v>57</v>
      </c>
      <c r="I198" s="367" t="str">
        <f t="shared" si="240"/>
        <v>00</v>
      </c>
      <c r="J198" s="367" t="str">
        <f t="shared" si="241"/>
        <v>5E</v>
      </c>
      <c r="K198" s="367" t="str">
        <f t="shared" si="242"/>
        <v>06</v>
      </c>
      <c r="L198" s="367" t="str">
        <f t="shared" si="243"/>
        <v>72</v>
      </c>
      <c r="M198" s="367" t="str">
        <f t="shared" si="244"/>
        <v>4</v>
      </c>
      <c r="N198" s="367" t="str">
        <f t="shared" si="245"/>
        <v/>
      </c>
      <c r="O198" s="156" t="str">
        <f t="shared" si="246"/>
        <v/>
      </c>
      <c r="P198" s="157" t="str">
        <f t="shared" si="247"/>
        <v>1</v>
      </c>
      <c r="Q198" s="158" t="str">
        <f t="shared" si="247"/>
        <v>0</v>
      </c>
      <c r="R198" s="158" t="str">
        <f t="shared" si="247"/>
        <v>0</v>
      </c>
      <c r="S198" s="159" t="str">
        <f t="shared" si="247"/>
        <v>1</v>
      </c>
      <c r="T198" s="158" t="str">
        <f t="shared" si="247"/>
        <v>1</v>
      </c>
      <c r="U198" s="158" t="str">
        <f t="shared" si="247"/>
        <v>1</v>
      </c>
      <c r="V198" s="158" t="str">
        <f t="shared" si="247"/>
        <v>0</v>
      </c>
      <c r="W198" s="159" t="str">
        <f t="shared" si="247"/>
        <v>0</v>
      </c>
      <c r="X198" s="158" t="str">
        <f t="shared" si="248"/>
        <v>0</v>
      </c>
      <c r="Y198" s="158" t="str">
        <f t="shared" si="248"/>
        <v>0</v>
      </c>
      <c r="Z198" s="158" t="str">
        <f t="shared" si="248"/>
        <v>0</v>
      </c>
      <c r="AA198" s="159" t="str">
        <f t="shared" si="248"/>
        <v>1</v>
      </c>
      <c r="AB198" s="161" t="str">
        <f t="shared" si="248"/>
        <v>1</v>
      </c>
      <c r="AC198" s="161" t="str">
        <f t="shared" si="248"/>
        <v>0</v>
      </c>
      <c r="AD198" s="158" t="str">
        <f t="shared" si="248"/>
        <v>1</v>
      </c>
      <c r="AE198" s="159" t="str">
        <f t="shared" si="248"/>
        <v>1</v>
      </c>
      <c r="AF198" s="367" t="str">
        <f t="shared" si="249"/>
        <v>0</v>
      </c>
      <c r="AG198" s="162" t="str">
        <f t="shared" si="249"/>
        <v>0</v>
      </c>
      <c r="AH198" s="163" t="str">
        <f t="shared" si="249"/>
        <v>0</v>
      </c>
      <c r="AI198" s="165" t="str">
        <f t="shared" si="249"/>
        <v>0</v>
      </c>
      <c r="AJ198" s="164" t="str">
        <f t="shared" si="249"/>
        <v>0</v>
      </c>
      <c r="AK198" s="164" t="str">
        <f t="shared" si="249"/>
        <v>0</v>
      </c>
      <c r="AL198" s="289" t="str">
        <f t="shared" si="249"/>
        <v>0</v>
      </c>
      <c r="AM198" s="165" t="str">
        <f t="shared" si="249"/>
        <v>0</v>
      </c>
      <c r="AN198" s="230" t="str">
        <f t="shared" si="250"/>
        <v>0</v>
      </c>
      <c r="AO198" s="230" t="str">
        <f t="shared" si="250"/>
        <v>1</v>
      </c>
      <c r="AP198" s="230" t="str">
        <f t="shared" si="250"/>
        <v>0</v>
      </c>
      <c r="AQ198" s="231" t="str">
        <f t="shared" si="250"/>
        <v>1</v>
      </c>
      <c r="AR198" s="230" t="str">
        <f t="shared" si="250"/>
        <v>0</v>
      </c>
      <c r="AS198" s="230" t="str">
        <f t="shared" si="250"/>
        <v>1</v>
      </c>
      <c r="AT198" s="230" t="str">
        <f t="shared" si="250"/>
        <v>1</v>
      </c>
      <c r="AU198" s="231" t="str">
        <f t="shared" si="250"/>
        <v>1</v>
      </c>
      <c r="AV198" s="230" t="str">
        <f t="shared" si="251"/>
        <v>0</v>
      </c>
      <c r="AW198" s="232" t="str">
        <f t="shared" si="251"/>
        <v>0</v>
      </c>
      <c r="AX198" s="232" t="str">
        <f t="shared" si="251"/>
        <v>0</v>
      </c>
      <c r="AY198" s="233" t="str">
        <f t="shared" si="251"/>
        <v>0</v>
      </c>
      <c r="AZ198" s="232" t="str">
        <f t="shared" si="251"/>
        <v>0</v>
      </c>
      <c r="BA198" s="232" t="str">
        <f t="shared" si="251"/>
        <v>0</v>
      </c>
      <c r="BB198" s="232" t="str">
        <f t="shared" si="251"/>
        <v>0</v>
      </c>
      <c r="BC198" s="233" t="str">
        <f t="shared" si="251"/>
        <v>0</v>
      </c>
      <c r="BD198" s="168" t="str">
        <f t="shared" si="252"/>
        <v>0</v>
      </c>
      <c r="BE198" s="168" t="str">
        <f t="shared" si="252"/>
        <v>1</v>
      </c>
      <c r="BF198" s="168" t="str">
        <f t="shared" si="252"/>
        <v>0</v>
      </c>
      <c r="BG198" s="169" t="str">
        <f t="shared" si="252"/>
        <v>1</v>
      </c>
      <c r="BH198" s="168" t="str">
        <f t="shared" si="252"/>
        <v>1</v>
      </c>
      <c r="BI198" s="168" t="str">
        <f t="shared" si="252"/>
        <v>1</v>
      </c>
      <c r="BJ198" s="168" t="str">
        <f t="shared" si="252"/>
        <v>1</v>
      </c>
      <c r="BK198" s="169" t="str">
        <f t="shared" si="252"/>
        <v>0</v>
      </c>
      <c r="BL198" s="168" t="str">
        <f t="shared" si="253"/>
        <v>0</v>
      </c>
      <c r="BM198" s="168" t="str">
        <f t="shared" si="253"/>
        <v>0</v>
      </c>
      <c r="BN198" s="168" t="str">
        <f t="shared" si="253"/>
        <v>0</v>
      </c>
      <c r="BO198" s="169" t="str">
        <f t="shared" si="253"/>
        <v>0</v>
      </c>
      <c r="BP198" s="168" t="str">
        <f t="shared" si="253"/>
        <v>0</v>
      </c>
      <c r="BQ198" s="168" t="str">
        <f t="shared" si="253"/>
        <v>1</v>
      </c>
      <c r="BR198" s="168" t="str">
        <f t="shared" si="253"/>
        <v>1</v>
      </c>
      <c r="BS198" s="169" t="str">
        <f t="shared" si="253"/>
        <v>0</v>
      </c>
      <c r="BT198" s="302" t="str">
        <f t="shared" si="254"/>
        <v>0</v>
      </c>
      <c r="BU198" s="302" t="str">
        <f t="shared" si="254"/>
        <v>1</v>
      </c>
      <c r="BV198" s="302" t="str">
        <f t="shared" si="254"/>
        <v>1</v>
      </c>
      <c r="BW198" s="303" t="str">
        <f t="shared" si="254"/>
        <v>1</v>
      </c>
      <c r="BX198" s="302" t="str">
        <f t="shared" si="254"/>
        <v>0</v>
      </c>
      <c r="BY198" s="302" t="str">
        <f t="shared" si="254"/>
        <v>0</v>
      </c>
      <c r="BZ198" s="302" t="str">
        <f t="shared" si="254"/>
        <v>1</v>
      </c>
      <c r="CA198" s="303" t="str">
        <f t="shared" si="254"/>
        <v>0</v>
      </c>
      <c r="CB198" s="164" t="str">
        <f t="shared" si="255"/>
        <v>0</v>
      </c>
      <c r="CC198" s="289" t="str">
        <f t="shared" si="255"/>
        <v>1</v>
      </c>
      <c r="CD198" s="340" t="str">
        <f t="shared" si="255"/>
        <v>0</v>
      </c>
      <c r="CE198" s="341" t="str">
        <f t="shared" si="255"/>
        <v>0</v>
      </c>
      <c r="CF198" s="340" t="str">
        <f t="shared" si="255"/>
        <v>0</v>
      </c>
      <c r="CG198" s="340" t="str">
        <f t="shared" si="255"/>
        <v>0</v>
      </c>
      <c r="CH198" s="340" t="str">
        <f t="shared" si="255"/>
        <v>0</v>
      </c>
      <c r="CI198" s="341" t="str">
        <f t="shared" si="255"/>
        <v>0</v>
      </c>
      <c r="CJ198" s="367"/>
      <c r="CK198" s="367"/>
      <c r="CL198" s="32" t="str">
        <f t="shared" si="223"/>
        <v>9C1B</v>
      </c>
      <c r="CM198" s="285">
        <f t="shared" si="256"/>
        <v>87</v>
      </c>
      <c r="CN198" s="285">
        <f t="shared" si="257"/>
        <v>97</v>
      </c>
      <c r="CO198" s="142">
        <f t="shared" si="258"/>
        <v>73</v>
      </c>
      <c r="CP198" s="142">
        <f t="shared" si="259"/>
        <v>22.777777777777779</v>
      </c>
      <c r="CQ198" s="154">
        <f t="shared" si="224"/>
        <v>0</v>
      </c>
      <c r="CR198" s="367"/>
      <c r="CS198" s="170">
        <f t="shared" si="260"/>
        <v>9</v>
      </c>
      <c r="CT198" s="23">
        <f t="shared" si="261"/>
        <v>12</v>
      </c>
      <c r="CU198" s="171">
        <f t="shared" si="262"/>
        <v>1</v>
      </c>
      <c r="CV198" s="23">
        <f t="shared" si="263"/>
        <v>11</v>
      </c>
      <c r="CW198" s="172">
        <f t="shared" si="264"/>
        <v>0</v>
      </c>
      <c r="CX198" s="24">
        <f t="shared" si="265"/>
        <v>0</v>
      </c>
      <c r="CY198" s="267">
        <f t="shared" si="266"/>
        <v>5</v>
      </c>
      <c r="CZ198" s="268">
        <f t="shared" si="267"/>
        <v>7</v>
      </c>
      <c r="DA198" s="267">
        <f t="shared" si="268"/>
        <v>0</v>
      </c>
      <c r="DB198" s="268">
        <f t="shared" si="269"/>
        <v>0</v>
      </c>
      <c r="DC198" s="173">
        <f t="shared" si="270"/>
        <v>5</v>
      </c>
      <c r="DD198" s="26">
        <f t="shared" si="271"/>
        <v>14</v>
      </c>
      <c r="DE198" s="173">
        <f t="shared" si="272"/>
        <v>0</v>
      </c>
      <c r="DF198" s="26">
        <f t="shared" si="273"/>
        <v>6</v>
      </c>
      <c r="DG198" s="326">
        <f t="shared" si="274"/>
        <v>7</v>
      </c>
      <c r="DH198" s="327">
        <f t="shared" si="275"/>
        <v>2</v>
      </c>
      <c r="DI198" s="172">
        <f t="shared" si="276"/>
        <v>4</v>
      </c>
      <c r="DJ198" s="24">
        <f t="shared" si="277"/>
        <v>0</v>
      </c>
      <c r="DK198" s="172"/>
      <c r="DL198" s="19">
        <f t="shared" si="278"/>
        <v>156</v>
      </c>
      <c r="DM198" s="19">
        <f t="shared" si="279"/>
        <v>27</v>
      </c>
      <c r="DN198" s="174">
        <f t="shared" si="280"/>
        <v>0</v>
      </c>
      <c r="DO198" s="278">
        <f t="shared" si="281"/>
        <v>87</v>
      </c>
      <c r="DP198" s="278">
        <f t="shared" si="282"/>
        <v>0</v>
      </c>
      <c r="DQ198" s="20">
        <f t="shared" si="283"/>
        <v>94</v>
      </c>
      <c r="DR198" s="20">
        <f t="shared" si="284"/>
        <v>6</v>
      </c>
      <c r="DS198" s="337">
        <f t="shared" si="285"/>
        <v>114</v>
      </c>
      <c r="DT198" s="174">
        <f t="shared" si="286"/>
        <v>64</v>
      </c>
      <c r="DU198" s="172">
        <f t="shared" si="287"/>
        <v>114</v>
      </c>
      <c r="DV198" s="172"/>
      <c r="DW198" s="172"/>
      <c r="DX198" s="172"/>
      <c r="DY198" s="172"/>
      <c r="DZ198" s="172"/>
      <c r="EA198" s="172"/>
      <c r="EB198" s="172"/>
      <c r="EC198" s="172"/>
      <c r="ED198" s="172"/>
      <c r="EE198" s="172"/>
      <c r="EF198" s="172"/>
      <c r="EG198" s="172"/>
      <c r="EH198" s="172"/>
      <c r="EI198" s="172"/>
      <c r="EJ198" s="172"/>
      <c r="EK198" s="172"/>
      <c r="EL198" s="172"/>
      <c r="EM198" s="172"/>
      <c r="EN198" s="172"/>
      <c r="EO198" s="172"/>
      <c r="EP198" s="172"/>
      <c r="EQ198" s="172"/>
      <c r="ER198" s="172"/>
      <c r="ES198" s="172"/>
      <c r="ET198" s="172"/>
      <c r="EU198" s="172"/>
      <c r="EV198" s="172"/>
      <c r="EW198" s="172"/>
      <c r="EX198" s="172"/>
      <c r="EY198" s="172"/>
      <c r="EZ198" s="172"/>
      <c r="FA198" s="172"/>
      <c r="FB198" s="172"/>
      <c r="FC198" s="172"/>
      <c r="FD198" s="172"/>
      <c r="FE198" s="172"/>
      <c r="FF198" s="172"/>
      <c r="FG198" s="172"/>
      <c r="FH198" s="172"/>
      <c r="FI198" s="172"/>
      <c r="FJ198" s="172"/>
      <c r="FK198" s="172"/>
      <c r="FL198" s="172"/>
      <c r="FM198" s="172"/>
      <c r="FN198" s="172"/>
      <c r="FO198" s="172"/>
      <c r="FP198" s="172"/>
      <c r="FQ198" s="172"/>
      <c r="FR198" s="172"/>
      <c r="FS198" s="172"/>
      <c r="FT198" s="172"/>
      <c r="FU198" s="172"/>
      <c r="FV198" s="172"/>
      <c r="FW198" s="172"/>
      <c r="FX198" s="172"/>
      <c r="FY198" s="172"/>
      <c r="FZ198" s="172"/>
      <c r="GA198" s="172"/>
      <c r="GB198" s="172"/>
      <c r="GC198" s="172"/>
      <c r="GD198" s="172"/>
      <c r="GE198" s="172"/>
      <c r="GF198" s="172"/>
      <c r="GG198" s="172"/>
      <c r="GH198" s="172"/>
      <c r="GI198" s="172"/>
      <c r="GJ198" s="172"/>
      <c r="GK198" s="172"/>
      <c r="GL198" s="172"/>
      <c r="GM198" s="172"/>
      <c r="GN198" s="172"/>
      <c r="GO198" s="172"/>
      <c r="GP198" s="172"/>
      <c r="GQ198" s="172"/>
      <c r="GR198" s="172"/>
      <c r="GS198" s="172"/>
      <c r="GT198" s="172"/>
      <c r="GU198" s="172"/>
      <c r="GV198" s="172"/>
      <c r="GW198" s="172"/>
      <c r="GX198" s="172"/>
      <c r="GY198" s="172"/>
      <c r="GZ198" s="172"/>
      <c r="HA198" s="172"/>
      <c r="HB198" s="172"/>
      <c r="HC198" s="172"/>
      <c r="HD198" s="172"/>
      <c r="HE198" s="172"/>
      <c r="HF198" s="172"/>
      <c r="HG198" s="172"/>
      <c r="HH198" s="172"/>
      <c r="HI198" s="172"/>
      <c r="HJ198" s="172"/>
      <c r="HK198" s="172"/>
      <c r="HL198" s="172"/>
      <c r="HM198" s="172"/>
      <c r="HN198" s="172"/>
      <c r="HO198" s="172"/>
      <c r="HP198" s="172"/>
      <c r="HQ198" s="172"/>
      <c r="HR198" s="172"/>
      <c r="HS198" s="172"/>
      <c r="HT198" s="172"/>
      <c r="HU198" s="172"/>
      <c r="HV198" s="172"/>
      <c r="HW198" s="172"/>
      <c r="HX198" s="172"/>
      <c r="HY198" s="172"/>
      <c r="HZ198" s="172"/>
      <c r="IA198" s="172"/>
      <c r="IB198" s="172"/>
      <c r="IC198" s="172"/>
      <c r="ID198" s="172"/>
      <c r="IE198" s="172"/>
      <c r="IF198" s="172"/>
      <c r="IG198" s="172"/>
      <c r="IH198" s="172"/>
      <c r="II198" s="172"/>
      <c r="IJ198" s="172"/>
      <c r="IK198" s="172"/>
      <c r="IL198" s="172"/>
      <c r="IM198" s="172"/>
      <c r="IN198" s="172"/>
      <c r="IO198" s="172"/>
      <c r="IP198" s="172"/>
      <c r="IQ198" s="172"/>
      <c r="IR198" s="172"/>
      <c r="IS198" s="172"/>
      <c r="IT198" s="172"/>
      <c r="IU198" s="172"/>
      <c r="IV198" s="172"/>
      <c r="IW198" s="172"/>
      <c r="IX198" s="172"/>
      <c r="IY198" s="172"/>
      <c r="IZ198" s="172"/>
      <c r="JA198" s="172"/>
      <c r="JB198" s="172"/>
      <c r="JC198" s="172"/>
      <c r="JD198" s="172"/>
      <c r="JE198" s="172"/>
      <c r="JF198" s="172"/>
      <c r="JG198" s="172"/>
      <c r="JH198" s="172"/>
      <c r="JI198" s="172"/>
      <c r="JJ198" s="172"/>
      <c r="JK198" s="172"/>
      <c r="JL198" s="172"/>
      <c r="JM198" s="172"/>
      <c r="JN198" s="172"/>
      <c r="JO198" s="172"/>
      <c r="JP198" s="172"/>
      <c r="JQ198" s="172"/>
      <c r="JR198" s="172"/>
      <c r="JS198" s="172"/>
      <c r="JT198" s="172"/>
      <c r="JU198" s="172"/>
      <c r="JV198" s="172"/>
      <c r="JW198" s="172"/>
      <c r="JX198" s="172"/>
      <c r="JY198" s="172"/>
      <c r="JZ198" s="172"/>
      <c r="KA198" s="172"/>
      <c r="KB198" s="172"/>
      <c r="KC198" s="172"/>
      <c r="KD198" s="172"/>
      <c r="KE198" s="172"/>
      <c r="KF198" s="172"/>
      <c r="KG198" s="172"/>
      <c r="KH198" s="172"/>
      <c r="KI198" s="172"/>
      <c r="KJ198" s="172"/>
      <c r="KK198" s="172"/>
      <c r="KL198" s="172"/>
      <c r="KM198" s="172"/>
      <c r="KN198" s="172"/>
      <c r="KO198" s="172"/>
      <c r="KP198" s="172"/>
      <c r="KQ198" s="172"/>
      <c r="KR198" s="172"/>
      <c r="KS198" s="172"/>
      <c r="KT198" s="172"/>
      <c r="KU198" s="172"/>
      <c r="KV198" s="172"/>
      <c r="KW198" s="172"/>
      <c r="KX198" s="172"/>
      <c r="KY198" s="172"/>
      <c r="KZ198" s="172"/>
      <c r="LA198" s="172"/>
      <c r="LB198" s="172"/>
      <c r="LC198" s="172"/>
      <c r="LD198" s="172"/>
      <c r="LE198" s="172"/>
      <c r="LF198" s="172"/>
      <c r="LG198" s="172"/>
      <c r="LH198" s="172"/>
      <c r="LI198" s="172"/>
      <c r="LJ198" s="172"/>
      <c r="LK198" s="172"/>
      <c r="LL198" s="172"/>
      <c r="LM198" s="172"/>
      <c r="LN198" s="172"/>
      <c r="LO198" s="172"/>
      <c r="LP198" s="172"/>
      <c r="LQ198" s="172"/>
      <c r="LR198" s="172"/>
      <c r="LS198" s="172"/>
      <c r="LT198" s="172"/>
      <c r="LU198" s="172"/>
      <c r="LV198" s="172"/>
      <c r="LW198" s="172"/>
      <c r="LX198" s="172"/>
      <c r="LY198" s="172"/>
      <c r="LZ198" s="172"/>
      <c r="MA198" s="172"/>
      <c r="MB198" s="172"/>
      <c r="MC198" s="172"/>
      <c r="MD198" s="172"/>
      <c r="ME198" s="172"/>
      <c r="MF198" s="172"/>
      <c r="MG198" s="172"/>
      <c r="MH198" s="172"/>
      <c r="MI198" s="172"/>
      <c r="MJ198" s="172"/>
      <c r="MK198" s="172"/>
      <c r="ML198" s="172"/>
      <c r="MM198" s="172"/>
      <c r="MN198" s="172"/>
      <c r="MO198" s="172"/>
      <c r="MP198" s="172"/>
      <c r="MQ198" s="172"/>
      <c r="MR198" s="172"/>
      <c r="MS198" s="172"/>
      <c r="MT198" s="172"/>
      <c r="MU198" s="172"/>
      <c r="MV198" s="172"/>
      <c r="MW198" s="172"/>
      <c r="MX198" s="172"/>
      <c r="MY198" s="172"/>
      <c r="MZ198" s="172"/>
      <c r="NA198" s="172"/>
      <c r="NB198" s="172"/>
      <c r="NC198" s="172"/>
      <c r="ND198" s="172"/>
      <c r="NE198" s="172"/>
      <c r="NF198" s="172"/>
      <c r="NG198" s="172"/>
      <c r="NH198" s="172"/>
      <c r="NI198" s="172"/>
      <c r="NJ198" s="172"/>
      <c r="NK198" s="172"/>
      <c r="NL198" s="172"/>
      <c r="NM198" s="172"/>
      <c r="NN198" s="172"/>
      <c r="NO198" s="172"/>
      <c r="NP198" s="172"/>
      <c r="NQ198" s="172"/>
      <c r="NR198" s="172"/>
      <c r="NS198" s="172"/>
      <c r="NT198" s="172"/>
      <c r="NU198" s="172"/>
      <c r="NV198" s="172"/>
      <c r="NW198" s="172"/>
      <c r="NX198" s="172"/>
      <c r="NY198" s="172"/>
      <c r="NZ198" s="172"/>
      <c r="OA198" s="172"/>
      <c r="OB198" s="172"/>
      <c r="OC198" s="172"/>
      <c r="OD198" s="172"/>
      <c r="OE198" s="172"/>
      <c r="OF198" s="172"/>
      <c r="OG198" s="172"/>
      <c r="OH198" s="172"/>
      <c r="OI198" s="172"/>
      <c r="OJ198" s="172"/>
      <c r="OK198" s="172"/>
      <c r="OL198" s="172"/>
      <c r="OM198" s="172"/>
      <c r="ON198" s="172"/>
      <c r="OO198" s="172"/>
      <c r="OP198" s="172"/>
      <c r="OQ198" s="172"/>
      <c r="OR198" s="172"/>
      <c r="OS198" s="172"/>
      <c r="OT198" s="172"/>
      <c r="OU198" s="172"/>
      <c r="OV198" s="172"/>
      <c r="OW198" s="172"/>
      <c r="OX198" s="172"/>
      <c r="OY198" s="172"/>
      <c r="OZ198" s="172"/>
      <c r="PA198" s="172"/>
      <c r="PB198" s="172"/>
      <c r="PC198" s="172"/>
      <c r="PD198" s="172"/>
      <c r="PE198" s="172"/>
      <c r="PF198" s="172"/>
      <c r="PG198" s="172"/>
      <c r="PH198" s="172"/>
      <c r="PI198" s="172"/>
      <c r="PJ198" s="172"/>
      <c r="PK198" s="172"/>
      <c r="PL198" s="172"/>
      <c r="PM198" s="172"/>
      <c r="PN198" s="172"/>
      <c r="PO198" s="172"/>
      <c r="PP198" s="172"/>
      <c r="PQ198" s="172"/>
      <c r="PR198" s="172"/>
      <c r="PS198" s="172"/>
      <c r="PT198" s="172"/>
      <c r="PU198" s="172"/>
      <c r="PV198" s="172"/>
      <c r="PW198" s="172"/>
      <c r="PX198" s="172"/>
      <c r="PY198" s="172"/>
      <c r="PZ198" s="172"/>
      <c r="QA198" s="172"/>
      <c r="QB198" s="172"/>
      <c r="QC198" s="172"/>
      <c r="QD198" s="172"/>
      <c r="QE198" s="172"/>
      <c r="QF198" s="172"/>
      <c r="QG198" s="172"/>
      <c r="QH198" s="172"/>
      <c r="QI198" s="172"/>
      <c r="QJ198" s="172"/>
      <c r="QK198" s="172"/>
      <c r="QL198" s="172"/>
      <c r="QM198" s="172"/>
      <c r="QN198" s="172"/>
      <c r="QO198" s="172"/>
      <c r="QP198" s="172"/>
      <c r="QQ198" s="172"/>
      <c r="QR198" s="172"/>
      <c r="QS198" s="172"/>
      <c r="QT198" s="172"/>
      <c r="QU198" s="172"/>
      <c r="QV198" s="172"/>
      <c r="QW198" s="172"/>
      <c r="QX198" s="172"/>
      <c r="QY198" s="172"/>
      <c r="QZ198" s="172"/>
      <c r="RA198" s="172"/>
      <c r="RB198" s="172"/>
      <c r="RC198" s="172"/>
      <c r="RD198" s="172"/>
      <c r="RE198" s="172"/>
      <c r="RF198" s="172"/>
      <c r="RG198" s="172"/>
      <c r="RH198" s="172"/>
      <c r="RI198" s="172"/>
      <c r="RJ198" s="172"/>
      <c r="RK198" s="172"/>
      <c r="RL198" s="172"/>
      <c r="RM198" s="172"/>
      <c r="RN198" s="172"/>
      <c r="RO198" s="172"/>
      <c r="RP198" s="172"/>
      <c r="RQ198" s="172"/>
      <c r="RR198" s="172"/>
      <c r="RS198" s="172"/>
      <c r="RT198" s="172"/>
      <c r="RU198" s="172"/>
      <c r="RV198" s="172"/>
      <c r="RW198" s="172"/>
      <c r="RX198" s="172"/>
      <c r="RY198" s="172"/>
      <c r="RZ198" s="172"/>
      <c r="SA198" s="172"/>
      <c r="SB198" s="172"/>
      <c r="SC198" s="172"/>
      <c r="SD198" s="172"/>
      <c r="SE198" s="172"/>
      <c r="SF198" s="172"/>
      <c r="SG198" s="172"/>
      <c r="SH198" s="172"/>
      <c r="SI198" s="172"/>
      <c r="SJ198" s="172"/>
      <c r="SK198" s="172"/>
      <c r="SL198" s="172"/>
      <c r="SM198" s="172"/>
      <c r="SN198" s="172"/>
      <c r="SO198" s="172"/>
      <c r="SP198" s="172"/>
      <c r="SQ198" s="172"/>
      <c r="SR198" s="172"/>
      <c r="SS198" s="172"/>
      <c r="ST198" s="172"/>
      <c r="SU198" s="172"/>
      <c r="SV198" s="172"/>
      <c r="SW198" s="172"/>
      <c r="SX198" s="172"/>
      <c r="SY198" s="172"/>
      <c r="SZ198" s="172"/>
      <c r="TA198" s="172"/>
      <c r="TB198" s="172"/>
      <c r="TC198" s="172"/>
      <c r="TD198" s="172"/>
      <c r="TE198" s="172"/>
      <c r="TF198" s="172"/>
      <c r="TG198" s="172"/>
      <c r="TH198" s="172"/>
      <c r="TI198" s="172"/>
      <c r="TJ198" s="172"/>
      <c r="TK198" s="172"/>
      <c r="TL198" s="172"/>
      <c r="TM198" s="172"/>
      <c r="TN198" s="172"/>
      <c r="TO198" s="172"/>
      <c r="TP198" s="172"/>
      <c r="TQ198" s="172"/>
      <c r="TR198" s="172"/>
      <c r="TS198" s="172"/>
      <c r="TT198" s="172"/>
      <c r="TU198" s="172"/>
      <c r="TV198" s="172"/>
      <c r="TW198" s="172"/>
      <c r="TX198" s="172"/>
      <c r="TY198" s="172"/>
      <c r="TZ198" s="172"/>
      <c r="UA198" s="172"/>
      <c r="UB198" s="172"/>
      <c r="UC198" s="172"/>
      <c r="UD198" s="172"/>
      <c r="UE198" s="172"/>
      <c r="UF198" s="172"/>
      <c r="UG198" s="172"/>
      <c r="UH198" s="172"/>
      <c r="UI198" s="172"/>
      <c r="UJ198" s="172"/>
      <c r="UK198" s="172"/>
      <c r="UL198" s="172"/>
      <c r="UM198" s="172"/>
      <c r="UN198" s="172"/>
      <c r="UO198" s="172"/>
      <c r="UP198" s="172"/>
      <c r="UQ198" s="172"/>
      <c r="UR198" s="172"/>
      <c r="US198" s="172"/>
      <c r="UT198" s="172"/>
      <c r="UU198" s="172"/>
      <c r="UV198" s="172"/>
      <c r="UW198" s="172"/>
      <c r="UX198" s="172"/>
      <c r="UY198" s="172"/>
      <c r="UZ198" s="172"/>
      <c r="VA198" s="172"/>
      <c r="VB198" s="172"/>
      <c r="VC198" s="172"/>
      <c r="VD198" s="172"/>
      <c r="VE198" s="172"/>
      <c r="VF198" s="172"/>
      <c r="VG198" s="172"/>
      <c r="VH198" s="172"/>
      <c r="VI198" s="172"/>
      <c r="VJ198" s="172"/>
      <c r="VK198" s="172"/>
      <c r="VL198" s="172"/>
      <c r="VM198" s="172"/>
      <c r="VN198" s="172"/>
      <c r="VO198" s="172"/>
      <c r="VP198" s="172"/>
      <c r="VQ198" s="172"/>
      <c r="VR198" s="172"/>
      <c r="VS198" s="172"/>
      <c r="VT198" s="172"/>
      <c r="VU198" s="172"/>
      <c r="VV198" s="172"/>
      <c r="VW198" s="172"/>
      <c r="VX198" s="172"/>
      <c r="VY198" s="172"/>
      <c r="VZ198" s="172"/>
      <c r="WA198" s="172"/>
      <c r="WB198" s="172"/>
      <c r="WC198" s="172"/>
      <c r="WD198" s="172"/>
      <c r="WE198" s="172"/>
      <c r="WF198" s="172"/>
      <c r="WG198" s="172"/>
      <c r="WH198" s="172"/>
      <c r="WI198" s="172"/>
      <c r="WJ198" s="172"/>
      <c r="WK198" s="172"/>
      <c r="WL198" s="172"/>
      <c r="WM198" s="172"/>
      <c r="WN198" s="172"/>
      <c r="WO198" s="172"/>
      <c r="WP198" s="172"/>
      <c r="WQ198" s="172"/>
      <c r="WR198" s="172"/>
      <c r="WS198" s="172"/>
      <c r="WT198" s="172"/>
      <c r="WU198" s="172"/>
      <c r="WV198" s="172"/>
      <c r="WW198" s="172"/>
      <c r="WX198" s="172"/>
      <c r="WY198" s="172"/>
      <c r="WZ198" s="172"/>
      <c r="XA198" s="172"/>
      <c r="XB198" s="172"/>
      <c r="XC198" s="172"/>
      <c r="XD198" s="172"/>
      <c r="XE198" s="172"/>
      <c r="XF198" s="172"/>
      <c r="XG198" s="172"/>
      <c r="XH198" s="172"/>
      <c r="XI198" s="172"/>
      <c r="XJ198" s="172"/>
      <c r="XK198" s="172"/>
      <c r="XL198" s="172"/>
      <c r="XM198" s="172"/>
      <c r="XN198" s="172"/>
      <c r="XO198" s="172"/>
      <c r="XP198" s="172"/>
      <c r="XQ198" s="172"/>
      <c r="XR198" s="172"/>
      <c r="XS198" s="172"/>
      <c r="XT198" s="172"/>
      <c r="XU198" s="172"/>
      <c r="XV198" s="172"/>
      <c r="XW198" s="172"/>
      <c r="XX198" s="172"/>
      <c r="XY198" s="172"/>
      <c r="XZ198" s="172"/>
      <c r="YA198" s="172"/>
      <c r="YB198" s="172"/>
      <c r="YC198" s="172"/>
      <c r="YD198" s="172"/>
      <c r="YE198" s="172"/>
      <c r="YF198" s="172"/>
      <c r="YG198" s="172"/>
      <c r="YH198" s="172"/>
      <c r="YI198" s="172"/>
      <c r="YJ198" s="172"/>
      <c r="YK198" s="172"/>
      <c r="YL198" s="172"/>
      <c r="YM198" s="172"/>
      <c r="YN198" s="172"/>
      <c r="YO198" s="172"/>
      <c r="YP198" s="172"/>
      <c r="YQ198" s="172"/>
      <c r="YR198" s="172"/>
      <c r="YS198" s="172"/>
      <c r="YT198" s="172"/>
      <c r="YU198" s="172"/>
      <c r="YV198" s="172"/>
      <c r="YW198" s="172"/>
      <c r="YX198" s="172"/>
      <c r="YY198" s="172"/>
      <c r="YZ198" s="172"/>
      <c r="ZA198" s="172"/>
      <c r="ZB198" s="172"/>
      <c r="ZC198" s="172"/>
      <c r="ZD198" s="172"/>
      <c r="ZE198" s="172"/>
      <c r="ZF198" s="172"/>
      <c r="ZG198" s="172"/>
      <c r="ZH198" s="172"/>
      <c r="ZI198" s="172"/>
      <c r="ZJ198" s="172"/>
      <c r="ZK198" s="172"/>
      <c r="ZL198" s="172"/>
      <c r="ZM198" s="172"/>
      <c r="ZN198" s="172"/>
      <c r="ZO198" s="172"/>
      <c r="ZP198" s="172"/>
      <c r="ZQ198" s="172"/>
      <c r="ZR198" s="172"/>
      <c r="ZS198" s="172"/>
      <c r="ZT198" s="172"/>
      <c r="ZU198" s="172"/>
      <c r="ZV198" s="172"/>
      <c r="ZW198" s="172"/>
      <c r="ZX198" s="172"/>
      <c r="ZY198" s="172"/>
      <c r="ZZ198" s="172"/>
      <c r="AAA198" s="172"/>
      <c r="AAB198" s="172"/>
      <c r="AAC198" s="172"/>
      <c r="AAD198" s="172"/>
      <c r="AAE198" s="172"/>
      <c r="AAF198" s="172"/>
      <c r="AAG198" s="172"/>
      <c r="AAH198" s="172"/>
      <c r="AAI198" s="172"/>
      <c r="AAJ198" s="172"/>
      <c r="AAK198" s="172"/>
      <c r="AAL198" s="172"/>
      <c r="AAM198" s="172"/>
      <c r="AAN198" s="172"/>
      <c r="AAO198" s="172"/>
      <c r="AAP198" s="172"/>
      <c r="AAQ198" s="172"/>
      <c r="AAR198" s="172"/>
      <c r="AAS198" s="172"/>
      <c r="AAT198" s="172"/>
      <c r="AAU198" s="172"/>
      <c r="AAV198" s="172"/>
      <c r="AAW198" s="172"/>
      <c r="AAX198" s="172"/>
      <c r="AAY198" s="172"/>
      <c r="AAZ198" s="172"/>
      <c r="ABA198" s="172"/>
      <c r="ABB198" s="172"/>
      <c r="ABC198" s="172"/>
      <c r="ABD198" s="172"/>
      <c r="ABE198" s="172"/>
      <c r="ABF198" s="172"/>
      <c r="ABG198" s="172"/>
      <c r="ABH198" s="172"/>
      <c r="ABI198" s="172"/>
      <c r="ABJ198" s="172"/>
      <c r="ABK198" s="172"/>
      <c r="ABL198" s="172"/>
      <c r="ABM198" s="172"/>
      <c r="ABN198" s="172"/>
      <c r="ABO198" s="172"/>
      <c r="ABP198" s="172"/>
      <c r="ABQ198" s="172"/>
      <c r="ABR198" s="172"/>
      <c r="ABS198" s="172"/>
      <c r="ABT198" s="172"/>
      <c r="ABU198" s="172"/>
      <c r="ABV198" s="172"/>
      <c r="ABW198" s="172"/>
      <c r="ABX198" s="172"/>
      <c r="ABY198" s="172"/>
      <c r="ABZ198" s="172"/>
      <c r="ACA198" s="172"/>
      <c r="ACB198" s="172"/>
      <c r="ACC198" s="172"/>
      <c r="ACD198" s="172"/>
      <c r="ACE198" s="172"/>
      <c r="ACF198" s="172"/>
      <c r="ACG198" s="172"/>
      <c r="ACH198" s="172"/>
      <c r="ACI198" s="172"/>
      <c r="ACJ198" s="172"/>
      <c r="ACK198" s="172"/>
      <c r="ACL198" s="172"/>
      <c r="ACM198" s="172"/>
      <c r="ACN198" s="172"/>
      <c r="ACO198" s="172"/>
      <c r="ACP198" s="172"/>
      <c r="ACQ198" s="172"/>
      <c r="ACR198" s="172"/>
      <c r="ACS198" s="172"/>
      <c r="ACT198" s="172"/>
      <c r="ACU198" s="172"/>
      <c r="ACV198" s="172"/>
      <c r="ACW198" s="172"/>
      <c r="ACX198" s="172"/>
      <c r="ACY198" s="172"/>
      <c r="ACZ198" s="172"/>
      <c r="ADA198" s="172"/>
      <c r="ADB198" s="172"/>
      <c r="ADC198" s="172"/>
      <c r="ADD198" s="172"/>
      <c r="ADE198" s="172"/>
      <c r="ADF198" s="172"/>
      <c r="ADG198" s="172"/>
      <c r="ADH198" s="172"/>
      <c r="ADI198" s="172"/>
      <c r="ADJ198" s="172"/>
      <c r="ADK198" s="172"/>
      <c r="ADL198" s="172"/>
      <c r="ADM198" s="172"/>
      <c r="ADN198" s="172"/>
      <c r="ADO198" s="172"/>
      <c r="ADP198" s="172"/>
      <c r="ADQ198" s="172"/>
      <c r="ADR198" s="172"/>
      <c r="ADS198" s="172"/>
      <c r="ADT198" s="172"/>
      <c r="ADU198" s="172"/>
      <c r="ADV198" s="172"/>
      <c r="ADW198" s="172"/>
      <c r="ADX198" s="172"/>
      <c r="ADY198" s="172"/>
      <c r="ADZ198" s="172"/>
      <c r="AEA198" s="172"/>
      <c r="AEB198" s="172"/>
      <c r="AEC198" s="172"/>
      <c r="AED198" s="172"/>
      <c r="AEE198" s="172"/>
      <c r="AEF198" s="172"/>
      <c r="AEG198" s="172"/>
      <c r="AEH198" s="172"/>
      <c r="AEI198" s="172"/>
      <c r="AEJ198" s="172"/>
      <c r="AEK198" s="172"/>
      <c r="AEL198" s="172"/>
      <c r="AEM198" s="172"/>
      <c r="AEN198" s="172"/>
      <c r="AEO198" s="172"/>
      <c r="AEP198" s="172"/>
      <c r="AEQ198" s="172"/>
      <c r="AER198" s="172"/>
      <c r="AES198" s="172"/>
      <c r="AET198" s="172"/>
      <c r="AEU198" s="172"/>
      <c r="AEV198" s="172"/>
      <c r="AEW198" s="172"/>
      <c r="AEX198" s="172"/>
      <c r="AEY198" s="172"/>
      <c r="AEZ198" s="172"/>
      <c r="AFA198" s="172"/>
      <c r="AFB198" s="172"/>
      <c r="AFC198" s="172"/>
      <c r="AFD198" s="172"/>
      <c r="AFE198" s="172"/>
      <c r="AFF198" s="172"/>
      <c r="AFG198" s="172"/>
      <c r="AFH198" s="172"/>
      <c r="AFI198" s="172"/>
      <c r="AFJ198" s="172"/>
      <c r="AFK198" s="172"/>
      <c r="AFL198" s="172"/>
      <c r="AFM198" s="172"/>
      <c r="AFN198" s="172"/>
      <c r="AFO198" s="172"/>
      <c r="AFP198" s="172"/>
      <c r="AFQ198" s="172"/>
      <c r="AFR198" s="172"/>
      <c r="AFS198" s="172"/>
      <c r="AFT198" s="172"/>
      <c r="AFU198" s="172"/>
      <c r="AFV198" s="172"/>
      <c r="AFW198" s="172"/>
      <c r="AFX198" s="172"/>
      <c r="AFY198" s="172"/>
      <c r="AFZ198" s="172"/>
      <c r="AGA198" s="172"/>
      <c r="AGB198" s="172"/>
      <c r="AGC198" s="172"/>
      <c r="AGD198" s="172"/>
      <c r="AGE198" s="172"/>
      <c r="AGF198" s="172"/>
      <c r="AGG198" s="172"/>
      <c r="AGH198" s="172"/>
      <c r="AGI198" s="172"/>
      <c r="AGJ198" s="172"/>
      <c r="AGK198" s="172"/>
      <c r="AGL198" s="172"/>
      <c r="AGM198" s="172"/>
      <c r="AGN198" s="172"/>
      <c r="AGO198" s="172"/>
      <c r="AGP198" s="172"/>
      <c r="AGQ198" s="172"/>
      <c r="AGR198" s="172"/>
      <c r="AGS198" s="172"/>
      <c r="AGT198" s="172"/>
      <c r="AGU198" s="172"/>
      <c r="AGV198" s="172"/>
      <c r="AGW198" s="172"/>
      <c r="AGX198" s="172"/>
      <c r="AGY198" s="172"/>
      <c r="AGZ198" s="172"/>
      <c r="AHA198" s="172"/>
      <c r="AHB198" s="172"/>
      <c r="AHC198" s="172"/>
      <c r="AHD198" s="172"/>
      <c r="AHE198" s="172"/>
      <c r="AHF198" s="172"/>
      <c r="AHG198" s="172"/>
      <c r="AHH198" s="172"/>
      <c r="AHI198" s="172"/>
      <c r="AHJ198" s="172"/>
      <c r="AHK198" s="172"/>
      <c r="AHL198" s="172"/>
      <c r="AHM198" s="172"/>
      <c r="AHN198" s="172"/>
      <c r="AHO198" s="172"/>
      <c r="AHP198" s="172"/>
      <c r="AHQ198" s="172"/>
      <c r="AHR198" s="172"/>
      <c r="AHS198" s="172"/>
      <c r="AHT198" s="172"/>
      <c r="AHU198" s="172"/>
      <c r="AHV198" s="172"/>
      <c r="AHW198" s="172"/>
      <c r="AHX198" s="172"/>
      <c r="AHY198" s="172"/>
      <c r="AHZ198" s="172"/>
      <c r="AIA198" s="172"/>
      <c r="AIB198" s="172"/>
      <c r="AIC198" s="172"/>
      <c r="AID198" s="172"/>
      <c r="AIE198" s="172"/>
      <c r="AIF198" s="172"/>
      <c r="AIG198" s="172"/>
      <c r="AIH198" s="172"/>
      <c r="AII198" s="172"/>
      <c r="AIJ198" s="172"/>
      <c r="AIK198" s="172"/>
      <c r="AIL198" s="172"/>
      <c r="AIM198" s="172"/>
      <c r="AIN198" s="172"/>
      <c r="AIO198" s="172"/>
      <c r="AIP198" s="172"/>
      <c r="AIQ198" s="172"/>
      <c r="AIR198" s="172"/>
      <c r="AIS198" s="172"/>
      <c r="AIT198" s="172"/>
      <c r="AIU198" s="172"/>
      <c r="AIV198" s="172"/>
      <c r="AIW198" s="172"/>
      <c r="AIX198" s="172"/>
      <c r="AIY198" s="172"/>
      <c r="AIZ198" s="172"/>
      <c r="AJA198" s="172"/>
      <c r="AJB198" s="172"/>
      <c r="AJC198" s="172"/>
      <c r="AJD198" s="172"/>
      <c r="AJE198" s="172"/>
      <c r="AJF198" s="172"/>
      <c r="AJG198" s="172"/>
      <c r="AJH198" s="172"/>
      <c r="AJI198" s="172"/>
      <c r="AJJ198" s="172"/>
      <c r="AJK198" s="172"/>
      <c r="AJL198" s="172"/>
      <c r="AJM198" s="172"/>
      <c r="AJN198" s="172"/>
      <c r="AJO198" s="172"/>
      <c r="AJP198" s="172"/>
      <c r="AJQ198" s="172"/>
      <c r="AJR198" s="172"/>
      <c r="AJS198" s="172"/>
      <c r="AJT198" s="172"/>
      <c r="AJU198" s="172"/>
      <c r="AJV198" s="172"/>
      <c r="AJW198" s="172"/>
      <c r="AJX198" s="172"/>
      <c r="AJY198" s="172"/>
      <c r="AJZ198" s="172"/>
      <c r="AKA198" s="172"/>
      <c r="AKB198" s="172"/>
      <c r="AKC198" s="172"/>
      <c r="AKD198" s="172"/>
      <c r="AKE198" s="172"/>
      <c r="AKF198" s="172"/>
      <c r="AKG198" s="172"/>
      <c r="AKH198" s="172"/>
      <c r="AKI198" s="172"/>
      <c r="AKJ198" s="172"/>
      <c r="AKK198" s="172"/>
      <c r="AKL198" s="172"/>
      <c r="AKM198" s="172"/>
      <c r="AKN198" s="172"/>
      <c r="AKO198" s="172"/>
      <c r="AKP198" s="172"/>
      <c r="AKQ198" s="172"/>
      <c r="AKR198" s="172"/>
      <c r="AKS198" s="172"/>
      <c r="AKT198" s="172"/>
      <c r="AKU198" s="172"/>
      <c r="AKV198" s="172"/>
      <c r="AKW198" s="172"/>
      <c r="AKX198" s="172"/>
      <c r="AKY198" s="172"/>
      <c r="AKZ198" s="172"/>
      <c r="ALA198" s="172"/>
      <c r="ALB198" s="172"/>
      <c r="ALC198" s="172"/>
      <c r="ALD198" s="172"/>
      <c r="ALE198" s="172"/>
      <c r="ALF198" s="172"/>
      <c r="ALG198" s="172"/>
      <c r="ALH198" s="172"/>
      <c r="ALI198" s="172"/>
      <c r="ALJ198" s="172"/>
      <c r="ALK198" s="172"/>
      <c r="ALL198" s="172"/>
      <c r="ALM198" s="172"/>
      <c r="ALN198" s="172"/>
      <c r="ALO198" s="172"/>
      <c r="ALP198" s="172"/>
      <c r="ALQ198" s="172"/>
      <c r="ALR198" s="172"/>
      <c r="ALS198" s="172"/>
      <c r="ALT198" s="172"/>
      <c r="ALU198" s="172"/>
      <c r="ALV198" s="172"/>
      <c r="ALW198" s="172"/>
      <c r="ALX198" s="172"/>
      <c r="ALY198" s="172"/>
      <c r="ALZ198" s="172"/>
      <c r="AMA198" s="172"/>
      <c r="AMB198" s="172"/>
      <c r="AMC198" s="172"/>
      <c r="AMD198" s="172"/>
      <c r="AME198" s="172"/>
      <c r="AMF198" s="172"/>
      <c r="AMG198" s="172"/>
      <c r="AMH198" s="172"/>
      <c r="AMI198" s="172"/>
      <c r="AMJ198" s="172"/>
      <c r="AMK198" s="172"/>
      <c r="AML198" s="172"/>
    </row>
    <row r="199" spans="1:1026" s="282" customFormat="1">
      <c r="A199" s="408" t="s">
        <v>657</v>
      </c>
      <c r="B199" s="408" t="s">
        <v>658</v>
      </c>
      <c r="C199" s="154">
        <f t="shared" si="234"/>
        <v>17</v>
      </c>
      <c r="D199" s="167">
        <f t="shared" si="235"/>
        <v>68</v>
      </c>
      <c r="E199" s="166" t="str">
        <f t="shared" si="236"/>
        <v>9C</v>
      </c>
      <c r="F199" s="367" t="str">
        <f t="shared" si="237"/>
        <v>1B</v>
      </c>
      <c r="G199" s="367" t="str">
        <f t="shared" si="238"/>
        <v>06</v>
      </c>
      <c r="H199" s="367" t="str">
        <f t="shared" si="239"/>
        <v>57</v>
      </c>
      <c r="I199" s="367" t="str">
        <f t="shared" si="240"/>
        <v>00</v>
      </c>
      <c r="J199" s="367" t="str">
        <f t="shared" si="241"/>
        <v>60</v>
      </c>
      <c r="K199" s="367" t="str">
        <f t="shared" si="242"/>
        <v>06</v>
      </c>
      <c r="L199" s="367" t="str">
        <f t="shared" si="243"/>
        <v>7A</v>
      </c>
      <c r="M199" s="367" t="str">
        <f t="shared" si="244"/>
        <v>4</v>
      </c>
      <c r="N199" s="367" t="str">
        <f t="shared" si="245"/>
        <v/>
      </c>
      <c r="O199" s="156" t="str">
        <f t="shared" si="246"/>
        <v/>
      </c>
      <c r="P199" s="157" t="str">
        <f t="shared" si="247"/>
        <v>1</v>
      </c>
      <c r="Q199" s="158" t="str">
        <f t="shared" si="247"/>
        <v>0</v>
      </c>
      <c r="R199" s="158" t="str">
        <f t="shared" si="247"/>
        <v>0</v>
      </c>
      <c r="S199" s="159" t="str">
        <f t="shared" si="247"/>
        <v>1</v>
      </c>
      <c r="T199" s="158" t="str">
        <f t="shared" si="247"/>
        <v>1</v>
      </c>
      <c r="U199" s="158" t="str">
        <f t="shared" si="247"/>
        <v>1</v>
      </c>
      <c r="V199" s="158" t="str">
        <f t="shared" si="247"/>
        <v>0</v>
      </c>
      <c r="W199" s="159" t="str">
        <f t="shared" si="247"/>
        <v>0</v>
      </c>
      <c r="X199" s="158" t="str">
        <f t="shared" si="248"/>
        <v>0</v>
      </c>
      <c r="Y199" s="158" t="str">
        <f t="shared" si="248"/>
        <v>0</v>
      </c>
      <c r="Z199" s="158" t="str">
        <f t="shared" si="248"/>
        <v>0</v>
      </c>
      <c r="AA199" s="159" t="str">
        <f t="shared" si="248"/>
        <v>1</v>
      </c>
      <c r="AB199" s="161" t="str">
        <f t="shared" si="248"/>
        <v>1</v>
      </c>
      <c r="AC199" s="161" t="str">
        <f t="shared" si="248"/>
        <v>0</v>
      </c>
      <c r="AD199" s="158" t="str">
        <f t="shared" si="248"/>
        <v>1</v>
      </c>
      <c r="AE199" s="159" t="str">
        <f t="shared" si="248"/>
        <v>1</v>
      </c>
      <c r="AF199" s="367" t="str">
        <f t="shared" si="249"/>
        <v>0</v>
      </c>
      <c r="AG199" s="162" t="str">
        <f t="shared" si="249"/>
        <v>0</v>
      </c>
      <c r="AH199" s="163" t="str">
        <f t="shared" si="249"/>
        <v>0</v>
      </c>
      <c r="AI199" s="165" t="str">
        <f t="shared" si="249"/>
        <v>0</v>
      </c>
      <c r="AJ199" s="164" t="str">
        <f t="shared" si="249"/>
        <v>0</v>
      </c>
      <c r="AK199" s="164" t="str">
        <f t="shared" si="249"/>
        <v>1</v>
      </c>
      <c r="AL199" s="289" t="str">
        <f t="shared" si="249"/>
        <v>1</v>
      </c>
      <c r="AM199" s="165" t="str">
        <f t="shared" si="249"/>
        <v>0</v>
      </c>
      <c r="AN199" s="230" t="str">
        <f t="shared" si="250"/>
        <v>0</v>
      </c>
      <c r="AO199" s="230" t="str">
        <f t="shared" si="250"/>
        <v>1</v>
      </c>
      <c r="AP199" s="230" t="str">
        <f t="shared" si="250"/>
        <v>0</v>
      </c>
      <c r="AQ199" s="231" t="str">
        <f t="shared" si="250"/>
        <v>1</v>
      </c>
      <c r="AR199" s="230" t="str">
        <f t="shared" si="250"/>
        <v>0</v>
      </c>
      <c r="AS199" s="230" t="str">
        <f t="shared" si="250"/>
        <v>1</v>
      </c>
      <c r="AT199" s="230" t="str">
        <f t="shared" si="250"/>
        <v>1</v>
      </c>
      <c r="AU199" s="231" t="str">
        <f t="shared" si="250"/>
        <v>1</v>
      </c>
      <c r="AV199" s="230" t="str">
        <f t="shared" si="251"/>
        <v>0</v>
      </c>
      <c r="AW199" s="232" t="str">
        <f t="shared" si="251"/>
        <v>0</v>
      </c>
      <c r="AX199" s="232" t="str">
        <f t="shared" si="251"/>
        <v>0</v>
      </c>
      <c r="AY199" s="233" t="str">
        <f t="shared" si="251"/>
        <v>0</v>
      </c>
      <c r="AZ199" s="232" t="str">
        <f t="shared" si="251"/>
        <v>0</v>
      </c>
      <c r="BA199" s="232" t="str">
        <f t="shared" si="251"/>
        <v>0</v>
      </c>
      <c r="BB199" s="232" t="str">
        <f t="shared" si="251"/>
        <v>0</v>
      </c>
      <c r="BC199" s="233" t="str">
        <f t="shared" si="251"/>
        <v>0</v>
      </c>
      <c r="BD199" s="168" t="str">
        <f t="shared" si="252"/>
        <v>0</v>
      </c>
      <c r="BE199" s="168" t="str">
        <f t="shared" si="252"/>
        <v>1</v>
      </c>
      <c r="BF199" s="168" t="str">
        <f t="shared" si="252"/>
        <v>1</v>
      </c>
      <c r="BG199" s="169" t="str">
        <f t="shared" si="252"/>
        <v>0</v>
      </c>
      <c r="BH199" s="168" t="str">
        <f t="shared" si="252"/>
        <v>0</v>
      </c>
      <c r="BI199" s="168" t="str">
        <f t="shared" si="252"/>
        <v>0</v>
      </c>
      <c r="BJ199" s="168" t="str">
        <f t="shared" si="252"/>
        <v>0</v>
      </c>
      <c r="BK199" s="169" t="str">
        <f t="shared" si="252"/>
        <v>0</v>
      </c>
      <c r="BL199" s="168" t="str">
        <f t="shared" si="253"/>
        <v>0</v>
      </c>
      <c r="BM199" s="168" t="str">
        <f t="shared" si="253"/>
        <v>0</v>
      </c>
      <c r="BN199" s="168" t="str">
        <f t="shared" si="253"/>
        <v>0</v>
      </c>
      <c r="BO199" s="169" t="str">
        <f t="shared" si="253"/>
        <v>0</v>
      </c>
      <c r="BP199" s="168" t="str">
        <f t="shared" si="253"/>
        <v>0</v>
      </c>
      <c r="BQ199" s="168" t="str">
        <f t="shared" si="253"/>
        <v>1</v>
      </c>
      <c r="BR199" s="168" t="str">
        <f t="shared" si="253"/>
        <v>1</v>
      </c>
      <c r="BS199" s="169" t="str">
        <f t="shared" si="253"/>
        <v>0</v>
      </c>
      <c r="BT199" s="302" t="str">
        <f t="shared" si="254"/>
        <v>0</v>
      </c>
      <c r="BU199" s="302" t="str">
        <f t="shared" si="254"/>
        <v>1</v>
      </c>
      <c r="BV199" s="302" t="str">
        <f t="shared" si="254"/>
        <v>1</v>
      </c>
      <c r="BW199" s="303" t="str">
        <f t="shared" si="254"/>
        <v>1</v>
      </c>
      <c r="BX199" s="302" t="str">
        <f t="shared" si="254"/>
        <v>1</v>
      </c>
      <c r="BY199" s="302" t="str">
        <f t="shared" si="254"/>
        <v>0</v>
      </c>
      <c r="BZ199" s="302" t="str">
        <f t="shared" si="254"/>
        <v>1</v>
      </c>
      <c r="CA199" s="303" t="str">
        <f t="shared" si="254"/>
        <v>0</v>
      </c>
      <c r="CB199" s="164" t="str">
        <f t="shared" si="255"/>
        <v>0</v>
      </c>
      <c r="CC199" s="289" t="str">
        <f t="shared" si="255"/>
        <v>1</v>
      </c>
      <c r="CD199" s="340" t="str">
        <f t="shared" si="255"/>
        <v>0</v>
      </c>
      <c r="CE199" s="341" t="str">
        <f t="shared" si="255"/>
        <v>0</v>
      </c>
      <c r="CF199" s="340" t="str">
        <f t="shared" si="255"/>
        <v>0</v>
      </c>
      <c r="CG199" s="340" t="str">
        <f t="shared" si="255"/>
        <v>0</v>
      </c>
      <c r="CH199" s="340" t="str">
        <f t="shared" si="255"/>
        <v>0</v>
      </c>
      <c r="CI199" s="341" t="str">
        <f t="shared" si="255"/>
        <v>0</v>
      </c>
      <c r="CJ199" s="367"/>
      <c r="CK199" s="367"/>
      <c r="CL199" s="32" t="str">
        <f t="shared" si="223"/>
        <v>9C1B</v>
      </c>
      <c r="CM199" s="285">
        <f t="shared" si="256"/>
        <v>87</v>
      </c>
      <c r="CN199" s="285">
        <f t="shared" si="257"/>
        <v>97</v>
      </c>
      <c r="CO199" s="142">
        <f t="shared" si="258"/>
        <v>73.2</v>
      </c>
      <c r="CP199" s="142">
        <f t="shared" si="259"/>
        <v>22.888888888888889</v>
      </c>
      <c r="CQ199" s="154">
        <f t="shared" si="224"/>
        <v>3</v>
      </c>
      <c r="CR199" s="367"/>
      <c r="CS199" s="170">
        <f t="shared" si="260"/>
        <v>9</v>
      </c>
      <c r="CT199" s="23">
        <f t="shared" si="261"/>
        <v>12</v>
      </c>
      <c r="CU199" s="171">
        <f t="shared" si="262"/>
        <v>1</v>
      </c>
      <c r="CV199" s="23">
        <f t="shared" si="263"/>
        <v>11</v>
      </c>
      <c r="CW199" s="172">
        <f t="shared" si="264"/>
        <v>0</v>
      </c>
      <c r="CX199" s="24">
        <f t="shared" si="265"/>
        <v>6</v>
      </c>
      <c r="CY199" s="267">
        <f t="shared" si="266"/>
        <v>5</v>
      </c>
      <c r="CZ199" s="268">
        <f t="shared" si="267"/>
        <v>7</v>
      </c>
      <c r="DA199" s="267">
        <f t="shared" si="268"/>
        <v>0</v>
      </c>
      <c r="DB199" s="268">
        <f t="shared" si="269"/>
        <v>0</v>
      </c>
      <c r="DC199" s="173">
        <f t="shared" si="270"/>
        <v>6</v>
      </c>
      <c r="DD199" s="26">
        <f t="shared" si="271"/>
        <v>0</v>
      </c>
      <c r="DE199" s="173">
        <f t="shared" si="272"/>
        <v>0</v>
      </c>
      <c r="DF199" s="26">
        <f t="shared" si="273"/>
        <v>6</v>
      </c>
      <c r="DG199" s="326">
        <f t="shared" si="274"/>
        <v>7</v>
      </c>
      <c r="DH199" s="327">
        <f t="shared" si="275"/>
        <v>10</v>
      </c>
      <c r="DI199" s="172">
        <f t="shared" si="276"/>
        <v>4</v>
      </c>
      <c r="DJ199" s="24">
        <f t="shared" si="277"/>
        <v>0</v>
      </c>
      <c r="DK199" s="172"/>
      <c r="DL199" s="19">
        <f t="shared" si="278"/>
        <v>156</v>
      </c>
      <c r="DM199" s="19">
        <f t="shared" si="279"/>
        <v>27</v>
      </c>
      <c r="DN199" s="174">
        <f t="shared" si="280"/>
        <v>6</v>
      </c>
      <c r="DO199" s="278">
        <f t="shared" si="281"/>
        <v>87</v>
      </c>
      <c r="DP199" s="278">
        <f t="shared" si="282"/>
        <v>0</v>
      </c>
      <c r="DQ199" s="20">
        <f t="shared" si="283"/>
        <v>96</v>
      </c>
      <c r="DR199" s="20">
        <f t="shared" si="284"/>
        <v>6</v>
      </c>
      <c r="DS199" s="337">
        <f t="shared" si="285"/>
        <v>122</v>
      </c>
      <c r="DT199" s="174">
        <f t="shared" si="286"/>
        <v>64</v>
      </c>
      <c r="DU199" s="172">
        <f t="shared" si="287"/>
        <v>122</v>
      </c>
      <c r="DV199" s="172"/>
      <c r="DW199" s="172"/>
      <c r="DX199" s="172"/>
      <c r="DY199" s="172"/>
      <c r="DZ199" s="172"/>
      <c r="EA199" s="172"/>
      <c r="EB199" s="172"/>
      <c r="EC199" s="172"/>
      <c r="ED199" s="172"/>
      <c r="EE199" s="172"/>
      <c r="EF199" s="172"/>
      <c r="EG199" s="172"/>
      <c r="EH199" s="172"/>
      <c r="EI199" s="172"/>
      <c r="EJ199" s="172"/>
      <c r="EK199" s="172"/>
      <c r="EL199" s="172"/>
      <c r="EM199" s="172"/>
      <c r="EN199" s="172"/>
      <c r="EO199" s="172"/>
      <c r="EP199" s="172"/>
      <c r="EQ199" s="172"/>
      <c r="ER199" s="172"/>
      <c r="ES199" s="172"/>
      <c r="ET199" s="172"/>
      <c r="EU199" s="172"/>
      <c r="EV199" s="172"/>
      <c r="EW199" s="172"/>
      <c r="EX199" s="172"/>
      <c r="EY199" s="172"/>
      <c r="EZ199" s="172"/>
      <c r="FA199" s="172"/>
      <c r="FB199" s="172"/>
      <c r="FC199" s="172"/>
      <c r="FD199" s="172"/>
      <c r="FE199" s="172"/>
      <c r="FF199" s="172"/>
      <c r="FG199" s="172"/>
      <c r="FH199" s="172"/>
      <c r="FI199" s="172"/>
      <c r="FJ199" s="172"/>
      <c r="FK199" s="172"/>
      <c r="FL199" s="172"/>
      <c r="FM199" s="172"/>
      <c r="FN199" s="172"/>
      <c r="FO199" s="172"/>
      <c r="FP199" s="172"/>
      <c r="FQ199" s="172"/>
      <c r="FR199" s="172"/>
      <c r="FS199" s="172"/>
      <c r="FT199" s="172"/>
      <c r="FU199" s="172"/>
      <c r="FV199" s="172"/>
      <c r="FW199" s="172"/>
      <c r="FX199" s="172"/>
      <c r="FY199" s="172"/>
      <c r="FZ199" s="172"/>
      <c r="GA199" s="172"/>
      <c r="GB199" s="172"/>
      <c r="GC199" s="172"/>
      <c r="GD199" s="172"/>
      <c r="GE199" s="172"/>
      <c r="GF199" s="172"/>
      <c r="GG199" s="172"/>
      <c r="GH199" s="172"/>
      <c r="GI199" s="172"/>
      <c r="GJ199" s="172"/>
      <c r="GK199" s="172"/>
      <c r="GL199" s="172"/>
      <c r="GM199" s="172"/>
      <c r="GN199" s="172"/>
      <c r="GO199" s="172"/>
      <c r="GP199" s="172"/>
      <c r="GQ199" s="172"/>
      <c r="GR199" s="172"/>
      <c r="GS199" s="172"/>
      <c r="GT199" s="172"/>
      <c r="GU199" s="172"/>
      <c r="GV199" s="172"/>
      <c r="GW199" s="172"/>
      <c r="GX199" s="172"/>
      <c r="GY199" s="172"/>
      <c r="GZ199" s="172"/>
      <c r="HA199" s="172"/>
      <c r="HB199" s="172"/>
      <c r="HC199" s="172"/>
      <c r="HD199" s="172"/>
      <c r="HE199" s="172"/>
      <c r="HF199" s="172"/>
      <c r="HG199" s="172"/>
      <c r="HH199" s="172"/>
      <c r="HI199" s="172"/>
      <c r="HJ199" s="172"/>
      <c r="HK199" s="172"/>
      <c r="HL199" s="172"/>
      <c r="HM199" s="172"/>
      <c r="HN199" s="172"/>
      <c r="HO199" s="172"/>
      <c r="HP199" s="172"/>
      <c r="HQ199" s="172"/>
      <c r="HR199" s="172"/>
      <c r="HS199" s="172"/>
      <c r="HT199" s="172"/>
      <c r="HU199" s="172"/>
      <c r="HV199" s="172"/>
      <c r="HW199" s="172"/>
      <c r="HX199" s="172"/>
      <c r="HY199" s="172"/>
      <c r="HZ199" s="172"/>
      <c r="IA199" s="172"/>
      <c r="IB199" s="172"/>
      <c r="IC199" s="172"/>
      <c r="ID199" s="172"/>
      <c r="IE199" s="172"/>
      <c r="IF199" s="172"/>
      <c r="IG199" s="172"/>
      <c r="IH199" s="172"/>
      <c r="II199" s="172"/>
      <c r="IJ199" s="172"/>
      <c r="IK199" s="172"/>
      <c r="IL199" s="172"/>
      <c r="IM199" s="172"/>
      <c r="IN199" s="172"/>
      <c r="IO199" s="172"/>
      <c r="IP199" s="172"/>
      <c r="IQ199" s="172"/>
      <c r="IR199" s="172"/>
      <c r="IS199" s="172"/>
      <c r="IT199" s="172"/>
      <c r="IU199" s="172"/>
      <c r="IV199" s="172"/>
      <c r="IW199" s="172"/>
      <c r="IX199" s="172"/>
      <c r="IY199" s="172"/>
      <c r="IZ199" s="172"/>
      <c r="JA199" s="172"/>
      <c r="JB199" s="172"/>
      <c r="JC199" s="172"/>
      <c r="JD199" s="172"/>
      <c r="JE199" s="172"/>
      <c r="JF199" s="172"/>
      <c r="JG199" s="172"/>
      <c r="JH199" s="172"/>
      <c r="JI199" s="172"/>
      <c r="JJ199" s="172"/>
      <c r="JK199" s="172"/>
      <c r="JL199" s="172"/>
      <c r="JM199" s="172"/>
      <c r="JN199" s="172"/>
      <c r="JO199" s="172"/>
      <c r="JP199" s="172"/>
      <c r="JQ199" s="172"/>
      <c r="JR199" s="172"/>
      <c r="JS199" s="172"/>
      <c r="JT199" s="172"/>
      <c r="JU199" s="172"/>
      <c r="JV199" s="172"/>
      <c r="JW199" s="172"/>
      <c r="JX199" s="172"/>
      <c r="JY199" s="172"/>
      <c r="JZ199" s="172"/>
      <c r="KA199" s="172"/>
      <c r="KB199" s="172"/>
      <c r="KC199" s="172"/>
      <c r="KD199" s="172"/>
      <c r="KE199" s="172"/>
      <c r="KF199" s="172"/>
      <c r="KG199" s="172"/>
      <c r="KH199" s="172"/>
      <c r="KI199" s="172"/>
      <c r="KJ199" s="172"/>
      <c r="KK199" s="172"/>
      <c r="KL199" s="172"/>
      <c r="KM199" s="172"/>
      <c r="KN199" s="172"/>
      <c r="KO199" s="172"/>
      <c r="KP199" s="172"/>
      <c r="KQ199" s="172"/>
      <c r="KR199" s="172"/>
      <c r="KS199" s="172"/>
      <c r="KT199" s="172"/>
      <c r="KU199" s="172"/>
      <c r="KV199" s="172"/>
      <c r="KW199" s="172"/>
      <c r="KX199" s="172"/>
      <c r="KY199" s="172"/>
      <c r="KZ199" s="172"/>
      <c r="LA199" s="172"/>
      <c r="LB199" s="172"/>
      <c r="LC199" s="172"/>
      <c r="LD199" s="172"/>
      <c r="LE199" s="172"/>
      <c r="LF199" s="172"/>
      <c r="LG199" s="172"/>
      <c r="LH199" s="172"/>
      <c r="LI199" s="172"/>
      <c r="LJ199" s="172"/>
      <c r="LK199" s="172"/>
      <c r="LL199" s="172"/>
      <c r="LM199" s="172"/>
      <c r="LN199" s="172"/>
      <c r="LO199" s="172"/>
      <c r="LP199" s="172"/>
      <c r="LQ199" s="172"/>
      <c r="LR199" s="172"/>
      <c r="LS199" s="172"/>
      <c r="LT199" s="172"/>
      <c r="LU199" s="172"/>
      <c r="LV199" s="172"/>
      <c r="LW199" s="172"/>
      <c r="LX199" s="172"/>
      <c r="LY199" s="172"/>
      <c r="LZ199" s="172"/>
      <c r="MA199" s="172"/>
      <c r="MB199" s="172"/>
      <c r="MC199" s="172"/>
      <c r="MD199" s="172"/>
      <c r="ME199" s="172"/>
      <c r="MF199" s="172"/>
      <c r="MG199" s="172"/>
      <c r="MH199" s="172"/>
      <c r="MI199" s="172"/>
      <c r="MJ199" s="172"/>
      <c r="MK199" s="172"/>
      <c r="ML199" s="172"/>
      <c r="MM199" s="172"/>
      <c r="MN199" s="172"/>
      <c r="MO199" s="172"/>
      <c r="MP199" s="172"/>
      <c r="MQ199" s="172"/>
      <c r="MR199" s="172"/>
      <c r="MS199" s="172"/>
      <c r="MT199" s="172"/>
      <c r="MU199" s="172"/>
      <c r="MV199" s="172"/>
      <c r="MW199" s="172"/>
      <c r="MX199" s="172"/>
      <c r="MY199" s="172"/>
      <c r="MZ199" s="172"/>
      <c r="NA199" s="172"/>
      <c r="NB199" s="172"/>
      <c r="NC199" s="172"/>
      <c r="ND199" s="172"/>
      <c r="NE199" s="172"/>
      <c r="NF199" s="172"/>
      <c r="NG199" s="172"/>
      <c r="NH199" s="172"/>
      <c r="NI199" s="172"/>
      <c r="NJ199" s="172"/>
      <c r="NK199" s="172"/>
      <c r="NL199" s="172"/>
      <c r="NM199" s="172"/>
      <c r="NN199" s="172"/>
      <c r="NO199" s="172"/>
      <c r="NP199" s="172"/>
      <c r="NQ199" s="172"/>
      <c r="NR199" s="172"/>
      <c r="NS199" s="172"/>
      <c r="NT199" s="172"/>
      <c r="NU199" s="172"/>
      <c r="NV199" s="172"/>
      <c r="NW199" s="172"/>
      <c r="NX199" s="172"/>
      <c r="NY199" s="172"/>
      <c r="NZ199" s="172"/>
      <c r="OA199" s="172"/>
      <c r="OB199" s="172"/>
      <c r="OC199" s="172"/>
      <c r="OD199" s="172"/>
      <c r="OE199" s="172"/>
      <c r="OF199" s="172"/>
      <c r="OG199" s="172"/>
      <c r="OH199" s="172"/>
      <c r="OI199" s="172"/>
      <c r="OJ199" s="172"/>
      <c r="OK199" s="172"/>
      <c r="OL199" s="172"/>
      <c r="OM199" s="172"/>
      <c r="ON199" s="172"/>
      <c r="OO199" s="172"/>
      <c r="OP199" s="172"/>
      <c r="OQ199" s="172"/>
      <c r="OR199" s="172"/>
      <c r="OS199" s="172"/>
      <c r="OT199" s="172"/>
      <c r="OU199" s="172"/>
      <c r="OV199" s="172"/>
      <c r="OW199" s="172"/>
      <c r="OX199" s="172"/>
      <c r="OY199" s="172"/>
      <c r="OZ199" s="172"/>
      <c r="PA199" s="172"/>
      <c r="PB199" s="172"/>
      <c r="PC199" s="172"/>
      <c r="PD199" s="172"/>
      <c r="PE199" s="172"/>
      <c r="PF199" s="172"/>
      <c r="PG199" s="172"/>
      <c r="PH199" s="172"/>
      <c r="PI199" s="172"/>
      <c r="PJ199" s="172"/>
      <c r="PK199" s="172"/>
      <c r="PL199" s="172"/>
      <c r="PM199" s="172"/>
      <c r="PN199" s="172"/>
      <c r="PO199" s="172"/>
      <c r="PP199" s="172"/>
      <c r="PQ199" s="172"/>
      <c r="PR199" s="172"/>
      <c r="PS199" s="172"/>
      <c r="PT199" s="172"/>
      <c r="PU199" s="172"/>
      <c r="PV199" s="172"/>
      <c r="PW199" s="172"/>
      <c r="PX199" s="172"/>
      <c r="PY199" s="172"/>
      <c r="PZ199" s="172"/>
      <c r="QA199" s="172"/>
      <c r="QB199" s="172"/>
      <c r="QC199" s="172"/>
      <c r="QD199" s="172"/>
      <c r="QE199" s="172"/>
      <c r="QF199" s="172"/>
      <c r="QG199" s="172"/>
      <c r="QH199" s="172"/>
      <c r="QI199" s="172"/>
      <c r="QJ199" s="172"/>
      <c r="QK199" s="172"/>
      <c r="QL199" s="172"/>
      <c r="QM199" s="172"/>
      <c r="QN199" s="172"/>
      <c r="QO199" s="172"/>
      <c r="QP199" s="172"/>
      <c r="QQ199" s="172"/>
      <c r="QR199" s="172"/>
      <c r="QS199" s="172"/>
      <c r="QT199" s="172"/>
      <c r="QU199" s="172"/>
      <c r="QV199" s="172"/>
      <c r="QW199" s="172"/>
      <c r="QX199" s="172"/>
      <c r="QY199" s="172"/>
      <c r="QZ199" s="172"/>
      <c r="RA199" s="172"/>
      <c r="RB199" s="172"/>
      <c r="RC199" s="172"/>
      <c r="RD199" s="172"/>
      <c r="RE199" s="172"/>
      <c r="RF199" s="172"/>
      <c r="RG199" s="172"/>
      <c r="RH199" s="172"/>
      <c r="RI199" s="172"/>
      <c r="RJ199" s="172"/>
      <c r="RK199" s="172"/>
      <c r="RL199" s="172"/>
      <c r="RM199" s="172"/>
      <c r="RN199" s="172"/>
      <c r="RO199" s="172"/>
      <c r="RP199" s="172"/>
      <c r="RQ199" s="172"/>
      <c r="RR199" s="172"/>
      <c r="RS199" s="172"/>
      <c r="RT199" s="172"/>
      <c r="RU199" s="172"/>
      <c r="RV199" s="172"/>
      <c r="RW199" s="172"/>
      <c r="RX199" s="172"/>
      <c r="RY199" s="172"/>
      <c r="RZ199" s="172"/>
      <c r="SA199" s="172"/>
      <c r="SB199" s="172"/>
      <c r="SC199" s="172"/>
      <c r="SD199" s="172"/>
      <c r="SE199" s="172"/>
      <c r="SF199" s="172"/>
      <c r="SG199" s="172"/>
      <c r="SH199" s="172"/>
      <c r="SI199" s="172"/>
      <c r="SJ199" s="172"/>
      <c r="SK199" s="172"/>
      <c r="SL199" s="172"/>
      <c r="SM199" s="172"/>
      <c r="SN199" s="172"/>
      <c r="SO199" s="172"/>
      <c r="SP199" s="172"/>
      <c r="SQ199" s="172"/>
      <c r="SR199" s="172"/>
      <c r="SS199" s="172"/>
      <c r="ST199" s="172"/>
      <c r="SU199" s="172"/>
      <c r="SV199" s="172"/>
      <c r="SW199" s="172"/>
      <c r="SX199" s="172"/>
      <c r="SY199" s="172"/>
      <c r="SZ199" s="172"/>
      <c r="TA199" s="172"/>
      <c r="TB199" s="172"/>
      <c r="TC199" s="172"/>
      <c r="TD199" s="172"/>
      <c r="TE199" s="172"/>
      <c r="TF199" s="172"/>
      <c r="TG199" s="172"/>
      <c r="TH199" s="172"/>
      <c r="TI199" s="172"/>
      <c r="TJ199" s="172"/>
      <c r="TK199" s="172"/>
      <c r="TL199" s="172"/>
      <c r="TM199" s="172"/>
      <c r="TN199" s="172"/>
      <c r="TO199" s="172"/>
      <c r="TP199" s="172"/>
      <c r="TQ199" s="172"/>
      <c r="TR199" s="172"/>
      <c r="TS199" s="172"/>
      <c r="TT199" s="172"/>
      <c r="TU199" s="172"/>
      <c r="TV199" s="172"/>
      <c r="TW199" s="172"/>
      <c r="TX199" s="172"/>
      <c r="TY199" s="172"/>
      <c r="TZ199" s="172"/>
      <c r="UA199" s="172"/>
      <c r="UB199" s="172"/>
      <c r="UC199" s="172"/>
      <c r="UD199" s="172"/>
      <c r="UE199" s="172"/>
      <c r="UF199" s="172"/>
      <c r="UG199" s="172"/>
      <c r="UH199" s="172"/>
      <c r="UI199" s="172"/>
      <c r="UJ199" s="172"/>
      <c r="UK199" s="172"/>
      <c r="UL199" s="172"/>
      <c r="UM199" s="172"/>
      <c r="UN199" s="172"/>
      <c r="UO199" s="172"/>
      <c r="UP199" s="172"/>
      <c r="UQ199" s="172"/>
      <c r="UR199" s="172"/>
      <c r="US199" s="172"/>
      <c r="UT199" s="172"/>
      <c r="UU199" s="172"/>
      <c r="UV199" s="172"/>
      <c r="UW199" s="172"/>
      <c r="UX199" s="172"/>
      <c r="UY199" s="172"/>
      <c r="UZ199" s="172"/>
      <c r="VA199" s="172"/>
      <c r="VB199" s="172"/>
      <c r="VC199" s="172"/>
      <c r="VD199" s="172"/>
      <c r="VE199" s="172"/>
      <c r="VF199" s="172"/>
      <c r="VG199" s="172"/>
      <c r="VH199" s="172"/>
      <c r="VI199" s="172"/>
      <c r="VJ199" s="172"/>
      <c r="VK199" s="172"/>
      <c r="VL199" s="172"/>
      <c r="VM199" s="172"/>
      <c r="VN199" s="172"/>
      <c r="VO199" s="172"/>
      <c r="VP199" s="172"/>
      <c r="VQ199" s="172"/>
      <c r="VR199" s="172"/>
      <c r="VS199" s="172"/>
      <c r="VT199" s="172"/>
      <c r="VU199" s="172"/>
      <c r="VV199" s="172"/>
      <c r="VW199" s="172"/>
      <c r="VX199" s="172"/>
      <c r="VY199" s="172"/>
      <c r="VZ199" s="172"/>
      <c r="WA199" s="172"/>
      <c r="WB199" s="172"/>
      <c r="WC199" s="172"/>
      <c r="WD199" s="172"/>
      <c r="WE199" s="172"/>
      <c r="WF199" s="172"/>
      <c r="WG199" s="172"/>
      <c r="WH199" s="172"/>
      <c r="WI199" s="172"/>
      <c r="WJ199" s="172"/>
      <c r="WK199" s="172"/>
      <c r="WL199" s="172"/>
      <c r="WM199" s="172"/>
      <c r="WN199" s="172"/>
      <c r="WO199" s="172"/>
      <c r="WP199" s="172"/>
      <c r="WQ199" s="172"/>
      <c r="WR199" s="172"/>
      <c r="WS199" s="172"/>
      <c r="WT199" s="172"/>
      <c r="WU199" s="172"/>
      <c r="WV199" s="172"/>
      <c r="WW199" s="172"/>
      <c r="WX199" s="172"/>
      <c r="WY199" s="172"/>
      <c r="WZ199" s="172"/>
      <c r="XA199" s="172"/>
      <c r="XB199" s="172"/>
      <c r="XC199" s="172"/>
      <c r="XD199" s="172"/>
      <c r="XE199" s="172"/>
      <c r="XF199" s="172"/>
      <c r="XG199" s="172"/>
      <c r="XH199" s="172"/>
      <c r="XI199" s="172"/>
      <c r="XJ199" s="172"/>
      <c r="XK199" s="172"/>
      <c r="XL199" s="172"/>
      <c r="XM199" s="172"/>
      <c r="XN199" s="172"/>
      <c r="XO199" s="172"/>
      <c r="XP199" s="172"/>
      <c r="XQ199" s="172"/>
      <c r="XR199" s="172"/>
      <c r="XS199" s="172"/>
      <c r="XT199" s="172"/>
      <c r="XU199" s="172"/>
      <c r="XV199" s="172"/>
      <c r="XW199" s="172"/>
      <c r="XX199" s="172"/>
      <c r="XY199" s="172"/>
      <c r="XZ199" s="172"/>
      <c r="YA199" s="172"/>
      <c r="YB199" s="172"/>
      <c r="YC199" s="172"/>
      <c r="YD199" s="172"/>
      <c r="YE199" s="172"/>
      <c r="YF199" s="172"/>
      <c r="YG199" s="172"/>
      <c r="YH199" s="172"/>
      <c r="YI199" s="172"/>
      <c r="YJ199" s="172"/>
      <c r="YK199" s="172"/>
      <c r="YL199" s="172"/>
      <c r="YM199" s="172"/>
      <c r="YN199" s="172"/>
      <c r="YO199" s="172"/>
      <c r="YP199" s="172"/>
      <c r="YQ199" s="172"/>
      <c r="YR199" s="172"/>
      <c r="YS199" s="172"/>
      <c r="YT199" s="172"/>
      <c r="YU199" s="172"/>
      <c r="YV199" s="172"/>
      <c r="YW199" s="172"/>
      <c r="YX199" s="172"/>
      <c r="YY199" s="172"/>
      <c r="YZ199" s="172"/>
      <c r="ZA199" s="172"/>
      <c r="ZB199" s="172"/>
      <c r="ZC199" s="172"/>
      <c r="ZD199" s="172"/>
      <c r="ZE199" s="172"/>
      <c r="ZF199" s="172"/>
      <c r="ZG199" s="172"/>
      <c r="ZH199" s="172"/>
      <c r="ZI199" s="172"/>
      <c r="ZJ199" s="172"/>
      <c r="ZK199" s="172"/>
      <c r="ZL199" s="172"/>
      <c r="ZM199" s="172"/>
      <c r="ZN199" s="172"/>
      <c r="ZO199" s="172"/>
      <c r="ZP199" s="172"/>
      <c r="ZQ199" s="172"/>
      <c r="ZR199" s="172"/>
      <c r="ZS199" s="172"/>
      <c r="ZT199" s="172"/>
      <c r="ZU199" s="172"/>
      <c r="ZV199" s="172"/>
      <c r="ZW199" s="172"/>
      <c r="ZX199" s="172"/>
      <c r="ZY199" s="172"/>
      <c r="ZZ199" s="172"/>
      <c r="AAA199" s="172"/>
      <c r="AAB199" s="172"/>
      <c r="AAC199" s="172"/>
      <c r="AAD199" s="172"/>
      <c r="AAE199" s="172"/>
      <c r="AAF199" s="172"/>
      <c r="AAG199" s="172"/>
      <c r="AAH199" s="172"/>
      <c r="AAI199" s="172"/>
      <c r="AAJ199" s="172"/>
      <c r="AAK199" s="172"/>
      <c r="AAL199" s="172"/>
      <c r="AAM199" s="172"/>
      <c r="AAN199" s="172"/>
      <c r="AAO199" s="172"/>
      <c r="AAP199" s="172"/>
      <c r="AAQ199" s="172"/>
      <c r="AAR199" s="172"/>
      <c r="AAS199" s="172"/>
      <c r="AAT199" s="172"/>
      <c r="AAU199" s="172"/>
      <c r="AAV199" s="172"/>
      <c r="AAW199" s="172"/>
      <c r="AAX199" s="172"/>
      <c r="AAY199" s="172"/>
      <c r="AAZ199" s="172"/>
      <c r="ABA199" s="172"/>
      <c r="ABB199" s="172"/>
      <c r="ABC199" s="172"/>
      <c r="ABD199" s="172"/>
      <c r="ABE199" s="172"/>
      <c r="ABF199" s="172"/>
      <c r="ABG199" s="172"/>
      <c r="ABH199" s="172"/>
      <c r="ABI199" s="172"/>
      <c r="ABJ199" s="172"/>
      <c r="ABK199" s="172"/>
      <c r="ABL199" s="172"/>
      <c r="ABM199" s="172"/>
      <c r="ABN199" s="172"/>
      <c r="ABO199" s="172"/>
      <c r="ABP199" s="172"/>
      <c r="ABQ199" s="172"/>
      <c r="ABR199" s="172"/>
      <c r="ABS199" s="172"/>
      <c r="ABT199" s="172"/>
      <c r="ABU199" s="172"/>
      <c r="ABV199" s="172"/>
      <c r="ABW199" s="172"/>
      <c r="ABX199" s="172"/>
      <c r="ABY199" s="172"/>
      <c r="ABZ199" s="172"/>
      <c r="ACA199" s="172"/>
      <c r="ACB199" s="172"/>
      <c r="ACC199" s="172"/>
      <c r="ACD199" s="172"/>
      <c r="ACE199" s="172"/>
      <c r="ACF199" s="172"/>
      <c r="ACG199" s="172"/>
      <c r="ACH199" s="172"/>
      <c r="ACI199" s="172"/>
      <c r="ACJ199" s="172"/>
      <c r="ACK199" s="172"/>
      <c r="ACL199" s="172"/>
      <c r="ACM199" s="172"/>
      <c r="ACN199" s="172"/>
      <c r="ACO199" s="172"/>
      <c r="ACP199" s="172"/>
      <c r="ACQ199" s="172"/>
      <c r="ACR199" s="172"/>
      <c r="ACS199" s="172"/>
      <c r="ACT199" s="172"/>
      <c r="ACU199" s="172"/>
      <c r="ACV199" s="172"/>
      <c r="ACW199" s="172"/>
      <c r="ACX199" s="172"/>
      <c r="ACY199" s="172"/>
      <c r="ACZ199" s="172"/>
      <c r="ADA199" s="172"/>
      <c r="ADB199" s="172"/>
      <c r="ADC199" s="172"/>
      <c r="ADD199" s="172"/>
      <c r="ADE199" s="172"/>
      <c r="ADF199" s="172"/>
      <c r="ADG199" s="172"/>
      <c r="ADH199" s="172"/>
      <c r="ADI199" s="172"/>
      <c r="ADJ199" s="172"/>
      <c r="ADK199" s="172"/>
      <c r="ADL199" s="172"/>
      <c r="ADM199" s="172"/>
      <c r="ADN199" s="172"/>
      <c r="ADO199" s="172"/>
      <c r="ADP199" s="172"/>
      <c r="ADQ199" s="172"/>
      <c r="ADR199" s="172"/>
      <c r="ADS199" s="172"/>
      <c r="ADT199" s="172"/>
      <c r="ADU199" s="172"/>
      <c r="ADV199" s="172"/>
      <c r="ADW199" s="172"/>
      <c r="ADX199" s="172"/>
      <c r="ADY199" s="172"/>
      <c r="ADZ199" s="172"/>
      <c r="AEA199" s="172"/>
      <c r="AEB199" s="172"/>
      <c r="AEC199" s="172"/>
      <c r="AED199" s="172"/>
      <c r="AEE199" s="172"/>
      <c r="AEF199" s="172"/>
      <c r="AEG199" s="172"/>
      <c r="AEH199" s="172"/>
      <c r="AEI199" s="172"/>
      <c r="AEJ199" s="172"/>
      <c r="AEK199" s="172"/>
      <c r="AEL199" s="172"/>
      <c r="AEM199" s="172"/>
      <c r="AEN199" s="172"/>
      <c r="AEO199" s="172"/>
      <c r="AEP199" s="172"/>
      <c r="AEQ199" s="172"/>
      <c r="AER199" s="172"/>
      <c r="AES199" s="172"/>
      <c r="AET199" s="172"/>
      <c r="AEU199" s="172"/>
      <c r="AEV199" s="172"/>
      <c r="AEW199" s="172"/>
      <c r="AEX199" s="172"/>
      <c r="AEY199" s="172"/>
      <c r="AEZ199" s="172"/>
      <c r="AFA199" s="172"/>
      <c r="AFB199" s="172"/>
      <c r="AFC199" s="172"/>
      <c r="AFD199" s="172"/>
      <c r="AFE199" s="172"/>
      <c r="AFF199" s="172"/>
      <c r="AFG199" s="172"/>
      <c r="AFH199" s="172"/>
      <c r="AFI199" s="172"/>
      <c r="AFJ199" s="172"/>
      <c r="AFK199" s="172"/>
      <c r="AFL199" s="172"/>
      <c r="AFM199" s="172"/>
      <c r="AFN199" s="172"/>
      <c r="AFO199" s="172"/>
      <c r="AFP199" s="172"/>
      <c r="AFQ199" s="172"/>
      <c r="AFR199" s="172"/>
      <c r="AFS199" s="172"/>
      <c r="AFT199" s="172"/>
      <c r="AFU199" s="172"/>
      <c r="AFV199" s="172"/>
      <c r="AFW199" s="172"/>
      <c r="AFX199" s="172"/>
      <c r="AFY199" s="172"/>
      <c r="AFZ199" s="172"/>
      <c r="AGA199" s="172"/>
      <c r="AGB199" s="172"/>
      <c r="AGC199" s="172"/>
      <c r="AGD199" s="172"/>
      <c r="AGE199" s="172"/>
      <c r="AGF199" s="172"/>
      <c r="AGG199" s="172"/>
      <c r="AGH199" s="172"/>
      <c r="AGI199" s="172"/>
      <c r="AGJ199" s="172"/>
      <c r="AGK199" s="172"/>
      <c r="AGL199" s="172"/>
      <c r="AGM199" s="172"/>
      <c r="AGN199" s="172"/>
      <c r="AGO199" s="172"/>
      <c r="AGP199" s="172"/>
      <c r="AGQ199" s="172"/>
      <c r="AGR199" s="172"/>
      <c r="AGS199" s="172"/>
      <c r="AGT199" s="172"/>
      <c r="AGU199" s="172"/>
      <c r="AGV199" s="172"/>
      <c r="AGW199" s="172"/>
      <c r="AGX199" s="172"/>
      <c r="AGY199" s="172"/>
      <c r="AGZ199" s="172"/>
      <c r="AHA199" s="172"/>
      <c r="AHB199" s="172"/>
      <c r="AHC199" s="172"/>
      <c r="AHD199" s="172"/>
      <c r="AHE199" s="172"/>
      <c r="AHF199" s="172"/>
      <c r="AHG199" s="172"/>
      <c r="AHH199" s="172"/>
      <c r="AHI199" s="172"/>
      <c r="AHJ199" s="172"/>
      <c r="AHK199" s="172"/>
      <c r="AHL199" s="172"/>
      <c r="AHM199" s="172"/>
      <c r="AHN199" s="172"/>
      <c r="AHO199" s="172"/>
      <c r="AHP199" s="172"/>
      <c r="AHQ199" s="172"/>
      <c r="AHR199" s="172"/>
      <c r="AHS199" s="172"/>
      <c r="AHT199" s="172"/>
      <c r="AHU199" s="172"/>
      <c r="AHV199" s="172"/>
      <c r="AHW199" s="172"/>
      <c r="AHX199" s="172"/>
      <c r="AHY199" s="172"/>
      <c r="AHZ199" s="172"/>
      <c r="AIA199" s="172"/>
      <c r="AIB199" s="172"/>
      <c r="AIC199" s="172"/>
      <c r="AID199" s="172"/>
      <c r="AIE199" s="172"/>
      <c r="AIF199" s="172"/>
      <c r="AIG199" s="172"/>
      <c r="AIH199" s="172"/>
      <c r="AII199" s="172"/>
      <c r="AIJ199" s="172"/>
      <c r="AIK199" s="172"/>
      <c r="AIL199" s="172"/>
      <c r="AIM199" s="172"/>
      <c r="AIN199" s="172"/>
      <c r="AIO199" s="172"/>
      <c r="AIP199" s="172"/>
      <c r="AIQ199" s="172"/>
      <c r="AIR199" s="172"/>
      <c r="AIS199" s="172"/>
      <c r="AIT199" s="172"/>
      <c r="AIU199" s="172"/>
      <c r="AIV199" s="172"/>
      <c r="AIW199" s="172"/>
      <c r="AIX199" s="172"/>
      <c r="AIY199" s="172"/>
      <c r="AIZ199" s="172"/>
      <c r="AJA199" s="172"/>
      <c r="AJB199" s="172"/>
      <c r="AJC199" s="172"/>
      <c r="AJD199" s="172"/>
      <c r="AJE199" s="172"/>
      <c r="AJF199" s="172"/>
      <c r="AJG199" s="172"/>
      <c r="AJH199" s="172"/>
      <c r="AJI199" s="172"/>
      <c r="AJJ199" s="172"/>
      <c r="AJK199" s="172"/>
      <c r="AJL199" s="172"/>
      <c r="AJM199" s="172"/>
      <c r="AJN199" s="172"/>
      <c r="AJO199" s="172"/>
      <c r="AJP199" s="172"/>
      <c r="AJQ199" s="172"/>
      <c r="AJR199" s="172"/>
      <c r="AJS199" s="172"/>
      <c r="AJT199" s="172"/>
      <c r="AJU199" s="172"/>
      <c r="AJV199" s="172"/>
      <c r="AJW199" s="172"/>
      <c r="AJX199" s="172"/>
      <c r="AJY199" s="172"/>
      <c r="AJZ199" s="172"/>
      <c r="AKA199" s="172"/>
      <c r="AKB199" s="172"/>
      <c r="AKC199" s="172"/>
      <c r="AKD199" s="172"/>
      <c r="AKE199" s="172"/>
      <c r="AKF199" s="172"/>
      <c r="AKG199" s="172"/>
      <c r="AKH199" s="172"/>
      <c r="AKI199" s="172"/>
      <c r="AKJ199" s="172"/>
      <c r="AKK199" s="172"/>
      <c r="AKL199" s="172"/>
      <c r="AKM199" s="172"/>
      <c r="AKN199" s="172"/>
      <c r="AKO199" s="172"/>
      <c r="AKP199" s="172"/>
      <c r="AKQ199" s="172"/>
      <c r="AKR199" s="172"/>
      <c r="AKS199" s="172"/>
      <c r="AKT199" s="172"/>
      <c r="AKU199" s="172"/>
      <c r="AKV199" s="172"/>
      <c r="AKW199" s="172"/>
      <c r="AKX199" s="172"/>
      <c r="AKY199" s="172"/>
      <c r="AKZ199" s="172"/>
      <c r="ALA199" s="172"/>
      <c r="ALB199" s="172"/>
      <c r="ALC199" s="172"/>
      <c r="ALD199" s="172"/>
      <c r="ALE199" s="172"/>
      <c r="ALF199" s="172"/>
      <c r="ALG199" s="172"/>
      <c r="ALH199" s="172"/>
      <c r="ALI199" s="172"/>
      <c r="ALJ199" s="172"/>
      <c r="ALK199" s="172"/>
      <c r="ALL199" s="172"/>
      <c r="ALM199" s="172"/>
      <c r="ALN199" s="172"/>
      <c r="ALO199" s="172"/>
      <c r="ALP199" s="172"/>
      <c r="ALQ199" s="172"/>
      <c r="ALR199" s="172"/>
      <c r="ALS199" s="172"/>
      <c r="ALT199" s="172"/>
      <c r="ALU199" s="172"/>
      <c r="ALV199" s="172"/>
      <c r="ALW199" s="172"/>
      <c r="ALX199" s="172"/>
      <c r="ALY199" s="172"/>
      <c r="ALZ199" s="172"/>
      <c r="AMA199" s="172"/>
      <c r="AMB199" s="172"/>
      <c r="AMC199" s="172"/>
      <c r="AMD199" s="172"/>
      <c r="AME199" s="172"/>
      <c r="AMF199" s="172"/>
      <c r="AMG199" s="172"/>
      <c r="AMH199" s="172"/>
      <c r="AMI199" s="172"/>
      <c r="AMJ199" s="172"/>
      <c r="AMK199" s="172"/>
      <c r="AML199" s="172"/>
    </row>
    <row r="200" spans="1:1026" s="282" customFormat="1">
      <c r="A200" s="408" t="s">
        <v>659</v>
      </c>
      <c r="B200" s="408" t="s">
        <v>660</v>
      </c>
      <c r="C200" s="154">
        <f t="shared" si="234"/>
        <v>17</v>
      </c>
      <c r="D200" s="167">
        <f t="shared" si="235"/>
        <v>68</v>
      </c>
      <c r="E200" s="166" t="str">
        <f t="shared" si="236"/>
        <v>9C</v>
      </c>
      <c r="F200" s="367" t="str">
        <f t="shared" si="237"/>
        <v>1B</v>
      </c>
      <c r="G200" s="367" t="str">
        <f t="shared" si="238"/>
        <v>0A</v>
      </c>
      <c r="H200" s="367" t="str">
        <f t="shared" si="239"/>
        <v>57</v>
      </c>
      <c r="I200" s="367" t="str">
        <f t="shared" si="240"/>
        <v>00</v>
      </c>
      <c r="J200" s="367" t="str">
        <f t="shared" si="241"/>
        <v>63</v>
      </c>
      <c r="K200" s="367" t="str">
        <f t="shared" si="242"/>
        <v>06</v>
      </c>
      <c r="L200" s="367" t="str">
        <f t="shared" si="243"/>
        <v>81</v>
      </c>
      <c r="M200" s="367" t="str">
        <f t="shared" si="244"/>
        <v>4</v>
      </c>
      <c r="N200" s="367" t="str">
        <f t="shared" si="245"/>
        <v/>
      </c>
      <c r="O200" s="156" t="str">
        <f t="shared" si="246"/>
        <v/>
      </c>
      <c r="P200" s="157" t="str">
        <f t="shared" si="247"/>
        <v>1</v>
      </c>
      <c r="Q200" s="158" t="str">
        <f t="shared" si="247"/>
        <v>0</v>
      </c>
      <c r="R200" s="158" t="str">
        <f t="shared" si="247"/>
        <v>0</v>
      </c>
      <c r="S200" s="159" t="str">
        <f t="shared" si="247"/>
        <v>1</v>
      </c>
      <c r="T200" s="158" t="str">
        <f t="shared" si="247"/>
        <v>1</v>
      </c>
      <c r="U200" s="158" t="str">
        <f t="shared" si="247"/>
        <v>1</v>
      </c>
      <c r="V200" s="158" t="str">
        <f t="shared" si="247"/>
        <v>0</v>
      </c>
      <c r="W200" s="159" t="str">
        <f t="shared" si="247"/>
        <v>0</v>
      </c>
      <c r="X200" s="158" t="str">
        <f t="shared" si="248"/>
        <v>0</v>
      </c>
      <c r="Y200" s="158" t="str">
        <f t="shared" si="248"/>
        <v>0</v>
      </c>
      <c r="Z200" s="158" t="str">
        <f t="shared" si="248"/>
        <v>0</v>
      </c>
      <c r="AA200" s="159" t="str">
        <f t="shared" si="248"/>
        <v>1</v>
      </c>
      <c r="AB200" s="161" t="str">
        <f t="shared" si="248"/>
        <v>1</v>
      </c>
      <c r="AC200" s="161" t="str">
        <f t="shared" si="248"/>
        <v>0</v>
      </c>
      <c r="AD200" s="158" t="str">
        <f t="shared" si="248"/>
        <v>1</v>
      </c>
      <c r="AE200" s="159" t="str">
        <f t="shared" si="248"/>
        <v>1</v>
      </c>
      <c r="AF200" s="367" t="str">
        <f t="shared" si="249"/>
        <v>0</v>
      </c>
      <c r="AG200" s="162" t="str">
        <f t="shared" si="249"/>
        <v>0</v>
      </c>
      <c r="AH200" s="163" t="str">
        <f t="shared" si="249"/>
        <v>0</v>
      </c>
      <c r="AI200" s="165" t="str">
        <f t="shared" si="249"/>
        <v>0</v>
      </c>
      <c r="AJ200" s="164" t="str">
        <f t="shared" si="249"/>
        <v>1</v>
      </c>
      <c r="AK200" s="164" t="str">
        <f t="shared" si="249"/>
        <v>0</v>
      </c>
      <c r="AL200" s="289" t="str">
        <f t="shared" si="249"/>
        <v>1</v>
      </c>
      <c r="AM200" s="165" t="str">
        <f t="shared" si="249"/>
        <v>0</v>
      </c>
      <c r="AN200" s="230" t="str">
        <f t="shared" si="250"/>
        <v>0</v>
      </c>
      <c r="AO200" s="230" t="str">
        <f t="shared" si="250"/>
        <v>1</v>
      </c>
      <c r="AP200" s="230" t="str">
        <f t="shared" si="250"/>
        <v>0</v>
      </c>
      <c r="AQ200" s="231" t="str">
        <f t="shared" si="250"/>
        <v>1</v>
      </c>
      <c r="AR200" s="230" t="str">
        <f t="shared" si="250"/>
        <v>0</v>
      </c>
      <c r="AS200" s="230" t="str">
        <f t="shared" si="250"/>
        <v>1</v>
      </c>
      <c r="AT200" s="230" t="str">
        <f t="shared" si="250"/>
        <v>1</v>
      </c>
      <c r="AU200" s="231" t="str">
        <f t="shared" si="250"/>
        <v>1</v>
      </c>
      <c r="AV200" s="230" t="str">
        <f t="shared" si="251"/>
        <v>0</v>
      </c>
      <c r="AW200" s="232" t="str">
        <f t="shared" si="251"/>
        <v>0</v>
      </c>
      <c r="AX200" s="232" t="str">
        <f t="shared" si="251"/>
        <v>0</v>
      </c>
      <c r="AY200" s="233" t="str">
        <f t="shared" si="251"/>
        <v>0</v>
      </c>
      <c r="AZ200" s="232" t="str">
        <f t="shared" si="251"/>
        <v>0</v>
      </c>
      <c r="BA200" s="232" t="str">
        <f t="shared" si="251"/>
        <v>0</v>
      </c>
      <c r="BB200" s="232" t="str">
        <f t="shared" si="251"/>
        <v>0</v>
      </c>
      <c r="BC200" s="233" t="str">
        <f t="shared" si="251"/>
        <v>0</v>
      </c>
      <c r="BD200" s="168" t="str">
        <f t="shared" si="252"/>
        <v>0</v>
      </c>
      <c r="BE200" s="168" t="str">
        <f t="shared" si="252"/>
        <v>1</v>
      </c>
      <c r="BF200" s="168" t="str">
        <f t="shared" si="252"/>
        <v>1</v>
      </c>
      <c r="BG200" s="169" t="str">
        <f t="shared" si="252"/>
        <v>0</v>
      </c>
      <c r="BH200" s="168" t="str">
        <f t="shared" si="252"/>
        <v>0</v>
      </c>
      <c r="BI200" s="168" t="str">
        <f t="shared" si="252"/>
        <v>0</v>
      </c>
      <c r="BJ200" s="168" t="str">
        <f t="shared" si="252"/>
        <v>1</v>
      </c>
      <c r="BK200" s="169" t="str">
        <f t="shared" si="252"/>
        <v>1</v>
      </c>
      <c r="BL200" s="168" t="str">
        <f t="shared" si="253"/>
        <v>0</v>
      </c>
      <c r="BM200" s="168" t="str">
        <f t="shared" si="253"/>
        <v>0</v>
      </c>
      <c r="BN200" s="168" t="str">
        <f t="shared" si="253"/>
        <v>0</v>
      </c>
      <c r="BO200" s="169" t="str">
        <f t="shared" si="253"/>
        <v>0</v>
      </c>
      <c r="BP200" s="168" t="str">
        <f t="shared" si="253"/>
        <v>0</v>
      </c>
      <c r="BQ200" s="168" t="str">
        <f t="shared" si="253"/>
        <v>1</v>
      </c>
      <c r="BR200" s="168" t="str">
        <f t="shared" si="253"/>
        <v>1</v>
      </c>
      <c r="BS200" s="169" t="str">
        <f t="shared" si="253"/>
        <v>0</v>
      </c>
      <c r="BT200" s="302" t="str">
        <f t="shared" si="254"/>
        <v>1</v>
      </c>
      <c r="BU200" s="302" t="str">
        <f t="shared" si="254"/>
        <v>0</v>
      </c>
      <c r="BV200" s="302" t="str">
        <f t="shared" si="254"/>
        <v>0</v>
      </c>
      <c r="BW200" s="303" t="str">
        <f t="shared" si="254"/>
        <v>0</v>
      </c>
      <c r="BX200" s="302" t="str">
        <f t="shared" si="254"/>
        <v>0</v>
      </c>
      <c r="BY200" s="302" t="str">
        <f t="shared" si="254"/>
        <v>0</v>
      </c>
      <c r="BZ200" s="302" t="str">
        <f t="shared" si="254"/>
        <v>0</v>
      </c>
      <c r="CA200" s="303" t="str">
        <f t="shared" si="254"/>
        <v>1</v>
      </c>
      <c r="CB200" s="164" t="str">
        <f t="shared" si="255"/>
        <v>0</v>
      </c>
      <c r="CC200" s="289" t="str">
        <f t="shared" si="255"/>
        <v>1</v>
      </c>
      <c r="CD200" s="340" t="str">
        <f t="shared" si="255"/>
        <v>0</v>
      </c>
      <c r="CE200" s="341" t="str">
        <f t="shared" si="255"/>
        <v>0</v>
      </c>
      <c r="CF200" s="340" t="str">
        <f t="shared" si="255"/>
        <v>0</v>
      </c>
      <c r="CG200" s="340" t="str">
        <f t="shared" si="255"/>
        <v>0</v>
      </c>
      <c r="CH200" s="340" t="str">
        <f t="shared" si="255"/>
        <v>0</v>
      </c>
      <c r="CI200" s="341" t="str">
        <f t="shared" si="255"/>
        <v>0</v>
      </c>
      <c r="CJ200" s="367"/>
      <c r="CK200" s="367"/>
      <c r="CL200" s="32" t="str">
        <f t="shared" si="223"/>
        <v>9C1B</v>
      </c>
      <c r="CM200" s="285">
        <f t="shared" si="256"/>
        <v>87</v>
      </c>
      <c r="CN200" s="285">
        <f t="shared" si="257"/>
        <v>97</v>
      </c>
      <c r="CO200" s="142">
        <f t="shared" si="258"/>
        <v>73.5</v>
      </c>
      <c r="CP200" s="142">
        <f t="shared" si="259"/>
        <v>23.055555555555557</v>
      </c>
      <c r="CQ200" s="154">
        <f t="shared" si="224"/>
        <v>5</v>
      </c>
      <c r="CR200" s="367"/>
      <c r="CS200" s="170">
        <f t="shared" si="260"/>
        <v>9</v>
      </c>
      <c r="CT200" s="23">
        <f t="shared" si="261"/>
        <v>12</v>
      </c>
      <c r="CU200" s="171">
        <f t="shared" si="262"/>
        <v>1</v>
      </c>
      <c r="CV200" s="23">
        <f t="shared" si="263"/>
        <v>11</v>
      </c>
      <c r="CW200" s="172">
        <f t="shared" si="264"/>
        <v>0</v>
      </c>
      <c r="CX200" s="24">
        <f t="shared" si="265"/>
        <v>10</v>
      </c>
      <c r="CY200" s="267">
        <f t="shared" si="266"/>
        <v>5</v>
      </c>
      <c r="CZ200" s="268">
        <f t="shared" si="267"/>
        <v>7</v>
      </c>
      <c r="DA200" s="267">
        <f t="shared" si="268"/>
        <v>0</v>
      </c>
      <c r="DB200" s="268">
        <f t="shared" si="269"/>
        <v>0</v>
      </c>
      <c r="DC200" s="173">
        <f t="shared" si="270"/>
        <v>6</v>
      </c>
      <c r="DD200" s="26">
        <f t="shared" si="271"/>
        <v>3</v>
      </c>
      <c r="DE200" s="173">
        <f t="shared" si="272"/>
        <v>0</v>
      </c>
      <c r="DF200" s="26">
        <f t="shared" si="273"/>
        <v>6</v>
      </c>
      <c r="DG200" s="326">
        <f t="shared" si="274"/>
        <v>8</v>
      </c>
      <c r="DH200" s="327">
        <f t="shared" si="275"/>
        <v>1</v>
      </c>
      <c r="DI200" s="172">
        <f t="shared" si="276"/>
        <v>4</v>
      </c>
      <c r="DJ200" s="24">
        <f t="shared" si="277"/>
        <v>0</v>
      </c>
      <c r="DK200" s="172"/>
      <c r="DL200" s="19">
        <f t="shared" si="278"/>
        <v>156</v>
      </c>
      <c r="DM200" s="19">
        <f t="shared" si="279"/>
        <v>27</v>
      </c>
      <c r="DN200" s="174">
        <f t="shared" si="280"/>
        <v>10</v>
      </c>
      <c r="DO200" s="278">
        <f t="shared" si="281"/>
        <v>87</v>
      </c>
      <c r="DP200" s="278">
        <f t="shared" si="282"/>
        <v>0</v>
      </c>
      <c r="DQ200" s="20">
        <f t="shared" si="283"/>
        <v>99</v>
      </c>
      <c r="DR200" s="20">
        <f t="shared" si="284"/>
        <v>6</v>
      </c>
      <c r="DS200" s="337">
        <f t="shared" si="285"/>
        <v>129</v>
      </c>
      <c r="DT200" s="174">
        <f t="shared" si="286"/>
        <v>64</v>
      </c>
      <c r="DU200" s="172">
        <f t="shared" si="287"/>
        <v>129</v>
      </c>
      <c r="DV200" s="172"/>
      <c r="DW200" s="172"/>
      <c r="DX200" s="172"/>
      <c r="DY200" s="172"/>
      <c r="DZ200" s="172"/>
      <c r="EA200" s="172"/>
      <c r="EB200" s="172"/>
      <c r="EC200" s="172"/>
      <c r="ED200" s="172"/>
      <c r="EE200" s="172"/>
      <c r="EF200" s="172"/>
      <c r="EG200" s="172"/>
      <c r="EH200" s="172"/>
      <c r="EI200" s="172"/>
      <c r="EJ200" s="172"/>
      <c r="EK200" s="172"/>
      <c r="EL200" s="172"/>
      <c r="EM200" s="172"/>
      <c r="EN200" s="172"/>
      <c r="EO200" s="172"/>
      <c r="EP200" s="172"/>
      <c r="EQ200" s="172"/>
      <c r="ER200" s="172"/>
      <c r="ES200" s="172"/>
      <c r="ET200" s="172"/>
      <c r="EU200" s="172"/>
      <c r="EV200" s="172"/>
      <c r="EW200" s="172"/>
      <c r="EX200" s="172"/>
      <c r="EY200" s="172"/>
      <c r="EZ200" s="172"/>
      <c r="FA200" s="172"/>
      <c r="FB200" s="172"/>
      <c r="FC200" s="172"/>
      <c r="FD200" s="172"/>
      <c r="FE200" s="172"/>
      <c r="FF200" s="172"/>
      <c r="FG200" s="172"/>
      <c r="FH200" s="172"/>
      <c r="FI200" s="172"/>
      <c r="FJ200" s="172"/>
      <c r="FK200" s="172"/>
      <c r="FL200" s="172"/>
      <c r="FM200" s="172"/>
      <c r="FN200" s="172"/>
      <c r="FO200" s="172"/>
      <c r="FP200" s="172"/>
      <c r="FQ200" s="172"/>
      <c r="FR200" s="172"/>
      <c r="FS200" s="172"/>
      <c r="FT200" s="172"/>
      <c r="FU200" s="172"/>
      <c r="FV200" s="172"/>
      <c r="FW200" s="172"/>
      <c r="FX200" s="172"/>
      <c r="FY200" s="172"/>
      <c r="FZ200" s="172"/>
      <c r="GA200" s="172"/>
      <c r="GB200" s="172"/>
      <c r="GC200" s="172"/>
      <c r="GD200" s="172"/>
      <c r="GE200" s="172"/>
      <c r="GF200" s="172"/>
      <c r="GG200" s="172"/>
      <c r="GH200" s="172"/>
      <c r="GI200" s="172"/>
      <c r="GJ200" s="172"/>
      <c r="GK200" s="172"/>
      <c r="GL200" s="172"/>
      <c r="GM200" s="172"/>
      <c r="GN200" s="172"/>
      <c r="GO200" s="172"/>
      <c r="GP200" s="172"/>
      <c r="GQ200" s="172"/>
      <c r="GR200" s="172"/>
      <c r="GS200" s="172"/>
      <c r="GT200" s="172"/>
      <c r="GU200" s="172"/>
      <c r="GV200" s="172"/>
      <c r="GW200" s="172"/>
      <c r="GX200" s="172"/>
      <c r="GY200" s="172"/>
      <c r="GZ200" s="172"/>
      <c r="HA200" s="172"/>
      <c r="HB200" s="172"/>
      <c r="HC200" s="172"/>
      <c r="HD200" s="172"/>
      <c r="HE200" s="172"/>
      <c r="HF200" s="172"/>
      <c r="HG200" s="172"/>
      <c r="HH200" s="172"/>
      <c r="HI200" s="172"/>
      <c r="HJ200" s="172"/>
      <c r="HK200" s="172"/>
      <c r="HL200" s="172"/>
      <c r="HM200" s="172"/>
      <c r="HN200" s="172"/>
      <c r="HO200" s="172"/>
      <c r="HP200" s="172"/>
      <c r="HQ200" s="172"/>
      <c r="HR200" s="172"/>
      <c r="HS200" s="172"/>
      <c r="HT200" s="172"/>
      <c r="HU200" s="172"/>
      <c r="HV200" s="172"/>
      <c r="HW200" s="172"/>
      <c r="HX200" s="172"/>
      <c r="HY200" s="172"/>
      <c r="HZ200" s="172"/>
      <c r="IA200" s="172"/>
      <c r="IB200" s="172"/>
      <c r="IC200" s="172"/>
      <c r="ID200" s="172"/>
      <c r="IE200" s="172"/>
      <c r="IF200" s="172"/>
      <c r="IG200" s="172"/>
      <c r="IH200" s="172"/>
      <c r="II200" s="172"/>
      <c r="IJ200" s="172"/>
      <c r="IK200" s="172"/>
      <c r="IL200" s="172"/>
      <c r="IM200" s="172"/>
      <c r="IN200" s="172"/>
      <c r="IO200" s="172"/>
      <c r="IP200" s="172"/>
      <c r="IQ200" s="172"/>
      <c r="IR200" s="172"/>
      <c r="IS200" s="172"/>
      <c r="IT200" s="172"/>
      <c r="IU200" s="172"/>
      <c r="IV200" s="172"/>
      <c r="IW200" s="172"/>
      <c r="IX200" s="172"/>
      <c r="IY200" s="172"/>
      <c r="IZ200" s="172"/>
      <c r="JA200" s="172"/>
      <c r="JB200" s="172"/>
      <c r="JC200" s="172"/>
      <c r="JD200" s="172"/>
      <c r="JE200" s="172"/>
      <c r="JF200" s="172"/>
      <c r="JG200" s="172"/>
      <c r="JH200" s="172"/>
      <c r="JI200" s="172"/>
      <c r="JJ200" s="172"/>
      <c r="JK200" s="172"/>
      <c r="JL200" s="172"/>
      <c r="JM200" s="172"/>
      <c r="JN200" s="172"/>
      <c r="JO200" s="172"/>
      <c r="JP200" s="172"/>
      <c r="JQ200" s="172"/>
      <c r="JR200" s="172"/>
      <c r="JS200" s="172"/>
      <c r="JT200" s="172"/>
      <c r="JU200" s="172"/>
      <c r="JV200" s="172"/>
      <c r="JW200" s="172"/>
      <c r="JX200" s="172"/>
      <c r="JY200" s="172"/>
      <c r="JZ200" s="172"/>
      <c r="KA200" s="172"/>
      <c r="KB200" s="172"/>
      <c r="KC200" s="172"/>
      <c r="KD200" s="172"/>
      <c r="KE200" s="172"/>
      <c r="KF200" s="172"/>
      <c r="KG200" s="172"/>
      <c r="KH200" s="172"/>
      <c r="KI200" s="172"/>
      <c r="KJ200" s="172"/>
      <c r="KK200" s="172"/>
      <c r="KL200" s="172"/>
      <c r="KM200" s="172"/>
      <c r="KN200" s="172"/>
      <c r="KO200" s="172"/>
      <c r="KP200" s="172"/>
      <c r="KQ200" s="172"/>
      <c r="KR200" s="172"/>
      <c r="KS200" s="172"/>
      <c r="KT200" s="172"/>
      <c r="KU200" s="172"/>
      <c r="KV200" s="172"/>
      <c r="KW200" s="172"/>
      <c r="KX200" s="172"/>
      <c r="KY200" s="172"/>
      <c r="KZ200" s="172"/>
      <c r="LA200" s="172"/>
      <c r="LB200" s="172"/>
      <c r="LC200" s="172"/>
      <c r="LD200" s="172"/>
      <c r="LE200" s="172"/>
      <c r="LF200" s="172"/>
      <c r="LG200" s="172"/>
      <c r="LH200" s="172"/>
      <c r="LI200" s="172"/>
      <c r="LJ200" s="172"/>
      <c r="LK200" s="172"/>
      <c r="LL200" s="172"/>
      <c r="LM200" s="172"/>
      <c r="LN200" s="172"/>
      <c r="LO200" s="172"/>
      <c r="LP200" s="172"/>
      <c r="LQ200" s="172"/>
      <c r="LR200" s="172"/>
      <c r="LS200" s="172"/>
      <c r="LT200" s="172"/>
      <c r="LU200" s="172"/>
      <c r="LV200" s="172"/>
      <c r="LW200" s="172"/>
      <c r="LX200" s="172"/>
      <c r="LY200" s="172"/>
      <c r="LZ200" s="172"/>
      <c r="MA200" s="172"/>
      <c r="MB200" s="172"/>
      <c r="MC200" s="172"/>
      <c r="MD200" s="172"/>
      <c r="ME200" s="172"/>
      <c r="MF200" s="172"/>
      <c r="MG200" s="172"/>
      <c r="MH200" s="172"/>
      <c r="MI200" s="172"/>
      <c r="MJ200" s="172"/>
      <c r="MK200" s="172"/>
      <c r="ML200" s="172"/>
      <c r="MM200" s="172"/>
      <c r="MN200" s="172"/>
      <c r="MO200" s="172"/>
      <c r="MP200" s="172"/>
      <c r="MQ200" s="172"/>
      <c r="MR200" s="172"/>
      <c r="MS200" s="172"/>
      <c r="MT200" s="172"/>
      <c r="MU200" s="172"/>
      <c r="MV200" s="172"/>
      <c r="MW200" s="172"/>
      <c r="MX200" s="172"/>
      <c r="MY200" s="172"/>
      <c r="MZ200" s="172"/>
      <c r="NA200" s="172"/>
      <c r="NB200" s="172"/>
      <c r="NC200" s="172"/>
      <c r="ND200" s="172"/>
      <c r="NE200" s="172"/>
      <c r="NF200" s="172"/>
      <c r="NG200" s="172"/>
      <c r="NH200" s="172"/>
      <c r="NI200" s="172"/>
      <c r="NJ200" s="172"/>
      <c r="NK200" s="172"/>
      <c r="NL200" s="172"/>
      <c r="NM200" s="172"/>
      <c r="NN200" s="172"/>
      <c r="NO200" s="172"/>
      <c r="NP200" s="172"/>
      <c r="NQ200" s="172"/>
      <c r="NR200" s="172"/>
      <c r="NS200" s="172"/>
      <c r="NT200" s="172"/>
      <c r="NU200" s="172"/>
      <c r="NV200" s="172"/>
      <c r="NW200" s="172"/>
      <c r="NX200" s="172"/>
      <c r="NY200" s="172"/>
      <c r="NZ200" s="172"/>
      <c r="OA200" s="172"/>
      <c r="OB200" s="172"/>
      <c r="OC200" s="172"/>
      <c r="OD200" s="172"/>
      <c r="OE200" s="172"/>
      <c r="OF200" s="172"/>
      <c r="OG200" s="172"/>
      <c r="OH200" s="172"/>
      <c r="OI200" s="172"/>
      <c r="OJ200" s="172"/>
      <c r="OK200" s="172"/>
      <c r="OL200" s="172"/>
      <c r="OM200" s="172"/>
      <c r="ON200" s="172"/>
      <c r="OO200" s="172"/>
      <c r="OP200" s="172"/>
      <c r="OQ200" s="172"/>
      <c r="OR200" s="172"/>
      <c r="OS200" s="172"/>
      <c r="OT200" s="172"/>
      <c r="OU200" s="172"/>
      <c r="OV200" s="172"/>
      <c r="OW200" s="172"/>
      <c r="OX200" s="172"/>
      <c r="OY200" s="172"/>
      <c r="OZ200" s="172"/>
      <c r="PA200" s="172"/>
      <c r="PB200" s="172"/>
      <c r="PC200" s="172"/>
      <c r="PD200" s="172"/>
      <c r="PE200" s="172"/>
      <c r="PF200" s="172"/>
      <c r="PG200" s="172"/>
      <c r="PH200" s="172"/>
      <c r="PI200" s="172"/>
      <c r="PJ200" s="172"/>
      <c r="PK200" s="172"/>
      <c r="PL200" s="172"/>
      <c r="PM200" s="172"/>
      <c r="PN200" s="172"/>
      <c r="PO200" s="172"/>
      <c r="PP200" s="172"/>
      <c r="PQ200" s="172"/>
      <c r="PR200" s="172"/>
      <c r="PS200" s="172"/>
      <c r="PT200" s="172"/>
      <c r="PU200" s="172"/>
      <c r="PV200" s="172"/>
      <c r="PW200" s="172"/>
      <c r="PX200" s="172"/>
      <c r="PY200" s="172"/>
      <c r="PZ200" s="172"/>
      <c r="QA200" s="172"/>
      <c r="QB200" s="172"/>
      <c r="QC200" s="172"/>
      <c r="QD200" s="172"/>
      <c r="QE200" s="172"/>
      <c r="QF200" s="172"/>
      <c r="QG200" s="172"/>
      <c r="QH200" s="172"/>
      <c r="QI200" s="172"/>
      <c r="QJ200" s="172"/>
      <c r="QK200" s="172"/>
      <c r="QL200" s="172"/>
      <c r="QM200" s="172"/>
      <c r="QN200" s="172"/>
      <c r="QO200" s="172"/>
      <c r="QP200" s="172"/>
      <c r="QQ200" s="172"/>
      <c r="QR200" s="172"/>
      <c r="QS200" s="172"/>
      <c r="QT200" s="172"/>
      <c r="QU200" s="172"/>
      <c r="QV200" s="172"/>
      <c r="QW200" s="172"/>
      <c r="QX200" s="172"/>
      <c r="QY200" s="172"/>
      <c r="QZ200" s="172"/>
      <c r="RA200" s="172"/>
      <c r="RB200" s="172"/>
      <c r="RC200" s="172"/>
      <c r="RD200" s="172"/>
      <c r="RE200" s="172"/>
      <c r="RF200" s="172"/>
      <c r="RG200" s="172"/>
      <c r="RH200" s="172"/>
      <c r="RI200" s="172"/>
      <c r="RJ200" s="172"/>
      <c r="RK200" s="172"/>
      <c r="RL200" s="172"/>
      <c r="RM200" s="172"/>
      <c r="RN200" s="172"/>
      <c r="RO200" s="172"/>
      <c r="RP200" s="172"/>
      <c r="RQ200" s="172"/>
      <c r="RR200" s="172"/>
      <c r="RS200" s="172"/>
      <c r="RT200" s="172"/>
      <c r="RU200" s="172"/>
      <c r="RV200" s="172"/>
      <c r="RW200" s="172"/>
      <c r="RX200" s="172"/>
      <c r="RY200" s="172"/>
      <c r="RZ200" s="172"/>
      <c r="SA200" s="172"/>
      <c r="SB200" s="172"/>
      <c r="SC200" s="172"/>
      <c r="SD200" s="172"/>
      <c r="SE200" s="172"/>
      <c r="SF200" s="172"/>
      <c r="SG200" s="172"/>
      <c r="SH200" s="172"/>
      <c r="SI200" s="172"/>
      <c r="SJ200" s="172"/>
      <c r="SK200" s="172"/>
      <c r="SL200" s="172"/>
      <c r="SM200" s="172"/>
      <c r="SN200" s="172"/>
      <c r="SO200" s="172"/>
      <c r="SP200" s="172"/>
      <c r="SQ200" s="172"/>
      <c r="SR200" s="172"/>
      <c r="SS200" s="172"/>
      <c r="ST200" s="172"/>
      <c r="SU200" s="172"/>
      <c r="SV200" s="172"/>
      <c r="SW200" s="172"/>
      <c r="SX200" s="172"/>
      <c r="SY200" s="172"/>
      <c r="SZ200" s="172"/>
      <c r="TA200" s="172"/>
      <c r="TB200" s="172"/>
      <c r="TC200" s="172"/>
      <c r="TD200" s="172"/>
      <c r="TE200" s="172"/>
      <c r="TF200" s="172"/>
      <c r="TG200" s="172"/>
      <c r="TH200" s="172"/>
      <c r="TI200" s="172"/>
      <c r="TJ200" s="172"/>
      <c r="TK200" s="172"/>
      <c r="TL200" s="172"/>
      <c r="TM200" s="172"/>
      <c r="TN200" s="172"/>
      <c r="TO200" s="172"/>
      <c r="TP200" s="172"/>
      <c r="TQ200" s="172"/>
      <c r="TR200" s="172"/>
      <c r="TS200" s="172"/>
      <c r="TT200" s="172"/>
      <c r="TU200" s="172"/>
      <c r="TV200" s="172"/>
      <c r="TW200" s="172"/>
      <c r="TX200" s="172"/>
      <c r="TY200" s="172"/>
      <c r="TZ200" s="172"/>
      <c r="UA200" s="172"/>
      <c r="UB200" s="172"/>
      <c r="UC200" s="172"/>
      <c r="UD200" s="172"/>
      <c r="UE200" s="172"/>
      <c r="UF200" s="172"/>
      <c r="UG200" s="172"/>
      <c r="UH200" s="172"/>
      <c r="UI200" s="172"/>
      <c r="UJ200" s="172"/>
      <c r="UK200" s="172"/>
      <c r="UL200" s="172"/>
      <c r="UM200" s="172"/>
      <c r="UN200" s="172"/>
      <c r="UO200" s="172"/>
      <c r="UP200" s="172"/>
      <c r="UQ200" s="172"/>
      <c r="UR200" s="172"/>
      <c r="US200" s="172"/>
      <c r="UT200" s="172"/>
      <c r="UU200" s="172"/>
      <c r="UV200" s="172"/>
      <c r="UW200" s="172"/>
      <c r="UX200" s="172"/>
      <c r="UY200" s="172"/>
      <c r="UZ200" s="172"/>
      <c r="VA200" s="172"/>
      <c r="VB200" s="172"/>
      <c r="VC200" s="172"/>
      <c r="VD200" s="172"/>
      <c r="VE200" s="172"/>
      <c r="VF200" s="172"/>
      <c r="VG200" s="172"/>
      <c r="VH200" s="172"/>
      <c r="VI200" s="172"/>
      <c r="VJ200" s="172"/>
      <c r="VK200" s="172"/>
      <c r="VL200" s="172"/>
      <c r="VM200" s="172"/>
      <c r="VN200" s="172"/>
      <c r="VO200" s="172"/>
      <c r="VP200" s="172"/>
      <c r="VQ200" s="172"/>
      <c r="VR200" s="172"/>
      <c r="VS200" s="172"/>
      <c r="VT200" s="172"/>
      <c r="VU200" s="172"/>
      <c r="VV200" s="172"/>
      <c r="VW200" s="172"/>
      <c r="VX200" s="172"/>
      <c r="VY200" s="172"/>
      <c r="VZ200" s="172"/>
      <c r="WA200" s="172"/>
      <c r="WB200" s="172"/>
      <c r="WC200" s="172"/>
      <c r="WD200" s="172"/>
      <c r="WE200" s="172"/>
      <c r="WF200" s="172"/>
      <c r="WG200" s="172"/>
      <c r="WH200" s="172"/>
      <c r="WI200" s="172"/>
      <c r="WJ200" s="172"/>
      <c r="WK200" s="172"/>
      <c r="WL200" s="172"/>
      <c r="WM200" s="172"/>
      <c r="WN200" s="172"/>
      <c r="WO200" s="172"/>
      <c r="WP200" s="172"/>
      <c r="WQ200" s="172"/>
      <c r="WR200" s="172"/>
      <c r="WS200" s="172"/>
      <c r="WT200" s="172"/>
      <c r="WU200" s="172"/>
      <c r="WV200" s="172"/>
      <c r="WW200" s="172"/>
      <c r="WX200" s="172"/>
      <c r="WY200" s="172"/>
      <c r="WZ200" s="172"/>
      <c r="XA200" s="172"/>
      <c r="XB200" s="172"/>
      <c r="XC200" s="172"/>
      <c r="XD200" s="172"/>
      <c r="XE200" s="172"/>
      <c r="XF200" s="172"/>
      <c r="XG200" s="172"/>
      <c r="XH200" s="172"/>
      <c r="XI200" s="172"/>
      <c r="XJ200" s="172"/>
      <c r="XK200" s="172"/>
      <c r="XL200" s="172"/>
      <c r="XM200" s="172"/>
      <c r="XN200" s="172"/>
      <c r="XO200" s="172"/>
      <c r="XP200" s="172"/>
      <c r="XQ200" s="172"/>
      <c r="XR200" s="172"/>
      <c r="XS200" s="172"/>
      <c r="XT200" s="172"/>
      <c r="XU200" s="172"/>
      <c r="XV200" s="172"/>
      <c r="XW200" s="172"/>
      <c r="XX200" s="172"/>
      <c r="XY200" s="172"/>
      <c r="XZ200" s="172"/>
      <c r="YA200" s="172"/>
      <c r="YB200" s="172"/>
      <c r="YC200" s="172"/>
      <c r="YD200" s="172"/>
      <c r="YE200" s="172"/>
      <c r="YF200" s="172"/>
      <c r="YG200" s="172"/>
      <c r="YH200" s="172"/>
      <c r="YI200" s="172"/>
      <c r="YJ200" s="172"/>
      <c r="YK200" s="172"/>
      <c r="YL200" s="172"/>
      <c r="YM200" s="172"/>
      <c r="YN200" s="172"/>
      <c r="YO200" s="172"/>
      <c r="YP200" s="172"/>
      <c r="YQ200" s="172"/>
      <c r="YR200" s="172"/>
      <c r="YS200" s="172"/>
      <c r="YT200" s="172"/>
      <c r="YU200" s="172"/>
      <c r="YV200" s="172"/>
      <c r="YW200" s="172"/>
      <c r="YX200" s="172"/>
      <c r="YY200" s="172"/>
      <c r="YZ200" s="172"/>
      <c r="ZA200" s="172"/>
      <c r="ZB200" s="172"/>
      <c r="ZC200" s="172"/>
      <c r="ZD200" s="172"/>
      <c r="ZE200" s="172"/>
      <c r="ZF200" s="172"/>
      <c r="ZG200" s="172"/>
      <c r="ZH200" s="172"/>
      <c r="ZI200" s="172"/>
      <c r="ZJ200" s="172"/>
      <c r="ZK200" s="172"/>
      <c r="ZL200" s="172"/>
      <c r="ZM200" s="172"/>
      <c r="ZN200" s="172"/>
      <c r="ZO200" s="172"/>
      <c r="ZP200" s="172"/>
      <c r="ZQ200" s="172"/>
      <c r="ZR200" s="172"/>
      <c r="ZS200" s="172"/>
      <c r="ZT200" s="172"/>
      <c r="ZU200" s="172"/>
      <c r="ZV200" s="172"/>
      <c r="ZW200" s="172"/>
      <c r="ZX200" s="172"/>
      <c r="ZY200" s="172"/>
      <c r="ZZ200" s="172"/>
      <c r="AAA200" s="172"/>
      <c r="AAB200" s="172"/>
      <c r="AAC200" s="172"/>
      <c r="AAD200" s="172"/>
      <c r="AAE200" s="172"/>
      <c r="AAF200" s="172"/>
      <c r="AAG200" s="172"/>
      <c r="AAH200" s="172"/>
      <c r="AAI200" s="172"/>
      <c r="AAJ200" s="172"/>
      <c r="AAK200" s="172"/>
      <c r="AAL200" s="172"/>
      <c r="AAM200" s="172"/>
      <c r="AAN200" s="172"/>
      <c r="AAO200" s="172"/>
      <c r="AAP200" s="172"/>
      <c r="AAQ200" s="172"/>
      <c r="AAR200" s="172"/>
      <c r="AAS200" s="172"/>
      <c r="AAT200" s="172"/>
      <c r="AAU200" s="172"/>
      <c r="AAV200" s="172"/>
      <c r="AAW200" s="172"/>
      <c r="AAX200" s="172"/>
      <c r="AAY200" s="172"/>
      <c r="AAZ200" s="172"/>
      <c r="ABA200" s="172"/>
      <c r="ABB200" s="172"/>
      <c r="ABC200" s="172"/>
      <c r="ABD200" s="172"/>
      <c r="ABE200" s="172"/>
      <c r="ABF200" s="172"/>
      <c r="ABG200" s="172"/>
      <c r="ABH200" s="172"/>
      <c r="ABI200" s="172"/>
      <c r="ABJ200" s="172"/>
      <c r="ABK200" s="172"/>
      <c r="ABL200" s="172"/>
      <c r="ABM200" s="172"/>
      <c r="ABN200" s="172"/>
      <c r="ABO200" s="172"/>
      <c r="ABP200" s="172"/>
      <c r="ABQ200" s="172"/>
      <c r="ABR200" s="172"/>
      <c r="ABS200" s="172"/>
      <c r="ABT200" s="172"/>
      <c r="ABU200" s="172"/>
      <c r="ABV200" s="172"/>
      <c r="ABW200" s="172"/>
      <c r="ABX200" s="172"/>
      <c r="ABY200" s="172"/>
      <c r="ABZ200" s="172"/>
      <c r="ACA200" s="172"/>
      <c r="ACB200" s="172"/>
      <c r="ACC200" s="172"/>
      <c r="ACD200" s="172"/>
      <c r="ACE200" s="172"/>
      <c r="ACF200" s="172"/>
      <c r="ACG200" s="172"/>
      <c r="ACH200" s="172"/>
      <c r="ACI200" s="172"/>
      <c r="ACJ200" s="172"/>
      <c r="ACK200" s="172"/>
      <c r="ACL200" s="172"/>
      <c r="ACM200" s="172"/>
      <c r="ACN200" s="172"/>
      <c r="ACO200" s="172"/>
      <c r="ACP200" s="172"/>
      <c r="ACQ200" s="172"/>
      <c r="ACR200" s="172"/>
      <c r="ACS200" s="172"/>
      <c r="ACT200" s="172"/>
      <c r="ACU200" s="172"/>
      <c r="ACV200" s="172"/>
      <c r="ACW200" s="172"/>
      <c r="ACX200" s="172"/>
      <c r="ACY200" s="172"/>
      <c r="ACZ200" s="172"/>
      <c r="ADA200" s="172"/>
      <c r="ADB200" s="172"/>
      <c r="ADC200" s="172"/>
      <c r="ADD200" s="172"/>
      <c r="ADE200" s="172"/>
      <c r="ADF200" s="172"/>
      <c r="ADG200" s="172"/>
      <c r="ADH200" s="172"/>
      <c r="ADI200" s="172"/>
      <c r="ADJ200" s="172"/>
      <c r="ADK200" s="172"/>
      <c r="ADL200" s="172"/>
      <c r="ADM200" s="172"/>
      <c r="ADN200" s="172"/>
      <c r="ADO200" s="172"/>
      <c r="ADP200" s="172"/>
      <c r="ADQ200" s="172"/>
      <c r="ADR200" s="172"/>
      <c r="ADS200" s="172"/>
      <c r="ADT200" s="172"/>
      <c r="ADU200" s="172"/>
      <c r="ADV200" s="172"/>
      <c r="ADW200" s="172"/>
      <c r="ADX200" s="172"/>
      <c r="ADY200" s="172"/>
      <c r="ADZ200" s="172"/>
      <c r="AEA200" s="172"/>
      <c r="AEB200" s="172"/>
      <c r="AEC200" s="172"/>
      <c r="AED200" s="172"/>
      <c r="AEE200" s="172"/>
      <c r="AEF200" s="172"/>
      <c r="AEG200" s="172"/>
      <c r="AEH200" s="172"/>
      <c r="AEI200" s="172"/>
      <c r="AEJ200" s="172"/>
      <c r="AEK200" s="172"/>
      <c r="AEL200" s="172"/>
      <c r="AEM200" s="172"/>
      <c r="AEN200" s="172"/>
      <c r="AEO200" s="172"/>
      <c r="AEP200" s="172"/>
      <c r="AEQ200" s="172"/>
      <c r="AER200" s="172"/>
      <c r="AES200" s="172"/>
      <c r="AET200" s="172"/>
      <c r="AEU200" s="172"/>
      <c r="AEV200" s="172"/>
      <c r="AEW200" s="172"/>
      <c r="AEX200" s="172"/>
      <c r="AEY200" s="172"/>
      <c r="AEZ200" s="172"/>
      <c r="AFA200" s="172"/>
      <c r="AFB200" s="172"/>
      <c r="AFC200" s="172"/>
      <c r="AFD200" s="172"/>
      <c r="AFE200" s="172"/>
      <c r="AFF200" s="172"/>
      <c r="AFG200" s="172"/>
      <c r="AFH200" s="172"/>
      <c r="AFI200" s="172"/>
      <c r="AFJ200" s="172"/>
      <c r="AFK200" s="172"/>
      <c r="AFL200" s="172"/>
      <c r="AFM200" s="172"/>
      <c r="AFN200" s="172"/>
      <c r="AFO200" s="172"/>
      <c r="AFP200" s="172"/>
      <c r="AFQ200" s="172"/>
      <c r="AFR200" s="172"/>
      <c r="AFS200" s="172"/>
      <c r="AFT200" s="172"/>
      <c r="AFU200" s="172"/>
      <c r="AFV200" s="172"/>
      <c r="AFW200" s="172"/>
      <c r="AFX200" s="172"/>
      <c r="AFY200" s="172"/>
      <c r="AFZ200" s="172"/>
      <c r="AGA200" s="172"/>
      <c r="AGB200" s="172"/>
      <c r="AGC200" s="172"/>
      <c r="AGD200" s="172"/>
      <c r="AGE200" s="172"/>
      <c r="AGF200" s="172"/>
      <c r="AGG200" s="172"/>
      <c r="AGH200" s="172"/>
      <c r="AGI200" s="172"/>
      <c r="AGJ200" s="172"/>
      <c r="AGK200" s="172"/>
      <c r="AGL200" s="172"/>
      <c r="AGM200" s="172"/>
      <c r="AGN200" s="172"/>
      <c r="AGO200" s="172"/>
      <c r="AGP200" s="172"/>
      <c r="AGQ200" s="172"/>
      <c r="AGR200" s="172"/>
      <c r="AGS200" s="172"/>
      <c r="AGT200" s="172"/>
      <c r="AGU200" s="172"/>
      <c r="AGV200" s="172"/>
      <c r="AGW200" s="172"/>
      <c r="AGX200" s="172"/>
      <c r="AGY200" s="172"/>
      <c r="AGZ200" s="172"/>
      <c r="AHA200" s="172"/>
      <c r="AHB200" s="172"/>
      <c r="AHC200" s="172"/>
      <c r="AHD200" s="172"/>
      <c r="AHE200" s="172"/>
      <c r="AHF200" s="172"/>
      <c r="AHG200" s="172"/>
      <c r="AHH200" s="172"/>
      <c r="AHI200" s="172"/>
      <c r="AHJ200" s="172"/>
      <c r="AHK200" s="172"/>
      <c r="AHL200" s="172"/>
      <c r="AHM200" s="172"/>
      <c r="AHN200" s="172"/>
      <c r="AHO200" s="172"/>
      <c r="AHP200" s="172"/>
      <c r="AHQ200" s="172"/>
      <c r="AHR200" s="172"/>
      <c r="AHS200" s="172"/>
      <c r="AHT200" s="172"/>
      <c r="AHU200" s="172"/>
      <c r="AHV200" s="172"/>
      <c r="AHW200" s="172"/>
      <c r="AHX200" s="172"/>
      <c r="AHY200" s="172"/>
      <c r="AHZ200" s="172"/>
      <c r="AIA200" s="172"/>
      <c r="AIB200" s="172"/>
      <c r="AIC200" s="172"/>
      <c r="AID200" s="172"/>
      <c r="AIE200" s="172"/>
      <c r="AIF200" s="172"/>
      <c r="AIG200" s="172"/>
      <c r="AIH200" s="172"/>
      <c r="AII200" s="172"/>
      <c r="AIJ200" s="172"/>
      <c r="AIK200" s="172"/>
      <c r="AIL200" s="172"/>
      <c r="AIM200" s="172"/>
      <c r="AIN200" s="172"/>
      <c r="AIO200" s="172"/>
      <c r="AIP200" s="172"/>
      <c r="AIQ200" s="172"/>
      <c r="AIR200" s="172"/>
      <c r="AIS200" s="172"/>
      <c r="AIT200" s="172"/>
      <c r="AIU200" s="172"/>
      <c r="AIV200" s="172"/>
      <c r="AIW200" s="172"/>
      <c r="AIX200" s="172"/>
      <c r="AIY200" s="172"/>
      <c r="AIZ200" s="172"/>
      <c r="AJA200" s="172"/>
      <c r="AJB200" s="172"/>
      <c r="AJC200" s="172"/>
      <c r="AJD200" s="172"/>
      <c r="AJE200" s="172"/>
      <c r="AJF200" s="172"/>
      <c r="AJG200" s="172"/>
      <c r="AJH200" s="172"/>
      <c r="AJI200" s="172"/>
      <c r="AJJ200" s="172"/>
      <c r="AJK200" s="172"/>
      <c r="AJL200" s="172"/>
      <c r="AJM200" s="172"/>
      <c r="AJN200" s="172"/>
      <c r="AJO200" s="172"/>
      <c r="AJP200" s="172"/>
      <c r="AJQ200" s="172"/>
      <c r="AJR200" s="172"/>
      <c r="AJS200" s="172"/>
      <c r="AJT200" s="172"/>
      <c r="AJU200" s="172"/>
      <c r="AJV200" s="172"/>
      <c r="AJW200" s="172"/>
      <c r="AJX200" s="172"/>
      <c r="AJY200" s="172"/>
      <c r="AJZ200" s="172"/>
      <c r="AKA200" s="172"/>
      <c r="AKB200" s="172"/>
      <c r="AKC200" s="172"/>
      <c r="AKD200" s="172"/>
      <c r="AKE200" s="172"/>
      <c r="AKF200" s="172"/>
      <c r="AKG200" s="172"/>
      <c r="AKH200" s="172"/>
      <c r="AKI200" s="172"/>
      <c r="AKJ200" s="172"/>
      <c r="AKK200" s="172"/>
      <c r="AKL200" s="172"/>
      <c r="AKM200" s="172"/>
      <c r="AKN200" s="172"/>
      <c r="AKO200" s="172"/>
      <c r="AKP200" s="172"/>
      <c r="AKQ200" s="172"/>
      <c r="AKR200" s="172"/>
      <c r="AKS200" s="172"/>
      <c r="AKT200" s="172"/>
      <c r="AKU200" s="172"/>
      <c r="AKV200" s="172"/>
      <c r="AKW200" s="172"/>
      <c r="AKX200" s="172"/>
      <c r="AKY200" s="172"/>
      <c r="AKZ200" s="172"/>
      <c r="ALA200" s="172"/>
      <c r="ALB200" s="172"/>
      <c r="ALC200" s="172"/>
      <c r="ALD200" s="172"/>
      <c r="ALE200" s="172"/>
      <c r="ALF200" s="172"/>
      <c r="ALG200" s="172"/>
      <c r="ALH200" s="172"/>
      <c r="ALI200" s="172"/>
      <c r="ALJ200" s="172"/>
      <c r="ALK200" s="172"/>
      <c r="ALL200" s="172"/>
      <c r="ALM200" s="172"/>
      <c r="ALN200" s="172"/>
      <c r="ALO200" s="172"/>
      <c r="ALP200" s="172"/>
      <c r="ALQ200" s="172"/>
      <c r="ALR200" s="172"/>
      <c r="ALS200" s="172"/>
      <c r="ALT200" s="172"/>
      <c r="ALU200" s="172"/>
      <c r="ALV200" s="172"/>
      <c r="ALW200" s="172"/>
      <c r="ALX200" s="172"/>
      <c r="ALY200" s="172"/>
      <c r="ALZ200" s="172"/>
      <c r="AMA200" s="172"/>
      <c r="AMB200" s="172"/>
      <c r="AMC200" s="172"/>
      <c r="AMD200" s="172"/>
      <c r="AME200" s="172"/>
      <c r="AMF200" s="172"/>
      <c r="AMG200" s="172"/>
      <c r="AMH200" s="172"/>
      <c r="AMI200" s="172"/>
      <c r="AMJ200" s="172"/>
      <c r="AMK200" s="172"/>
      <c r="AML200" s="172"/>
    </row>
    <row r="201" spans="1:1026" s="282" customFormat="1">
      <c r="A201" s="408" t="s">
        <v>661</v>
      </c>
      <c r="B201" s="408" t="s">
        <v>662</v>
      </c>
      <c r="C201" s="154">
        <f t="shared" si="234"/>
        <v>17</v>
      </c>
      <c r="D201" s="167">
        <f t="shared" si="235"/>
        <v>68</v>
      </c>
      <c r="E201" s="166" t="str">
        <f t="shared" si="236"/>
        <v>9C</v>
      </c>
      <c r="F201" s="367" t="str">
        <f t="shared" si="237"/>
        <v>1B</v>
      </c>
      <c r="G201" s="367" t="str">
        <f t="shared" si="238"/>
        <v>0C</v>
      </c>
      <c r="H201" s="367" t="str">
        <f t="shared" si="239"/>
        <v>57</v>
      </c>
      <c r="I201" s="367" t="str">
        <f t="shared" si="240"/>
        <v>00</v>
      </c>
      <c r="J201" s="367" t="str">
        <f t="shared" si="241"/>
        <v>64</v>
      </c>
      <c r="K201" s="367" t="str">
        <f t="shared" si="242"/>
        <v>06</v>
      </c>
      <c r="L201" s="367" t="str">
        <f t="shared" si="243"/>
        <v>84</v>
      </c>
      <c r="M201" s="367" t="str">
        <f t="shared" si="244"/>
        <v>4</v>
      </c>
      <c r="N201" s="367" t="str">
        <f t="shared" si="245"/>
        <v/>
      </c>
      <c r="O201" s="156" t="str">
        <f t="shared" si="246"/>
        <v/>
      </c>
      <c r="P201" s="157" t="str">
        <f t="shared" si="247"/>
        <v>1</v>
      </c>
      <c r="Q201" s="158" t="str">
        <f t="shared" si="247"/>
        <v>0</v>
      </c>
      <c r="R201" s="158" t="str">
        <f t="shared" si="247"/>
        <v>0</v>
      </c>
      <c r="S201" s="159" t="str">
        <f t="shared" si="247"/>
        <v>1</v>
      </c>
      <c r="T201" s="158" t="str">
        <f t="shared" si="247"/>
        <v>1</v>
      </c>
      <c r="U201" s="158" t="str">
        <f t="shared" si="247"/>
        <v>1</v>
      </c>
      <c r="V201" s="158" t="str">
        <f t="shared" si="247"/>
        <v>0</v>
      </c>
      <c r="W201" s="159" t="str">
        <f t="shared" si="247"/>
        <v>0</v>
      </c>
      <c r="X201" s="158" t="str">
        <f t="shared" si="248"/>
        <v>0</v>
      </c>
      <c r="Y201" s="158" t="str">
        <f t="shared" si="248"/>
        <v>0</v>
      </c>
      <c r="Z201" s="158" t="str">
        <f t="shared" si="248"/>
        <v>0</v>
      </c>
      <c r="AA201" s="159" t="str">
        <f t="shared" si="248"/>
        <v>1</v>
      </c>
      <c r="AB201" s="161" t="str">
        <f t="shared" si="248"/>
        <v>1</v>
      </c>
      <c r="AC201" s="161" t="str">
        <f t="shared" si="248"/>
        <v>0</v>
      </c>
      <c r="AD201" s="158" t="str">
        <f t="shared" si="248"/>
        <v>1</v>
      </c>
      <c r="AE201" s="159" t="str">
        <f t="shared" si="248"/>
        <v>1</v>
      </c>
      <c r="AF201" s="367" t="str">
        <f t="shared" si="249"/>
        <v>0</v>
      </c>
      <c r="AG201" s="162" t="str">
        <f t="shared" si="249"/>
        <v>0</v>
      </c>
      <c r="AH201" s="163" t="str">
        <f t="shared" si="249"/>
        <v>0</v>
      </c>
      <c r="AI201" s="165" t="str">
        <f t="shared" si="249"/>
        <v>0</v>
      </c>
      <c r="AJ201" s="164" t="str">
        <f t="shared" si="249"/>
        <v>1</v>
      </c>
      <c r="AK201" s="164" t="str">
        <f t="shared" si="249"/>
        <v>1</v>
      </c>
      <c r="AL201" s="289" t="str">
        <f t="shared" si="249"/>
        <v>0</v>
      </c>
      <c r="AM201" s="165" t="str">
        <f t="shared" si="249"/>
        <v>0</v>
      </c>
      <c r="AN201" s="230" t="str">
        <f t="shared" si="250"/>
        <v>0</v>
      </c>
      <c r="AO201" s="230" t="str">
        <f t="shared" si="250"/>
        <v>1</v>
      </c>
      <c r="AP201" s="230" t="str">
        <f t="shared" si="250"/>
        <v>0</v>
      </c>
      <c r="AQ201" s="231" t="str">
        <f t="shared" si="250"/>
        <v>1</v>
      </c>
      <c r="AR201" s="230" t="str">
        <f t="shared" si="250"/>
        <v>0</v>
      </c>
      <c r="AS201" s="230" t="str">
        <f t="shared" si="250"/>
        <v>1</v>
      </c>
      <c r="AT201" s="230" t="str">
        <f t="shared" si="250"/>
        <v>1</v>
      </c>
      <c r="AU201" s="231" t="str">
        <f t="shared" si="250"/>
        <v>1</v>
      </c>
      <c r="AV201" s="230" t="str">
        <f t="shared" si="251"/>
        <v>0</v>
      </c>
      <c r="AW201" s="232" t="str">
        <f t="shared" si="251"/>
        <v>0</v>
      </c>
      <c r="AX201" s="232" t="str">
        <f t="shared" si="251"/>
        <v>0</v>
      </c>
      <c r="AY201" s="233" t="str">
        <f t="shared" si="251"/>
        <v>0</v>
      </c>
      <c r="AZ201" s="232" t="str">
        <f t="shared" si="251"/>
        <v>0</v>
      </c>
      <c r="BA201" s="232" t="str">
        <f t="shared" si="251"/>
        <v>0</v>
      </c>
      <c r="BB201" s="232" t="str">
        <f t="shared" si="251"/>
        <v>0</v>
      </c>
      <c r="BC201" s="233" t="str">
        <f t="shared" si="251"/>
        <v>0</v>
      </c>
      <c r="BD201" s="168" t="str">
        <f t="shared" si="252"/>
        <v>0</v>
      </c>
      <c r="BE201" s="168" t="str">
        <f t="shared" si="252"/>
        <v>1</v>
      </c>
      <c r="BF201" s="168" t="str">
        <f t="shared" si="252"/>
        <v>1</v>
      </c>
      <c r="BG201" s="169" t="str">
        <f t="shared" si="252"/>
        <v>0</v>
      </c>
      <c r="BH201" s="168" t="str">
        <f t="shared" si="252"/>
        <v>0</v>
      </c>
      <c r="BI201" s="168" t="str">
        <f t="shared" si="252"/>
        <v>1</v>
      </c>
      <c r="BJ201" s="168" t="str">
        <f t="shared" si="252"/>
        <v>0</v>
      </c>
      <c r="BK201" s="169" t="str">
        <f t="shared" si="252"/>
        <v>0</v>
      </c>
      <c r="BL201" s="168" t="str">
        <f t="shared" si="253"/>
        <v>0</v>
      </c>
      <c r="BM201" s="168" t="str">
        <f t="shared" si="253"/>
        <v>0</v>
      </c>
      <c r="BN201" s="168" t="str">
        <f t="shared" si="253"/>
        <v>0</v>
      </c>
      <c r="BO201" s="169" t="str">
        <f t="shared" si="253"/>
        <v>0</v>
      </c>
      <c r="BP201" s="168" t="str">
        <f t="shared" si="253"/>
        <v>0</v>
      </c>
      <c r="BQ201" s="168" t="str">
        <f t="shared" si="253"/>
        <v>1</v>
      </c>
      <c r="BR201" s="168" t="str">
        <f t="shared" si="253"/>
        <v>1</v>
      </c>
      <c r="BS201" s="169" t="str">
        <f t="shared" si="253"/>
        <v>0</v>
      </c>
      <c r="BT201" s="302" t="str">
        <f t="shared" si="254"/>
        <v>1</v>
      </c>
      <c r="BU201" s="302" t="str">
        <f t="shared" si="254"/>
        <v>0</v>
      </c>
      <c r="BV201" s="302" t="str">
        <f t="shared" si="254"/>
        <v>0</v>
      </c>
      <c r="BW201" s="303" t="str">
        <f t="shared" si="254"/>
        <v>0</v>
      </c>
      <c r="BX201" s="302" t="str">
        <f t="shared" si="254"/>
        <v>0</v>
      </c>
      <c r="BY201" s="302" t="str">
        <f t="shared" si="254"/>
        <v>1</v>
      </c>
      <c r="BZ201" s="302" t="str">
        <f t="shared" si="254"/>
        <v>0</v>
      </c>
      <c r="CA201" s="303" t="str">
        <f t="shared" si="254"/>
        <v>0</v>
      </c>
      <c r="CB201" s="164" t="str">
        <f t="shared" si="255"/>
        <v>0</v>
      </c>
      <c r="CC201" s="289" t="str">
        <f t="shared" si="255"/>
        <v>1</v>
      </c>
      <c r="CD201" s="340" t="str">
        <f t="shared" si="255"/>
        <v>0</v>
      </c>
      <c r="CE201" s="341" t="str">
        <f t="shared" si="255"/>
        <v>0</v>
      </c>
      <c r="CF201" s="340" t="str">
        <f t="shared" si="255"/>
        <v>0</v>
      </c>
      <c r="CG201" s="340" t="str">
        <f t="shared" si="255"/>
        <v>0</v>
      </c>
      <c r="CH201" s="340" t="str">
        <f t="shared" si="255"/>
        <v>0</v>
      </c>
      <c r="CI201" s="341" t="str">
        <f t="shared" si="255"/>
        <v>0</v>
      </c>
      <c r="CJ201" s="367"/>
      <c r="CK201" s="367"/>
      <c r="CL201" s="32" t="str">
        <f t="shared" si="223"/>
        <v>9C1B</v>
      </c>
      <c r="CM201" s="285">
        <f t="shared" si="256"/>
        <v>87</v>
      </c>
      <c r="CN201" s="285">
        <f t="shared" si="257"/>
        <v>97</v>
      </c>
      <c r="CO201" s="142">
        <f t="shared" si="258"/>
        <v>73.599999999999994</v>
      </c>
      <c r="CP201" s="142">
        <f t="shared" si="259"/>
        <v>23.111111111111107</v>
      </c>
      <c r="CQ201" s="154">
        <f t="shared" si="224"/>
        <v>6</v>
      </c>
      <c r="CR201" s="367"/>
      <c r="CS201" s="170">
        <f t="shared" si="260"/>
        <v>9</v>
      </c>
      <c r="CT201" s="23">
        <f t="shared" si="261"/>
        <v>12</v>
      </c>
      <c r="CU201" s="171">
        <f t="shared" si="262"/>
        <v>1</v>
      </c>
      <c r="CV201" s="23">
        <f t="shared" si="263"/>
        <v>11</v>
      </c>
      <c r="CW201" s="172">
        <f t="shared" si="264"/>
        <v>0</v>
      </c>
      <c r="CX201" s="24">
        <f t="shared" si="265"/>
        <v>12</v>
      </c>
      <c r="CY201" s="267">
        <f t="shared" si="266"/>
        <v>5</v>
      </c>
      <c r="CZ201" s="268">
        <f t="shared" si="267"/>
        <v>7</v>
      </c>
      <c r="DA201" s="267">
        <f t="shared" si="268"/>
        <v>0</v>
      </c>
      <c r="DB201" s="268">
        <f t="shared" si="269"/>
        <v>0</v>
      </c>
      <c r="DC201" s="173">
        <f t="shared" si="270"/>
        <v>6</v>
      </c>
      <c r="DD201" s="26">
        <f t="shared" si="271"/>
        <v>4</v>
      </c>
      <c r="DE201" s="173">
        <f t="shared" si="272"/>
        <v>0</v>
      </c>
      <c r="DF201" s="26">
        <f t="shared" si="273"/>
        <v>6</v>
      </c>
      <c r="DG201" s="326">
        <f t="shared" si="274"/>
        <v>8</v>
      </c>
      <c r="DH201" s="327">
        <f t="shared" si="275"/>
        <v>4</v>
      </c>
      <c r="DI201" s="172">
        <f t="shared" si="276"/>
        <v>4</v>
      </c>
      <c r="DJ201" s="24">
        <f t="shared" si="277"/>
        <v>0</v>
      </c>
      <c r="DK201" s="172"/>
      <c r="DL201" s="19">
        <f t="shared" si="278"/>
        <v>156</v>
      </c>
      <c r="DM201" s="19">
        <f t="shared" si="279"/>
        <v>27</v>
      </c>
      <c r="DN201" s="174">
        <f t="shared" si="280"/>
        <v>12</v>
      </c>
      <c r="DO201" s="278">
        <f t="shared" si="281"/>
        <v>87</v>
      </c>
      <c r="DP201" s="278">
        <f t="shared" si="282"/>
        <v>0</v>
      </c>
      <c r="DQ201" s="20">
        <f t="shared" si="283"/>
        <v>100</v>
      </c>
      <c r="DR201" s="20">
        <f t="shared" si="284"/>
        <v>6</v>
      </c>
      <c r="DS201" s="337">
        <f t="shared" si="285"/>
        <v>132</v>
      </c>
      <c r="DT201" s="174">
        <f t="shared" si="286"/>
        <v>64</v>
      </c>
      <c r="DU201" s="172">
        <f t="shared" si="287"/>
        <v>132</v>
      </c>
      <c r="DV201" s="172"/>
      <c r="DW201" s="172"/>
      <c r="DX201" s="172"/>
      <c r="DY201" s="172"/>
      <c r="DZ201" s="172"/>
      <c r="EA201" s="172"/>
      <c r="EB201" s="172"/>
      <c r="EC201" s="172"/>
      <c r="ED201" s="172"/>
      <c r="EE201" s="172"/>
      <c r="EF201" s="172"/>
      <c r="EG201" s="172"/>
      <c r="EH201" s="172"/>
      <c r="EI201" s="172"/>
      <c r="EJ201" s="172"/>
      <c r="EK201" s="172"/>
      <c r="EL201" s="172"/>
      <c r="EM201" s="172"/>
      <c r="EN201" s="172"/>
      <c r="EO201" s="172"/>
      <c r="EP201" s="172"/>
      <c r="EQ201" s="172"/>
      <c r="ER201" s="172"/>
      <c r="ES201" s="172"/>
      <c r="ET201" s="172"/>
      <c r="EU201" s="172"/>
      <c r="EV201" s="172"/>
      <c r="EW201" s="172"/>
      <c r="EX201" s="172"/>
      <c r="EY201" s="172"/>
      <c r="EZ201" s="172"/>
      <c r="FA201" s="172"/>
      <c r="FB201" s="172"/>
      <c r="FC201" s="172"/>
      <c r="FD201" s="172"/>
      <c r="FE201" s="172"/>
      <c r="FF201" s="172"/>
      <c r="FG201" s="172"/>
      <c r="FH201" s="172"/>
      <c r="FI201" s="172"/>
      <c r="FJ201" s="172"/>
      <c r="FK201" s="172"/>
      <c r="FL201" s="172"/>
      <c r="FM201" s="172"/>
      <c r="FN201" s="172"/>
      <c r="FO201" s="172"/>
      <c r="FP201" s="172"/>
      <c r="FQ201" s="172"/>
      <c r="FR201" s="172"/>
      <c r="FS201" s="172"/>
      <c r="FT201" s="172"/>
      <c r="FU201" s="172"/>
      <c r="FV201" s="172"/>
      <c r="FW201" s="172"/>
      <c r="FX201" s="172"/>
      <c r="FY201" s="172"/>
      <c r="FZ201" s="172"/>
      <c r="GA201" s="172"/>
      <c r="GB201" s="172"/>
      <c r="GC201" s="172"/>
      <c r="GD201" s="172"/>
      <c r="GE201" s="172"/>
      <c r="GF201" s="172"/>
      <c r="GG201" s="172"/>
      <c r="GH201" s="172"/>
      <c r="GI201" s="172"/>
      <c r="GJ201" s="172"/>
      <c r="GK201" s="172"/>
      <c r="GL201" s="172"/>
      <c r="GM201" s="172"/>
      <c r="GN201" s="172"/>
      <c r="GO201" s="172"/>
      <c r="GP201" s="172"/>
      <c r="GQ201" s="172"/>
      <c r="GR201" s="172"/>
      <c r="GS201" s="172"/>
      <c r="GT201" s="172"/>
      <c r="GU201" s="172"/>
      <c r="GV201" s="172"/>
      <c r="GW201" s="172"/>
      <c r="GX201" s="172"/>
      <c r="GY201" s="172"/>
      <c r="GZ201" s="172"/>
      <c r="HA201" s="172"/>
      <c r="HB201" s="172"/>
      <c r="HC201" s="172"/>
      <c r="HD201" s="172"/>
      <c r="HE201" s="172"/>
      <c r="HF201" s="172"/>
      <c r="HG201" s="172"/>
      <c r="HH201" s="172"/>
      <c r="HI201" s="172"/>
      <c r="HJ201" s="172"/>
      <c r="HK201" s="172"/>
      <c r="HL201" s="172"/>
      <c r="HM201" s="172"/>
      <c r="HN201" s="172"/>
      <c r="HO201" s="172"/>
      <c r="HP201" s="172"/>
      <c r="HQ201" s="172"/>
      <c r="HR201" s="172"/>
      <c r="HS201" s="172"/>
      <c r="HT201" s="172"/>
      <c r="HU201" s="172"/>
      <c r="HV201" s="172"/>
      <c r="HW201" s="172"/>
      <c r="HX201" s="172"/>
      <c r="HY201" s="172"/>
      <c r="HZ201" s="172"/>
      <c r="IA201" s="172"/>
      <c r="IB201" s="172"/>
      <c r="IC201" s="172"/>
      <c r="ID201" s="172"/>
      <c r="IE201" s="172"/>
      <c r="IF201" s="172"/>
      <c r="IG201" s="172"/>
      <c r="IH201" s="172"/>
      <c r="II201" s="172"/>
      <c r="IJ201" s="172"/>
      <c r="IK201" s="172"/>
      <c r="IL201" s="172"/>
      <c r="IM201" s="172"/>
      <c r="IN201" s="172"/>
      <c r="IO201" s="172"/>
      <c r="IP201" s="172"/>
      <c r="IQ201" s="172"/>
      <c r="IR201" s="172"/>
      <c r="IS201" s="172"/>
      <c r="IT201" s="172"/>
      <c r="IU201" s="172"/>
      <c r="IV201" s="172"/>
      <c r="IW201" s="172"/>
      <c r="IX201" s="172"/>
      <c r="IY201" s="172"/>
      <c r="IZ201" s="172"/>
      <c r="JA201" s="172"/>
      <c r="JB201" s="172"/>
      <c r="JC201" s="172"/>
      <c r="JD201" s="172"/>
      <c r="JE201" s="172"/>
      <c r="JF201" s="172"/>
      <c r="JG201" s="172"/>
      <c r="JH201" s="172"/>
      <c r="JI201" s="172"/>
      <c r="JJ201" s="172"/>
      <c r="JK201" s="172"/>
      <c r="JL201" s="172"/>
      <c r="JM201" s="172"/>
      <c r="JN201" s="172"/>
      <c r="JO201" s="172"/>
      <c r="JP201" s="172"/>
      <c r="JQ201" s="172"/>
      <c r="JR201" s="172"/>
      <c r="JS201" s="172"/>
      <c r="JT201" s="172"/>
      <c r="JU201" s="172"/>
      <c r="JV201" s="172"/>
      <c r="JW201" s="172"/>
      <c r="JX201" s="172"/>
      <c r="JY201" s="172"/>
      <c r="JZ201" s="172"/>
      <c r="KA201" s="172"/>
      <c r="KB201" s="172"/>
      <c r="KC201" s="172"/>
      <c r="KD201" s="172"/>
      <c r="KE201" s="172"/>
      <c r="KF201" s="172"/>
      <c r="KG201" s="172"/>
      <c r="KH201" s="172"/>
      <c r="KI201" s="172"/>
      <c r="KJ201" s="172"/>
      <c r="KK201" s="172"/>
      <c r="KL201" s="172"/>
      <c r="KM201" s="172"/>
      <c r="KN201" s="172"/>
      <c r="KO201" s="172"/>
      <c r="KP201" s="172"/>
      <c r="KQ201" s="172"/>
      <c r="KR201" s="172"/>
      <c r="KS201" s="172"/>
      <c r="KT201" s="172"/>
      <c r="KU201" s="172"/>
      <c r="KV201" s="172"/>
      <c r="KW201" s="172"/>
      <c r="KX201" s="172"/>
      <c r="KY201" s="172"/>
      <c r="KZ201" s="172"/>
      <c r="LA201" s="172"/>
      <c r="LB201" s="172"/>
      <c r="LC201" s="172"/>
      <c r="LD201" s="172"/>
      <c r="LE201" s="172"/>
      <c r="LF201" s="172"/>
      <c r="LG201" s="172"/>
      <c r="LH201" s="172"/>
      <c r="LI201" s="172"/>
      <c r="LJ201" s="172"/>
      <c r="LK201" s="172"/>
      <c r="LL201" s="172"/>
      <c r="LM201" s="172"/>
      <c r="LN201" s="172"/>
      <c r="LO201" s="172"/>
      <c r="LP201" s="172"/>
      <c r="LQ201" s="172"/>
      <c r="LR201" s="172"/>
      <c r="LS201" s="172"/>
      <c r="LT201" s="172"/>
      <c r="LU201" s="172"/>
      <c r="LV201" s="172"/>
      <c r="LW201" s="172"/>
      <c r="LX201" s="172"/>
      <c r="LY201" s="172"/>
      <c r="LZ201" s="172"/>
      <c r="MA201" s="172"/>
      <c r="MB201" s="172"/>
      <c r="MC201" s="172"/>
      <c r="MD201" s="172"/>
      <c r="ME201" s="172"/>
      <c r="MF201" s="172"/>
      <c r="MG201" s="172"/>
      <c r="MH201" s="172"/>
      <c r="MI201" s="172"/>
      <c r="MJ201" s="172"/>
      <c r="MK201" s="172"/>
      <c r="ML201" s="172"/>
      <c r="MM201" s="172"/>
      <c r="MN201" s="172"/>
      <c r="MO201" s="172"/>
      <c r="MP201" s="172"/>
      <c r="MQ201" s="172"/>
      <c r="MR201" s="172"/>
      <c r="MS201" s="172"/>
      <c r="MT201" s="172"/>
      <c r="MU201" s="172"/>
      <c r="MV201" s="172"/>
      <c r="MW201" s="172"/>
      <c r="MX201" s="172"/>
      <c r="MY201" s="172"/>
      <c r="MZ201" s="172"/>
      <c r="NA201" s="172"/>
      <c r="NB201" s="172"/>
      <c r="NC201" s="172"/>
      <c r="ND201" s="172"/>
      <c r="NE201" s="172"/>
      <c r="NF201" s="172"/>
      <c r="NG201" s="172"/>
      <c r="NH201" s="172"/>
      <c r="NI201" s="172"/>
      <c r="NJ201" s="172"/>
      <c r="NK201" s="172"/>
      <c r="NL201" s="172"/>
      <c r="NM201" s="172"/>
      <c r="NN201" s="172"/>
      <c r="NO201" s="172"/>
      <c r="NP201" s="172"/>
      <c r="NQ201" s="172"/>
      <c r="NR201" s="172"/>
      <c r="NS201" s="172"/>
      <c r="NT201" s="172"/>
      <c r="NU201" s="172"/>
      <c r="NV201" s="172"/>
      <c r="NW201" s="172"/>
      <c r="NX201" s="172"/>
      <c r="NY201" s="172"/>
      <c r="NZ201" s="172"/>
      <c r="OA201" s="172"/>
      <c r="OB201" s="172"/>
      <c r="OC201" s="172"/>
      <c r="OD201" s="172"/>
      <c r="OE201" s="172"/>
      <c r="OF201" s="172"/>
      <c r="OG201" s="172"/>
      <c r="OH201" s="172"/>
      <c r="OI201" s="172"/>
      <c r="OJ201" s="172"/>
      <c r="OK201" s="172"/>
      <c r="OL201" s="172"/>
      <c r="OM201" s="172"/>
      <c r="ON201" s="172"/>
      <c r="OO201" s="172"/>
      <c r="OP201" s="172"/>
      <c r="OQ201" s="172"/>
      <c r="OR201" s="172"/>
      <c r="OS201" s="172"/>
      <c r="OT201" s="172"/>
      <c r="OU201" s="172"/>
      <c r="OV201" s="172"/>
      <c r="OW201" s="172"/>
      <c r="OX201" s="172"/>
      <c r="OY201" s="172"/>
      <c r="OZ201" s="172"/>
      <c r="PA201" s="172"/>
      <c r="PB201" s="172"/>
      <c r="PC201" s="172"/>
      <c r="PD201" s="172"/>
      <c r="PE201" s="172"/>
      <c r="PF201" s="172"/>
      <c r="PG201" s="172"/>
      <c r="PH201" s="172"/>
      <c r="PI201" s="172"/>
      <c r="PJ201" s="172"/>
      <c r="PK201" s="172"/>
      <c r="PL201" s="172"/>
      <c r="PM201" s="172"/>
      <c r="PN201" s="172"/>
      <c r="PO201" s="172"/>
      <c r="PP201" s="172"/>
      <c r="PQ201" s="172"/>
      <c r="PR201" s="172"/>
      <c r="PS201" s="172"/>
      <c r="PT201" s="172"/>
      <c r="PU201" s="172"/>
      <c r="PV201" s="172"/>
      <c r="PW201" s="172"/>
      <c r="PX201" s="172"/>
      <c r="PY201" s="172"/>
      <c r="PZ201" s="172"/>
      <c r="QA201" s="172"/>
      <c r="QB201" s="172"/>
      <c r="QC201" s="172"/>
      <c r="QD201" s="172"/>
      <c r="QE201" s="172"/>
      <c r="QF201" s="172"/>
      <c r="QG201" s="172"/>
      <c r="QH201" s="172"/>
      <c r="QI201" s="172"/>
      <c r="QJ201" s="172"/>
      <c r="QK201" s="172"/>
      <c r="QL201" s="172"/>
      <c r="QM201" s="172"/>
      <c r="QN201" s="172"/>
      <c r="QO201" s="172"/>
      <c r="QP201" s="172"/>
      <c r="QQ201" s="172"/>
      <c r="QR201" s="172"/>
      <c r="QS201" s="172"/>
      <c r="QT201" s="172"/>
      <c r="QU201" s="172"/>
      <c r="QV201" s="172"/>
      <c r="QW201" s="172"/>
      <c r="QX201" s="172"/>
      <c r="QY201" s="172"/>
      <c r="QZ201" s="172"/>
      <c r="RA201" s="172"/>
      <c r="RB201" s="172"/>
      <c r="RC201" s="172"/>
      <c r="RD201" s="172"/>
      <c r="RE201" s="172"/>
      <c r="RF201" s="172"/>
      <c r="RG201" s="172"/>
      <c r="RH201" s="172"/>
      <c r="RI201" s="172"/>
      <c r="RJ201" s="172"/>
      <c r="RK201" s="172"/>
      <c r="RL201" s="172"/>
      <c r="RM201" s="172"/>
      <c r="RN201" s="172"/>
      <c r="RO201" s="172"/>
      <c r="RP201" s="172"/>
      <c r="RQ201" s="172"/>
      <c r="RR201" s="172"/>
      <c r="RS201" s="172"/>
      <c r="RT201" s="172"/>
      <c r="RU201" s="172"/>
      <c r="RV201" s="172"/>
      <c r="RW201" s="172"/>
      <c r="RX201" s="172"/>
      <c r="RY201" s="172"/>
      <c r="RZ201" s="172"/>
      <c r="SA201" s="172"/>
      <c r="SB201" s="172"/>
      <c r="SC201" s="172"/>
      <c r="SD201" s="172"/>
      <c r="SE201" s="172"/>
      <c r="SF201" s="172"/>
      <c r="SG201" s="172"/>
      <c r="SH201" s="172"/>
      <c r="SI201" s="172"/>
      <c r="SJ201" s="172"/>
      <c r="SK201" s="172"/>
      <c r="SL201" s="172"/>
      <c r="SM201" s="172"/>
      <c r="SN201" s="172"/>
      <c r="SO201" s="172"/>
      <c r="SP201" s="172"/>
      <c r="SQ201" s="172"/>
      <c r="SR201" s="172"/>
      <c r="SS201" s="172"/>
      <c r="ST201" s="172"/>
      <c r="SU201" s="172"/>
      <c r="SV201" s="172"/>
      <c r="SW201" s="172"/>
      <c r="SX201" s="172"/>
      <c r="SY201" s="172"/>
      <c r="SZ201" s="172"/>
      <c r="TA201" s="172"/>
      <c r="TB201" s="172"/>
      <c r="TC201" s="172"/>
      <c r="TD201" s="172"/>
      <c r="TE201" s="172"/>
      <c r="TF201" s="172"/>
      <c r="TG201" s="172"/>
      <c r="TH201" s="172"/>
      <c r="TI201" s="172"/>
      <c r="TJ201" s="172"/>
      <c r="TK201" s="172"/>
      <c r="TL201" s="172"/>
      <c r="TM201" s="172"/>
      <c r="TN201" s="172"/>
      <c r="TO201" s="172"/>
      <c r="TP201" s="172"/>
      <c r="TQ201" s="172"/>
      <c r="TR201" s="172"/>
      <c r="TS201" s="172"/>
      <c r="TT201" s="172"/>
      <c r="TU201" s="172"/>
      <c r="TV201" s="172"/>
      <c r="TW201" s="172"/>
      <c r="TX201" s="172"/>
      <c r="TY201" s="172"/>
      <c r="TZ201" s="172"/>
      <c r="UA201" s="172"/>
      <c r="UB201" s="172"/>
      <c r="UC201" s="172"/>
      <c r="UD201" s="172"/>
      <c r="UE201" s="172"/>
      <c r="UF201" s="172"/>
      <c r="UG201" s="172"/>
      <c r="UH201" s="172"/>
      <c r="UI201" s="172"/>
      <c r="UJ201" s="172"/>
      <c r="UK201" s="172"/>
      <c r="UL201" s="172"/>
      <c r="UM201" s="172"/>
      <c r="UN201" s="172"/>
      <c r="UO201" s="172"/>
      <c r="UP201" s="172"/>
      <c r="UQ201" s="172"/>
      <c r="UR201" s="172"/>
      <c r="US201" s="172"/>
      <c r="UT201" s="172"/>
      <c r="UU201" s="172"/>
      <c r="UV201" s="172"/>
      <c r="UW201" s="172"/>
      <c r="UX201" s="172"/>
      <c r="UY201" s="172"/>
      <c r="UZ201" s="172"/>
      <c r="VA201" s="172"/>
      <c r="VB201" s="172"/>
      <c r="VC201" s="172"/>
      <c r="VD201" s="172"/>
      <c r="VE201" s="172"/>
      <c r="VF201" s="172"/>
      <c r="VG201" s="172"/>
      <c r="VH201" s="172"/>
      <c r="VI201" s="172"/>
      <c r="VJ201" s="172"/>
      <c r="VK201" s="172"/>
      <c r="VL201" s="172"/>
      <c r="VM201" s="172"/>
      <c r="VN201" s="172"/>
      <c r="VO201" s="172"/>
      <c r="VP201" s="172"/>
      <c r="VQ201" s="172"/>
      <c r="VR201" s="172"/>
      <c r="VS201" s="172"/>
      <c r="VT201" s="172"/>
      <c r="VU201" s="172"/>
      <c r="VV201" s="172"/>
      <c r="VW201" s="172"/>
      <c r="VX201" s="172"/>
      <c r="VY201" s="172"/>
      <c r="VZ201" s="172"/>
      <c r="WA201" s="172"/>
      <c r="WB201" s="172"/>
      <c r="WC201" s="172"/>
      <c r="WD201" s="172"/>
      <c r="WE201" s="172"/>
      <c r="WF201" s="172"/>
      <c r="WG201" s="172"/>
      <c r="WH201" s="172"/>
      <c r="WI201" s="172"/>
      <c r="WJ201" s="172"/>
      <c r="WK201" s="172"/>
      <c r="WL201" s="172"/>
      <c r="WM201" s="172"/>
      <c r="WN201" s="172"/>
      <c r="WO201" s="172"/>
      <c r="WP201" s="172"/>
      <c r="WQ201" s="172"/>
      <c r="WR201" s="172"/>
      <c r="WS201" s="172"/>
      <c r="WT201" s="172"/>
      <c r="WU201" s="172"/>
      <c r="WV201" s="172"/>
      <c r="WW201" s="172"/>
      <c r="WX201" s="172"/>
      <c r="WY201" s="172"/>
      <c r="WZ201" s="172"/>
      <c r="XA201" s="172"/>
      <c r="XB201" s="172"/>
      <c r="XC201" s="172"/>
      <c r="XD201" s="172"/>
      <c r="XE201" s="172"/>
      <c r="XF201" s="172"/>
      <c r="XG201" s="172"/>
      <c r="XH201" s="172"/>
      <c r="XI201" s="172"/>
      <c r="XJ201" s="172"/>
      <c r="XK201" s="172"/>
      <c r="XL201" s="172"/>
      <c r="XM201" s="172"/>
      <c r="XN201" s="172"/>
      <c r="XO201" s="172"/>
      <c r="XP201" s="172"/>
      <c r="XQ201" s="172"/>
      <c r="XR201" s="172"/>
      <c r="XS201" s="172"/>
      <c r="XT201" s="172"/>
      <c r="XU201" s="172"/>
      <c r="XV201" s="172"/>
      <c r="XW201" s="172"/>
      <c r="XX201" s="172"/>
      <c r="XY201" s="172"/>
      <c r="XZ201" s="172"/>
      <c r="YA201" s="172"/>
      <c r="YB201" s="172"/>
      <c r="YC201" s="172"/>
      <c r="YD201" s="172"/>
      <c r="YE201" s="172"/>
      <c r="YF201" s="172"/>
      <c r="YG201" s="172"/>
      <c r="YH201" s="172"/>
      <c r="YI201" s="172"/>
      <c r="YJ201" s="172"/>
      <c r="YK201" s="172"/>
      <c r="YL201" s="172"/>
      <c r="YM201" s="172"/>
      <c r="YN201" s="172"/>
      <c r="YO201" s="172"/>
      <c r="YP201" s="172"/>
      <c r="YQ201" s="172"/>
      <c r="YR201" s="172"/>
      <c r="YS201" s="172"/>
      <c r="YT201" s="172"/>
      <c r="YU201" s="172"/>
      <c r="YV201" s="172"/>
      <c r="YW201" s="172"/>
      <c r="YX201" s="172"/>
      <c r="YY201" s="172"/>
      <c r="YZ201" s="172"/>
      <c r="ZA201" s="172"/>
      <c r="ZB201" s="172"/>
      <c r="ZC201" s="172"/>
      <c r="ZD201" s="172"/>
      <c r="ZE201" s="172"/>
      <c r="ZF201" s="172"/>
      <c r="ZG201" s="172"/>
      <c r="ZH201" s="172"/>
      <c r="ZI201" s="172"/>
      <c r="ZJ201" s="172"/>
      <c r="ZK201" s="172"/>
      <c r="ZL201" s="172"/>
      <c r="ZM201" s="172"/>
      <c r="ZN201" s="172"/>
      <c r="ZO201" s="172"/>
      <c r="ZP201" s="172"/>
      <c r="ZQ201" s="172"/>
      <c r="ZR201" s="172"/>
      <c r="ZS201" s="172"/>
      <c r="ZT201" s="172"/>
      <c r="ZU201" s="172"/>
      <c r="ZV201" s="172"/>
      <c r="ZW201" s="172"/>
      <c r="ZX201" s="172"/>
      <c r="ZY201" s="172"/>
      <c r="ZZ201" s="172"/>
      <c r="AAA201" s="172"/>
      <c r="AAB201" s="172"/>
      <c r="AAC201" s="172"/>
      <c r="AAD201" s="172"/>
      <c r="AAE201" s="172"/>
      <c r="AAF201" s="172"/>
      <c r="AAG201" s="172"/>
      <c r="AAH201" s="172"/>
      <c r="AAI201" s="172"/>
      <c r="AAJ201" s="172"/>
      <c r="AAK201" s="172"/>
      <c r="AAL201" s="172"/>
      <c r="AAM201" s="172"/>
      <c r="AAN201" s="172"/>
      <c r="AAO201" s="172"/>
      <c r="AAP201" s="172"/>
      <c r="AAQ201" s="172"/>
      <c r="AAR201" s="172"/>
      <c r="AAS201" s="172"/>
      <c r="AAT201" s="172"/>
      <c r="AAU201" s="172"/>
      <c r="AAV201" s="172"/>
      <c r="AAW201" s="172"/>
      <c r="AAX201" s="172"/>
      <c r="AAY201" s="172"/>
      <c r="AAZ201" s="172"/>
      <c r="ABA201" s="172"/>
      <c r="ABB201" s="172"/>
      <c r="ABC201" s="172"/>
      <c r="ABD201" s="172"/>
      <c r="ABE201" s="172"/>
      <c r="ABF201" s="172"/>
      <c r="ABG201" s="172"/>
      <c r="ABH201" s="172"/>
      <c r="ABI201" s="172"/>
      <c r="ABJ201" s="172"/>
      <c r="ABK201" s="172"/>
      <c r="ABL201" s="172"/>
      <c r="ABM201" s="172"/>
      <c r="ABN201" s="172"/>
      <c r="ABO201" s="172"/>
      <c r="ABP201" s="172"/>
      <c r="ABQ201" s="172"/>
      <c r="ABR201" s="172"/>
      <c r="ABS201" s="172"/>
      <c r="ABT201" s="172"/>
      <c r="ABU201" s="172"/>
      <c r="ABV201" s="172"/>
      <c r="ABW201" s="172"/>
      <c r="ABX201" s="172"/>
      <c r="ABY201" s="172"/>
      <c r="ABZ201" s="172"/>
      <c r="ACA201" s="172"/>
      <c r="ACB201" s="172"/>
      <c r="ACC201" s="172"/>
      <c r="ACD201" s="172"/>
      <c r="ACE201" s="172"/>
      <c r="ACF201" s="172"/>
      <c r="ACG201" s="172"/>
      <c r="ACH201" s="172"/>
      <c r="ACI201" s="172"/>
      <c r="ACJ201" s="172"/>
      <c r="ACK201" s="172"/>
      <c r="ACL201" s="172"/>
      <c r="ACM201" s="172"/>
      <c r="ACN201" s="172"/>
      <c r="ACO201" s="172"/>
      <c r="ACP201" s="172"/>
      <c r="ACQ201" s="172"/>
      <c r="ACR201" s="172"/>
      <c r="ACS201" s="172"/>
      <c r="ACT201" s="172"/>
      <c r="ACU201" s="172"/>
      <c r="ACV201" s="172"/>
      <c r="ACW201" s="172"/>
      <c r="ACX201" s="172"/>
      <c r="ACY201" s="172"/>
      <c r="ACZ201" s="172"/>
      <c r="ADA201" s="172"/>
      <c r="ADB201" s="172"/>
      <c r="ADC201" s="172"/>
      <c r="ADD201" s="172"/>
      <c r="ADE201" s="172"/>
      <c r="ADF201" s="172"/>
      <c r="ADG201" s="172"/>
      <c r="ADH201" s="172"/>
      <c r="ADI201" s="172"/>
      <c r="ADJ201" s="172"/>
      <c r="ADK201" s="172"/>
      <c r="ADL201" s="172"/>
      <c r="ADM201" s="172"/>
      <c r="ADN201" s="172"/>
      <c r="ADO201" s="172"/>
      <c r="ADP201" s="172"/>
      <c r="ADQ201" s="172"/>
      <c r="ADR201" s="172"/>
      <c r="ADS201" s="172"/>
      <c r="ADT201" s="172"/>
      <c r="ADU201" s="172"/>
      <c r="ADV201" s="172"/>
      <c r="ADW201" s="172"/>
      <c r="ADX201" s="172"/>
      <c r="ADY201" s="172"/>
      <c r="ADZ201" s="172"/>
      <c r="AEA201" s="172"/>
      <c r="AEB201" s="172"/>
      <c r="AEC201" s="172"/>
      <c r="AED201" s="172"/>
      <c r="AEE201" s="172"/>
      <c r="AEF201" s="172"/>
      <c r="AEG201" s="172"/>
      <c r="AEH201" s="172"/>
      <c r="AEI201" s="172"/>
      <c r="AEJ201" s="172"/>
      <c r="AEK201" s="172"/>
      <c r="AEL201" s="172"/>
      <c r="AEM201" s="172"/>
      <c r="AEN201" s="172"/>
      <c r="AEO201" s="172"/>
      <c r="AEP201" s="172"/>
      <c r="AEQ201" s="172"/>
      <c r="AER201" s="172"/>
      <c r="AES201" s="172"/>
      <c r="AET201" s="172"/>
      <c r="AEU201" s="172"/>
      <c r="AEV201" s="172"/>
      <c r="AEW201" s="172"/>
      <c r="AEX201" s="172"/>
      <c r="AEY201" s="172"/>
      <c r="AEZ201" s="172"/>
      <c r="AFA201" s="172"/>
      <c r="AFB201" s="172"/>
      <c r="AFC201" s="172"/>
      <c r="AFD201" s="172"/>
      <c r="AFE201" s="172"/>
      <c r="AFF201" s="172"/>
      <c r="AFG201" s="172"/>
      <c r="AFH201" s="172"/>
      <c r="AFI201" s="172"/>
      <c r="AFJ201" s="172"/>
      <c r="AFK201" s="172"/>
      <c r="AFL201" s="172"/>
      <c r="AFM201" s="172"/>
      <c r="AFN201" s="172"/>
      <c r="AFO201" s="172"/>
      <c r="AFP201" s="172"/>
      <c r="AFQ201" s="172"/>
      <c r="AFR201" s="172"/>
      <c r="AFS201" s="172"/>
      <c r="AFT201" s="172"/>
      <c r="AFU201" s="172"/>
      <c r="AFV201" s="172"/>
      <c r="AFW201" s="172"/>
      <c r="AFX201" s="172"/>
      <c r="AFY201" s="172"/>
      <c r="AFZ201" s="172"/>
      <c r="AGA201" s="172"/>
      <c r="AGB201" s="172"/>
      <c r="AGC201" s="172"/>
      <c r="AGD201" s="172"/>
      <c r="AGE201" s="172"/>
      <c r="AGF201" s="172"/>
      <c r="AGG201" s="172"/>
      <c r="AGH201" s="172"/>
      <c r="AGI201" s="172"/>
      <c r="AGJ201" s="172"/>
      <c r="AGK201" s="172"/>
      <c r="AGL201" s="172"/>
      <c r="AGM201" s="172"/>
      <c r="AGN201" s="172"/>
      <c r="AGO201" s="172"/>
      <c r="AGP201" s="172"/>
      <c r="AGQ201" s="172"/>
      <c r="AGR201" s="172"/>
      <c r="AGS201" s="172"/>
      <c r="AGT201" s="172"/>
      <c r="AGU201" s="172"/>
      <c r="AGV201" s="172"/>
      <c r="AGW201" s="172"/>
      <c r="AGX201" s="172"/>
      <c r="AGY201" s="172"/>
      <c r="AGZ201" s="172"/>
      <c r="AHA201" s="172"/>
      <c r="AHB201" s="172"/>
      <c r="AHC201" s="172"/>
      <c r="AHD201" s="172"/>
      <c r="AHE201" s="172"/>
      <c r="AHF201" s="172"/>
      <c r="AHG201" s="172"/>
      <c r="AHH201" s="172"/>
      <c r="AHI201" s="172"/>
      <c r="AHJ201" s="172"/>
      <c r="AHK201" s="172"/>
      <c r="AHL201" s="172"/>
      <c r="AHM201" s="172"/>
      <c r="AHN201" s="172"/>
      <c r="AHO201" s="172"/>
      <c r="AHP201" s="172"/>
      <c r="AHQ201" s="172"/>
      <c r="AHR201" s="172"/>
      <c r="AHS201" s="172"/>
      <c r="AHT201" s="172"/>
      <c r="AHU201" s="172"/>
      <c r="AHV201" s="172"/>
      <c r="AHW201" s="172"/>
      <c r="AHX201" s="172"/>
      <c r="AHY201" s="172"/>
      <c r="AHZ201" s="172"/>
      <c r="AIA201" s="172"/>
      <c r="AIB201" s="172"/>
      <c r="AIC201" s="172"/>
      <c r="AID201" s="172"/>
      <c r="AIE201" s="172"/>
      <c r="AIF201" s="172"/>
      <c r="AIG201" s="172"/>
      <c r="AIH201" s="172"/>
      <c r="AII201" s="172"/>
      <c r="AIJ201" s="172"/>
      <c r="AIK201" s="172"/>
      <c r="AIL201" s="172"/>
      <c r="AIM201" s="172"/>
      <c r="AIN201" s="172"/>
      <c r="AIO201" s="172"/>
      <c r="AIP201" s="172"/>
      <c r="AIQ201" s="172"/>
      <c r="AIR201" s="172"/>
      <c r="AIS201" s="172"/>
      <c r="AIT201" s="172"/>
      <c r="AIU201" s="172"/>
      <c r="AIV201" s="172"/>
      <c r="AIW201" s="172"/>
      <c r="AIX201" s="172"/>
      <c r="AIY201" s="172"/>
      <c r="AIZ201" s="172"/>
      <c r="AJA201" s="172"/>
      <c r="AJB201" s="172"/>
      <c r="AJC201" s="172"/>
      <c r="AJD201" s="172"/>
      <c r="AJE201" s="172"/>
      <c r="AJF201" s="172"/>
      <c r="AJG201" s="172"/>
      <c r="AJH201" s="172"/>
      <c r="AJI201" s="172"/>
      <c r="AJJ201" s="172"/>
      <c r="AJK201" s="172"/>
      <c r="AJL201" s="172"/>
      <c r="AJM201" s="172"/>
      <c r="AJN201" s="172"/>
      <c r="AJO201" s="172"/>
      <c r="AJP201" s="172"/>
      <c r="AJQ201" s="172"/>
      <c r="AJR201" s="172"/>
      <c r="AJS201" s="172"/>
      <c r="AJT201" s="172"/>
      <c r="AJU201" s="172"/>
      <c r="AJV201" s="172"/>
      <c r="AJW201" s="172"/>
      <c r="AJX201" s="172"/>
      <c r="AJY201" s="172"/>
      <c r="AJZ201" s="172"/>
      <c r="AKA201" s="172"/>
      <c r="AKB201" s="172"/>
      <c r="AKC201" s="172"/>
      <c r="AKD201" s="172"/>
      <c r="AKE201" s="172"/>
      <c r="AKF201" s="172"/>
      <c r="AKG201" s="172"/>
      <c r="AKH201" s="172"/>
      <c r="AKI201" s="172"/>
      <c r="AKJ201" s="172"/>
      <c r="AKK201" s="172"/>
      <c r="AKL201" s="172"/>
      <c r="AKM201" s="172"/>
      <c r="AKN201" s="172"/>
      <c r="AKO201" s="172"/>
      <c r="AKP201" s="172"/>
      <c r="AKQ201" s="172"/>
      <c r="AKR201" s="172"/>
      <c r="AKS201" s="172"/>
      <c r="AKT201" s="172"/>
      <c r="AKU201" s="172"/>
      <c r="AKV201" s="172"/>
      <c r="AKW201" s="172"/>
      <c r="AKX201" s="172"/>
      <c r="AKY201" s="172"/>
      <c r="AKZ201" s="172"/>
      <c r="ALA201" s="172"/>
      <c r="ALB201" s="172"/>
      <c r="ALC201" s="172"/>
      <c r="ALD201" s="172"/>
      <c r="ALE201" s="172"/>
      <c r="ALF201" s="172"/>
      <c r="ALG201" s="172"/>
      <c r="ALH201" s="172"/>
      <c r="ALI201" s="172"/>
      <c r="ALJ201" s="172"/>
      <c r="ALK201" s="172"/>
      <c r="ALL201" s="172"/>
      <c r="ALM201" s="172"/>
      <c r="ALN201" s="172"/>
      <c r="ALO201" s="172"/>
      <c r="ALP201" s="172"/>
      <c r="ALQ201" s="172"/>
      <c r="ALR201" s="172"/>
      <c r="ALS201" s="172"/>
      <c r="ALT201" s="172"/>
      <c r="ALU201" s="172"/>
      <c r="ALV201" s="172"/>
      <c r="ALW201" s="172"/>
      <c r="ALX201" s="172"/>
      <c r="ALY201" s="172"/>
      <c r="ALZ201" s="172"/>
      <c r="AMA201" s="172"/>
      <c r="AMB201" s="172"/>
      <c r="AMC201" s="172"/>
      <c r="AMD201" s="172"/>
      <c r="AME201" s="172"/>
      <c r="AMF201" s="172"/>
      <c r="AMG201" s="172"/>
      <c r="AMH201" s="172"/>
      <c r="AMI201" s="172"/>
      <c r="AMJ201" s="172"/>
      <c r="AMK201" s="172"/>
      <c r="AML201" s="172"/>
    </row>
    <row r="202" spans="1:1026" s="282" customFormat="1">
      <c r="A202" s="408" t="s">
        <v>663</v>
      </c>
      <c r="B202" s="408" t="s">
        <v>664</v>
      </c>
      <c r="C202" s="154">
        <f t="shared" si="234"/>
        <v>17</v>
      </c>
      <c r="D202" s="167">
        <f t="shared" si="235"/>
        <v>68</v>
      </c>
      <c r="E202" s="166" t="str">
        <f t="shared" si="236"/>
        <v>9C</v>
      </c>
      <c r="F202" s="367" t="str">
        <f t="shared" si="237"/>
        <v>1B</v>
      </c>
      <c r="G202" s="367" t="str">
        <f t="shared" si="238"/>
        <v>00</v>
      </c>
      <c r="H202" s="367" t="str">
        <f t="shared" si="239"/>
        <v>57</v>
      </c>
      <c r="I202" s="367" t="str">
        <f t="shared" si="240"/>
        <v>00</v>
      </c>
      <c r="J202" s="367" t="str">
        <f t="shared" si="241"/>
        <v>67</v>
      </c>
      <c r="K202" s="367" t="str">
        <f t="shared" si="242"/>
        <v>06</v>
      </c>
      <c r="L202" s="367" t="str">
        <f t="shared" si="243"/>
        <v>7B</v>
      </c>
      <c r="M202" s="367" t="str">
        <f t="shared" si="244"/>
        <v>4</v>
      </c>
      <c r="N202" s="367" t="str">
        <f t="shared" si="245"/>
        <v/>
      </c>
      <c r="O202" s="156" t="str">
        <f t="shared" si="246"/>
        <v/>
      </c>
      <c r="P202" s="157" t="str">
        <f t="shared" si="247"/>
        <v>1</v>
      </c>
      <c r="Q202" s="158" t="str">
        <f t="shared" si="247"/>
        <v>0</v>
      </c>
      <c r="R202" s="158" t="str">
        <f t="shared" si="247"/>
        <v>0</v>
      </c>
      <c r="S202" s="159" t="str">
        <f t="shared" si="247"/>
        <v>1</v>
      </c>
      <c r="T202" s="158" t="str">
        <f t="shared" si="247"/>
        <v>1</v>
      </c>
      <c r="U202" s="158" t="str">
        <f t="shared" si="247"/>
        <v>1</v>
      </c>
      <c r="V202" s="158" t="str">
        <f t="shared" si="247"/>
        <v>0</v>
      </c>
      <c r="W202" s="159" t="str">
        <f t="shared" si="247"/>
        <v>0</v>
      </c>
      <c r="X202" s="158" t="str">
        <f t="shared" si="248"/>
        <v>0</v>
      </c>
      <c r="Y202" s="158" t="str">
        <f t="shared" si="248"/>
        <v>0</v>
      </c>
      <c r="Z202" s="158" t="str">
        <f t="shared" si="248"/>
        <v>0</v>
      </c>
      <c r="AA202" s="159" t="str">
        <f t="shared" si="248"/>
        <v>1</v>
      </c>
      <c r="AB202" s="161" t="str">
        <f t="shared" si="248"/>
        <v>1</v>
      </c>
      <c r="AC202" s="161" t="str">
        <f t="shared" si="248"/>
        <v>0</v>
      </c>
      <c r="AD202" s="158" t="str">
        <f t="shared" si="248"/>
        <v>1</v>
      </c>
      <c r="AE202" s="159" t="str">
        <f t="shared" si="248"/>
        <v>1</v>
      </c>
      <c r="AF202" s="367" t="str">
        <f t="shared" si="249"/>
        <v>0</v>
      </c>
      <c r="AG202" s="162" t="str">
        <f t="shared" si="249"/>
        <v>0</v>
      </c>
      <c r="AH202" s="163" t="str">
        <f t="shared" si="249"/>
        <v>0</v>
      </c>
      <c r="AI202" s="165" t="str">
        <f t="shared" si="249"/>
        <v>0</v>
      </c>
      <c r="AJ202" s="164" t="str">
        <f t="shared" si="249"/>
        <v>0</v>
      </c>
      <c r="AK202" s="164" t="str">
        <f t="shared" si="249"/>
        <v>0</v>
      </c>
      <c r="AL202" s="289" t="str">
        <f t="shared" si="249"/>
        <v>0</v>
      </c>
      <c r="AM202" s="165" t="str">
        <f t="shared" si="249"/>
        <v>0</v>
      </c>
      <c r="AN202" s="230" t="str">
        <f t="shared" si="250"/>
        <v>0</v>
      </c>
      <c r="AO202" s="230" t="str">
        <f t="shared" si="250"/>
        <v>1</v>
      </c>
      <c r="AP202" s="230" t="str">
        <f t="shared" si="250"/>
        <v>0</v>
      </c>
      <c r="AQ202" s="231" t="str">
        <f t="shared" si="250"/>
        <v>1</v>
      </c>
      <c r="AR202" s="230" t="str">
        <f t="shared" si="250"/>
        <v>0</v>
      </c>
      <c r="AS202" s="230" t="str">
        <f t="shared" si="250"/>
        <v>1</v>
      </c>
      <c r="AT202" s="230" t="str">
        <f t="shared" si="250"/>
        <v>1</v>
      </c>
      <c r="AU202" s="231" t="str">
        <f t="shared" si="250"/>
        <v>1</v>
      </c>
      <c r="AV202" s="230" t="str">
        <f t="shared" si="251"/>
        <v>0</v>
      </c>
      <c r="AW202" s="232" t="str">
        <f t="shared" si="251"/>
        <v>0</v>
      </c>
      <c r="AX202" s="232" t="str">
        <f t="shared" si="251"/>
        <v>0</v>
      </c>
      <c r="AY202" s="233" t="str">
        <f t="shared" si="251"/>
        <v>0</v>
      </c>
      <c r="AZ202" s="232" t="str">
        <f t="shared" si="251"/>
        <v>0</v>
      </c>
      <c r="BA202" s="232" t="str">
        <f t="shared" si="251"/>
        <v>0</v>
      </c>
      <c r="BB202" s="232" t="str">
        <f t="shared" si="251"/>
        <v>0</v>
      </c>
      <c r="BC202" s="233" t="str">
        <f t="shared" si="251"/>
        <v>0</v>
      </c>
      <c r="BD202" s="168" t="str">
        <f t="shared" si="252"/>
        <v>0</v>
      </c>
      <c r="BE202" s="168" t="str">
        <f t="shared" si="252"/>
        <v>1</v>
      </c>
      <c r="BF202" s="168" t="str">
        <f t="shared" si="252"/>
        <v>1</v>
      </c>
      <c r="BG202" s="169" t="str">
        <f t="shared" si="252"/>
        <v>0</v>
      </c>
      <c r="BH202" s="168" t="str">
        <f t="shared" si="252"/>
        <v>0</v>
      </c>
      <c r="BI202" s="168" t="str">
        <f t="shared" si="252"/>
        <v>1</v>
      </c>
      <c r="BJ202" s="168" t="str">
        <f t="shared" si="252"/>
        <v>1</v>
      </c>
      <c r="BK202" s="169" t="str">
        <f t="shared" si="252"/>
        <v>1</v>
      </c>
      <c r="BL202" s="168" t="str">
        <f t="shared" si="253"/>
        <v>0</v>
      </c>
      <c r="BM202" s="168" t="str">
        <f t="shared" si="253"/>
        <v>0</v>
      </c>
      <c r="BN202" s="168" t="str">
        <f t="shared" si="253"/>
        <v>0</v>
      </c>
      <c r="BO202" s="169" t="str">
        <f t="shared" si="253"/>
        <v>0</v>
      </c>
      <c r="BP202" s="168" t="str">
        <f t="shared" si="253"/>
        <v>0</v>
      </c>
      <c r="BQ202" s="168" t="str">
        <f t="shared" si="253"/>
        <v>1</v>
      </c>
      <c r="BR202" s="168" t="str">
        <f t="shared" si="253"/>
        <v>1</v>
      </c>
      <c r="BS202" s="169" t="str">
        <f t="shared" si="253"/>
        <v>0</v>
      </c>
      <c r="BT202" s="302" t="str">
        <f t="shared" si="254"/>
        <v>0</v>
      </c>
      <c r="BU202" s="302" t="str">
        <f t="shared" si="254"/>
        <v>1</v>
      </c>
      <c r="BV202" s="302" t="str">
        <f t="shared" si="254"/>
        <v>1</v>
      </c>
      <c r="BW202" s="303" t="str">
        <f t="shared" si="254"/>
        <v>1</v>
      </c>
      <c r="BX202" s="302" t="str">
        <f t="shared" si="254"/>
        <v>1</v>
      </c>
      <c r="BY202" s="302" t="str">
        <f t="shared" si="254"/>
        <v>0</v>
      </c>
      <c r="BZ202" s="302" t="str">
        <f t="shared" si="254"/>
        <v>1</v>
      </c>
      <c r="CA202" s="303" t="str">
        <f t="shared" si="254"/>
        <v>1</v>
      </c>
      <c r="CB202" s="164" t="str">
        <f t="shared" si="255"/>
        <v>0</v>
      </c>
      <c r="CC202" s="289" t="str">
        <f t="shared" si="255"/>
        <v>1</v>
      </c>
      <c r="CD202" s="340" t="str">
        <f t="shared" si="255"/>
        <v>0</v>
      </c>
      <c r="CE202" s="341" t="str">
        <f t="shared" si="255"/>
        <v>0</v>
      </c>
      <c r="CF202" s="340" t="str">
        <f t="shared" si="255"/>
        <v>0</v>
      </c>
      <c r="CG202" s="340" t="str">
        <f t="shared" si="255"/>
        <v>0</v>
      </c>
      <c r="CH202" s="340" t="str">
        <f t="shared" si="255"/>
        <v>0</v>
      </c>
      <c r="CI202" s="341" t="str">
        <f t="shared" si="255"/>
        <v>0</v>
      </c>
      <c r="CJ202" s="367"/>
      <c r="CK202" s="367"/>
      <c r="CL202" s="32" t="str">
        <f t="shared" si="223"/>
        <v>9C1B</v>
      </c>
      <c r="CM202" s="285">
        <f t="shared" si="256"/>
        <v>87</v>
      </c>
      <c r="CN202" s="285">
        <f t="shared" si="257"/>
        <v>97</v>
      </c>
      <c r="CO202" s="142">
        <f t="shared" si="258"/>
        <v>73.900000000000006</v>
      </c>
      <c r="CP202" s="142">
        <f t="shared" si="259"/>
        <v>23.277777777777782</v>
      </c>
      <c r="CQ202" s="154">
        <f t="shared" si="224"/>
        <v>0</v>
      </c>
      <c r="CR202" s="367"/>
      <c r="CS202" s="170">
        <f t="shared" si="260"/>
        <v>9</v>
      </c>
      <c r="CT202" s="23">
        <f t="shared" si="261"/>
        <v>12</v>
      </c>
      <c r="CU202" s="171">
        <f t="shared" si="262"/>
        <v>1</v>
      </c>
      <c r="CV202" s="23">
        <f t="shared" si="263"/>
        <v>11</v>
      </c>
      <c r="CW202" s="172">
        <f t="shared" si="264"/>
        <v>0</v>
      </c>
      <c r="CX202" s="24">
        <f t="shared" si="265"/>
        <v>0</v>
      </c>
      <c r="CY202" s="267">
        <f t="shared" si="266"/>
        <v>5</v>
      </c>
      <c r="CZ202" s="268">
        <f t="shared" si="267"/>
        <v>7</v>
      </c>
      <c r="DA202" s="267">
        <f t="shared" si="268"/>
        <v>0</v>
      </c>
      <c r="DB202" s="268">
        <f t="shared" si="269"/>
        <v>0</v>
      </c>
      <c r="DC202" s="173">
        <f t="shared" si="270"/>
        <v>6</v>
      </c>
      <c r="DD202" s="26">
        <f t="shared" si="271"/>
        <v>7</v>
      </c>
      <c r="DE202" s="173">
        <f t="shared" si="272"/>
        <v>0</v>
      </c>
      <c r="DF202" s="26">
        <f t="shared" si="273"/>
        <v>6</v>
      </c>
      <c r="DG202" s="326">
        <f t="shared" si="274"/>
        <v>7</v>
      </c>
      <c r="DH202" s="327">
        <f t="shared" si="275"/>
        <v>11</v>
      </c>
      <c r="DI202" s="172">
        <f t="shared" si="276"/>
        <v>4</v>
      </c>
      <c r="DJ202" s="24">
        <f t="shared" si="277"/>
        <v>0</v>
      </c>
      <c r="DK202" s="172"/>
      <c r="DL202" s="19">
        <f t="shared" si="278"/>
        <v>156</v>
      </c>
      <c r="DM202" s="19">
        <f t="shared" si="279"/>
        <v>27</v>
      </c>
      <c r="DN202" s="174">
        <f t="shared" si="280"/>
        <v>0</v>
      </c>
      <c r="DO202" s="278">
        <f t="shared" si="281"/>
        <v>87</v>
      </c>
      <c r="DP202" s="278">
        <f t="shared" si="282"/>
        <v>0</v>
      </c>
      <c r="DQ202" s="20">
        <f t="shared" si="283"/>
        <v>103</v>
      </c>
      <c r="DR202" s="20">
        <f t="shared" si="284"/>
        <v>6</v>
      </c>
      <c r="DS202" s="337">
        <f t="shared" si="285"/>
        <v>123</v>
      </c>
      <c r="DT202" s="174">
        <f t="shared" si="286"/>
        <v>64</v>
      </c>
      <c r="DU202" s="172">
        <f t="shared" si="287"/>
        <v>123</v>
      </c>
      <c r="DV202" s="172"/>
      <c r="DW202" s="172"/>
      <c r="DX202" s="172"/>
      <c r="DY202" s="172"/>
      <c r="DZ202" s="172"/>
      <c r="EA202" s="172"/>
      <c r="EB202" s="172"/>
      <c r="EC202" s="172"/>
      <c r="ED202" s="172"/>
      <c r="EE202" s="172"/>
      <c r="EF202" s="172"/>
      <c r="EG202" s="172"/>
      <c r="EH202" s="172"/>
      <c r="EI202" s="172"/>
      <c r="EJ202" s="172"/>
      <c r="EK202" s="172"/>
      <c r="EL202" s="172"/>
      <c r="EM202" s="172"/>
      <c r="EN202" s="172"/>
      <c r="EO202" s="172"/>
      <c r="EP202" s="172"/>
      <c r="EQ202" s="172"/>
      <c r="ER202" s="172"/>
      <c r="ES202" s="172"/>
      <c r="ET202" s="172"/>
      <c r="EU202" s="172"/>
      <c r="EV202" s="172"/>
      <c r="EW202" s="172"/>
      <c r="EX202" s="172"/>
      <c r="EY202" s="172"/>
      <c r="EZ202" s="172"/>
      <c r="FA202" s="172"/>
      <c r="FB202" s="172"/>
      <c r="FC202" s="172"/>
      <c r="FD202" s="172"/>
      <c r="FE202" s="172"/>
      <c r="FF202" s="172"/>
      <c r="FG202" s="172"/>
      <c r="FH202" s="172"/>
      <c r="FI202" s="172"/>
      <c r="FJ202" s="172"/>
      <c r="FK202" s="172"/>
      <c r="FL202" s="172"/>
      <c r="FM202" s="172"/>
      <c r="FN202" s="172"/>
      <c r="FO202" s="172"/>
      <c r="FP202" s="172"/>
      <c r="FQ202" s="172"/>
      <c r="FR202" s="172"/>
      <c r="FS202" s="172"/>
      <c r="FT202" s="172"/>
      <c r="FU202" s="172"/>
      <c r="FV202" s="172"/>
      <c r="FW202" s="172"/>
      <c r="FX202" s="172"/>
      <c r="FY202" s="172"/>
      <c r="FZ202" s="172"/>
      <c r="GA202" s="172"/>
      <c r="GB202" s="172"/>
      <c r="GC202" s="172"/>
      <c r="GD202" s="172"/>
      <c r="GE202" s="172"/>
      <c r="GF202" s="172"/>
      <c r="GG202" s="172"/>
      <c r="GH202" s="172"/>
      <c r="GI202" s="172"/>
      <c r="GJ202" s="172"/>
      <c r="GK202" s="172"/>
      <c r="GL202" s="172"/>
      <c r="GM202" s="172"/>
      <c r="GN202" s="172"/>
      <c r="GO202" s="172"/>
      <c r="GP202" s="172"/>
      <c r="GQ202" s="172"/>
      <c r="GR202" s="172"/>
      <c r="GS202" s="172"/>
      <c r="GT202" s="172"/>
      <c r="GU202" s="172"/>
      <c r="GV202" s="172"/>
      <c r="GW202" s="172"/>
      <c r="GX202" s="172"/>
      <c r="GY202" s="172"/>
      <c r="GZ202" s="172"/>
      <c r="HA202" s="172"/>
      <c r="HB202" s="172"/>
      <c r="HC202" s="172"/>
      <c r="HD202" s="172"/>
      <c r="HE202" s="172"/>
      <c r="HF202" s="172"/>
      <c r="HG202" s="172"/>
      <c r="HH202" s="172"/>
      <c r="HI202" s="172"/>
      <c r="HJ202" s="172"/>
      <c r="HK202" s="172"/>
      <c r="HL202" s="172"/>
      <c r="HM202" s="172"/>
      <c r="HN202" s="172"/>
      <c r="HO202" s="172"/>
      <c r="HP202" s="172"/>
      <c r="HQ202" s="172"/>
      <c r="HR202" s="172"/>
      <c r="HS202" s="172"/>
      <c r="HT202" s="172"/>
      <c r="HU202" s="172"/>
      <c r="HV202" s="172"/>
      <c r="HW202" s="172"/>
      <c r="HX202" s="172"/>
      <c r="HY202" s="172"/>
      <c r="HZ202" s="172"/>
      <c r="IA202" s="172"/>
      <c r="IB202" s="172"/>
      <c r="IC202" s="172"/>
      <c r="ID202" s="172"/>
      <c r="IE202" s="172"/>
      <c r="IF202" s="172"/>
      <c r="IG202" s="172"/>
      <c r="IH202" s="172"/>
      <c r="II202" s="172"/>
      <c r="IJ202" s="172"/>
      <c r="IK202" s="172"/>
      <c r="IL202" s="172"/>
      <c r="IM202" s="172"/>
      <c r="IN202" s="172"/>
      <c r="IO202" s="172"/>
      <c r="IP202" s="172"/>
      <c r="IQ202" s="172"/>
      <c r="IR202" s="172"/>
      <c r="IS202" s="172"/>
      <c r="IT202" s="172"/>
      <c r="IU202" s="172"/>
      <c r="IV202" s="172"/>
      <c r="IW202" s="172"/>
      <c r="IX202" s="172"/>
      <c r="IY202" s="172"/>
      <c r="IZ202" s="172"/>
      <c r="JA202" s="172"/>
      <c r="JB202" s="172"/>
      <c r="JC202" s="172"/>
      <c r="JD202" s="172"/>
      <c r="JE202" s="172"/>
      <c r="JF202" s="172"/>
      <c r="JG202" s="172"/>
      <c r="JH202" s="172"/>
      <c r="JI202" s="172"/>
      <c r="JJ202" s="172"/>
      <c r="JK202" s="172"/>
      <c r="JL202" s="172"/>
      <c r="JM202" s="172"/>
      <c r="JN202" s="172"/>
      <c r="JO202" s="172"/>
      <c r="JP202" s="172"/>
      <c r="JQ202" s="172"/>
      <c r="JR202" s="172"/>
      <c r="JS202" s="172"/>
      <c r="JT202" s="172"/>
      <c r="JU202" s="172"/>
      <c r="JV202" s="172"/>
      <c r="JW202" s="172"/>
      <c r="JX202" s="172"/>
      <c r="JY202" s="172"/>
      <c r="JZ202" s="172"/>
      <c r="KA202" s="172"/>
      <c r="KB202" s="172"/>
      <c r="KC202" s="172"/>
      <c r="KD202" s="172"/>
      <c r="KE202" s="172"/>
      <c r="KF202" s="172"/>
      <c r="KG202" s="172"/>
      <c r="KH202" s="172"/>
      <c r="KI202" s="172"/>
      <c r="KJ202" s="172"/>
      <c r="KK202" s="172"/>
      <c r="KL202" s="172"/>
      <c r="KM202" s="172"/>
      <c r="KN202" s="172"/>
      <c r="KO202" s="172"/>
      <c r="KP202" s="172"/>
      <c r="KQ202" s="172"/>
      <c r="KR202" s="172"/>
      <c r="KS202" s="172"/>
      <c r="KT202" s="172"/>
      <c r="KU202" s="172"/>
      <c r="KV202" s="172"/>
      <c r="KW202" s="172"/>
      <c r="KX202" s="172"/>
      <c r="KY202" s="172"/>
      <c r="KZ202" s="172"/>
      <c r="LA202" s="172"/>
      <c r="LB202" s="172"/>
      <c r="LC202" s="172"/>
      <c r="LD202" s="172"/>
      <c r="LE202" s="172"/>
      <c r="LF202" s="172"/>
      <c r="LG202" s="172"/>
      <c r="LH202" s="172"/>
      <c r="LI202" s="172"/>
      <c r="LJ202" s="172"/>
      <c r="LK202" s="172"/>
      <c r="LL202" s="172"/>
      <c r="LM202" s="172"/>
      <c r="LN202" s="172"/>
      <c r="LO202" s="172"/>
      <c r="LP202" s="172"/>
      <c r="LQ202" s="172"/>
      <c r="LR202" s="172"/>
      <c r="LS202" s="172"/>
      <c r="LT202" s="172"/>
      <c r="LU202" s="172"/>
      <c r="LV202" s="172"/>
      <c r="LW202" s="172"/>
      <c r="LX202" s="172"/>
      <c r="LY202" s="172"/>
      <c r="LZ202" s="172"/>
      <c r="MA202" s="172"/>
      <c r="MB202" s="172"/>
      <c r="MC202" s="172"/>
      <c r="MD202" s="172"/>
      <c r="ME202" s="172"/>
      <c r="MF202" s="172"/>
      <c r="MG202" s="172"/>
      <c r="MH202" s="172"/>
      <c r="MI202" s="172"/>
      <c r="MJ202" s="172"/>
      <c r="MK202" s="172"/>
      <c r="ML202" s="172"/>
      <c r="MM202" s="172"/>
      <c r="MN202" s="172"/>
      <c r="MO202" s="172"/>
      <c r="MP202" s="172"/>
      <c r="MQ202" s="172"/>
      <c r="MR202" s="172"/>
      <c r="MS202" s="172"/>
      <c r="MT202" s="172"/>
      <c r="MU202" s="172"/>
      <c r="MV202" s="172"/>
      <c r="MW202" s="172"/>
      <c r="MX202" s="172"/>
      <c r="MY202" s="172"/>
      <c r="MZ202" s="172"/>
      <c r="NA202" s="172"/>
      <c r="NB202" s="172"/>
      <c r="NC202" s="172"/>
      <c r="ND202" s="172"/>
      <c r="NE202" s="172"/>
      <c r="NF202" s="172"/>
      <c r="NG202" s="172"/>
      <c r="NH202" s="172"/>
      <c r="NI202" s="172"/>
      <c r="NJ202" s="172"/>
      <c r="NK202" s="172"/>
      <c r="NL202" s="172"/>
      <c r="NM202" s="172"/>
      <c r="NN202" s="172"/>
      <c r="NO202" s="172"/>
      <c r="NP202" s="172"/>
      <c r="NQ202" s="172"/>
      <c r="NR202" s="172"/>
      <c r="NS202" s="172"/>
      <c r="NT202" s="172"/>
      <c r="NU202" s="172"/>
      <c r="NV202" s="172"/>
      <c r="NW202" s="172"/>
      <c r="NX202" s="172"/>
      <c r="NY202" s="172"/>
      <c r="NZ202" s="172"/>
      <c r="OA202" s="172"/>
      <c r="OB202" s="172"/>
      <c r="OC202" s="172"/>
      <c r="OD202" s="172"/>
      <c r="OE202" s="172"/>
      <c r="OF202" s="172"/>
      <c r="OG202" s="172"/>
      <c r="OH202" s="172"/>
      <c r="OI202" s="172"/>
      <c r="OJ202" s="172"/>
      <c r="OK202" s="172"/>
      <c r="OL202" s="172"/>
      <c r="OM202" s="172"/>
      <c r="ON202" s="172"/>
      <c r="OO202" s="172"/>
      <c r="OP202" s="172"/>
      <c r="OQ202" s="172"/>
      <c r="OR202" s="172"/>
      <c r="OS202" s="172"/>
      <c r="OT202" s="172"/>
      <c r="OU202" s="172"/>
      <c r="OV202" s="172"/>
      <c r="OW202" s="172"/>
      <c r="OX202" s="172"/>
      <c r="OY202" s="172"/>
      <c r="OZ202" s="172"/>
      <c r="PA202" s="172"/>
      <c r="PB202" s="172"/>
      <c r="PC202" s="172"/>
      <c r="PD202" s="172"/>
      <c r="PE202" s="172"/>
      <c r="PF202" s="172"/>
      <c r="PG202" s="172"/>
      <c r="PH202" s="172"/>
      <c r="PI202" s="172"/>
      <c r="PJ202" s="172"/>
      <c r="PK202" s="172"/>
      <c r="PL202" s="172"/>
      <c r="PM202" s="172"/>
      <c r="PN202" s="172"/>
      <c r="PO202" s="172"/>
      <c r="PP202" s="172"/>
      <c r="PQ202" s="172"/>
      <c r="PR202" s="172"/>
      <c r="PS202" s="172"/>
      <c r="PT202" s="172"/>
      <c r="PU202" s="172"/>
      <c r="PV202" s="172"/>
      <c r="PW202" s="172"/>
      <c r="PX202" s="172"/>
      <c r="PY202" s="172"/>
      <c r="PZ202" s="172"/>
      <c r="QA202" s="172"/>
      <c r="QB202" s="172"/>
      <c r="QC202" s="172"/>
      <c r="QD202" s="172"/>
      <c r="QE202" s="172"/>
      <c r="QF202" s="172"/>
      <c r="QG202" s="172"/>
      <c r="QH202" s="172"/>
      <c r="QI202" s="172"/>
      <c r="QJ202" s="172"/>
      <c r="QK202" s="172"/>
      <c r="QL202" s="172"/>
      <c r="QM202" s="172"/>
      <c r="QN202" s="172"/>
      <c r="QO202" s="172"/>
      <c r="QP202" s="172"/>
      <c r="QQ202" s="172"/>
      <c r="QR202" s="172"/>
      <c r="QS202" s="172"/>
      <c r="QT202" s="172"/>
      <c r="QU202" s="172"/>
      <c r="QV202" s="172"/>
      <c r="QW202" s="172"/>
      <c r="QX202" s="172"/>
      <c r="QY202" s="172"/>
      <c r="QZ202" s="172"/>
      <c r="RA202" s="172"/>
      <c r="RB202" s="172"/>
      <c r="RC202" s="172"/>
      <c r="RD202" s="172"/>
      <c r="RE202" s="172"/>
      <c r="RF202" s="172"/>
      <c r="RG202" s="172"/>
      <c r="RH202" s="172"/>
      <c r="RI202" s="172"/>
      <c r="RJ202" s="172"/>
      <c r="RK202" s="172"/>
      <c r="RL202" s="172"/>
      <c r="RM202" s="172"/>
      <c r="RN202" s="172"/>
      <c r="RO202" s="172"/>
      <c r="RP202" s="172"/>
      <c r="RQ202" s="172"/>
      <c r="RR202" s="172"/>
      <c r="RS202" s="172"/>
      <c r="RT202" s="172"/>
      <c r="RU202" s="172"/>
      <c r="RV202" s="172"/>
      <c r="RW202" s="172"/>
      <c r="RX202" s="172"/>
      <c r="RY202" s="172"/>
      <c r="RZ202" s="172"/>
      <c r="SA202" s="172"/>
      <c r="SB202" s="172"/>
      <c r="SC202" s="172"/>
      <c r="SD202" s="172"/>
      <c r="SE202" s="172"/>
      <c r="SF202" s="172"/>
      <c r="SG202" s="172"/>
      <c r="SH202" s="172"/>
      <c r="SI202" s="172"/>
      <c r="SJ202" s="172"/>
      <c r="SK202" s="172"/>
      <c r="SL202" s="172"/>
      <c r="SM202" s="172"/>
      <c r="SN202" s="172"/>
      <c r="SO202" s="172"/>
      <c r="SP202" s="172"/>
      <c r="SQ202" s="172"/>
      <c r="SR202" s="172"/>
      <c r="SS202" s="172"/>
      <c r="ST202" s="172"/>
      <c r="SU202" s="172"/>
      <c r="SV202" s="172"/>
      <c r="SW202" s="172"/>
      <c r="SX202" s="172"/>
      <c r="SY202" s="172"/>
      <c r="SZ202" s="172"/>
      <c r="TA202" s="172"/>
      <c r="TB202" s="172"/>
      <c r="TC202" s="172"/>
      <c r="TD202" s="172"/>
      <c r="TE202" s="172"/>
      <c r="TF202" s="172"/>
      <c r="TG202" s="172"/>
      <c r="TH202" s="172"/>
      <c r="TI202" s="172"/>
      <c r="TJ202" s="172"/>
      <c r="TK202" s="172"/>
      <c r="TL202" s="172"/>
      <c r="TM202" s="172"/>
      <c r="TN202" s="172"/>
      <c r="TO202" s="172"/>
      <c r="TP202" s="172"/>
      <c r="TQ202" s="172"/>
      <c r="TR202" s="172"/>
      <c r="TS202" s="172"/>
      <c r="TT202" s="172"/>
      <c r="TU202" s="172"/>
      <c r="TV202" s="172"/>
      <c r="TW202" s="172"/>
      <c r="TX202" s="172"/>
      <c r="TY202" s="172"/>
      <c r="TZ202" s="172"/>
      <c r="UA202" s="172"/>
      <c r="UB202" s="172"/>
      <c r="UC202" s="172"/>
      <c r="UD202" s="172"/>
      <c r="UE202" s="172"/>
      <c r="UF202" s="172"/>
      <c r="UG202" s="172"/>
      <c r="UH202" s="172"/>
      <c r="UI202" s="172"/>
      <c r="UJ202" s="172"/>
      <c r="UK202" s="172"/>
      <c r="UL202" s="172"/>
      <c r="UM202" s="172"/>
      <c r="UN202" s="172"/>
      <c r="UO202" s="172"/>
      <c r="UP202" s="172"/>
      <c r="UQ202" s="172"/>
      <c r="UR202" s="172"/>
      <c r="US202" s="172"/>
      <c r="UT202" s="172"/>
      <c r="UU202" s="172"/>
      <c r="UV202" s="172"/>
      <c r="UW202" s="172"/>
      <c r="UX202" s="172"/>
      <c r="UY202" s="172"/>
      <c r="UZ202" s="172"/>
      <c r="VA202" s="172"/>
      <c r="VB202" s="172"/>
      <c r="VC202" s="172"/>
      <c r="VD202" s="172"/>
      <c r="VE202" s="172"/>
      <c r="VF202" s="172"/>
      <c r="VG202" s="172"/>
      <c r="VH202" s="172"/>
      <c r="VI202" s="172"/>
      <c r="VJ202" s="172"/>
      <c r="VK202" s="172"/>
      <c r="VL202" s="172"/>
      <c r="VM202" s="172"/>
      <c r="VN202" s="172"/>
      <c r="VO202" s="172"/>
      <c r="VP202" s="172"/>
      <c r="VQ202" s="172"/>
      <c r="VR202" s="172"/>
      <c r="VS202" s="172"/>
      <c r="VT202" s="172"/>
      <c r="VU202" s="172"/>
      <c r="VV202" s="172"/>
      <c r="VW202" s="172"/>
      <c r="VX202" s="172"/>
      <c r="VY202" s="172"/>
      <c r="VZ202" s="172"/>
      <c r="WA202" s="172"/>
      <c r="WB202" s="172"/>
      <c r="WC202" s="172"/>
      <c r="WD202" s="172"/>
      <c r="WE202" s="172"/>
      <c r="WF202" s="172"/>
      <c r="WG202" s="172"/>
      <c r="WH202" s="172"/>
      <c r="WI202" s="172"/>
      <c r="WJ202" s="172"/>
      <c r="WK202" s="172"/>
      <c r="WL202" s="172"/>
      <c r="WM202" s="172"/>
      <c r="WN202" s="172"/>
      <c r="WO202" s="172"/>
      <c r="WP202" s="172"/>
      <c r="WQ202" s="172"/>
      <c r="WR202" s="172"/>
      <c r="WS202" s="172"/>
      <c r="WT202" s="172"/>
      <c r="WU202" s="172"/>
      <c r="WV202" s="172"/>
      <c r="WW202" s="172"/>
      <c r="WX202" s="172"/>
      <c r="WY202" s="172"/>
      <c r="WZ202" s="172"/>
      <c r="XA202" s="172"/>
      <c r="XB202" s="172"/>
      <c r="XC202" s="172"/>
      <c r="XD202" s="172"/>
      <c r="XE202" s="172"/>
      <c r="XF202" s="172"/>
      <c r="XG202" s="172"/>
      <c r="XH202" s="172"/>
      <c r="XI202" s="172"/>
      <c r="XJ202" s="172"/>
      <c r="XK202" s="172"/>
      <c r="XL202" s="172"/>
      <c r="XM202" s="172"/>
      <c r="XN202" s="172"/>
      <c r="XO202" s="172"/>
      <c r="XP202" s="172"/>
      <c r="XQ202" s="172"/>
      <c r="XR202" s="172"/>
      <c r="XS202" s="172"/>
      <c r="XT202" s="172"/>
      <c r="XU202" s="172"/>
      <c r="XV202" s="172"/>
      <c r="XW202" s="172"/>
      <c r="XX202" s="172"/>
      <c r="XY202" s="172"/>
      <c r="XZ202" s="172"/>
      <c r="YA202" s="172"/>
      <c r="YB202" s="172"/>
      <c r="YC202" s="172"/>
      <c r="YD202" s="172"/>
      <c r="YE202" s="172"/>
      <c r="YF202" s="172"/>
      <c r="YG202" s="172"/>
      <c r="YH202" s="172"/>
      <c r="YI202" s="172"/>
      <c r="YJ202" s="172"/>
      <c r="YK202" s="172"/>
      <c r="YL202" s="172"/>
      <c r="YM202" s="172"/>
      <c r="YN202" s="172"/>
      <c r="YO202" s="172"/>
      <c r="YP202" s="172"/>
      <c r="YQ202" s="172"/>
      <c r="YR202" s="172"/>
      <c r="YS202" s="172"/>
      <c r="YT202" s="172"/>
      <c r="YU202" s="172"/>
      <c r="YV202" s="172"/>
      <c r="YW202" s="172"/>
      <c r="YX202" s="172"/>
      <c r="YY202" s="172"/>
      <c r="YZ202" s="172"/>
      <c r="ZA202" s="172"/>
      <c r="ZB202" s="172"/>
      <c r="ZC202" s="172"/>
      <c r="ZD202" s="172"/>
      <c r="ZE202" s="172"/>
      <c r="ZF202" s="172"/>
      <c r="ZG202" s="172"/>
      <c r="ZH202" s="172"/>
      <c r="ZI202" s="172"/>
      <c r="ZJ202" s="172"/>
      <c r="ZK202" s="172"/>
      <c r="ZL202" s="172"/>
      <c r="ZM202" s="172"/>
      <c r="ZN202" s="172"/>
      <c r="ZO202" s="172"/>
      <c r="ZP202" s="172"/>
      <c r="ZQ202" s="172"/>
      <c r="ZR202" s="172"/>
      <c r="ZS202" s="172"/>
      <c r="ZT202" s="172"/>
      <c r="ZU202" s="172"/>
      <c r="ZV202" s="172"/>
      <c r="ZW202" s="172"/>
      <c r="ZX202" s="172"/>
      <c r="ZY202" s="172"/>
      <c r="ZZ202" s="172"/>
      <c r="AAA202" s="172"/>
      <c r="AAB202" s="172"/>
      <c r="AAC202" s="172"/>
      <c r="AAD202" s="172"/>
      <c r="AAE202" s="172"/>
      <c r="AAF202" s="172"/>
      <c r="AAG202" s="172"/>
      <c r="AAH202" s="172"/>
      <c r="AAI202" s="172"/>
      <c r="AAJ202" s="172"/>
      <c r="AAK202" s="172"/>
      <c r="AAL202" s="172"/>
      <c r="AAM202" s="172"/>
      <c r="AAN202" s="172"/>
      <c r="AAO202" s="172"/>
      <c r="AAP202" s="172"/>
      <c r="AAQ202" s="172"/>
      <c r="AAR202" s="172"/>
      <c r="AAS202" s="172"/>
      <c r="AAT202" s="172"/>
      <c r="AAU202" s="172"/>
      <c r="AAV202" s="172"/>
      <c r="AAW202" s="172"/>
      <c r="AAX202" s="172"/>
      <c r="AAY202" s="172"/>
      <c r="AAZ202" s="172"/>
      <c r="ABA202" s="172"/>
      <c r="ABB202" s="172"/>
      <c r="ABC202" s="172"/>
      <c r="ABD202" s="172"/>
      <c r="ABE202" s="172"/>
      <c r="ABF202" s="172"/>
      <c r="ABG202" s="172"/>
      <c r="ABH202" s="172"/>
      <c r="ABI202" s="172"/>
      <c r="ABJ202" s="172"/>
      <c r="ABK202" s="172"/>
      <c r="ABL202" s="172"/>
      <c r="ABM202" s="172"/>
      <c r="ABN202" s="172"/>
      <c r="ABO202" s="172"/>
      <c r="ABP202" s="172"/>
      <c r="ABQ202" s="172"/>
      <c r="ABR202" s="172"/>
      <c r="ABS202" s="172"/>
      <c r="ABT202" s="172"/>
      <c r="ABU202" s="172"/>
      <c r="ABV202" s="172"/>
      <c r="ABW202" s="172"/>
      <c r="ABX202" s="172"/>
      <c r="ABY202" s="172"/>
      <c r="ABZ202" s="172"/>
      <c r="ACA202" s="172"/>
      <c r="ACB202" s="172"/>
      <c r="ACC202" s="172"/>
      <c r="ACD202" s="172"/>
      <c r="ACE202" s="172"/>
      <c r="ACF202" s="172"/>
      <c r="ACG202" s="172"/>
      <c r="ACH202" s="172"/>
      <c r="ACI202" s="172"/>
      <c r="ACJ202" s="172"/>
      <c r="ACK202" s="172"/>
      <c r="ACL202" s="172"/>
      <c r="ACM202" s="172"/>
      <c r="ACN202" s="172"/>
      <c r="ACO202" s="172"/>
      <c r="ACP202" s="172"/>
      <c r="ACQ202" s="172"/>
      <c r="ACR202" s="172"/>
      <c r="ACS202" s="172"/>
      <c r="ACT202" s="172"/>
      <c r="ACU202" s="172"/>
      <c r="ACV202" s="172"/>
      <c r="ACW202" s="172"/>
      <c r="ACX202" s="172"/>
      <c r="ACY202" s="172"/>
      <c r="ACZ202" s="172"/>
      <c r="ADA202" s="172"/>
      <c r="ADB202" s="172"/>
      <c r="ADC202" s="172"/>
      <c r="ADD202" s="172"/>
      <c r="ADE202" s="172"/>
      <c r="ADF202" s="172"/>
      <c r="ADG202" s="172"/>
      <c r="ADH202" s="172"/>
      <c r="ADI202" s="172"/>
      <c r="ADJ202" s="172"/>
      <c r="ADK202" s="172"/>
      <c r="ADL202" s="172"/>
      <c r="ADM202" s="172"/>
      <c r="ADN202" s="172"/>
      <c r="ADO202" s="172"/>
      <c r="ADP202" s="172"/>
      <c r="ADQ202" s="172"/>
      <c r="ADR202" s="172"/>
      <c r="ADS202" s="172"/>
      <c r="ADT202" s="172"/>
      <c r="ADU202" s="172"/>
      <c r="ADV202" s="172"/>
      <c r="ADW202" s="172"/>
      <c r="ADX202" s="172"/>
      <c r="ADY202" s="172"/>
      <c r="ADZ202" s="172"/>
      <c r="AEA202" s="172"/>
      <c r="AEB202" s="172"/>
      <c r="AEC202" s="172"/>
      <c r="AED202" s="172"/>
      <c r="AEE202" s="172"/>
      <c r="AEF202" s="172"/>
      <c r="AEG202" s="172"/>
      <c r="AEH202" s="172"/>
      <c r="AEI202" s="172"/>
      <c r="AEJ202" s="172"/>
      <c r="AEK202" s="172"/>
      <c r="AEL202" s="172"/>
      <c r="AEM202" s="172"/>
      <c r="AEN202" s="172"/>
      <c r="AEO202" s="172"/>
      <c r="AEP202" s="172"/>
      <c r="AEQ202" s="172"/>
      <c r="AER202" s="172"/>
      <c r="AES202" s="172"/>
      <c r="AET202" s="172"/>
      <c r="AEU202" s="172"/>
      <c r="AEV202" s="172"/>
      <c r="AEW202" s="172"/>
      <c r="AEX202" s="172"/>
      <c r="AEY202" s="172"/>
      <c r="AEZ202" s="172"/>
      <c r="AFA202" s="172"/>
      <c r="AFB202" s="172"/>
      <c r="AFC202" s="172"/>
      <c r="AFD202" s="172"/>
      <c r="AFE202" s="172"/>
      <c r="AFF202" s="172"/>
      <c r="AFG202" s="172"/>
      <c r="AFH202" s="172"/>
      <c r="AFI202" s="172"/>
      <c r="AFJ202" s="172"/>
      <c r="AFK202" s="172"/>
      <c r="AFL202" s="172"/>
      <c r="AFM202" s="172"/>
      <c r="AFN202" s="172"/>
      <c r="AFO202" s="172"/>
      <c r="AFP202" s="172"/>
      <c r="AFQ202" s="172"/>
      <c r="AFR202" s="172"/>
      <c r="AFS202" s="172"/>
      <c r="AFT202" s="172"/>
      <c r="AFU202" s="172"/>
      <c r="AFV202" s="172"/>
      <c r="AFW202" s="172"/>
      <c r="AFX202" s="172"/>
      <c r="AFY202" s="172"/>
      <c r="AFZ202" s="172"/>
      <c r="AGA202" s="172"/>
      <c r="AGB202" s="172"/>
      <c r="AGC202" s="172"/>
      <c r="AGD202" s="172"/>
      <c r="AGE202" s="172"/>
      <c r="AGF202" s="172"/>
      <c r="AGG202" s="172"/>
      <c r="AGH202" s="172"/>
      <c r="AGI202" s="172"/>
      <c r="AGJ202" s="172"/>
      <c r="AGK202" s="172"/>
      <c r="AGL202" s="172"/>
      <c r="AGM202" s="172"/>
      <c r="AGN202" s="172"/>
      <c r="AGO202" s="172"/>
      <c r="AGP202" s="172"/>
      <c r="AGQ202" s="172"/>
      <c r="AGR202" s="172"/>
      <c r="AGS202" s="172"/>
      <c r="AGT202" s="172"/>
      <c r="AGU202" s="172"/>
      <c r="AGV202" s="172"/>
      <c r="AGW202" s="172"/>
      <c r="AGX202" s="172"/>
      <c r="AGY202" s="172"/>
      <c r="AGZ202" s="172"/>
      <c r="AHA202" s="172"/>
      <c r="AHB202" s="172"/>
      <c r="AHC202" s="172"/>
      <c r="AHD202" s="172"/>
      <c r="AHE202" s="172"/>
      <c r="AHF202" s="172"/>
      <c r="AHG202" s="172"/>
      <c r="AHH202" s="172"/>
      <c r="AHI202" s="172"/>
      <c r="AHJ202" s="172"/>
      <c r="AHK202" s="172"/>
      <c r="AHL202" s="172"/>
      <c r="AHM202" s="172"/>
      <c r="AHN202" s="172"/>
      <c r="AHO202" s="172"/>
      <c r="AHP202" s="172"/>
      <c r="AHQ202" s="172"/>
      <c r="AHR202" s="172"/>
      <c r="AHS202" s="172"/>
      <c r="AHT202" s="172"/>
      <c r="AHU202" s="172"/>
      <c r="AHV202" s="172"/>
      <c r="AHW202" s="172"/>
      <c r="AHX202" s="172"/>
      <c r="AHY202" s="172"/>
      <c r="AHZ202" s="172"/>
      <c r="AIA202" s="172"/>
      <c r="AIB202" s="172"/>
      <c r="AIC202" s="172"/>
      <c r="AID202" s="172"/>
      <c r="AIE202" s="172"/>
      <c r="AIF202" s="172"/>
      <c r="AIG202" s="172"/>
      <c r="AIH202" s="172"/>
      <c r="AII202" s="172"/>
      <c r="AIJ202" s="172"/>
      <c r="AIK202" s="172"/>
      <c r="AIL202" s="172"/>
      <c r="AIM202" s="172"/>
      <c r="AIN202" s="172"/>
      <c r="AIO202" s="172"/>
      <c r="AIP202" s="172"/>
      <c r="AIQ202" s="172"/>
      <c r="AIR202" s="172"/>
      <c r="AIS202" s="172"/>
      <c r="AIT202" s="172"/>
      <c r="AIU202" s="172"/>
      <c r="AIV202" s="172"/>
      <c r="AIW202" s="172"/>
      <c r="AIX202" s="172"/>
      <c r="AIY202" s="172"/>
      <c r="AIZ202" s="172"/>
      <c r="AJA202" s="172"/>
      <c r="AJB202" s="172"/>
      <c r="AJC202" s="172"/>
      <c r="AJD202" s="172"/>
      <c r="AJE202" s="172"/>
      <c r="AJF202" s="172"/>
      <c r="AJG202" s="172"/>
      <c r="AJH202" s="172"/>
      <c r="AJI202" s="172"/>
      <c r="AJJ202" s="172"/>
      <c r="AJK202" s="172"/>
      <c r="AJL202" s="172"/>
      <c r="AJM202" s="172"/>
      <c r="AJN202" s="172"/>
      <c r="AJO202" s="172"/>
      <c r="AJP202" s="172"/>
      <c r="AJQ202" s="172"/>
      <c r="AJR202" s="172"/>
      <c r="AJS202" s="172"/>
      <c r="AJT202" s="172"/>
      <c r="AJU202" s="172"/>
      <c r="AJV202" s="172"/>
      <c r="AJW202" s="172"/>
      <c r="AJX202" s="172"/>
      <c r="AJY202" s="172"/>
      <c r="AJZ202" s="172"/>
      <c r="AKA202" s="172"/>
      <c r="AKB202" s="172"/>
      <c r="AKC202" s="172"/>
      <c r="AKD202" s="172"/>
      <c r="AKE202" s="172"/>
      <c r="AKF202" s="172"/>
      <c r="AKG202" s="172"/>
      <c r="AKH202" s="172"/>
      <c r="AKI202" s="172"/>
      <c r="AKJ202" s="172"/>
      <c r="AKK202" s="172"/>
      <c r="AKL202" s="172"/>
      <c r="AKM202" s="172"/>
      <c r="AKN202" s="172"/>
      <c r="AKO202" s="172"/>
      <c r="AKP202" s="172"/>
      <c r="AKQ202" s="172"/>
      <c r="AKR202" s="172"/>
      <c r="AKS202" s="172"/>
      <c r="AKT202" s="172"/>
      <c r="AKU202" s="172"/>
      <c r="AKV202" s="172"/>
      <c r="AKW202" s="172"/>
      <c r="AKX202" s="172"/>
      <c r="AKY202" s="172"/>
      <c r="AKZ202" s="172"/>
      <c r="ALA202" s="172"/>
      <c r="ALB202" s="172"/>
      <c r="ALC202" s="172"/>
      <c r="ALD202" s="172"/>
      <c r="ALE202" s="172"/>
      <c r="ALF202" s="172"/>
      <c r="ALG202" s="172"/>
      <c r="ALH202" s="172"/>
      <c r="ALI202" s="172"/>
      <c r="ALJ202" s="172"/>
      <c r="ALK202" s="172"/>
      <c r="ALL202" s="172"/>
      <c r="ALM202" s="172"/>
      <c r="ALN202" s="172"/>
      <c r="ALO202" s="172"/>
      <c r="ALP202" s="172"/>
      <c r="ALQ202" s="172"/>
      <c r="ALR202" s="172"/>
      <c r="ALS202" s="172"/>
      <c r="ALT202" s="172"/>
      <c r="ALU202" s="172"/>
      <c r="ALV202" s="172"/>
      <c r="ALW202" s="172"/>
      <c r="ALX202" s="172"/>
      <c r="ALY202" s="172"/>
      <c r="ALZ202" s="172"/>
      <c r="AMA202" s="172"/>
      <c r="AMB202" s="172"/>
      <c r="AMC202" s="172"/>
      <c r="AMD202" s="172"/>
      <c r="AME202" s="172"/>
      <c r="AMF202" s="172"/>
      <c r="AMG202" s="172"/>
      <c r="AMH202" s="172"/>
      <c r="AMI202" s="172"/>
      <c r="AMJ202" s="172"/>
      <c r="AMK202" s="172"/>
      <c r="AML202" s="172"/>
    </row>
    <row r="203" spans="1:1026" s="282" customFormat="1">
      <c r="A203" s="408" t="s">
        <v>665</v>
      </c>
      <c r="B203" s="408" t="s">
        <v>666</v>
      </c>
      <c r="C203" s="154">
        <f t="shared" si="234"/>
        <v>17</v>
      </c>
      <c r="D203" s="167">
        <f t="shared" si="235"/>
        <v>68</v>
      </c>
      <c r="E203" s="166" t="str">
        <f t="shared" si="236"/>
        <v>9C</v>
      </c>
      <c r="F203" s="367" t="str">
        <f t="shared" si="237"/>
        <v>1B</v>
      </c>
      <c r="G203" s="367" t="str">
        <f t="shared" si="238"/>
        <v>02</v>
      </c>
      <c r="H203" s="367" t="str">
        <f t="shared" si="239"/>
        <v>57</v>
      </c>
      <c r="I203" s="367" t="str">
        <f t="shared" si="240"/>
        <v>00</v>
      </c>
      <c r="J203" s="367" t="str">
        <f t="shared" si="241"/>
        <v>67</v>
      </c>
      <c r="K203" s="367" t="str">
        <f t="shared" si="242"/>
        <v>06</v>
      </c>
      <c r="L203" s="367" t="str">
        <f t="shared" si="243"/>
        <v>7D</v>
      </c>
      <c r="M203" s="367" t="str">
        <f t="shared" si="244"/>
        <v>4</v>
      </c>
      <c r="N203" s="367" t="str">
        <f t="shared" si="245"/>
        <v/>
      </c>
      <c r="O203" s="156" t="str">
        <f t="shared" si="246"/>
        <v/>
      </c>
      <c r="P203" s="157" t="str">
        <f t="shared" si="247"/>
        <v>1</v>
      </c>
      <c r="Q203" s="158" t="str">
        <f t="shared" si="247"/>
        <v>0</v>
      </c>
      <c r="R203" s="158" t="str">
        <f t="shared" si="247"/>
        <v>0</v>
      </c>
      <c r="S203" s="159" t="str">
        <f t="shared" si="247"/>
        <v>1</v>
      </c>
      <c r="T203" s="158" t="str">
        <f t="shared" si="247"/>
        <v>1</v>
      </c>
      <c r="U203" s="158" t="str">
        <f t="shared" si="247"/>
        <v>1</v>
      </c>
      <c r="V203" s="158" t="str">
        <f t="shared" si="247"/>
        <v>0</v>
      </c>
      <c r="W203" s="159" t="str">
        <f t="shared" si="247"/>
        <v>0</v>
      </c>
      <c r="X203" s="158" t="str">
        <f t="shared" si="248"/>
        <v>0</v>
      </c>
      <c r="Y203" s="158" t="str">
        <f t="shared" si="248"/>
        <v>0</v>
      </c>
      <c r="Z203" s="158" t="str">
        <f t="shared" si="248"/>
        <v>0</v>
      </c>
      <c r="AA203" s="159" t="str">
        <f t="shared" si="248"/>
        <v>1</v>
      </c>
      <c r="AB203" s="161" t="str">
        <f t="shared" si="248"/>
        <v>1</v>
      </c>
      <c r="AC203" s="161" t="str">
        <f t="shared" si="248"/>
        <v>0</v>
      </c>
      <c r="AD203" s="158" t="str">
        <f t="shared" si="248"/>
        <v>1</v>
      </c>
      <c r="AE203" s="159" t="str">
        <f t="shared" si="248"/>
        <v>1</v>
      </c>
      <c r="AF203" s="367" t="str">
        <f t="shared" si="249"/>
        <v>0</v>
      </c>
      <c r="AG203" s="162" t="str">
        <f t="shared" si="249"/>
        <v>0</v>
      </c>
      <c r="AH203" s="163" t="str">
        <f t="shared" si="249"/>
        <v>0</v>
      </c>
      <c r="AI203" s="165" t="str">
        <f t="shared" si="249"/>
        <v>0</v>
      </c>
      <c r="AJ203" s="164" t="str">
        <f t="shared" si="249"/>
        <v>0</v>
      </c>
      <c r="AK203" s="164" t="str">
        <f t="shared" si="249"/>
        <v>0</v>
      </c>
      <c r="AL203" s="289" t="str">
        <f t="shared" si="249"/>
        <v>1</v>
      </c>
      <c r="AM203" s="165" t="str">
        <f t="shared" si="249"/>
        <v>0</v>
      </c>
      <c r="AN203" s="230" t="str">
        <f t="shared" si="250"/>
        <v>0</v>
      </c>
      <c r="AO203" s="230" t="str">
        <f t="shared" si="250"/>
        <v>1</v>
      </c>
      <c r="AP203" s="230" t="str">
        <f t="shared" si="250"/>
        <v>0</v>
      </c>
      <c r="AQ203" s="231" t="str">
        <f t="shared" si="250"/>
        <v>1</v>
      </c>
      <c r="AR203" s="230" t="str">
        <f t="shared" si="250"/>
        <v>0</v>
      </c>
      <c r="AS203" s="230" t="str">
        <f t="shared" si="250"/>
        <v>1</v>
      </c>
      <c r="AT203" s="230" t="str">
        <f t="shared" si="250"/>
        <v>1</v>
      </c>
      <c r="AU203" s="231" t="str">
        <f t="shared" si="250"/>
        <v>1</v>
      </c>
      <c r="AV203" s="230" t="str">
        <f t="shared" si="251"/>
        <v>0</v>
      </c>
      <c r="AW203" s="232" t="str">
        <f t="shared" si="251"/>
        <v>0</v>
      </c>
      <c r="AX203" s="232" t="str">
        <f t="shared" si="251"/>
        <v>0</v>
      </c>
      <c r="AY203" s="233" t="str">
        <f t="shared" si="251"/>
        <v>0</v>
      </c>
      <c r="AZ203" s="232" t="str">
        <f t="shared" si="251"/>
        <v>0</v>
      </c>
      <c r="BA203" s="232" t="str">
        <f t="shared" si="251"/>
        <v>0</v>
      </c>
      <c r="BB203" s="232" t="str">
        <f t="shared" si="251"/>
        <v>0</v>
      </c>
      <c r="BC203" s="233" t="str">
        <f t="shared" si="251"/>
        <v>0</v>
      </c>
      <c r="BD203" s="168" t="str">
        <f t="shared" si="252"/>
        <v>0</v>
      </c>
      <c r="BE203" s="168" t="str">
        <f t="shared" si="252"/>
        <v>1</v>
      </c>
      <c r="BF203" s="168" t="str">
        <f t="shared" si="252"/>
        <v>1</v>
      </c>
      <c r="BG203" s="169" t="str">
        <f t="shared" si="252"/>
        <v>0</v>
      </c>
      <c r="BH203" s="168" t="str">
        <f t="shared" si="252"/>
        <v>0</v>
      </c>
      <c r="BI203" s="168" t="str">
        <f t="shared" si="252"/>
        <v>1</v>
      </c>
      <c r="BJ203" s="168" t="str">
        <f t="shared" si="252"/>
        <v>1</v>
      </c>
      <c r="BK203" s="169" t="str">
        <f t="shared" si="252"/>
        <v>1</v>
      </c>
      <c r="BL203" s="168" t="str">
        <f t="shared" si="253"/>
        <v>0</v>
      </c>
      <c r="BM203" s="168" t="str">
        <f t="shared" si="253"/>
        <v>0</v>
      </c>
      <c r="BN203" s="168" t="str">
        <f t="shared" si="253"/>
        <v>0</v>
      </c>
      <c r="BO203" s="169" t="str">
        <f t="shared" si="253"/>
        <v>0</v>
      </c>
      <c r="BP203" s="168" t="str">
        <f t="shared" si="253"/>
        <v>0</v>
      </c>
      <c r="BQ203" s="168" t="str">
        <f t="shared" si="253"/>
        <v>1</v>
      </c>
      <c r="BR203" s="168" t="str">
        <f t="shared" si="253"/>
        <v>1</v>
      </c>
      <c r="BS203" s="169" t="str">
        <f t="shared" si="253"/>
        <v>0</v>
      </c>
      <c r="BT203" s="302" t="str">
        <f t="shared" si="254"/>
        <v>0</v>
      </c>
      <c r="BU203" s="302" t="str">
        <f t="shared" si="254"/>
        <v>1</v>
      </c>
      <c r="BV203" s="302" t="str">
        <f t="shared" si="254"/>
        <v>1</v>
      </c>
      <c r="BW203" s="303" t="str">
        <f t="shared" si="254"/>
        <v>1</v>
      </c>
      <c r="BX203" s="302" t="str">
        <f t="shared" si="254"/>
        <v>1</v>
      </c>
      <c r="BY203" s="302" t="str">
        <f t="shared" si="254"/>
        <v>1</v>
      </c>
      <c r="BZ203" s="302" t="str">
        <f t="shared" si="254"/>
        <v>0</v>
      </c>
      <c r="CA203" s="303" t="str">
        <f t="shared" si="254"/>
        <v>1</v>
      </c>
      <c r="CB203" s="164" t="str">
        <f t="shared" si="255"/>
        <v>0</v>
      </c>
      <c r="CC203" s="289" t="str">
        <f t="shared" si="255"/>
        <v>1</v>
      </c>
      <c r="CD203" s="340" t="str">
        <f t="shared" si="255"/>
        <v>0</v>
      </c>
      <c r="CE203" s="341" t="str">
        <f t="shared" si="255"/>
        <v>0</v>
      </c>
      <c r="CF203" s="340" t="str">
        <f t="shared" si="255"/>
        <v>0</v>
      </c>
      <c r="CG203" s="340" t="str">
        <f t="shared" si="255"/>
        <v>0</v>
      </c>
      <c r="CH203" s="340" t="str">
        <f t="shared" si="255"/>
        <v>0</v>
      </c>
      <c r="CI203" s="341" t="str">
        <f t="shared" si="255"/>
        <v>0</v>
      </c>
      <c r="CJ203" s="367"/>
      <c r="CK203" s="367"/>
      <c r="CL203" s="32" t="str">
        <f t="shared" si="223"/>
        <v>9C1B</v>
      </c>
      <c r="CM203" s="285">
        <f t="shared" si="256"/>
        <v>87</v>
      </c>
      <c r="CN203" s="285">
        <f t="shared" si="257"/>
        <v>97</v>
      </c>
      <c r="CO203" s="142">
        <f t="shared" si="258"/>
        <v>73.900000000000006</v>
      </c>
      <c r="CP203" s="142">
        <f t="shared" si="259"/>
        <v>23.277777777777782</v>
      </c>
      <c r="CQ203" s="154">
        <f t="shared" si="224"/>
        <v>1</v>
      </c>
      <c r="CR203" s="367"/>
      <c r="CS203" s="170">
        <f t="shared" si="260"/>
        <v>9</v>
      </c>
      <c r="CT203" s="23">
        <f t="shared" si="261"/>
        <v>12</v>
      </c>
      <c r="CU203" s="171">
        <f t="shared" si="262"/>
        <v>1</v>
      </c>
      <c r="CV203" s="23">
        <f t="shared" si="263"/>
        <v>11</v>
      </c>
      <c r="CW203" s="172">
        <f t="shared" si="264"/>
        <v>0</v>
      </c>
      <c r="CX203" s="24">
        <f t="shared" si="265"/>
        <v>2</v>
      </c>
      <c r="CY203" s="267">
        <f t="shared" si="266"/>
        <v>5</v>
      </c>
      <c r="CZ203" s="268">
        <f t="shared" si="267"/>
        <v>7</v>
      </c>
      <c r="DA203" s="267">
        <f t="shared" si="268"/>
        <v>0</v>
      </c>
      <c r="DB203" s="268">
        <f t="shared" si="269"/>
        <v>0</v>
      </c>
      <c r="DC203" s="173">
        <f t="shared" si="270"/>
        <v>6</v>
      </c>
      <c r="DD203" s="26">
        <f t="shared" si="271"/>
        <v>7</v>
      </c>
      <c r="DE203" s="173">
        <f t="shared" si="272"/>
        <v>0</v>
      </c>
      <c r="DF203" s="26">
        <f t="shared" si="273"/>
        <v>6</v>
      </c>
      <c r="DG203" s="326">
        <f t="shared" si="274"/>
        <v>7</v>
      </c>
      <c r="DH203" s="327">
        <f t="shared" si="275"/>
        <v>13</v>
      </c>
      <c r="DI203" s="172">
        <f t="shared" si="276"/>
        <v>4</v>
      </c>
      <c r="DJ203" s="24">
        <f t="shared" si="277"/>
        <v>0</v>
      </c>
      <c r="DK203" s="172"/>
      <c r="DL203" s="19">
        <f t="shared" si="278"/>
        <v>156</v>
      </c>
      <c r="DM203" s="19">
        <f t="shared" si="279"/>
        <v>27</v>
      </c>
      <c r="DN203" s="174">
        <f t="shared" si="280"/>
        <v>2</v>
      </c>
      <c r="DO203" s="278">
        <f t="shared" si="281"/>
        <v>87</v>
      </c>
      <c r="DP203" s="278">
        <f t="shared" si="282"/>
        <v>0</v>
      </c>
      <c r="DQ203" s="20">
        <f t="shared" si="283"/>
        <v>103</v>
      </c>
      <c r="DR203" s="20">
        <f t="shared" si="284"/>
        <v>6</v>
      </c>
      <c r="DS203" s="337">
        <f t="shared" si="285"/>
        <v>125</v>
      </c>
      <c r="DT203" s="174">
        <f t="shared" si="286"/>
        <v>64</v>
      </c>
      <c r="DU203" s="172">
        <f t="shared" si="287"/>
        <v>125</v>
      </c>
      <c r="DV203" s="172"/>
      <c r="DW203" s="172"/>
      <c r="DX203" s="172"/>
      <c r="DY203" s="172"/>
      <c r="DZ203" s="172"/>
      <c r="EA203" s="172"/>
      <c r="EB203" s="172"/>
      <c r="EC203" s="172"/>
      <c r="ED203" s="172"/>
      <c r="EE203" s="172"/>
      <c r="EF203" s="172"/>
      <c r="EG203" s="172"/>
      <c r="EH203" s="172"/>
      <c r="EI203" s="172"/>
      <c r="EJ203" s="172"/>
      <c r="EK203" s="172"/>
      <c r="EL203" s="172"/>
      <c r="EM203" s="172"/>
      <c r="EN203" s="172"/>
      <c r="EO203" s="172"/>
      <c r="EP203" s="172"/>
      <c r="EQ203" s="172"/>
      <c r="ER203" s="172"/>
      <c r="ES203" s="172"/>
      <c r="ET203" s="172"/>
      <c r="EU203" s="172"/>
      <c r="EV203" s="172"/>
      <c r="EW203" s="172"/>
      <c r="EX203" s="172"/>
      <c r="EY203" s="172"/>
      <c r="EZ203" s="172"/>
      <c r="FA203" s="172"/>
      <c r="FB203" s="172"/>
      <c r="FC203" s="172"/>
      <c r="FD203" s="172"/>
      <c r="FE203" s="172"/>
      <c r="FF203" s="172"/>
      <c r="FG203" s="172"/>
      <c r="FH203" s="172"/>
      <c r="FI203" s="172"/>
      <c r="FJ203" s="172"/>
      <c r="FK203" s="172"/>
      <c r="FL203" s="172"/>
      <c r="FM203" s="172"/>
      <c r="FN203" s="172"/>
      <c r="FO203" s="172"/>
      <c r="FP203" s="172"/>
      <c r="FQ203" s="172"/>
      <c r="FR203" s="172"/>
      <c r="FS203" s="172"/>
      <c r="FT203" s="172"/>
      <c r="FU203" s="172"/>
      <c r="FV203" s="172"/>
      <c r="FW203" s="172"/>
      <c r="FX203" s="172"/>
      <c r="FY203" s="172"/>
      <c r="FZ203" s="172"/>
      <c r="GA203" s="172"/>
      <c r="GB203" s="172"/>
      <c r="GC203" s="172"/>
      <c r="GD203" s="172"/>
      <c r="GE203" s="172"/>
      <c r="GF203" s="172"/>
      <c r="GG203" s="172"/>
      <c r="GH203" s="172"/>
      <c r="GI203" s="172"/>
      <c r="GJ203" s="172"/>
      <c r="GK203" s="172"/>
      <c r="GL203" s="172"/>
      <c r="GM203" s="172"/>
      <c r="GN203" s="172"/>
      <c r="GO203" s="172"/>
      <c r="GP203" s="172"/>
      <c r="GQ203" s="172"/>
      <c r="GR203" s="172"/>
      <c r="GS203" s="172"/>
      <c r="GT203" s="172"/>
      <c r="GU203" s="172"/>
      <c r="GV203" s="172"/>
      <c r="GW203" s="172"/>
      <c r="GX203" s="172"/>
      <c r="GY203" s="172"/>
      <c r="GZ203" s="172"/>
      <c r="HA203" s="172"/>
      <c r="HB203" s="172"/>
      <c r="HC203" s="172"/>
      <c r="HD203" s="172"/>
      <c r="HE203" s="172"/>
      <c r="HF203" s="172"/>
      <c r="HG203" s="172"/>
      <c r="HH203" s="172"/>
      <c r="HI203" s="172"/>
      <c r="HJ203" s="172"/>
      <c r="HK203" s="172"/>
      <c r="HL203" s="172"/>
      <c r="HM203" s="172"/>
      <c r="HN203" s="172"/>
      <c r="HO203" s="172"/>
      <c r="HP203" s="172"/>
      <c r="HQ203" s="172"/>
      <c r="HR203" s="172"/>
      <c r="HS203" s="172"/>
      <c r="HT203" s="172"/>
      <c r="HU203" s="172"/>
      <c r="HV203" s="172"/>
      <c r="HW203" s="172"/>
      <c r="HX203" s="172"/>
      <c r="HY203" s="172"/>
      <c r="HZ203" s="172"/>
      <c r="IA203" s="172"/>
      <c r="IB203" s="172"/>
      <c r="IC203" s="172"/>
      <c r="ID203" s="172"/>
      <c r="IE203" s="172"/>
      <c r="IF203" s="172"/>
      <c r="IG203" s="172"/>
      <c r="IH203" s="172"/>
      <c r="II203" s="172"/>
      <c r="IJ203" s="172"/>
      <c r="IK203" s="172"/>
      <c r="IL203" s="172"/>
      <c r="IM203" s="172"/>
      <c r="IN203" s="172"/>
      <c r="IO203" s="172"/>
      <c r="IP203" s="172"/>
      <c r="IQ203" s="172"/>
      <c r="IR203" s="172"/>
      <c r="IS203" s="172"/>
      <c r="IT203" s="172"/>
      <c r="IU203" s="172"/>
      <c r="IV203" s="172"/>
      <c r="IW203" s="172"/>
      <c r="IX203" s="172"/>
      <c r="IY203" s="172"/>
      <c r="IZ203" s="172"/>
      <c r="JA203" s="172"/>
      <c r="JB203" s="172"/>
      <c r="JC203" s="172"/>
      <c r="JD203" s="172"/>
      <c r="JE203" s="172"/>
      <c r="JF203" s="172"/>
      <c r="JG203" s="172"/>
      <c r="JH203" s="172"/>
      <c r="JI203" s="172"/>
      <c r="JJ203" s="172"/>
      <c r="JK203" s="172"/>
      <c r="JL203" s="172"/>
      <c r="JM203" s="172"/>
      <c r="JN203" s="172"/>
      <c r="JO203" s="172"/>
      <c r="JP203" s="172"/>
      <c r="JQ203" s="172"/>
      <c r="JR203" s="172"/>
      <c r="JS203" s="172"/>
      <c r="JT203" s="172"/>
      <c r="JU203" s="172"/>
      <c r="JV203" s="172"/>
      <c r="JW203" s="172"/>
      <c r="JX203" s="172"/>
      <c r="JY203" s="172"/>
      <c r="JZ203" s="172"/>
      <c r="KA203" s="172"/>
      <c r="KB203" s="172"/>
      <c r="KC203" s="172"/>
      <c r="KD203" s="172"/>
      <c r="KE203" s="172"/>
      <c r="KF203" s="172"/>
      <c r="KG203" s="172"/>
      <c r="KH203" s="172"/>
      <c r="KI203" s="172"/>
      <c r="KJ203" s="172"/>
      <c r="KK203" s="172"/>
      <c r="KL203" s="172"/>
      <c r="KM203" s="172"/>
      <c r="KN203" s="172"/>
      <c r="KO203" s="172"/>
      <c r="KP203" s="172"/>
      <c r="KQ203" s="172"/>
      <c r="KR203" s="172"/>
      <c r="KS203" s="172"/>
      <c r="KT203" s="172"/>
      <c r="KU203" s="172"/>
      <c r="KV203" s="172"/>
      <c r="KW203" s="172"/>
      <c r="KX203" s="172"/>
      <c r="KY203" s="172"/>
      <c r="KZ203" s="172"/>
      <c r="LA203" s="172"/>
      <c r="LB203" s="172"/>
      <c r="LC203" s="172"/>
      <c r="LD203" s="172"/>
      <c r="LE203" s="172"/>
      <c r="LF203" s="172"/>
      <c r="LG203" s="172"/>
      <c r="LH203" s="172"/>
      <c r="LI203" s="172"/>
      <c r="LJ203" s="172"/>
      <c r="LK203" s="172"/>
      <c r="LL203" s="172"/>
      <c r="LM203" s="172"/>
      <c r="LN203" s="172"/>
      <c r="LO203" s="172"/>
      <c r="LP203" s="172"/>
      <c r="LQ203" s="172"/>
      <c r="LR203" s="172"/>
      <c r="LS203" s="172"/>
      <c r="LT203" s="172"/>
      <c r="LU203" s="172"/>
      <c r="LV203" s="172"/>
      <c r="LW203" s="172"/>
      <c r="LX203" s="172"/>
      <c r="LY203" s="172"/>
      <c r="LZ203" s="172"/>
      <c r="MA203" s="172"/>
      <c r="MB203" s="172"/>
      <c r="MC203" s="172"/>
      <c r="MD203" s="172"/>
      <c r="ME203" s="172"/>
      <c r="MF203" s="172"/>
      <c r="MG203" s="172"/>
      <c r="MH203" s="172"/>
      <c r="MI203" s="172"/>
      <c r="MJ203" s="172"/>
      <c r="MK203" s="172"/>
      <c r="ML203" s="172"/>
      <c r="MM203" s="172"/>
      <c r="MN203" s="172"/>
      <c r="MO203" s="172"/>
      <c r="MP203" s="172"/>
      <c r="MQ203" s="172"/>
      <c r="MR203" s="172"/>
      <c r="MS203" s="172"/>
      <c r="MT203" s="172"/>
      <c r="MU203" s="172"/>
      <c r="MV203" s="172"/>
      <c r="MW203" s="172"/>
      <c r="MX203" s="172"/>
      <c r="MY203" s="172"/>
      <c r="MZ203" s="172"/>
      <c r="NA203" s="172"/>
      <c r="NB203" s="172"/>
      <c r="NC203" s="172"/>
      <c r="ND203" s="172"/>
      <c r="NE203" s="172"/>
      <c r="NF203" s="172"/>
      <c r="NG203" s="172"/>
      <c r="NH203" s="172"/>
      <c r="NI203" s="172"/>
      <c r="NJ203" s="172"/>
      <c r="NK203" s="172"/>
      <c r="NL203" s="172"/>
      <c r="NM203" s="172"/>
      <c r="NN203" s="172"/>
      <c r="NO203" s="172"/>
      <c r="NP203" s="172"/>
      <c r="NQ203" s="172"/>
      <c r="NR203" s="172"/>
      <c r="NS203" s="172"/>
      <c r="NT203" s="172"/>
      <c r="NU203" s="172"/>
      <c r="NV203" s="172"/>
      <c r="NW203" s="172"/>
      <c r="NX203" s="172"/>
      <c r="NY203" s="172"/>
      <c r="NZ203" s="172"/>
      <c r="OA203" s="172"/>
      <c r="OB203" s="172"/>
      <c r="OC203" s="172"/>
      <c r="OD203" s="172"/>
      <c r="OE203" s="172"/>
      <c r="OF203" s="172"/>
      <c r="OG203" s="172"/>
      <c r="OH203" s="172"/>
      <c r="OI203" s="172"/>
      <c r="OJ203" s="172"/>
      <c r="OK203" s="172"/>
      <c r="OL203" s="172"/>
      <c r="OM203" s="172"/>
      <c r="ON203" s="172"/>
      <c r="OO203" s="172"/>
      <c r="OP203" s="172"/>
      <c r="OQ203" s="172"/>
      <c r="OR203" s="172"/>
      <c r="OS203" s="172"/>
      <c r="OT203" s="172"/>
      <c r="OU203" s="172"/>
      <c r="OV203" s="172"/>
      <c r="OW203" s="172"/>
      <c r="OX203" s="172"/>
      <c r="OY203" s="172"/>
      <c r="OZ203" s="172"/>
      <c r="PA203" s="172"/>
      <c r="PB203" s="172"/>
      <c r="PC203" s="172"/>
      <c r="PD203" s="172"/>
      <c r="PE203" s="172"/>
      <c r="PF203" s="172"/>
      <c r="PG203" s="172"/>
      <c r="PH203" s="172"/>
      <c r="PI203" s="172"/>
      <c r="PJ203" s="172"/>
      <c r="PK203" s="172"/>
      <c r="PL203" s="172"/>
      <c r="PM203" s="172"/>
      <c r="PN203" s="172"/>
      <c r="PO203" s="172"/>
      <c r="PP203" s="172"/>
      <c r="PQ203" s="172"/>
      <c r="PR203" s="172"/>
      <c r="PS203" s="172"/>
      <c r="PT203" s="172"/>
      <c r="PU203" s="172"/>
      <c r="PV203" s="172"/>
      <c r="PW203" s="172"/>
      <c r="PX203" s="172"/>
      <c r="PY203" s="172"/>
      <c r="PZ203" s="172"/>
      <c r="QA203" s="172"/>
      <c r="QB203" s="172"/>
      <c r="QC203" s="172"/>
      <c r="QD203" s="172"/>
      <c r="QE203" s="172"/>
      <c r="QF203" s="172"/>
      <c r="QG203" s="172"/>
      <c r="QH203" s="172"/>
      <c r="QI203" s="172"/>
      <c r="QJ203" s="172"/>
      <c r="QK203" s="172"/>
      <c r="QL203" s="172"/>
      <c r="QM203" s="172"/>
      <c r="QN203" s="172"/>
      <c r="QO203" s="172"/>
      <c r="QP203" s="172"/>
      <c r="QQ203" s="172"/>
      <c r="QR203" s="172"/>
      <c r="QS203" s="172"/>
      <c r="QT203" s="172"/>
      <c r="QU203" s="172"/>
      <c r="QV203" s="172"/>
      <c r="QW203" s="172"/>
      <c r="QX203" s="172"/>
      <c r="QY203" s="172"/>
      <c r="QZ203" s="172"/>
      <c r="RA203" s="172"/>
      <c r="RB203" s="172"/>
      <c r="RC203" s="172"/>
      <c r="RD203" s="172"/>
      <c r="RE203" s="172"/>
      <c r="RF203" s="172"/>
      <c r="RG203" s="172"/>
      <c r="RH203" s="172"/>
      <c r="RI203" s="172"/>
      <c r="RJ203" s="172"/>
      <c r="RK203" s="172"/>
      <c r="RL203" s="172"/>
      <c r="RM203" s="172"/>
      <c r="RN203" s="172"/>
      <c r="RO203" s="172"/>
      <c r="RP203" s="172"/>
      <c r="RQ203" s="172"/>
      <c r="RR203" s="172"/>
      <c r="RS203" s="172"/>
      <c r="RT203" s="172"/>
      <c r="RU203" s="172"/>
      <c r="RV203" s="172"/>
      <c r="RW203" s="172"/>
      <c r="RX203" s="172"/>
      <c r="RY203" s="172"/>
      <c r="RZ203" s="172"/>
      <c r="SA203" s="172"/>
      <c r="SB203" s="172"/>
      <c r="SC203" s="172"/>
      <c r="SD203" s="172"/>
      <c r="SE203" s="172"/>
      <c r="SF203" s="172"/>
      <c r="SG203" s="172"/>
      <c r="SH203" s="172"/>
      <c r="SI203" s="172"/>
      <c r="SJ203" s="172"/>
      <c r="SK203" s="172"/>
      <c r="SL203" s="172"/>
      <c r="SM203" s="172"/>
      <c r="SN203" s="172"/>
      <c r="SO203" s="172"/>
      <c r="SP203" s="172"/>
      <c r="SQ203" s="172"/>
      <c r="SR203" s="172"/>
      <c r="SS203" s="172"/>
      <c r="ST203" s="172"/>
      <c r="SU203" s="172"/>
      <c r="SV203" s="172"/>
      <c r="SW203" s="172"/>
      <c r="SX203" s="172"/>
      <c r="SY203" s="172"/>
      <c r="SZ203" s="172"/>
      <c r="TA203" s="172"/>
      <c r="TB203" s="172"/>
      <c r="TC203" s="172"/>
      <c r="TD203" s="172"/>
      <c r="TE203" s="172"/>
      <c r="TF203" s="172"/>
      <c r="TG203" s="172"/>
      <c r="TH203" s="172"/>
      <c r="TI203" s="172"/>
      <c r="TJ203" s="172"/>
      <c r="TK203" s="172"/>
      <c r="TL203" s="172"/>
      <c r="TM203" s="172"/>
      <c r="TN203" s="172"/>
      <c r="TO203" s="172"/>
      <c r="TP203" s="172"/>
      <c r="TQ203" s="172"/>
      <c r="TR203" s="172"/>
      <c r="TS203" s="172"/>
      <c r="TT203" s="172"/>
      <c r="TU203" s="172"/>
      <c r="TV203" s="172"/>
      <c r="TW203" s="172"/>
      <c r="TX203" s="172"/>
      <c r="TY203" s="172"/>
      <c r="TZ203" s="172"/>
      <c r="UA203" s="172"/>
      <c r="UB203" s="172"/>
      <c r="UC203" s="172"/>
      <c r="UD203" s="172"/>
      <c r="UE203" s="172"/>
      <c r="UF203" s="172"/>
      <c r="UG203" s="172"/>
      <c r="UH203" s="172"/>
      <c r="UI203" s="172"/>
      <c r="UJ203" s="172"/>
      <c r="UK203" s="172"/>
      <c r="UL203" s="172"/>
      <c r="UM203" s="172"/>
      <c r="UN203" s="172"/>
      <c r="UO203" s="172"/>
      <c r="UP203" s="172"/>
      <c r="UQ203" s="172"/>
      <c r="UR203" s="172"/>
      <c r="US203" s="172"/>
      <c r="UT203" s="172"/>
      <c r="UU203" s="172"/>
      <c r="UV203" s="172"/>
      <c r="UW203" s="172"/>
      <c r="UX203" s="172"/>
      <c r="UY203" s="172"/>
      <c r="UZ203" s="172"/>
      <c r="VA203" s="172"/>
      <c r="VB203" s="172"/>
      <c r="VC203" s="172"/>
      <c r="VD203" s="172"/>
      <c r="VE203" s="172"/>
      <c r="VF203" s="172"/>
      <c r="VG203" s="172"/>
      <c r="VH203" s="172"/>
      <c r="VI203" s="172"/>
      <c r="VJ203" s="172"/>
      <c r="VK203" s="172"/>
      <c r="VL203" s="172"/>
      <c r="VM203" s="172"/>
      <c r="VN203" s="172"/>
      <c r="VO203" s="172"/>
      <c r="VP203" s="172"/>
      <c r="VQ203" s="172"/>
      <c r="VR203" s="172"/>
      <c r="VS203" s="172"/>
      <c r="VT203" s="172"/>
      <c r="VU203" s="172"/>
      <c r="VV203" s="172"/>
      <c r="VW203" s="172"/>
      <c r="VX203" s="172"/>
      <c r="VY203" s="172"/>
      <c r="VZ203" s="172"/>
      <c r="WA203" s="172"/>
      <c r="WB203" s="172"/>
      <c r="WC203" s="172"/>
      <c r="WD203" s="172"/>
      <c r="WE203" s="172"/>
      <c r="WF203" s="172"/>
      <c r="WG203" s="172"/>
      <c r="WH203" s="172"/>
      <c r="WI203" s="172"/>
      <c r="WJ203" s="172"/>
      <c r="WK203" s="172"/>
      <c r="WL203" s="172"/>
      <c r="WM203" s="172"/>
      <c r="WN203" s="172"/>
      <c r="WO203" s="172"/>
      <c r="WP203" s="172"/>
      <c r="WQ203" s="172"/>
      <c r="WR203" s="172"/>
      <c r="WS203" s="172"/>
      <c r="WT203" s="172"/>
      <c r="WU203" s="172"/>
      <c r="WV203" s="172"/>
      <c r="WW203" s="172"/>
      <c r="WX203" s="172"/>
      <c r="WY203" s="172"/>
      <c r="WZ203" s="172"/>
      <c r="XA203" s="172"/>
      <c r="XB203" s="172"/>
      <c r="XC203" s="172"/>
      <c r="XD203" s="172"/>
      <c r="XE203" s="172"/>
      <c r="XF203" s="172"/>
      <c r="XG203" s="172"/>
      <c r="XH203" s="172"/>
      <c r="XI203" s="172"/>
      <c r="XJ203" s="172"/>
      <c r="XK203" s="172"/>
      <c r="XL203" s="172"/>
      <c r="XM203" s="172"/>
      <c r="XN203" s="172"/>
      <c r="XO203" s="172"/>
      <c r="XP203" s="172"/>
      <c r="XQ203" s="172"/>
      <c r="XR203" s="172"/>
      <c r="XS203" s="172"/>
      <c r="XT203" s="172"/>
      <c r="XU203" s="172"/>
      <c r="XV203" s="172"/>
      <c r="XW203" s="172"/>
      <c r="XX203" s="172"/>
      <c r="XY203" s="172"/>
      <c r="XZ203" s="172"/>
      <c r="YA203" s="172"/>
      <c r="YB203" s="172"/>
      <c r="YC203" s="172"/>
      <c r="YD203" s="172"/>
      <c r="YE203" s="172"/>
      <c r="YF203" s="172"/>
      <c r="YG203" s="172"/>
      <c r="YH203" s="172"/>
      <c r="YI203" s="172"/>
      <c r="YJ203" s="172"/>
      <c r="YK203" s="172"/>
      <c r="YL203" s="172"/>
      <c r="YM203" s="172"/>
      <c r="YN203" s="172"/>
      <c r="YO203" s="172"/>
      <c r="YP203" s="172"/>
      <c r="YQ203" s="172"/>
      <c r="YR203" s="172"/>
      <c r="YS203" s="172"/>
      <c r="YT203" s="172"/>
      <c r="YU203" s="172"/>
      <c r="YV203" s="172"/>
      <c r="YW203" s="172"/>
      <c r="YX203" s="172"/>
      <c r="YY203" s="172"/>
      <c r="YZ203" s="172"/>
      <c r="ZA203" s="172"/>
      <c r="ZB203" s="172"/>
      <c r="ZC203" s="172"/>
      <c r="ZD203" s="172"/>
      <c r="ZE203" s="172"/>
      <c r="ZF203" s="172"/>
      <c r="ZG203" s="172"/>
      <c r="ZH203" s="172"/>
      <c r="ZI203" s="172"/>
      <c r="ZJ203" s="172"/>
      <c r="ZK203" s="172"/>
      <c r="ZL203" s="172"/>
      <c r="ZM203" s="172"/>
      <c r="ZN203" s="172"/>
      <c r="ZO203" s="172"/>
      <c r="ZP203" s="172"/>
      <c r="ZQ203" s="172"/>
      <c r="ZR203" s="172"/>
      <c r="ZS203" s="172"/>
      <c r="ZT203" s="172"/>
      <c r="ZU203" s="172"/>
      <c r="ZV203" s="172"/>
      <c r="ZW203" s="172"/>
      <c r="ZX203" s="172"/>
      <c r="ZY203" s="172"/>
      <c r="ZZ203" s="172"/>
      <c r="AAA203" s="172"/>
      <c r="AAB203" s="172"/>
      <c r="AAC203" s="172"/>
      <c r="AAD203" s="172"/>
      <c r="AAE203" s="172"/>
      <c r="AAF203" s="172"/>
      <c r="AAG203" s="172"/>
      <c r="AAH203" s="172"/>
      <c r="AAI203" s="172"/>
      <c r="AAJ203" s="172"/>
      <c r="AAK203" s="172"/>
      <c r="AAL203" s="172"/>
      <c r="AAM203" s="172"/>
      <c r="AAN203" s="172"/>
      <c r="AAO203" s="172"/>
      <c r="AAP203" s="172"/>
      <c r="AAQ203" s="172"/>
      <c r="AAR203" s="172"/>
      <c r="AAS203" s="172"/>
      <c r="AAT203" s="172"/>
      <c r="AAU203" s="172"/>
      <c r="AAV203" s="172"/>
      <c r="AAW203" s="172"/>
      <c r="AAX203" s="172"/>
      <c r="AAY203" s="172"/>
      <c r="AAZ203" s="172"/>
      <c r="ABA203" s="172"/>
      <c r="ABB203" s="172"/>
      <c r="ABC203" s="172"/>
      <c r="ABD203" s="172"/>
      <c r="ABE203" s="172"/>
      <c r="ABF203" s="172"/>
      <c r="ABG203" s="172"/>
      <c r="ABH203" s="172"/>
      <c r="ABI203" s="172"/>
      <c r="ABJ203" s="172"/>
      <c r="ABK203" s="172"/>
      <c r="ABL203" s="172"/>
      <c r="ABM203" s="172"/>
      <c r="ABN203" s="172"/>
      <c r="ABO203" s="172"/>
      <c r="ABP203" s="172"/>
      <c r="ABQ203" s="172"/>
      <c r="ABR203" s="172"/>
      <c r="ABS203" s="172"/>
      <c r="ABT203" s="172"/>
      <c r="ABU203" s="172"/>
      <c r="ABV203" s="172"/>
      <c r="ABW203" s="172"/>
      <c r="ABX203" s="172"/>
      <c r="ABY203" s="172"/>
      <c r="ABZ203" s="172"/>
      <c r="ACA203" s="172"/>
      <c r="ACB203" s="172"/>
      <c r="ACC203" s="172"/>
      <c r="ACD203" s="172"/>
      <c r="ACE203" s="172"/>
      <c r="ACF203" s="172"/>
      <c r="ACG203" s="172"/>
      <c r="ACH203" s="172"/>
      <c r="ACI203" s="172"/>
      <c r="ACJ203" s="172"/>
      <c r="ACK203" s="172"/>
      <c r="ACL203" s="172"/>
      <c r="ACM203" s="172"/>
      <c r="ACN203" s="172"/>
      <c r="ACO203" s="172"/>
      <c r="ACP203" s="172"/>
      <c r="ACQ203" s="172"/>
      <c r="ACR203" s="172"/>
      <c r="ACS203" s="172"/>
      <c r="ACT203" s="172"/>
      <c r="ACU203" s="172"/>
      <c r="ACV203" s="172"/>
      <c r="ACW203" s="172"/>
      <c r="ACX203" s="172"/>
      <c r="ACY203" s="172"/>
      <c r="ACZ203" s="172"/>
      <c r="ADA203" s="172"/>
      <c r="ADB203" s="172"/>
      <c r="ADC203" s="172"/>
      <c r="ADD203" s="172"/>
      <c r="ADE203" s="172"/>
      <c r="ADF203" s="172"/>
      <c r="ADG203" s="172"/>
      <c r="ADH203" s="172"/>
      <c r="ADI203" s="172"/>
      <c r="ADJ203" s="172"/>
      <c r="ADK203" s="172"/>
      <c r="ADL203" s="172"/>
      <c r="ADM203" s="172"/>
      <c r="ADN203" s="172"/>
      <c r="ADO203" s="172"/>
      <c r="ADP203" s="172"/>
      <c r="ADQ203" s="172"/>
      <c r="ADR203" s="172"/>
      <c r="ADS203" s="172"/>
      <c r="ADT203" s="172"/>
      <c r="ADU203" s="172"/>
      <c r="ADV203" s="172"/>
      <c r="ADW203" s="172"/>
      <c r="ADX203" s="172"/>
      <c r="ADY203" s="172"/>
      <c r="ADZ203" s="172"/>
      <c r="AEA203" s="172"/>
      <c r="AEB203" s="172"/>
      <c r="AEC203" s="172"/>
      <c r="AED203" s="172"/>
      <c r="AEE203" s="172"/>
      <c r="AEF203" s="172"/>
      <c r="AEG203" s="172"/>
      <c r="AEH203" s="172"/>
      <c r="AEI203" s="172"/>
      <c r="AEJ203" s="172"/>
      <c r="AEK203" s="172"/>
      <c r="AEL203" s="172"/>
      <c r="AEM203" s="172"/>
      <c r="AEN203" s="172"/>
      <c r="AEO203" s="172"/>
      <c r="AEP203" s="172"/>
      <c r="AEQ203" s="172"/>
      <c r="AER203" s="172"/>
      <c r="AES203" s="172"/>
      <c r="AET203" s="172"/>
      <c r="AEU203" s="172"/>
      <c r="AEV203" s="172"/>
      <c r="AEW203" s="172"/>
      <c r="AEX203" s="172"/>
      <c r="AEY203" s="172"/>
      <c r="AEZ203" s="172"/>
      <c r="AFA203" s="172"/>
      <c r="AFB203" s="172"/>
      <c r="AFC203" s="172"/>
      <c r="AFD203" s="172"/>
      <c r="AFE203" s="172"/>
      <c r="AFF203" s="172"/>
      <c r="AFG203" s="172"/>
      <c r="AFH203" s="172"/>
      <c r="AFI203" s="172"/>
      <c r="AFJ203" s="172"/>
      <c r="AFK203" s="172"/>
      <c r="AFL203" s="172"/>
      <c r="AFM203" s="172"/>
      <c r="AFN203" s="172"/>
      <c r="AFO203" s="172"/>
      <c r="AFP203" s="172"/>
      <c r="AFQ203" s="172"/>
      <c r="AFR203" s="172"/>
      <c r="AFS203" s="172"/>
      <c r="AFT203" s="172"/>
      <c r="AFU203" s="172"/>
      <c r="AFV203" s="172"/>
      <c r="AFW203" s="172"/>
      <c r="AFX203" s="172"/>
      <c r="AFY203" s="172"/>
      <c r="AFZ203" s="172"/>
      <c r="AGA203" s="172"/>
      <c r="AGB203" s="172"/>
      <c r="AGC203" s="172"/>
      <c r="AGD203" s="172"/>
      <c r="AGE203" s="172"/>
      <c r="AGF203" s="172"/>
      <c r="AGG203" s="172"/>
      <c r="AGH203" s="172"/>
      <c r="AGI203" s="172"/>
      <c r="AGJ203" s="172"/>
      <c r="AGK203" s="172"/>
      <c r="AGL203" s="172"/>
      <c r="AGM203" s="172"/>
      <c r="AGN203" s="172"/>
      <c r="AGO203" s="172"/>
      <c r="AGP203" s="172"/>
      <c r="AGQ203" s="172"/>
      <c r="AGR203" s="172"/>
      <c r="AGS203" s="172"/>
      <c r="AGT203" s="172"/>
      <c r="AGU203" s="172"/>
      <c r="AGV203" s="172"/>
      <c r="AGW203" s="172"/>
      <c r="AGX203" s="172"/>
      <c r="AGY203" s="172"/>
      <c r="AGZ203" s="172"/>
      <c r="AHA203" s="172"/>
      <c r="AHB203" s="172"/>
      <c r="AHC203" s="172"/>
      <c r="AHD203" s="172"/>
      <c r="AHE203" s="172"/>
      <c r="AHF203" s="172"/>
      <c r="AHG203" s="172"/>
      <c r="AHH203" s="172"/>
      <c r="AHI203" s="172"/>
      <c r="AHJ203" s="172"/>
      <c r="AHK203" s="172"/>
      <c r="AHL203" s="172"/>
      <c r="AHM203" s="172"/>
      <c r="AHN203" s="172"/>
      <c r="AHO203" s="172"/>
      <c r="AHP203" s="172"/>
      <c r="AHQ203" s="172"/>
      <c r="AHR203" s="172"/>
      <c r="AHS203" s="172"/>
      <c r="AHT203" s="172"/>
      <c r="AHU203" s="172"/>
      <c r="AHV203" s="172"/>
      <c r="AHW203" s="172"/>
      <c r="AHX203" s="172"/>
      <c r="AHY203" s="172"/>
      <c r="AHZ203" s="172"/>
      <c r="AIA203" s="172"/>
      <c r="AIB203" s="172"/>
      <c r="AIC203" s="172"/>
      <c r="AID203" s="172"/>
      <c r="AIE203" s="172"/>
      <c r="AIF203" s="172"/>
      <c r="AIG203" s="172"/>
      <c r="AIH203" s="172"/>
      <c r="AII203" s="172"/>
      <c r="AIJ203" s="172"/>
      <c r="AIK203" s="172"/>
      <c r="AIL203" s="172"/>
      <c r="AIM203" s="172"/>
      <c r="AIN203" s="172"/>
      <c r="AIO203" s="172"/>
      <c r="AIP203" s="172"/>
      <c r="AIQ203" s="172"/>
      <c r="AIR203" s="172"/>
      <c r="AIS203" s="172"/>
      <c r="AIT203" s="172"/>
      <c r="AIU203" s="172"/>
      <c r="AIV203" s="172"/>
      <c r="AIW203" s="172"/>
      <c r="AIX203" s="172"/>
      <c r="AIY203" s="172"/>
      <c r="AIZ203" s="172"/>
      <c r="AJA203" s="172"/>
      <c r="AJB203" s="172"/>
      <c r="AJC203" s="172"/>
      <c r="AJD203" s="172"/>
      <c r="AJE203" s="172"/>
      <c r="AJF203" s="172"/>
      <c r="AJG203" s="172"/>
      <c r="AJH203" s="172"/>
      <c r="AJI203" s="172"/>
      <c r="AJJ203" s="172"/>
      <c r="AJK203" s="172"/>
      <c r="AJL203" s="172"/>
      <c r="AJM203" s="172"/>
      <c r="AJN203" s="172"/>
      <c r="AJO203" s="172"/>
      <c r="AJP203" s="172"/>
      <c r="AJQ203" s="172"/>
      <c r="AJR203" s="172"/>
      <c r="AJS203" s="172"/>
      <c r="AJT203" s="172"/>
      <c r="AJU203" s="172"/>
      <c r="AJV203" s="172"/>
      <c r="AJW203" s="172"/>
      <c r="AJX203" s="172"/>
      <c r="AJY203" s="172"/>
      <c r="AJZ203" s="172"/>
      <c r="AKA203" s="172"/>
      <c r="AKB203" s="172"/>
      <c r="AKC203" s="172"/>
      <c r="AKD203" s="172"/>
      <c r="AKE203" s="172"/>
      <c r="AKF203" s="172"/>
      <c r="AKG203" s="172"/>
      <c r="AKH203" s="172"/>
      <c r="AKI203" s="172"/>
      <c r="AKJ203" s="172"/>
      <c r="AKK203" s="172"/>
      <c r="AKL203" s="172"/>
      <c r="AKM203" s="172"/>
      <c r="AKN203" s="172"/>
      <c r="AKO203" s="172"/>
      <c r="AKP203" s="172"/>
      <c r="AKQ203" s="172"/>
      <c r="AKR203" s="172"/>
      <c r="AKS203" s="172"/>
      <c r="AKT203" s="172"/>
      <c r="AKU203" s="172"/>
      <c r="AKV203" s="172"/>
      <c r="AKW203" s="172"/>
      <c r="AKX203" s="172"/>
      <c r="AKY203" s="172"/>
      <c r="AKZ203" s="172"/>
      <c r="ALA203" s="172"/>
      <c r="ALB203" s="172"/>
      <c r="ALC203" s="172"/>
      <c r="ALD203" s="172"/>
      <c r="ALE203" s="172"/>
      <c r="ALF203" s="172"/>
      <c r="ALG203" s="172"/>
      <c r="ALH203" s="172"/>
      <c r="ALI203" s="172"/>
      <c r="ALJ203" s="172"/>
      <c r="ALK203" s="172"/>
      <c r="ALL203" s="172"/>
      <c r="ALM203" s="172"/>
      <c r="ALN203" s="172"/>
      <c r="ALO203" s="172"/>
      <c r="ALP203" s="172"/>
      <c r="ALQ203" s="172"/>
      <c r="ALR203" s="172"/>
      <c r="ALS203" s="172"/>
      <c r="ALT203" s="172"/>
      <c r="ALU203" s="172"/>
      <c r="ALV203" s="172"/>
      <c r="ALW203" s="172"/>
      <c r="ALX203" s="172"/>
      <c r="ALY203" s="172"/>
      <c r="ALZ203" s="172"/>
      <c r="AMA203" s="172"/>
      <c r="AMB203" s="172"/>
      <c r="AMC203" s="172"/>
      <c r="AMD203" s="172"/>
      <c r="AME203" s="172"/>
      <c r="AMF203" s="172"/>
      <c r="AMG203" s="172"/>
      <c r="AMH203" s="172"/>
      <c r="AMI203" s="172"/>
      <c r="AMJ203" s="172"/>
      <c r="AMK203" s="172"/>
      <c r="AML203" s="172"/>
    </row>
    <row r="204" spans="1:1026" s="282" customFormat="1">
      <c r="A204" s="408" t="s">
        <v>667</v>
      </c>
      <c r="B204" s="408" t="s">
        <v>668</v>
      </c>
      <c r="C204" s="154">
        <f t="shared" si="234"/>
        <v>17</v>
      </c>
      <c r="D204" s="167">
        <f t="shared" si="235"/>
        <v>68</v>
      </c>
      <c r="E204" s="166" t="str">
        <f t="shared" si="236"/>
        <v>9C</v>
      </c>
      <c r="F204" s="367" t="str">
        <f t="shared" si="237"/>
        <v>1B</v>
      </c>
      <c r="G204" s="367" t="str">
        <f t="shared" si="238"/>
        <v>04</v>
      </c>
      <c r="H204" s="367" t="str">
        <f t="shared" si="239"/>
        <v>57</v>
      </c>
      <c r="I204" s="367" t="str">
        <f t="shared" si="240"/>
        <v>00</v>
      </c>
      <c r="J204" s="367" t="str">
        <f t="shared" si="241"/>
        <v>68</v>
      </c>
      <c r="K204" s="367" t="str">
        <f t="shared" si="242"/>
        <v>06</v>
      </c>
      <c r="L204" s="367" t="str">
        <f t="shared" si="243"/>
        <v>80</v>
      </c>
      <c r="M204" s="367" t="str">
        <f t="shared" si="244"/>
        <v>4</v>
      </c>
      <c r="N204" s="367" t="str">
        <f t="shared" si="245"/>
        <v/>
      </c>
      <c r="O204" s="156" t="str">
        <f t="shared" si="246"/>
        <v/>
      </c>
      <c r="P204" s="157" t="str">
        <f t="shared" si="247"/>
        <v>1</v>
      </c>
      <c r="Q204" s="158" t="str">
        <f t="shared" si="247"/>
        <v>0</v>
      </c>
      <c r="R204" s="158" t="str">
        <f t="shared" si="247"/>
        <v>0</v>
      </c>
      <c r="S204" s="159" t="str">
        <f t="shared" si="247"/>
        <v>1</v>
      </c>
      <c r="T204" s="158" t="str">
        <f t="shared" si="247"/>
        <v>1</v>
      </c>
      <c r="U204" s="158" t="str">
        <f t="shared" si="247"/>
        <v>1</v>
      </c>
      <c r="V204" s="158" t="str">
        <f t="shared" si="247"/>
        <v>0</v>
      </c>
      <c r="W204" s="159" t="str">
        <f t="shared" si="247"/>
        <v>0</v>
      </c>
      <c r="X204" s="158" t="str">
        <f t="shared" si="248"/>
        <v>0</v>
      </c>
      <c r="Y204" s="158" t="str">
        <f t="shared" si="248"/>
        <v>0</v>
      </c>
      <c r="Z204" s="158" t="str">
        <f t="shared" si="248"/>
        <v>0</v>
      </c>
      <c r="AA204" s="159" t="str">
        <f t="shared" si="248"/>
        <v>1</v>
      </c>
      <c r="AB204" s="161" t="str">
        <f t="shared" si="248"/>
        <v>1</v>
      </c>
      <c r="AC204" s="161" t="str">
        <f t="shared" si="248"/>
        <v>0</v>
      </c>
      <c r="AD204" s="158" t="str">
        <f t="shared" si="248"/>
        <v>1</v>
      </c>
      <c r="AE204" s="159" t="str">
        <f t="shared" si="248"/>
        <v>1</v>
      </c>
      <c r="AF204" s="367" t="str">
        <f t="shared" si="249"/>
        <v>0</v>
      </c>
      <c r="AG204" s="162" t="str">
        <f t="shared" si="249"/>
        <v>0</v>
      </c>
      <c r="AH204" s="163" t="str">
        <f t="shared" si="249"/>
        <v>0</v>
      </c>
      <c r="AI204" s="165" t="str">
        <f t="shared" si="249"/>
        <v>0</v>
      </c>
      <c r="AJ204" s="164" t="str">
        <f t="shared" si="249"/>
        <v>0</v>
      </c>
      <c r="AK204" s="164" t="str">
        <f t="shared" si="249"/>
        <v>1</v>
      </c>
      <c r="AL204" s="289" t="str">
        <f t="shared" si="249"/>
        <v>0</v>
      </c>
      <c r="AM204" s="165" t="str">
        <f t="shared" si="249"/>
        <v>0</v>
      </c>
      <c r="AN204" s="230" t="str">
        <f t="shared" si="250"/>
        <v>0</v>
      </c>
      <c r="AO204" s="230" t="str">
        <f t="shared" si="250"/>
        <v>1</v>
      </c>
      <c r="AP204" s="230" t="str">
        <f t="shared" si="250"/>
        <v>0</v>
      </c>
      <c r="AQ204" s="231" t="str">
        <f t="shared" si="250"/>
        <v>1</v>
      </c>
      <c r="AR204" s="230" t="str">
        <f t="shared" si="250"/>
        <v>0</v>
      </c>
      <c r="AS204" s="230" t="str">
        <f t="shared" si="250"/>
        <v>1</v>
      </c>
      <c r="AT204" s="230" t="str">
        <f t="shared" si="250"/>
        <v>1</v>
      </c>
      <c r="AU204" s="231" t="str">
        <f t="shared" si="250"/>
        <v>1</v>
      </c>
      <c r="AV204" s="230" t="str">
        <f t="shared" si="251"/>
        <v>0</v>
      </c>
      <c r="AW204" s="232" t="str">
        <f t="shared" si="251"/>
        <v>0</v>
      </c>
      <c r="AX204" s="232" t="str">
        <f t="shared" si="251"/>
        <v>0</v>
      </c>
      <c r="AY204" s="233" t="str">
        <f t="shared" si="251"/>
        <v>0</v>
      </c>
      <c r="AZ204" s="232" t="str">
        <f t="shared" si="251"/>
        <v>0</v>
      </c>
      <c r="BA204" s="232" t="str">
        <f t="shared" si="251"/>
        <v>0</v>
      </c>
      <c r="BB204" s="232" t="str">
        <f t="shared" si="251"/>
        <v>0</v>
      </c>
      <c r="BC204" s="233" t="str">
        <f t="shared" si="251"/>
        <v>0</v>
      </c>
      <c r="BD204" s="168" t="str">
        <f t="shared" si="252"/>
        <v>0</v>
      </c>
      <c r="BE204" s="168" t="str">
        <f t="shared" si="252"/>
        <v>1</v>
      </c>
      <c r="BF204" s="168" t="str">
        <f t="shared" si="252"/>
        <v>1</v>
      </c>
      <c r="BG204" s="169" t="str">
        <f t="shared" si="252"/>
        <v>0</v>
      </c>
      <c r="BH204" s="168" t="str">
        <f t="shared" si="252"/>
        <v>1</v>
      </c>
      <c r="BI204" s="168" t="str">
        <f t="shared" si="252"/>
        <v>0</v>
      </c>
      <c r="BJ204" s="168" t="str">
        <f t="shared" si="252"/>
        <v>0</v>
      </c>
      <c r="BK204" s="169" t="str">
        <f t="shared" si="252"/>
        <v>0</v>
      </c>
      <c r="BL204" s="168" t="str">
        <f t="shared" si="253"/>
        <v>0</v>
      </c>
      <c r="BM204" s="168" t="str">
        <f t="shared" si="253"/>
        <v>0</v>
      </c>
      <c r="BN204" s="168" t="str">
        <f t="shared" si="253"/>
        <v>0</v>
      </c>
      <c r="BO204" s="169" t="str">
        <f t="shared" si="253"/>
        <v>0</v>
      </c>
      <c r="BP204" s="168" t="str">
        <f t="shared" si="253"/>
        <v>0</v>
      </c>
      <c r="BQ204" s="168" t="str">
        <f t="shared" si="253"/>
        <v>1</v>
      </c>
      <c r="BR204" s="168" t="str">
        <f t="shared" si="253"/>
        <v>1</v>
      </c>
      <c r="BS204" s="169" t="str">
        <f t="shared" si="253"/>
        <v>0</v>
      </c>
      <c r="BT204" s="302" t="str">
        <f t="shared" si="254"/>
        <v>1</v>
      </c>
      <c r="BU204" s="302" t="str">
        <f t="shared" si="254"/>
        <v>0</v>
      </c>
      <c r="BV204" s="302" t="str">
        <f t="shared" si="254"/>
        <v>0</v>
      </c>
      <c r="BW204" s="303" t="str">
        <f t="shared" si="254"/>
        <v>0</v>
      </c>
      <c r="BX204" s="302" t="str">
        <f t="shared" si="254"/>
        <v>0</v>
      </c>
      <c r="BY204" s="302" t="str">
        <f t="shared" si="254"/>
        <v>0</v>
      </c>
      <c r="BZ204" s="302" t="str">
        <f t="shared" si="254"/>
        <v>0</v>
      </c>
      <c r="CA204" s="303" t="str">
        <f t="shared" si="254"/>
        <v>0</v>
      </c>
      <c r="CB204" s="164" t="str">
        <f t="shared" si="255"/>
        <v>0</v>
      </c>
      <c r="CC204" s="289" t="str">
        <f t="shared" si="255"/>
        <v>1</v>
      </c>
      <c r="CD204" s="340" t="str">
        <f t="shared" si="255"/>
        <v>0</v>
      </c>
      <c r="CE204" s="341" t="str">
        <f t="shared" si="255"/>
        <v>0</v>
      </c>
      <c r="CF204" s="340" t="str">
        <f t="shared" si="255"/>
        <v>0</v>
      </c>
      <c r="CG204" s="340" t="str">
        <f t="shared" si="255"/>
        <v>0</v>
      </c>
      <c r="CH204" s="340" t="str">
        <f t="shared" si="255"/>
        <v>0</v>
      </c>
      <c r="CI204" s="341" t="str">
        <f t="shared" si="255"/>
        <v>0</v>
      </c>
      <c r="CJ204" s="367"/>
      <c r="CK204" s="367"/>
      <c r="CL204" s="32" t="str">
        <f t="shared" ref="CL204:CL267" si="288">MID(B204,$C$7,4)</f>
        <v>9C1B</v>
      </c>
      <c r="CM204" s="285">
        <f t="shared" si="256"/>
        <v>87</v>
      </c>
      <c r="CN204" s="285">
        <f t="shared" si="257"/>
        <v>97</v>
      </c>
      <c r="CO204" s="142">
        <f t="shared" si="258"/>
        <v>74</v>
      </c>
      <c r="CP204" s="142">
        <f t="shared" si="259"/>
        <v>23.333333333333332</v>
      </c>
      <c r="CQ204" s="154">
        <f t="shared" ref="CQ204:CQ267" si="289">CX204/2</f>
        <v>2</v>
      </c>
      <c r="CR204" s="367"/>
      <c r="CS204" s="170">
        <f t="shared" si="260"/>
        <v>9</v>
      </c>
      <c r="CT204" s="23">
        <f t="shared" si="261"/>
        <v>12</v>
      </c>
      <c r="CU204" s="171">
        <f t="shared" si="262"/>
        <v>1</v>
      </c>
      <c r="CV204" s="23">
        <f t="shared" si="263"/>
        <v>11</v>
      </c>
      <c r="CW204" s="172">
        <f t="shared" si="264"/>
        <v>0</v>
      </c>
      <c r="CX204" s="24">
        <f t="shared" si="265"/>
        <v>4</v>
      </c>
      <c r="CY204" s="267">
        <f t="shared" si="266"/>
        <v>5</v>
      </c>
      <c r="CZ204" s="268">
        <f t="shared" si="267"/>
        <v>7</v>
      </c>
      <c r="DA204" s="267">
        <f t="shared" si="268"/>
        <v>0</v>
      </c>
      <c r="DB204" s="268">
        <f t="shared" si="269"/>
        <v>0</v>
      </c>
      <c r="DC204" s="173">
        <f t="shared" si="270"/>
        <v>6</v>
      </c>
      <c r="DD204" s="26">
        <f t="shared" si="271"/>
        <v>8</v>
      </c>
      <c r="DE204" s="173">
        <f t="shared" si="272"/>
        <v>0</v>
      </c>
      <c r="DF204" s="26">
        <f t="shared" si="273"/>
        <v>6</v>
      </c>
      <c r="DG204" s="326">
        <f t="shared" si="274"/>
        <v>8</v>
      </c>
      <c r="DH204" s="327">
        <f t="shared" si="275"/>
        <v>0</v>
      </c>
      <c r="DI204" s="172">
        <f t="shared" si="276"/>
        <v>4</v>
      </c>
      <c r="DJ204" s="24">
        <f t="shared" si="277"/>
        <v>0</v>
      </c>
      <c r="DK204" s="172"/>
      <c r="DL204" s="19">
        <f t="shared" si="278"/>
        <v>156</v>
      </c>
      <c r="DM204" s="19">
        <f t="shared" si="279"/>
        <v>27</v>
      </c>
      <c r="DN204" s="174">
        <f t="shared" si="280"/>
        <v>4</v>
      </c>
      <c r="DO204" s="278">
        <f t="shared" si="281"/>
        <v>87</v>
      </c>
      <c r="DP204" s="278">
        <f t="shared" si="282"/>
        <v>0</v>
      </c>
      <c r="DQ204" s="20">
        <f t="shared" si="283"/>
        <v>104</v>
      </c>
      <c r="DR204" s="20">
        <f t="shared" si="284"/>
        <v>6</v>
      </c>
      <c r="DS204" s="337">
        <f t="shared" si="285"/>
        <v>128</v>
      </c>
      <c r="DT204" s="174">
        <f t="shared" si="286"/>
        <v>64</v>
      </c>
      <c r="DU204" s="172">
        <f t="shared" si="287"/>
        <v>128</v>
      </c>
      <c r="DV204" s="172"/>
      <c r="DW204" s="172"/>
      <c r="DX204" s="172"/>
      <c r="DY204" s="172"/>
      <c r="DZ204" s="172"/>
      <c r="EA204" s="172"/>
      <c r="EB204" s="172"/>
      <c r="EC204" s="172"/>
      <c r="ED204" s="172"/>
      <c r="EE204" s="172"/>
      <c r="EF204" s="172"/>
      <c r="EG204" s="172"/>
      <c r="EH204" s="172"/>
      <c r="EI204" s="172"/>
      <c r="EJ204" s="172"/>
      <c r="EK204" s="172"/>
      <c r="EL204" s="172"/>
      <c r="EM204" s="172"/>
      <c r="EN204" s="172"/>
      <c r="EO204" s="172"/>
      <c r="EP204" s="172"/>
      <c r="EQ204" s="172"/>
      <c r="ER204" s="172"/>
      <c r="ES204" s="172"/>
      <c r="ET204" s="172"/>
      <c r="EU204" s="172"/>
      <c r="EV204" s="172"/>
      <c r="EW204" s="172"/>
      <c r="EX204" s="172"/>
      <c r="EY204" s="172"/>
      <c r="EZ204" s="172"/>
      <c r="FA204" s="172"/>
      <c r="FB204" s="172"/>
      <c r="FC204" s="172"/>
      <c r="FD204" s="172"/>
      <c r="FE204" s="172"/>
      <c r="FF204" s="172"/>
      <c r="FG204" s="172"/>
      <c r="FH204" s="172"/>
      <c r="FI204" s="172"/>
      <c r="FJ204" s="172"/>
      <c r="FK204" s="172"/>
      <c r="FL204" s="172"/>
      <c r="FM204" s="172"/>
      <c r="FN204" s="172"/>
      <c r="FO204" s="172"/>
      <c r="FP204" s="172"/>
      <c r="FQ204" s="172"/>
      <c r="FR204" s="172"/>
      <c r="FS204" s="172"/>
      <c r="FT204" s="172"/>
      <c r="FU204" s="172"/>
      <c r="FV204" s="172"/>
      <c r="FW204" s="172"/>
      <c r="FX204" s="172"/>
      <c r="FY204" s="172"/>
      <c r="FZ204" s="172"/>
      <c r="GA204" s="172"/>
      <c r="GB204" s="172"/>
      <c r="GC204" s="172"/>
      <c r="GD204" s="172"/>
      <c r="GE204" s="172"/>
      <c r="GF204" s="172"/>
      <c r="GG204" s="172"/>
      <c r="GH204" s="172"/>
      <c r="GI204" s="172"/>
      <c r="GJ204" s="172"/>
      <c r="GK204" s="172"/>
      <c r="GL204" s="172"/>
      <c r="GM204" s="172"/>
      <c r="GN204" s="172"/>
      <c r="GO204" s="172"/>
      <c r="GP204" s="172"/>
      <c r="GQ204" s="172"/>
      <c r="GR204" s="172"/>
      <c r="GS204" s="172"/>
      <c r="GT204" s="172"/>
      <c r="GU204" s="172"/>
      <c r="GV204" s="172"/>
      <c r="GW204" s="172"/>
      <c r="GX204" s="172"/>
      <c r="GY204" s="172"/>
      <c r="GZ204" s="172"/>
      <c r="HA204" s="172"/>
      <c r="HB204" s="172"/>
      <c r="HC204" s="172"/>
      <c r="HD204" s="172"/>
      <c r="HE204" s="172"/>
      <c r="HF204" s="172"/>
      <c r="HG204" s="172"/>
      <c r="HH204" s="172"/>
      <c r="HI204" s="172"/>
      <c r="HJ204" s="172"/>
      <c r="HK204" s="172"/>
      <c r="HL204" s="172"/>
      <c r="HM204" s="172"/>
      <c r="HN204" s="172"/>
      <c r="HO204" s="172"/>
      <c r="HP204" s="172"/>
      <c r="HQ204" s="172"/>
      <c r="HR204" s="172"/>
      <c r="HS204" s="172"/>
      <c r="HT204" s="172"/>
      <c r="HU204" s="172"/>
      <c r="HV204" s="172"/>
      <c r="HW204" s="172"/>
      <c r="HX204" s="172"/>
      <c r="HY204" s="172"/>
      <c r="HZ204" s="172"/>
      <c r="IA204" s="172"/>
      <c r="IB204" s="172"/>
      <c r="IC204" s="172"/>
      <c r="ID204" s="172"/>
      <c r="IE204" s="172"/>
      <c r="IF204" s="172"/>
      <c r="IG204" s="172"/>
      <c r="IH204" s="172"/>
      <c r="II204" s="172"/>
      <c r="IJ204" s="172"/>
      <c r="IK204" s="172"/>
      <c r="IL204" s="172"/>
      <c r="IM204" s="172"/>
      <c r="IN204" s="172"/>
      <c r="IO204" s="172"/>
      <c r="IP204" s="172"/>
      <c r="IQ204" s="172"/>
      <c r="IR204" s="172"/>
      <c r="IS204" s="172"/>
      <c r="IT204" s="172"/>
      <c r="IU204" s="172"/>
      <c r="IV204" s="172"/>
      <c r="IW204" s="172"/>
      <c r="IX204" s="172"/>
      <c r="IY204" s="172"/>
      <c r="IZ204" s="172"/>
      <c r="JA204" s="172"/>
      <c r="JB204" s="172"/>
      <c r="JC204" s="172"/>
      <c r="JD204" s="172"/>
      <c r="JE204" s="172"/>
      <c r="JF204" s="172"/>
      <c r="JG204" s="172"/>
      <c r="JH204" s="172"/>
      <c r="JI204" s="172"/>
      <c r="JJ204" s="172"/>
      <c r="JK204" s="172"/>
      <c r="JL204" s="172"/>
      <c r="JM204" s="172"/>
      <c r="JN204" s="172"/>
      <c r="JO204" s="172"/>
      <c r="JP204" s="172"/>
      <c r="JQ204" s="172"/>
      <c r="JR204" s="172"/>
      <c r="JS204" s="172"/>
      <c r="JT204" s="172"/>
      <c r="JU204" s="172"/>
      <c r="JV204" s="172"/>
      <c r="JW204" s="172"/>
      <c r="JX204" s="172"/>
      <c r="JY204" s="172"/>
      <c r="JZ204" s="172"/>
      <c r="KA204" s="172"/>
      <c r="KB204" s="172"/>
      <c r="KC204" s="172"/>
      <c r="KD204" s="172"/>
      <c r="KE204" s="172"/>
      <c r="KF204" s="172"/>
      <c r="KG204" s="172"/>
      <c r="KH204" s="172"/>
      <c r="KI204" s="172"/>
      <c r="KJ204" s="172"/>
      <c r="KK204" s="172"/>
      <c r="KL204" s="172"/>
      <c r="KM204" s="172"/>
      <c r="KN204" s="172"/>
      <c r="KO204" s="172"/>
      <c r="KP204" s="172"/>
      <c r="KQ204" s="172"/>
      <c r="KR204" s="172"/>
      <c r="KS204" s="172"/>
      <c r="KT204" s="172"/>
      <c r="KU204" s="172"/>
      <c r="KV204" s="172"/>
      <c r="KW204" s="172"/>
      <c r="KX204" s="172"/>
      <c r="KY204" s="172"/>
      <c r="KZ204" s="172"/>
      <c r="LA204" s="172"/>
      <c r="LB204" s="172"/>
      <c r="LC204" s="172"/>
      <c r="LD204" s="172"/>
      <c r="LE204" s="172"/>
      <c r="LF204" s="172"/>
      <c r="LG204" s="172"/>
      <c r="LH204" s="172"/>
      <c r="LI204" s="172"/>
      <c r="LJ204" s="172"/>
      <c r="LK204" s="172"/>
      <c r="LL204" s="172"/>
      <c r="LM204" s="172"/>
      <c r="LN204" s="172"/>
      <c r="LO204" s="172"/>
      <c r="LP204" s="172"/>
      <c r="LQ204" s="172"/>
      <c r="LR204" s="172"/>
      <c r="LS204" s="172"/>
      <c r="LT204" s="172"/>
      <c r="LU204" s="172"/>
      <c r="LV204" s="172"/>
      <c r="LW204" s="172"/>
      <c r="LX204" s="172"/>
      <c r="LY204" s="172"/>
      <c r="LZ204" s="172"/>
      <c r="MA204" s="172"/>
      <c r="MB204" s="172"/>
      <c r="MC204" s="172"/>
      <c r="MD204" s="172"/>
      <c r="ME204" s="172"/>
      <c r="MF204" s="172"/>
      <c r="MG204" s="172"/>
      <c r="MH204" s="172"/>
      <c r="MI204" s="172"/>
      <c r="MJ204" s="172"/>
      <c r="MK204" s="172"/>
      <c r="ML204" s="172"/>
      <c r="MM204" s="172"/>
      <c r="MN204" s="172"/>
      <c r="MO204" s="172"/>
      <c r="MP204" s="172"/>
      <c r="MQ204" s="172"/>
      <c r="MR204" s="172"/>
      <c r="MS204" s="172"/>
      <c r="MT204" s="172"/>
      <c r="MU204" s="172"/>
      <c r="MV204" s="172"/>
      <c r="MW204" s="172"/>
      <c r="MX204" s="172"/>
      <c r="MY204" s="172"/>
      <c r="MZ204" s="172"/>
      <c r="NA204" s="172"/>
      <c r="NB204" s="172"/>
      <c r="NC204" s="172"/>
      <c r="ND204" s="172"/>
      <c r="NE204" s="172"/>
      <c r="NF204" s="172"/>
      <c r="NG204" s="172"/>
      <c r="NH204" s="172"/>
      <c r="NI204" s="172"/>
      <c r="NJ204" s="172"/>
      <c r="NK204" s="172"/>
      <c r="NL204" s="172"/>
      <c r="NM204" s="172"/>
      <c r="NN204" s="172"/>
      <c r="NO204" s="172"/>
      <c r="NP204" s="172"/>
      <c r="NQ204" s="172"/>
      <c r="NR204" s="172"/>
      <c r="NS204" s="172"/>
      <c r="NT204" s="172"/>
      <c r="NU204" s="172"/>
      <c r="NV204" s="172"/>
      <c r="NW204" s="172"/>
      <c r="NX204" s="172"/>
      <c r="NY204" s="172"/>
      <c r="NZ204" s="172"/>
      <c r="OA204" s="172"/>
      <c r="OB204" s="172"/>
      <c r="OC204" s="172"/>
      <c r="OD204" s="172"/>
      <c r="OE204" s="172"/>
      <c r="OF204" s="172"/>
      <c r="OG204" s="172"/>
      <c r="OH204" s="172"/>
      <c r="OI204" s="172"/>
      <c r="OJ204" s="172"/>
      <c r="OK204" s="172"/>
      <c r="OL204" s="172"/>
      <c r="OM204" s="172"/>
      <c r="ON204" s="172"/>
      <c r="OO204" s="172"/>
      <c r="OP204" s="172"/>
      <c r="OQ204" s="172"/>
      <c r="OR204" s="172"/>
      <c r="OS204" s="172"/>
      <c r="OT204" s="172"/>
      <c r="OU204" s="172"/>
      <c r="OV204" s="172"/>
      <c r="OW204" s="172"/>
      <c r="OX204" s="172"/>
      <c r="OY204" s="172"/>
      <c r="OZ204" s="172"/>
      <c r="PA204" s="172"/>
      <c r="PB204" s="172"/>
      <c r="PC204" s="172"/>
      <c r="PD204" s="172"/>
      <c r="PE204" s="172"/>
      <c r="PF204" s="172"/>
      <c r="PG204" s="172"/>
      <c r="PH204" s="172"/>
      <c r="PI204" s="172"/>
      <c r="PJ204" s="172"/>
      <c r="PK204" s="172"/>
      <c r="PL204" s="172"/>
      <c r="PM204" s="172"/>
      <c r="PN204" s="172"/>
      <c r="PO204" s="172"/>
      <c r="PP204" s="172"/>
      <c r="PQ204" s="172"/>
      <c r="PR204" s="172"/>
      <c r="PS204" s="172"/>
      <c r="PT204" s="172"/>
      <c r="PU204" s="172"/>
      <c r="PV204" s="172"/>
      <c r="PW204" s="172"/>
      <c r="PX204" s="172"/>
      <c r="PY204" s="172"/>
      <c r="PZ204" s="172"/>
      <c r="QA204" s="172"/>
      <c r="QB204" s="172"/>
      <c r="QC204" s="172"/>
      <c r="QD204" s="172"/>
      <c r="QE204" s="172"/>
      <c r="QF204" s="172"/>
      <c r="QG204" s="172"/>
      <c r="QH204" s="172"/>
      <c r="QI204" s="172"/>
      <c r="QJ204" s="172"/>
      <c r="QK204" s="172"/>
      <c r="QL204" s="172"/>
      <c r="QM204" s="172"/>
      <c r="QN204" s="172"/>
      <c r="QO204" s="172"/>
      <c r="QP204" s="172"/>
      <c r="QQ204" s="172"/>
      <c r="QR204" s="172"/>
      <c r="QS204" s="172"/>
      <c r="QT204" s="172"/>
      <c r="QU204" s="172"/>
      <c r="QV204" s="172"/>
      <c r="QW204" s="172"/>
      <c r="QX204" s="172"/>
      <c r="QY204" s="172"/>
      <c r="QZ204" s="172"/>
      <c r="RA204" s="172"/>
      <c r="RB204" s="172"/>
      <c r="RC204" s="172"/>
      <c r="RD204" s="172"/>
      <c r="RE204" s="172"/>
      <c r="RF204" s="172"/>
      <c r="RG204" s="172"/>
      <c r="RH204" s="172"/>
      <c r="RI204" s="172"/>
      <c r="RJ204" s="172"/>
      <c r="RK204" s="172"/>
      <c r="RL204" s="172"/>
      <c r="RM204" s="172"/>
      <c r="RN204" s="172"/>
      <c r="RO204" s="172"/>
      <c r="RP204" s="172"/>
      <c r="RQ204" s="172"/>
      <c r="RR204" s="172"/>
      <c r="RS204" s="172"/>
      <c r="RT204" s="172"/>
      <c r="RU204" s="172"/>
      <c r="RV204" s="172"/>
      <c r="RW204" s="172"/>
      <c r="RX204" s="172"/>
      <c r="RY204" s="172"/>
      <c r="RZ204" s="172"/>
      <c r="SA204" s="172"/>
      <c r="SB204" s="172"/>
      <c r="SC204" s="172"/>
      <c r="SD204" s="172"/>
      <c r="SE204" s="172"/>
      <c r="SF204" s="172"/>
      <c r="SG204" s="172"/>
      <c r="SH204" s="172"/>
      <c r="SI204" s="172"/>
      <c r="SJ204" s="172"/>
      <c r="SK204" s="172"/>
      <c r="SL204" s="172"/>
      <c r="SM204" s="172"/>
      <c r="SN204" s="172"/>
      <c r="SO204" s="172"/>
      <c r="SP204" s="172"/>
      <c r="SQ204" s="172"/>
      <c r="SR204" s="172"/>
      <c r="SS204" s="172"/>
      <c r="ST204" s="172"/>
      <c r="SU204" s="172"/>
      <c r="SV204" s="172"/>
      <c r="SW204" s="172"/>
      <c r="SX204" s="172"/>
      <c r="SY204" s="172"/>
      <c r="SZ204" s="172"/>
      <c r="TA204" s="172"/>
      <c r="TB204" s="172"/>
      <c r="TC204" s="172"/>
      <c r="TD204" s="172"/>
      <c r="TE204" s="172"/>
      <c r="TF204" s="172"/>
      <c r="TG204" s="172"/>
      <c r="TH204" s="172"/>
      <c r="TI204" s="172"/>
      <c r="TJ204" s="172"/>
      <c r="TK204" s="172"/>
      <c r="TL204" s="172"/>
      <c r="TM204" s="172"/>
      <c r="TN204" s="172"/>
      <c r="TO204" s="172"/>
      <c r="TP204" s="172"/>
      <c r="TQ204" s="172"/>
      <c r="TR204" s="172"/>
      <c r="TS204" s="172"/>
      <c r="TT204" s="172"/>
      <c r="TU204" s="172"/>
      <c r="TV204" s="172"/>
      <c r="TW204" s="172"/>
      <c r="TX204" s="172"/>
      <c r="TY204" s="172"/>
      <c r="TZ204" s="172"/>
      <c r="UA204" s="172"/>
      <c r="UB204" s="172"/>
      <c r="UC204" s="172"/>
      <c r="UD204" s="172"/>
      <c r="UE204" s="172"/>
      <c r="UF204" s="172"/>
      <c r="UG204" s="172"/>
      <c r="UH204" s="172"/>
      <c r="UI204" s="172"/>
      <c r="UJ204" s="172"/>
      <c r="UK204" s="172"/>
      <c r="UL204" s="172"/>
      <c r="UM204" s="172"/>
      <c r="UN204" s="172"/>
      <c r="UO204" s="172"/>
      <c r="UP204" s="172"/>
      <c r="UQ204" s="172"/>
      <c r="UR204" s="172"/>
      <c r="US204" s="172"/>
      <c r="UT204" s="172"/>
      <c r="UU204" s="172"/>
      <c r="UV204" s="172"/>
      <c r="UW204" s="172"/>
      <c r="UX204" s="172"/>
      <c r="UY204" s="172"/>
      <c r="UZ204" s="172"/>
      <c r="VA204" s="172"/>
      <c r="VB204" s="172"/>
      <c r="VC204" s="172"/>
      <c r="VD204" s="172"/>
      <c r="VE204" s="172"/>
      <c r="VF204" s="172"/>
      <c r="VG204" s="172"/>
      <c r="VH204" s="172"/>
      <c r="VI204" s="172"/>
      <c r="VJ204" s="172"/>
      <c r="VK204" s="172"/>
      <c r="VL204" s="172"/>
      <c r="VM204" s="172"/>
      <c r="VN204" s="172"/>
      <c r="VO204" s="172"/>
      <c r="VP204" s="172"/>
      <c r="VQ204" s="172"/>
      <c r="VR204" s="172"/>
      <c r="VS204" s="172"/>
      <c r="VT204" s="172"/>
      <c r="VU204" s="172"/>
      <c r="VV204" s="172"/>
      <c r="VW204" s="172"/>
      <c r="VX204" s="172"/>
      <c r="VY204" s="172"/>
      <c r="VZ204" s="172"/>
      <c r="WA204" s="172"/>
      <c r="WB204" s="172"/>
      <c r="WC204" s="172"/>
      <c r="WD204" s="172"/>
      <c r="WE204" s="172"/>
      <c r="WF204" s="172"/>
      <c r="WG204" s="172"/>
      <c r="WH204" s="172"/>
      <c r="WI204" s="172"/>
      <c r="WJ204" s="172"/>
      <c r="WK204" s="172"/>
      <c r="WL204" s="172"/>
      <c r="WM204" s="172"/>
      <c r="WN204" s="172"/>
      <c r="WO204" s="172"/>
      <c r="WP204" s="172"/>
      <c r="WQ204" s="172"/>
      <c r="WR204" s="172"/>
      <c r="WS204" s="172"/>
      <c r="WT204" s="172"/>
      <c r="WU204" s="172"/>
      <c r="WV204" s="172"/>
      <c r="WW204" s="172"/>
      <c r="WX204" s="172"/>
      <c r="WY204" s="172"/>
      <c r="WZ204" s="172"/>
      <c r="XA204" s="172"/>
      <c r="XB204" s="172"/>
      <c r="XC204" s="172"/>
      <c r="XD204" s="172"/>
      <c r="XE204" s="172"/>
      <c r="XF204" s="172"/>
      <c r="XG204" s="172"/>
      <c r="XH204" s="172"/>
      <c r="XI204" s="172"/>
      <c r="XJ204" s="172"/>
      <c r="XK204" s="172"/>
      <c r="XL204" s="172"/>
      <c r="XM204" s="172"/>
      <c r="XN204" s="172"/>
      <c r="XO204" s="172"/>
      <c r="XP204" s="172"/>
      <c r="XQ204" s="172"/>
      <c r="XR204" s="172"/>
      <c r="XS204" s="172"/>
      <c r="XT204" s="172"/>
      <c r="XU204" s="172"/>
      <c r="XV204" s="172"/>
      <c r="XW204" s="172"/>
      <c r="XX204" s="172"/>
      <c r="XY204" s="172"/>
      <c r="XZ204" s="172"/>
      <c r="YA204" s="172"/>
      <c r="YB204" s="172"/>
      <c r="YC204" s="172"/>
      <c r="YD204" s="172"/>
      <c r="YE204" s="172"/>
      <c r="YF204" s="172"/>
      <c r="YG204" s="172"/>
      <c r="YH204" s="172"/>
      <c r="YI204" s="172"/>
      <c r="YJ204" s="172"/>
      <c r="YK204" s="172"/>
      <c r="YL204" s="172"/>
      <c r="YM204" s="172"/>
      <c r="YN204" s="172"/>
      <c r="YO204" s="172"/>
      <c r="YP204" s="172"/>
      <c r="YQ204" s="172"/>
      <c r="YR204" s="172"/>
      <c r="YS204" s="172"/>
      <c r="YT204" s="172"/>
      <c r="YU204" s="172"/>
      <c r="YV204" s="172"/>
      <c r="YW204" s="172"/>
      <c r="YX204" s="172"/>
      <c r="YY204" s="172"/>
      <c r="YZ204" s="172"/>
      <c r="ZA204" s="172"/>
      <c r="ZB204" s="172"/>
      <c r="ZC204" s="172"/>
      <c r="ZD204" s="172"/>
      <c r="ZE204" s="172"/>
      <c r="ZF204" s="172"/>
      <c r="ZG204" s="172"/>
      <c r="ZH204" s="172"/>
      <c r="ZI204" s="172"/>
      <c r="ZJ204" s="172"/>
      <c r="ZK204" s="172"/>
      <c r="ZL204" s="172"/>
      <c r="ZM204" s="172"/>
      <c r="ZN204" s="172"/>
      <c r="ZO204" s="172"/>
      <c r="ZP204" s="172"/>
      <c r="ZQ204" s="172"/>
      <c r="ZR204" s="172"/>
      <c r="ZS204" s="172"/>
      <c r="ZT204" s="172"/>
      <c r="ZU204" s="172"/>
      <c r="ZV204" s="172"/>
      <c r="ZW204" s="172"/>
      <c r="ZX204" s="172"/>
      <c r="ZY204" s="172"/>
      <c r="ZZ204" s="172"/>
      <c r="AAA204" s="172"/>
      <c r="AAB204" s="172"/>
      <c r="AAC204" s="172"/>
      <c r="AAD204" s="172"/>
      <c r="AAE204" s="172"/>
      <c r="AAF204" s="172"/>
      <c r="AAG204" s="172"/>
      <c r="AAH204" s="172"/>
      <c r="AAI204" s="172"/>
      <c r="AAJ204" s="172"/>
      <c r="AAK204" s="172"/>
      <c r="AAL204" s="172"/>
      <c r="AAM204" s="172"/>
      <c r="AAN204" s="172"/>
      <c r="AAO204" s="172"/>
      <c r="AAP204" s="172"/>
      <c r="AAQ204" s="172"/>
      <c r="AAR204" s="172"/>
      <c r="AAS204" s="172"/>
      <c r="AAT204" s="172"/>
      <c r="AAU204" s="172"/>
      <c r="AAV204" s="172"/>
      <c r="AAW204" s="172"/>
      <c r="AAX204" s="172"/>
      <c r="AAY204" s="172"/>
      <c r="AAZ204" s="172"/>
      <c r="ABA204" s="172"/>
      <c r="ABB204" s="172"/>
      <c r="ABC204" s="172"/>
      <c r="ABD204" s="172"/>
      <c r="ABE204" s="172"/>
      <c r="ABF204" s="172"/>
      <c r="ABG204" s="172"/>
      <c r="ABH204" s="172"/>
      <c r="ABI204" s="172"/>
      <c r="ABJ204" s="172"/>
      <c r="ABK204" s="172"/>
      <c r="ABL204" s="172"/>
      <c r="ABM204" s="172"/>
      <c r="ABN204" s="172"/>
      <c r="ABO204" s="172"/>
      <c r="ABP204" s="172"/>
      <c r="ABQ204" s="172"/>
      <c r="ABR204" s="172"/>
      <c r="ABS204" s="172"/>
      <c r="ABT204" s="172"/>
      <c r="ABU204" s="172"/>
      <c r="ABV204" s="172"/>
      <c r="ABW204" s="172"/>
      <c r="ABX204" s="172"/>
      <c r="ABY204" s="172"/>
      <c r="ABZ204" s="172"/>
      <c r="ACA204" s="172"/>
      <c r="ACB204" s="172"/>
      <c r="ACC204" s="172"/>
      <c r="ACD204" s="172"/>
      <c r="ACE204" s="172"/>
      <c r="ACF204" s="172"/>
      <c r="ACG204" s="172"/>
      <c r="ACH204" s="172"/>
      <c r="ACI204" s="172"/>
      <c r="ACJ204" s="172"/>
      <c r="ACK204" s="172"/>
      <c r="ACL204" s="172"/>
      <c r="ACM204" s="172"/>
      <c r="ACN204" s="172"/>
      <c r="ACO204" s="172"/>
      <c r="ACP204" s="172"/>
      <c r="ACQ204" s="172"/>
      <c r="ACR204" s="172"/>
      <c r="ACS204" s="172"/>
      <c r="ACT204" s="172"/>
      <c r="ACU204" s="172"/>
      <c r="ACV204" s="172"/>
      <c r="ACW204" s="172"/>
      <c r="ACX204" s="172"/>
      <c r="ACY204" s="172"/>
      <c r="ACZ204" s="172"/>
      <c r="ADA204" s="172"/>
      <c r="ADB204" s="172"/>
      <c r="ADC204" s="172"/>
      <c r="ADD204" s="172"/>
      <c r="ADE204" s="172"/>
      <c r="ADF204" s="172"/>
      <c r="ADG204" s="172"/>
      <c r="ADH204" s="172"/>
      <c r="ADI204" s="172"/>
      <c r="ADJ204" s="172"/>
      <c r="ADK204" s="172"/>
      <c r="ADL204" s="172"/>
      <c r="ADM204" s="172"/>
      <c r="ADN204" s="172"/>
      <c r="ADO204" s="172"/>
      <c r="ADP204" s="172"/>
      <c r="ADQ204" s="172"/>
      <c r="ADR204" s="172"/>
      <c r="ADS204" s="172"/>
      <c r="ADT204" s="172"/>
      <c r="ADU204" s="172"/>
      <c r="ADV204" s="172"/>
      <c r="ADW204" s="172"/>
      <c r="ADX204" s="172"/>
      <c r="ADY204" s="172"/>
      <c r="ADZ204" s="172"/>
      <c r="AEA204" s="172"/>
      <c r="AEB204" s="172"/>
      <c r="AEC204" s="172"/>
      <c r="AED204" s="172"/>
      <c r="AEE204" s="172"/>
      <c r="AEF204" s="172"/>
      <c r="AEG204" s="172"/>
      <c r="AEH204" s="172"/>
      <c r="AEI204" s="172"/>
      <c r="AEJ204" s="172"/>
      <c r="AEK204" s="172"/>
      <c r="AEL204" s="172"/>
      <c r="AEM204" s="172"/>
      <c r="AEN204" s="172"/>
      <c r="AEO204" s="172"/>
      <c r="AEP204" s="172"/>
      <c r="AEQ204" s="172"/>
      <c r="AER204" s="172"/>
      <c r="AES204" s="172"/>
      <c r="AET204" s="172"/>
      <c r="AEU204" s="172"/>
      <c r="AEV204" s="172"/>
      <c r="AEW204" s="172"/>
      <c r="AEX204" s="172"/>
      <c r="AEY204" s="172"/>
      <c r="AEZ204" s="172"/>
      <c r="AFA204" s="172"/>
      <c r="AFB204" s="172"/>
      <c r="AFC204" s="172"/>
      <c r="AFD204" s="172"/>
      <c r="AFE204" s="172"/>
      <c r="AFF204" s="172"/>
      <c r="AFG204" s="172"/>
      <c r="AFH204" s="172"/>
      <c r="AFI204" s="172"/>
      <c r="AFJ204" s="172"/>
      <c r="AFK204" s="172"/>
      <c r="AFL204" s="172"/>
      <c r="AFM204" s="172"/>
      <c r="AFN204" s="172"/>
      <c r="AFO204" s="172"/>
      <c r="AFP204" s="172"/>
      <c r="AFQ204" s="172"/>
      <c r="AFR204" s="172"/>
      <c r="AFS204" s="172"/>
      <c r="AFT204" s="172"/>
      <c r="AFU204" s="172"/>
      <c r="AFV204" s="172"/>
      <c r="AFW204" s="172"/>
      <c r="AFX204" s="172"/>
      <c r="AFY204" s="172"/>
      <c r="AFZ204" s="172"/>
      <c r="AGA204" s="172"/>
      <c r="AGB204" s="172"/>
      <c r="AGC204" s="172"/>
      <c r="AGD204" s="172"/>
      <c r="AGE204" s="172"/>
      <c r="AGF204" s="172"/>
      <c r="AGG204" s="172"/>
      <c r="AGH204" s="172"/>
      <c r="AGI204" s="172"/>
      <c r="AGJ204" s="172"/>
      <c r="AGK204" s="172"/>
      <c r="AGL204" s="172"/>
      <c r="AGM204" s="172"/>
      <c r="AGN204" s="172"/>
      <c r="AGO204" s="172"/>
      <c r="AGP204" s="172"/>
      <c r="AGQ204" s="172"/>
      <c r="AGR204" s="172"/>
      <c r="AGS204" s="172"/>
      <c r="AGT204" s="172"/>
      <c r="AGU204" s="172"/>
      <c r="AGV204" s="172"/>
      <c r="AGW204" s="172"/>
      <c r="AGX204" s="172"/>
      <c r="AGY204" s="172"/>
      <c r="AGZ204" s="172"/>
      <c r="AHA204" s="172"/>
      <c r="AHB204" s="172"/>
      <c r="AHC204" s="172"/>
      <c r="AHD204" s="172"/>
      <c r="AHE204" s="172"/>
      <c r="AHF204" s="172"/>
      <c r="AHG204" s="172"/>
      <c r="AHH204" s="172"/>
      <c r="AHI204" s="172"/>
      <c r="AHJ204" s="172"/>
      <c r="AHK204" s="172"/>
      <c r="AHL204" s="172"/>
      <c r="AHM204" s="172"/>
      <c r="AHN204" s="172"/>
      <c r="AHO204" s="172"/>
      <c r="AHP204" s="172"/>
      <c r="AHQ204" s="172"/>
      <c r="AHR204" s="172"/>
      <c r="AHS204" s="172"/>
      <c r="AHT204" s="172"/>
      <c r="AHU204" s="172"/>
      <c r="AHV204" s="172"/>
      <c r="AHW204" s="172"/>
      <c r="AHX204" s="172"/>
      <c r="AHY204" s="172"/>
      <c r="AHZ204" s="172"/>
      <c r="AIA204" s="172"/>
      <c r="AIB204" s="172"/>
      <c r="AIC204" s="172"/>
      <c r="AID204" s="172"/>
      <c r="AIE204" s="172"/>
      <c r="AIF204" s="172"/>
      <c r="AIG204" s="172"/>
      <c r="AIH204" s="172"/>
      <c r="AII204" s="172"/>
      <c r="AIJ204" s="172"/>
      <c r="AIK204" s="172"/>
      <c r="AIL204" s="172"/>
      <c r="AIM204" s="172"/>
      <c r="AIN204" s="172"/>
      <c r="AIO204" s="172"/>
      <c r="AIP204" s="172"/>
      <c r="AIQ204" s="172"/>
      <c r="AIR204" s="172"/>
      <c r="AIS204" s="172"/>
      <c r="AIT204" s="172"/>
      <c r="AIU204" s="172"/>
      <c r="AIV204" s="172"/>
      <c r="AIW204" s="172"/>
      <c r="AIX204" s="172"/>
      <c r="AIY204" s="172"/>
      <c r="AIZ204" s="172"/>
      <c r="AJA204" s="172"/>
      <c r="AJB204" s="172"/>
      <c r="AJC204" s="172"/>
      <c r="AJD204" s="172"/>
      <c r="AJE204" s="172"/>
      <c r="AJF204" s="172"/>
      <c r="AJG204" s="172"/>
      <c r="AJH204" s="172"/>
      <c r="AJI204" s="172"/>
      <c r="AJJ204" s="172"/>
      <c r="AJK204" s="172"/>
      <c r="AJL204" s="172"/>
      <c r="AJM204" s="172"/>
      <c r="AJN204" s="172"/>
      <c r="AJO204" s="172"/>
      <c r="AJP204" s="172"/>
      <c r="AJQ204" s="172"/>
      <c r="AJR204" s="172"/>
      <c r="AJS204" s="172"/>
      <c r="AJT204" s="172"/>
      <c r="AJU204" s="172"/>
      <c r="AJV204" s="172"/>
      <c r="AJW204" s="172"/>
      <c r="AJX204" s="172"/>
      <c r="AJY204" s="172"/>
      <c r="AJZ204" s="172"/>
      <c r="AKA204" s="172"/>
      <c r="AKB204" s="172"/>
      <c r="AKC204" s="172"/>
      <c r="AKD204" s="172"/>
      <c r="AKE204" s="172"/>
      <c r="AKF204" s="172"/>
      <c r="AKG204" s="172"/>
      <c r="AKH204" s="172"/>
      <c r="AKI204" s="172"/>
      <c r="AKJ204" s="172"/>
      <c r="AKK204" s="172"/>
      <c r="AKL204" s="172"/>
      <c r="AKM204" s="172"/>
      <c r="AKN204" s="172"/>
      <c r="AKO204" s="172"/>
      <c r="AKP204" s="172"/>
      <c r="AKQ204" s="172"/>
      <c r="AKR204" s="172"/>
      <c r="AKS204" s="172"/>
      <c r="AKT204" s="172"/>
      <c r="AKU204" s="172"/>
      <c r="AKV204" s="172"/>
      <c r="AKW204" s="172"/>
      <c r="AKX204" s="172"/>
      <c r="AKY204" s="172"/>
      <c r="AKZ204" s="172"/>
      <c r="ALA204" s="172"/>
      <c r="ALB204" s="172"/>
      <c r="ALC204" s="172"/>
      <c r="ALD204" s="172"/>
      <c r="ALE204" s="172"/>
      <c r="ALF204" s="172"/>
      <c r="ALG204" s="172"/>
      <c r="ALH204" s="172"/>
      <c r="ALI204" s="172"/>
      <c r="ALJ204" s="172"/>
      <c r="ALK204" s="172"/>
      <c r="ALL204" s="172"/>
      <c r="ALM204" s="172"/>
      <c r="ALN204" s="172"/>
      <c r="ALO204" s="172"/>
      <c r="ALP204" s="172"/>
      <c r="ALQ204" s="172"/>
      <c r="ALR204" s="172"/>
      <c r="ALS204" s="172"/>
      <c r="ALT204" s="172"/>
      <c r="ALU204" s="172"/>
      <c r="ALV204" s="172"/>
      <c r="ALW204" s="172"/>
      <c r="ALX204" s="172"/>
      <c r="ALY204" s="172"/>
      <c r="ALZ204" s="172"/>
      <c r="AMA204" s="172"/>
      <c r="AMB204" s="172"/>
      <c r="AMC204" s="172"/>
      <c r="AMD204" s="172"/>
      <c r="AME204" s="172"/>
      <c r="AMF204" s="172"/>
      <c r="AMG204" s="172"/>
      <c r="AMH204" s="172"/>
      <c r="AMI204" s="172"/>
      <c r="AMJ204" s="172"/>
      <c r="AMK204" s="172"/>
      <c r="AML204" s="172"/>
    </row>
    <row r="205" spans="1:1026" s="282" customFormat="1">
      <c r="A205" s="408" t="s">
        <v>669</v>
      </c>
      <c r="B205" s="408" t="s">
        <v>670</v>
      </c>
      <c r="C205" s="154">
        <f t="shared" si="234"/>
        <v>17</v>
      </c>
      <c r="D205" s="167">
        <f t="shared" si="235"/>
        <v>68</v>
      </c>
      <c r="E205" s="166" t="str">
        <f t="shared" si="236"/>
        <v>9C</v>
      </c>
      <c r="F205" s="367" t="str">
        <f t="shared" si="237"/>
        <v>1B</v>
      </c>
      <c r="G205" s="367" t="str">
        <f t="shared" si="238"/>
        <v>06</v>
      </c>
      <c r="H205" s="367" t="str">
        <f t="shared" si="239"/>
        <v>57</v>
      </c>
      <c r="I205" s="367" t="str">
        <f t="shared" si="240"/>
        <v>00</v>
      </c>
      <c r="J205" s="367" t="str">
        <f t="shared" si="241"/>
        <v>68</v>
      </c>
      <c r="K205" s="367" t="str">
        <f t="shared" si="242"/>
        <v>06</v>
      </c>
      <c r="L205" s="367" t="str">
        <f t="shared" si="243"/>
        <v>82</v>
      </c>
      <c r="M205" s="367" t="str">
        <f t="shared" si="244"/>
        <v>4</v>
      </c>
      <c r="N205" s="367" t="str">
        <f t="shared" si="245"/>
        <v/>
      </c>
      <c r="O205" s="156" t="str">
        <f t="shared" si="246"/>
        <v/>
      </c>
      <c r="P205" s="157" t="str">
        <f t="shared" si="247"/>
        <v>1</v>
      </c>
      <c r="Q205" s="158" t="str">
        <f t="shared" si="247"/>
        <v>0</v>
      </c>
      <c r="R205" s="158" t="str">
        <f t="shared" si="247"/>
        <v>0</v>
      </c>
      <c r="S205" s="159" t="str">
        <f t="shared" si="247"/>
        <v>1</v>
      </c>
      <c r="T205" s="158" t="str">
        <f t="shared" si="247"/>
        <v>1</v>
      </c>
      <c r="U205" s="158" t="str">
        <f t="shared" si="247"/>
        <v>1</v>
      </c>
      <c r="V205" s="158" t="str">
        <f t="shared" si="247"/>
        <v>0</v>
      </c>
      <c r="W205" s="159" t="str">
        <f t="shared" si="247"/>
        <v>0</v>
      </c>
      <c r="X205" s="158" t="str">
        <f t="shared" si="248"/>
        <v>0</v>
      </c>
      <c r="Y205" s="158" t="str">
        <f t="shared" si="248"/>
        <v>0</v>
      </c>
      <c r="Z205" s="158" t="str">
        <f t="shared" si="248"/>
        <v>0</v>
      </c>
      <c r="AA205" s="159" t="str">
        <f t="shared" si="248"/>
        <v>1</v>
      </c>
      <c r="AB205" s="161" t="str">
        <f t="shared" si="248"/>
        <v>1</v>
      </c>
      <c r="AC205" s="161" t="str">
        <f t="shared" si="248"/>
        <v>0</v>
      </c>
      <c r="AD205" s="158" t="str">
        <f t="shared" si="248"/>
        <v>1</v>
      </c>
      <c r="AE205" s="159" t="str">
        <f t="shared" si="248"/>
        <v>1</v>
      </c>
      <c r="AF205" s="367" t="str">
        <f t="shared" si="249"/>
        <v>0</v>
      </c>
      <c r="AG205" s="162" t="str">
        <f t="shared" si="249"/>
        <v>0</v>
      </c>
      <c r="AH205" s="163" t="str">
        <f t="shared" si="249"/>
        <v>0</v>
      </c>
      <c r="AI205" s="165" t="str">
        <f t="shared" si="249"/>
        <v>0</v>
      </c>
      <c r="AJ205" s="164" t="str">
        <f t="shared" si="249"/>
        <v>0</v>
      </c>
      <c r="AK205" s="164" t="str">
        <f t="shared" si="249"/>
        <v>1</v>
      </c>
      <c r="AL205" s="289" t="str">
        <f t="shared" si="249"/>
        <v>1</v>
      </c>
      <c r="AM205" s="165" t="str">
        <f t="shared" si="249"/>
        <v>0</v>
      </c>
      <c r="AN205" s="230" t="str">
        <f t="shared" si="250"/>
        <v>0</v>
      </c>
      <c r="AO205" s="230" t="str">
        <f t="shared" si="250"/>
        <v>1</v>
      </c>
      <c r="AP205" s="230" t="str">
        <f t="shared" si="250"/>
        <v>0</v>
      </c>
      <c r="AQ205" s="231" t="str">
        <f t="shared" si="250"/>
        <v>1</v>
      </c>
      <c r="AR205" s="230" t="str">
        <f t="shared" si="250"/>
        <v>0</v>
      </c>
      <c r="AS205" s="230" t="str">
        <f t="shared" si="250"/>
        <v>1</v>
      </c>
      <c r="AT205" s="230" t="str">
        <f t="shared" si="250"/>
        <v>1</v>
      </c>
      <c r="AU205" s="231" t="str">
        <f t="shared" si="250"/>
        <v>1</v>
      </c>
      <c r="AV205" s="230" t="str">
        <f t="shared" si="251"/>
        <v>0</v>
      </c>
      <c r="AW205" s="232" t="str">
        <f t="shared" si="251"/>
        <v>0</v>
      </c>
      <c r="AX205" s="232" t="str">
        <f t="shared" si="251"/>
        <v>0</v>
      </c>
      <c r="AY205" s="233" t="str">
        <f t="shared" si="251"/>
        <v>0</v>
      </c>
      <c r="AZ205" s="232" t="str">
        <f t="shared" si="251"/>
        <v>0</v>
      </c>
      <c r="BA205" s="232" t="str">
        <f t="shared" si="251"/>
        <v>0</v>
      </c>
      <c r="BB205" s="232" t="str">
        <f t="shared" si="251"/>
        <v>0</v>
      </c>
      <c r="BC205" s="233" t="str">
        <f t="shared" si="251"/>
        <v>0</v>
      </c>
      <c r="BD205" s="168" t="str">
        <f t="shared" si="252"/>
        <v>0</v>
      </c>
      <c r="BE205" s="168" t="str">
        <f t="shared" si="252"/>
        <v>1</v>
      </c>
      <c r="BF205" s="168" t="str">
        <f t="shared" si="252"/>
        <v>1</v>
      </c>
      <c r="BG205" s="169" t="str">
        <f t="shared" si="252"/>
        <v>0</v>
      </c>
      <c r="BH205" s="168" t="str">
        <f t="shared" si="252"/>
        <v>1</v>
      </c>
      <c r="BI205" s="168" t="str">
        <f t="shared" si="252"/>
        <v>0</v>
      </c>
      <c r="BJ205" s="168" t="str">
        <f t="shared" si="252"/>
        <v>0</v>
      </c>
      <c r="BK205" s="169" t="str">
        <f t="shared" si="252"/>
        <v>0</v>
      </c>
      <c r="BL205" s="168" t="str">
        <f t="shared" si="253"/>
        <v>0</v>
      </c>
      <c r="BM205" s="168" t="str">
        <f t="shared" si="253"/>
        <v>0</v>
      </c>
      <c r="BN205" s="168" t="str">
        <f t="shared" si="253"/>
        <v>0</v>
      </c>
      <c r="BO205" s="169" t="str">
        <f t="shared" si="253"/>
        <v>0</v>
      </c>
      <c r="BP205" s="168" t="str">
        <f t="shared" si="253"/>
        <v>0</v>
      </c>
      <c r="BQ205" s="168" t="str">
        <f t="shared" si="253"/>
        <v>1</v>
      </c>
      <c r="BR205" s="168" t="str">
        <f t="shared" si="253"/>
        <v>1</v>
      </c>
      <c r="BS205" s="169" t="str">
        <f t="shared" si="253"/>
        <v>0</v>
      </c>
      <c r="BT205" s="302" t="str">
        <f t="shared" si="254"/>
        <v>1</v>
      </c>
      <c r="BU205" s="302" t="str">
        <f t="shared" si="254"/>
        <v>0</v>
      </c>
      <c r="BV205" s="302" t="str">
        <f t="shared" si="254"/>
        <v>0</v>
      </c>
      <c r="BW205" s="303" t="str">
        <f t="shared" si="254"/>
        <v>0</v>
      </c>
      <c r="BX205" s="302" t="str">
        <f t="shared" si="254"/>
        <v>0</v>
      </c>
      <c r="BY205" s="302" t="str">
        <f t="shared" si="254"/>
        <v>0</v>
      </c>
      <c r="BZ205" s="302" t="str">
        <f t="shared" si="254"/>
        <v>1</v>
      </c>
      <c r="CA205" s="303" t="str">
        <f t="shared" si="254"/>
        <v>0</v>
      </c>
      <c r="CB205" s="164" t="str">
        <f t="shared" si="255"/>
        <v>0</v>
      </c>
      <c r="CC205" s="289" t="str">
        <f t="shared" si="255"/>
        <v>1</v>
      </c>
      <c r="CD205" s="340" t="str">
        <f t="shared" si="255"/>
        <v>0</v>
      </c>
      <c r="CE205" s="341" t="str">
        <f t="shared" si="255"/>
        <v>0</v>
      </c>
      <c r="CF205" s="340" t="str">
        <f t="shared" si="255"/>
        <v>0</v>
      </c>
      <c r="CG205" s="340" t="str">
        <f t="shared" si="255"/>
        <v>0</v>
      </c>
      <c r="CH205" s="340" t="str">
        <f t="shared" si="255"/>
        <v>0</v>
      </c>
      <c r="CI205" s="341" t="str">
        <f t="shared" si="255"/>
        <v>0</v>
      </c>
      <c r="CJ205" s="367"/>
      <c r="CK205" s="367"/>
      <c r="CL205" s="32" t="str">
        <f t="shared" si="288"/>
        <v>9C1B</v>
      </c>
      <c r="CM205" s="285">
        <f t="shared" si="256"/>
        <v>87</v>
      </c>
      <c r="CN205" s="285">
        <f t="shared" si="257"/>
        <v>97</v>
      </c>
      <c r="CO205" s="142">
        <f t="shared" si="258"/>
        <v>74</v>
      </c>
      <c r="CP205" s="142">
        <f t="shared" si="259"/>
        <v>23.333333333333332</v>
      </c>
      <c r="CQ205" s="154">
        <f t="shared" si="289"/>
        <v>3</v>
      </c>
      <c r="CR205" s="367"/>
      <c r="CS205" s="170">
        <f t="shared" si="260"/>
        <v>9</v>
      </c>
      <c r="CT205" s="23">
        <f t="shared" si="261"/>
        <v>12</v>
      </c>
      <c r="CU205" s="171">
        <f t="shared" si="262"/>
        <v>1</v>
      </c>
      <c r="CV205" s="23">
        <f t="shared" si="263"/>
        <v>11</v>
      </c>
      <c r="CW205" s="172">
        <f t="shared" si="264"/>
        <v>0</v>
      </c>
      <c r="CX205" s="24">
        <f t="shared" si="265"/>
        <v>6</v>
      </c>
      <c r="CY205" s="267">
        <f t="shared" si="266"/>
        <v>5</v>
      </c>
      <c r="CZ205" s="268">
        <f t="shared" si="267"/>
        <v>7</v>
      </c>
      <c r="DA205" s="267">
        <f t="shared" si="268"/>
        <v>0</v>
      </c>
      <c r="DB205" s="268">
        <f t="shared" si="269"/>
        <v>0</v>
      </c>
      <c r="DC205" s="173">
        <f t="shared" si="270"/>
        <v>6</v>
      </c>
      <c r="DD205" s="26">
        <f t="shared" si="271"/>
        <v>8</v>
      </c>
      <c r="DE205" s="173">
        <f t="shared" si="272"/>
        <v>0</v>
      </c>
      <c r="DF205" s="26">
        <f t="shared" si="273"/>
        <v>6</v>
      </c>
      <c r="DG205" s="326">
        <f t="shared" si="274"/>
        <v>8</v>
      </c>
      <c r="DH205" s="327">
        <f t="shared" si="275"/>
        <v>2</v>
      </c>
      <c r="DI205" s="172">
        <f t="shared" si="276"/>
        <v>4</v>
      </c>
      <c r="DJ205" s="24">
        <f t="shared" si="277"/>
        <v>0</v>
      </c>
      <c r="DK205" s="172"/>
      <c r="DL205" s="19">
        <f t="shared" si="278"/>
        <v>156</v>
      </c>
      <c r="DM205" s="19">
        <f t="shared" si="279"/>
        <v>27</v>
      </c>
      <c r="DN205" s="174">
        <f t="shared" si="280"/>
        <v>6</v>
      </c>
      <c r="DO205" s="278">
        <f t="shared" si="281"/>
        <v>87</v>
      </c>
      <c r="DP205" s="278">
        <f t="shared" si="282"/>
        <v>0</v>
      </c>
      <c r="DQ205" s="20">
        <f t="shared" si="283"/>
        <v>104</v>
      </c>
      <c r="DR205" s="20">
        <f t="shared" si="284"/>
        <v>6</v>
      </c>
      <c r="DS205" s="337">
        <f t="shared" si="285"/>
        <v>130</v>
      </c>
      <c r="DT205" s="174">
        <f t="shared" si="286"/>
        <v>64</v>
      </c>
      <c r="DU205" s="172">
        <f t="shared" si="287"/>
        <v>130</v>
      </c>
      <c r="DV205" s="172"/>
      <c r="DW205" s="172"/>
      <c r="DX205" s="172"/>
      <c r="DY205" s="172"/>
      <c r="DZ205" s="172"/>
      <c r="EA205" s="172"/>
      <c r="EB205" s="172"/>
      <c r="EC205" s="172"/>
      <c r="ED205" s="172"/>
      <c r="EE205" s="172"/>
      <c r="EF205" s="172"/>
      <c r="EG205" s="172"/>
      <c r="EH205" s="172"/>
      <c r="EI205" s="172"/>
      <c r="EJ205" s="172"/>
      <c r="EK205" s="172"/>
      <c r="EL205" s="172"/>
      <c r="EM205" s="172"/>
      <c r="EN205" s="172"/>
      <c r="EO205" s="172"/>
      <c r="EP205" s="172"/>
      <c r="EQ205" s="172"/>
      <c r="ER205" s="172"/>
      <c r="ES205" s="172"/>
      <c r="ET205" s="172"/>
      <c r="EU205" s="172"/>
      <c r="EV205" s="172"/>
      <c r="EW205" s="172"/>
      <c r="EX205" s="172"/>
      <c r="EY205" s="172"/>
      <c r="EZ205" s="172"/>
      <c r="FA205" s="172"/>
      <c r="FB205" s="172"/>
      <c r="FC205" s="172"/>
      <c r="FD205" s="172"/>
      <c r="FE205" s="172"/>
      <c r="FF205" s="172"/>
      <c r="FG205" s="172"/>
      <c r="FH205" s="172"/>
      <c r="FI205" s="172"/>
      <c r="FJ205" s="172"/>
      <c r="FK205" s="172"/>
      <c r="FL205" s="172"/>
      <c r="FM205" s="172"/>
      <c r="FN205" s="172"/>
      <c r="FO205" s="172"/>
      <c r="FP205" s="172"/>
      <c r="FQ205" s="172"/>
      <c r="FR205" s="172"/>
      <c r="FS205" s="172"/>
      <c r="FT205" s="172"/>
      <c r="FU205" s="172"/>
      <c r="FV205" s="172"/>
      <c r="FW205" s="172"/>
      <c r="FX205" s="172"/>
      <c r="FY205" s="172"/>
      <c r="FZ205" s="172"/>
      <c r="GA205" s="172"/>
      <c r="GB205" s="172"/>
      <c r="GC205" s="172"/>
      <c r="GD205" s="172"/>
      <c r="GE205" s="172"/>
      <c r="GF205" s="172"/>
      <c r="GG205" s="172"/>
      <c r="GH205" s="172"/>
      <c r="GI205" s="172"/>
      <c r="GJ205" s="172"/>
      <c r="GK205" s="172"/>
      <c r="GL205" s="172"/>
      <c r="GM205" s="172"/>
      <c r="GN205" s="172"/>
      <c r="GO205" s="172"/>
      <c r="GP205" s="172"/>
      <c r="GQ205" s="172"/>
      <c r="GR205" s="172"/>
      <c r="GS205" s="172"/>
      <c r="GT205" s="172"/>
      <c r="GU205" s="172"/>
      <c r="GV205" s="172"/>
      <c r="GW205" s="172"/>
      <c r="GX205" s="172"/>
      <c r="GY205" s="172"/>
      <c r="GZ205" s="172"/>
      <c r="HA205" s="172"/>
      <c r="HB205" s="172"/>
      <c r="HC205" s="172"/>
      <c r="HD205" s="172"/>
      <c r="HE205" s="172"/>
      <c r="HF205" s="172"/>
      <c r="HG205" s="172"/>
      <c r="HH205" s="172"/>
      <c r="HI205" s="172"/>
      <c r="HJ205" s="172"/>
      <c r="HK205" s="172"/>
      <c r="HL205" s="172"/>
      <c r="HM205" s="172"/>
      <c r="HN205" s="172"/>
      <c r="HO205" s="172"/>
      <c r="HP205" s="172"/>
      <c r="HQ205" s="172"/>
      <c r="HR205" s="172"/>
      <c r="HS205" s="172"/>
      <c r="HT205" s="172"/>
      <c r="HU205" s="172"/>
      <c r="HV205" s="172"/>
      <c r="HW205" s="172"/>
      <c r="HX205" s="172"/>
      <c r="HY205" s="172"/>
      <c r="HZ205" s="172"/>
      <c r="IA205" s="172"/>
      <c r="IB205" s="172"/>
      <c r="IC205" s="172"/>
      <c r="ID205" s="172"/>
      <c r="IE205" s="172"/>
      <c r="IF205" s="172"/>
      <c r="IG205" s="172"/>
      <c r="IH205" s="172"/>
      <c r="II205" s="172"/>
      <c r="IJ205" s="172"/>
      <c r="IK205" s="172"/>
      <c r="IL205" s="172"/>
      <c r="IM205" s="172"/>
      <c r="IN205" s="172"/>
      <c r="IO205" s="172"/>
      <c r="IP205" s="172"/>
      <c r="IQ205" s="172"/>
      <c r="IR205" s="172"/>
      <c r="IS205" s="172"/>
      <c r="IT205" s="172"/>
      <c r="IU205" s="172"/>
      <c r="IV205" s="172"/>
      <c r="IW205" s="172"/>
      <c r="IX205" s="172"/>
      <c r="IY205" s="172"/>
      <c r="IZ205" s="172"/>
      <c r="JA205" s="172"/>
      <c r="JB205" s="172"/>
      <c r="JC205" s="172"/>
      <c r="JD205" s="172"/>
      <c r="JE205" s="172"/>
      <c r="JF205" s="172"/>
      <c r="JG205" s="172"/>
      <c r="JH205" s="172"/>
      <c r="JI205" s="172"/>
      <c r="JJ205" s="172"/>
      <c r="JK205" s="172"/>
      <c r="JL205" s="172"/>
      <c r="JM205" s="172"/>
      <c r="JN205" s="172"/>
      <c r="JO205" s="172"/>
      <c r="JP205" s="172"/>
      <c r="JQ205" s="172"/>
      <c r="JR205" s="172"/>
      <c r="JS205" s="172"/>
      <c r="JT205" s="172"/>
      <c r="JU205" s="172"/>
      <c r="JV205" s="172"/>
      <c r="JW205" s="172"/>
      <c r="JX205" s="172"/>
      <c r="JY205" s="172"/>
      <c r="JZ205" s="172"/>
      <c r="KA205" s="172"/>
      <c r="KB205" s="172"/>
      <c r="KC205" s="172"/>
      <c r="KD205" s="172"/>
      <c r="KE205" s="172"/>
      <c r="KF205" s="172"/>
      <c r="KG205" s="172"/>
      <c r="KH205" s="172"/>
      <c r="KI205" s="172"/>
      <c r="KJ205" s="172"/>
      <c r="KK205" s="172"/>
      <c r="KL205" s="172"/>
      <c r="KM205" s="172"/>
      <c r="KN205" s="172"/>
      <c r="KO205" s="172"/>
      <c r="KP205" s="172"/>
      <c r="KQ205" s="172"/>
      <c r="KR205" s="172"/>
      <c r="KS205" s="172"/>
      <c r="KT205" s="172"/>
      <c r="KU205" s="172"/>
      <c r="KV205" s="172"/>
      <c r="KW205" s="172"/>
      <c r="KX205" s="172"/>
      <c r="KY205" s="172"/>
      <c r="KZ205" s="172"/>
      <c r="LA205" s="172"/>
      <c r="LB205" s="172"/>
      <c r="LC205" s="172"/>
      <c r="LD205" s="172"/>
      <c r="LE205" s="172"/>
      <c r="LF205" s="172"/>
      <c r="LG205" s="172"/>
      <c r="LH205" s="172"/>
      <c r="LI205" s="172"/>
      <c r="LJ205" s="172"/>
      <c r="LK205" s="172"/>
      <c r="LL205" s="172"/>
      <c r="LM205" s="172"/>
      <c r="LN205" s="172"/>
      <c r="LO205" s="172"/>
      <c r="LP205" s="172"/>
      <c r="LQ205" s="172"/>
      <c r="LR205" s="172"/>
      <c r="LS205" s="172"/>
      <c r="LT205" s="172"/>
      <c r="LU205" s="172"/>
      <c r="LV205" s="172"/>
      <c r="LW205" s="172"/>
      <c r="LX205" s="172"/>
      <c r="LY205" s="172"/>
      <c r="LZ205" s="172"/>
      <c r="MA205" s="172"/>
      <c r="MB205" s="172"/>
      <c r="MC205" s="172"/>
      <c r="MD205" s="172"/>
      <c r="ME205" s="172"/>
      <c r="MF205" s="172"/>
      <c r="MG205" s="172"/>
      <c r="MH205" s="172"/>
      <c r="MI205" s="172"/>
      <c r="MJ205" s="172"/>
      <c r="MK205" s="172"/>
      <c r="ML205" s="172"/>
      <c r="MM205" s="172"/>
      <c r="MN205" s="172"/>
      <c r="MO205" s="172"/>
      <c r="MP205" s="172"/>
      <c r="MQ205" s="172"/>
      <c r="MR205" s="172"/>
      <c r="MS205" s="172"/>
      <c r="MT205" s="172"/>
      <c r="MU205" s="172"/>
      <c r="MV205" s="172"/>
      <c r="MW205" s="172"/>
      <c r="MX205" s="172"/>
      <c r="MY205" s="172"/>
      <c r="MZ205" s="172"/>
      <c r="NA205" s="172"/>
      <c r="NB205" s="172"/>
      <c r="NC205" s="172"/>
      <c r="ND205" s="172"/>
      <c r="NE205" s="172"/>
      <c r="NF205" s="172"/>
      <c r="NG205" s="172"/>
      <c r="NH205" s="172"/>
      <c r="NI205" s="172"/>
      <c r="NJ205" s="172"/>
      <c r="NK205" s="172"/>
      <c r="NL205" s="172"/>
      <c r="NM205" s="172"/>
      <c r="NN205" s="172"/>
      <c r="NO205" s="172"/>
      <c r="NP205" s="172"/>
      <c r="NQ205" s="172"/>
      <c r="NR205" s="172"/>
      <c r="NS205" s="172"/>
      <c r="NT205" s="172"/>
      <c r="NU205" s="172"/>
      <c r="NV205" s="172"/>
      <c r="NW205" s="172"/>
      <c r="NX205" s="172"/>
      <c r="NY205" s="172"/>
      <c r="NZ205" s="172"/>
      <c r="OA205" s="172"/>
      <c r="OB205" s="172"/>
      <c r="OC205" s="172"/>
      <c r="OD205" s="172"/>
      <c r="OE205" s="172"/>
      <c r="OF205" s="172"/>
      <c r="OG205" s="172"/>
      <c r="OH205" s="172"/>
      <c r="OI205" s="172"/>
      <c r="OJ205" s="172"/>
      <c r="OK205" s="172"/>
      <c r="OL205" s="172"/>
      <c r="OM205" s="172"/>
      <c r="ON205" s="172"/>
      <c r="OO205" s="172"/>
      <c r="OP205" s="172"/>
      <c r="OQ205" s="172"/>
      <c r="OR205" s="172"/>
      <c r="OS205" s="172"/>
      <c r="OT205" s="172"/>
      <c r="OU205" s="172"/>
      <c r="OV205" s="172"/>
      <c r="OW205" s="172"/>
      <c r="OX205" s="172"/>
      <c r="OY205" s="172"/>
      <c r="OZ205" s="172"/>
      <c r="PA205" s="172"/>
      <c r="PB205" s="172"/>
      <c r="PC205" s="172"/>
      <c r="PD205" s="172"/>
      <c r="PE205" s="172"/>
      <c r="PF205" s="172"/>
      <c r="PG205" s="172"/>
      <c r="PH205" s="172"/>
      <c r="PI205" s="172"/>
      <c r="PJ205" s="172"/>
      <c r="PK205" s="172"/>
      <c r="PL205" s="172"/>
      <c r="PM205" s="172"/>
      <c r="PN205" s="172"/>
      <c r="PO205" s="172"/>
      <c r="PP205" s="172"/>
      <c r="PQ205" s="172"/>
      <c r="PR205" s="172"/>
      <c r="PS205" s="172"/>
      <c r="PT205" s="172"/>
      <c r="PU205" s="172"/>
      <c r="PV205" s="172"/>
      <c r="PW205" s="172"/>
      <c r="PX205" s="172"/>
      <c r="PY205" s="172"/>
      <c r="PZ205" s="172"/>
      <c r="QA205" s="172"/>
      <c r="QB205" s="172"/>
      <c r="QC205" s="172"/>
      <c r="QD205" s="172"/>
      <c r="QE205" s="172"/>
      <c r="QF205" s="172"/>
      <c r="QG205" s="172"/>
      <c r="QH205" s="172"/>
      <c r="QI205" s="172"/>
      <c r="QJ205" s="172"/>
      <c r="QK205" s="172"/>
      <c r="QL205" s="172"/>
      <c r="QM205" s="172"/>
      <c r="QN205" s="172"/>
      <c r="QO205" s="172"/>
      <c r="QP205" s="172"/>
      <c r="QQ205" s="172"/>
      <c r="QR205" s="172"/>
      <c r="QS205" s="172"/>
      <c r="QT205" s="172"/>
      <c r="QU205" s="172"/>
      <c r="QV205" s="172"/>
      <c r="QW205" s="172"/>
      <c r="QX205" s="172"/>
      <c r="QY205" s="172"/>
      <c r="QZ205" s="172"/>
      <c r="RA205" s="172"/>
      <c r="RB205" s="172"/>
      <c r="RC205" s="172"/>
      <c r="RD205" s="172"/>
      <c r="RE205" s="172"/>
      <c r="RF205" s="172"/>
      <c r="RG205" s="172"/>
      <c r="RH205" s="172"/>
      <c r="RI205" s="172"/>
      <c r="RJ205" s="172"/>
      <c r="RK205" s="172"/>
      <c r="RL205" s="172"/>
      <c r="RM205" s="172"/>
      <c r="RN205" s="172"/>
      <c r="RO205" s="172"/>
      <c r="RP205" s="172"/>
      <c r="RQ205" s="172"/>
      <c r="RR205" s="172"/>
      <c r="RS205" s="172"/>
      <c r="RT205" s="172"/>
      <c r="RU205" s="172"/>
      <c r="RV205" s="172"/>
      <c r="RW205" s="172"/>
      <c r="RX205" s="172"/>
      <c r="RY205" s="172"/>
      <c r="RZ205" s="172"/>
      <c r="SA205" s="172"/>
      <c r="SB205" s="172"/>
      <c r="SC205" s="172"/>
      <c r="SD205" s="172"/>
      <c r="SE205" s="172"/>
      <c r="SF205" s="172"/>
      <c r="SG205" s="172"/>
      <c r="SH205" s="172"/>
      <c r="SI205" s="172"/>
      <c r="SJ205" s="172"/>
      <c r="SK205" s="172"/>
      <c r="SL205" s="172"/>
      <c r="SM205" s="172"/>
      <c r="SN205" s="172"/>
      <c r="SO205" s="172"/>
      <c r="SP205" s="172"/>
      <c r="SQ205" s="172"/>
      <c r="SR205" s="172"/>
      <c r="SS205" s="172"/>
      <c r="ST205" s="172"/>
      <c r="SU205" s="172"/>
      <c r="SV205" s="172"/>
      <c r="SW205" s="172"/>
      <c r="SX205" s="172"/>
      <c r="SY205" s="172"/>
      <c r="SZ205" s="172"/>
      <c r="TA205" s="172"/>
      <c r="TB205" s="172"/>
      <c r="TC205" s="172"/>
      <c r="TD205" s="172"/>
      <c r="TE205" s="172"/>
      <c r="TF205" s="172"/>
      <c r="TG205" s="172"/>
      <c r="TH205" s="172"/>
      <c r="TI205" s="172"/>
      <c r="TJ205" s="172"/>
      <c r="TK205" s="172"/>
      <c r="TL205" s="172"/>
      <c r="TM205" s="172"/>
      <c r="TN205" s="172"/>
      <c r="TO205" s="172"/>
      <c r="TP205" s="172"/>
      <c r="TQ205" s="172"/>
      <c r="TR205" s="172"/>
      <c r="TS205" s="172"/>
      <c r="TT205" s="172"/>
      <c r="TU205" s="172"/>
      <c r="TV205" s="172"/>
      <c r="TW205" s="172"/>
      <c r="TX205" s="172"/>
      <c r="TY205" s="172"/>
      <c r="TZ205" s="172"/>
      <c r="UA205" s="172"/>
      <c r="UB205" s="172"/>
      <c r="UC205" s="172"/>
      <c r="UD205" s="172"/>
      <c r="UE205" s="172"/>
      <c r="UF205" s="172"/>
      <c r="UG205" s="172"/>
      <c r="UH205" s="172"/>
      <c r="UI205" s="172"/>
      <c r="UJ205" s="172"/>
      <c r="UK205" s="172"/>
      <c r="UL205" s="172"/>
      <c r="UM205" s="172"/>
      <c r="UN205" s="172"/>
      <c r="UO205" s="172"/>
      <c r="UP205" s="172"/>
      <c r="UQ205" s="172"/>
      <c r="UR205" s="172"/>
      <c r="US205" s="172"/>
      <c r="UT205" s="172"/>
      <c r="UU205" s="172"/>
      <c r="UV205" s="172"/>
      <c r="UW205" s="172"/>
      <c r="UX205" s="172"/>
      <c r="UY205" s="172"/>
      <c r="UZ205" s="172"/>
      <c r="VA205" s="172"/>
      <c r="VB205" s="172"/>
      <c r="VC205" s="172"/>
      <c r="VD205" s="172"/>
      <c r="VE205" s="172"/>
      <c r="VF205" s="172"/>
      <c r="VG205" s="172"/>
      <c r="VH205" s="172"/>
      <c r="VI205" s="172"/>
      <c r="VJ205" s="172"/>
      <c r="VK205" s="172"/>
      <c r="VL205" s="172"/>
      <c r="VM205" s="172"/>
      <c r="VN205" s="172"/>
      <c r="VO205" s="172"/>
      <c r="VP205" s="172"/>
      <c r="VQ205" s="172"/>
      <c r="VR205" s="172"/>
      <c r="VS205" s="172"/>
      <c r="VT205" s="172"/>
      <c r="VU205" s="172"/>
      <c r="VV205" s="172"/>
      <c r="VW205" s="172"/>
      <c r="VX205" s="172"/>
      <c r="VY205" s="172"/>
      <c r="VZ205" s="172"/>
      <c r="WA205" s="172"/>
      <c r="WB205" s="172"/>
      <c r="WC205" s="172"/>
      <c r="WD205" s="172"/>
      <c r="WE205" s="172"/>
      <c r="WF205" s="172"/>
      <c r="WG205" s="172"/>
      <c r="WH205" s="172"/>
      <c r="WI205" s="172"/>
      <c r="WJ205" s="172"/>
      <c r="WK205" s="172"/>
      <c r="WL205" s="172"/>
      <c r="WM205" s="172"/>
      <c r="WN205" s="172"/>
      <c r="WO205" s="172"/>
      <c r="WP205" s="172"/>
      <c r="WQ205" s="172"/>
      <c r="WR205" s="172"/>
      <c r="WS205" s="172"/>
      <c r="WT205" s="172"/>
      <c r="WU205" s="172"/>
      <c r="WV205" s="172"/>
      <c r="WW205" s="172"/>
      <c r="WX205" s="172"/>
      <c r="WY205" s="172"/>
      <c r="WZ205" s="172"/>
      <c r="XA205" s="172"/>
      <c r="XB205" s="172"/>
      <c r="XC205" s="172"/>
      <c r="XD205" s="172"/>
      <c r="XE205" s="172"/>
      <c r="XF205" s="172"/>
      <c r="XG205" s="172"/>
      <c r="XH205" s="172"/>
      <c r="XI205" s="172"/>
      <c r="XJ205" s="172"/>
      <c r="XK205" s="172"/>
      <c r="XL205" s="172"/>
      <c r="XM205" s="172"/>
      <c r="XN205" s="172"/>
      <c r="XO205" s="172"/>
      <c r="XP205" s="172"/>
      <c r="XQ205" s="172"/>
      <c r="XR205" s="172"/>
      <c r="XS205" s="172"/>
      <c r="XT205" s="172"/>
      <c r="XU205" s="172"/>
      <c r="XV205" s="172"/>
      <c r="XW205" s="172"/>
      <c r="XX205" s="172"/>
      <c r="XY205" s="172"/>
      <c r="XZ205" s="172"/>
      <c r="YA205" s="172"/>
      <c r="YB205" s="172"/>
      <c r="YC205" s="172"/>
      <c r="YD205" s="172"/>
      <c r="YE205" s="172"/>
      <c r="YF205" s="172"/>
      <c r="YG205" s="172"/>
      <c r="YH205" s="172"/>
      <c r="YI205" s="172"/>
      <c r="YJ205" s="172"/>
      <c r="YK205" s="172"/>
      <c r="YL205" s="172"/>
      <c r="YM205" s="172"/>
      <c r="YN205" s="172"/>
      <c r="YO205" s="172"/>
      <c r="YP205" s="172"/>
      <c r="YQ205" s="172"/>
      <c r="YR205" s="172"/>
      <c r="YS205" s="172"/>
      <c r="YT205" s="172"/>
      <c r="YU205" s="172"/>
      <c r="YV205" s="172"/>
      <c r="YW205" s="172"/>
      <c r="YX205" s="172"/>
      <c r="YY205" s="172"/>
      <c r="YZ205" s="172"/>
      <c r="ZA205" s="172"/>
      <c r="ZB205" s="172"/>
      <c r="ZC205" s="172"/>
      <c r="ZD205" s="172"/>
      <c r="ZE205" s="172"/>
      <c r="ZF205" s="172"/>
      <c r="ZG205" s="172"/>
      <c r="ZH205" s="172"/>
      <c r="ZI205" s="172"/>
      <c r="ZJ205" s="172"/>
      <c r="ZK205" s="172"/>
      <c r="ZL205" s="172"/>
      <c r="ZM205" s="172"/>
      <c r="ZN205" s="172"/>
      <c r="ZO205" s="172"/>
      <c r="ZP205" s="172"/>
      <c r="ZQ205" s="172"/>
      <c r="ZR205" s="172"/>
      <c r="ZS205" s="172"/>
      <c r="ZT205" s="172"/>
      <c r="ZU205" s="172"/>
      <c r="ZV205" s="172"/>
      <c r="ZW205" s="172"/>
      <c r="ZX205" s="172"/>
      <c r="ZY205" s="172"/>
      <c r="ZZ205" s="172"/>
      <c r="AAA205" s="172"/>
      <c r="AAB205" s="172"/>
      <c r="AAC205" s="172"/>
      <c r="AAD205" s="172"/>
      <c r="AAE205" s="172"/>
      <c r="AAF205" s="172"/>
      <c r="AAG205" s="172"/>
      <c r="AAH205" s="172"/>
      <c r="AAI205" s="172"/>
      <c r="AAJ205" s="172"/>
      <c r="AAK205" s="172"/>
      <c r="AAL205" s="172"/>
      <c r="AAM205" s="172"/>
      <c r="AAN205" s="172"/>
      <c r="AAO205" s="172"/>
      <c r="AAP205" s="172"/>
      <c r="AAQ205" s="172"/>
      <c r="AAR205" s="172"/>
      <c r="AAS205" s="172"/>
      <c r="AAT205" s="172"/>
      <c r="AAU205" s="172"/>
      <c r="AAV205" s="172"/>
      <c r="AAW205" s="172"/>
      <c r="AAX205" s="172"/>
      <c r="AAY205" s="172"/>
      <c r="AAZ205" s="172"/>
      <c r="ABA205" s="172"/>
      <c r="ABB205" s="172"/>
      <c r="ABC205" s="172"/>
      <c r="ABD205" s="172"/>
      <c r="ABE205" s="172"/>
      <c r="ABF205" s="172"/>
      <c r="ABG205" s="172"/>
      <c r="ABH205" s="172"/>
      <c r="ABI205" s="172"/>
      <c r="ABJ205" s="172"/>
      <c r="ABK205" s="172"/>
      <c r="ABL205" s="172"/>
      <c r="ABM205" s="172"/>
      <c r="ABN205" s="172"/>
      <c r="ABO205" s="172"/>
      <c r="ABP205" s="172"/>
      <c r="ABQ205" s="172"/>
      <c r="ABR205" s="172"/>
      <c r="ABS205" s="172"/>
      <c r="ABT205" s="172"/>
      <c r="ABU205" s="172"/>
      <c r="ABV205" s="172"/>
      <c r="ABW205" s="172"/>
      <c r="ABX205" s="172"/>
      <c r="ABY205" s="172"/>
      <c r="ABZ205" s="172"/>
      <c r="ACA205" s="172"/>
      <c r="ACB205" s="172"/>
      <c r="ACC205" s="172"/>
      <c r="ACD205" s="172"/>
      <c r="ACE205" s="172"/>
      <c r="ACF205" s="172"/>
      <c r="ACG205" s="172"/>
      <c r="ACH205" s="172"/>
      <c r="ACI205" s="172"/>
      <c r="ACJ205" s="172"/>
      <c r="ACK205" s="172"/>
      <c r="ACL205" s="172"/>
      <c r="ACM205" s="172"/>
      <c r="ACN205" s="172"/>
      <c r="ACO205" s="172"/>
      <c r="ACP205" s="172"/>
      <c r="ACQ205" s="172"/>
      <c r="ACR205" s="172"/>
      <c r="ACS205" s="172"/>
      <c r="ACT205" s="172"/>
      <c r="ACU205" s="172"/>
      <c r="ACV205" s="172"/>
      <c r="ACW205" s="172"/>
      <c r="ACX205" s="172"/>
      <c r="ACY205" s="172"/>
      <c r="ACZ205" s="172"/>
      <c r="ADA205" s="172"/>
      <c r="ADB205" s="172"/>
      <c r="ADC205" s="172"/>
      <c r="ADD205" s="172"/>
      <c r="ADE205" s="172"/>
      <c r="ADF205" s="172"/>
      <c r="ADG205" s="172"/>
      <c r="ADH205" s="172"/>
      <c r="ADI205" s="172"/>
      <c r="ADJ205" s="172"/>
      <c r="ADK205" s="172"/>
      <c r="ADL205" s="172"/>
      <c r="ADM205" s="172"/>
      <c r="ADN205" s="172"/>
      <c r="ADO205" s="172"/>
      <c r="ADP205" s="172"/>
      <c r="ADQ205" s="172"/>
      <c r="ADR205" s="172"/>
      <c r="ADS205" s="172"/>
      <c r="ADT205" s="172"/>
      <c r="ADU205" s="172"/>
      <c r="ADV205" s="172"/>
      <c r="ADW205" s="172"/>
      <c r="ADX205" s="172"/>
      <c r="ADY205" s="172"/>
      <c r="ADZ205" s="172"/>
      <c r="AEA205" s="172"/>
      <c r="AEB205" s="172"/>
      <c r="AEC205" s="172"/>
      <c r="AED205" s="172"/>
      <c r="AEE205" s="172"/>
      <c r="AEF205" s="172"/>
      <c r="AEG205" s="172"/>
      <c r="AEH205" s="172"/>
      <c r="AEI205" s="172"/>
      <c r="AEJ205" s="172"/>
      <c r="AEK205" s="172"/>
      <c r="AEL205" s="172"/>
      <c r="AEM205" s="172"/>
      <c r="AEN205" s="172"/>
      <c r="AEO205" s="172"/>
      <c r="AEP205" s="172"/>
      <c r="AEQ205" s="172"/>
      <c r="AER205" s="172"/>
      <c r="AES205" s="172"/>
      <c r="AET205" s="172"/>
      <c r="AEU205" s="172"/>
      <c r="AEV205" s="172"/>
      <c r="AEW205" s="172"/>
      <c r="AEX205" s="172"/>
      <c r="AEY205" s="172"/>
      <c r="AEZ205" s="172"/>
      <c r="AFA205" s="172"/>
      <c r="AFB205" s="172"/>
      <c r="AFC205" s="172"/>
      <c r="AFD205" s="172"/>
      <c r="AFE205" s="172"/>
      <c r="AFF205" s="172"/>
      <c r="AFG205" s="172"/>
      <c r="AFH205" s="172"/>
      <c r="AFI205" s="172"/>
      <c r="AFJ205" s="172"/>
      <c r="AFK205" s="172"/>
      <c r="AFL205" s="172"/>
      <c r="AFM205" s="172"/>
      <c r="AFN205" s="172"/>
      <c r="AFO205" s="172"/>
      <c r="AFP205" s="172"/>
      <c r="AFQ205" s="172"/>
      <c r="AFR205" s="172"/>
      <c r="AFS205" s="172"/>
      <c r="AFT205" s="172"/>
      <c r="AFU205" s="172"/>
      <c r="AFV205" s="172"/>
      <c r="AFW205" s="172"/>
      <c r="AFX205" s="172"/>
      <c r="AFY205" s="172"/>
      <c r="AFZ205" s="172"/>
      <c r="AGA205" s="172"/>
      <c r="AGB205" s="172"/>
      <c r="AGC205" s="172"/>
      <c r="AGD205" s="172"/>
      <c r="AGE205" s="172"/>
      <c r="AGF205" s="172"/>
      <c r="AGG205" s="172"/>
      <c r="AGH205" s="172"/>
      <c r="AGI205" s="172"/>
      <c r="AGJ205" s="172"/>
      <c r="AGK205" s="172"/>
      <c r="AGL205" s="172"/>
      <c r="AGM205" s="172"/>
      <c r="AGN205" s="172"/>
      <c r="AGO205" s="172"/>
      <c r="AGP205" s="172"/>
      <c r="AGQ205" s="172"/>
      <c r="AGR205" s="172"/>
      <c r="AGS205" s="172"/>
      <c r="AGT205" s="172"/>
      <c r="AGU205" s="172"/>
      <c r="AGV205" s="172"/>
      <c r="AGW205" s="172"/>
      <c r="AGX205" s="172"/>
      <c r="AGY205" s="172"/>
      <c r="AGZ205" s="172"/>
      <c r="AHA205" s="172"/>
      <c r="AHB205" s="172"/>
      <c r="AHC205" s="172"/>
      <c r="AHD205" s="172"/>
      <c r="AHE205" s="172"/>
      <c r="AHF205" s="172"/>
      <c r="AHG205" s="172"/>
      <c r="AHH205" s="172"/>
      <c r="AHI205" s="172"/>
      <c r="AHJ205" s="172"/>
      <c r="AHK205" s="172"/>
      <c r="AHL205" s="172"/>
      <c r="AHM205" s="172"/>
      <c r="AHN205" s="172"/>
      <c r="AHO205" s="172"/>
      <c r="AHP205" s="172"/>
      <c r="AHQ205" s="172"/>
      <c r="AHR205" s="172"/>
      <c r="AHS205" s="172"/>
      <c r="AHT205" s="172"/>
      <c r="AHU205" s="172"/>
      <c r="AHV205" s="172"/>
      <c r="AHW205" s="172"/>
      <c r="AHX205" s="172"/>
      <c r="AHY205" s="172"/>
      <c r="AHZ205" s="172"/>
      <c r="AIA205" s="172"/>
      <c r="AIB205" s="172"/>
      <c r="AIC205" s="172"/>
      <c r="AID205" s="172"/>
      <c r="AIE205" s="172"/>
      <c r="AIF205" s="172"/>
      <c r="AIG205" s="172"/>
      <c r="AIH205" s="172"/>
      <c r="AII205" s="172"/>
      <c r="AIJ205" s="172"/>
      <c r="AIK205" s="172"/>
      <c r="AIL205" s="172"/>
      <c r="AIM205" s="172"/>
      <c r="AIN205" s="172"/>
      <c r="AIO205" s="172"/>
      <c r="AIP205" s="172"/>
      <c r="AIQ205" s="172"/>
      <c r="AIR205" s="172"/>
      <c r="AIS205" s="172"/>
      <c r="AIT205" s="172"/>
      <c r="AIU205" s="172"/>
      <c r="AIV205" s="172"/>
      <c r="AIW205" s="172"/>
      <c r="AIX205" s="172"/>
      <c r="AIY205" s="172"/>
      <c r="AIZ205" s="172"/>
      <c r="AJA205" s="172"/>
      <c r="AJB205" s="172"/>
      <c r="AJC205" s="172"/>
      <c r="AJD205" s="172"/>
      <c r="AJE205" s="172"/>
      <c r="AJF205" s="172"/>
      <c r="AJG205" s="172"/>
      <c r="AJH205" s="172"/>
      <c r="AJI205" s="172"/>
      <c r="AJJ205" s="172"/>
      <c r="AJK205" s="172"/>
      <c r="AJL205" s="172"/>
      <c r="AJM205" s="172"/>
      <c r="AJN205" s="172"/>
      <c r="AJO205" s="172"/>
      <c r="AJP205" s="172"/>
      <c r="AJQ205" s="172"/>
      <c r="AJR205" s="172"/>
      <c r="AJS205" s="172"/>
      <c r="AJT205" s="172"/>
      <c r="AJU205" s="172"/>
      <c r="AJV205" s="172"/>
      <c r="AJW205" s="172"/>
      <c r="AJX205" s="172"/>
      <c r="AJY205" s="172"/>
      <c r="AJZ205" s="172"/>
      <c r="AKA205" s="172"/>
      <c r="AKB205" s="172"/>
      <c r="AKC205" s="172"/>
      <c r="AKD205" s="172"/>
      <c r="AKE205" s="172"/>
      <c r="AKF205" s="172"/>
      <c r="AKG205" s="172"/>
      <c r="AKH205" s="172"/>
      <c r="AKI205" s="172"/>
      <c r="AKJ205" s="172"/>
      <c r="AKK205" s="172"/>
      <c r="AKL205" s="172"/>
      <c r="AKM205" s="172"/>
      <c r="AKN205" s="172"/>
      <c r="AKO205" s="172"/>
      <c r="AKP205" s="172"/>
      <c r="AKQ205" s="172"/>
      <c r="AKR205" s="172"/>
      <c r="AKS205" s="172"/>
      <c r="AKT205" s="172"/>
      <c r="AKU205" s="172"/>
      <c r="AKV205" s="172"/>
      <c r="AKW205" s="172"/>
      <c r="AKX205" s="172"/>
      <c r="AKY205" s="172"/>
      <c r="AKZ205" s="172"/>
      <c r="ALA205" s="172"/>
      <c r="ALB205" s="172"/>
      <c r="ALC205" s="172"/>
      <c r="ALD205" s="172"/>
      <c r="ALE205" s="172"/>
      <c r="ALF205" s="172"/>
      <c r="ALG205" s="172"/>
      <c r="ALH205" s="172"/>
      <c r="ALI205" s="172"/>
      <c r="ALJ205" s="172"/>
      <c r="ALK205" s="172"/>
      <c r="ALL205" s="172"/>
      <c r="ALM205" s="172"/>
      <c r="ALN205" s="172"/>
      <c r="ALO205" s="172"/>
      <c r="ALP205" s="172"/>
      <c r="ALQ205" s="172"/>
      <c r="ALR205" s="172"/>
      <c r="ALS205" s="172"/>
      <c r="ALT205" s="172"/>
      <c r="ALU205" s="172"/>
      <c r="ALV205" s="172"/>
      <c r="ALW205" s="172"/>
      <c r="ALX205" s="172"/>
      <c r="ALY205" s="172"/>
      <c r="ALZ205" s="172"/>
      <c r="AMA205" s="172"/>
      <c r="AMB205" s="172"/>
      <c r="AMC205" s="172"/>
      <c r="AMD205" s="172"/>
      <c r="AME205" s="172"/>
      <c r="AMF205" s="172"/>
      <c r="AMG205" s="172"/>
      <c r="AMH205" s="172"/>
      <c r="AMI205" s="172"/>
      <c r="AMJ205" s="172"/>
      <c r="AMK205" s="172"/>
      <c r="AML205" s="172"/>
    </row>
    <row r="206" spans="1:1026" s="282" customFormat="1">
      <c r="A206" s="408" t="s">
        <v>671</v>
      </c>
      <c r="B206" s="408" t="s">
        <v>672</v>
      </c>
      <c r="C206" s="154">
        <f t="shared" si="234"/>
        <v>17</v>
      </c>
      <c r="D206" s="167">
        <f t="shared" si="235"/>
        <v>68</v>
      </c>
      <c r="E206" s="166" t="str">
        <f t="shared" si="236"/>
        <v>9C</v>
      </c>
      <c r="F206" s="367" t="str">
        <f t="shared" si="237"/>
        <v>1B</v>
      </c>
      <c r="G206" s="367" t="str">
        <f t="shared" si="238"/>
        <v>0C</v>
      </c>
      <c r="H206" s="367" t="str">
        <f t="shared" si="239"/>
        <v>57</v>
      </c>
      <c r="I206" s="367" t="str">
        <f t="shared" si="240"/>
        <v>00</v>
      </c>
      <c r="J206" s="367" t="str">
        <f t="shared" si="241"/>
        <v>64</v>
      </c>
      <c r="K206" s="367" t="str">
        <f t="shared" si="242"/>
        <v>06</v>
      </c>
      <c r="L206" s="367" t="str">
        <f t="shared" si="243"/>
        <v>84</v>
      </c>
      <c r="M206" s="367" t="str">
        <f t="shared" si="244"/>
        <v>0</v>
      </c>
      <c r="N206" s="367" t="str">
        <f t="shared" si="245"/>
        <v/>
      </c>
      <c r="O206" s="156" t="str">
        <f t="shared" si="246"/>
        <v/>
      </c>
      <c r="P206" s="157" t="str">
        <f t="shared" si="247"/>
        <v>1</v>
      </c>
      <c r="Q206" s="158" t="str">
        <f t="shared" si="247"/>
        <v>0</v>
      </c>
      <c r="R206" s="158" t="str">
        <f t="shared" si="247"/>
        <v>0</v>
      </c>
      <c r="S206" s="159" t="str">
        <f t="shared" si="247"/>
        <v>1</v>
      </c>
      <c r="T206" s="158" t="str">
        <f t="shared" si="247"/>
        <v>1</v>
      </c>
      <c r="U206" s="158" t="str">
        <f t="shared" si="247"/>
        <v>1</v>
      </c>
      <c r="V206" s="158" t="str">
        <f t="shared" si="247"/>
        <v>0</v>
      </c>
      <c r="W206" s="159" t="str">
        <f t="shared" si="247"/>
        <v>0</v>
      </c>
      <c r="X206" s="158" t="str">
        <f t="shared" si="248"/>
        <v>0</v>
      </c>
      <c r="Y206" s="158" t="str">
        <f t="shared" si="248"/>
        <v>0</v>
      </c>
      <c r="Z206" s="158" t="str">
        <f t="shared" si="248"/>
        <v>0</v>
      </c>
      <c r="AA206" s="159" t="str">
        <f t="shared" si="248"/>
        <v>1</v>
      </c>
      <c r="AB206" s="161" t="str">
        <f t="shared" si="248"/>
        <v>1</v>
      </c>
      <c r="AC206" s="161" t="str">
        <f t="shared" si="248"/>
        <v>0</v>
      </c>
      <c r="AD206" s="158" t="str">
        <f t="shared" si="248"/>
        <v>1</v>
      </c>
      <c r="AE206" s="159" t="str">
        <f t="shared" si="248"/>
        <v>1</v>
      </c>
      <c r="AF206" s="367" t="str">
        <f t="shared" si="249"/>
        <v>0</v>
      </c>
      <c r="AG206" s="162" t="str">
        <f t="shared" si="249"/>
        <v>0</v>
      </c>
      <c r="AH206" s="163" t="str">
        <f t="shared" si="249"/>
        <v>0</v>
      </c>
      <c r="AI206" s="165" t="str">
        <f t="shared" si="249"/>
        <v>0</v>
      </c>
      <c r="AJ206" s="164" t="str">
        <f t="shared" si="249"/>
        <v>1</v>
      </c>
      <c r="AK206" s="164" t="str">
        <f t="shared" si="249"/>
        <v>1</v>
      </c>
      <c r="AL206" s="289" t="str">
        <f t="shared" si="249"/>
        <v>0</v>
      </c>
      <c r="AM206" s="165" t="str">
        <f t="shared" si="249"/>
        <v>0</v>
      </c>
      <c r="AN206" s="230" t="str">
        <f t="shared" si="250"/>
        <v>0</v>
      </c>
      <c r="AO206" s="230" t="str">
        <f t="shared" si="250"/>
        <v>1</v>
      </c>
      <c r="AP206" s="230" t="str">
        <f t="shared" si="250"/>
        <v>0</v>
      </c>
      <c r="AQ206" s="231" t="str">
        <f t="shared" si="250"/>
        <v>1</v>
      </c>
      <c r="AR206" s="230" t="str">
        <f t="shared" si="250"/>
        <v>0</v>
      </c>
      <c r="AS206" s="230" t="str">
        <f t="shared" si="250"/>
        <v>1</v>
      </c>
      <c r="AT206" s="230" t="str">
        <f t="shared" si="250"/>
        <v>1</v>
      </c>
      <c r="AU206" s="231" t="str">
        <f t="shared" si="250"/>
        <v>1</v>
      </c>
      <c r="AV206" s="230" t="str">
        <f t="shared" si="251"/>
        <v>0</v>
      </c>
      <c r="AW206" s="232" t="str">
        <f t="shared" si="251"/>
        <v>0</v>
      </c>
      <c r="AX206" s="232" t="str">
        <f t="shared" si="251"/>
        <v>0</v>
      </c>
      <c r="AY206" s="233" t="str">
        <f t="shared" si="251"/>
        <v>0</v>
      </c>
      <c r="AZ206" s="232" t="str">
        <f t="shared" si="251"/>
        <v>0</v>
      </c>
      <c r="BA206" s="232" t="str">
        <f t="shared" si="251"/>
        <v>0</v>
      </c>
      <c r="BB206" s="232" t="str">
        <f t="shared" si="251"/>
        <v>0</v>
      </c>
      <c r="BC206" s="233" t="str">
        <f t="shared" si="251"/>
        <v>0</v>
      </c>
      <c r="BD206" s="168" t="str">
        <f t="shared" si="252"/>
        <v>0</v>
      </c>
      <c r="BE206" s="168" t="str">
        <f t="shared" si="252"/>
        <v>1</v>
      </c>
      <c r="BF206" s="168" t="str">
        <f t="shared" si="252"/>
        <v>1</v>
      </c>
      <c r="BG206" s="169" t="str">
        <f t="shared" si="252"/>
        <v>0</v>
      </c>
      <c r="BH206" s="168" t="str">
        <f t="shared" si="252"/>
        <v>0</v>
      </c>
      <c r="BI206" s="168" t="str">
        <f t="shared" si="252"/>
        <v>1</v>
      </c>
      <c r="BJ206" s="168" t="str">
        <f t="shared" si="252"/>
        <v>0</v>
      </c>
      <c r="BK206" s="169" t="str">
        <f t="shared" si="252"/>
        <v>0</v>
      </c>
      <c r="BL206" s="168" t="str">
        <f t="shared" si="253"/>
        <v>0</v>
      </c>
      <c r="BM206" s="168" t="str">
        <f t="shared" si="253"/>
        <v>0</v>
      </c>
      <c r="BN206" s="168" t="str">
        <f t="shared" si="253"/>
        <v>0</v>
      </c>
      <c r="BO206" s="169" t="str">
        <f t="shared" si="253"/>
        <v>0</v>
      </c>
      <c r="BP206" s="168" t="str">
        <f t="shared" si="253"/>
        <v>0</v>
      </c>
      <c r="BQ206" s="168" t="str">
        <f t="shared" si="253"/>
        <v>1</v>
      </c>
      <c r="BR206" s="168" t="str">
        <f t="shared" si="253"/>
        <v>1</v>
      </c>
      <c r="BS206" s="169" t="str">
        <f t="shared" si="253"/>
        <v>0</v>
      </c>
      <c r="BT206" s="302" t="str">
        <f t="shared" si="254"/>
        <v>1</v>
      </c>
      <c r="BU206" s="302" t="str">
        <f t="shared" si="254"/>
        <v>0</v>
      </c>
      <c r="BV206" s="302" t="str">
        <f t="shared" si="254"/>
        <v>0</v>
      </c>
      <c r="BW206" s="303" t="str">
        <f t="shared" si="254"/>
        <v>0</v>
      </c>
      <c r="BX206" s="302" t="str">
        <f t="shared" si="254"/>
        <v>0</v>
      </c>
      <c r="BY206" s="302" t="str">
        <f t="shared" si="254"/>
        <v>1</v>
      </c>
      <c r="BZ206" s="302" t="str">
        <f t="shared" si="254"/>
        <v>0</v>
      </c>
      <c r="CA206" s="303" t="str">
        <f t="shared" si="254"/>
        <v>0</v>
      </c>
      <c r="CB206" s="164" t="str">
        <f t="shared" si="255"/>
        <v>0</v>
      </c>
      <c r="CC206" s="289" t="str">
        <f t="shared" si="255"/>
        <v>0</v>
      </c>
      <c r="CD206" s="340" t="str">
        <f t="shared" si="255"/>
        <v>0</v>
      </c>
      <c r="CE206" s="341" t="str">
        <f t="shared" si="255"/>
        <v>0</v>
      </c>
      <c r="CF206" s="340" t="str">
        <f t="shared" si="255"/>
        <v>0</v>
      </c>
      <c r="CG206" s="340" t="str">
        <f t="shared" si="255"/>
        <v>0</v>
      </c>
      <c r="CH206" s="340" t="str">
        <f t="shared" si="255"/>
        <v>0</v>
      </c>
      <c r="CI206" s="341" t="str">
        <f t="shared" si="255"/>
        <v>0</v>
      </c>
      <c r="CJ206" s="367"/>
      <c r="CK206" s="367"/>
      <c r="CL206" s="32" t="str">
        <f t="shared" si="288"/>
        <v>9C1B</v>
      </c>
      <c r="CM206" s="285">
        <f t="shared" si="256"/>
        <v>87</v>
      </c>
      <c r="CN206" s="285">
        <f t="shared" si="257"/>
        <v>97</v>
      </c>
      <c r="CO206" s="142">
        <f t="shared" si="258"/>
        <v>73.599999999999994</v>
      </c>
      <c r="CP206" s="142">
        <f t="shared" si="259"/>
        <v>23.111111111111107</v>
      </c>
      <c r="CQ206" s="154">
        <f t="shared" si="289"/>
        <v>6</v>
      </c>
      <c r="CR206" s="367"/>
      <c r="CS206" s="170">
        <f t="shared" si="260"/>
        <v>9</v>
      </c>
      <c r="CT206" s="23">
        <f t="shared" si="261"/>
        <v>12</v>
      </c>
      <c r="CU206" s="171">
        <f t="shared" si="262"/>
        <v>1</v>
      </c>
      <c r="CV206" s="23">
        <f t="shared" si="263"/>
        <v>11</v>
      </c>
      <c r="CW206" s="172">
        <f t="shared" si="264"/>
        <v>0</v>
      </c>
      <c r="CX206" s="24">
        <f t="shared" si="265"/>
        <v>12</v>
      </c>
      <c r="CY206" s="267">
        <f t="shared" si="266"/>
        <v>5</v>
      </c>
      <c r="CZ206" s="268">
        <f t="shared" si="267"/>
        <v>7</v>
      </c>
      <c r="DA206" s="267">
        <f t="shared" si="268"/>
        <v>0</v>
      </c>
      <c r="DB206" s="268">
        <f t="shared" si="269"/>
        <v>0</v>
      </c>
      <c r="DC206" s="173">
        <f t="shared" si="270"/>
        <v>6</v>
      </c>
      <c r="DD206" s="26">
        <f t="shared" si="271"/>
        <v>4</v>
      </c>
      <c r="DE206" s="173">
        <f t="shared" si="272"/>
        <v>0</v>
      </c>
      <c r="DF206" s="26">
        <f t="shared" si="273"/>
        <v>6</v>
      </c>
      <c r="DG206" s="326">
        <f t="shared" si="274"/>
        <v>8</v>
      </c>
      <c r="DH206" s="327">
        <f t="shared" si="275"/>
        <v>4</v>
      </c>
      <c r="DI206" s="172">
        <f t="shared" si="276"/>
        <v>0</v>
      </c>
      <c r="DJ206" s="24">
        <f t="shared" si="277"/>
        <v>0</v>
      </c>
      <c r="DK206" s="172"/>
      <c r="DL206" s="19">
        <f t="shared" si="278"/>
        <v>156</v>
      </c>
      <c r="DM206" s="19">
        <f t="shared" si="279"/>
        <v>27</v>
      </c>
      <c r="DN206" s="174">
        <f t="shared" si="280"/>
        <v>12</v>
      </c>
      <c r="DO206" s="278">
        <f t="shared" si="281"/>
        <v>87</v>
      </c>
      <c r="DP206" s="278">
        <f t="shared" si="282"/>
        <v>0</v>
      </c>
      <c r="DQ206" s="20">
        <f t="shared" si="283"/>
        <v>100</v>
      </c>
      <c r="DR206" s="20">
        <f t="shared" si="284"/>
        <v>6</v>
      </c>
      <c r="DS206" s="337">
        <f t="shared" si="285"/>
        <v>132</v>
      </c>
      <c r="DT206" s="174">
        <f t="shared" si="286"/>
        <v>0</v>
      </c>
      <c r="DU206" s="172">
        <f t="shared" si="287"/>
        <v>132</v>
      </c>
      <c r="DV206" s="172"/>
      <c r="DW206" s="172"/>
      <c r="DX206" s="172"/>
      <c r="DY206" s="172"/>
      <c r="DZ206" s="172"/>
      <c r="EA206" s="172"/>
      <c r="EB206" s="172"/>
      <c r="EC206" s="172"/>
      <c r="ED206" s="172"/>
      <c r="EE206" s="172"/>
      <c r="EF206" s="172"/>
      <c r="EG206" s="172"/>
      <c r="EH206" s="172"/>
      <c r="EI206" s="172"/>
      <c r="EJ206" s="172"/>
      <c r="EK206" s="172"/>
      <c r="EL206" s="172"/>
      <c r="EM206" s="172"/>
      <c r="EN206" s="172"/>
      <c r="EO206" s="172"/>
      <c r="EP206" s="172"/>
      <c r="EQ206" s="172"/>
      <c r="ER206" s="172"/>
      <c r="ES206" s="172"/>
      <c r="ET206" s="172"/>
      <c r="EU206" s="172"/>
      <c r="EV206" s="172"/>
      <c r="EW206" s="172"/>
      <c r="EX206" s="172"/>
      <c r="EY206" s="172"/>
      <c r="EZ206" s="172"/>
      <c r="FA206" s="172"/>
      <c r="FB206" s="172"/>
      <c r="FC206" s="172"/>
      <c r="FD206" s="172"/>
      <c r="FE206" s="172"/>
      <c r="FF206" s="172"/>
      <c r="FG206" s="172"/>
      <c r="FH206" s="172"/>
      <c r="FI206" s="172"/>
      <c r="FJ206" s="172"/>
      <c r="FK206" s="172"/>
      <c r="FL206" s="172"/>
      <c r="FM206" s="172"/>
      <c r="FN206" s="172"/>
      <c r="FO206" s="172"/>
      <c r="FP206" s="172"/>
      <c r="FQ206" s="172"/>
      <c r="FR206" s="172"/>
      <c r="FS206" s="172"/>
      <c r="FT206" s="172"/>
      <c r="FU206" s="172"/>
      <c r="FV206" s="172"/>
      <c r="FW206" s="172"/>
      <c r="FX206" s="172"/>
      <c r="FY206" s="172"/>
      <c r="FZ206" s="172"/>
      <c r="GA206" s="172"/>
      <c r="GB206" s="172"/>
      <c r="GC206" s="172"/>
      <c r="GD206" s="172"/>
      <c r="GE206" s="172"/>
      <c r="GF206" s="172"/>
      <c r="GG206" s="172"/>
      <c r="GH206" s="172"/>
      <c r="GI206" s="172"/>
      <c r="GJ206" s="172"/>
      <c r="GK206" s="172"/>
      <c r="GL206" s="172"/>
      <c r="GM206" s="172"/>
      <c r="GN206" s="172"/>
      <c r="GO206" s="172"/>
      <c r="GP206" s="172"/>
      <c r="GQ206" s="172"/>
      <c r="GR206" s="172"/>
      <c r="GS206" s="172"/>
      <c r="GT206" s="172"/>
      <c r="GU206" s="172"/>
      <c r="GV206" s="172"/>
      <c r="GW206" s="172"/>
      <c r="GX206" s="172"/>
      <c r="GY206" s="172"/>
      <c r="GZ206" s="172"/>
      <c r="HA206" s="172"/>
      <c r="HB206" s="172"/>
      <c r="HC206" s="172"/>
      <c r="HD206" s="172"/>
      <c r="HE206" s="172"/>
      <c r="HF206" s="172"/>
      <c r="HG206" s="172"/>
      <c r="HH206" s="172"/>
      <c r="HI206" s="172"/>
      <c r="HJ206" s="172"/>
      <c r="HK206" s="172"/>
      <c r="HL206" s="172"/>
      <c r="HM206" s="172"/>
      <c r="HN206" s="172"/>
      <c r="HO206" s="172"/>
      <c r="HP206" s="172"/>
      <c r="HQ206" s="172"/>
      <c r="HR206" s="172"/>
      <c r="HS206" s="172"/>
      <c r="HT206" s="172"/>
      <c r="HU206" s="172"/>
      <c r="HV206" s="172"/>
      <c r="HW206" s="172"/>
      <c r="HX206" s="172"/>
      <c r="HY206" s="172"/>
      <c r="HZ206" s="172"/>
      <c r="IA206" s="172"/>
      <c r="IB206" s="172"/>
      <c r="IC206" s="172"/>
      <c r="ID206" s="172"/>
      <c r="IE206" s="172"/>
      <c r="IF206" s="172"/>
      <c r="IG206" s="172"/>
      <c r="IH206" s="172"/>
      <c r="II206" s="172"/>
      <c r="IJ206" s="172"/>
      <c r="IK206" s="172"/>
      <c r="IL206" s="172"/>
      <c r="IM206" s="172"/>
      <c r="IN206" s="172"/>
      <c r="IO206" s="172"/>
      <c r="IP206" s="172"/>
      <c r="IQ206" s="172"/>
      <c r="IR206" s="172"/>
      <c r="IS206" s="172"/>
      <c r="IT206" s="172"/>
      <c r="IU206" s="172"/>
      <c r="IV206" s="172"/>
      <c r="IW206" s="172"/>
      <c r="IX206" s="172"/>
      <c r="IY206" s="172"/>
      <c r="IZ206" s="172"/>
      <c r="JA206" s="172"/>
      <c r="JB206" s="172"/>
      <c r="JC206" s="172"/>
      <c r="JD206" s="172"/>
      <c r="JE206" s="172"/>
      <c r="JF206" s="172"/>
      <c r="JG206" s="172"/>
      <c r="JH206" s="172"/>
      <c r="JI206" s="172"/>
      <c r="JJ206" s="172"/>
      <c r="JK206" s="172"/>
      <c r="JL206" s="172"/>
      <c r="JM206" s="172"/>
      <c r="JN206" s="172"/>
      <c r="JO206" s="172"/>
      <c r="JP206" s="172"/>
      <c r="JQ206" s="172"/>
      <c r="JR206" s="172"/>
      <c r="JS206" s="172"/>
      <c r="JT206" s="172"/>
      <c r="JU206" s="172"/>
      <c r="JV206" s="172"/>
      <c r="JW206" s="172"/>
      <c r="JX206" s="172"/>
      <c r="JY206" s="172"/>
      <c r="JZ206" s="172"/>
      <c r="KA206" s="172"/>
      <c r="KB206" s="172"/>
      <c r="KC206" s="172"/>
      <c r="KD206" s="172"/>
      <c r="KE206" s="172"/>
      <c r="KF206" s="172"/>
      <c r="KG206" s="172"/>
      <c r="KH206" s="172"/>
      <c r="KI206" s="172"/>
      <c r="KJ206" s="172"/>
      <c r="KK206" s="172"/>
      <c r="KL206" s="172"/>
      <c r="KM206" s="172"/>
      <c r="KN206" s="172"/>
      <c r="KO206" s="172"/>
      <c r="KP206" s="172"/>
      <c r="KQ206" s="172"/>
      <c r="KR206" s="172"/>
      <c r="KS206" s="172"/>
      <c r="KT206" s="172"/>
      <c r="KU206" s="172"/>
      <c r="KV206" s="172"/>
      <c r="KW206" s="172"/>
      <c r="KX206" s="172"/>
      <c r="KY206" s="172"/>
      <c r="KZ206" s="172"/>
      <c r="LA206" s="172"/>
      <c r="LB206" s="172"/>
      <c r="LC206" s="172"/>
      <c r="LD206" s="172"/>
      <c r="LE206" s="172"/>
      <c r="LF206" s="172"/>
      <c r="LG206" s="172"/>
      <c r="LH206" s="172"/>
      <c r="LI206" s="172"/>
      <c r="LJ206" s="172"/>
      <c r="LK206" s="172"/>
      <c r="LL206" s="172"/>
      <c r="LM206" s="172"/>
      <c r="LN206" s="172"/>
      <c r="LO206" s="172"/>
      <c r="LP206" s="172"/>
      <c r="LQ206" s="172"/>
      <c r="LR206" s="172"/>
      <c r="LS206" s="172"/>
      <c r="LT206" s="172"/>
      <c r="LU206" s="172"/>
      <c r="LV206" s="172"/>
      <c r="LW206" s="172"/>
      <c r="LX206" s="172"/>
      <c r="LY206" s="172"/>
      <c r="LZ206" s="172"/>
      <c r="MA206" s="172"/>
      <c r="MB206" s="172"/>
      <c r="MC206" s="172"/>
      <c r="MD206" s="172"/>
      <c r="ME206" s="172"/>
      <c r="MF206" s="172"/>
      <c r="MG206" s="172"/>
      <c r="MH206" s="172"/>
      <c r="MI206" s="172"/>
      <c r="MJ206" s="172"/>
      <c r="MK206" s="172"/>
      <c r="ML206" s="172"/>
      <c r="MM206" s="172"/>
      <c r="MN206" s="172"/>
      <c r="MO206" s="172"/>
      <c r="MP206" s="172"/>
      <c r="MQ206" s="172"/>
      <c r="MR206" s="172"/>
      <c r="MS206" s="172"/>
      <c r="MT206" s="172"/>
      <c r="MU206" s="172"/>
      <c r="MV206" s="172"/>
      <c r="MW206" s="172"/>
      <c r="MX206" s="172"/>
      <c r="MY206" s="172"/>
      <c r="MZ206" s="172"/>
      <c r="NA206" s="172"/>
      <c r="NB206" s="172"/>
      <c r="NC206" s="172"/>
      <c r="ND206" s="172"/>
      <c r="NE206" s="172"/>
      <c r="NF206" s="172"/>
      <c r="NG206" s="172"/>
      <c r="NH206" s="172"/>
      <c r="NI206" s="172"/>
      <c r="NJ206" s="172"/>
      <c r="NK206" s="172"/>
      <c r="NL206" s="172"/>
      <c r="NM206" s="172"/>
      <c r="NN206" s="172"/>
      <c r="NO206" s="172"/>
      <c r="NP206" s="172"/>
      <c r="NQ206" s="172"/>
      <c r="NR206" s="172"/>
      <c r="NS206" s="172"/>
      <c r="NT206" s="172"/>
      <c r="NU206" s="172"/>
      <c r="NV206" s="172"/>
      <c r="NW206" s="172"/>
      <c r="NX206" s="172"/>
      <c r="NY206" s="172"/>
      <c r="NZ206" s="172"/>
      <c r="OA206" s="172"/>
      <c r="OB206" s="172"/>
      <c r="OC206" s="172"/>
      <c r="OD206" s="172"/>
      <c r="OE206" s="172"/>
      <c r="OF206" s="172"/>
      <c r="OG206" s="172"/>
      <c r="OH206" s="172"/>
      <c r="OI206" s="172"/>
      <c r="OJ206" s="172"/>
      <c r="OK206" s="172"/>
      <c r="OL206" s="172"/>
      <c r="OM206" s="172"/>
      <c r="ON206" s="172"/>
      <c r="OO206" s="172"/>
      <c r="OP206" s="172"/>
      <c r="OQ206" s="172"/>
      <c r="OR206" s="172"/>
      <c r="OS206" s="172"/>
      <c r="OT206" s="172"/>
      <c r="OU206" s="172"/>
      <c r="OV206" s="172"/>
      <c r="OW206" s="172"/>
      <c r="OX206" s="172"/>
      <c r="OY206" s="172"/>
      <c r="OZ206" s="172"/>
      <c r="PA206" s="172"/>
      <c r="PB206" s="172"/>
      <c r="PC206" s="172"/>
      <c r="PD206" s="172"/>
      <c r="PE206" s="172"/>
      <c r="PF206" s="172"/>
      <c r="PG206" s="172"/>
      <c r="PH206" s="172"/>
      <c r="PI206" s="172"/>
      <c r="PJ206" s="172"/>
      <c r="PK206" s="172"/>
      <c r="PL206" s="172"/>
      <c r="PM206" s="172"/>
      <c r="PN206" s="172"/>
      <c r="PO206" s="172"/>
      <c r="PP206" s="172"/>
      <c r="PQ206" s="172"/>
      <c r="PR206" s="172"/>
      <c r="PS206" s="172"/>
      <c r="PT206" s="172"/>
      <c r="PU206" s="172"/>
      <c r="PV206" s="172"/>
      <c r="PW206" s="172"/>
      <c r="PX206" s="172"/>
      <c r="PY206" s="172"/>
      <c r="PZ206" s="172"/>
      <c r="QA206" s="172"/>
      <c r="QB206" s="172"/>
      <c r="QC206" s="172"/>
      <c r="QD206" s="172"/>
      <c r="QE206" s="172"/>
      <c r="QF206" s="172"/>
      <c r="QG206" s="172"/>
      <c r="QH206" s="172"/>
      <c r="QI206" s="172"/>
      <c r="QJ206" s="172"/>
      <c r="QK206" s="172"/>
      <c r="QL206" s="172"/>
      <c r="QM206" s="172"/>
      <c r="QN206" s="172"/>
      <c r="QO206" s="172"/>
      <c r="QP206" s="172"/>
      <c r="QQ206" s="172"/>
      <c r="QR206" s="172"/>
      <c r="QS206" s="172"/>
      <c r="QT206" s="172"/>
      <c r="QU206" s="172"/>
      <c r="QV206" s="172"/>
      <c r="QW206" s="172"/>
      <c r="QX206" s="172"/>
      <c r="QY206" s="172"/>
      <c r="QZ206" s="172"/>
      <c r="RA206" s="172"/>
      <c r="RB206" s="172"/>
      <c r="RC206" s="172"/>
      <c r="RD206" s="172"/>
      <c r="RE206" s="172"/>
      <c r="RF206" s="172"/>
      <c r="RG206" s="172"/>
      <c r="RH206" s="172"/>
      <c r="RI206" s="172"/>
      <c r="RJ206" s="172"/>
      <c r="RK206" s="172"/>
      <c r="RL206" s="172"/>
      <c r="RM206" s="172"/>
      <c r="RN206" s="172"/>
      <c r="RO206" s="172"/>
      <c r="RP206" s="172"/>
      <c r="RQ206" s="172"/>
      <c r="RR206" s="172"/>
      <c r="RS206" s="172"/>
      <c r="RT206" s="172"/>
      <c r="RU206" s="172"/>
      <c r="RV206" s="172"/>
      <c r="RW206" s="172"/>
      <c r="RX206" s="172"/>
      <c r="RY206" s="172"/>
      <c r="RZ206" s="172"/>
      <c r="SA206" s="172"/>
      <c r="SB206" s="172"/>
      <c r="SC206" s="172"/>
      <c r="SD206" s="172"/>
      <c r="SE206" s="172"/>
      <c r="SF206" s="172"/>
      <c r="SG206" s="172"/>
      <c r="SH206" s="172"/>
      <c r="SI206" s="172"/>
      <c r="SJ206" s="172"/>
      <c r="SK206" s="172"/>
      <c r="SL206" s="172"/>
      <c r="SM206" s="172"/>
      <c r="SN206" s="172"/>
      <c r="SO206" s="172"/>
      <c r="SP206" s="172"/>
      <c r="SQ206" s="172"/>
      <c r="SR206" s="172"/>
      <c r="SS206" s="172"/>
      <c r="ST206" s="172"/>
      <c r="SU206" s="172"/>
      <c r="SV206" s="172"/>
      <c r="SW206" s="172"/>
      <c r="SX206" s="172"/>
      <c r="SY206" s="172"/>
      <c r="SZ206" s="172"/>
      <c r="TA206" s="172"/>
      <c r="TB206" s="172"/>
      <c r="TC206" s="172"/>
      <c r="TD206" s="172"/>
      <c r="TE206" s="172"/>
      <c r="TF206" s="172"/>
      <c r="TG206" s="172"/>
      <c r="TH206" s="172"/>
      <c r="TI206" s="172"/>
      <c r="TJ206" s="172"/>
      <c r="TK206" s="172"/>
      <c r="TL206" s="172"/>
      <c r="TM206" s="172"/>
      <c r="TN206" s="172"/>
      <c r="TO206" s="172"/>
      <c r="TP206" s="172"/>
      <c r="TQ206" s="172"/>
      <c r="TR206" s="172"/>
      <c r="TS206" s="172"/>
      <c r="TT206" s="172"/>
      <c r="TU206" s="172"/>
      <c r="TV206" s="172"/>
      <c r="TW206" s="172"/>
      <c r="TX206" s="172"/>
      <c r="TY206" s="172"/>
      <c r="TZ206" s="172"/>
      <c r="UA206" s="172"/>
      <c r="UB206" s="172"/>
      <c r="UC206" s="172"/>
      <c r="UD206" s="172"/>
      <c r="UE206" s="172"/>
      <c r="UF206" s="172"/>
      <c r="UG206" s="172"/>
      <c r="UH206" s="172"/>
      <c r="UI206" s="172"/>
      <c r="UJ206" s="172"/>
      <c r="UK206" s="172"/>
      <c r="UL206" s="172"/>
      <c r="UM206" s="172"/>
      <c r="UN206" s="172"/>
      <c r="UO206" s="172"/>
      <c r="UP206" s="172"/>
      <c r="UQ206" s="172"/>
      <c r="UR206" s="172"/>
      <c r="US206" s="172"/>
      <c r="UT206" s="172"/>
      <c r="UU206" s="172"/>
      <c r="UV206" s="172"/>
      <c r="UW206" s="172"/>
      <c r="UX206" s="172"/>
      <c r="UY206" s="172"/>
      <c r="UZ206" s="172"/>
      <c r="VA206" s="172"/>
      <c r="VB206" s="172"/>
      <c r="VC206" s="172"/>
      <c r="VD206" s="172"/>
      <c r="VE206" s="172"/>
      <c r="VF206" s="172"/>
      <c r="VG206" s="172"/>
      <c r="VH206" s="172"/>
      <c r="VI206" s="172"/>
      <c r="VJ206" s="172"/>
      <c r="VK206" s="172"/>
      <c r="VL206" s="172"/>
      <c r="VM206" s="172"/>
      <c r="VN206" s="172"/>
      <c r="VO206" s="172"/>
      <c r="VP206" s="172"/>
      <c r="VQ206" s="172"/>
      <c r="VR206" s="172"/>
      <c r="VS206" s="172"/>
      <c r="VT206" s="172"/>
      <c r="VU206" s="172"/>
      <c r="VV206" s="172"/>
      <c r="VW206" s="172"/>
      <c r="VX206" s="172"/>
      <c r="VY206" s="172"/>
      <c r="VZ206" s="172"/>
      <c r="WA206" s="172"/>
      <c r="WB206" s="172"/>
      <c r="WC206" s="172"/>
      <c r="WD206" s="172"/>
      <c r="WE206" s="172"/>
      <c r="WF206" s="172"/>
      <c r="WG206" s="172"/>
      <c r="WH206" s="172"/>
      <c r="WI206" s="172"/>
      <c r="WJ206" s="172"/>
      <c r="WK206" s="172"/>
      <c r="WL206" s="172"/>
      <c r="WM206" s="172"/>
      <c r="WN206" s="172"/>
      <c r="WO206" s="172"/>
      <c r="WP206" s="172"/>
      <c r="WQ206" s="172"/>
      <c r="WR206" s="172"/>
      <c r="WS206" s="172"/>
      <c r="WT206" s="172"/>
      <c r="WU206" s="172"/>
      <c r="WV206" s="172"/>
      <c r="WW206" s="172"/>
      <c r="WX206" s="172"/>
      <c r="WY206" s="172"/>
      <c r="WZ206" s="172"/>
      <c r="XA206" s="172"/>
      <c r="XB206" s="172"/>
      <c r="XC206" s="172"/>
      <c r="XD206" s="172"/>
      <c r="XE206" s="172"/>
      <c r="XF206" s="172"/>
      <c r="XG206" s="172"/>
      <c r="XH206" s="172"/>
      <c r="XI206" s="172"/>
      <c r="XJ206" s="172"/>
      <c r="XK206" s="172"/>
      <c r="XL206" s="172"/>
      <c r="XM206" s="172"/>
      <c r="XN206" s="172"/>
      <c r="XO206" s="172"/>
      <c r="XP206" s="172"/>
      <c r="XQ206" s="172"/>
      <c r="XR206" s="172"/>
      <c r="XS206" s="172"/>
      <c r="XT206" s="172"/>
      <c r="XU206" s="172"/>
      <c r="XV206" s="172"/>
      <c r="XW206" s="172"/>
      <c r="XX206" s="172"/>
      <c r="XY206" s="172"/>
      <c r="XZ206" s="172"/>
      <c r="YA206" s="172"/>
      <c r="YB206" s="172"/>
      <c r="YC206" s="172"/>
      <c r="YD206" s="172"/>
      <c r="YE206" s="172"/>
      <c r="YF206" s="172"/>
      <c r="YG206" s="172"/>
      <c r="YH206" s="172"/>
      <c r="YI206" s="172"/>
      <c r="YJ206" s="172"/>
      <c r="YK206" s="172"/>
      <c r="YL206" s="172"/>
      <c r="YM206" s="172"/>
      <c r="YN206" s="172"/>
      <c r="YO206" s="172"/>
      <c r="YP206" s="172"/>
      <c r="YQ206" s="172"/>
      <c r="YR206" s="172"/>
      <c r="YS206" s="172"/>
      <c r="YT206" s="172"/>
      <c r="YU206" s="172"/>
      <c r="YV206" s="172"/>
      <c r="YW206" s="172"/>
      <c r="YX206" s="172"/>
      <c r="YY206" s="172"/>
      <c r="YZ206" s="172"/>
      <c r="ZA206" s="172"/>
      <c r="ZB206" s="172"/>
      <c r="ZC206" s="172"/>
      <c r="ZD206" s="172"/>
      <c r="ZE206" s="172"/>
      <c r="ZF206" s="172"/>
      <c r="ZG206" s="172"/>
      <c r="ZH206" s="172"/>
      <c r="ZI206" s="172"/>
      <c r="ZJ206" s="172"/>
      <c r="ZK206" s="172"/>
      <c r="ZL206" s="172"/>
      <c r="ZM206" s="172"/>
      <c r="ZN206" s="172"/>
      <c r="ZO206" s="172"/>
      <c r="ZP206" s="172"/>
      <c r="ZQ206" s="172"/>
      <c r="ZR206" s="172"/>
      <c r="ZS206" s="172"/>
      <c r="ZT206" s="172"/>
      <c r="ZU206" s="172"/>
      <c r="ZV206" s="172"/>
      <c r="ZW206" s="172"/>
      <c r="ZX206" s="172"/>
      <c r="ZY206" s="172"/>
      <c r="ZZ206" s="172"/>
      <c r="AAA206" s="172"/>
      <c r="AAB206" s="172"/>
      <c r="AAC206" s="172"/>
      <c r="AAD206" s="172"/>
      <c r="AAE206" s="172"/>
      <c r="AAF206" s="172"/>
      <c r="AAG206" s="172"/>
      <c r="AAH206" s="172"/>
      <c r="AAI206" s="172"/>
      <c r="AAJ206" s="172"/>
      <c r="AAK206" s="172"/>
      <c r="AAL206" s="172"/>
      <c r="AAM206" s="172"/>
      <c r="AAN206" s="172"/>
      <c r="AAO206" s="172"/>
      <c r="AAP206" s="172"/>
      <c r="AAQ206" s="172"/>
      <c r="AAR206" s="172"/>
      <c r="AAS206" s="172"/>
      <c r="AAT206" s="172"/>
      <c r="AAU206" s="172"/>
      <c r="AAV206" s="172"/>
      <c r="AAW206" s="172"/>
      <c r="AAX206" s="172"/>
      <c r="AAY206" s="172"/>
      <c r="AAZ206" s="172"/>
      <c r="ABA206" s="172"/>
      <c r="ABB206" s="172"/>
      <c r="ABC206" s="172"/>
      <c r="ABD206" s="172"/>
      <c r="ABE206" s="172"/>
      <c r="ABF206" s="172"/>
      <c r="ABG206" s="172"/>
      <c r="ABH206" s="172"/>
      <c r="ABI206" s="172"/>
      <c r="ABJ206" s="172"/>
      <c r="ABK206" s="172"/>
      <c r="ABL206" s="172"/>
      <c r="ABM206" s="172"/>
      <c r="ABN206" s="172"/>
      <c r="ABO206" s="172"/>
      <c r="ABP206" s="172"/>
      <c r="ABQ206" s="172"/>
      <c r="ABR206" s="172"/>
      <c r="ABS206" s="172"/>
      <c r="ABT206" s="172"/>
      <c r="ABU206" s="172"/>
      <c r="ABV206" s="172"/>
      <c r="ABW206" s="172"/>
      <c r="ABX206" s="172"/>
      <c r="ABY206" s="172"/>
      <c r="ABZ206" s="172"/>
      <c r="ACA206" s="172"/>
      <c r="ACB206" s="172"/>
      <c r="ACC206" s="172"/>
      <c r="ACD206" s="172"/>
      <c r="ACE206" s="172"/>
      <c r="ACF206" s="172"/>
      <c r="ACG206" s="172"/>
      <c r="ACH206" s="172"/>
      <c r="ACI206" s="172"/>
      <c r="ACJ206" s="172"/>
      <c r="ACK206" s="172"/>
      <c r="ACL206" s="172"/>
      <c r="ACM206" s="172"/>
      <c r="ACN206" s="172"/>
      <c r="ACO206" s="172"/>
      <c r="ACP206" s="172"/>
      <c r="ACQ206" s="172"/>
      <c r="ACR206" s="172"/>
      <c r="ACS206" s="172"/>
      <c r="ACT206" s="172"/>
      <c r="ACU206" s="172"/>
      <c r="ACV206" s="172"/>
      <c r="ACW206" s="172"/>
      <c r="ACX206" s="172"/>
      <c r="ACY206" s="172"/>
      <c r="ACZ206" s="172"/>
      <c r="ADA206" s="172"/>
      <c r="ADB206" s="172"/>
      <c r="ADC206" s="172"/>
      <c r="ADD206" s="172"/>
      <c r="ADE206" s="172"/>
      <c r="ADF206" s="172"/>
      <c r="ADG206" s="172"/>
      <c r="ADH206" s="172"/>
      <c r="ADI206" s="172"/>
      <c r="ADJ206" s="172"/>
      <c r="ADK206" s="172"/>
      <c r="ADL206" s="172"/>
      <c r="ADM206" s="172"/>
      <c r="ADN206" s="172"/>
      <c r="ADO206" s="172"/>
      <c r="ADP206" s="172"/>
      <c r="ADQ206" s="172"/>
      <c r="ADR206" s="172"/>
      <c r="ADS206" s="172"/>
      <c r="ADT206" s="172"/>
      <c r="ADU206" s="172"/>
      <c r="ADV206" s="172"/>
      <c r="ADW206" s="172"/>
      <c r="ADX206" s="172"/>
      <c r="ADY206" s="172"/>
      <c r="ADZ206" s="172"/>
      <c r="AEA206" s="172"/>
      <c r="AEB206" s="172"/>
      <c r="AEC206" s="172"/>
      <c r="AED206" s="172"/>
      <c r="AEE206" s="172"/>
      <c r="AEF206" s="172"/>
      <c r="AEG206" s="172"/>
      <c r="AEH206" s="172"/>
      <c r="AEI206" s="172"/>
      <c r="AEJ206" s="172"/>
      <c r="AEK206" s="172"/>
      <c r="AEL206" s="172"/>
      <c r="AEM206" s="172"/>
      <c r="AEN206" s="172"/>
      <c r="AEO206" s="172"/>
      <c r="AEP206" s="172"/>
      <c r="AEQ206" s="172"/>
      <c r="AER206" s="172"/>
      <c r="AES206" s="172"/>
      <c r="AET206" s="172"/>
      <c r="AEU206" s="172"/>
      <c r="AEV206" s="172"/>
      <c r="AEW206" s="172"/>
      <c r="AEX206" s="172"/>
      <c r="AEY206" s="172"/>
      <c r="AEZ206" s="172"/>
      <c r="AFA206" s="172"/>
      <c r="AFB206" s="172"/>
      <c r="AFC206" s="172"/>
      <c r="AFD206" s="172"/>
      <c r="AFE206" s="172"/>
      <c r="AFF206" s="172"/>
      <c r="AFG206" s="172"/>
      <c r="AFH206" s="172"/>
      <c r="AFI206" s="172"/>
      <c r="AFJ206" s="172"/>
      <c r="AFK206" s="172"/>
      <c r="AFL206" s="172"/>
      <c r="AFM206" s="172"/>
      <c r="AFN206" s="172"/>
      <c r="AFO206" s="172"/>
      <c r="AFP206" s="172"/>
      <c r="AFQ206" s="172"/>
      <c r="AFR206" s="172"/>
      <c r="AFS206" s="172"/>
      <c r="AFT206" s="172"/>
      <c r="AFU206" s="172"/>
      <c r="AFV206" s="172"/>
      <c r="AFW206" s="172"/>
      <c r="AFX206" s="172"/>
      <c r="AFY206" s="172"/>
      <c r="AFZ206" s="172"/>
      <c r="AGA206" s="172"/>
      <c r="AGB206" s="172"/>
      <c r="AGC206" s="172"/>
      <c r="AGD206" s="172"/>
      <c r="AGE206" s="172"/>
      <c r="AGF206" s="172"/>
      <c r="AGG206" s="172"/>
      <c r="AGH206" s="172"/>
      <c r="AGI206" s="172"/>
      <c r="AGJ206" s="172"/>
      <c r="AGK206" s="172"/>
      <c r="AGL206" s="172"/>
      <c r="AGM206" s="172"/>
      <c r="AGN206" s="172"/>
      <c r="AGO206" s="172"/>
      <c r="AGP206" s="172"/>
      <c r="AGQ206" s="172"/>
      <c r="AGR206" s="172"/>
      <c r="AGS206" s="172"/>
      <c r="AGT206" s="172"/>
      <c r="AGU206" s="172"/>
      <c r="AGV206" s="172"/>
      <c r="AGW206" s="172"/>
      <c r="AGX206" s="172"/>
      <c r="AGY206" s="172"/>
      <c r="AGZ206" s="172"/>
      <c r="AHA206" s="172"/>
      <c r="AHB206" s="172"/>
      <c r="AHC206" s="172"/>
      <c r="AHD206" s="172"/>
      <c r="AHE206" s="172"/>
      <c r="AHF206" s="172"/>
      <c r="AHG206" s="172"/>
      <c r="AHH206" s="172"/>
      <c r="AHI206" s="172"/>
      <c r="AHJ206" s="172"/>
      <c r="AHK206" s="172"/>
      <c r="AHL206" s="172"/>
      <c r="AHM206" s="172"/>
      <c r="AHN206" s="172"/>
      <c r="AHO206" s="172"/>
      <c r="AHP206" s="172"/>
      <c r="AHQ206" s="172"/>
      <c r="AHR206" s="172"/>
      <c r="AHS206" s="172"/>
      <c r="AHT206" s="172"/>
      <c r="AHU206" s="172"/>
      <c r="AHV206" s="172"/>
      <c r="AHW206" s="172"/>
      <c r="AHX206" s="172"/>
      <c r="AHY206" s="172"/>
      <c r="AHZ206" s="172"/>
      <c r="AIA206" s="172"/>
      <c r="AIB206" s="172"/>
      <c r="AIC206" s="172"/>
      <c r="AID206" s="172"/>
      <c r="AIE206" s="172"/>
      <c r="AIF206" s="172"/>
      <c r="AIG206" s="172"/>
      <c r="AIH206" s="172"/>
      <c r="AII206" s="172"/>
      <c r="AIJ206" s="172"/>
      <c r="AIK206" s="172"/>
      <c r="AIL206" s="172"/>
      <c r="AIM206" s="172"/>
      <c r="AIN206" s="172"/>
      <c r="AIO206" s="172"/>
      <c r="AIP206" s="172"/>
      <c r="AIQ206" s="172"/>
      <c r="AIR206" s="172"/>
      <c r="AIS206" s="172"/>
      <c r="AIT206" s="172"/>
      <c r="AIU206" s="172"/>
      <c r="AIV206" s="172"/>
      <c r="AIW206" s="172"/>
      <c r="AIX206" s="172"/>
      <c r="AIY206" s="172"/>
      <c r="AIZ206" s="172"/>
      <c r="AJA206" s="172"/>
      <c r="AJB206" s="172"/>
      <c r="AJC206" s="172"/>
      <c r="AJD206" s="172"/>
      <c r="AJE206" s="172"/>
      <c r="AJF206" s="172"/>
      <c r="AJG206" s="172"/>
      <c r="AJH206" s="172"/>
      <c r="AJI206" s="172"/>
      <c r="AJJ206" s="172"/>
      <c r="AJK206" s="172"/>
      <c r="AJL206" s="172"/>
      <c r="AJM206" s="172"/>
      <c r="AJN206" s="172"/>
      <c r="AJO206" s="172"/>
      <c r="AJP206" s="172"/>
      <c r="AJQ206" s="172"/>
      <c r="AJR206" s="172"/>
      <c r="AJS206" s="172"/>
      <c r="AJT206" s="172"/>
      <c r="AJU206" s="172"/>
      <c r="AJV206" s="172"/>
      <c r="AJW206" s="172"/>
      <c r="AJX206" s="172"/>
      <c r="AJY206" s="172"/>
      <c r="AJZ206" s="172"/>
      <c r="AKA206" s="172"/>
      <c r="AKB206" s="172"/>
      <c r="AKC206" s="172"/>
      <c r="AKD206" s="172"/>
      <c r="AKE206" s="172"/>
      <c r="AKF206" s="172"/>
      <c r="AKG206" s="172"/>
      <c r="AKH206" s="172"/>
      <c r="AKI206" s="172"/>
      <c r="AKJ206" s="172"/>
      <c r="AKK206" s="172"/>
      <c r="AKL206" s="172"/>
      <c r="AKM206" s="172"/>
      <c r="AKN206" s="172"/>
      <c r="AKO206" s="172"/>
      <c r="AKP206" s="172"/>
      <c r="AKQ206" s="172"/>
      <c r="AKR206" s="172"/>
      <c r="AKS206" s="172"/>
      <c r="AKT206" s="172"/>
      <c r="AKU206" s="172"/>
      <c r="AKV206" s="172"/>
      <c r="AKW206" s="172"/>
      <c r="AKX206" s="172"/>
      <c r="AKY206" s="172"/>
      <c r="AKZ206" s="172"/>
      <c r="ALA206" s="172"/>
      <c r="ALB206" s="172"/>
      <c r="ALC206" s="172"/>
      <c r="ALD206" s="172"/>
      <c r="ALE206" s="172"/>
      <c r="ALF206" s="172"/>
      <c r="ALG206" s="172"/>
      <c r="ALH206" s="172"/>
      <c r="ALI206" s="172"/>
      <c r="ALJ206" s="172"/>
      <c r="ALK206" s="172"/>
      <c r="ALL206" s="172"/>
      <c r="ALM206" s="172"/>
      <c r="ALN206" s="172"/>
      <c r="ALO206" s="172"/>
      <c r="ALP206" s="172"/>
      <c r="ALQ206" s="172"/>
      <c r="ALR206" s="172"/>
      <c r="ALS206" s="172"/>
      <c r="ALT206" s="172"/>
      <c r="ALU206" s="172"/>
      <c r="ALV206" s="172"/>
      <c r="ALW206" s="172"/>
      <c r="ALX206" s="172"/>
      <c r="ALY206" s="172"/>
      <c r="ALZ206" s="172"/>
      <c r="AMA206" s="172"/>
      <c r="AMB206" s="172"/>
      <c r="AMC206" s="172"/>
      <c r="AMD206" s="172"/>
      <c r="AME206" s="172"/>
      <c r="AMF206" s="172"/>
      <c r="AMG206" s="172"/>
      <c r="AMH206" s="172"/>
      <c r="AMI206" s="172"/>
      <c r="AMJ206" s="172"/>
      <c r="AMK206" s="172"/>
      <c r="AML206" s="172"/>
    </row>
    <row r="207" spans="1:1026">
      <c r="A207" s="408" t="s">
        <v>673</v>
      </c>
      <c r="B207" s="408" t="s">
        <v>674</v>
      </c>
      <c r="C207" s="154">
        <f t="shared" si="234"/>
        <v>17</v>
      </c>
      <c r="D207" s="167">
        <f t="shared" si="235"/>
        <v>68</v>
      </c>
      <c r="E207" s="166" t="str">
        <f t="shared" si="236"/>
        <v>9C</v>
      </c>
      <c r="F207" s="367" t="str">
        <f t="shared" si="237"/>
        <v>1B</v>
      </c>
      <c r="G207" s="367" t="str">
        <f t="shared" si="238"/>
        <v>0E</v>
      </c>
      <c r="H207" s="367" t="str">
        <f t="shared" si="239"/>
        <v>57</v>
      </c>
      <c r="I207" s="367" t="str">
        <f t="shared" si="240"/>
        <v>00</v>
      </c>
      <c r="J207" s="367" t="str">
        <f t="shared" si="241"/>
        <v>64</v>
      </c>
      <c r="K207" s="367" t="str">
        <f t="shared" si="242"/>
        <v>06</v>
      </c>
      <c r="L207" s="367" t="str">
        <f t="shared" si="243"/>
        <v>86</v>
      </c>
      <c r="M207" s="367" t="str">
        <f t="shared" si="244"/>
        <v>4</v>
      </c>
      <c r="N207" s="367" t="str">
        <f t="shared" si="245"/>
        <v/>
      </c>
      <c r="O207" s="156" t="str">
        <f t="shared" si="246"/>
        <v/>
      </c>
      <c r="P207" s="157" t="str">
        <f t="shared" si="247"/>
        <v>1</v>
      </c>
      <c r="Q207" s="158" t="str">
        <f t="shared" si="247"/>
        <v>0</v>
      </c>
      <c r="R207" s="158" t="str">
        <f t="shared" si="247"/>
        <v>0</v>
      </c>
      <c r="S207" s="159" t="str">
        <f t="shared" si="247"/>
        <v>1</v>
      </c>
      <c r="T207" s="158" t="str">
        <f t="shared" si="247"/>
        <v>1</v>
      </c>
      <c r="U207" s="158" t="str">
        <f t="shared" si="247"/>
        <v>1</v>
      </c>
      <c r="V207" s="158" t="str">
        <f t="shared" si="247"/>
        <v>0</v>
      </c>
      <c r="W207" s="159" t="str">
        <f t="shared" si="247"/>
        <v>0</v>
      </c>
      <c r="X207" s="158" t="str">
        <f t="shared" si="248"/>
        <v>0</v>
      </c>
      <c r="Y207" s="158" t="str">
        <f t="shared" si="248"/>
        <v>0</v>
      </c>
      <c r="Z207" s="158" t="str">
        <f t="shared" si="248"/>
        <v>0</v>
      </c>
      <c r="AA207" s="159" t="str">
        <f t="shared" si="248"/>
        <v>1</v>
      </c>
      <c r="AB207" s="161" t="str">
        <f t="shared" si="248"/>
        <v>1</v>
      </c>
      <c r="AC207" s="161" t="str">
        <f t="shared" si="248"/>
        <v>0</v>
      </c>
      <c r="AD207" s="158" t="str">
        <f t="shared" si="248"/>
        <v>1</v>
      </c>
      <c r="AE207" s="159" t="str">
        <f t="shared" si="248"/>
        <v>1</v>
      </c>
      <c r="AF207" s="367" t="str">
        <f t="shared" si="249"/>
        <v>0</v>
      </c>
      <c r="AG207" s="162" t="str">
        <f t="shared" si="249"/>
        <v>0</v>
      </c>
      <c r="AH207" s="163" t="str">
        <f t="shared" si="249"/>
        <v>0</v>
      </c>
      <c r="AI207" s="165" t="str">
        <f t="shared" si="249"/>
        <v>0</v>
      </c>
      <c r="AJ207" s="164" t="str">
        <f t="shared" si="249"/>
        <v>1</v>
      </c>
      <c r="AK207" s="164" t="str">
        <f t="shared" si="249"/>
        <v>1</v>
      </c>
      <c r="AL207" s="289" t="str">
        <f t="shared" si="249"/>
        <v>1</v>
      </c>
      <c r="AM207" s="165" t="str">
        <f t="shared" si="249"/>
        <v>0</v>
      </c>
      <c r="AN207" s="230" t="str">
        <f t="shared" si="250"/>
        <v>0</v>
      </c>
      <c r="AO207" s="230" t="str">
        <f t="shared" si="250"/>
        <v>1</v>
      </c>
      <c r="AP207" s="230" t="str">
        <f t="shared" si="250"/>
        <v>0</v>
      </c>
      <c r="AQ207" s="231" t="str">
        <f t="shared" si="250"/>
        <v>1</v>
      </c>
      <c r="AR207" s="230" t="str">
        <f t="shared" si="250"/>
        <v>0</v>
      </c>
      <c r="AS207" s="230" t="str">
        <f t="shared" si="250"/>
        <v>1</v>
      </c>
      <c r="AT207" s="230" t="str">
        <f t="shared" si="250"/>
        <v>1</v>
      </c>
      <c r="AU207" s="231" t="str">
        <f t="shared" si="250"/>
        <v>1</v>
      </c>
      <c r="AV207" s="230" t="str">
        <f t="shared" si="251"/>
        <v>0</v>
      </c>
      <c r="AW207" s="232" t="str">
        <f t="shared" si="251"/>
        <v>0</v>
      </c>
      <c r="AX207" s="232" t="str">
        <f t="shared" si="251"/>
        <v>0</v>
      </c>
      <c r="AY207" s="233" t="str">
        <f t="shared" si="251"/>
        <v>0</v>
      </c>
      <c r="AZ207" s="232" t="str">
        <f t="shared" si="251"/>
        <v>0</v>
      </c>
      <c r="BA207" s="232" t="str">
        <f t="shared" si="251"/>
        <v>0</v>
      </c>
      <c r="BB207" s="232" t="str">
        <f t="shared" si="251"/>
        <v>0</v>
      </c>
      <c r="BC207" s="233" t="str">
        <f t="shared" si="251"/>
        <v>0</v>
      </c>
      <c r="BD207" s="168" t="str">
        <f t="shared" si="252"/>
        <v>0</v>
      </c>
      <c r="BE207" s="168" t="str">
        <f t="shared" si="252"/>
        <v>1</v>
      </c>
      <c r="BF207" s="168" t="str">
        <f t="shared" si="252"/>
        <v>1</v>
      </c>
      <c r="BG207" s="169" t="str">
        <f t="shared" si="252"/>
        <v>0</v>
      </c>
      <c r="BH207" s="168" t="str">
        <f t="shared" si="252"/>
        <v>0</v>
      </c>
      <c r="BI207" s="168" t="str">
        <f t="shared" si="252"/>
        <v>1</v>
      </c>
      <c r="BJ207" s="168" t="str">
        <f t="shared" si="252"/>
        <v>0</v>
      </c>
      <c r="BK207" s="169" t="str">
        <f t="shared" si="252"/>
        <v>0</v>
      </c>
      <c r="BL207" s="168" t="str">
        <f t="shared" si="253"/>
        <v>0</v>
      </c>
      <c r="BM207" s="168" t="str">
        <f t="shared" si="253"/>
        <v>0</v>
      </c>
      <c r="BN207" s="168" t="str">
        <f t="shared" si="253"/>
        <v>0</v>
      </c>
      <c r="BO207" s="169" t="str">
        <f t="shared" si="253"/>
        <v>0</v>
      </c>
      <c r="BP207" s="168" t="str">
        <f t="shared" si="253"/>
        <v>0</v>
      </c>
      <c r="BQ207" s="168" t="str">
        <f t="shared" si="253"/>
        <v>1</v>
      </c>
      <c r="BR207" s="168" t="str">
        <f t="shared" si="253"/>
        <v>1</v>
      </c>
      <c r="BS207" s="169" t="str">
        <f t="shared" si="253"/>
        <v>0</v>
      </c>
      <c r="BT207" s="302" t="str">
        <f t="shared" si="254"/>
        <v>1</v>
      </c>
      <c r="BU207" s="302" t="str">
        <f t="shared" si="254"/>
        <v>0</v>
      </c>
      <c r="BV207" s="302" t="str">
        <f t="shared" si="254"/>
        <v>0</v>
      </c>
      <c r="BW207" s="303" t="str">
        <f t="shared" si="254"/>
        <v>0</v>
      </c>
      <c r="BX207" s="302" t="str">
        <f t="shared" si="254"/>
        <v>0</v>
      </c>
      <c r="BY207" s="302" t="str">
        <f t="shared" si="254"/>
        <v>1</v>
      </c>
      <c r="BZ207" s="302" t="str">
        <f t="shared" si="254"/>
        <v>1</v>
      </c>
      <c r="CA207" s="303" t="str">
        <f t="shared" si="254"/>
        <v>0</v>
      </c>
      <c r="CB207" s="164" t="str">
        <f t="shared" si="255"/>
        <v>0</v>
      </c>
      <c r="CC207" s="289" t="str">
        <f t="shared" si="255"/>
        <v>1</v>
      </c>
      <c r="CD207" s="340" t="str">
        <f t="shared" si="255"/>
        <v>0</v>
      </c>
      <c r="CE207" s="341" t="str">
        <f t="shared" si="255"/>
        <v>0</v>
      </c>
      <c r="CF207" s="340" t="str">
        <f t="shared" si="255"/>
        <v>0</v>
      </c>
      <c r="CG207" s="340" t="str">
        <f t="shared" si="255"/>
        <v>0</v>
      </c>
      <c r="CH207" s="340" t="str">
        <f t="shared" si="255"/>
        <v>0</v>
      </c>
      <c r="CI207" s="341" t="str">
        <f t="shared" si="255"/>
        <v>0</v>
      </c>
      <c r="CL207" s="32" t="str">
        <f t="shared" si="288"/>
        <v>9C1B</v>
      </c>
      <c r="CM207" s="285">
        <f t="shared" si="256"/>
        <v>87</v>
      </c>
      <c r="CN207" s="285">
        <f t="shared" si="257"/>
        <v>97</v>
      </c>
      <c r="CO207" s="142">
        <f t="shared" si="258"/>
        <v>73.599999999999994</v>
      </c>
      <c r="CP207" s="142">
        <f t="shared" si="259"/>
        <v>23.111111111111107</v>
      </c>
      <c r="CQ207" s="154">
        <f t="shared" si="289"/>
        <v>7</v>
      </c>
      <c r="CS207" s="170">
        <f t="shared" si="260"/>
        <v>9</v>
      </c>
      <c r="CT207" s="23">
        <f t="shared" si="261"/>
        <v>12</v>
      </c>
      <c r="CU207" s="171">
        <f t="shared" si="262"/>
        <v>1</v>
      </c>
      <c r="CV207" s="23">
        <f t="shared" si="263"/>
        <v>11</v>
      </c>
      <c r="CW207" s="172">
        <f t="shared" si="264"/>
        <v>0</v>
      </c>
      <c r="CX207" s="24">
        <f t="shared" si="265"/>
        <v>14</v>
      </c>
      <c r="CY207" s="267">
        <f t="shared" si="266"/>
        <v>5</v>
      </c>
      <c r="CZ207" s="268">
        <f t="shared" si="267"/>
        <v>7</v>
      </c>
      <c r="DA207" s="267">
        <f t="shared" si="268"/>
        <v>0</v>
      </c>
      <c r="DB207" s="268">
        <f t="shared" si="269"/>
        <v>0</v>
      </c>
      <c r="DC207" s="173">
        <f t="shared" si="270"/>
        <v>6</v>
      </c>
      <c r="DD207" s="26">
        <f t="shared" si="271"/>
        <v>4</v>
      </c>
      <c r="DE207" s="173">
        <f t="shared" si="272"/>
        <v>0</v>
      </c>
      <c r="DF207" s="26">
        <f t="shared" si="273"/>
        <v>6</v>
      </c>
      <c r="DG207" s="326">
        <f t="shared" si="274"/>
        <v>8</v>
      </c>
      <c r="DH207" s="327">
        <f t="shared" si="275"/>
        <v>6</v>
      </c>
      <c r="DI207" s="172">
        <f t="shared" si="276"/>
        <v>4</v>
      </c>
      <c r="DJ207" s="24">
        <f t="shared" si="277"/>
        <v>0</v>
      </c>
      <c r="DK207" s="172"/>
      <c r="DL207" s="19">
        <f t="shared" si="278"/>
        <v>156</v>
      </c>
      <c r="DM207" s="19">
        <f t="shared" si="279"/>
        <v>27</v>
      </c>
      <c r="DN207" s="174">
        <f t="shared" si="280"/>
        <v>14</v>
      </c>
      <c r="DO207" s="278">
        <f t="shared" si="281"/>
        <v>87</v>
      </c>
      <c r="DP207" s="278">
        <f t="shared" si="282"/>
        <v>0</v>
      </c>
      <c r="DQ207" s="20">
        <f t="shared" si="283"/>
        <v>100</v>
      </c>
      <c r="DR207" s="20">
        <f t="shared" si="284"/>
        <v>6</v>
      </c>
      <c r="DS207" s="337">
        <f t="shared" si="285"/>
        <v>134</v>
      </c>
      <c r="DT207" s="174">
        <f t="shared" si="286"/>
        <v>64</v>
      </c>
      <c r="DU207" s="172">
        <f t="shared" si="287"/>
        <v>134</v>
      </c>
    </row>
    <row r="208" spans="1:1026">
      <c r="A208" s="408" t="s">
        <v>675</v>
      </c>
      <c r="B208" s="408" t="s">
        <v>676</v>
      </c>
      <c r="C208" s="154">
        <f t="shared" si="234"/>
        <v>17</v>
      </c>
      <c r="D208" s="167">
        <f t="shared" si="235"/>
        <v>68</v>
      </c>
      <c r="E208" s="166" t="str">
        <f t="shared" si="236"/>
        <v>9C</v>
      </c>
      <c r="F208" s="367" t="str">
        <f t="shared" si="237"/>
        <v>1B</v>
      </c>
      <c r="G208" s="367" t="str">
        <f t="shared" si="238"/>
        <v>00</v>
      </c>
      <c r="H208" s="367" t="str">
        <f t="shared" si="239"/>
        <v>57</v>
      </c>
      <c r="I208" s="367" t="str">
        <f t="shared" si="240"/>
        <v>00</v>
      </c>
      <c r="J208" s="367" t="str">
        <f t="shared" si="241"/>
        <v>63</v>
      </c>
      <c r="K208" s="367" t="str">
        <f t="shared" si="242"/>
        <v>06</v>
      </c>
      <c r="L208" s="367" t="str">
        <f t="shared" si="243"/>
        <v>77</v>
      </c>
      <c r="M208" s="367" t="str">
        <f t="shared" si="244"/>
        <v>4</v>
      </c>
      <c r="N208" s="367" t="str">
        <f t="shared" si="245"/>
        <v/>
      </c>
      <c r="O208" s="156" t="str">
        <f t="shared" si="246"/>
        <v/>
      </c>
      <c r="P208" s="157" t="str">
        <f t="shared" si="247"/>
        <v>1</v>
      </c>
      <c r="Q208" s="158" t="str">
        <f t="shared" si="247"/>
        <v>0</v>
      </c>
      <c r="R208" s="158" t="str">
        <f t="shared" si="247"/>
        <v>0</v>
      </c>
      <c r="S208" s="159" t="str">
        <f t="shared" si="247"/>
        <v>1</v>
      </c>
      <c r="T208" s="158" t="str">
        <f t="shared" si="247"/>
        <v>1</v>
      </c>
      <c r="U208" s="158" t="str">
        <f t="shared" si="247"/>
        <v>1</v>
      </c>
      <c r="V208" s="158" t="str">
        <f t="shared" si="247"/>
        <v>0</v>
      </c>
      <c r="W208" s="159" t="str">
        <f t="shared" si="247"/>
        <v>0</v>
      </c>
      <c r="X208" s="158" t="str">
        <f t="shared" si="248"/>
        <v>0</v>
      </c>
      <c r="Y208" s="158" t="str">
        <f t="shared" si="248"/>
        <v>0</v>
      </c>
      <c r="Z208" s="158" t="str">
        <f t="shared" si="248"/>
        <v>0</v>
      </c>
      <c r="AA208" s="159" t="str">
        <f t="shared" si="248"/>
        <v>1</v>
      </c>
      <c r="AB208" s="161" t="str">
        <f t="shared" si="248"/>
        <v>1</v>
      </c>
      <c r="AC208" s="161" t="str">
        <f t="shared" si="248"/>
        <v>0</v>
      </c>
      <c r="AD208" s="158" t="str">
        <f t="shared" si="248"/>
        <v>1</v>
      </c>
      <c r="AE208" s="159" t="str">
        <f t="shared" si="248"/>
        <v>1</v>
      </c>
      <c r="AF208" s="367" t="str">
        <f t="shared" si="249"/>
        <v>0</v>
      </c>
      <c r="AG208" s="162" t="str">
        <f t="shared" si="249"/>
        <v>0</v>
      </c>
      <c r="AH208" s="163" t="str">
        <f t="shared" si="249"/>
        <v>0</v>
      </c>
      <c r="AI208" s="165" t="str">
        <f t="shared" si="249"/>
        <v>0</v>
      </c>
      <c r="AJ208" s="164" t="str">
        <f t="shared" si="249"/>
        <v>0</v>
      </c>
      <c r="AK208" s="164" t="str">
        <f t="shared" si="249"/>
        <v>0</v>
      </c>
      <c r="AL208" s="289" t="str">
        <f t="shared" si="249"/>
        <v>0</v>
      </c>
      <c r="AM208" s="165" t="str">
        <f t="shared" si="249"/>
        <v>0</v>
      </c>
      <c r="AN208" s="230" t="str">
        <f t="shared" si="250"/>
        <v>0</v>
      </c>
      <c r="AO208" s="230" t="str">
        <f t="shared" si="250"/>
        <v>1</v>
      </c>
      <c r="AP208" s="230" t="str">
        <f t="shared" si="250"/>
        <v>0</v>
      </c>
      <c r="AQ208" s="231" t="str">
        <f t="shared" si="250"/>
        <v>1</v>
      </c>
      <c r="AR208" s="230" t="str">
        <f t="shared" si="250"/>
        <v>0</v>
      </c>
      <c r="AS208" s="230" t="str">
        <f t="shared" si="250"/>
        <v>1</v>
      </c>
      <c r="AT208" s="230" t="str">
        <f t="shared" si="250"/>
        <v>1</v>
      </c>
      <c r="AU208" s="231" t="str">
        <f t="shared" si="250"/>
        <v>1</v>
      </c>
      <c r="AV208" s="230" t="str">
        <f t="shared" si="251"/>
        <v>0</v>
      </c>
      <c r="AW208" s="232" t="str">
        <f t="shared" si="251"/>
        <v>0</v>
      </c>
      <c r="AX208" s="232" t="str">
        <f t="shared" si="251"/>
        <v>0</v>
      </c>
      <c r="AY208" s="233" t="str">
        <f t="shared" si="251"/>
        <v>0</v>
      </c>
      <c r="AZ208" s="232" t="str">
        <f t="shared" si="251"/>
        <v>0</v>
      </c>
      <c r="BA208" s="232" t="str">
        <f t="shared" si="251"/>
        <v>0</v>
      </c>
      <c r="BB208" s="232" t="str">
        <f t="shared" si="251"/>
        <v>0</v>
      </c>
      <c r="BC208" s="233" t="str">
        <f t="shared" si="251"/>
        <v>0</v>
      </c>
      <c r="BD208" s="168" t="str">
        <f t="shared" si="252"/>
        <v>0</v>
      </c>
      <c r="BE208" s="168" t="str">
        <f t="shared" si="252"/>
        <v>1</v>
      </c>
      <c r="BF208" s="168" t="str">
        <f t="shared" si="252"/>
        <v>1</v>
      </c>
      <c r="BG208" s="169" t="str">
        <f t="shared" si="252"/>
        <v>0</v>
      </c>
      <c r="BH208" s="168" t="str">
        <f t="shared" si="252"/>
        <v>0</v>
      </c>
      <c r="BI208" s="168" t="str">
        <f t="shared" si="252"/>
        <v>0</v>
      </c>
      <c r="BJ208" s="168" t="str">
        <f t="shared" si="252"/>
        <v>1</v>
      </c>
      <c r="BK208" s="169" t="str">
        <f t="shared" si="252"/>
        <v>1</v>
      </c>
      <c r="BL208" s="168" t="str">
        <f t="shared" si="253"/>
        <v>0</v>
      </c>
      <c r="BM208" s="168" t="str">
        <f t="shared" si="253"/>
        <v>0</v>
      </c>
      <c r="BN208" s="168" t="str">
        <f t="shared" si="253"/>
        <v>0</v>
      </c>
      <c r="BO208" s="169" t="str">
        <f t="shared" si="253"/>
        <v>0</v>
      </c>
      <c r="BP208" s="168" t="str">
        <f t="shared" si="253"/>
        <v>0</v>
      </c>
      <c r="BQ208" s="168" t="str">
        <f t="shared" si="253"/>
        <v>1</v>
      </c>
      <c r="BR208" s="168" t="str">
        <f t="shared" si="253"/>
        <v>1</v>
      </c>
      <c r="BS208" s="169" t="str">
        <f t="shared" si="253"/>
        <v>0</v>
      </c>
      <c r="BT208" s="302" t="str">
        <f t="shared" si="254"/>
        <v>0</v>
      </c>
      <c r="BU208" s="302" t="str">
        <f t="shared" si="254"/>
        <v>1</v>
      </c>
      <c r="BV208" s="302" t="str">
        <f t="shared" si="254"/>
        <v>1</v>
      </c>
      <c r="BW208" s="303" t="str">
        <f t="shared" si="254"/>
        <v>1</v>
      </c>
      <c r="BX208" s="302" t="str">
        <f t="shared" si="254"/>
        <v>0</v>
      </c>
      <c r="BY208" s="302" t="str">
        <f t="shared" si="254"/>
        <v>1</v>
      </c>
      <c r="BZ208" s="302" t="str">
        <f t="shared" si="254"/>
        <v>1</v>
      </c>
      <c r="CA208" s="303" t="str">
        <f t="shared" si="254"/>
        <v>1</v>
      </c>
      <c r="CB208" s="164" t="str">
        <f t="shared" si="255"/>
        <v>0</v>
      </c>
      <c r="CC208" s="289" t="str">
        <f t="shared" si="255"/>
        <v>1</v>
      </c>
      <c r="CD208" s="340" t="str">
        <f t="shared" si="255"/>
        <v>0</v>
      </c>
      <c r="CE208" s="341" t="str">
        <f t="shared" si="255"/>
        <v>0</v>
      </c>
      <c r="CF208" s="340" t="str">
        <f t="shared" si="255"/>
        <v>0</v>
      </c>
      <c r="CG208" s="340" t="str">
        <f t="shared" si="255"/>
        <v>0</v>
      </c>
      <c r="CH208" s="340" t="str">
        <f t="shared" si="255"/>
        <v>0</v>
      </c>
      <c r="CI208" s="341" t="str">
        <f t="shared" si="255"/>
        <v>0</v>
      </c>
      <c r="CL208" s="32" t="str">
        <f t="shared" si="288"/>
        <v>9C1B</v>
      </c>
      <c r="CM208" s="285">
        <f t="shared" si="256"/>
        <v>87</v>
      </c>
      <c r="CN208" s="285">
        <f t="shared" si="257"/>
        <v>97</v>
      </c>
      <c r="CO208" s="142">
        <f t="shared" si="258"/>
        <v>73.5</v>
      </c>
      <c r="CP208" s="142">
        <f t="shared" si="259"/>
        <v>23.055555555555557</v>
      </c>
      <c r="CQ208" s="154">
        <f t="shared" si="289"/>
        <v>0</v>
      </c>
      <c r="CS208" s="170">
        <f t="shared" si="260"/>
        <v>9</v>
      </c>
      <c r="CT208" s="23">
        <f t="shared" si="261"/>
        <v>12</v>
      </c>
      <c r="CU208" s="171">
        <f t="shared" si="262"/>
        <v>1</v>
      </c>
      <c r="CV208" s="23">
        <f t="shared" si="263"/>
        <v>11</v>
      </c>
      <c r="CW208" s="172">
        <f t="shared" si="264"/>
        <v>0</v>
      </c>
      <c r="CX208" s="24">
        <f t="shared" si="265"/>
        <v>0</v>
      </c>
      <c r="CY208" s="267">
        <f t="shared" si="266"/>
        <v>5</v>
      </c>
      <c r="CZ208" s="268">
        <f t="shared" si="267"/>
        <v>7</v>
      </c>
      <c r="DA208" s="267">
        <f t="shared" si="268"/>
        <v>0</v>
      </c>
      <c r="DB208" s="268">
        <f t="shared" si="269"/>
        <v>0</v>
      </c>
      <c r="DC208" s="173">
        <f t="shared" si="270"/>
        <v>6</v>
      </c>
      <c r="DD208" s="26">
        <f t="shared" si="271"/>
        <v>3</v>
      </c>
      <c r="DE208" s="173">
        <f t="shared" si="272"/>
        <v>0</v>
      </c>
      <c r="DF208" s="26">
        <f t="shared" si="273"/>
        <v>6</v>
      </c>
      <c r="DG208" s="326">
        <f t="shared" si="274"/>
        <v>7</v>
      </c>
      <c r="DH208" s="327">
        <f t="shared" si="275"/>
        <v>7</v>
      </c>
      <c r="DI208" s="172">
        <f t="shared" si="276"/>
        <v>4</v>
      </c>
      <c r="DJ208" s="24">
        <f t="shared" si="277"/>
        <v>0</v>
      </c>
      <c r="DK208" s="172"/>
      <c r="DL208" s="19">
        <f t="shared" si="278"/>
        <v>156</v>
      </c>
      <c r="DM208" s="19">
        <f t="shared" si="279"/>
        <v>27</v>
      </c>
      <c r="DN208" s="174">
        <f t="shared" si="280"/>
        <v>0</v>
      </c>
      <c r="DO208" s="278">
        <f t="shared" si="281"/>
        <v>87</v>
      </c>
      <c r="DP208" s="278">
        <f t="shared" si="282"/>
        <v>0</v>
      </c>
      <c r="DQ208" s="20">
        <f t="shared" si="283"/>
        <v>99</v>
      </c>
      <c r="DR208" s="20">
        <f t="shared" si="284"/>
        <v>6</v>
      </c>
      <c r="DS208" s="337">
        <f t="shared" si="285"/>
        <v>119</v>
      </c>
      <c r="DT208" s="174">
        <f t="shared" si="286"/>
        <v>64</v>
      </c>
      <c r="DU208" s="172">
        <f t="shared" si="287"/>
        <v>119</v>
      </c>
    </row>
    <row r="209" spans="1:125">
      <c r="A209" s="408" t="s">
        <v>677</v>
      </c>
      <c r="B209" s="408" t="s">
        <v>678</v>
      </c>
      <c r="C209" s="154">
        <f t="shared" si="234"/>
        <v>17</v>
      </c>
      <c r="D209" s="167">
        <f t="shared" si="235"/>
        <v>68</v>
      </c>
      <c r="E209" s="166" t="str">
        <f t="shared" si="236"/>
        <v>9C</v>
      </c>
      <c r="F209" s="367" t="str">
        <f t="shared" si="237"/>
        <v>1B</v>
      </c>
      <c r="G209" s="367" t="str">
        <f t="shared" si="238"/>
        <v>04</v>
      </c>
      <c r="H209" s="367" t="str">
        <f t="shared" si="239"/>
        <v>57</v>
      </c>
      <c r="I209" s="367" t="str">
        <f t="shared" si="240"/>
        <v>00</v>
      </c>
      <c r="J209" s="367" t="str">
        <f t="shared" si="241"/>
        <v>65</v>
      </c>
      <c r="K209" s="367" t="str">
        <f t="shared" si="242"/>
        <v>06</v>
      </c>
      <c r="L209" s="367" t="str">
        <f t="shared" si="243"/>
        <v>7D</v>
      </c>
      <c r="M209" s="367" t="str">
        <f t="shared" si="244"/>
        <v>4</v>
      </c>
      <c r="N209" s="367" t="str">
        <f t="shared" si="245"/>
        <v/>
      </c>
      <c r="O209" s="156" t="str">
        <f t="shared" si="246"/>
        <v/>
      </c>
      <c r="P209" s="157" t="str">
        <f t="shared" si="247"/>
        <v>1</v>
      </c>
      <c r="Q209" s="158" t="str">
        <f t="shared" si="247"/>
        <v>0</v>
      </c>
      <c r="R209" s="158" t="str">
        <f t="shared" si="247"/>
        <v>0</v>
      </c>
      <c r="S209" s="159" t="str">
        <f t="shared" si="247"/>
        <v>1</v>
      </c>
      <c r="T209" s="158" t="str">
        <f t="shared" si="247"/>
        <v>1</v>
      </c>
      <c r="U209" s="158" t="str">
        <f t="shared" si="247"/>
        <v>1</v>
      </c>
      <c r="V209" s="158" t="str">
        <f t="shared" si="247"/>
        <v>0</v>
      </c>
      <c r="W209" s="159" t="str">
        <f t="shared" si="247"/>
        <v>0</v>
      </c>
      <c r="X209" s="158" t="str">
        <f t="shared" si="248"/>
        <v>0</v>
      </c>
      <c r="Y209" s="158" t="str">
        <f t="shared" si="248"/>
        <v>0</v>
      </c>
      <c r="Z209" s="158" t="str">
        <f t="shared" si="248"/>
        <v>0</v>
      </c>
      <c r="AA209" s="159" t="str">
        <f t="shared" si="248"/>
        <v>1</v>
      </c>
      <c r="AB209" s="161" t="str">
        <f t="shared" si="248"/>
        <v>1</v>
      </c>
      <c r="AC209" s="161" t="str">
        <f t="shared" si="248"/>
        <v>0</v>
      </c>
      <c r="AD209" s="158" t="str">
        <f t="shared" si="248"/>
        <v>1</v>
      </c>
      <c r="AE209" s="159" t="str">
        <f t="shared" si="248"/>
        <v>1</v>
      </c>
      <c r="AF209" s="367" t="str">
        <f t="shared" si="249"/>
        <v>0</v>
      </c>
      <c r="AG209" s="162" t="str">
        <f t="shared" si="249"/>
        <v>0</v>
      </c>
      <c r="AH209" s="163" t="str">
        <f t="shared" si="249"/>
        <v>0</v>
      </c>
      <c r="AI209" s="165" t="str">
        <f t="shared" si="249"/>
        <v>0</v>
      </c>
      <c r="AJ209" s="164" t="str">
        <f t="shared" si="249"/>
        <v>0</v>
      </c>
      <c r="AK209" s="164" t="str">
        <f t="shared" si="249"/>
        <v>1</v>
      </c>
      <c r="AL209" s="289" t="str">
        <f t="shared" si="249"/>
        <v>0</v>
      </c>
      <c r="AM209" s="165" t="str">
        <f t="shared" si="249"/>
        <v>0</v>
      </c>
      <c r="AN209" s="230" t="str">
        <f t="shared" si="250"/>
        <v>0</v>
      </c>
      <c r="AO209" s="230" t="str">
        <f t="shared" si="250"/>
        <v>1</v>
      </c>
      <c r="AP209" s="230" t="str">
        <f t="shared" si="250"/>
        <v>0</v>
      </c>
      <c r="AQ209" s="231" t="str">
        <f t="shared" si="250"/>
        <v>1</v>
      </c>
      <c r="AR209" s="230" t="str">
        <f t="shared" si="250"/>
        <v>0</v>
      </c>
      <c r="AS209" s="230" t="str">
        <f t="shared" si="250"/>
        <v>1</v>
      </c>
      <c r="AT209" s="230" t="str">
        <f t="shared" si="250"/>
        <v>1</v>
      </c>
      <c r="AU209" s="231" t="str">
        <f t="shared" si="250"/>
        <v>1</v>
      </c>
      <c r="AV209" s="230" t="str">
        <f t="shared" si="251"/>
        <v>0</v>
      </c>
      <c r="AW209" s="232" t="str">
        <f t="shared" si="251"/>
        <v>0</v>
      </c>
      <c r="AX209" s="232" t="str">
        <f t="shared" si="251"/>
        <v>0</v>
      </c>
      <c r="AY209" s="233" t="str">
        <f t="shared" si="251"/>
        <v>0</v>
      </c>
      <c r="AZ209" s="232" t="str">
        <f t="shared" si="251"/>
        <v>0</v>
      </c>
      <c r="BA209" s="232" t="str">
        <f t="shared" si="251"/>
        <v>0</v>
      </c>
      <c r="BB209" s="232" t="str">
        <f t="shared" si="251"/>
        <v>0</v>
      </c>
      <c r="BC209" s="233" t="str">
        <f t="shared" si="251"/>
        <v>0</v>
      </c>
      <c r="BD209" s="168" t="str">
        <f t="shared" si="252"/>
        <v>0</v>
      </c>
      <c r="BE209" s="168" t="str">
        <f t="shared" si="252"/>
        <v>1</v>
      </c>
      <c r="BF209" s="168" t="str">
        <f t="shared" si="252"/>
        <v>1</v>
      </c>
      <c r="BG209" s="169" t="str">
        <f t="shared" si="252"/>
        <v>0</v>
      </c>
      <c r="BH209" s="168" t="str">
        <f t="shared" si="252"/>
        <v>0</v>
      </c>
      <c r="BI209" s="168" t="str">
        <f t="shared" si="252"/>
        <v>1</v>
      </c>
      <c r="BJ209" s="168" t="str">
        <f t="shared" si="252"/>
        <v>0</v>
      </c>
      <c r="BK209" s="169" t="str">
        <f t="shared" si="252"/>
        <v>1</v>
      </c>
      <c r="BL209" s="168" t="str">
        <f t="shared" si="253"/>
        <v>0</v>
      </c>
      <c r="BM209" s="168" t="str">
        <f t="shared" si="253"/>
        <v>0</v>
      </c>
      <c r="BN209" s="168" t="str">
        <f t="shared" si="253"/>
        <v>0</v>
      </c>
      <c r="BO209" s="169" t="str">
        <f t="shared" si="253"/>
        <v>0</v>
      </c>
      <c r="BP209" s="168" t="str">
        <f t="shared" si="253"/>
        <v>0</v>
      </c>
      <c r="BQ209" s="168" t="str">
        <f t="shared" si="253"/>
        <v>1</v>
      </c>
      <c r="BR209" s="168" t="str">
        <f t="shared" si="253"/>
        <v>1</v>
      </c>
      <c r="BS209" s="169" t="str">
        <f t="shared" si="253"/>
        <v>0</v>
      </c>
      <c r="BT209" s="302" t="str">
        <f t="shared" si="254"/>
        <v>0</v>
      </c>
      <c r="BU209" s="302" t="str">
        <f t="shared" si="254"/>
        <v>1</v>
      </c>
      <c r="BV209" s="302" t="str">
        <f t="shared" si="254"/>
        <v>1</v>
      </c>
      <c r="BW209" s="303" t="str">
        <f t="shared" si="254"/>
        <v>1</v>
      </c>
      <c r="BX209" s="302" t="str">
        <f t="shared" si="254"/>
        <v>1</v>
      </c>
      <c r="BY209" s="302" t="str">
        <f t="shared" si="254"/>
        <v>1</v>
      </c>
      <c r="BZ209" s="302" t="str">
        <f t="shared" si="254"/>
        <v>0</v>
      </c>
      <c r="CA209" s="303" t="str">
        <f t="shared" si="254"/>
        <v>1</v>
      </c>
      <c r="CB209" s="164" t="str">
        <f t="shared" si="255"/>
        <v>0</v>
      </c>
      <c r="CC209" s="289" t="str">
        <f t="shared" si="255"/>
        <v>1</v>
      </c>
      <c r="CD209" s="340" t="str">
        <f t="shared" si="255"/>
        <v>0</v>
      </c>
      <c r="CE209" s="341" t="str">
        <f t="shared" si="255"/>
        <v>0</v>
      </c>
      <c r="CF209" s="340" t="str">
        <f t="shared" si="255"/>
        <v>0</v>
      </c>
      <c r="CG209" s="340" t="str">
        <f t="shared" si="255"/>
        <v>0</v>
      </c>
      <c r="CH209" s="340" t="str">
        <f t="shared" si="255"/>
        <v>0</v>
      </c>
      <c r="CI209" s="341" t="str">
        <f t="shared" si="255"/>
        <v>0</v>
      </c>
      <c r="CL209" s="32" t="str">
        <f t="shared" si="288"/>
        <v>9C1B</v>
      </c>
      <c r="CM209" s="285">
        <f t="shared" si="256"/>
        <v>87</v>
      </c>
      <c r="CN209" s="285">
        <f t="shared" si="257"/>
        <v>97</v>
      </c>
      <c r="CO209" s="142">
        <f t="shared" si="258"/>
        <v>73.7</v>
      </c>
      <c r="CP209" s="142">
        <f t="shared" si="259"/>
        <v>23.166666666666668</v>
      </c>
      <c r="CQ209" s="154">
        <f t="shared" si="289"/>
        <v>2</v>
      </c>
      <c r="CS209" s="170">
        <f t="shared" si="260"/>
        <v>9</v>
      </c>
      <c r="CT209" s="23">
        <f t="shared" si="261"/>
        <v>12</v>
      </c>
      <c r="CU209" s="171">
        <f t="shared" si="262"/>
        <v>1</v>
      </c>
      <c r="CV209" s="23">
        <f t="shared" si="263"/>
        <v>11</v>
      </c>
      <c r="CW209" s="172">
        <f t="shared" si="264"/>
        <v>0</v>
      </c>
      <c r="CX209" s="24">
        <f t="shared" si="265"/>
        <v>4</v>
      </c>
      <c r="CY209" s="267">
        <f t="shared" si="266"/>
        <v>5</v>
      </c>
      <c r="CZ209" s="268">
        <f t="shared" si="267"/>
        <v>7</v>
      </c>
      <c r="DA209" s="267">
        <f t="shared" si="268"/>
        <v>0</v>
      </c>
      <c r="DB209" s="268">
        <f t="shared" si="269"/>
        <v>0</v>
      </c>
      <c r="DC209" s="173">
        <f t="shared" si="270"/>
        <v>6</v>
      </c>
      <c r="DD209" s="26">
        <f t="shared" si="271"/>
        <v>5</v>
      </c>
      <c r="DE209" s="173">
        <f t="shared" si="272"/>
        <v>0</v>
      </c>
      <c r="DF209" s="26">
        <f t="shared" si="273"/>
        <v>6</v>
      </c>
      <c r="DG209" s="326">
        <f t="shared" si="274"/>
        <v>7</v>
      </c>
      <c r="DH209" s="327">
        <f t="shared" si="275"/>
        <v>13</v>
      </c>
      <c r="DI209" s="172">
        <f t="shared" si="276"/>
        <v>4</v>
      </c>
      <c r="DJ209" s="24">
        <f t="shared" si="277"/>
        <v>0</v>
      </c>
      <c r="DK209" s="172"/>
      <c r="DL209" s="19">
        <f t="shared" si="278"/>
        <v>156</v>
      </c>
      <c r="DM209" s="19">
        <f t="shared" si="279"/>
        <v>27</v>
      </c>
      <c r="DN209" s="174">
        <f t="shared" si="280"/>
        <v>4</v>
      </c>
      <c r="DO209" s="278">
        <f t="shared" si="281"/>
        <v>87</v>
      </c>
      <c r="DP209" s="278">
        <f t="shared" si="282"/>
        <v>0</v>
      </c>
      <c r="DQ209" s="20">
        <f t="shared" si="283"/>
        <v>101</v>
      </c>
      <c r="DR209" s="20">
        <f t="shared" si="284"/>
        <v>6</v>
      </c>
      <c r="DS209" s="337">
        <f t="shared" si="285"/>
        <v>125</v>
      </c>
      <c r="DT209" s="174">
        <f t="shared" si="286"/>
        <v>64</v>
      </c>
      <c r="DU209" s="172">
        <f t="shared" si="287"/>
        <v>125</v>
      </c>
    </row>
    <row r="210" spans="1:125">
      <c r="A210" s="408" t="s">
        <v>679</v>
      </c>
      <c r="B210" s="408" t="s">
        <v>680</v>
      </c>
      <c r="C210" s="154">
        <f t="shared" si="234"/>
        <v>17</v>
      </c>
      <c r="D210" s="167">
        <f t="shared" si="235"/>
        <v>68</v>
      </c>
      <c r="E210" s="166" t="str">
        <f t="shared" si="236"/>
        <v>9C</v>
      </c>
      <c r="F210" s="367" t="str">
        <f t="shared" si="237"/>
        <v>1B</v>
      </c>
      <c r="G210" s="367" t="str">
        <f t="shared" si="238"/>
        <v>06</v>
      </c>
      <c r="H210" s="367" t="str">
        <f t="shared" si="239"/>
        <v>57</v>
      </c>
      <c r="I210" s="367" t="str">
        <f t="shared" si="240"/>
        <v>00</v>
      </c>
      <c r="J210" s="367" t="str">
        <f t="shared" si="241"/>
        <v>64</v>
      </c>
      <c r="K210" s="367" t="str">
        <f t="shared" si="242"/>
        <v>06</v>
      </c>
      <c r="L210" s="367" t="str">
        <f t="shared" si="243"/>
        <v>7E</v>
      </c>
      <c r="M210" s="367" t="str">
        <f t="shared" si="244"/>
        <v>4</v>
      </c>
      <c r="N210" s="367" t="str">
        <f t="shared" si="245"/>
        <v/>
      </c>
      <c r="O210" s="156" t="str">
        <f t="shared" si="246"/>
        <v/>
      </c>
      <c r="P210" s="157" t="str">
        <f t="shared" si="247"/>
        <v>1</v>
      </c>
      <c r="Q210" s="158" t="str">
        <f t="shared" si="247"/>
        <v>0</v>
      </c>
      <c r="R210" s="158" t="str">
        <f t="shared" si="247"/>
        <v>0</v>
      </c>
      <c r="S210" s="159" t="str">
        <f t="shared" si="247"/>
        <v>1</v>
      </c>
      <c r="T210" s="158" t="str">
        <f t="shared" si="247"/>
        <v>1</v>
      </c>
      <c r="U210" s="158" t="str">
        <f t="shared" si="247"/>
        <v>1</v>
      </c>
      <c r="V210" s="158" t="str">
        <f t="shared" si="247"/>
        <v>0</v>
      </c>
      <c r="W210" s="159" t="str">
        <f t="shared" si="247"/>
        <v>0</v>
      </c>
      <c r="X210" s="158" t="str">
        <f t="shared" si="248"/>
        <v>0</v>
      </c>
      <c r="Y210" s="158" t="str">
        <f t="shared" si="248"/>
        <v>0</v>
      </c>
      <c r="Z210" s="158" t="str">
        <f t="shared" si="248"/>
        <v>0</v>
      </c>
      <c r="AA210" s="159" t="str">
        <f t="shared" si="248"/>
        <v>1</v>
      </c>
      <c r="AB210" s="161" t="str">
        <f t="shared" si="248"/>
        <v>1</v>
      </c>
      <c r="AC210" s="161" t="str">
        <f t="shared" si="248"/>
        <v>0</v>
      </c>
      <c r="AD210" s="158" t="str">
        <f t="shared" si="248"/>
        <v>1</v>
      </c>
      <c r="AE210" s="159" t="str">
        <f t="shared" si="248"/>
        <v>1</v>
      </c>
      <c r="AF210" s="367" t="str">
        <f t="shared" si="249"/>
        <v>0</v>
      </c>
      <c r="AG210" s="162" t="str">
        <f t="shared" si="249"/>
        <v>0</v>
      </c>
      <c r="AH210" s="163" t="str">
        <f t="shared" si="249"/>
        <v>0</v>
      </c>
      <c r="AI210" s="165" t="str">
        <f t="shared" si="249"/>
        <v>0</v>
      </c>
      <c r="AJ210" s="164" t="str">
        <f t="shared" si="249"/>
        <v>0</v>
      </c>
      <c r="AK210" s="164" t="str">
        <f t="shared" si="249"/>
        <v>1</v>
      </c>
      <c r="AL210" s="289" t="str">
        <f t="shared" si="249"/>
        <v>1</v>
      </c>
      <c r="AM210" s="165" t="str">
        <f t="shared" si="249"/>
        <v>0</v>
      </c>
      <c r="AN210" s="230" t="str">
        <f t="shared" si="250"/>
        <v>0</v>
      </c>
      <c r="AO210" s="230" t="str">
        <f t="shared" si="250"/>
        <v>1</v>
      </c>
      <c r="AP210" s="230" t="str">
        <f t="shared" si="250"/>
        <v>0</v>
      </c>
      <c r="AQ210" s="231" t="str">
        <f t="shared" si="250"/>
        <v>1</v>
      </c>
      <c r="AR210" s="230" t="str">
        <f t="shared" si="250"/>
        <v>0</v>
      </c>
      <c r="AS210" s="230" t="str">
        <f t="shared" si="250"/>
        <v>1</v>
      </c>
      <c r="AT210" s="230" t="str">
        <f t="shared" si="250"/>
        <v>1</v>
      </c>
      <c r="AU210" s="231" t="str">
        <f t="shared" si="250"/>
        <v>1</v>
      </c>
      <c r="AV210" s="230" t="str">
        <f t="shared" si="251"/>
        <v>0</v>
      </c>
      <c r="AW210" s="232" t="str">
        <f t="shared" si="251"/>
        <v>0</v>
      </c>
      <c r="AX210" s="232" t="str">
        <f t="shared" si="251"/>
        <v>0</v>
      </c>
      <c r="AY210" s="233" t="str">
        <f t="shared" si="251"/>
        <v>0</v>
      </c>
      <c r="AZ210" s="232" t="str">
        <f t="shared" si="251"/>
        <v>0</v>
      </c>
      <c r="BA210" s="232" t="str">
        <f t="shared" si="251"/>
        <v>0</v>
      </c>
      <c r="BB210" s="232" t="str">
        <f t="shared" si="251"/>
        <v>0</v>
      </c>
      <c r="BC210" s="233" t="str">
        <f t="shared" si="251"/>
        <v>0</v>
      </c>
      <c r="BD210" s="168" t="str">
        <f t="shared" si="252"/>
        <v>0</v>
      </c>
      <c r="BE210" s="168" t="str">
        <f t="shared" si="252"/>
        <v>1</v>
      </c>
      <c r="BF210" s="168" t="str">
        <f t="shared" si="252"/>
        <v>1</v>
      </c>
      <c r="BG210" s="169" t="str">
        <f t="shared" si="252"/>
        <v>0</v>
      </c>
      <c r="BH210" s="168" t="str">
        <f t="shared" si="252"/>
        <v>0</v>
      </c>
      <c r="BI210" s="168" t="str">
        <f t="shared" si="252"/>
        <v>1</v>
      </c>
      <c r="BJ210" s="168" t="str">
        <f t="shared" si="252"/>
        <v>0</v>
      </c>
      <c r="BK210" s="169" t="str">
        <f t="shared" si="252"/>
        <v>0</v>
      </c>
      <c r="BL210" s="168" t="str">
        <f t="shared" si="253"/>
        <v>0</v>
      </c>
      <c r="BM210" s="168" t="str">
        <f t="shared" si="253"/>
        <v>0</v>
      </c>
      <c r="BN210" s="168" t="str">
        <f t="shared" si="253"/>
        <v>0</v>
      </c>
      <c r="BO210" s="169" t="str">
        <f t="shared" si="253"/>
        <v>0</v>
      </c>
      <c r="BP210" s="168" t="str">
        <f t="shared" si="253"/>
        <v>0</v>
      </c>
      <c r="BQ210" s="168" t="str">
        <f t="shared" si="253"/>
        <v>1</v>
      </c>
      <c r="BR210" s="168" t="str">
        <f t="shared" si="253"/>
        <v>1</v>
      </c>
      <c r="BS210" s="169" t="str">
        <f t="shared" si="253"/>
        <v>0</v>
      </c>
      <c r="BT210" s="302" t="str">
        <f t="shared" si="254"/>
        <v>0</v>
      </c>
      <c r="BU210" s="302" t="str">
        <f t="shared" si="254"/>
        <v>1</v>
      </c>
      <c r="BV210" s="302" t="str">
        <f t="shared" si="254"/>
        <v>1</v>
      </c>
      <c r="BW210" s="303" t="str">
        <f t="shared" si="254"/>
        <v>1</v>
      </c>
      <c r="BX210" s="302" t="str">
        <f t="shared" si="254"/>
        <v>1</v>
      </c>
      <c r="BY210" s="302" t="str">
        <f t="shared" si="254"/>
        <v>1</v>
      </c>
      <c r="BZ210" s="302" t="str">
        <f t="shared" si="254"/>
        <v>1</v>
      </c>
      <c r="CA210" s="303" t="str">
        <f t="shared" si="254"/>
        <v>0</v>
      </c>
      <c r="CB210" s="164" t="str">
        <f t="shared" si="255"/>
        <v>0</v>
      </c>
      <c r="CC210" s="289" t="str">
        <f t="shared" si="255"/>
        <v>1</v>
      </c>
      <c r="CD210" s="340" t="str">
        <f t="shared" si="255"/>
        <v>0</v>
      </c>
      <c r="CE210" s="341" t="str">
        <f t="shared" si="255"/>
        <v>0</v>
      </c>
      <c r="CF210" s="340" t="str">
        <f t="shared" si="255"/>
        <v>0</v>
      </c>
      <c r="CG210" s="340" t="str">
        <f t="shared" si="255"/>
        <v>0</v>
      </c>
      <c r="CH210" s="340" t="str">
        <f t="shared" si="255"/>
        <v>0</v>
      </c>
      <c r="CI210" s="341" t="str">
        <f t="shared" si="255"/>
        <v>0</v>
      </c>
      <c r="CL210" s="32" t="str">
        <f t="shared" si="288"/>
        <v>9C1B</v>
      </c>
      <c r="CM210" s="285">
        <f t="shared" si="256"/>
        <v>87</v>
      </c>
      <c r="CN210" s="285">
        <f t="shared" si="257"/>
        <v>97</v>
      </c>
      <c r="CO210" s="142">
        <f t="shared" si="258"/>
        <v>73.599999999999994</v>
      </c>
      <c r="CP210" s="142">
        <f t="shared" si="259"/>
        <v>23.111111111111107</v>
      </c>
      <c r="CQ210" s="154">
        <f t="shared" si="289"/>
        <v>3</v>
      </c>
      <c r="CS210" s="170">
        <f t="shared" si="260"/>
        <v>9</v>
      </c>
      <c r="CT210" s="23">
        <f t="shared" si="261"/>
        <v>12</v>
      </c>
      <c r="CU210" s="171">
        <f t="shared" si="262"/>
        <v>1</v>
      </c>
      <c r="CV210" s="23">
        <f t="shared" si="263"/>
        <v>11</v>
      </c>
      <c r="CW210" s="172">
        <f t="shared" si="264"/>
        <v>0</v>
      </c>
      <c r="CX210" s="24">
        <f t="shared" si="265"/>
        <v>6</v>
      </c>
      <c r="CY210" s="267">
        <f t="shared" si="266"/>
        <v>5</v>
      </c>
      <c r="CZ210" s="268">
        <f t="shared" si="267"/>
        <v>7</v>
      </c>
      <c r="DA210" s="267">
        <f t="shared" si="268"/>
        <v>0</v>
      </c>
      <c r="DB210" s="268">
        <f t="shared" si="269"/>
        <v>0</v>
      </c>
      <c r="DC210" s="173">
        <f t="shared" si="270"/>
        <v>6</v>
      </c>
      <c r="DD210" s="26">
        <f t="shared" si="271"/>
        <v>4</v>
      </c>
      <c r="DE210" s="173">
        <f t="shared" si="272"/>
        <v>0</v>
      </c>
      <c r="DF210" s="26">
        <f t="shared" si="273"/>
        <v>6</v>
      </c>
      <c r="DG210" s="326">
        <f t="shared" si="274"/>
        <v>7</v>
      </c>
      <c r="DH210" s="327">
        <f t="shared" si="275"/>
        <v>14</v>
      </c>
      <c r="DI210" s="172">
        <f t="shared" si="276"/>
        <v>4</v>
      </c>
      <c r="DJ210" s="24">
        <f t="shared" si="277"/>
        <v>0</v>
      </c>
      <c r="DK210" s="172"/>
      <c r="DL210" s="19">
        <f t="shared" si="278"/>
        <v>156</v>
      </c>
      <c r="DM210" s="19">
        <f t="shared" si="279"/>
        <v>27</v>
      </c>
      <c r="DN210" s="174">
        <f t="shared" si="280"/>
        <v>6</v>
      </c>
      <c r="DO210" s="278">
        <f t="shared" si="281"/>
        <v>87</v>
      </c>
      <c r="DP210" s="278">
        <f t="shared" si="282"/>
        <v>0</v>
      </c>
      <c r="DQ210" s="20">
        <f t="shared" si="283"/>
        <v>100</v>
      </c>
      <c r="DR210" s="20">
        <f t="shared" si="284"/>
        <v>6</v>
      </c>
      <c r="DS210" s="337">
        <f t="shared" si="285"/>
        <v>126</v>
      </c>
      <c r="DT210" s="174">
        <f t="shared" si="286"/>
        <v>64</v>
      </c>
      <c r="DU210" s="172">
        <f t="shared" si="287"/>
        <v>126</v>
      </c>
    </row>
    <row r="211" spans="1:125">
      <c r="A211" s="408" t="s">
        <v>681</v>
      </c>
      <c r="B211" s="408" t="s">
        <v>638</v>
      </c>
      <c r="C211" s="154">
        <f t="shared" si="234"/>
        <v>17</v>
      </c>
      <c r="D211" s="167">
        <f t="shared" si="235"/>
        <v>68</v>
      </c>
      <c r="E211" s="166" t="str">
        <f t="shared" si="236"/>
        <v>9C</v>
      </c>
      <c r="F211" s="367" t="str">
        <f t="shared" si="237"/>
        <v>1B</v>
      </c>
      <c r="G211" s="367" t="str">
        <f t="shared" si="238"/>
        <v>08</v>
      </c>
      <c r="H211" s="367" t="str">
        <f t="shared" si="239"/>
        <v>57</v>
      </c>
      <c r="I211" s="367" t="str">
        <f t="shared" si="240"/>
        <v>00</v>
      </c>
      <c r="J211" s="367" t="str">
        <f t="shared" si="241"/>
        <v>65</v>
      </c>
      <c r="K211" s="367" t="str">
        <f t="shared" si="242"/>
        <v>06</v>
      </c>
      <c r="L211" s="367" t="str">
        <f t="shared" si="243"/>
        <v>81</v>
      </c>
      <c r="M211" s="367" t="str">
        <f t="shared" si="244"/>
        <v>4</v>
      </c>
      <c r="N211" s="367" t="str">
        <f t="shared" si="245"/>
        <v/>
      </c>
      <c r="O211" s="156" t="str">
        <f t="shared" si="246"/>
        <v/>
      </c>
      <c r="P211" s="157" t="str">
        <f t="shared" si="247"/>
        <v>1</v>
      </c>
      <c r="Q211" s="158" t="str">
        <f t="shared" si="247"/>
        <v>0</v>
      </c>
      <c r="R211" s="158" t="str">
        <f t="shared" si="247"/>
        <v>0</v>
      </c>
      <c r="S211" s="159" t="str">
        <f t="shared" si="247"/>
        <v>1</v>
      </c>
      <c r="T211" s="158" t="str">
        <f t="shared" si="247"/>
        <v>1</v>
      </c>
      <c r="U211" s="158" t="str">
        <f t="shared" si="247"/>
        <v>1</v>
      </c>
      <c r="V211" s="158" t="str">
        <f t="shared" si="247"/>
        <v>0</v>
      </c>
      <c r="W211" s="159" t="str">
        <f t="shared" si="247"/>
        <v>0</v>
      </c>
      <c r="X211" s="158" t="str">
        <f t="shared" si="248"/>
        <v>0</v>
      </c>
      <c r="Y211" s="158" t="str">
        <f t="shared" si="248"/>
        <v>0</v>
      </c>
      <c r="Z211" s="158" t="str">
        <f t="shared" si="248"/>
        <v>0</v>
      </c>
      <c r="AA211" s="159" t="str">
        <f t="shared" si="248"/>
        <v>1</v>
      </c>
      <c r="AB211" s="161" t="str">
        <f t="shared" si="248"/>
        <v>1</v>
      </c>
      <c r="AC211" s="161" t="str">
        <f t="shared" si="248"/>
        <v>0</v>
      </c>
      <c r="AD211" s="158" t="str">
        <f t="shared" si="248"/>
        <v>1</v>
      </c>
      <c r="AE211" s="159" t="str">
        <f t="shared" si="248"/>
        <v>1</v>
      </c>
      <c r="AF211" s="367" t="str">
        <f t="shared" si="249"/>
        <v>0</v>
      </c>
      <c r="AG211" s="162" t="str">
        <f t="shared" si="249"/>
        <v>0</v>
      </c>
      <c r="AH211" s="163" t="str">
        <f t="shared" si="249"/>
        <v>0</v>
      </c>
      <c r="AI211" s="165" t="str">
        <f t="shared" si="249"/>
        <v>0</v>
      </c>
      <c r="AJ211" s="164" t="str">
        <f t="shared" si="249"/>
        <v>1</v>
      </c>
      <c r="AK211" s="164" t="str">
        <f t="shared" si="249"/>
        <v>0</v>
      </c>
      <c r="AL211" s="289" t="str">
        <f t="shared" si="249"/>
        <v>0</v>
      </c>
      <c r="AM211" s="165" t="str">
        <f t="shared" si="249"/>
        <v>0</v>
      </c>
      <c r="AN211" s="230" t="str">
        <f t="shared" si="250"/>
        <v>0</v>
      </c>
      <c r="AO211" s="230" t="str">
        <f t="shared" si="250"/>
        <v>1</v>
      </c>
      <c r="AP211" s="230" t="str">
        <f t="shared" si="250"/>
        <v>0</v>
      </c>
      <c r="AQ211" s="231" t="str">
        <f t="shared" si="250"/>
        <v>1</v>
      </c>
      <c r="AR211" s="230" t="str">
        <f t="shared" si="250"/>
        <v>0</v>
      </c>
      <c r="AS211" s="230" t="str">
        <f t="shared" si="250"/>
        <v>1</v>
      </c>
      <c r="AT211" s="230" t="str">
        <f t="shared" si="250"/>
        <v>1</v>
      </c>
      <c r="AU211" s="231" t="str">
        <f t="shared" si="250"/>
        <v>1</v>
      </c>
      <c r="AV211" s="230" t="str">
        <f t="shared" si="251"/>
        <v>0</v>
      </c>
      <c r="AW211" s="232" t="str">
        <f t="shared" si="251"/>
        <v>0</v>
      </c>
      <c r="AX211" s="232" t="str">
        <f t="shared" si="251"/>
        <v>0</v>
      </c>
      <c r="AY211" s="233" t="str">
        <f t="shared" si="251"/>
        <v>0</v>
      </c>
      <c r="AZ211" s="232" t="str">
        <f t="shared" si="251"/>
        <v>0</v>
      </c>
      <c r="BA211" s="232" t="str">
        <f t="shared" si="251"/>
        <v>0</v>
      </c>
      <c r="BB211" s="232" t="str">
        <f t="shared" si="251"/>
        <v>0</v>
      </c>
      <c r="BC211" s="233" t="str">
        <f t="shared" si="251"/>
        <v>0</v>
      </c>
      <c r="BD211" s="168" t="str">
        <f t="shared" si="252"/>
        <v>0</v>
      </c>
      <c r="BE211" s="168" t="str">
        <f t="shared" si="252"/>
        <v>1</v>
      </c>
      <c r="BF211" s="168" t="str">
        <f t="shared" si="252"/>
        <v>1</v>
      </c>
      <c r="BG211" s="169" t="str">
        <f t="shared" si="252"/>
        <v>0</v>
      </c>
      <c r="BH211" s="168" t="str">
        <f t="shared" si="252"/>
        <v>0</v>
      </c>
      <c r="BI211" s="168" t="str">
        <f t="shared" si="252"/>
        <v>1</v>
      </c>
      <c r="BJ211" s="168" t="str">
        <f t="shared" si="252"/>
        <v>0</v>
      </c>
      <c r="BK211" s="169" t="str">
        <f t="shared" si="252"/>
        <v>1</v>
      </c>
      <c r="BL211" s="168" t="str">
        <f t="shared" si="253"/>
        <v>0</v>
      </c>
      <c r="BM211" s="168" t="str">
        <f t="shared" si="253"/>
        <v>0</v>
      </c>
      <c r="BN211" s="168" t="str">
        <f t="shared" si="253"/>
        <v>0</v>
      </c>
      <c r="BO211" s="169" t="str">
        <f t="shared" si="253"/>
        <v>0</v>
      </c>
      <c r="BP211" s="168" t="str">
        <f t="shared" si="253"/>
        <v>0</v>
      </c>
      <c r="BQ211" s="168" t="str">
        <f t="shared" si="253"/>
        <v>1</v>
      </c>
      <c r="BR211" s="168" t="str">
        <f t="shared" si="253"/>
        <v>1</v>
      </c>
      <c r="BS211" s="169" t="str">
        <f t="shared" si="253"/>
        <v>0</v>
      </c>
      <c r="BT211" s="302" t="str">
        <f t="shared" si="254"/>
        <v>1</v>
      </c>
      <c r="BU211" s="302" t="str">
        <f t="shared" si="254"/>
        <v>0</v>
      </c>
      <c r="BV211" s="302" t="str">
        <f t="shared" si="254"/>
        <v>0</v>
      </c>
      <c r="BW211" s="303" t="str">
        <f t="shared" si="254"/>
        <v>0</v>
      </c>
      <c r="BX211" s="302" t="str">
        <f t="shared" si="254"/>
        <v>0</v>
      </c>
      <c r="BY211" s="302" t="str">
        <f t="shared" si="254"/>
        <v>0</v>
      </c>
      <c r="BZ211" s="302" t="str">
        <f t="shared" si="254"/>
        <v>0</v>
      </c>
      <c r="CA211" s="303" t="str">
        <f t="shared" si="254"/>
        <v>1</v>
      </c>
      <c r="CB211" s="164" t="str">
        <f t="shared" si="255"/>
        <v>0</v>
      </c>
      <c r="CC211" s="289" t="str">
        <f t="shared" si="255"/>
        <v>1</v>
      </c>
      <c r="CD211" s="340" t="str">
        <f t="shared" si="255"/>
        <v>0</v>
      </c>
      <c r="CE211" s="341" t="str">
        <f t="shared" si="255"/>
        <v>0</v>
      </c>
      <c r="CF211" s="340" t="str">
        <f t="shared" si="255"/>
        <v>0</v>
      </c>
      <c r="CG211" s="340" t="str">
        <f t="shared" si="255"/>
        <v>0</v>
      </c>
      <c r="CH211" s="340" t="str">
        <f t="shared" si="255"/>
        <v>0</v>
      </c>
      <c r="CI211" s="341" t="str">
        <f t="shared" si="255"/>
        <v>0</v>
      </c>
      <c r="CL211" s="32" t="str">
        <f t="shared" si="288"/>
        <v>9C1B</v>
      </c>
      <c r="CM211" s="285">
        <f t="shared" si="256"/>
        <v>87</v>
      </c>
      <c r="CN211" s="285">
        <f t="shared" si="257"/>
        <v>97</v>
      </c>
      <c r="CO211" s="142">
        <f t="shared" si="258"/>
        <v>73.7</v>
      </c>
      <c r="CP211" s="142">
        <f t="shared" si="259"/>
        <v>23.166666666666668</v>
      </c>
      <c r="CQ211" s="154">
        <f t="shared" si="289"/>
        <v>4</v>
      </c>
      <c r="CS211" s="170">
        <f t="shared" si="260"/>
        <v>9</v>
      </c>
      <c r="CT211" s="23">
        <f t="shared" si="261"/>
        <v>12</v>
      </c>
      <c r="CU211" s="171">
        <f t="shared" si="262"/>
        <v>1</v>
      </c>
      <c r="CV211" s="23">
        <f t="shared" si="263"/>
        <v>11</v>
      </c>
      <c r="CW211" s="172">
        <f t="shared" si="264"/>
        <v>0</v>
      </c>
      <c r="CX211" s="24">
        <f t="shared" si="265"/>
        <v>8</v>
      </c>
      <c r="CY211" s="267">
        <f t="shared" si="266"/>
        <v>5</v>
      </c>
      <c r="CZ211" s="268">
        <f t="shared" si="267"/>
        <v>7</v>
      </c>
      <c r="DA211" s="267">
        <f t="shared" si="268"/>
        <v>0</v>
      </c>
      <c r="DB211" s="268">
        <f t="shared" si="269"/>
        <v>0</v>
      </c>
      <c r="DC211" s="173">
        <f t="shared" si="270"/>
        <v>6</v>
      </c>
      <c r="DD211" s="26">
        <f t="shared" si="271"/>
        <v>5</v>
      </c>
      <c r="DE211" s="173">
        <f t="shared" si="272"/>
        <v>0</v>
      </c>
      <c r="DF211" s="26">
        <f t="shared" si="273"/>
        <v>6</v>
      </c>
      <c r="DG211" s="326">
        <f t="shared" si="274"/>
        <v>8</v>
      </c>
      <c r="DH211" s="327">
        <f t="shared" si="275"/>
        <v>1</v>
      </c>
      <c r="DI211" s="172">
        <f t="shared" si="276"/>
        <v>4</v>
      </c>
      <c r="DJ211" s="24">
        <f t="shared" si="277"/>
        <v>0</v>
      </c>
      <c r="DK211" s="172"/>
      <c r="DL211" s="19">
        <f t="shared" si="278"/>
        <v>156</v>
      </c>
      <c r="DM211" s="19">
        <f t="shared" si="279"/>
        <v>27</v>
      </c>
      <c r="DN211" s="174">
        <f t="shared" si="280"/>
        <v>8</v>
      </c>
      <c r="DO211" s="278">
        <f t="shared" si="281"/>
        <v>87</v>
      </c>
      <c r="DP211" s="278">
        <f t="shared" si="282"/>
        <v>0</v>
      </c>
      <c r="DQ211" s="20">
        <f t="shared" si="283"/>
        <v>101</v>
      </c>
      <c r="DR211" s="20">
        <f t="shared" si="284"/>
        <v>6</v>
      </c>
      <c r="DS211" s="337">
        <f t="shared" si="285"/>
        <v>129</v>
      </c>
      <c r="DT211" s="174">
        <f t="shared" si="286"/>
        <v>64</v>
      </c>
      <c r="DU211" s="172">
        <f t="shared" si="287"/>
        <v>129</v>
      </c>
    </row>
    <row r="212" spans="1:125">
      <c r="A212" s="408" t="s">
        <v>682</v>
      </c>
      <c r="B212" s="408" t="s">
        <v>683</v>
      </c>
      <c r="C212" s="154">
        <f t="shared" si="234"/>
        <v>17</v>
      </c>
      <c r="D212" s="167">
        <f t="shared" si="235"/>
        <v>68</v>
      </c>
      <c r="E212" s="166" t="str">
        <f t="shared" si="236"/>
        <v>9C</v>
      </c>
      <c r="F212" s="367" t="str">
        <f t="shared" si="237"/>
        <v>1B</v>
      </c>
      <c r="G212" s="367" t="str">
        <f t="shared" si="238"/>
        <v>0A</v>
      </c>
      <c r="H212" s="367" t="str">
        <f t="shared" si="239"/>
        <v>57</v>
      </c>
      <c r="I212" s="367" t="str">
        <f t="shared" si="240"/>
        <v>00</v>
      </c>
      <c r="J212" s="367" t="str">
        <f t="shared" si="241"/>
        <v>65</v>
      </c>
      <c r="K212" s="367" t="str">
        <f t="shared" si="242"/>
        <v>06</v>
      </c>
      <c r="L212" s="367" t="str">
        <f t="shared" si="243"/>
        <v>83</v>
      </c>
      <c r="M212" s="367" t="str">
        <f t="shared" si="244"/>
        <v>4</v>
      </c>
      <c r="N212" s="367" t="str">
        <f t="shared" si="245"/>
        <v/>
      </c>
      <c r="O212" s="156" t="str">
        <f t="shared" si="246"/>
        <v/>
      </c>
      <c r="P212" s="157" t="str">
        <f t="shared" si="247"/>
        <v>1</v>
      </c>
      <c r="Q212" s="158" t="str">
        <f t="shared" si="247"/>
        <v>0</v>
      </c>
      <c r="R212" s="158" t="str">
        <f t="shared" si="247"/>
        <v>0</v>
      </c>
      <c r="S212" s="159" t="str">
        <f t="shared" si="247"/>
        <v>1</v>
      </c>
      <c r="T212" s="158" t="str">
        <f t="shared" si="247"/>
        <v>1</v>
      </c>
      <c r="U212" s="158" t="str">
        <f t="shared" si="247"/>
        <v>1</v>
      </c>
      <c r="V212" s="158" t="str">
        <f t="shared" si="247"/>
        <v>0</v>
      </c>
      <c r="W212" s="159" t="str">
        <f t="shared" si="247"/>
        <v>0</v>
      </c>
      <c r="X212" s="158" t="str">
        <f t="shared" si="248"/>
        <v>0</v>
      </c>
      <c r="Y212" s="158" t="str">
        <f t="shared" si="248"/>
        <v>0</v>
      </c>
      <c r="Z212" s="158" t="str">
        <f t="shared" si="248"/>
        <v>0</v>
      </c>
      <c r="AA212" s="159" t="str">
        <f t="shared" si="248"/>
        <v>1</v>
      </c>
      <c r="AB212" s="161" t="str">
        <f t="shared" si="248"/>
        <v>1</v>
      </c>
      <c r="AC212" s="161" t="str">
        <f t="shared" si="248"/>
        <v>0</v>
      </c>
      <c r="AD212" s="158" t="str">
        <f t="shared" si="248"/>
        <v>1</v>
      </c>
      <c r="AE212" s="159" t="str">
        <f t="shared" si="248"/>
        <v>1</v>
      </c>
      <c r="AF212" s="367" t="str">
        <f t="shared" si="249"/>
        <v>0</v>
      </c>
      <c r="AG212" s="162" t="str">
        <f t="shared" si="249"/>
        <v>0</v>
      </c>
      <c r="AH212" s="163" t="str">
        <f t="shared" si="249"/>
        <v>0</v>
      </c>
      <c r="AI212" s="165" t="str">
        <f t="shared" si="249"/>
        <v>0</v>
      </c>
      <c r="AJ212" s="164" t="str">
        <f t="shared" si="249"/>
        <v>1</v>
      </c>
      <c r="AK212" s="164" t="str">
        <f t="shared" si="249"/>
        <v>0</v>
      </c>
      <c r="AL212" s="289" t="str">
        <f t="shared" si="249"/>
        <v>1</v>
      </c>
      <c r="AM212" s="165" t="str">
        <f t="shared" si="249"/>
        <v>0</v>
      </c>
      <c r="AN212" s="230" t="str">
        <f t="shared" si="250"/>
        <v>0</v>
      </c>
      <c r="AO212" s="230" t="str">
        <f t="shared" si="250"/>
        <v>1</v>
      </c>
      <c r="AP212" s="230" t="str">
        <f t="shared" si="250"/>
        <v>0</v>
      </c>
      <c r="AQ212" s="231" t="str">
        <f t="shared" si="250"/>
        <v>1</v>
      </c>
      <c r="AR212" s="230" t="str">
        <f t="shared" si="250"/>
        <v>0</v>
      </c>
      <c r="AS212" s="230" t="str">
        <f t="shared" si="250"/>
        <v>1</v>
      </c>
      <c r="AT212" s="230" t="str">
        <f t="shared" si="250"/>
        <v>1</v>
      </c>
      <c r="AU212" s="231" t="str">
        <f t="shared" si="250"/>
        <v>1</v>
      </c>
      <c r="AV212" s="230" t="str">
        <f t="shared" si="251"/>
        <v>0</v>
      </c>
      <c r="AW212" s="232" t="str">
        <f t="shared" si="251"/>
        <v>0</v>
      </c>
      <c r="AX212" s="232" t="str">
        <f t="shared" si="251"/>
        <v>0</v>
      </c>
      <c r="AY212" s="233" t="str">
        <f t="shared" si="251"/>
        <v>0</v>
      </c>
      <c r="AZ212" s="232" t="str">
        <f t="shared" si="251"/>
        <v>0</v>
      </c>
      <c r="BA212" s="232" t="str">
        <f t="shared" si="251"/>
        <v>0</v>
      </c>
      <c r="BB212" s="232" t="str">
        <f t="shared" si="251"/>
        <v>0</v>
      </c>
      <c r="BC212" s="233" t="str">
        <f t="shared" si="251"/>
        <v>0</v>
      </c>
      <c r="BD212" s="168" t="str">
        <f t="shared" si="252"/>
        <v>0</v>
      </c>
      <c r="BE212" s="168" t="str">
        <f t="shared" si="252"/>
        <v>1</v>
      </c>
      <c r="BF212" s="168" t="str">
        <f t="shared" si="252"/>
        <v>1</v>
      </c>
      <c r="BG212" s="169" t="str">
        <f t="shared" si="252"/>
        <v>0</v>
      </c>
      <c r="BH212" s="168" t="str">
        <f t="shared" si="252"/>
        <v>0</v>
      </c>
      <c r="BI212" s="168" t="str">
        <f t="shared" si="252"/>
        <v>1</v>
      </c>
      <c r="BJ212" s="168" t="str">
        <f t="shared" si="252"/>
        <v>0</v>
      </c>
      <c r="BK212" s="169" t="str">
        <f t="shared" si="252"/>
        <v>1</v>
      </c>
      <c r="BL212" s="168" t="str">
        <f t="shared" si="253"/>
        <v>0</v>
      </c>
      <c r="BM212" s="168" t="str">
        <f t="shared" si="253"/>
        <v>0</v>
      </c>
      <c r="BN212" s="168" t="str">
        <f t="shared" si="253"/>
        <v>0</v>
      </c>
      <c r="BO212" s="169" t="str">
        <f t="shared" si="253"/>
        <v>0</v>
      </c>
      <c r="BP212" s="168" t="str">
        <f t="shared" si="253"/>
        <v>0</v>
      </c>
      <c r="BQ212" s="168" t="str">
        <f t="shared" si="253"/>
        <v>1</v>
      </c>
      <c r="BR212" s="168" t="str">
        <f t="shared" si="253"/>
        <v>1</v>
      </c>
      <c r="BS212" s="169" t="str">
        <f t="shared" si="253"/>
        <v>0</v>
      </c>
      <c r="BT212" s="302" t="str">
        <f t="shared" si="254"/>
        <v>1</v>
      </c>
      <c r="BU212" s="302" t="str">
        <f t="shared" si="254"/>
        <v>0</v>
      </c>
      <c r="BV212" s="302" t="str">
        <f t="shared" si="254"/>
        <v>0</v>
      </c>
      <c r="BW212" s="303" t="str">
        <f t="shared" si="254"/>
        <v>0</v>
      </c>
      <c r="BX212" s="302" t="str">
        <f t="shared" si="254"/>
        <v>0</v>
      </c>
      <c r="BY212" s="302" t="str">
        <f t="shared" si="254"/>
        <v>0</v>
      </c>
      <c r="BZ212" s="302" t="str">
        <f t="shared" si="254"/>
        <v>1</v>
      </c>
      <c r="CA212" s="303" t="str">
        <f t="shared" si="254"/>
        <v>1</v>
      </c>
      <c r="CB212" s="164" t="str">
        <f t="shared" si="255"/>
        <v>0</v>
      </c>
      <c r="CC212" s="289" t="str">
        <f t="shared" si="255"/>
        <v>1</v>
      </c>
      <c r="CD212" s="340" t="str">
        <f t="shared" si="255"/>
        <v>0</v>
      </c>
      <c r="CE212" s="341" t="str">
        <f t="shared" si="255"/>
        <v>0</v>
      </c>
      <c r="CF212" s="340" t="str">
        <f t="shared" si="255"/>
        <v>0</v>
      </c>
      <c r="CG212" s="340" t="str">
        <f t="shared" si="255"/>
        <v>0</v>
      </c>
      <c r="CH212" s="340" t="str">
        <f t="shared" si="255"/>
        <v>0</v>
      </c>
      <c r="CI212" s="341" t="str">
        <f t="shared" si="255"/>
        <v>0</v>
      </c>
      <c r="CL212" s="32" t="str">
        <f t="shared" si="288"/>
        <v>9C1B</v>
      </c>
      <c r="CM212" s="285">
        <f t="shared" si="256"/>
        <v>87</v>
      </c>
      <c r="CN212" s="285">
        <f t="shared" si="257"/>
        <v>97</v>
      </c>
      <c r="CO212" s="142">
        <f t="shared" si="258"/>
        <v>73.7</v>
      </c>
      <c r="CP212" s="142">
        <f t="shared" si="259"/>
        <v>23.166666666666668</v>
      </c>
      <c r="CQ212" s="154">
        <f t="shared" si="289"/>
        <v>5</v>
      </c>
      <c r="CS212" s="170">
        <f t="shared" si="260"/>
        <v>9</v>
      </c>
      <c r="CT212" s="23">
        <f t="shared" si="261"/>
        <v>12</v>
      </c>
      <c r="CU212" s="171">
        <f t="shared" si="262"/>
        <v>1</v>
      </c>
      <c r="CV212" s="23">
        <f t="shared" si="263"/>
        <v>11</v>
      </c>
      <c r="CW212" s="172">
        <f t="shared" si="264"/>
        <v>0</v>
      </c>
      <c r="CX212" s="24">
        <f t="shared" si="265"/>
        <v>10</v>
      </c>
      <c r="CY212" s="267">
        <f t="shared" si="266"/>
        <v>5</v>
      </c>
      <c r="CZ212" s="268">
        <f t="shared" si="267"/>
        <v>7</v>
      </c>
      <c r="DA212" s="267">
        <f t="shared" si="268"/>
        <v>0</v>
      </c>
      <c r="DB212" s="268">
        <f t="shared" si="269"/>
        <v>0</v>
      </c>
      <c r="DC212" s="173">
        <f t="shared" si="270"/>
        <v>6</v>
      </c>
      <c r="DD212" s="26">
        <f t="shared" si="271"/>
        <v>5</v>
      </c>
      <c r="DE212" s="173">
        <f t="shared" si="272"/>
        <v>0</v>
      </c>
      <c r="DF212" s="26">
        <f t="shared" si="273"/>
        <v>6</v>
      </c>
      <c r="DG212" s="326">
        <f t="shared" si="274"/>
        <v>8</v>
      </c>
      <c r="DH212" s="327">
        <f t="shared" si="275"/>
        <v>3</v>
      </c>
      <c r="DI212" s="172">
        <f t="shared" si="276"/>
        <v>4</v>
      </c>
      <c r="DJ212" s="24">
        <f t="shared" si="277"/>
        <v>0</v>
      </c>
      <c r="DK212" s="172"/>
      <c r="DL212" s="19">
        <f t="shared" si="278"/>
        <v>156</v>
      </c>
      <c r="DM212" s="19">
        <f t="shared" si="279"/>
        <v>27</v>
      </c>
      <c r="DN212" s="174">
        <f t="shared" si="280"/>
        <v>10</v>
      </c>
      <c r="DO212" s="278">
        <f t="shared" si="281"/>
        <v>87</v>
      </c>
      <c r="DP212" s="278">
        <f t="shared" si="282"/>
        <v>0</v>
      </c>
      <c r="DQ212" s="20">
        <f t="shared" si="283"/>
        <v>101</v>
      </c>
      <c r="DR212" s="20">
        <f t="shared" si="284"/>
        <v>6</v>
      </c>
      <c r="DS212" s="337">
        <f t="shared" si="285"/>
        <v>131</v>
      </c>
      <c r="DT212" s="174">
        <f t="shared" si="286"/>
        <v>64</v>
      </c>
      <c r="DU212" s="172">
        <f t="shared" si="287"/>
        <v>131</v>
      </c>
    </row>
    <row r="213" spans="1:125">
      <c r="A213" s="408" t="s">
        <v>684</v>
      </c>
      <c r="B213" s="408" t="s">
        <v>685</v>
      </c>
      <c r="C213" s="154">
        <f t="shared" si="234"/>
        <v>17</v>
      </c>
      <c r="D213" s="167">
        <f t="shared" si="235"/>
        <v>68</v>
      </c>
      <c r="E213" s="166" t="str">
        <f t="shared" si="236"/>
        <v>9C</v>
      </c>
      <c r="F213" s="367" t="str">
        <f t="shared" si="237"/>
        <v>1B</v>
      </c>
      <c r="G213" s="367" t="str">
        <f t="shared" si="238"/>
        <v>00</v>
      </c>
      <c r="H213" s="367" t="str">
        <f t="shared" si="239"/>
        <v>57</v>
      </c>
      <c r="I213" s="367" t="str">
        <f t="shared" si="240"/>
        <v>00</v>
      </c>
      <c r="J213" s="367" t="str">
        <f t="shared" si="241"/>
        <v>60</v>
      </c>
      <c r="K213" s="367" t="str">
        <f t="shared" si="242"/>
        <v>06</v>
      </c>
      <c r="L213" s="367" t="str">
        <f t="shared" si="243"/>
        <v>74</v>
      </c>
      <c r="M213" s="367" t="str">
        <f t="shared" si="244"/>
        <v>4</v>
      </c>
      <c r="N213" s="367" t="str">
        <f t="shared" si="245"/>
        <v/>
      </c>
      <c r="O213" s="156" t="str">
        <f t="shared" si="246"/>
        <v/>
      </c>
      <c r="P213" s="157" t="str">
        <f t="shared" si="247"/>
        <v>1</v>
      </c>
      <c r="Q213" s="158" t="str">
        <f t="shared" si="247"/>
        <v>0</v>
      </c>
      <c r="R213" s="158" t="str">
        <f t="shared" si="247"/>
        <v>0</v>
      </c>
      <c r="S213" s="159" t="str">
        <f t="shared" si="247"/>
        <v>1</v>
      </c>
      <c r="T213" s="158" t="str">
        <f t="shared" si="247"/>
        <v>1</v>
      </c>
      <c r="U213" s="158" t="str">
        <f t="shared" si="247"/>
        <v>1</v>
      </c>
      <c r="V213" s="158" t="str">
        <f t="shared" si="247"/>
        <v>0</v>
      </c>
      <c r="W213" s="159" t="str">
        <f t="shared" si="247"/>
        <v>0</v>
      </c>
      <c r="X213" s="158" t="str">
        <f t="shared" si="248"/>
        <v>0</v>
      </c>
      <c r="Y213" s="158" t="str">
        <f t="shared" si="248"/>
        <v>0</v>
      </c>
      <c r="Z213" s="158" t="str">
        <f t="shared" si="248"/>
        <v>0</v>
      </c>
      <c r="AA213" s="159" t="str">
        <f t="shared" si="248"/>
        <v>1</v>
      </c>
      <c r="AB213" s="161" t="str">
        <f t="shared" si="248"/>
        <v>1</v>
      </c>
      <c r="AC213" s="161" t="str">
        <f t="shared" si="248"/>
        <v>0</v>
      </c>
      <c r="AD213" s="158" t="str">
        <f t="shared" si="248"/>
        <v>1</v>
      </c>
      <c r="AE213" s="159" t="str">
        <f t="shared" si="248"/>
        <v>1</v>
      </c>
      <c r="AF213" s="367" t="str">
        <f t="shared" si="249"/>
        <v>0</v>
      </c>
      <c r="AG213" s="162" t="str">
        <f t="shared" si="249"/>
        <v>0</v>
      </c>
      <c r="AH213" s="163" t="str">
        <f t="shared" si="249"/>
        <v>0</v>
      </c>
      <c r="AI213" s="165" t="str">
        <f t="shared" si="249"/>
        <v>0</v>
      </c>
      <c r="AJ213" s="164" t="str">
        <f t="shared" si="249"/>
        <v>0</v>
      </c>
      <c r="AK213" s="164" t="str">
        <f t="shared" si="249"/>
        <v>0</v>
      </c>
      <c r="AL213" s="289" t="str">
        <f t="shared" si="249"/>
        <v>0</v>
      </c>
      <c r="AM213" s="165" t="str">
        <f t="shared" si="249"/>
        <v>0</v>
      </c>
      <c r="AN213" s="230" t="str">
        <f t="shared" si="250"/>
        <v>0</v>
      </c>
      <c r="AO213" s="230" t="str">
        <f t="shared" si="250"/>
        <v>1</v>
      </c>
      <c r="AP213" s="230" t="str">
        <f t="shared" si="250"/>
        <v>0</v>
      </c>
      <c r="AQ213" s="231" t="str">
        <f t="shared" si="250"/>
        <v>1</v>
      </c>
      <c r="AR213" s="230" t="str">
        <f t="shared" si="250"/>
        <v>0</v>
      </c>
      <c r="AS213" s="230" t="str">
        <f t="shared" si="250"/>
        <v>1</v>
      </c>
      <c r="AT213" s="230" t="str">
        <f t="shared" si="250"/>
        <v>1</v>
      </c>
      <c r="AU213" s="231" t="str">
        <f t="shared" si="250"/>
        <v>1</v>
      </c>
      <c r="AV213" s="230" t="str">
        <f t="shared" si="251"/>
        <v>0</v>
      </c>
      <c r="AW213" s="232" t="str">
        <f t="shared" si="251"/>
        <v>0</v>
      </c>
      <c r="AX213" s="232" t="str">
        <f t="shared" si="251"/>
        <v>0</v>
      </c>
      <c r="AY213" s="233" t="str">
        <f t="shared" si="251"/>
        <v>0</v>
      </c>
      <c r="AZ213" s="232" t="str">
        <f t="shared" si="251"/>
        <v>0</v>
      </c>
      <c r="BA213" s="232" t="str">
        <f t="shared" si="251"/>
        <v>0</v>
      </c>
      <c r="BB213" s="232" t="str">
        <f t="shared" si="251"/>
        <v>0</v>
      </c>
      <c r="BC213" s="233" t="str">
        <f t="shared" si="251"/>
        <v>0</v>
      </c>
      <c r="BD213" s="168" t="str">
        <f t="shared" si="252"/>
        <v>0</v>
      </c>
      <c r="BE213" s="168" t="str">
        <f t="shared" si="252"/>
        <v>1</v>
      </c>
      <c r="BF213" s="168" t="str">
        <f t="shared" si="252"/>
        <v>1</v>
      </c>
      <c r="BG213" s="169" t="str">
        <f t="shared" si="252"/>
        <v>0</v>
      </c>
      <c r="BH213" s="168" t="str">
        <f t="shared" si="252"/>
        <v>0</v>
      </c>
      <c r="BI213" s="168" t="str">
        <f t="shared" si="252"/>
        <v>0</v>
      </c>
      <c r="BJ213" s="168" t="str">
        <f t="shared" si="252"/>
        <v>0</v>
      </c>
      <c r="BK213" s="169" t="str">
        <f t="shared" si="252"/>
        <v>0</v>
      </c>
      <c r="BL213" s="168" t="str">
        <f t="shared" si="253"/>
        <v>0</v>
      </c>
      <c r="BM213" s="168" t="str">
        <f t="shared" si="253"/>
        <v>0</v>
      </c>
      <c r="BN213" s="168" t="str">
        <f t="shared" si="253"/>
        <v>0</v>
      </c>
      <c r="BO213" s="169" t="str">
        <f t="shared" si="253"/>
        <v>0</v>
      </c>
      <c r="BP213" s="168" t="str">
        <f t="shared" si="253"/>
        <v>0</v>
      </c>
      <c r="BQ213" s="168" t="str">
        <f t="shared" si="253"/>
        <v>1</v>
      </c>
      <c r="BR213" s="168" t="str">
        <f t="shared" si="253"/>
        <v>1</v>
      </c>
      <c r="BS213" s="169" t="str">
        <f t="shared" si="253"/>
        <v>0</v>
      </c>
      <c r="BT213" s="302" t="str">
        <f t="shared" si="254"/>
        <v>0</v>
      </c>
      <c r="BU213" s="302" t="str">
        <f t="shared" si="254"/>
        <v>1</v>
      </c>
      <c r="BV213" s="302" t="str">
        <f t="shared" si="254"/>
        <v>1</v>
      </c>
      <c r="BW213" s="303" t="str">
        <f t="shared" si="254"/>
        <v>1</v>
      </c>
      <c r="BX213" s="302" t="str">
        <f t="shared" si="254"/>
        <v>0</v>
      </c>
      <c r="BY213" s="302" t="str">
        <f t="shared" si="254"/>
        <v>1</v>
      </c>
      <c r="BZ213" s="302" t="str">
        <f t="shared" si="254"/>
        <v>0</v>
      </c>
      <c r="CA213" s="303" t="str">
        <f t="shared" si="254"/>
        <v>0</v>
      </c>
      <c r="CB213" s="164" t="str">
        <f t="shared" si="255"/>
        <v>0</v>
      </c>
      <c r="CC213" s="289" t="str">
        <f t="shared" si="255"/>
        <v>1</v>
      </c>
      <c r="CD213" s="340" t="str">
        <f t="shared" si="255"/>
        <v>0</v>
      </c>
      <c r="CE213" s="341" t="str">
        <f t="shared" si="255"/>
        <v>0</v>
      </c>
      <c r="CF213" s="340" t="str">
        <f t="shared" si="255"/>
        <v>0</v>
      </c>
      <c r="CG213" s="340" t="str">
        <f t="shared" si="255"/>
        <v>0</v>
      </c>
      <c r="CH213" s="340" t="str">
        <f t="shared" si="255"/>
        <v>0</v>
      </c>
      <c r="CI213" s="341" t="str">
        <f t="shared" si="255"/>
        <v>0</v>
      </c>
      <c r="CL213" s="32" t="str">
        <f t="shared" si="288"/>
        <v>9C1B</v>
      </c>
      <c r="CM213" s="285">
        <f t="shared" si="256"/>
        <v>87</v>
      </c>
      <c r="CN213" s="285">
        <f t="shared" si="257"/>
        <v>97</v>
      </c>
      <c r="CO213" s="142">
        <f t="shared" si="258"/>
        <v>73.2</v>
      </c>
      <c r="CP213" s="142">
        <f t="shared" si="259"/>
        <v>22.888888888888889</v>
      </c>
      <c r="CQ213" s="154">
        <f t="shared" si="289"/>
        <v>0</v>
      </c>
      <c r="CS213" s="170">
        <f t="shared" si="260"/>
        <v>9</v>
      </c>
      <c r="CT213" s="23">
        <f t="shared" si="261"/>
        <v>12</v>
      </c>
      <c r="CU213" s="171">
        <f t="shared" si="262"/>
        <v>1</v>
      </c>
      <c r="CV213" s="23">
        <f t="shared" si="263"/>
        <v>11</v>
      </c>
      <c r="CW213" s="172">
        <f t="shared" si="264"/>
        <v>0</v>
      </c>
      <c r="CX213" s="24">
        <f t="shared" si="265"/>
        <v>0</v>
      </c>
      <c r="CY213" s="267">
        <f t="shared" si="266"/>
        <v>5</v>
      </c>
      <c r="CZ213" s="268">
        <f t="shared" si="267"/>
        <v>7</v>
      </c>
      <c r="DA213" s="267">
        <f t="shared" si="268"/>
        <v>0</v>
      </c>
      <c r="DB213" s="268">
        <f t="shared" si="269"/>
        <v>0</v>
      </c>
      <c r="DC213" s="173">
        <f t="shared" si="270"/>
        <v>6</v>
      </c>
      <c r="DD213" s="26">
        <f t="shared" si="271"/>
        <v>0</v>
      </c>
      <c r="DE213" s="173">
        <f t="shared" si="272"/>
        <v>0</v>
      </c>
      <c r="DF213" s="26">
        <f t="shared" si="273"/>
        <v>6</v>
      </c>
      <c r="DG213" s="326">
        <f t="shared" si="274"/>
        <v>7</v>
      </c>
      <c r="DH213" s="327">
        <f t="shared" si="275"/>
        <v>4</v>
      </c>
      <c r="DI213" s="172">
        <f t="shared" si="276"/>
        <v>4</v>
      </c>
      <c r="DJ213" s="24">
        <f t="shared" si="277"/>
        <v>0</v>
      </c>
      <c r="DK213" s="172"/>
      <c r="DL213" s="19">
        <f t="shared" si="278"/>
        <v>156</v>
      </c>
      <c r="DM213" s="19">
        <f t="shared" si="279"/>
        <v>27</v>
      </c>
      <c r="DN213" s="174">
        <f t="shared" si="280"/>
        <v>0</v>
      </c>
      <c r="DO213" s="278">
        <f t="shared" si="281"/>
        <v>87</v>
      </c>
      <c r="DP213" s="278">
        <f t="shared" si="282"/>
        <v>0</v>
      </c>
      <c r="DQ213" s="20">
        <f t="shared" si="283"/>
        <v>96</v>
      </c>
      <c r="DR213" s="20">
        <f t="shared" si="284"/>
        <v>6</v>
      </c>
      <c r="DS213" s="337">
        <f t="shared" si="285"/>
        <v>116</v>
      </c>
      <c r="DT213" s="174">
        <f t="shared" si="286"/>
        <v>64</v>
      </c>
      <c r="DU213" s="172">
        <f t="shared" si="287"/>
        <v>116</v>
      </c>
    </row>
    <row r="214" spans="1:125">
      <c r="A214" s="408" t="s">
        <v>686</v>
      </c>
      <c r="B214" s="408" t="s">
        <v>687</v>
      </c>
      <c r="C214" s="154">
        <f t="shared" si="234"/>
        <v>17</v>
      </c>
      <c r="D214" s="167">
        <f t="shared" si="235"/>
        <v>68</v>
      </c>
      <c r="E214" s="166" t="str">
        <f t="shared" si="236"/>
        <v>9C</v>
      </c>
      <c r="F214" s="367" t="str">
        <f t="shared" si="237"/>
        <v>1B</v>
      </c>
      <c r="G214" s="367" t="str">
        <f t="shared" si="238"/>
        <v>06</v>
      </c>
      <c r="H214" s="367" t="str">
        <f t="shared" si="239"/>
        <v>57</v>
      </c>
      <c r="I214" s="367" t="str">
        <f t="shared" si="240"/>
        <v>00</v>
      </c>
      <c r="J214" s="367" t="str">
        <f t="shared" si="241"/>
        <v>5B</v>
      </c>
      <c r="K214" s="367" t="str">
        <f t="shared" si="242"/>
        <v>06</v>
      </c>
      <c r="L214" s="367" t="str">
        <f t="shared" si="243"/>
        <v>75</v>
      </c>
      <c r="M214" s="367" t="str">
        <f t="shared" si="244"/>
        <v>4</v>
      </c>
      <c r="N214" s="367" t="str">
        <f t="shared" si="245"/>
        <v/>
      </c>
      <c r="O214" s="156" t="str">
        <f t="shared" si="246"/>
        <v/>
      </c>
      <c r="P214" s="157" t="str">
        <f t="shared" si="247"/>
        <v>1</v>
      </c>
      <c r="Q214" s="158" t="str">
        <f t="shared" si="247"/>
        <v>0</v>
      </c>
      <c r="R214" s="158" t="str">
        <f t="shared" si="247"/>
        <v>0</v>
      </c>
      <c r="S214" s="159" t="str">
        <f t="shared" si="247"/>
        <v>1</v>
      </c>
      <c r="T214" s="158" t="str">
        <f t="shared" si="247"/>
        <v>1</v>
      </c>
      <c r="U214" s="158" t="str">
        <f t="shared" si="247"/>
        <v>1</v>
      </c>
      <c r="V214" s="158" t="str">
        <f t="shared" si="247"/>
        <v>0</v>
      </c>
      <c r="W214" s="159" t="str">
        <f t="shared" si="247"/>
        <v>0</v>
      </c>
      <c r="X214" s="158" t="str">
        <f t="shared" si="248"/>
        <v>0</v>
      </c>
      <c r="Y214" s="158" t="str">
        <f t="shared" si="248"/>
        <v>0</v>
      </c>
      <c r="Z214" s="158" t="str">
        <f t="shared" si="248"/>
        <v>0</v>
      </c>
      <c r="AA214" s="159" t="str">
        <f t="shared" si="248"/>
        <v>1</v>
      </c>
      <c r="AB214" s="161" t="str">
        <f t="shared" si="248"/>
        <v>1</v>
      </c>
      <c r="AC214" s="161" t="str">
        <f t="shared" si="248"/>
        <v>0</v>
      </c>
      <c r="AD214" s="158" t="str">
        <f t="shared" si="248"/>
        <v>1</v>
      </c>
      <c r="AE214" s="159" t="str">
        <f t="shared" si="248"/>
        <v>1</v>
      </c>
      <c r="AF214" s="367" t="str">
        <f t="shared" si="249"/>
        <v>0</v>
      </c>
      <c r="AG214" s="162" t="str">
        <f t="shared" si="249"/>
        <v>0</v>
      </c>
      <c r="AH214" s="163" t="str">
        <f t="shared" si="249"/>
        <v>0</v>
      </c>
      <c r="AI214" s="165" t="str">
        <f t="shared" si="249"/>
        <v>0</v>
      </c>
      <c r="AJ214" s="164" t="str">
        <f t="shared" si="249"/>
        <v>0</v>
      </c>
      <c r="AK214" s="164" t="str">
        <f t="shared" si="249"/>
        <v>1</v>
      </c>
      <c r="AL214" s="289" t="str">
        <f t="shared" si="249"/>
        <v>1</v>
      </c>
      <c r="AM214" s="165" t="str">
        <f t="shared" si="249"/>
        <v>0</v>
      </c>
      <c r="AN214" s="230" t="str">
        <f t="shared" si="250"/>
        <v>0</v>
      </c>
      <c r="AO214" s="230" t="str">
        <f t="shared" si="250"/>
        <v>1</v>
      </c>
      <c r="AP214" s="230" t="str">
        <f t="shared" si="250"/>
        <v>0</v>
      </c>
      <c r="AQ214" s="231" t="str">
        <f t="shared" si="250"/>
        <v>1</v>
      </c>
      <c r="AR214" s="230" t="str">
        <f t="shared" si="250"/>
        <v>0</v>
      </c>
      <c r="AS214" s="230" t="str">
        <f t="shared" si="250"/>
        <v>1</v>
      </c>
      <c r="AT214" s="230" t="str">
        <f t="shared" si="250"/>
        <v>1</v>
      </c>
      <c r="AU214" s="231" t="str">
        <f t="shared" si="250"/>
        <v>1</v>
      </c>
      <c r="AV214" s="230" t="str">
        <f t="shared" si="251"/>
        <v>0</v>
      </c>
      <c r="AW214" s="232" t="str">
        <f t="shared" si="251"/>
        <v>0</v>
      </c>
      <c r="AX214" s="232" t="str">
        <f t="shared" si="251"/>
        <v>0</v>
      </c>
      <c r="AY214" s="233" t="str">
        <f t="shared" si="251"/>
        <v>0</v>
      </c>
      <c r="AZ214" s="232" t="str">
        <f t="shared" si="251"/>
        <v>0</v>
      </c>
      <c r="BA214" s="232" t="str">
        <f t="shared" si="251"/>
        <v>0</v>
      </c>
      <c r="BB214" s="232" t="str">
        <f t="shared" si="251"/>
        <v>0</v>
      </c>
      <c r="BC214" s="233" t="str">
        <f t="shared" si="251"/>
        <v>0</v>
      </c>
      <c r="BD214" s="168" t="str">
        <f t="shared" si="252"/>
        <v>0</v>
      </c>
      <c r="BE214" s="168" t="str">
        <f t="shared" si="252"/>
        <v>1</v>
      </c>
      <c r="BF214" s="168" t="str">
        <f t="shared" si="252"/>
        <v>0</v>
      </c>
      <c r="BG214" s="169" t="str">
        <f t="shared" si="252"/>
        <v>1</v>
      </c>
      <c r="BH214" s="168" t="str">
        <f t="shared" si="252"/>
        <v>1</v>
      </c>
      <c r="BI214" s="168" t="str">
        <f t="shared" si="252"/>
        <v>0</v>
      </c>
      <c r="BJ214" s="168" t="str">
        <f t="shared" si="252"/>
        <v>1</v>
      </c>
      <c r="BK214" s="169" t="str">
        <f t="shared" si="252"/>
        <v>1</v>
      </c>
      <c r="BL214" s="168" t="str">
        <f t="shared" si="253"/>
        <v>0</v>
      </c>
      <c r="BM214" s="168" t="str">
        <f t="shared" si="253"/>
        <v>0</v>
      </c>
      <c r="BN214" s="168" t="str">
        <f t="shared" si="253"/>
        <v>0</v>
      </c>
      <c r="BO214" s="169" t="str">
        <f t="shared" si="253"/>
        <v>0</v>
      </c>
      <c r="BP214" s="168" t="str">
        <f t="shared" si="253"/>
        <v>0</v>
      </c>
      <c r="BQ214" s="168" t="str">
        <f t="shared" si="253"/>
        <v>1</v>
      </c>
      <c r="BR214" s="168" t="str">
        <f t="shared" si="253"/>
        <v>1</v>
      </c>
      <c r="BS214" s="169" t="str">
        <f t="shared" si="253"/>
        <v>0</v>
      </c>
      <c r="BT214" s="302" t="str">
        <f t="shared" si="254"/>
        <v>0</v>
      </c>
      <c r="BU214" s="302" t="str">
        <f t="shared" si="254"/>
        <v>1</v>
      </c>
      <c r="BV214" s="302" t="str">
        <f t="shared" si="254"/>
        <v>1</v>
      </c>
      <c r="BW214" s="303" t="str">
        <f t="shared" si="254"/>
        <v>1</v>
      </c>
      <c r="BX214" s="302" t="str">
        <f t="shared" si="254"/>
        <v>0</v>
      </c>
      <c r="BY214" s="302" t="str">
        <f t="shared" si="254"/>
        <v>1</v>
      </c>
      <c r="BZ214" s="302" t="str">
        <f t="shared" si="254"/>
        <v>0</v>
      </c>
      <c r="CA214" s="303" t="str">
        <f t="shared" si="254"/>
        <v>1</v>
      </c>
      <c r="CB214" s="164" t="str">
        <f t="shared" si="255"/>
        <v>0</v>
      </c>
      <c r="CC214" s="289" t="str">
        <f t="shared" si="255"/>
        <v>1</v>
      </c>
      <c r="CD214" s="340" t="str">
        <f t="shared" si="255"/>
        <v>0</v>
      </c>
      <c r="CE214" s="341" t="str">
        <f t="shared" si="255"/>
        <v>0</v>
      </c>
      <c r="CF214" s="340" t="str">
        <f t="shared" si="255"/>
        <v>0</v>
      </c>
      <c r="CG214" s="340" t="str">
        <f t="shared" si="255"/>
        <v>0</v>
      </c>
      <c r="CH214" s="340" t="str">
        <f t="shared" si="255"/>
        <v>0</v>
      </c>
      <c r="CI214" s="341" t="str">
        <f t="shared" si="255"/>
        <v>0</v>
      </c>
      <c r="CL214" s="32" t="str">
        <f t="shared" si="288"/>
        <v>9C1B</v>
      </c>
      <c r="CM214" s="285">
        <f t="shared" si="256"/>
        <v>87</v>
      </c>
      <c r="CN214" s="285">
        <f t="shared" si="257"/>
        <v>97</v>
      </c>
      <c r="CO214" s="142">
        <f t="shared" si="258"/>
        <v>72.7</v>
      </c>
      <c r="CP214" s="142">
        <f t="shared" si="259"/>
        <v>22.611111111111111</v>
      </c>
      <c r="CQ214" s="154">
        <f t="shared" si="289"/>
        <v>3</v>
      </c>
      <c r="CS214" s="170">
        <f t="shared" si="260"/>
        <v>9</v>
      </c>
      <c r="CT214" s="23">
        <f t="shared" si="261"/>
        <v>12</v>
      </c>
      <c r="CU214" s="171">
        <f t="shared" si="262"/>
        <v>1</v>
      </c>
      <c r="CV214" s="23">
        <f t="shared" si="263"/>
        <v>11</v>
      </c>
      <c r="CW214" s="172">
        <f t="shared" si="264"/>
        <v>0</v>
      </c>
      <c r="CX214" s="24">
        <f t="shared" si="265"/>
        <v>6</v>
      </c>
      <c r="CY214" s="267">
        <f t="shared" si="266"/>
        <v>5</v>
      </c>
      <c r="CZ214" s="268">
        <f t="shared" si="267"/>
        <v>7</v>
      </c>
      <c r="DA214" s="267">
        <f t="shared" si="268"/>
        <v>0</v>
      </c>
      <c r="DB214" s="268">
        <f t="shared" si="269"/>
        <v>0</v>
      </c>
      <c r="DC214" s="173">
        <f t="shared" si="270"/>
        <v>5</v>
      </c>
      <c r="DD214" s="26">
        <f t="shared" si="271"/>
        <v>11</v>
      </c>
      <c r="DE214" s="173">
        <f t="shared" si="272"/>
        <v>0</v>
      </c>
      <c r="DF214" s="26">
        <f t="shared" si="273"/>
        <v>6</v>
      </c>
      <c r="DG214" s="326">
        <f t="shared" si="274"/>
        <v>7</v>
      </c>
      <c r="DH214" s="327">
        <f t="shared" si="275"/>
        <v>5</v>
      </c>
      <c r="DI214" s="172">
        <f t="shared" si="276"/>
        <v>4</v>
      </c>
      <c r="DJ214" s="24">
        <f t="shared" si="277"/>
        <v>0</v>
      </c>
      <c r="DK214" s="172"/>
      <c r="DL214" s="19">
        <f t="shared" si="278"/>
        <v>156</v>
      </c>
      <c r="DM214" s="19">
        <f t="shared" si="279"/>
        <v>27</v>
      </c>
      <c r="DN214" s="174">
        <f t="shared" si="280"/>
        <v>6</v>
      </c>
      <c r="DO214" s="278">
        <f t="shared" si="281"/>
        <v>87</v>
      </c>
      <c r="DP214" s="278">
        <f t="shared" si="282"/>
        <v>0</v>
      </c>
      <c r="DQ214" s="20">
        <f t="shared" si="283"/>
        <v>91</v>
      </c>
      <c r="DR214" s="20">
        <f t="shared" si="284"/>
        <v>6</v>
      </c>
      <c r="DS214" s="337">
        <f t="shared" si="285"/>
        <v>117</v>
      </c>
      <c r="DT214" s="174">
        <f t="shared" si="286"/>
        <v>64</v>
      </c>
      <c r="DU214" s="172">
        <f t="shared" si="287"/>
        <v>117</v>
      </c>
    </row>
    <row r="215" spans="1:125">
      <c r="A215" s="408" t="s">
        <v>688</v>
      </c>
      <c r="B215" s="408" t="s">
        <v>689</v>
      </c>
      <c r="C215" s="154">
        <f t="shared" si="234"/>
        <v>17</v>
      </c>
      <c r="D215" s="167">
        <f t="shared" si="235"/>
        <v>68</v>
      </c>
      <c r="E215" s="166" t="str">
        <f t="shared" si="236"/>
        <v>9C</v>
      </c>
      <c r="F215" s="367" t="str">
        <f t="shared" si="237"/>
        <v>1B</v>
      </c>
      <c r="G215" s="367" t="str">
        <f t="shared" si="238"/>
        <v>08</v>
      </c>
      <c r="H215" s="367" t="str">
        <f t="shared" si="239"/>
        <v>57</v>
      </c>
      <c r="I215" s="367" t="str">
        <f t="shared" si="240"/>
        <v>00</v>
      </c>
      <c r="J215" s="367" t="str">
        <f t="shared" si="241"/>
        <v>59</v>
      </c>
      <c r="K215" s="367" t="str">
        <f t="shared" si="242"/>
        <v>06</v>
      </c>
      <c r="L215" s="367" t="str">
        <f t="shared" si="243"/>
        <v>75</v>
      </c>
      <c r="M215" s="367" t="str">
        <f t="shared" si="244"/>
        <v>4</v>
      </c>
      <c r="N215" s="367" t="str">
        <f t="shared" si="245"/>
        <v/>
      </c>
      <c r="O215" s="156" t="str">
        <f t="shared" si="246"/>
        <v/>
      </c>
      <c r="P215" s="157" t="str">
        <f t="shared" si="247"/>
        <v>1</v>
      </c>
      <c r="Q215" s="158" t="str">
        <f t="shared" si="247"/>
        <v>0</v>
      </c>
      <c r="R215" s="158" t="str">
        <f t="shared" si="247"/>
        <v>0</v>
      </c>
      <c r="S215" s="159" t="str">
        <f t="shared" si="247"/>
        <v>1</v>
      </c>
      <c r="T215" s="158" t="str">
        <f t="shared" si="247"/>
        <v>1</v>
      </c>
      <c r="U215" s="158" t="str">
        <f t="shared" si="247"/>
        <v>1</v>
      </c>
      <c r="V215" s="158" t="str">
        <f t="shared" si="247"/>
        <v>0</v>
      </c>
      <c r="W215" s="159" t="str">
        <f t="shared" si="247"/>
        <v>0</v>
      </c>
      <c r="X215" s="158" t="str">
        <f t="shared" si="248"/>
        <v>0</v>
      </c>
      <c r="Y215" s="158" t="str">
        <f t="shared" si="248"/>
        <v>0</v>
      </c>
      <c r="Z215" s="158" t="str">
        <f t="shared" si="248"/>
        <v>0</v>
      </c>
      <c r="AA215" s="159" t="str">
        <f t="shared" si="248"/>
        <v>1</v>
      </c>
      <c r="AB215" s="161" t="str">
        <f t="shared" si="248"/>
        <v>1</v>
      </c>
      <c r="AC215" s="161" t="str">
        <f t="shared" si="248"/>
        <v>0</v>
      </c>
      <c r="AD215" s="158" t="str">
        <f t="shared" si="248"/>
        <v>1</v>
      </c>
      <c r="AE215" s="159" t="str">
        <f t="shared" si="248"/>
        <v>1</v>
      </c>
      <c r="AF215" s="367" t="str">
        <f t="shared" si="249"/>
        <v>0</v>
      </c>
      <c r="AG215" s="162" t="str">
        <f t="shared" si="249"/>
        <v>0</v>
      </c>
      <c r="AH215" s="163" t="str">
        <f t="shared" si="249"/>
        <v>0</v>
      </c>
      <c r="AI215" s="165" t="str">
        <f t="shared" si="249"/>
        <v>0</v>
      </c>
      <c r="AJ215" s="164" t="str">
        <f t="shared" si="249"/>
        <v>1</v>
      </c>
      <c r="AK215" s="164" t="str">
        <f t="shared" si="249"/>
        <v>0</v>
      </c>
      <c r="AL215" s="289" t="str">
        <f t="shared" si="249"/>
        <v>0</v>
      </c>
      <c r="AM215" s="165" t="str">
        <f t="shared" si="249"/>
        <v>0</v>
      </c>
      <c r="AN215" s="230" t="str">
        <f t="shared" si="250"/>
        <v>0</v>
      </c>
      <c r="AO215" s="230" t="str">
        <f t="shared" si="250"/>
        <v>1</v>
      </c>
      <c r="AP215" s="230" t="str">
        <f t="shared" si="250"/>
        <v>0</v>
      </c>
      <c r="AQ215" s="231" t="str">
        <f t="shared" si="250"/>
        <v>1</v>
      </c>
      <c r="AR215" s="230" t="str">
        <f t="shared" si="250"/>
        <v>0</v>
      </c>
      <c r="AS215" s="230" t="str">
        <f t="shared" si="250"/>
        <v>1</v>
      </c>
      <c r="AT215" s="230" t="str">
        <f t="shared" si="250"/>
        <v>1</v>
      </c>
      <c r="AU215" s="231" t="str">
        <f t="shared" si="250"/>
        <v>1</v>
      </c>
      <c r="AV215" s="230" t="str">
        <f t="shared" si="251"/>
        <v>0</v>
      </c>
      <c r="AW215" s="232" t="str">
        <f t="shared" si="251"/>
        <v>0</v>
      </c>
      <c r="AX215" s="232" t="str">
        <f t="shared" si="251"/>
        <v>0</v>
      </c>
      <c r="AY215" s="233" t="str">
        <f t="shared" si="251"/>
        <v>0</v>
      </c>
      <c r="AZ215" s="232" t="str">
        <f t="shared" si="251"/>
        <v>0</v>
      </c>
      <c r="BA215" s="232" t="str">
        <f t="shared" si="251"/>
        <v>0</v>
      </c>
      <c r="BB215" s="232" t="str">
        <f t="shared" si="251"/>
        <v>0</v>
      </c>
      <c r="BC215" s="233" t="str">
        <f t="shared" si="251"/>
        <v>0</v>
      </c>
      <c r="BD215" s="168" t="str">
        <f t="shared" si="252"/>
        <v>0</v>
      </c>
      <c r="BE215" s="168" t="str">
        <f t="shared" si="252"/>
        <v>1</v>
      </c>
      <c r="BF215" s="168" t="str">
        <f t="shared" si="252"/>
        <v>0</v>
      </c>
      <c r="BG215" s="169" t="str">
        <f t="shared" si="252"/>
        <v>1</v>
      </c>
      <c r="BH215" s="168" t="str">
        <f t="shared" si="252"/>
        <v>1</v>
      </c>
      <c r="BI215" s="168" t="str">
        <f t="shared" si="252"/>
        <v>0</v>
      </c>
      <c r="BJ215" s="168" t="str">
        <f t="shared" si="252"/>
        <v>0</v>
      </c>
      <c r="BK215" s="169" t="str">
        <f t="shared" si="252"/>
        <v>1</v>
      </c>
      <c r="BL215" s="168" t="str">
        <f t="shared" si="253"/>
        <v>0</v>
      </c>
      <c r="BM215" s="168" t="str">
        <f t="shared" si="253"/>
        <v>0</v>
      </c>
      <c r="BN215" s="168" t="str">
        <f t="shared" si="253"/>
        <v>0</v>
      </c>
      <c r="BO215" s="169" t="str">
        <f t="shared" si="253"/>
        <v>0</v>
      </c>
      <c r="BP215" s="168" t="str">
        <f t="shared" si="253"/>
        <v>0</v>
      </c>
      <c r="BQ215" s="168" t="str">
        <f t="shared" si="253"/>
        <v>1</v>
      </c>
      <c r="BR215" s="168" t="str">
        <f t="shared" si="253"/>
        <v>1</v>
      </c>
      <c r="BS215" s="169" t="str">
        <f t="shared" si="253"/>
        <v>0</v>
      </c>
      <c r="BT215" s="302" t="str">
        <f t="shared" si="254"/>
        <v>0</v>
      </c>
      <c r="BU215" s="302" t="str">
        <f t="shared" si="254"/>
        <v>1</v>
      </c>
      <c r="BV215" s="302" t="str">
        <f t="shared" si="254"/>
        <v>1</v>
      </c>
      <c r="BW215" s="303" t="str">
        <f t="shared" si="254"/>
        <v>1</v>
      </c>
      <c r="BX215" s="302" t="str">
        <f t="shared" si="254"/>
        <v>0</v>
      </c>
      <c r="BY215" s="302" t="str">
        <f t="shared" si="254"/>
        <v>1</v>
      </c>
      <c r="BZ215" s="302" t="str">
        <f t="shared" si="254"/>
        <v>0</v>
      </c>
      <c r="CA215" s="303" t="str">
        <f t="shared" si="254"/>
        <v>1</v>
      </c>
      <c r="CB215" s="164" t="str">
        <f t="shared" si="255"/>
        <v>0</v>
      </c>
      <c r="CC215" s="289" t="str">
        <f t="shared" si="255"/>
        <v>1</v>
      </c>
      <c r="CD215" s="340" t="str">
        <f t="shared" si="255"/>
        <v>0</v>
      </c>
      <c r="CE215" s="341" t="str">
        <f t="shared" si="255"/>
        <v>0</v>
      </c>
      <c r="CF215" s="340" t="str">
        <f t="shared" si="255"/>
        <v>0</v>
      </c>
      <c r="CG215" s="340" t="str">
        <f t="shared" si="255"/>
        <v>0</v>
      </c>
      <c r="CH215" s="340" t="str">
        <f t="shared" si="255"/>
        <v>0</v>
      </c>
      <c r="CI215" s="341" t="str">
        <f t="shared" si="255"/>
        <v>0</v>
      </c>
      <c r="CL215" s="32" t="str">
        <f t="shared" si="288"/>
        <v>9C1B</v>
      </c>
      <c r="CM215" s="285">
        <f t="shared" si="256"/>
        <v>87</v>
      </c>
      <c r="CN215" s="285">
        <f t="shared" si="257"/>
        <v>97</v>
      </c>
      <c r="CO215" s="142">
        <f t="shared" si="258"/>
        <v>72.5</v>
      </c>
      <c r="CP215" s="142">
        <f t="shared" si="259"/>
        <v>22.5</v>
      </c>
      <c r="CQ215" s="154">
        <f t="shared" si="289"/>
        <v>4</v>
      </c>
      <c r="CS215" s="170">
        <f t="shared" si="260"/>
        <v>9</v>
      </c>
      <c r="CT215" s="23">
        <f t="shared" si="261"/>
        <v>12</v>
      </c>
      <c r="CU215" s="171">
        <f t="shared" si="262"/>
        <v>1</v>
      </c>
      <c r="CV215" s="23">
        <f t="shared" si="263"/>
        <v>11</v>
      </c>
      <c r="CW215" s="172">
        <f t="shared" si="264"/>
        <v>0</v>
      </c>
      <c r="CX215" s="24">
        <f t="shared" si="265"/>
        <v>8</v>
      </c>
      <c r="CY215" s="267">
        <f t="shared" si="266"/>
        <v>5</v>
      </c>
      <c r="CZ215" s="268">
        <f t="shared" si="267"/>
        <v>7</v>
      </c>
      <c r="DA215" s="267">
        <f t="shared" si="268"/>
        <v>0</v>
      </c>
      <c r="DB215" s="268">
        <f t="shared" si="269"/>
        <v>0</v>
      </c>
      <c r="DC215" s="173">
        <f t="shared" si="270"/>
        <v>5</v>
      </c>
      <c r="DD215" s="26">
        <f t="shared" si="271"/>
        <v>9</v>
      </c>
      <c r="DE215" s="173">
        <f t="shared" si="272"/>
        <v>0</v>
      </c>
      <c r="DF215" s="26">
        <f t="shared" si="273"/>
        <v>6</v>
      </c>
      <c r="DG215" s="326">
        <f t="shared" si="274"/>
        <v>7</v>
      </c>
      <c r="DH215" s="327">
        <f t="shared" si="275"/>
        <v>5</v>
      </c>
      <c r="DI215" s="172">
        <f t="shared" si="276"/>
        <v>4</v>
      </c>
      <c r="DJ215" s="24">
        <f t="shared" si="277"/>
        <v>0</v>
      </c>
      <c r="DK215" s="172"/>
      <c r="DL215" s="19">
        <f t="shared" si="278"/>
        <v>156</v>
      </c>
      <c r="DM215" s="19">
        <f t="shared" si="279"/>
        <v>27</v>
      </c>
      <c r="DN215" s="174">
        <f t="shared" si="280"/>
        <v>8</v>
      </c>
      <c r="DO215" s="278">
        <f t="shared" si="281"/>
        <v>87</v>
      </c>
      <c r="DP215" s="278">
        <f t="shared" si="282"/>
        <v>0</v>
      </c>
      <c r="DQ215" s="20">
        <f t="shared" si="283"/>
        <v>89</v>
      </c>
      <c r="DR215" s="20">
        <f t="shared" si="284"/>
        <v>6</v>
      </c>
      <c r="DS215" s="337">
        <f t="shared" si="285"/>
        <v>117</v>
      </c>
      <c r="DT215" s="174">
        <f t="shared" si="286"/>
        <v>64</v>
      </c>
      <c r="DU215" s="172">
        <f t="shared" si="287"/>
        <v>117</v>
      </c>
    </row>
    <row r="216" spans="1:125">
      <c r="A216" s="408" t="s">
        <v>690</v>
      </c>
      <c r="B216" s="408" t="s">
        <v>691</v>
      </c>
      <c r="C216" s="154">
        <f t="shared" si="234"/>
        <v>17</v>
      </c>
      <c r="D216" s="167">
        <f t="shared" si="235"/>
        <v>68</v>
      </c>
      <c r="E216" s="166" t="str">
        <f t="shared" si="236"/>
        <v>9C</v>
      </c>
      <c r="F216" s="367" t="str">
        <f t="shared" si="237"/>
        <v>1B</v>
      </c>
      <c r="G216" s="367" t="str">
        <f t="shared" si="238"/>
        <v>0A</v>
      </c>
      <c r="H216" s="367" t="str">
        <f t="shared" si="239"/>
        <v>57</v>
      </c>
      <c r="I216" s="367" t="str">
        <f t="shared" si="240"/>
        <v>00</v>
      </c>
      <c r="J216" s="367" t="str">
        <f t="shared" si="241"/>
        <v>59</v>
      </c>
      <c r="K216" s="367" t="str">
        <f t="shared" si="242"/>
        <v>06</v>
      </c>
      <c r="L216" s="367" t="str">
        <f t="shared" si="243"/>
        <v>77</v>
      </c>
      <c r="M216" s="367" t="str">
        <f t="shared" si="244"/>
        <v>4</v>
      </c>
      <c r="N216" s="367" t="str">
        <f t="shared" si="245"/>
        <v/>
      </c>
      <c r="O216" s="156" t="str">
        <f t="shared" si="246"/>
        <v/>
      </c>
      <c r="P216" s="157" t="str">
        <f t="shared" si="247"/>
        <v>1</v>
      </c>
      <c r="Q216" s="158" t="str">
        <f t="shared" si="247"/>
        <v>0</v>
      </c>
      <c r="R216" s="158" t="str">
        <f t="shared" si="247"/>
        <v>0</v>
      </c>
      <c r="S216" s="159" t="str">
        <f t="shared" si="247"/>
        <v>1</v>
      </c>
      <c r="T216" s="158" t="str">
        <f t="shared" si="247"/>
        <v>1</v>
      </c>
      <c r="U216" s="158" t="str">
        <f t="shared" si="247"/>
        <v>1</v>
      </c>
      <c r="V216" s="158" t="str">
        <f t="shared" si="247"/>
        <v>0</v>
      </c>
      <c r="W216" s="159" t="str">
        <f t="shared" si="247"/>
        <v>0</v>
      </c>
      <c r="X216" s="158" t="str">
        <f t="shared" si="248"/>
        <v>0</v>
      </c>
      <c r="Y216" s="158" t="str">
        <f t="shared" si="248"/>
        <v>0</v>
      </c>
      <c r="Z216" s="158" t="str">
        <f t="shared" si="248"/>
        <v>0</v>
      </c>
      <c r="AA216" s="159" t="str">
        <f t="shared" si="248"/>
        <v>1</v>
      </c>
      <c r="AB216" s="161" t="str">
        <f t="shared" si="248"/>
        <v>1</v>
      </c>
      <c r="AC216" s="161" t="str">
        <f t="shared" si="248"/>
        <v>0</v>
      </c>
      <c r="AD216" s="158" t="str">
        <f t="shared" si="248"/>
        <v>1</v>
      </c>
      <c r="AE216" s="159" t="str">
        <f t="shared" si="248"/>
        <v>1</v>
      </c>
      <c r="AF216" s="367" t="str">
        <f t="shared" si="249"/>
        <v>0</v>
      </c>
      <c r="AG216" s="162" t="str">
        <f t="shared" si="249"/>
        <v>0</v>
      </c>
      <c r="AH216" s="163" t="str">
        <f t="shared" si="249"/>
        <v>0</v>
      </c>
      <c r="AI216" s="165" t="str">
        <f t="shared" si="249"/>
        <v>0</v>
      </c>
      <c r="AJ216" s="164" t="str">
        <f t="shared" si="249"/>
        <v>1</v>
      </c>
      <c r="AK216" s="164" t="str">
        <f t="shared" si="249"/>
        <v>0</v>
      </c>
      <c r="AL216" s="289" t="str">
        <f t="shared" si="249"/>
        <v>1</v>
      </c>
      <c r="AM216" s="165" t="str">
        <f t="shared" si="249"/>
        <v>0</v>
      </c>
      <c r="AN216" s="230" t="str">
        <f t="shared" si="250"/>
        <v>0</v>
      </c>
      <c r="AO216" s="230" t="str">
        <f t="shared" si="250"/>
        <v>1</v>
      </c>
      <c r="AP216" s="230" t="str">
        <f t="shared" si="250"/>
        <v>0</v>
      </c>
      <c r="AQ216" s="231" t="str">
        <f t="shared" si="250"/>
        <v>1</v>
      </c>
      <c r="AR216" s="230" t="str">
        <f t="shared" si="250"/>
        <v>0</v>
      </c>
      <c r="AS216" s="230" t="str">
        <f t="shared" si="250"/>
        <v>1</v>
      </c>
      <c r="AT216" s="230" t="str">
        <f t="shared" si="250"/>
        <v>1</v>
      </c>
      <c r="AU216" s="231" t="str">
        <f t="shared" si="250"/>
        <v>1</v>
      </c>
      <c r="AV216" s="230" t="str">
        <f t="shared" si="251"/>
        <v>0</v>
      </c>
      <c r="AW216" s="232" t="str">
        <f t="shared" si="251"/>
        <v>0</v>
      </c>
      <c r="AX216" s="232" t="str">
        <f t="shared" si="251"/>
        <v>0</v>
      </c>
      <c r="AY216" s="233" t="str">
        <f t="shared" si="251"/>
        <v>0</v>
      </c>
      <c r="AZ216" s="232" t="str">
        <f t="shared" si="251"/>
        <v>0</v>
      </c>
      <c r="BA216" s="232" t="str">
        <f t="shared" si="251"/>
        <v>0</v>
      </c>
      <c r="BB216" s="232" t="str">
        <f t="shared" si="251"/>
        <v>0</v>
      </c>
      <c r="BC216" s="233" t="str">
        <f t="shared" si="251"/>
        <v>0</v>
      </c>
      <c r="BD216" s="168" t="str">
        <f t="shared" si="252"/>
        <v>0</v>
      </c>
      <c r="BE216" s="168" t="str">
        <f t="shared" si="252"/>
        <v>1</v>
      </c>
      <c r="BF216" s="168" t="str">
        <f t="shared" si="252"/>
        <v>0</v>
      </c>
      <c r="BG216" s="169" t="str">
        <f t="shared" si="252"/>
        <v>1</v>
      </c>
      <c r="BH216" s="168" t="str">
        <f t="shared" si="252"/>
        <v>1</v>
      </c>
      <c r="BI216" s="168" t="str">
        <f t="shared" si="252"/>
        <v>0</v>
      </c>
      <c r="BJ216" s="168" t="str">
        <f t="shared" si="252"/>
        <v>0</v>
      </c>
      <c r="BK216" s="169" t="str">
        <f t="shared" si="252"/>
        <v>1</v>
      </c>
      <c r="BL216" s="168" t="str">
        <f t="shared" si="253"/>
        <v>0</v>
      </c>
      <c r="BM216" s="168" t="str">
        <f t="shared" si="253"/>
        <v>0</v>
      </c>
      <c r="BN216" s="168" t="str">
        <f t="shared" si="253"/>
        <v>0</v>
      </c>
      <c r="BO216" s="169" t="str">
        <f t="shared" si="253"/>
        <v>0</v>
      </c>
      <c r="BP216" s="168" t="str">
        <f t="shared" si="253"/>
        <v>0</v>
      </c>
      <c r="BQ216" s="168" t="str">
        <f t="shared" si="253"/>
        <v>1</v>
      </c>
      <c r="BR216" s="168" t="str">
        <f t="shared" si="253"/>
        <v>1</v>
      </c>
      <c r="BS216" s="169" t="str">
        <f t="shared" si="253"/>
        <v>0</v>
      </c>
      <c r="BT216" s="302" t="str">
        <f t="shared" si="254"/>
        <v>0</v>
      </c>
      <c r="BU216" s="302" t="str">
        <f t="shared" si="254"/>
        <v>1</v>
      </c>
      <c r="BV216" s="302" t="str">
        <f t="shared" si="254"/>
        <v>1</v>
      </c>
      <c r="BW216" s="303" t="str">
        <f t="shared" si="254"/>
        <v>1</v>
      </c>
      <c r="BX216" s="302" t="str">
        <f t="shared" si="254"/>
        <v>0</v>
      </c>
      <c r="BY216" s="302" t="str">
        <f t="shared" si="254"/>
        <v>1</v>
      </c>
      <c r="BZ216" s="302" t="str">
        <f t="shared" si="254"/>
        <v>1</v>
      </c>
      <c r="CA216" s="303" t="str">
        <f t="shared" si="254"/>
        <v>1</v>
      </c>
      <c r="CB216" s="164" t="str">
        <f t="shared" si="255"/>
        <v>0</v>
      </c>
      <c r="CC216" s="289" t="str">
        <f t="shared" si="255"/>
        <v>1</v>
      </c>
      <c r="CD216" s="340" t="str">
        <f t="shared" si="255"/>
        <v>0</v>
      </c>
      <c r="CE216" s="341" t="str">
        <f t="shared" si="255"/>
        <v>0</v>
      </c>
      <c r="CF216" s="340" t="str">
        <f t="shared" si="255"/>
        <v>0</v>
      </c>
      <c r="CG216" s="340" t="str">
        <f t="shared" si="255"/>
        <v>0</v>
      </c>
      <c r="CH216" s="340" t="str">
        <f t="shared" si="255"/>
        <v>0</v>
      </c>
      <c r="CI216" s="341" t="str">
        <f t="shared" si="255"/>
        <v>0</v>
      </c>
      <c r="CL216" s="32" t="str">
        <f t="shared" si="288"/>
        <v>9C1B</v>
      </c>
      <c r="CM216" s="285">
        <f t="shared" si="256"/>
        <v>87</v>
      </c>
      <c r="CN216" s="285">
        <f t="shared" si="257"/>
        <v>97</v>
      </c>
      <c r="CO216" s="142">
        <f t="shared" si="258"/>
        <v>72.5</v>
      </c>
      <c r="CP216" s="142">
        <f t="shared" si="259"/>
        <v>22.5</v>
      </c>
      <c r="CQ216" s="154">
        <f t="shared" si="289"/>
        <v>5</v>
      </c>
      <c r="CS216" s="170">
        <f t="shared" si="260"/>
        <v>9</v>
      </c>
      <c r="CT216" s="23">
        <f t="shared" si="261"/>
        <v>12</v>
      </c>
      <c r="CU216" s="171">
        <f t="shared" si="262"/>
        <v>1</v>
      </c>
      <c r="CV216" s="23">
        <f t="shared" si="263"/>
        <v>11</v>
      </c>
      <c r="CW216" s="172">
        <f t="shared" si="264"/>
        <v>0</v>
      </c>
      <c r="CX216" s="24">
        <f t="shared" si="265"/>
        <v>10</v>
      </c>
      <c r="CY216" s="267">
        <f t="shared" si="266"/>
        <v>5</v>
      </c>
      <c r="CZ216" s="268">
        <f t="shared" si="267"/>
        <v>7</v>
      </c>
      <c r="DA216" s="267">
        <f t="shared" si="268"/>
        <v>0</v>
      </c>
      <c r="DB216" s="268">
        <f t="shared" si="269"/>
        <v>0</v>
      </c>
      <c r="DC216" s="173">
        <f t="shared" si="270"/>
        <v>5</v>
      </c>
      <c r="DD216" s="26">
        <f t="shared" si="271"/>
        <v>9</v>
      </c>
      <c r="DE216" s="173">
        <f t="shared" si="272"/>
        <v>0</v>
      </c>
      <c r="DF216" s="26">
        <f t="shared" si="273"/>
        <v>6</v>
      </c>
      <c r="DG216" s="326">
        <f t="shared" si="274"/>
        <v>7</v>
      </c>
      <c r="DH216" s="327">
        <f t="shared" si="275"/>
        <v>7</v>
      </c>
      <c r="DI216" s="172">
        <f t="shared" si="276"/>
        <v>4</v>
      </c>
      <c r="DJ216" s="24">
        <f t="shared" si="277"/>
        <v>0</v>
      </c>
      <c r="DK216" s="172"/>
      <c r="DL216" s="19">
        <f t="shared" si="278"/>
        <v>156</v>
      </c>
      <c r="DM216" s="19">
        <f t="shared" si="279"/>
        <v>27</v>
      </c>
      <c r="DN216" s="174">
        <f t="shared" si="280"/>
        <v>10</v>
      </c>
      <c r="DO216" s="278">
        <f t="shared" si="281"/>
        <v>87</v>
      </c>
      <c r="DP216" s="278">
        <f t="shared" si="282"/>
        <v>0</v>
      </c>
      <c r="DQ216" s="20">
        <f t="shared" si="283"/>
        <v>89</v>
      </c>
      <c r="DR216" s="20">
        <f t="shared" si="284"/>
        <v>6</v>
      </c>
      <c r="DS216" s="337">
        <f t="shared" si="285"/>
        <v>119</v>
      </c>
      <c r="DT216" s="174">
        <f t="shared" si="286"/>
        <v>64</v>
      </c>
      <c r="DU216" s="172">
        <f t="shared" si="287"/>
        <v>119</v>
      </c>
    </row>
    <row r="217" spans="1:125">
      <c r="A217" s="408" t="s">
        <v>692</v>
      </c>
      <c r="B217" s="408" t="s">
        <v>693</v>
      </c>
      <c r="C217" s="154">
        <f t="shared" si="234"/>
        <v>17</v>
      </c>
      <c r="D217" s="167">
        <f t="shared" si="235"/>
        <v>68</v>
      </c>
      <c r="E217" s="166" t="str">
        <f t="shared" si="236"/>
        <v>9C</v>
      </c>
      <c r="F217" s="367" t="str">
        <f t="shared" si="237"/>
        <v>1B</v>
      </c>
      <c r="G217" s="367" t="str">
        <f t="shared" si="238"/>
        <v>0C</v>
      </c>
      <c r="H217" s="367" t="str">
        <f t="shared" si="239"/>
        <v>57</v>
      </c>
      <c r="I217" s="367" t="str">
        <f t="shared" si="240"/>
        <v>00</v>
      </c>
      <c r="J217" s="367" t="str">
        <f t="shared" si="241"/>
        <v>56</v>
      </c>
      <c r="K217" s="367" t="str">
        <f t="shared" si="242"/>
        <v>06</v>
      </c>
      <c r="L217" s="367" t="str">
        <f t="shared" si="243"/>
        <v>76</v>
      </c>
      <c r="M217" s="367" t="str">
        <f t="shared" si="244"/>
        <v>4</v>
      </c>
      <c r="N217" s="367" t="str">
        <f t="shared" si="245"/>
        <v/>
      </c>
      <c r="O217" s="156" t="str">
        <f t="shared" si="246"/>
        <v/>
      </c>
      <c r="P217" s="157" t="str">
        <f t="shared" si="247"/>
        <v>1</v>
      </c>
      <c r="Q217" s="158" t="str">
        <f t="shared" si="247"/>
        <v>0</v>
      </c>
      <c r="R217" s="158" t="str">
        <f t="shared" si="247"/>
        <v>0</v>
      </c>
      <c r="S217" s="159" t="str">
        <f t="shared" si="247"/>
        <v>1</v>
      </c>
      <c r="T217" s="158" t="str">
        <f t="shared" si="247"/>
        <v>1</v>
      </c>
      <c r="U217" s="158" t="str">
        <f t="shared" si="247"/>
        <v>1</v>
      </c>
      <c r="V217" s="158" t="str">
        <f t="shared" si="247"/>
        <v>0</v>
      </c>
      <c r="W217" s="159" t="str">
        <f t="shared" si="247"/>
        <v>0</v>
      </c>
      <c r="X217" s="158" t="str">
        <f t="shared" si="248"/>
        <v>0</v>
      </c>
      <c r="Y217" s="158" t="str">
        <f t="shared" si="248"/>
        <v>0</v>
      </c>
      <c r="Z217" s="158" t="str">
        <f t="shared" si="248"/>
        <v>0</v>
      </c>
      <c r="AA217" s="159" t="str">
        <f t="shared" si="248"/>
        <v>1</v>
      </c>
      <c r="AB217" s="161" t="str">
        <f t="shared" si="248"/>
        <v>1</v>
      </c>
      <c r="AC217" s="161" t="str">
        <f t="shared" si="248"/>
        <v>0</v>
      </c>
      <c r="AD217" s="158" t="str">
        <f t="shared" si="248"/>
        <v>1</v>
      </c>
      <c r="AE217" s="159" t="str">
        <f t="shared" si="248"/>
        <v>1</v>
      </c>
      <c r="AF217" s="367" t="str">
        <f t="shared" si="249"/>
        <v>0</v>
      </c>
      <c r="AG217" s="162" t="str">
        <f t="shared" si="249"/>
        <v>0</v>
      </c>
      <c r="AH217" s="163" t="str">
        <f t="shared" si="249"/>
        <v>0</v>
      </c>
      <c r="AI217" s="165" t="str">
        <f t="shared" si="249"/>
        <v>0</v>
      </c>
      <c r="AJ217" s="164" t="str">
        <f t="shared" si="249"/>
        <v>1</v>
      </c>
      <c r="AK217" s="164" t="str">
        <f t="shared" si="249"/>
        <v>1</v>
      </c>
      <c r="AL217" s="289" t="str">
        <f t="shared" si="249"/>
        <v>0</v>
      </c>
      <c r="AM217" s="165" t="str">
        <f t="shared" si="249"/>
        <v>0</v>
      </c>
      <c r="AN217" s="230" t="str">
        <f t="shared" si="250"/>
        <v>0</v>
      </c>
      <c r="AO217" s="230" t="str">
        <f t="shared" si="250"/>
        <v>1</v>
      </c>
      <c r="AP217" s="230" t="str">
        <f t="shared" si="250"/>
        <v>0</v>
      </c>
      <c r="AQ217" s="231" t="str">
        <f t="shared" si="250"/>
        <v>1</v>
      </c>
      <c r="AR217" s="230" t="str">
        <f t="shared" si="250"/>
        <v>0</v>
      </c>
      <c r="AS217" s="230" t="str">
        <f t="shared" si="250"/>
        <v>1</v>
      </c>
      <c r="AT217" s="230" t="str">
        <f t="shared" si="250"/>
        <v>1</v>
      </c>
      <c r="AU217" s="231" t="str">
        <f t="shared" si="250"/>
        <v>1</v>
      </c>
      <c r="AV217" s="230" t="str">
        <f t="shared" si="251"/>
        <v>0</v>
      </c>
      <c r="AW217" s="232" t="str">
        <f t="shared" si="251"/>
        <v>0</v>
      </c>
      <c r="AX217" s="232" t="str">
        <f t="shared" si="251"/>
        <v>0</v>
      </c>
      <c r="AY217" s="233" t="str">
        <f t="shared" si="251"/>
        <v>0</v>
      </c>
      <c r="AZ217" s="232" t="str">
        <f t="shared" si="251"/>
        <v>0</v>
      </c>
      <c r="BA217" s="232" t="str">
        <f t="shared" si="251"/>
        <v>0</v>
      </c>
      <c r="BB217" s="232" t="str">
        <f t="shared" si="251"/>
        <v>0</v>
      </c>
      <c r="BC217" s="233" t="str">
        <f t="shared" si="251"/>
        <v>0</v>
      </c>
      <c r="BD217" s="168" t="str">
        <f t="shared" si="252"/>
        <v>0</v>
      </c>
      <c r="BE217" s="168" t="str">
        <f t="shared" si="252"/>
        <v>1</v>
      </c>
      <c r="BF217" s="168" t="str">
        <f t="shared" si="252"/>
        <v>0</v>
      </c>
      <c r="BG217" s="169" t="str">
        <f t="shared" si="252"/>
        <v>1</v>
      </c>
      <c r="BH217" s="168" t="str">
        <f t="shared" si="252"/>
        <v>0</v>
      </c>
      <c r="BI217" s="168" t="str">
        <f t="shared" si="252"/>
        <v>1</v>
      </c>
      <c r="BJ217" s="168" t="str">
        <f t="shared" si="252"/>
        <v>1</v>
      </c>
      <c r="BK217" s="169" t="str">
        <f t="shared" si="252"/>
        <v>0</v>
      </c>
      <c r="BL217" s="168" t="str">
        <f t="shared" si="253"/>
        <v>0</v>
      </c>
      <c r="BM217" s="168" t="str">
        <f t="shared" si="253"/>
        <v>0</v>
      </c>
      <c r="BN217" s="168" t="str">
        <f t="shared" si="253"/>
        <v>0</v>
      </c>
      <c r="BO217" s="169" t="str">
        <f t="shared" si="253"/>
        <v>0</v>
      </c>
      <c r="BP217" s="168" t="str">
        <f t="shared" si="253"/>
        <v>0</v>
      </c>
      <c r="BQ217" s="168" t="str">
        <f t="shared" si="253"/>
        <v>1</v>
      </c>
      <c r="BR217" s="168" t="str">
        <f t="shared" si="253"/>
        <v>1</v>
      </c>
      <c r="BS217" s="169" t="str">
        <f t="shared" si="253"/>
        <v>0</v>
      </c>
      <c r="BT217" s="302" t="str">
        <f t="shared" si="254"/>
        <v>0</v>
      </c>
      <c r="BU217" s="302" t="str">
        <f t="shared" si="254"/>
        <v>1</v>
      </c>
      <c r="BV217" s="302" t="str">
        <f t="shared" si="254"/>
        <v>1</v>
      </c>
      <c r="BW217" s="303" t="str">
        <f t="shared" si="254"/>
        <v>1</v>
      </c>
      <c r="BX217" s="302" t="str">
        <f t="shared" si="254"/>
        <v>0</v>
      </c>
      <c r="BY217" s="302" t="str">
        <f t="shared" si="254"/>
        <v>1</v>
      </c>
      <c r="BZ217" s="302" t="str">
        <f t="shared" si="254"/>
        <v>1</v>
      </c>
      <c r="CA217" s="303" t="str">
        <f t="shared" si="254"/>
        <v>0</v>
      </c>
      <c r="CB217" s="164" t="str">
        <f t="shared" si="255"/>
        <v>0</v>
      </c>
      <c r="CC217" s="289" t="str">
        <f t="shared" si="255"/>
        <v>1</v>
      </c>
      <c r="CD217" s="340" t="str">
        <f t="shared" si="255"/>
        <v>0</v>
      </c>
      <c r="CE217" s="341" t="str">
        <f t="shared" si="255"/>
        <v>0</v>
      </c>
      <c r="CF217" s="340" t="str">
        <f t="shared" si="255"/>
        <v>0</v>
      </c>
      <c r="CG217" s="340" t="str">
        <f t="shared" si="255"/>
        <v>0</v>
      </c>
      <c r="CH217" s="340" t="str">
        <f t="shared" si="255"/>
        <v>0</v>
      </c>
      <c r="CI217" s="341" t="str">
        <f t="shared" si="255"/>
        <v>0</v>
      </c>
      <c r="CL217" s="32" t="str">
        <f t="shared" si="288"/>
        <v>9C1B</v>
      </c>
      <c r="CM217" s="285">
        <f t="shared" si="256"/>
        <v>87</v>
      </c>
      <c r="CN217" s="285">
        <f t="shared" si="257"/>
        <v>97</v>
      </c>
      <c r="CO217" s="142">
        <f t="shared" si="258"/>
        <v>72.2</v>
      </c>
      <c r="CP217" s="142">
        <f t="shared" si="259"/>
        <v>22.333333333333332</v>
      </c>
      <c r="CQ217" s="154">
        <f t="shared" si="289"/>
        <v>6</v>
      </c>
      <c r="CS217" s="170">
        <f t="shared" si="260"/>
        <v>9</v>
      </c>
      <c r="CT217" s="23">
        <f t="shared" si="261"/>
        <v>12</v>
      </c>
      <c r="CU217" s="171">
        <f t="shared" si="262"/>
        <v>1</v>
      </c>
      <c r="CV217" s="23">
        <f t="shared" si="263"/>
        <v>11</v>
      </c>
      <c r="CW217" s="172">
        <f t="shared" si="264"/>
        <v>0</v>
      </c>
      <c r="CX217" s="24">
        <f t="shared" si="265"/>
        <v>12</v>
      </c>
      <c r="CY217" s="267">
        <f t="shared" si="266"/>
        <v>5</v>
      </c>
      <c r="CZ217" s="268">
        <f t="shared" si="267"/>
        <v>7</v>
      </c>
      <c r="DA217" s="267">
        <f t="shared" si="268"/>
        <v>0</v>
      </c>
      <c r="DB217" s="268">
        <f t="shared" si="269"/>
        <v>0</v>
      </c>
      <c r="DC217" s="173">
        <f t="shared" si="270"/>
        <v>5</v>
      </c>
      <c r="DD217" s="26">
        <f t="shared" si="271"/>
        <v>6</v>
      </c>
      <c r="DE217" s="173">
        <f t="shared" si="272"/>
        <v>0</v>
      </c>
      <c r="DF217" s="26">
        <f t="shared" si="273"/>
        <v>6</v>
      </c>
      <c r="DG217" s="326">
        <f t="shared" si="274"/>
        <v>7</v>
      </c>
      <c r="DH217" s="327">
        <f t="shared" si="275"/>
        <v>6</v>
      </c>
      <c r="DI217" s="172">
        <f t="shared" si="276"/>
        <v>4</v>
      </c>
      <c r="DJ217" s="24">
        <f t="shared" si="277"/>
        <v>0</v>
      </c>
      <c r="DK217" s="172"/>
      <c r="DL217" s="19">
        <f t="shared" si="278"/>
        <v>156</v>
      </c>
      <c r="DM217" s="19">
        <f t="shared" si="279"/>
        <v>27</v>
      </c>
      <c r="DN217" s="174">
        <f t="shared" si="280"/>
        <v>12</v>
      </c>
      <c r="DO217" s="278">
        <f t="shared" si="281"/>
        <v>87</v>
      </c>
      <c r="DP217" s="278">
        <f t="shared" si="282"/>
        <v>0</v>
      </c>
      <c r="DQ217" s="20">
        <f t="shared" si="283"/>
        <v>86</v>
      </c>
      <c r="DR217" s="20">
        <f t="shared" si="284"/>
        <v>6</v>
      </c>
      <c r="DS217" s="337">
        <f t="shared" si="285"/>
        <v>118</v>
      </c>
      <c r="DT217" s="174">
        <f t="shared" si="286"/>
        <v>64</v>
      </c>
      <c r="DU217" s="172">
        <f t="shared" si="287"/>
        <v>118</v>
      </c>
    </row>
    <row r="218" spans="1:125">
      <c r="A218" s="408" t="s">
        <v>694</v>
      </c>
      <c r="B218" s="408" t="s">
        <v>695</v>
      </c>
      <c r="C218" s="154">
        <f t="shared" si="234"/>
        <v>17</v>
      </c>
      <c r="D218" s="167">
        <f t="shared" si="235"/>
        <v>68</v>
      </c>
      <c r="E218" s="166" t="str">
        <f t="shared" si="236"/>
        <v>9C</v>
      </c>
      <c r="F218" s="367" t="str">
        <f t="shared" si="237"/>
        <v>1B</v>
      </c>
      <c r="G218" s="367" t="str">
        <f t="shared" si="238"/>
        <v>04</v>
      </c>
      <c r="H218" s="367" t="str">
        <f t="shared" si="239"/>
        <v>57</v>
      </c>
      <c r="I218" s="367" t="str">
        <f t="shared" si="240"/>
        <v>00</v>
      </c>
      <c r="J218" s="367" t="str">
        <f t="shared" si="241"/>
        <v>4F</v>
      </c>
      <c r="K218" s="367" t="str">
        <f t="shared" si="242"/>
        <v>06</v>
      </c>
      <c r="L218" s="367" t="str">
        <f t="shared" si="243"/>
        <v>67</v>
      </c>
      <c r="M218" s="367" t="str">
        <f t="shared" si="244"/>
        <v>4</v>
      </c>
      <c r="N218" s="367" t="str">
        <f t="shared" si="245"/>
        <v/>
      </c>
      <c r="O218" s="156" t="str">
        <f t="shared" si="246"/>
        <v/>
      </c>
      <c r="P218" s="157" t="str">
        <f t="shared" si="247"/>
        <v>1</v>
      </c>
      <c r="Q218" s="158" t="str">
        <f t="shared" si="247"/>
        <v>0</v>
      </c>
      <c r="R218" s="158" t="str">
        <f t="shared" si="247"/>
        <v>0</v>
      </c>
      <c r="S218" s="159" t="str">
        <f t="shared" si="247"/>
        <v>1</v>
      </c>
      <c r="T218" s="158" t="str">
        <f t="shared" si="247"/>
        <v>1</v>
      </c>
      <c r="U218" s="158" t="str">
        <f t="shared" ref="P218:W250" si="290">MID(HEX2BIN($E218,8),U$2,1)</f>
        <v>1</v>
      </c>
      <c r="V218" s="158" t="str">
        <f t="shared" si="290"/>
        <v>0</v>
      </c>
      <c r="W218" s="159" t="str">
        <f t="shared" si="290"/>
        <v>0</v>
      </c>
      <c r="X218" s="158" t="str">
        <f t="shared" si="248"/>
        <v>0</v>
      </c>
      <c r="Y218" s="158" t="str">
        <f t="shared" si="248"/>
        <v>0</v>
      </c>
      <c r="Z218" s="158" t="str">
        <f t="shared" si="248"/>
        <v>0</v>
      </c>
      <c r="AA218" s="159" t="str">
        <f t="shared" si="248"/>
        <v>1</v>
      </c>
      <c r="AB218" s="161" t="str">
        <f t="shared" si="248"/>
        <v>1</v>
      </c>
      <c r="AC218" s="161" t="str">
        <f t="shared" ref="X218:AE250" si="291">MID(HEX2BIN($F218,8),AC$2,1)</f>
        <v>0</v>
      </c>
      <c r="AD218" s="158" t="str">
        <f t="shared" si="291"/>
        <v>1</v>
      </c>
      <c r="AE218" s="159" t="str">
        <f t="shared" si="291"/>
        <v>1</v>
      </c>
      <c r="AF218" s="367" t="str">
        <f t="shared" si="249"/>
        <v>0</v>
      </c>
      <c r="AG218" s="162" t="str">
        <f t="shared" si="249"/>
        <v>0</v>
      </c>
      <c r="AH218" s="163" t="str">
        <f t="shared" si="249"/>
        <v>0</v>
      </c>
      <c r="AI218" s="165" t="str">
        <f t="shared" si="249"/>
        <v>0</v>
      </c>
      <c r="AJ218" s="164" t="str">
        <f t="shared" si="249"/>
        <v>0</v>
      </c>
      <c r="AK218" s="164" t="str">
        <f t="shared" ref="AF218:AM250" si="292">MID(HEX2BIN($G218,8),AK$2,1)</f>
        <v>1</v>
      </c>
      <c r="AL218" s="289" t="str">
        <f t="shared" si="292"/>
        <v>0</v>
      </c>
      <c r="AM218" s="165" t="str">
        <f t="shared" si="292"/>
        <v>0</v>
      </c>
      <c r="AN218" s="230" t="str">
        <f t="shared" si="250"/>
        <v>0</v>
      </c>
      <c r="AO218" s="230" t="str">
        <f t="shared" si="250"/>
        <v>1</v>
      </c>
      <c r="AP218" s="230" t="str">
        <f t="shared" si="250"/>
        <v>0</v>
      </c>
      <c r="AQ218" s="231" t="str">
        <f t="shared" si="250"/>
        <v>1</v>
      </c>
      <c r="AR218" s="230" t="str">
        <f t="shared" si="250"/>
        <v>0</v>
      </c>
      <c r="AS218" s="230" t="str">
        <f t="shared" ref="AN218:AU250" si="293">MID(HEX2BIN($H218,8),AS$2,1)</f>
        <v>1</v>
      </c>
      <c r="AT218" s="230" t="str">
        <f t="shared" si="293"/>
        <v>1</v>
      </c>
      <c r="AU218" s="231" t="str">
        <f t="shared" si="293"/>
        <v>1</v>
      </c>
      <c r="AV218" s="230" t="str">
        <f t="shared" si="251"/>
        <v>0</v>
      </c>
      <c r="AW218" s="232" t="str">
        <f t="shared" si="251"/>
        <v>0</v>
      </c>
      <c r="AX218" s="232" t="str">
        <f t="shared" si="251"/>
        <v>0</v>
      </c>
      <c r="AY218" s="233" t="str">
        <f t="shared" si="251"/>
        <v>0</v>
      </c>
      <c r="AZ218" s="232" t="str">
        <f t="shared" si="251"/>
        <v>0</v>
      </c>
      <c r="BA218" s="232" t="str">
        <f t="shared" ref="AV218:BC250" si="294">MID(HEX2BIN($I218,8),BA$2,1)</f>
        <v>0</v>
      </c>
      <c r="BB218" s="232" t="str">
        <f t="shared" si="294"/>
        <v>0</v>
      </c>
      <c r="BC218" s="233" t="str">
        <f t="shared" si="294"/>
        <v>0</v>
      </c>
      <c r="BD218" s="168" t="str">
        <f t="shared" si="252"/>
        <v>0</v>
      </c>
      <c r="BE218" s="168" t="str">
        <f t="shared" si="252"/>
        <v>1</v>
      </c>
      <c r="BF218" s="168" t="str">
        <f t="shared" si="252"/>
        <v>0</v>
      </c>
      <c r="BG218" s="169" t="str">
        <f t="shared" si="252"/>
        <v>0</v>
      </c>
      <c r="BH218" s="168" t="str">
        <f t="shared" si="252"/>
        <v>1</v>
      </c>
      <c r="BI218" s="168" t="str">
        <f t="shared" ref="BD218:BK250" si="295">MID(HEX2BIN($J218,8),BI$2,1)</f>
        <v>1</v>
      </c>
      <c r="BJ218" s="168" t="str">
        <f t="shared" si="295"/>
        <v>1</v>
      </c>
      <c r="BK218" s="169" t="str">
        <f t="shared" si="295"/>
        <v>1</v>
      </c>
      <c r="BL218" s="168" t="str">
        <f t="shared" si="253"/>
        <v>0</v>
      </c>
      <c r="BM218" s="168" t="str">
        <f t="shared" si="253"/>
        <v>0</v>
      </c>
      <c r="BN218" s="168" t="str">
        <f t="shared" si="253"/>
        <v>0</v>
      </c>
      <c r="BO218" s="169" t="str">
        <f t="shared" si="253"/>
        <v>0</v>
      </c>
      <c r="BP218" s="168" t="str">
        <f t="shared" si="253"/>
        <v>0</v>
      </c>
      <c r="BQ218" s="168" t="str">
        <f t="shared" ref="BL218:BS250" si="296">MID(HEX2BIN($K218,8),BQ$2,1)</f>
        <v>1</v>
      </c>
      <c r="BR218" s="168" t="str">
        <f t="shared" si="296"/>
        <v>1</v>
      </c>
      <c r="BS218" s="169" t="str">
        <f t="shared" si="296"/>
        <v>0</v>
      </c>
      <c r="BT218" s="302" t="str">
        <f t="shared" si="254"/>
        <v>0</v>
      </c>
      <c r="BU218" s="302" t="str">
        <f t="shared" si="254"/>
        <v>1</v>
      </c>
      <c r="BV218" s="302" t="str">
        <f t="shared" si="254"/>
        <v>1</v>
      </c>
      <c r="BW218" s="303" t="str">
        <f t="shared" si="254"/>
        <v>0</v>
      </c>
      <c r="BX218" s="302" t="str">
        <f t="shared" si="254"/>
        <v>0</v>
      </c>
      <c r="BY218" s="302" t="str">
        <f t="shared" ref="BT218:CA250" si="297">MID(HEX2BIN($L218,8),BY$2,1)</f>
        <v>1</v>
      </c>
      <c r="BZ218" s="302" t="str">
        <f t="shared" si="297"/>
        <v>1</v>
      </c>
      <c r="CA218" s="303" t="str">
        <f t="shared" si="297"/>
        <v>1</v>
      </c>
      <c r="CB218" s="164" t="str">
        <f t="shared" si="255"/>
        <v>0</v>
      </c>
      <c r="CC218" s="289" t="str">
        <f t="shared" si="255"/>
        <v>1</v>
      </c>
      <c r="CD218" s="340" t="str">
        <f t="shared" si="255"/>
        <v>0</v>
      </c>
      <c r="CE218" s="341" t="str">
        <f t="shared" si="255"/>
        <v>0</v>
      </c>
      <c r="CF218" s="340" t="str">
        <f t="shared" si="255"/>
        <v>0</v>
      </c>
      <c r="CG218" s="340" t="str">
        <f t="shared" ref="CB218:CI250" si="298">MID(HEX2BIN($M218,8),CG$2,1)</f>
        <v>0</v>
      </c>
      <c r="CH218" s="340" t="str">
        <f t="shared" si="298"/>
        <v>0</v>
      </c>
      <c r="CI218" s="341" t="str">
        <f t="shared" si="298"/>
        <v>0</v>
      </c>
      <c r="CL218" s="32" t="str">
        <f t="shared" si="288"/>
        <v>9C1B</v>
      </c>
      <c r="CM218" s="285">
        <f t="shared" si="256"/>
        <v>87</v>
      </c>
      <c r="CN218" s="285">
        <f t="shared" si="257"/>
        <v>97</v>
      </c>
      <c r="CO218" s="142">
        <f t="shared" si="258"/>
        <v>71.5</v>
      </c>
      <c r="CP218" s="142">
        <f t="shared" si="259"/>
        <v>21.944444444444443</v>
      </c>
      <c r="CQ218" s="154">
        <f t="shared" si="289"/>
        <v>2</v>
      </c>
      <c r="CS218" s="170">
        <f t="shared" si="260"/>
        <v>9</v>
      </c>
      <c r="CT218" s="23">
        <f t="shared" si="261"/>
        <v>12</v>
      </c>
      <c r="CU218" s="171">
        <f t="shared" si="262"/>
        <v>1</v>
      </c>
      <c r="CV218" s="23">
        <f t="shared" si="263"/>
        <v>11</v>
      </c>
      <c r="CW218" s="172">
        <f t="shared" si="264"/>
        <v>0</v>
      </c>
      <c r="CX218" s="24">
        <f t="shared" si="265"/>
        <v>4</v>
      </c>
      <c r="CY218" s="267">
        <f t="shared" si="266"/>
        <v>5</v>
      </c>
      <c r="CZ218" s="268">
        <f t="shared" si="267"/>
        <v>7</v>
      </c>
      <c r="DA218" s="267">
        <f t="shared" si="268"/>
        <v>0</v>
      </c>
      <c r="DB218" s="268">
        <f t="shared" si="269"/>
        <v>0</v>
      </c>
      <c r="DC218" s="173">
        <f t="shared" si="270"/>
        <v>4</v>
      </c>
      <c r="DD218" s="26">
        <f t="shared" si="271"/>
        <v>15</v>
      </c>
      <c r="DE218" s="173">
        <f t="shared" si="272"/>
        <v>0</v>
      </c>
      <c r="DF218" s="26">
        <f t="shared" si="273"/>
        <v>6</v>
      </c>
      <c r="DG218" s="326">
        <f t="shared" si="274"/>
        <v>6</v>
      </c>
      <c r="DH218" s="327">
        <f t="shared" si="275"/>
        <v>7</v>
      </c>
      <c r="DI218" s="172">
        <f t="shared" si="276"/>
        <v>4</v>
      </c>
      <c r="DJ218" s="24">
        <f t="shared" si="277"/>
        <v>0</v>
      </c>
      <c r="DK218" s="172"/>
      <c r="DL218" s="19">
        <f t="shared" si="278"/>
        <v>156</v>
      </c>
      <c r="DM218" s="19">
        <f t="shared" si="279"/>
        <v>27</v>
      </c>
      <c r="DN218" s="174">
        <f t="shared" si="280"/>
        <v>4</v>
      </c>
      <c r="DO218" s="278">
        <f t="shared" si="281"/>
        <v>87</v>
      </c>
      <c r="DP218" s="278">
        <f t="shared" si="282"/>
        <v>0</v>
      </c>
      <c r="DQ218" s="20">
        <f t="shared" si="283"/>
        <v>79</v>
      </c>
      <c r="DR218" s="20">
        <f t="shared" si="284"/>
        <v>6</v>
      </c>
      <c r="DS218" s="337">
        <f t="shared" si="285"/>
        <v>103</v>
      </c>
      <c r="DT218" s="174">
        <f t="shared" si="286"/>
        <v>64</v>
      </c>
      <c r="DU218" s="172">
        <f t="shared" si="287"/>
        <v>103</v>
      </c>
    </row>
    <row r="219" spans="1:125">
      <c r="A219" s="408" t="s">
        <v>696</v>
      </c>
      <c r="B219" s="408" t="s">
        <v>598</v>
      </c>
      <c r="C219" s="154">
        <f t="shared" si="234"/>
        <v>17</v>
      </c>
      <c r="D219" s="167">
        <f t="shared" si="235"/>
        <v>68</v>
      </c>
      <c r="E219" s="166" t="str">
        <f t="shared" si="236"/>
        <v>9C</v>
      </c>
      <c r="F219" s="367" t="str">
        <f t="shared" si="237"/>
        <v>1B</v>
      </c>
      <c r="G219" s="367" t="str">
        <f t="shared" si="238"/>
        <v>08</v>
      </c>
      <c r="H219" s="367" t="str">
        <f t="shared" si="239"/>
        <v>57</v>
      </c>
      <c r="I219" s="367" t="str">
        <f t="shared" si="240"/>
        <v>00</v>
      </c>
      <c r="J219" s="367" t="str">
        <f t="shared" si="241"/>
        <v>4A</v>
      </c>
      <c r="K219" s="367" t="str">
        <f t="shared" si="242"/>
        <v>06</v>
      </c>
      <c r="L219" s="367" t="str">
        <f t="shared" si="243"/>
        <v>66</v>
      </c>
      <c r="M219" s="367" t="str">
        <f t="shared" si="244"/>
        <v>4</v>
      </c>
      <c r="N219" s="367" t="str">
        <f t="shared" si="245"/>
        <v/>
      </c>
      <c r="O219" s="156" t="str">
        <f t="shared" si="246"/>
        <v/>
      </c>
      <c r="P219" s="157" t="str">
        <f t="shared" si="290"/>
        <v>1</v>
      </c>
      <c r="Q219" s="158" t="str">
        <f t="shared" si="290"/>
        <v>0</v>
      </c>
      <c r="R219" s="158" t="str">
        <f t="shared" si="290"/>
        <v>0</v>
      </c>
      <c r="S219" s="159" t="str">
        <f t="shared" si="290"/>
        <v>1</v>
      </c>
      <c r="T219" s="158" t="str">
        <f t="shared" si="290"/>
        <v>1</v>
      </c>
      <c r="U219" s="158" t="str">
        <f t="shared" si="290"/>
        <v>1</v>
      </c>
      <c r="V219" s="158" t="str">
        <f t="shared" si="290"/>
        <v>0</v>
      </c>
      <c r="W219" s="159" t="str">
        <f t="shared" si="290"/>
        <v>0</v>
      </c>
      <c r="X219" s="158" t="str">
        <f t="shared" si="291"/>
        <v>0</v>
      </c>
      <c r="Y219" s="158" t="str">
        <f t="shared" si="291"/>
        <v>0</v>
      </c>
      <c r="Z219" s="158" t="str">
        <f t="shared" si="291"/>
        <v>0</v>
      </c>
      <c r="AA219" s="159" t="str">
        <f t="shared" si="291"/>
        <v>1</v>
      </c>
      <c r="AB219" s="161" t="str">
        <f t="shared" si="291"/>
        <v>1</v>
      </c>
      <c r="AC219" s="161" t="str">
        <f t="shared" si="291"/>
        <v>0</v>
      </c>
      <c r="AD219" s="158" t="str">
        <f t="shared" si="291"/>
        <v>1</v>
      </c>
      <c r="AE219" s="159" t="str">
        <f t="shared" si="291"/>
        <v>1</v>
      </c>
      <c r="AF219" s="367" t="str">
        <f t="shared" si="292"/>
        <v>0</v>
      </c>
      <c r="AG219" s="162" t="str">
        <f t="shared" si="292"/>
        <v>0</v>
      </c>
      <c r="AH219" s="163" t="str">
        <f t="shared" si="292"/>
        <v>0</v>
      </c>
      <c r="AI219" s="165" t="str">
        <f t="shared" si="292"/>
        <v>0</v>
      </c>
      <c r="AJ219" s="164" t="str">
        <f t="shared" si="292"/>
        <v>1</v>
      </c>
      <c r="AK219" s="164" t="str">
        <f t="shared" si="292"/>
        <v>0</v>
      </c>
      <c r="AL219" s="289" t="str">
        <f t="shared" si="292"/>
        <v>0</v>
      </c>
      <c r="AM219" s="165" t="str">
        <f t="shared" si="292"/>
        <v>0</v>
      </c>
      <c r="AN219" s="230" t="str">
        <f t="shared" si="293"/>
        <v>0</v>
      </c>
      <c r="AO219" s="230" t="str">
        <f t="shared" si="293"/>
        <v>1</v>
      </c>
      <c r="AP219" s="230" t="str">
        <f t="shared" si="293"/>
        <v>0</v>
      </c>
      <c r="AQ219" s="231" t="str">
        <f t="shared" si="293"/>
        <v>1</v>
      </c>
      <c r="AR219" s="230" t="str">
        <f t="shared" si="293"/>
        <v>0</v>
      </c>
      <c r="AS219" s="230" t="str">
        <f t="shared" si="293"/>
        <v>1</v>
      </c>
      <c r="AT219" s="230" t="str">
        <f t="shared" si="293"/>
        <v>1</v>
      </c>
      <c r="AU219" s="231" t="str">
        <f t="shared" si="293"/>
        <v>1</v>
      </c>
      <c r="AV219" s="230" t="str">
        <f t="shared" si="294"/>
        <v>0</v>
      </c>
      <c r="AW219" s="232" t="str">
        <f t="shared" si="294"/>
        <v>0</v>
      </c>
      <c r="AX219" s="232" t="str">
        <f t="shared" si="294"/>
        <v>0</v>
      </c>
      <c r="AY219" s="233" t="str">
        <f t="shared" si="294"/>
        <v>0</v>
      </c>
      <c r="AZ219" s="232" t="str">
        <f t="shared" si="294"/>
        <v>0</v>
      </c>
      <c r="BA219" s="232" t="str">
        <f t="shared" si="294"/>
        <v>0</v>
      </c>
      <c r="BB219" s="232" t="str">
        <f t="shared" si="294"/>
        <v>0</v>
      </c>
      <c r="BC219" s="233" t="str">
        <f t="shared" si="294"/>
        <v>0</v>
      </c>
      <c r="BD219" s="168" t="str">
        <f t="shared" si="295"/>
        <v>0</v>
      </c>
      <c r="BE219" s="168" t="str">
        <f t="shared" si="295"/>
        <v>1</v>
      </c>
      <c r="BF219" s="168" t="str">
        <f t="shared" si="295"/>
        <v>0</v>
      </c>
      <c r="BG219" s="169" t="str">
        <f t="shared" si="295"/>
        <v>0</v>
      </c>
      <c r="BH219" s="168" t="str">
        <f t="shared" si="295"/>
        <v>1</v>
      </c>
      <c r="BI219" s="168" t="str">
        <f t="shared" si="295"/>
        <v>0</v>
      </c>
      <c r="BJ219" s="168" t="str">
        <f t="shared" si="295"/>
        <v>1</v>
      </c>
      <c r="BK219" s="169" t="str">
        <f t="shared" si="295"/>
        <v>0</v>
      </c>
      <c r="BL219" s="168" t="str">
        <f t="shared" si="296"/>
        <v>0</v>
      </c>
      <c r="BM219" s="168" t="str">
        <f t="shared" si="296"/>
        <v>0</v>
      </c>
      <c r="BN219" s="168" t="str">
        <f t="shared" si="296"/>
        <v>0</v>
      </c>
      <c r="BO219" s="169" t="str">
        <f t="shared" si="296"/>
        <v>0</v>
      </c>
      <c r="BP219" s="168" t="str">
        <f t="shared" si="296"/>
        <v>0</v>
      </c>
      <c r="BQ219" s="168" t="str">
        <f t="shared" si="296"/>
        <v>1</v>
      </c>
      <c r="BR219" s="168" t="str">
        <f t="shared" si="296"/>
        <v>1</v>
      </c>
      <c r="BS219" s="169" t="str">
        <f t="shared" si="296"/>
        <v>0</v>
      </c>
      <c r="BT219" s="302" t="str">
        <f t="shared" si="297"/>
        <v>0</v>
      </c>
      <c r="BU219" s="302" t="str">
        <f t="shared" si="297"/>
        <v>1</v>
      </c>
      <c r="BV219" s="302" t="str">
        <f t="shared" si="297"/>
        <v>1</v>
      </c>
      <c r="BW219" s="303" t="str">
        <f t="shared" si="297"/>
        <v>0</v>
      </c>
      <c r="BX219" s="302" t="str">
        <f t="shared" si="297"/>
        <v>0</v>
      </c>
      <c r="BY219" s="302" t="str">
        <f t="shared" si="297"/>
        <v>1</v>
      </c>
      <c r="BZ219" s="302" t="str">
        <f t="shared" si="297"/>
        <v>1</v>
      </c>
      <c r="CA219" s="303" t="str">
        <f t="shared" si="297"/>
        <v>0</v>
      </c>
      <c r="CB219" s="164" t="str">
        <f t="shared" si="298"/>
        <v>0</v>
      </c>
      <c r="CC219" s="289" t="str">
        <f t="shared" si="298"/>
        <v>1</v>
      </c>
      <c r="CD219" s="340" t="str">
        <f t="shared" si="298"/>
        <v>0</v>
      </c>
      <c r="CE219" s="341" t="str">
        <f t="shared" si="298"/>
        <v>0</v>
      </c>
      <c r="CF219" s="340" t="str">
        <f t="shared" si="298"/>
        <v>0</v>
      </c>
      <c r="CG219" s="340" t="str">
        <f t="shared" si="298"/>
        <v>0</v>
      </c>
      <c r="CH219" s="340" t="str">
        <f t="shared" si="298"/>
        <v>0</v>
      </c>
      <c r="CI219" s="341" t="str">
        <f t="shared" si="298"/>
        <v>0</v>
      </c>
      <c r="CL219" s="32" t="str">
        <f t="shared" si="288"/>
        <v>9C1B</v>
      </c>
      <c r="CM219" s="285">
        <f t="shared" si="256"/>
        <v>87</v>
      </c>
      <c r="CN219" s="285">
        <f t="shared" si="257"/>
        <v>97</v>
      </c>
      <c r="CO219" s="142">
        <f t="shared" si="258"/>
        <v>71</v>
      </c>
      <c r="CP219" s="142">
        <f t="shared" si="259"/>
        <v>21.666666666666668</v>
      </c>
      <c r="CQ219" s="154">
        <f t="shared" si="289"/>
        <v>4</v>
      </c>
      <c r="CS219" s="170">
        <f t="shared" si="260"/>
        <v>9</v>
      </c>
      <c r="CT219" s="23">
        <f t="shared" si="261"/>
        <v>12</v>
      </c>
      <c r="CU219" s="171">
        <f t="shared" si="262"/>
        <v>1</v>
      </c>
      <c r="CV219" s="23">
        <f t="shared" si="263"/>
        <v>11</v>
      </c>
      <c r="CW219" s="172">
        <f t="shared" si="264"/>
        <v>0</v>
      </c>
      <c r="CX219" s="24">
        <f t="shared" si="265"/>
        <v>8</v>
      </c>
      <c r="CY219" s="267">
        <f t="shared" si="266"/>
        <v>5</v>
      </c>
      <c r="CZ219" s="268">
        <f t="shared" si="267"/>
        <v>7</v>
      </c>
      <c r="DA219" s="267">
        <f t="shared" si="268"/>
        <v>0</v>
      </c>
      <c r="DB219" s="268">
        <f t="shared" si="269"/>
        <v>0</v>
      </c>
      <c r="DC219" s="173">
        <f t="shared" si="270"/>
        <v>4</v>
      </c>
      <c r="DD219" s="26">
        <f t="shared" si="271"/>
        <v>10</v>
      </c>
      <c r="DE219" s="173">
        <f t="shared" si="272"/>
        <v>0</v>
      </c>
      <c r="DF219" s="26">
        <f t="shared" si="273"/>
        <v>6</v>
      </c>
      <c r="DG219" s="326">
        <f t="shared" si="274"/>
        <v>6</v>
      </c>
      <c r="DH219" s="327">
        <f t="shared" si="275"/>
        <v>6</v>
      </c>
      <c r="DI219" s="172">
        <f t="shared" si="276"/>
        <v>4</v>
      </c>
      <c r="DJ219" s="24">
        <f t="shared" si="277"/>
        <v>0</v>
      </c>
      <c r="DK219" s="172"/>
      <c r="DL219" s="19">
        <f t="shared" si="278"/>
        <v>156</v>
      </c>
      <c r="DM219" s="19">
        <f t="shared" si="279"/>
        <v>27</v>
      </c>
      <c r="DN219" s="174">
        <f t="shared" si="280"/>
        <v>8</v>
      </c>
      <c r="DO219" s="278">
        <f t="shared" si="281"/>
        <v>87</v>
      </c>
      <c r="DP219" s="278">
        <f t="shared" si="282"/>
        <v>0</v>
      </c>
      <c r="DQ219" s="20">
        <f t="shared" si="283"/>
        <v>74</v>
      </c>
      <c r="DR219" s="20">
        <f t="shared" si="284"/>
        <v>6</v>
      </c>
      <c r="DS219" s="337">
        <f t="shared" si="285"/>
        <v>102</v>
      </c>
      <c r="DT219" s="174">
        <f t="shared" si="286"/>
        <v>64</v>
      </c>
      <c r="DU219" s="172">
        <f t="shared" si="287"/>
        <v>102</v>
      </c>
    </row>
    <row r="220" spans="1:125">
      <c r="A220" s="408" t="s">
        <v>697</v>
      </c>
      <c r="B220" s="408" t="s">
        <v>698</v>
      </c>
      <c r="C220" s="154">
        <f t="shared" si="234"/>
        <v>17</v>
      </c>
      <c r="D220" s="167">
        <f t="shared" si="235"/>
        <v>68</v>
      </c>
      <c r="E220" s="166" t="str">
        <f t="shared" si="236"/>
        <v>9C</v>
      </c>
      <c r="F220" s="367" t="str">
        <f t="shared" si="237"/>
        <v>1B</v>
      </c>
      <c r="G220" s="367" t="str">
        <f t="shared" si="238"/>
        <v>02</v>
      </c>
      <c r="H220" s="367" t="str">
        <f t="shared" si="239"/>
        <v>57</v>
      </c>
      <c r="I220" s="367" t="str">
        <f t="shared" si="240"/>
        <v>00</v>
      </c>
      <c r="J220" s="367" t="str">
        <f t="shared" si="241"/>
        <v>3F</v>
      </c>
      <c r="K220" s="367" t="str">
        <f t="shared" si="242"/>
        <v>06</v>
      </c>
      <c r="L220" s="367" t="str">
        <f t="shared" si="243"/>
        <v>55</v>
      </c>
      <c r="M220" s="367" t="str">
        <f t="shared" si="244"/>
        <v>0</v>
      </c>
      <c r="N220" s="367" t="str">
        <f t="shared" si="245"/>
        <v/>
      </c>
      <c r="O220" s="156" t="str">
        <f t="shared" si="246"/>
        <v/>
      </c>
      <c r="P220" s="157" t="str">
        <f t="shared" si="290"/>
        <v>1</v>
      </c>
      <c r="Q220" s="158" t="str">
        <f t="shared" si="290"/>
        <v>0</v>
      </c>
      <c r="R220" s="158" t="str">
        <f t="shared" si="290"/>
        <v>0</v>
      </c>
      <c r="S220" s="159" t="str">
        <f t="shared" si="290"/>
        <v>1</v>
      </c>
      <c r="T220" s="158" t="str">
        <f t="shared" si="290"/>
        <v>1</v>
      </c>
      <c r="U220" s="158" t="str">
        <f t="shared" si="290"/>
        <v>1</v>
      </c>
      <c r="V220" s="158" t="str">
        <f t="shared" si="290"/>
        <v>0</v>
      </c>
      <c r="W220" s="159" t="str">
        <f t="shared" si="290"/>
        <v>0</v>
      </c>
      <c r="X220" s="158" t="str">
        <f t="shared" si="291"/>
        <v>0</v>
      </c>
      <c r="Y220" s="158" t="str">
        <f t="shared" si="291"/>
        <v>0</v>
      </c>
      <c r="Z220" s="158" t="str">
        <f t="shared" si="291"/>
        <v>0</v>
      </c>
      <c r="AA220" s="159" t="str">
        <f t="shared" si="291"/>
        <v>1</v>
      </c>
      <c r="AB220" s="161" t="str">
        <f t="shared" si="291"/>
        <v>1</v>
      </c>
      <c r="AC220" s="161" t="str">
        <f t="shared" si="291"/>
        <v>0</v>
      </c>
      <c r="AD220" s="158" t="str">
        <f t="shared" si="291"/>
        <v>1</v>
      </c>
      <c r="AE220" s="159" t="str">
        <f t="shared" si="291"/>
        <v>1</v>
      </c>
      <c r="AF220" s="367" t="str">
        <f t="shared" si="292"/>
        <v>0</v>
      </c>
      <c r="AG220" s="162" t="str">
        <f t="shared" si="292"/>
        <v>0</v>
      </c>
      <c r="AH220" s="163" t="str">
        <f t="shared" si="292"/>
        <v>0</v>
      </c>
      <c r="AI220" s="165" t="str">
        <f t="shared" si="292"/>
        <v>0</v>
      </c>
      <c r="AJ220" s="164" t="str">
        <f t="shared" si="292"/>
        <v>0</v>
      </c>
      <c r="AK220" s="164" t="str">
        <f t="shared" si="292"/>
        <v>0</v>
      </c>
      <c r="AL220" s="289" t="str">
        <f t="shared" si="292"/>
        <v>1</v>
      </c>
      <c r="AM220" s="165" t="str">
        <f t="shared" si="292"/>
        <v>0</v>
      </c>
      <c r="AN220" s="230" t="str">
        <f t="shared" si="293"/>
        <v>0</v>
      </c>
      <c r="AO220" s="230" t="str">
        <f t="shared" si="293"/>
        <v>1</v>
      </c>
      <c r="AP220" s="230" t="str">
        <f t="shared" si="293"/>
        <v>0</v>
      </c>
      <c r="AQ220" s="231" t="str">
        <f t="shared" si="293"/>
        <v>1</v>
      </c>
      <c r="AR220" s="230" t="str">
        <f t="shared" si="293"/>
        <v>0</v>
      </c>
      <c r="AS220" s="230" t="str">
        <f t="shared" si="293"/>
        <v>1</v>
      </c>
      <c r="AT220" s="230" t="str">
        <f t="shared" si="293"/>
        <v>1</v>
      </c>
      <c r="AU220" s="231" t="str">
        <f t="shared" si="293"/>
        <v>1</v>
      </c>
      <c r="AV220" s="230" t="str">
        <f t="shared" si="294"/>
        <v>0</v>
      </c>
      <c r="AW220" s="232" t="str">
        <f t="shared" si="294"/>
        <v>0</v>
      </c>
      <c r="AX220" s="232" t="str">
        <f t="shared" si="294"/>
        <v>0</v>
      </c>
      <c r="AY220" s="233" t="str">
        <f t="shared" si="294"/>
        <v>0</v>
      </c>
      <c r="AZ220" s="232" t="str">
        <f t="shared" si="294"/>
        <v>0</v>
      </c>
      <c r="BA220" s="232" t="str">
        <f t="shared" si="294"/>
        <v>0</v>
      </c>
      <c r="BB220" s="232" t="str">
        <f t="shared" si="294"/>
        <v>0</v>
      </c>
      <c r="BC220" s="233" t="str">
        <f t="shared" si="294"/>
        <v>0</v>
      </c>
      <c r="BD220" s="168" t="str">
        <f t="shared" si="295"/>
        <v>0</v>
      </c>
      <c r="BE220" s="168" t="str">
        <f t="shared" si="295"/>
        <v>0</v>
      </c>
      <c r="BF220" s="168" t="str">
        <f t="shared" si="295"/>
        <v>1</v>
      </c>
      <c r="BG220" s="169" t="str">
        <f t="shared" si="295"/>
        <v>1</v>
      </c>
      <c r="BH220" s="168" t="str">
        <f t="shared" si="295"/>
        <v>1</v>
      </c>
      <c r="BI220" s="168" t="str">
        <f t="shared" si="295"/>
        <v>1</v>
      </c>
      <c r="BJ220" s="168" t="str">
        <f t="shared" si="295"/>
        <v>1</v>
      </c>
      <c r="BK220" s="169" t="str">
        <f t="shared" si="295"/>
        <v>1</v>
      </c>
      <c r="BL220" s="168" t="str">
        <f t="shared" si="296"/>
        <v>0</v>
      </c>
      <c r="BM220" s="168" t="str">
        <f t="shared" si="296"/>
        <v>0</v>
      </c>
      <c r="BN220" s="168" t="str">
        <f t="shared" si="296"/>
        <v>0</v>
      </c>
      <c r="BO220" s="169" t="str">
        <f t="shared" si="296"/>
        <v>0</v>
      </c>
      <c r="BP220" s="168" t="str">
        <f t="shared" si="296"/>
        <v>0</v>
      </c>
      <c r="BQ220" s="168" t="str">
        <f t="shared" si="296"/>
        <v>1</v>
      </c>
      <c r="BR220" s="168" t="str">
        <f t="shared" si="296"/>
        <v>1</v>
      </c>
      <c r="BS220" s="169" t="str">
        <f t="shared" si="296"/>
        <v>0</v>
      </c>
      <c r="BT220" s="302" t="str">
        <f t="shared" si="297"/>
        <v>0</v>
      </c>
      <c r="BU220" s="302" t="str">
        <f t="shared" si="297"/>
        <v>1</v>
      </c>
      <c r="BV220" s="302" t="str">
        <f t="shared" si="297"/>
        <v>0</v>
      </c>
      <c r="BW220" s="303" t="str">
        <f t="shared" si="297"/>
        <v>1</v>
      </c>
      <c r="BX220" s="302" t="str">
        <f t="shared" si="297"/>
        <v>0</v>
      </c>
      <c r="BY220" s="302" t="str">
        <f t="shared" si="297"/>
        <v>1</v>
      </c>
      <c r="BZ220" s="302" t="str">
        <f t="shared" si="297"/>
        <v>0</v>
      </c>
      <c r="CA220" s="303" t="str">
        <f t="shared" si="297"/>
        <v>1</v>
      </c>
      <c r="CB220" s="164" t="str">
        <f t="shared" si="298"/>
        <v>0</v>
      </c>
      <c r="CC220" s="289" t="str">
        <f t="shared" si="298"/>
        <v>0</v>
      </c>
      <c r="CD220" s="340" t="str">
        <f t="shared" si="298"/>
        <v>0</v>
      </c>
      <c r="CE220" s="341" t="str">
        <f t="shared" si="298"/>
        <v>0</v>
      </c>
      <c r="CF220" s="340" t="str">
        <f t="shared" si="298"/>
        <v>0</v>
      </c>
      <c r="CG220" s="340" t="str">
        <f t="shared" si="298"/>
        <v>0</v>
      </c>
      <c r="CH220" s="340" t="str">
        <f t="shared" si="298"/>
        <v>0</v>
      </c>
      <c r="CI220" s="341" t="str">
        <f t="shared" si="298"/>
        <v>0</v>
      </c>
      <c r="CL220" s="32" t="str">
        <f t="shared" si="288"/>
        <v>9C1B</v>
      </c>
      <c r="CM220" s="285">
        <f t="shared" si="256"/>
        <v>87</v>
      </c>
      <c r="CN220" s="285">
        <f t="shared" si="257"/>
        <v>97</v>
      </c>
      <c r="CO220" s="142">
        <f t="shared" si="258"/>
        <v>69.900000000000006</v>
      </c>
      <c r="CP220" s="142">
        <f t="shared" si="259"/>
        <v>21.055555555555557</v>
      </c>
      <c r="CQ220" s="154">
        <f t="shared" si="289"/>
        <v>1</v>
      </c>
      <c r="CS220" s="170">
        <f t="shared" si="260"/>
        <v>9</v>
      </c>
      <c r="CT220" s="23">
        <f t="shared" si="261"/>
        <v>12</v>
      </c>
      <c r="CU220" s="171">
        <f t="shared" si="262"/>
        <v>1</v>
      </c>
      <c r="CV220" s="23">
        <f t="shared" si="263"/>
        <v>11</v>
      </c>
      <c r="CW220" s="172">
        <f t="shared" si="264"/>
        <v>0</v>
      </c>
      <c r="CX220" s="24">
        <f t="shared" si="265"/>
        <v>2</v>
      </c>
      <c r="CY220" s="267">
        <f t="shared" si="266"/>
        <v>5</v>
      </c>
      <c r="CZ220" s="268">
        <f t="shared" si="267"/>
        <v>7</v>
      </c>
      <c r="DA220" s="267">
        <f t="shared" si="268"/>
        <v>0</v>
      </c>
      <c r="DB220" s="268">
        <f t="shared" si="269"/>
        <v>0</v>
      </c>
      <c r="DC220" s="173">
        <f t="shared" si="270"/>
        <v>3</v>
      </c>
      <c r="DD220" s="26">
        <f t="shared" si="271"/>
        <v>15</v>
      </c>
      <c r="DE220" s="173">
        <f t="shared" si="272"/>
        <v>0</v>
      </c>
      <c r="DF220" s="26">
        <f t="shared" si="273"/>
        <v>6</v>
      </c>
      <c r="DG220" s="326">
        <f t="shared" si="274"/>
        <v>5</v>
      </c>
      <c r="DH220" s="327">
        <f t="shared" si="275"/>
        <v>5</v>
      </c>
      <c r="DI220" s="172">
        <f t="shared" si="276"/>
        <v>0</v>
      </c>
      <c r="DJ220" s="24">
        <f t="shared" si="277"/>
        <v>0</v>
      </c>
      <c r="DK220" s="172"/>
      <c r="DL220" s="19">
        <f t="shared" si="278"/>
        <v>156</v>
      </c>
      <c r="DM220" s="19">
        <f t="shared" si="279"/>
        <v>27</v>
      </c>
      <c r="DN220" s="174">
        <f t="shared" si="280"/>
        <v>2</v>
      </c>
      <c r="DO220" s="278">
        <f t="shared" si="281"/>
        <v>87</v>
      </c>
      <c r="DP220" s="278">
        <f t="shared" si="282"/>
        <v>0</v>
      </c>
      <c r="DQ220" s="20">
        <f t="shared" si="283"/>
        <v>63</v>
      </c>
      <c r="DR220" s="20">
        <f t="shared" si="284"/>
        <v>6</v>
      </c>
      <c r="DS220" s="337">
        <f t="shared" si="285"/>
        <v>85</v>
      </c>
      <c r="DT220" s="174">
        <f t="shared" si="286"/>
        <v>0</v>
      </c>
      <c r="DU220" s="172">
        <f t="shared" si="287"/>
        <v>85</v>
      </c>
    </row>
    <row r="221" spans="1:125">
      <c r="A221" s="408" t="s">
        <v>699</v>
      </c>
      <c r="B221" s="408" t="s">
        <v>700</v>
      </c>
      <c r="C221" s="154">
        <f t="shared" si="234"/>
        <v>17</v>
      </c>
      <c r="D221" s="167">
        <f t="shared" si="235"/>
        <v>68</v>
      </c>
      <c r="E221" s="166" t="str">
        <f t="shared" si="236"/>
        <v>9C</v>
      </c>
      <c r="F221" s="367" t="str">
        <f t="shared" si="237"/>
        <v>1B</v>
      </c>
      <c r="G221" s="367" t="str">
        <f t="shared" si="238"/>
        <v>04</v>
      </c>
      <c r="H221" s="367" t="str">
        <f t="shared" si="239"/>
        <v>57</v>
      </c>
      <c r="I221" s="367" t="str">
        <f t="shared" si="240"/>
        <v>00</v>
      </c>
      <c r="J221" s="367" t="str">
        <f t="shared" si="241"/>
        <v>3C</v>
      </c>
      <c r="K221" s="367" t="str">
        <f t="shared" si="242"/>
        <v>06</v>
      </c>
      <c r="L221" s="367" t="str">
        <f t="shared" si="243"/>
        <v>54</v>
      </c>
      <c r="M221" s="367" t="str">
        <f t="shared" si="244"/>
        <v>0</v>
      </c>
      <c r="N221" s="367" t="str">
        <f t="shared" si="245"/>
        <v/>
      </c>
      <c r="O221" s="156" t="str">
        <f t="shared" si="246"/>
        <v/>
      </c>
      <c r="P221" s="157" t="str">
        <f t="shared" si="290"/>
        <v>1</v>
      </c>
      <c r="Q221" s="158" t="str">
        <f t="shared" si="290"/>
        <v>0</v>
      </c>
      <c r="R221" s="158" t="str">
        <f t="shared" si="290"/>
        <v>0</v>
      </c>
      <c r="S221" s="159" t="str">
        <f t="shared" si="290"/>
        <v>1</v>
      </c>
      <c r="T221" s="158" t="str">
        <f t="shared" si="290"/>
        <v>1</v>
      </c>
      <c r="U221" s="158" t="str">
        <f t="shared" si="290"/>
        <v>1</v>
      </c>
      <c r="V221" s="158" t="str">
        <f t="shared" si="290"/>
        <v>0</v>
      </c>
      <c r="W221" s="159" t="str">
        <f t="shared" si="290"/>
        <v>0</v>
      </c>
      <c r="X221" s="158" t="str">
        <f t="shared" si="291"/>
        <v>0</v>
      </c>
      <c r="Y221" s="158" t="str">
        <f t="shared" si="291"/>
        <v>0</v>
      </c>
      <c r="Z221" s="158" t="str">
        <f t="shared" si="291"/>
        <v>0</v>
      </c>
      <c r="AA221" s="159" t="str">
        <f t="shared" si="291"/>
        <v>1</v>
      </c>
      <c r="AB221" s="161" t="str">
        <f t="shared" si="291"/>
        <v>1</v>
      </c>
      <c r="AC221" s="161" t="str">
        <f t="shared" si="291"/>
        <v>0</v>
      </c>
      <c r="AD221" s="158" t="str">
        <f t="shared" si="291"/>
        <v>1</v>
      </c>
      <c r="AE221" s="159" t="str">
        <f t="shared" si="291"/>
        <v>1</v>
      </c>
      <c r="AF221" s="367" t="str">
        <f t="shared" si="292"/>
        <v>0</v>
      </c>
      <c r="AG221" s="162" t="str">
        <f t="shared" si="292"/>
        <v>0</v>
      </c>
      <c r="AH221" s="163" t="str">
        <f t="shared" si="292"/>
        <v>0</v>
      </c>
      <c r="AI221" s="165" t="str">
        <f t="shared" si="292"/>
        <v>0</v>
      </c>
      <c r="AJ221" s="164" t="str">
        <f t="shared" si="292"/>
        <v>0</v>
      </c>
      <c r="AK221" s="164" t="str">
        <f t="shared" si="292"/>
        <v>1</v>
      </c>
      <c r="AL221" s="289" t="str">
        <f t="shared" si="292"/>
        <v>0</v>
      </c>
      <c r="AM221" s="165" t="str">
        <f t="shared" si="292"/>
        <v>0</v>
      </c>
      <c r="AN221" s="230" t="str">
        <f t="shared" si="293"/>
        <v>0</v>
      </c>
      <c r="AO221" s="230" t="str">
        <f t="shared" si="293"/>
        <v>1</v>
      </c>
      <c r="AP221" s="230" t="str">
        <f t="shared" si="293"/>
        <v>0</v>
      </c>
      <c r="AQ221" s="231" t="str">
        <f t="shared" si="293"/>
        <v>1</v>
      </c>
      <c r="AR221" s="230" t="str">
        <f t="shared" si="293"/>
        <v>0</v>
      </c>
      <c r="AS221" s="230" t="str">
        <f t="shared" si="293"/>
        <v>1</v>
      </c>
      <c r="AT221" s="230" t="str">
        <f t="shared" si="293"/>
        <v>1</v>
      </c>
      <c r="AU221" s="231" t="str">
        <f t="shared" si="293"/>
        <v>1</v>
      </c>
      <c r="AV221" s="230" t="str">
        <f t="shared" si="294"/>
        <v>0</v>
      </c>
      <c r="AW221" s="232" t="str">
        <f t="shared" si="294"/>
        <v>0</v>
      </c>
      <c r="AX221" s="232" t="str">
        <f t="shared" si="294"/>
        <v>0</v>
      </c>
      <c r="AY221" s="233" t="str">
        <f t="shared" si="294"/>
        <v>0</v>
      </c>
      <c r="AZ221" s="232" t="str">
        <f t="shared" si="294"/>
        <v>0</v>
      </c>
      <c r="BA221" s="232" t="str">
        <f t="shared" si="294"/>
        <v>0</v>
      </c>
      <c r="BB221" s="232" t="str">
        <f t="shared" si="294"/>
        <v>0</v>
      </c>
      <c r="BC221" s="233" t="str">
        <f t="shared" si="294"/>
        <v>0</v>
      </c>
      <c r="BD221" s="168" t="str">
        <f t="shared" si="295"/>
        <v>0</v>
      </c>
      <c r="BE221" s="168" t="str">
        <f t="shared" si="295"/>
        <v>0</v>
      </c>
      <c r="BF221" s="168" t="str">
        <f t="shared" si="295"/>
        <v>1</v>
      </c>
      <c r="BG221" s="169" t="str">
        <f t="shared" si="295"/>
        <v>1</v>
      </c>
      <c r="BH221" s="168" t="str">
        <f t="shared" si="295"/>
        <v>1</v>
      </c>
      <c r="BI221" s="168" t="str">
        <f t="shared" si="295"/>
        <v>1</v>
      </c>
      <c r="BJ221" s="168" t="str">
        <f t="shared" si="295"/>
        <v>0</v>
      </c>
      <c r="BK221" s="169" t="str">
        <f t="shared" si="295"/>
        <v>0</v>
      </c>
      <c r="BL221" s="168" t="str">
        <f t="shared" si="296"/>
        <v>0</v>
      </c>
      <c r="BM221" s="168" t="str">
        <f t="shared" si="296"/>
        <v>0</v>
      </c>
      <c r="BN221" s="168" t="str">
        <f t="shared" si="296"/>
        <v>0</v>
      </c>
      <c r="BO221" s="169" t="str">
        <f t="shared" si="296"/>
        <v>0</v>
      </c>
      <c r="BP221" s="168" t="str">
        <f t="shared" si="296"/>
        <v>0</v>
      </c>
      <c r="BQ221" s="168" t="str">
        <f t="shared" si="296"/>
        <v>1</v>
      </c>
      <c r="BR221" s="168" t="str">
        <f t="shared" si="296"/>
        <v>1</v>
      </c>
      <c r="BS221" s="169" t="str">
        <f t="shared" si="296"/>
        <v>0</v>
      </c>
      <c r="BT221" s="302" t="str">
        <f t="shared" si="297"/>
        <v>0</v>
      </c>
      <c r="BU221" s="302" t="str">
        <f t="shared" si="297"/>
        <v>1</v>
      </c>
      <c r="BV221" s="302" t="str">
        <f t="shared" si="297"/>
        <v>0</v>
      </c>
      <c r="BW221" s="303" t="str">
        <f t="shared" si="297"/>
        <v>1</v>
      </c>
      <c r="BX221" s="302" t="str">
        <f t="shared" si="297"/>
        <v>0</v>
      </c>
      <c r="BY221" s="302" t="str">
        <f t="shared" si="297"/>
        <v>1</v>
      </c>
      <c r="BZ221" s="302" t="str">
        <f t="shared" si="297"/>
        <v>0</v>
      </c>
      <c r="CA221" s="303" t="str">
        <f t="shared" si="297"/>
        <v>0</v>
      </c>
      <c r="CB221" s="164" t="str">
        <f t="shared" si="298"/>
        <v>0</v>
      </c>
      <c r="CC221" s="289" t="str">
        <f t="shared" si="298"/>
        <v>0</v>
      </c>
      <c r="CD221" s="340" t="str">
        <f t="shared" si="298"/>
        <v>0</v>
      </c>
      <c r="CE221" s="341" t="str">
        <f t="shared" si="298"/>
        <v>0</v>
      </c>
      <c r="CF221" s="340" t="str">
        <f t="shared" si="298"/>
        <v>0</v>
      </c>
      <c r="CG221" s="340" t="str">
        <f t="shared" si="298"/>
        <v>0</v>
      </c>
      <c r="CH221" s="340" t="str">
        <f t="shared" si="298"/>
        <v>0</v>
      </c>
      <c r="CI221" s="341" t="str">
        <f t="shared" si="298"/>
        <v>0</v>
      </c>
      <c r="CL221" s="32" t="str">
        <f t="shared" si="288"/>
        <v>9C1B</v>
      </c>
      <c r="CM221" s="285">
        <f t="shared" si="256"/>
        <v>87</v>
      </c>
      <c r="CN221" s="285">
        <f t="shared" si="257"/>
        <v>97</v>
      </c>
      <c r="CO221" s="142">
        <f t="shared" si="258"/>
        <v>69.599999999999994</v>
      </c>
      <c r="CP221" s="142">
        <f t="shared" si="259"/>
        <v>20.888888888888886</v>
      </c>
      <c r="CQ221" s="154">
        <f t="shared" si="289"/>
        <v>2</v>
      </c>
      <c r="CS221" s="170">
        <f t="shared" si="260"/>
        <v>9</v>
      </c>
      <c r="CT221" s="23">
        <f t="shared" si="261"/>
        <v>12</v>
      </c>
      <c r="CU221" s="171">
        <f t="shared" si="262"/>
        <v>1</v>
      </c>
      <c r="CV221" s="23">
        <f t="shared" si="263"/>
        <v>11</v>
      </c>
      <c r="CW221" s="172">
        <f t="shared" si="264"/>
        <v>0</v>
      </c>
      <c r="CX221" s="24">
        <f t="shared" si="265"/>
        <v>4</v>
      </c>
      <c r="CY221" s="267">
        <f t="shared" si="266"/>
        <v>5</v>
      </c>
      <c r="CZ221" s="268">
        <f t="shared" si="267"/>
        <v>7</v>
      </c>
      <c r="DA221" s="267">
        <f t="shared" si="268"/>
        <v>0</v>
      </c>
      <c r="DB221" s="268">
        <f t="shared" si="269"/>
        <v>0</v>
      </c>
      <c r="DC221" s="173">
        <f t="shared" si="270"/>
        <v>3</v>
      </c>
      <c r="DD221" s="26">
        <f t="shared" si="271"/>
        <v>12</v>
      </c>
      <c r="DE221" s="173">
        <f t="shared" si="272"/>
        <v>0</v>
      </c>
      <c r="DF221" s="26">
        <f t="shared" si="273"/>
        <v>6</v>
      </c>
      <c r="DG221" s="326">
        <f t="shared" si="274"/>
        <v>5</v>
      </c>
      <c r="DH221" s="327">
        <f t="shared" si="275"/>
        <v>4</v>
      </c>
      <c r="DI221" s="172">
        <f t="shared" si="276"/>
        <v>0</v>
      </c>
      <c r="DJ221" s="24">
        <f t="shared" si="277"/>
        <v>0</v>
      </c>
      <c r="DK221" s="172"/>
      <c r="DL221" s="19">
        <f t="shared" si="278"/>
        <v>156</v>
      </c>
      <c r="DM221" s="19">
        <f t="shared" si="279"/>
        <v>27</v>
      </c>
      <c r="DN221" s="174">
        <f t="shared" si="280"/>
        <v>4</v>
      </c>
      <c r="DO221" s="278">
        <f t="shared" si="281"/>
        <v>87</v>
      </c>
      <c r="DP221" s="278">
        <f t="shared" si="282"/>
        <v>0</v>
      </c>
      <c r="DQ221" s="20">
        <f t="shared" si="283"/>
        <v>60</v>
      </c>
      <c r="DR221" s="20">
        <f t="shared" si="284"/>
        <v>6</v>
      </c>
      <c r="DS221" s="337">
        <f t="shared" si="285"/>
        <v>84</v>
      </c>
      <c r="DT221" s="174">
        <f t="shared" si="286"/>
        <v>0</v>
      </c>
      <c r="DU221" s="172">
        <f t="shared" si="287"/>
        <v>84</v>
      </c>
    </row>
    <row r="222" spans="1:125">
      <c r="A222" s="408" t="s">
        <v>701</v>
      </c>
      <c r="B222" s="408" t="s">
        <v>702</v>
      </c>
      <c r="C222" s="154">
        <f t="shared" si="234"/>
        <v>17</v>
      </c>
      <c r="D222" s="167">
        <f t="shared" si="235"/>
        <v>68</v>
      </c>
      <c r="E222" s="166" t="str">
        <f t="shared" si="236"/>
        <v>9C</v>
      </c>
      <c r="F222" s="367" t="str">
        <f t="shared" si="237"/>
        <v>1B</v>
      </c>
      <c r="G222" s="367" t="str">
        <f t="shared" si="238"/>
        <v>0A</v>
      </c>
      <c r="H222" s="367" t="str">
        <f t="shared" si="239"/>
        <v>57</v>
      </c>
      <c r="I222" s="367" t="str">
        <f t="shared" si="240"/>
        <v>00</v>
      </c>
      <c r="J222" s="367" t="str">
        <f t="shared" si="241"/>
        <v>37</v>
      </c>
      <c r="K222" s="367" t="str">
        <f t="shared" si="242"/>
        <v>06</v>
      </c>
      <c r="L222" s="367" t="str">
        <f t="shared" si="243"/>
        <v>55</v>
      </c>
      <c r="M222" s="367" t="str">
        <f t="shared" si="244"/>
        <v>4</v>
      </c>
      <c r="N222" s="367" t="str">
        <f t="shared" si="245"/>
        <v/>
      </c>
      <c r="O222" s="156" t="str">
        <f t="shared" si="246"/>
        <v/>
      </c>
      <c r="P222" s="157" t="str">
        <f t="shared" si="290"/>
        <v>1</v>
      </c>
      <c r="Q222" s="158" t="str">
        <f t="shared" si="290"/>
        <v>0</v>
      </c>
      <c r="R222" s="158" t="str">
        <f t="shared" si="290"/>
        <v>0</v>
      </c>
      <c r="S222" s="159" t="str">
        <f t="shared" si="290"/>
        <v>1</v>
      </c>
      <c r="T222" s="158" t="str">
        <f t="shared" si="290"/>
        <v>1</v>
      </c>
      <c r="U222" s="158" t="str">
        <f t="shared" si="290"/>
        <v>1</v>
      </c>
      <c r="V222" s="158" t="str">
        <f t="shared" si="290"/>
        <v>0</v>
      </c>
      <c r="W222" s="159" t="str">
        <f t="shared" si="290"/>
        <v>0</v>
      </c>
      <c r="X222" s="158" t="str">
        <f t="shared" si="291"/>
        <v>0</v>
      </c>
      <c r="Y222" s="158" t="str">
        <f t="shared" si="291"/>
        <v>0</v>
      </c>
      <c r="Z222" s="158" t="str">
        <f t="shared" si="291"/>
        <v>0</v>
      </c>
      <c r="AA222" s="159" t="str">
        <f t="shared" si="291"/>
        <v>1</v>
      </c>
      <c r="AB222" s="161" t="str">
        <f t="shared" si="291"/>
        <v>1</v>
      </c>
      <c r="AC222" s="161" t="str">
        <f t="shared" si="291"/>
        <v>0</v>
      </c>
      <c r="AD222" s="158" t="str">
        <f t="shared" si="291"/>
        <v>1</v>
      </c>
      <c r="AE222" s="159" t="str">
        <f t="shared" si="291"/>
        <v>1</v>
      </c>
      <c r="AF222" s="367" t="str">
        <f t="shared" si="292"/>
        <v>0</v>
      </c>
      <c r="AG222" s="162" t="str">
        <f t="shared" si="292"/>
        <v>0</v>
      </c>
      <c r="AH222" s="163" t="str">
        <f t="shared" si="292"/>
        <v>0</v>
      </c>
      <c r="AI222" s="165" t="str">
        <f t="shared" si="292"/>
        <v>0</v>
      </c>
      <c r="AJ222" s="164" t="str">
        <f t="shared" si="292"/>
        <v>1</v>
      </c>
      <c r="AK222" s="164" t="str">
        <f t="shared" si="292"/>
        <v>0</v>
      </c>
      <c r="AL222" s="289" t="str">
        <f t="shared" si="292"/>
        <v>1</v>
      </c>
      <c r="AM222" s="165" t="str">
        <f t="shared" si="292"/>
        <v>0</v>
      </c>
      <c r="AN222" s="230" t="str">
        <f t="shared" si="293"/>
        <v>0</v>
      </c>
      <c r="AO222" s="230" t="str">
        <f t="shared" si="293"/>
        <v>1</v>
      </c>
      <c r="AP222" s="230" t="str">
        <f t="shared" si="293"/>
        <v>0</v>
      </c>
      <c r="AQ222" s="231" t="str">
        <f t="shared" si="293"/>
        <v>1</v>
      </c>
      <c r="AR222" s="230" t="str">
        <f t="shared" si="293"/>
        <v>0</v>
      </c>
      <c r="AS222" s="230" t="str">
        <f t="shared" si="293"/>
        <v>1</v>
      </c>
      <c r="AT222" s="230" t="str">
        <f t="shared" si="293"/>
        <v>1</v>
      </c>
      <c r="AU222" s="231" t="str">
        <f t="shared" si="293"/>
        <v>1</v>
      </c>
      <c r="AV222" s="230" t="str">
        <f t="shared" si="294"/>
        <v>0</v>
      </c>
      <c r="AW222" s="232" t="str">
        <f t="shared" si="294"/>
        <v>0</v>
      </c>
      <c r="AX222" s="232" t="str">
        <f t="shared" si="294"/>
        <v>0</v>
      </c>
      <c r="AY222" s="233" t="str">
        <f t="shared" si="294"/>
        <v>0</v>
      </c>
      <c r="AZ222" s="232" t="str">
        <f t="shared" si="294"/>
        <v>0</v>
      </c>
      <c r="BA222" s="232" t="str">
        <f t="shared" si="294"/>
        <v>0</v>
      </c>
      <c r="BB222" s="232" t="str">
        <f t="shared" si="294"/>
        <v>0</v>
      </c>
      <c r="BC222" s="233" t="str">
        <f t="shared" si="294"/>
        <v>0</v>
      </c>
      <c r="BD222" s="168" t="str">
        <f t="shared" si="295"/>
        <v>0</v>
      </c>
      <c r="BE222" s="168" t="str">
        <f t="shared" si="295"/>
        <v>0</v>
      </c>
      <c r="BF222" s="168" t="str">
        <f t="shared" si="295"/>
        <v>1</v>
      </c>
      <c r="BG222" s="169" t="str">
        <f t="shared" si="295"/>
        <v>1</v>
      </c>
      <c r="BH222" s="168" t="str">
        <f t="shared" si="295"/>
        <v>0</v>
      </c>
      <c r="BI222" s="168" t="str">
        <f t="shared" si="295"/>
        <v>1</v>
      </c>
      <c r="BJ222" s="168" t="str">
        <f t="shared" si="295"/>
        <v>1</v>
      </c>
      <c r="BK222" s="169" t="str">
        <f t="shared" si="295"/>
        <v>1</v>
      </c>
      <c r="BL222" s="168" t="str">
        <f t="shared" si="296"/>
        <v>0</v>
      </c>
      <c r="BM222" s="168" t="str">
        <f t="shared" si="296"/>
        <v>0</v>
      </c>
      <c r="BN222" s="168" t="str">
        <f t="shared" si="296"/>
        <v>0</v>
      </c>
      <c r="BO222" s="169" t="str">
        <f t="shared" si="296"/>
        <v>0</v>
      </c>
      <c r="BP222" s="168" t="str">
        <f t="shared" si="296"/>
        <v>0</v>
      </c>
      <c r="BQ222" s="168" t="str">
        <f t="shared" si="296"/>
        <v>1</v>
      </c>
      <c r="BR222" s="168" t="str">
        <f t="shared" si="296"/>
        <v>1</v>
      </c>
      <c r="BS222" s="169" t="str">
        <f t="shared" si="296"/>
        <v>0</v>
      </c>
      <c r="BT222" s="302" t="str">
        <f t="shared" si="297"/>
        <v>0</v>
      </c>
      <c r="BU222" s="302" t="str">
        <f t="shared" si="297"/>
        <v>1</v>
      </c>
      <c r="BV222" s="302" t="str">
        <f t="shared" si="297"/>
        <v>0</v>
      </c>
      <c r="BW222" s="303" t="str">
        <f t="shared" si="297"/>
        <v>1</v>
      </c>
      <c r="BX222" s="302" t="str">
        <f t="shared" si="297"/>
        <v>0</v>
      </c>
      <c r="BY222" s="302" t="str">
        <f t="shared" si="297"/>
        <v>1</v>
      </c>
      <c r="BZ222" s="302" t="str">
        <f t="shared" si="297"/>
        <v>0</v>
      </c>
      <c r="CA222" s="303" t="str">
        <f t="shared" si="297"/>
        <v>1</v>
      </c>
      <c r="CB222" s="164" t="str">
        <f t="shared" si="298"/>
        <v>0</v>
      </c>
      <c r="CC222" s="289" t="str">
        <f t="shared" si="298"/>
        <v>1</v>
      </c>
      <c r="CD222" s="340" t="str">
        <f t="shared" si="298"/>
        <v>0</v>
      </c>
      <c r="CE222" s="341" t="str">
        <f t="shared" si="298"/>
        <v>0</v>
      </c>
      <c r="CF222" s="340" t="str">
        <f t="shared" si="298"/>
        <v>0</v>
      </c>
      <c r="CG222" s="340" t="str">
        <f t="shared" si="298"/>
        <v>0</v>
      </c>
      <c r="CH222" s="340" t="str">
        <f t="shared" si="298"/>
        <v>0</v>
      </c>
      <c r="CI222" s="341" t="str">
        <f t="shared" si="298"/>
        <v>0</v>
      </c>
      <c r="CL222" s="32" t="str">
        <f t="shared" si="288"/>
        <v>9C1B</v>
      </c>
      <c r="CM222" s="285">
        <f t="shared" si="256"/>
        <v>87</v>
      </c>
      <c r="CN222" s="285">
        <f t="shared" si="257"/>
        <v>97</v>
      </c>
      <c r="CO222" s="142">
        <f t="shared" si="258"/>
        <v>69.099999999999994</v>
      </c>
      <c r="CP222" s="142">
        <f t="shared" si="259"/>
        <v>20.611111111111107</v>
      </c>
      <c r="CQ222" s="154">
        <f t="shared" si="289"/>
        <v>5</v>
      </c>
      <c r="CS222" s="170">
        <f t="shared" si="260"/>
        <v>9</v>
      </c>
      <c r="CT222" s="23">
        <f t="shared" si="261"/>
        <v>12</v>
      </c>
      <c r="CU222" s="171">
        <f t="shared" si="262"/>
        <v>1</v>
      </c>
      <c r="CV222" s="23">
        <f t="shared" si="263"/>
        <v>11</v>
      </c>
      <c r="CW222" s="172">
        <f t="shared" si="264"/>
        <v>0</v>
      </c>
      <c r="CX222" s="24">
        <f t="shared" si="265"/>
        <v>10</v>
      </c>
      <c r="CY222" s="267">
        <f t="shared" si="266"/>
        <v>5</v>
      </c>
      <c r="CZ222" s="268">
        <f t="shared" si="267"/>
        <v>7</v>
      </c>
      <c r="DA222" s="267">
        <f t="shared" si="268"/>
        <v>0</v>
      </c>
      <c r="DB222" s="268">
        <f t="shared" si="269"/>
        <v>0</v>
      </c>
      <c r="DC222" s="173">
        <f t="shared" si="270"/>
        <v>3</v>
      </c>
      <c r="DD222" s="26">
        <f t="shared" si="271"/>
        <v>7</v>
      </c>
      <c r="DE222" s="173">
        <f t="shared" si="272"/>
        <v>0</v>
      </c>
      <c r="DF222" s="26">
        <f t="shared" si="273"/>
        <v>6</v>
      </c>
      <c r="DG222" s="326">
        <f t="shared" si="274"/>
        <v>5</v>
      </c>
      <c r="DH222" s="327">
        <f t="shared" si="275"/>
        <v>5</v>
      </c>
      <c r="DI222" s="172">
        <f t="shared" si="276"/>
        <v>4</v>
      </c>
      <c r="DJ222" s="24">
        <f t="shared" si="277"/>
        <v>0</v>
      </c>
      <c r="DK222" s="172"/>
      <c r="DL222" s="19">
        <f t="shared" si="278"/>
        <v>156</v>
      </c>
      <c r="DM222" s="19">
        <f t="shared" si="279"/>
        <v>27</v>
      </c>
      <c r="DN222" s="174">
        <f t="shared" si="280"/>
        <v>10</v>
      </c>
      <c r="DO222" s="278">
        <f t="shared" si="281"/>
        <v>87</v>
      </c>
      <c r="DP222" s="278">
        <f t="shared" si="282"/>
        <v>0</v>
      </c>
      <c r="DQ222" s="20">
        <f t="shared" si="283"/>
        <v>55</v>
      </c>
      <c r="DR222" s="20">
        <f t="shared" si="284"/>
        <v>6</v>
      </c>
      <c r="DS222" s="337">
        <f t="shared" si="285"/>
        <v>85</v>
      </c>
      <c r="DT222" s="174">
        <f t="shared" si="286"/>
        <v>64</v>
      </c>
      <c r="DU222" s="172">
        <f t="shared" si="287"/>
        <v>85</v>
      </c>
    </row>
    <row r="223" spans="1:125">
      <c r="A223" s="408" t="s">
        <v>703</v>
      </c>
      <c r="B223" s="408" t="s">
        <v>704</v>
      </c>
      <c r="C223" s="154">
        <f t="shared" si="234"/>
        <v>17</v>
      </c>
      <c r="D223" s="167">
        <f t="shared" si="235"/>
        <v>68</v>
      </c>
      <c r="E223" s="166" t="str">
        <f t="shared" si="236"/>
        <v>9C</v>
      </c>
      <c r="F223" s="367" t="str">
        <f t="shared" si="237"/>
        <v>1B</v>
      </c>
      <c r="G223" s="367" t="str">
        <f t="shared" si="238"/>
        <v>0E</v>
      </c>
      <c r="H223" s="367" t="str">
        <f t="shared" si="239"/>
        <v>57</v>
      </c>
      <c r="I223" s="367" t="str">
        <f t="shared" si="240"/>
        <v>00</v>
      </c>
      <c r="J223" s="367" t="str">
        <f t="shared" si="241"/>
        <v>31</v>
      </c>
      <c r="K223" s="367" t="str">
        <f t="shared" si="242"/>
        <v>06</v>
      </c>
      <c r="L223" s="367" t="str">
        <f t="shared" si="243"/>
        <v>53</v>
      </c>
      <c r="M223" s="367" t="str">
        <f t="shared" si="244"/>
        <v>4</v>
      </c>
      <c r="N223" s="367" t="str">
        <f t="shared" si="245"/>
        <v/>
      </c>
      <c r="O223" s="156" t="str">
        <f t="shared" si="246"/>
        <v/>
      </c>
      <c r="P223" s="157" t="str">
        <f t="shared" si="290"/>
        <v>1</v>
      </c>
      <c r="Q223" s="158" t="str">
        <f t="shared" si="290"/>
        <v>0</v>
      </c>
      <c r="R223" s="158" t="str">
        <f t="shared" si="290"/>
        <v>0</v>
      </c>
      <c r="S223" s="159" t="str">
        <f t="shared" si="290"/>
        <v>1</v>
      </c>
      <c r="T223" s="158" t="str">
        <f t="shared" si="290"/>
        <v>1</v>
      </c>
      <c r="U223" s="158" t="str">
        <f t="shared" si="290"/>
        <v>1</v>
      </c>
      <c r="V223" s="158" t="str">
        <f t="shared" si="290"/>
        <v>0</v>
      </c>
      <c r="W223" s="159" t="str">
        <f t="shared" si="290"/>
        <v>0</v>
      </c>
      <c r="X223" s="158" t="str">
        <f t="shared" si="291"/>
        <v>0</v>
      </c>
      <c r="Y223" s="158" t="str">
        <f t="shared" si="291"/>
        <v>0</v>
      </c>
      <c r="Z223" s="158" t="str">
        <f t="shared" si="291"/>
        <v>0</v>
      </c>
      <c r="AA223" s="159" t="str">
        <f t="shared" si="291"/>
        <v>1</v>
      </c>
      <c r="AB223" s="161" t="str">
        <f t="shared" si="291"/>
        <v>1</v>
      </c>
      <c r="AC223" s="161" t="str">
        <f t="shared" si="291"/>
        <v>0</v>
      </c>
      <c r="AD223" s="158" t="str">
        <f t="shared" si="291"/>
        <v>1</v>
      </c>
      <c r="AE223" s="159" t="str">
        <f t="shared" si="291"/>
        <v>1</v>
      </c>
      <c r="AF223" s="367" t="str">
        <f t="shared" si="292"/>
        <v>0</v>
      </c>
      <c r="AG223" s="162" t="str">
        <f t="shared" si="292"/>
        <v>0</v>
      </c>
      <c r="AH223" s="163" t="str">
        <f t="shared" si="292"/>
        <v>0</v>
      </c>
      <c r="AI223" s="165" t="str">
        <f t="shared" si="292"/>
        <v>0</v>
      </c>
      <c r="AJ223" s="164" t="str">
        <f t="shared" si="292"/>
        <v>1</v>
      </c>
      <c r="AK223" s="164" t="str">
        <f t="shared" si="292"/>
        <v>1</v>
      </c>
      <c r="AL223" s="289" t="str">
        <f t="shared" si="292"/>
        <v>1</v>
      </c>
      <c r="AM223" s="165" t="str">
        <f t="shared" si="292"/>
        <v>0</v>
      </c>
      <c r="AN223" s="230" t="str">
        <f t="shared" si="293"/>
        <v>0</v>
      </c>
      <c r="AO223" s="230" t="str">
        <f t="shared" si="293"/>
        <v>1</v>
      </c>
      <c r="AP223" s="230" t="str">
        <f t="shared" si="293"/>
        <v>0</v>
      </c>
      <c r="AQ223" s="231" t="str">
        <f t="shared" si="293"/>
        <v>1</v>
      </c>
      <c r="AR223" s="230" t="str">
        <f t="shared" si="293"/>
        <v>0</v>
      </c>
      <c r="AS223" s="230" t="str">
        <f t="shared" si="293"/>
        <v>1</v>
      </c>
      <c r="AT223" s="230" t="str">
        <f t="shared" si="293"/>
        <v>1</v>
      </c>
      <c r="AU223" s="231" t="str">
        <f t="shared" si="293"/>
        <v>1</v>
      </c>
      <c r="AV223" s="230" t="str">
        <f t="shared" si="294"/>
        <v>0</v>
      </c>
      <c r="AW223" s="232" t="str">
        <f t="shared" si="294"/>
        <v>0</v>
      </c>
      <c r="AX223" s="232" t="str">
        <f t="shared" si="294"/>
        <v>0</v>
      </c>
      <c r="AY223" s="233" t="str">
        <f t="shared" si="294"/>
        <v>0</v>
      </c>
      <c r="AZ223" s="232" t="str">
        <f t="shared" si="294"/>
        <v>0</v>
      </c>
      <c r="BA223" s="232" t="str">
        <f t="shared" si="294"/>
        <v>0</v>
      </c>
      <c r="BB223" s="232" t="str">
        <f t="shared" si="294"/>
        <v>0</v>
      </c>
      <c r="BC223" s="233" t="str">
        <f t="shared" si="294"/>
        <v>0</v>
      </c>
      <c r="BD223" s="168" t="str">
        <f t="shared" si="295"/>
        <v>0</v>
      </c>
      <c r="BE223" s="168" t="str">
        <f t="shared" si="295"/>
        <v>0</v>
      </c>
      <c r="BF223" s="168" t="str">
        <f t="shared" si="295"/>
        <v>1</v>
      </c>
      <c r="BG223" s="169" t="str">
        <f t="shared" si="295"/>
        <v>1</v>
      </c>
      <c r="BH223" s="168" t="str">
        <f t="shared" si="295"/>
        <v>0</v>
      </c>
      <c r="BI223" s="168" t="str">
        <f t="shared" si="295"/>
        <v>0</v>
      </c>
      <c r="BJ223" s="168" t="str">
        <f t="shared" si="295"/>
        <v>0</v>
      </c>
      <c r="BK223" s="169" t="str">
        <f t="shared" si="295"/>
        <v>1</v>
      </c>
      <c r="BL223" s="168" t="str">
        <f t="shared" si="296"/>
        <v>0</v>
      </c>
      <c r="BM223" s="168" t="str">
        <f t="shared" si="296"/>
        <v>0</v>
      </c>
      <c r="BN223" s="168" t="str">
        <f t="shared" si="296"/>
        <v>0</v>
      </c>
      <c r="BO223" s="169" t="str">
        <f t="shared" si="296"/>
        <v>0</v>
      </c>
      <c r="BP223" s="168" t="str">
        <f t="shared" si="296"/>
        <v>0</v>
      </c>
      <c r="BQ223" s="168" t="str">
        <f t="shared" si="296"/>
        <v>1</v>
      </c>
      <c r="BR223" s="168" t="str">
        <f t="shared" si="296"/>
        <v>1</v>
      </c>
      <c r="BS223" s="169" t="str">
        <f t="shared" si="296"/>
        <v>0</v>
      </c>
      <c r="BT223" s="302" t="str">
        <f t="shared" si="297"/>
        <v>0</v>
      </c>
      <c r="BU223" s="302" t="str">
        <f t="shared" si="297"/>
        <v>1</v>
      </c>
      <c r="BV223" s="302" t="str">
        <f t="shared" si="297"/>
        <v>0</v>
      </c>
      <c r="BW223" s="303" t="str">
        <f t="shared" si="297"/>
        <v>1</v>
      </c>
      <c r="BX223" s="302" t="str">
        <f t="shared" si="297"/>
        <v>0</v>
      </c>
      <c r="BY223" s="302" t="str">
        <f t="shared" si="297"/>
        <v>0</v>
      </c>
      <c r="BZ223" s="302" t="str">
        <f t="shared" si="297"/>
        <v>1</v>
      </c>
      <c r="CA223" s="303" t="str">
        <f t="shared" si="297"/>
        <v>1</v>
      </c>
      <c r="CB223" s="164" t="str">
        <f t="shared" si="298"/>
        <v>0</v>
      </c>
      <c r="CC223" s="289" t="str">
        <f t="shared" si="298"/>
        <v>1</v>
      </c>
      <c r="CD223" s="340" t="str">
        <f t="shared" si="298"/>
        <v>0</v>
      </c>
      <c r="CE223" s="341" t="str">
        <f t="shared" si="298"/>
        <v>0</v>
      </c>
      <c r="CF223" s="340" t="str">
        <f t="shared" si="298"/>
        <v>0</v>
      </c>
      <c r="CG223" s="340" t="str">
        <f t="shared" si="298"/>
        <v>0</v>
      </c>
      <c r="CH223" s="340" t="str">
        <f t="shared" si="298"/>
        <v>0</v>
      </c>
      <c r="CI223" s="341" t="str">
        <f t="shared" si="298"/>
        <v>0</v>
      </c>
      <c r="CL223" s="32" t="str">
        <f t="shared" si="288"/>
        <v>9C1B</v>
      </c>
      <c r="CM223" s="285">
        <f t="shared" si="256"/>
        <v>87</v>
      </c>
      <c r="CN223" s="285">
        <f t="shared" si="257"/>
        <v>97</v>
      </c>
      <c r="CO223" s="142">
        <f t="shared" si="258"/>
        <v>68.5</v>
      </c>
      <c r="CP223" s="142">
        <f t="shared" si="259"/>
        <v>20.277777777777779</v>
      </c>
      <c r="CQ223" s="154">
        <f t="shared" si="289"/>
        <v>7</v>
      </c>
      <c r="CS223" s="170">
        <f t="shared" si="260"/>
        <v>9</v>
      </c>
      <c r="CT223" s="23">
        <f t="shared" si="261"/>
        <v>12</v>
      </c>
      <c r="CU223" s="171">
        <f t="shared" si="262"/>
        <v>1</v>
      </c>
      <c r="CV223" s="23">
        <f t="shared" si="263"/>
        <v>11</v>
      </c>
      <c r="CW223" s="172">
        <f t="shared" si="264"/>
        <v>0</v>
      </c>
      <c r="CX223" s="24">
        <f t="shared" si="265"/>
        <v>14</v>
      </c>
      <c r="CY223" s="267">
        <f t="shared" si="266"/>
        <v>5</v>
      </c>
      <c r="CZ223" s="268">
        <f t="shared" si="267"/>
        <v>7</v>
      </c>
      <c r="DA223" s="267">
        <f t="shared" si="268"/>
        <v>0</v>
      </c>
      <c r="DB223" s="268">
        <f t="shared" si="269"/>
        <v>0</v>
      </c>
      <c r="DC223" s="173">
        <f t="shared" si="270"/>
        <v>3</v>
      </c>
      <c r="DD223" s="26">
        <f t="shared" si="271"/>
        <v>1</v>
      </c>
      <c r="DE223" s="173">
        <f t="shared" si="272"/>
        <v>0</v>
      </c>
      <c r="DF223" s="26">
        <f t="shared" si="273"/>
        <v>6</v>
      </c>
      <c r="DG223" s="326">
        <f t="shared" si="274"/>
        <v>5</v>
      </c>
      <c r="DH223" s="327">
        <f t="shared" si="275"/>
        <v>3</v>
      </c>
      <c r="DI223" s="172">
        <f t="shared" si="276"/>
        <v>4</v>
      </c>
      <c r="DJ223" s="24">
        <f t="shared" si="277"/>
        <v>0</v>
      </c>
      <c r="DK223" s="172"/>
      <c r="DL223" s="19">
        <f t="shared" si="278"/>
        <v>156</v>
      </c>
      <c r="DM223" s="19">
        <f t="shared" si="279"/>
        <v>27</v>
      </c>
      <c r="DN223" s="174">
        <f t="shared" si="280"/>
        <v>14</v>
      </c>
      <c r="DO223" s="278">
        <f t="shared" si="281"/>
        <v>87</v>
      </c>
      <c r="DP223" s="278">
        <f t="shared" si="282"/>
        <v>0</v>
      </c>
      <c r="DQ223" s="20">
        <f t="shared" si="283"/>
        <v>49</v>
      </c>
      <c r="DR223" s="20">
        <f t="shared" si="284"/>
        <v>6</v>
      </c>
      <c r="DS223" s="337">
        <f t="shared" si="285"/>
        <v>83</v>
      </c>
      <c r="DT223" s="174">
        <f t="shared" si="286"/>
        <v>64</v>
      </c>
      <c r="DU223" s="172">
        <f t="shared" si="287"/>
        <v>83</v>
      </c>
    </row>
    <row r="224" spans="1:125">
      <c r="A224" s="408" t="s">
        <v>705</v>
      </c>
      <c r="B224" s="408" t="s">
        <v>706</v>
      </c>
      <c r="C224" s="154">
        <f t="shared" si="234"/>
        <v>17</v>
      </c>
      <c r="D224" s="167">
        <f t="shared" si="235"/>
        <v>68</v>
      </c>
      <c r="E224" s="166" t="str">
        <f t="shared" si="236"/>
        <v>9C</v>
      </c>
      <c r="F224" s="367" t="str">
        <f t="shared" si="237"/>
        <v>1B</v>
      </c>
      <c r="G224" s="367" t="str">
        <f t="shared" si="238"/>
        <v>00</v>
      </c>
      <c r="H224" s="367" t="str">
        <f t="shared" si="239"/>
        <v>57</v>
      </c>
      <c r="I224" s="367" t="str">
        <f t="shared" si="240"/>
        <v>00</v>
      </c>
      <c r="J224" s="367" t="str">
        <f t="shared" si="241"/>
        <v>2F</v>
      </c>
      <c r="K224" s="367" t="str">
        <f t="shared" si="242"/>
        <v>06</v>
      </c>
      <c r="L224" s="367" t="str">
        <f t="shared" si="243"/>
        <v>43</v>
      </c>
      <c r="M224" s="367" t="str">
        <f t="shared" si="244"/>
        <v>4</v>
      </c>
      <c r="N224" s="367" t="str">
        <f t="shared" si="245"/>
        <v/>
      </c>
      <c r="O224" s="156" t="str">
        <f t="shared" si="246"/>
        <v/>
      </c>
      <c r="P224" s="157" t="str">
        <f t="shared" si="290"/>
        <v>1</v>
      </c>
      <c r="Q224" s="158" t="str">
        <f t="shared" si="290"/>
        <v>0</v>
      </c>
      <c r="R224" s="158" t="str">
        <f t="shared" si="290"/>
        <v>0</v>
      </c>
      <c r="S224" s="159" t="str">
        <f t="shared" si="290"/>
        <v>1</v>
      </c>
      <c r="T224" s="158" t="str">
        <f t="shared" si="290"/>
        <v>1</v>
      </c>
      <c r="U224" s="158" t="str">
        <f t="shared" si="290"/>
        <v>1</v>
      </c>
      <c r="V224" s="158" t="str">
        <f t="shared" si="290"/>
        <v>0</v>
      </c>
      <c r="W224" s="159" t="str">
        <f t="shared" si="290"/>
        <v>0</v>
      </c>
      <c r="X224" s="158" t="str">
        <f t="shared" si="291"/>
        <v>0</v>
      </c>
      <c r="Y224" s="158" t="str">
        <f t="shared" si="291"/>
        <v>0</v>
      </c>
      <c r="Z224" s="158" t="str">
        <f t="shared" si="291"/>
        <v>0</v>
      </c>
      <c r="AA224" s="159" t="str">
        <f t="shared" si="291"/>
        <v>1</v>
      </c>
      <c r="AB224" s="161" t="str">
        <f t="shared" si="291"/>
        <v>1</v>
      </c>
      <c r="AC224" s="161" t="str">
        <f t="shared" si="291"/>
        <v>0</v>
      </c>
      <c r="AD224" s="158" t="str">
        <f t="shared" si="291"/>
        <v>1</v>
      </c>
      <c r="AE224" s="159" t="str">
        <f t="shared" si="291"/>
        <v>1</v>
      </c>
      <c r="AF224" s="367" t="str">
        <f t="shared" si="292"/>
        <v>0</v>
      </c>
      <c r="AG224" s="162" t="str">
        <f t="shared" si="292"/>
        <v>0</v>
      </c>
      <c r="AH224" s="163" t="str">
        <f t="shared" si="292"/>
        <v>0</v>
      </c>
      <c r="AI224" s="165" t="str">
        <f t="shared" si="292"/>
        <v>0</v>
      </c>
      <c r="AJ224" s="164" t="str">
        <f t="shared" si="292"/>
        <v>0</v>
      </c>
      <c r="AK224" s="164" t="str">
        <f t="shared" si="292"/>
        <v>0</v>
      </c>
      <c r="AL224" s="289" t="str">
        <f t="shared" si="292"/>
        <v>0</v>
      </c>
      <c r="AM224" s="165" t="str">
        <f t="shared" si="292"/>
        <v>0</v>
      </c>
      <c r="AN224" s="230" t="str">
        <f t="shared" si="293"/>
        <v>0</v>
      </c>
      <c r="AO224" s="230" t="str">
        <f t="shared" si="293"/>
        <v>1</v>
      </c>
      <c r="AP224" s="230" t="str">
        <f t="shared" si="293"/>
        <v>0</v>
      </c>
      <c r="AQ224" s="231" t="str">
        <f t="shared" si="293"/>
        <v>1</v>
      </c>
      <c r="AR224" s="230" t="str">
        <f t="shared" si="293"/>
        <v>0</v>
      </c>
      <c r="AS224" s="230" t="str">
        <f t="shared" si="293"/>
        <v>1</v>
      </c>
      <c r="AT224" s="230" t="str">
        <f t="shared" si="293"/>
        <v>1</v>
      </c>
      <c r="AU224" s="231" t="str">
        <f t="shared" si="293"/>
        <v>1</v>
      </c>
      <c r="AV224" s="230" t="str">
        <f t="shared" si="294"/>
        <v>0</v>
      </c>
      <c r="AW224" s="232" t="str">
        <f t="shared" si="294"/>
        <v>0</v>
      </c>
      <c r="AX224" s="232" t="str">
        <f t="shared" si="294"/>
        <v>0</v>
      </c>
      <c r="AY224" s="233" t="str">
        <f t="shared" si="294"/>
        <v>0</v>
      </c>
      <c r="AZ224" s="232" t="str">
        <f t="shared" si="294"/>
        <v>0</v>
      </c>
      <c r="BA224" s="232" t="str">
        <f t="shared" si="294"/>
        <v>0</v>
      </c>
      <c r="BB224" s="232" t="str">
        <f t="shared" si="294"/>
        <v>0</v>
      </c>
      <c r="BC224" s="233" t="str">
        <f t="shared" si="294"/>
        <v>0</v>
      </c>
      <c r="BD224" s="168" t="str">
        <f t="shared" si="295"/>
        <v>0</v>
      </c>
      <c r="BE224" s="168" t="str">
        <f t="shared" si="295"/>
        <v>0</v>
      </c>
      <c r="BF224" s="168" t="str">
        <f t="shared" si="295"/>
        <v>1</v>
      </c>
      <c r="BG224" s="169" t="str">
        <f t="shared" si="295"/>
        <v>0</v>
      </c>
      <c r="BH224" s="168" t="str">
        <f t="shared" si="295"/>
        <v>1</v>
      </c>
      <c r="BI224" s="168" t="str">
        <f t="shared" si="295"/>
        <v>1</v>
      </c>
      <c r="BJ224" s="168" t="str">
        <f t="shared" si="295"/>
        <v>1</v>
      </c>
      <c r="BK224" s="169" t="str">
        <f t="shared" si="295"/>
        <v>1</v>
      </c>
      <c r="BL224" s="168" t="str">
        <f t="shared" si="296"/>
        <v>0</v>
      </c>
      <c r="BM224" s="168" t="str">
        <f t="shared" si="296"/>
        <v>0</v>
      </c>
      <c r="BN224" s="168" t="str">
        <f t="shared" si="296"/>
        <v>0</v>
      </c>
      <c r="BO224" s="169" t="str">
        <f t="shared" si="296"/>
        <v>0</v>
      </c>
      <c r="BP224" s="168" t="str">
        <f t="shared" si="296"/>
        <v>0</v>
      </c>
      <c r="BQ224" s="168" t="str">
        <f t="shared" si="296"/>
        <v>1</v>
      </c>
      <c r="BR224" s="168" t="str">
        <f t="shared" si="296"/>
        <v>1</v>
      </c>
      <c r="BS224" s="169" t="str">
        <f t="shared" si="296"/>
        <v>0</v>
      </c>
      <c r="BT224" s="302" t="str">
        <f t="shared" si="297"/>
        <v>0</v>
      </c>
      <c r="BU224" s="302" t="str">
        <f t="shared" si="297"/>
        <v>1</v>
      </c>
      <c r="BV224" s="302" t="str">
        <f t="shared" si="297"/>
        <v>0</v>
      </c>
      <c r="BW224" s="303" t="str">
        <f t="shared" si="297"/>
        <v>0</v>
      </c>
      <c r="BX224" s="302" t="str">
        <f t="shared" si="297"/>
        <v>0</v>
      </c>
      <c r="BY224" s="302" t="str">
        <f t="shared" si="297"/>
        <v>0</v>
      </c>
      <c r="BZ224" s="302" t="str">
        <f t="shared" si="297"/>
        <v>1</v>
      </c>
      <c r="CA224" s="303" t="str">
        <f t="shared" si="297"/>
        <v>1</v>
      </c>
      <c r="CB224" s="164" t="str">
        <f t="shared" si="298"/>
        <v>0</v>
      </c>
      <c r="CC224" s="289" t="str">
        <f t="shared" si="298"/>
        <v>1</v>
      </c>
      <c r="CD224" s="340" t="str">
        <f t="shared" si="298"/>
        <v>0</v>
      </c>
      <c r="CE224" s="341" t="str">
        <f t="shared" si="298"/>
        <v>0</v>
      </c>
      <c r="CF224" s="340" t="str">
        <f t="shared" si="298"/>
        <v>0</v>
      </c>
      <c r="CG224" s="340" t="str">
        <f t="shared" si="298"/>
        <v>0</v>
      </c>
      <c r="CH224" s="340" t="str">
        <f t="shared" si="298"/>
        <v>0</v>
      </c>
      <c r="CI224" s="341" t="str">
        <f t="shared" si="298"/>
        <v>0</v>
      </c>
      <c r="CL224" s="32" t="str">
        <f t="shared" si="288"/>
        <v>9C1B</v>
      </c>
      <c r="CM224" s="285">
        <f t="shared" si="256"/>
        <v>87</v>
      </c>
      <c r="CN224" s="285">
        <f t="shared" si="257"/>
        <v>97</v>
      </c>
      <c r="CO224" s="142">
        <f t="shared" si="258"/>
        <v>68.3</v>
      </c>
      <c r="CP224" s="142">
        <f t="shared" si="259"/>
        <v>20.166666666666668</v>
      </c>
      <c r="CQ224" s="154">
        <f t="shared" si="289"/>
        <v>0</v>
      </c>
      <c r="CS224" s="170">
        <f t="shared" si="260"/>
        <v>9</v>
      </c>
      <c r="CT224" s="23">
        <f t="shared" si="261"/>
        <v>12</v>
      </c>
      <c r="CU224" s="171">
        <f t="shared" si="262"/>
        <v>1</v>
      </c>
      <c r="CV224" s="23">
        <f t="shared" si="263"/>
        <v>11</v>
      </c>
      <c r="CW224" s="172">
        <f t="shared" si="264"/>
        <v>0</v>
      </c>
      <c r="CX224" s="24">
        <f t="shared" si="265"/>
        <v>0</v>
      </c>
      <c r="CY224" s="267">
        <f t="shared" si="266"/>
        <v>5</v>
      </c>
      <c r="CZ224" s="268">
        <f t="shared" si="267"/>
        <v>7</v>
      </c>
      <c r="DA224" s="267">
        <f t="shared" si="268"/>
        <v>0</v>
      </c>
      <c r="DB224" s="268">
        <f t="shared" si="269"/>
        <v>0</v>
      </c>
      <c r="DC224" s="173">
        <f t="shared" si="270"/>
        <v>2</v>
      </c>
      <c r="DD224" s="26">
        <f t="shared" si="271"/>
        <v>15</v>
      </c>
      <c r="DE224" s="173">
        <f t="shared" si="272"/>
        <v>0</v>
      </c>
      <c r="DF224" s="26">
        <f t="shared" si="273"/>
        <v>6</v>
      </c>
      <c r="DG224" s="326">
        <f t="shared" si="274"/>
        <v>4</v>
      </c>
      <c r="DH224" s="327">
        <f t="shared" si="275"/>
        <v>3</v>
      </c>
      <c r="DI224" s="172">
        <f t="shared" si="276"/>
        <v>4</v>
      </c>
      <c r="DJ224" s="24">
        <f t="shared" si="277"/>
        <v>0</v>
      </c>
      <c r="DK224" s="172"/>
      <c r="DL224" s="19">
        <f t="shared" si="278"/>
        <v>156</v>
      </c>
      <c r="DM224" s="19">
        <f t="shared" si="279"/>
        <v>27</v>
      </c>
      <c r="DN224" s="174">
        <f t="shared" si="280"/>
        <v>0</v>
      </c>
      <c r="DO224" s="278">
        <f t="shared" si="281"/>
        <v>87</v>
      </c>
      <c r="DP224" s="278">
        <f t="shared" si="282"/>
        <v>0</v>
      </c>
      <c r="DQ224" s="20">
        <f t="shared" si="283"/>
        <v>47</v>
      </c>
      <c r="DR224" s="20">
        <f t="shared" si="284"/>
        <v>6</v>
      </c>
      <c r="DS224" s="337">
        <f t="shared" si="285"/>
        <v>67</v>
      </c>
      <c r="DT224" s="174">
        <f t="shared" si="286"/>
        <v>64</v>
      </c>
      <c r="DU224" s="172">
        <f t="shared" si="287"/>
        <v>67</v>
      </c>
    </row>
    <row r="225" spans="1:125">
      <c r="A225" s="408" t="s">
        <v>707</v>
      </c>
      <c r="B225" s="408" t="s">
        <v>708</v>
      </c>
      <c r="C225" s="154">
        <f t="shared" si="234"/>
        <v>17</v>
      </c>
      <c r="D225" s="167">
        <f t="shared" si="235"/>
        <v>68</v>
      </c>
      <c r="E225" s="166" t="str">
        <f t="shared" si="236"/>
        <v>9C</v>
      </c>
      <c r="F225" s="367" t="str">
        <f t="shared" si="237"/>
        <v>1B</v>
      </c>
      <c r="G225" s="367" t="str">
        <f t="shared" si="238"/>
        <v>02</v>
      </c>
      <c r="H225" s="367" t="str">
        <f t="shared" si="239"/>
        <v>57</v>
      </c>
      <c r="I225" s="367" t="str">
        <f t="shared" si="240"/>
        <v>00</v>
      </c>
      <c r="J225" s="367" t="str">
        <f t="shared" si="241"/>
        <v>2D</v>
      </c>
      <c r="K225" s="367" t="str">
        <f t="shared" si="242"/>
        <v>06</v>
      </c>
      <c r="L225" s="367" t="str">
        <f t="shared" si="243"/>
        <v>43</v>
      </c>
      <c r="M225" s="367" t="str">
        <f t="shared" si="244"/>
        <v>4</v>
      </c>
      <c r="N225" s="367" t="str">
        <f t="shared" si="245"/>
        <v/>
      </c>
      <c r="O225" s="156" t="str">
        <f t="shared" si="246"/>
        <v/>
      </c>
      <c r="P225" s="157" t="str">
        <f t="shared" si="290"/>
        <v>1</v>
      </c>
      <c r="Q225" s="158" t="str">
        <f t="shared" si="290"/>
        <v>0</v>
      </c>
      <c r="R225" s="158" t="str">
        <f t="shared" si="290"/>
        <v>0</v>
      </c>
      <c r="S225" s="159" t="str">
        <f t="shared" si="290"/>
        <v>1</v>
      </c>
      <c r="T225" s="158" t="str">
        <f t="shared" si="290"/>
        <v>1</v>
      </c>
      <c r="U225" s="158" t="str">
        <f t="shared" si="290"/>
        <v>1</v>
      </c>
      <c r="V225" s="158" t="str">
        <f t="shared" si="290"/>
        <v>0</v>
      </c>
      <c r="W225" s="159" t="str">
        <f t="shared" si="290"/>
        <v>0</v>
      </c>
      <c r="X225" s="158" t="str">
        <f t="shared" si="291"/>
        <v>0</v>
      </c>
      <c r="Y225" s="158" t="str">
        <f t="shared" si="291"/>
        <v>0</v>
      </c>
      <c r="Z225" s="158" t="str">
        <f t="shared" si="291"/>
        <v>0</v>
      </c>
      <c r="AA225" s="159" t="str">
        <f t="shared" si="291"/>
        <v>1</v>
      </c>
      <c r="AB225" s="161" t="str">
        <f t="shared" si="291"/>
        <v>1</v>
      </c>
      <c r="AC225" s="161" t="str">
        <f t="shared" si="291"/>
        <v>0</v>
      </c>
      <c r="AD225" s="158" t="str">
        <f t="shared" si="291"/>
        <v>1</v>
      </c>
      <c r="AE225" s="159" t="str">
        <f t="shared" si="291"/>
        <v>1</v>
      </c>
      <c r="AF225" s="367" t="str">
        <f t="shared" si="292"/>
        <v>0</v>
      </c>
      <c r="AG225" s="162" t="str">
        <f t="shared" si="292"/>
        <v>0</v>
      </c>
      <c r="AH225" s="163" t="str">
        <f t="shared" si="292"/>
        <v>0</v>
      </c>
      <c r="AI225" s="165" t="str">
        <f t="shared" si="292"/>
        <v>0</v>
      </c>
      <c r="AJ225" s="164" t="str">
        <f t="shared" si="292"/>
        <v>0</v>
      </c>
      <c r="AK225" s="164" t="str">
        <f t="shared" si="292"/>
        <v>0</v>
      </c>
      <c r="AL225" s="289" t="str">
        <f t="shared" si="292"/>
        <v>1</v>
      </c>
      <c r="AM225" s="165" t="str">
        <f t="shared" si="292"/>
        <v>0</v>
      </c>
      <c r="AN225" s="230" t="str">
        <f t="shared" si="293"/>
        <v>0</v>
      </c>
      <c r="AO225" s="230" t="str">
        <f t="shared" si="293"/>
        <v>1</v>
      </c>
      <c r="AP225" s="230" t="str">
        <f t="shared" si="293"/>
        <v>0</v>
      </c>
      <c r="AQ225" s="231" t="str">
        <f t="shared" si="293"/>
        <v>1</v>
      </c>
      <c r="AR225" s="230" t="str">
        <f t="shared" si="293"/>
        <v>0</v>
      </c>
      <c r="AS225" s="230" t="str">
        <f t="shared" si="293"/>
        <v>1</v>
      </c>
      <c r="AT225" s="230" t="str">
        <f t="shared" si="293"/>
        <v>1</v>
      </c>
      <c r="AU225" s="231" t="str">
        <f t="shared" si="293"/>
        <v>1</v>
      </c>
      <c r="AV225" s="230" t="str">
        <f t="shared" si="294"/>
        <v>0</v>
      </c>
      <c r="AW225" s="232" t="str">
        <f t="shared" si="294"/>
        <v>0</v>
      </c>
      <c r="AX225" s="232" t="str">
        <f t="shared" si="294"/>
        <v>0</v>
      </c>
      <c r="AY225" s="233" t="str">
        <f t="shared" si="294"/>
        <v>0</v>
      </c>
      <c r="AZ225" s="232" t="str">
        <f t="shared" si="294"/>
        <v>0</v>
      </c>
      <c r="BA225" s="232" t="str">
        <f t="shared" si="294"/>
        <v>0</v>
      </c>
      <c r="BB225" s="232" t="str">
        <f t="shared" si="294"/>
        <v>0</v>
      </c>
      <c r="BC225" s="233" t="str">
        <f t="shared" si="294"/>
        <v>0</v>
      </c>
      <c r="BD225" s="168" t="str">
        <f t="shared" si="295"/>
        <v>0</v>
      </c>
      <c r="BE225" s="168" t="str">
        <f t="shared" si="295"/>
        <v>0</v>
      </c>
      <c r="BF225" s="168" t="str">
        <f t="shared" si="295"/>
        <v>1</v>
      </c>
      <c r="BG225" s="169" t="str">
        <f t="shared" si="295"/>
        <v>0</v>
      </c>
      <c r="BH225" s="168" t="str">
        <f t="shared" si="295"/>
        <v>1</v>
      </c>
      <c r="BI225" s="168" t="str">
        <f t="shared" si="295"/>
        <v>1</v>
      </c>
      <c r="BJ225" s="168" t="str">
        <f t="shared" si="295"/>
        <v>0</v>
      </c>
      <c r="BK225" s="169" t="str">
        <f t="shared" si="295"/>
        <v>1</v>
      </c>
      <c r="BL225" s="168" t="str">
        <f t="shared" si="296"/>
        <v>0</v>
      </c>
      <c r="BM225" s="168" t="str">
        <f t="shared" si="296"/>
        <v>0</v>
      </c>
      <c r="BN225" s="168" t="str">
        <f t="shared" si="296"/>
        <v>0</v>
      </c>
      <c r="BO225" s="169" t="str">
        <f t="shared" si="296"/>
        <v>0</v>
      </c>
      <c r="BP225" s="168" t="str">
        <f t="shared" si="296"/>
        <v>0</v>
      </c>
      <c r="BQ225" s="168" t="str">
        <f t="shared" si="296"/>
        <v>1</v>
      </c>
      <c r="BR225" s="168" t="str">
        <f t="shared" si="296"/>
        <v>1</v>
      </c>
      <c r="BS225" s="169" t="str">
        <f t="shared" si="296"/>
        <v>0</v>
      </c>
      <c r="BT225" s="302" t="str">
        <f t="shared" si="297"/>
        <v>0</v>
      </c>
      <c r="BU225" s="302" t="str">
        <f t="shared" si="297"/>
        <v>1</v>
      </c>
      <c r="BV225" s="302" t="str">
        <f t="shared" si="297"/>
        <v>0</v>
      </c>
      <c r="BW225" s="303" t="str">
        <f t="shared" si="297"/>
        <v>0</v>
      </c>
      <c r="BX225" s="302" t="str">
        <f t="shared" si="297"/>
        <v>0</v>
      </c>
      <c r="BY225" s="302" t="str">
        <f t="shared" si="297"/>
        <v>0</v>
      </c>
      <c r="BZ225" s="302" t="str">
        <f t="shared" si="297"/>
        <v>1</v>
      </c>
      <c r="CA225" s="303" t="str">
        <f t="shared" si="297"/>
        <v>1</v>
      </c>
      <c r="CB225" s="164" t="str">
        <f t="shared" si="298"/>
        <v>0</v>
      </c>
      <c r="CC225" s="289" t="str">
        <f t="shared" si="298"/>
        <v>1</v>
      </c>
      <c r="CD225" s="340" t="str">
        <f t="shared" si="298"/>
        <v>0</v>
      </c>
      <c r="CE225" s="341" t="str">
        <f t="shared" si="298"/>
        <v>0</v>
      </c>
      <c r="CF225" s="340" t="str">
        <f t="shared" si="298"/>
        <v>0</v>
      </c>
      <c r="CG225" s="340" t="str">
        <f t="shared" si="298"/>
        <v>0</v>
      </c>
      <c r="CH225" s="340" t="str">
        <f t="shared" si="298"/>
        <v>0</v>
      </c>
      <c r="CI225" s="341" t="str">
        <f t="shared" si="298"/>
        <v>0</v>
      </c>
      <c r="CL225" s="32" t="str">
        <f t="shared" si="288"/>
        <v>9C1B</v>
      </c>
      <c r="CM225" s="285">
        <f t="shared" si="256"/>
        <v>87</v>
      </c>
      <c r="CN225" s="285">
        <f t="shared" si="257"/>
        <v>97</v>
      </c>
      <c r="CO225" s="142">
        <f t="shared" si="258"/>
        <v>68.099999999999994</v>
      </c>
      <c r="CP225" s="142">
        <f t="shared" si="259"/>
        <v>20.055555555555554</v>
      </c>
      <c r="CQ225" s="154">
        <f t="shared" si="289"/>
        <v>1</v>
      </c>
      <c r="CS225" s="170">
        <f t="shared" si="260"/>
        <v>9</v>
      </c>
      <c r="CT225" s="23">
        <f t="shared" si="261"/>
        <v>12</v>
      </c>
      <c r="CU225" s="171">
        <f t="shared" si="262"/>
        <v>1</v>
      </c>
      <c r="CV225" s="23">
        <f t="shared" si="263"/>
        <v>11</v>
      </c>
      <c r="CW225" s="172">
        <f t="shared" si="264"/>
        <v>0</v>
      </c>
      <c r="CX225" s="24">
        <f t="shared" si="265"/>
        <v>2</v>
      </c>
      <c r="CY225" s="267">
        <f t="shared" si="266"/>
        <v>5</v>
      </c>
      <c r="CZ225" s="268">
        <f t="shared" si="267"/>
        <v>7</v>
      </c>
      <c r="DA225" s="267">
        <f t="shared" si="268"/>
        <v>0</v>
      </c>
      <c r="DB225" s="268">
        <f t="shared" si="269"/>
        <v>0</v>
      </c>
      <c r="DC225" s="173">
        <f t="shared" si="270"/>
        <v>2</v>
      </c>
      <c r="DD225" s="26">
        <f t="shared" si="271"/>
        <v>13</v>
      </c>
      <c r="DE225" s="173">
        <f t="shared" si="272"/>
        <v>0</v>
      </c>
      <c r="DF225" s="26">
        <f t="shared" si="273"/>
        <v>6</v>
      </c>
      <c r="DG225" s="326">
        <f t="shared" si="274"/>
        <v>4</v>
      </c>
      <c r="DH225" s="327">
        <f t="shared" si="275"/>
        <v>3</v>
      </c>
      <c r="DI225" s="172">
        <f t="shared" si="276"/>
        <v>4</v>
      </c>
      <c r="DJ225" s="24">
        <f t="shared" si="277"/>
        <v>0</v>
      </c>
      <c r="DK225" s="172"/>
      <c r="DL225" s="19">
        <f t="shared" si="278"/>
        <v>156</v>
      </c>
      <c r="DM225" s="19">
        <f t="shared" si="279"/>
        <v>27</v>
      </c>
      <c r="DN225" s="174">
        <f t="shared" si="280"/>
        <v>2</v>
      </c>
      <c r="DO225" s="278">
        <f t="shared" si="281"/>
        <v>87</v>
      </c>
      <c r="DP225" s="278">
        <f t="shared" si="282"/>
        <v>0</v>
      </c>
      <c r="DQ225" s="20">
        <f t="shared" si="283"/>
        <v>45</v>
      </c>
      <c r="DR225" s="20">
        <f t="shared" si="284"/>
        <v>6</v>
      </c>
      <c r="DS225" s="337">
        <f t="shared" si="285"/>
        <v>67</v>
      </c>
      <c r="DT225" s="174">
        <f t="shared" si="286"/>
        <v>64</v>
      </c>
      <c r="DU225" s="172">
        <f t="shared" si="287"/>
        <v>67</v>
      </c>
    </row>
    <row r="226" spans="1:125">
      <c r="A226" s="408" t="s">
        <v>709</v>
      </c>
      <c r="B226" s="408" t="s">
        <v>556</v>
      </c>
      <c r="C226" s="154">
        <f t="shared" si="234"/>
        <v>17</v>
      </c>
      <c r="D226" s="167">
        <f t="shared" si="235"/>
        <v>68</v>
      </c>
      <c r="E226" s="166" t="str">
        <f t="shared" si="236"/>
        <v>9C</v>
      </c>
      <c r="F226" s="367" t="str">
        <f t="shared" si="237"/>
        <v>1B</v>
      </c>
      <c r="G226" s="367" t="str">
        <f t="shared" si="238"/>
        <v>06</v>
      </c>
      <c r="H226" s="367" t="str">
        <f t="shared" si="239"/>
        <v>57</v>
      </c>
      <c r="I226" s="367" t="str">
        <f t="shared" si="240"/>
        <v>00</v>
      </c>
      <c r="J226" s="367" t="str">
        <f t="shared" si="241"/>
        <v>29</v>
      </c>
      <c r="K226" s="367" t="str">
        <f t="shared" si="242"/>
        <v>06</v>
      </c>
      <c r="L226" s="367" t="str">
        <f t="shared" si="243"/>
        <v>43</v>
      </c>
      <c r="M226" s="367" t="str">
        <f t="shared" si="244"/>
        <v>4</v>
      </c>
      <c r="N226" s="367" t="str">
        <f t="shared" si="245"/>
        <v/>
      </c>
      <c r="O226" s="156" t="str">
        <f t="shared" si="246"/>
        <v/>
      </c>
      <c r="P226" s="157" t="str">
        <f t="shared" si="290"/>
        <v>1</v>
      </c>
      <c r="Q226" s="158" t="str">
        <f t="shared" si="290"/>
        <v>0</v>
      </c>
      <c r="R226" s="158" t="str">
        <f t="shared" si="290"/>
        <v>0</v>
      </c>
      <c r="S226" s="159" t="str">
        <f t="shared" si="290"/>
        <v>1</v>
      </c>
      <c r="T226" s="158" t="str">
        <f t="shared" si="290"/>
        <v>1</v>
      </c>
      <c r="U226" s="158" t="str">
        <f t="shared" si="290"/>
        <v>1</v>
      </c>
      <c r="V226" s="158" t="str">
        <f t="shared" si="290"/>
        <v>0</v>
      </c>
      <c r="W226" s="159" t="str">
        <f t="shared" si="290"/>
        <v>0</v>
      </c>
      <c r="X226" s="158" t="str">
        <f t="shared" si="291"/>
        <v>0</v>
      </c>
      <c r="Y226" s="158" t="str">
        <f t="shared" si="291"/>
        <v>0</v>
      </c>
      <c r="Z226" s="158" t="str">
        <f t="shared" si="291"/>
        <v>0</v>
      </c>
      <c r="AA226" s="159" t="str">
        <f t="shared" si="291"/>
        <v>1</v>
      </c>
      <c r="AB226" s="161" t="str">
        <f t="shared" si="291"/>
        <v>1</v>
      </c>
      <c r="AC226" s="161" t="str">
        <f t="shared" si="291"/>
        <v>0</v>
      </c>
      <c r="AD226" s="158" t="str">
        <f t="shared" si="291"/>
        <v>1</v>
      </c>
      <c r="AE226" s="159" t="str">
        <f t="shared" si="291"/>
        <v>1</v>
      </c>
      <c r="AF226" s="367" t="str">
        <f t="shared" si="292"/>
        <v>0</v>
      </c>
      <c r="AG226" s="162" t="str">
        <f t="shared" si="292"/>
        <v>0</v>
      </c>
      <c r="AH226" s="163" t="str">
        <f t="shared" si="292"/>
        <v>0</v>
      </c>
      <c r="AI226" s="165" t="str">
        <f t="shared" si="292"/>
        <v>0</v>
      </c>
      <c r="AJ226" s="164" t="str">
        <f t="shared" si="292"/>
        <v>0</v>
      </c>
      <c r="AK226" s="164" t="str">
        <f t="shared" si="292"/>
        <v>1</v>
      </c>
      <c r="AL226" s="289" t="str">
        <f t="shared" si="292"/>
        <v>1</v>
      </c>
      <c r="AM226" s="165" t="str">
        <f t="shared" si="292"/>
        <v>0</v>
      </c>
      <c r="AN226" s="230" t="str">
        <f t="shared" si="293"/>
        <v>0</v>
      </c>
      <c r="AO226" s="230" t="str">
        <f t="shared" si="293"/>
        <v>1</v>
      </c>
      <c r="AP226" s="230" t="str">
        <f t="shared" si="293"/>
        <v>0</v>
      </c>
      <c r="AQ226" s="231" t="str">
        <f t="shared" si="293"/>
        <v>1</v>
      </c>
      <c r="AR226" s="230" t="str">
        <f t="shared" si="293"/>
        <v>0</v>
      </c>
      <c r="AS226" s="230" t="str">
        <f t="shared" si="293"/>
        <v>1</v>
      </c>
      <c r="AT226" s="230" t="str">
        <f t="shared" si="293"/>
        <v>1</v>
      </c>
      <c r="AU226" s="231" t="str">
        <f t="shared" si="293"/>
        <v>1</v>
      </c>
      <c r="AV226" s="230" t="str">
        <f t="shared" si="294"/>
        <v>0</v>
      </c>
      <c r="AW226" s="232" t="str">
        <f t="shared" si="294"/>
        <v>0</v>
      </c>
      <c r="AX226" s="232" t="str">
        <f t="shared" si="294"/>
        <v>0</v>
      </c>
      <c r="AY226" s="233" t="str">
        <f t="shared" si="294"/>
        <v>0</v>
      </c>
      <c r="AZ226" s="232" t="str">
        <f t="shared" si="294"/>
        <v>0</v>
      </c>
      <c r="BA226" s="232" t="str">
        <f t="shared" si="294"/>
        <v>0</v>
      </c>
      <c r="BB226" s="232" t="str">
        <f t="shared" si="294"/>
        <v>0</v>
      </c>
      <c r="BC226" s="233" t="str">
        <f t="shared" si="294"/>
        <v>0</v>
      </c>
      <c r="BD226" s="168" t="str">
        <f t="shared" si="295"/>
        <v>0</v>
      </c>
      <c r="BE226" s="168" t="str">
        <f t="shared" si="295"/>
        <v>0</v>
      </c>
      <c r="BF226" s="168" t="str">
        <f t="shared" si="295"/>
        <v>1</v>
      </c>
      <c r="BG226" s="169" t="str">
        <f t="shared" si="295"/>
        <v>0</v>
      </c>
      <c r="BH226" s="168" t="str">
        <f t="shared" si="295"/>
        <v>1</v>
      </c>
      <c r="BI226" s="168" t="str">
        <f t="shared" si="295"/>
        <v>0</v>
      </c>
      <c r="BJ226" s="168" t="str">
        <f t="shared" si="295"/>
        <v>0</v>
      </c>
      <c r="BK226" s="169" t="str">
        <f t="shared" si="295"/>
        <v>1</v>
      </c>
      <c r="BL226" s="168" t="str">
        <f t="shared" si="296"/>
        <v>0</v>
      </c>
      <c r="BM226" s="168" t="str">
        <f t="shared" si="296"/>
        <v>0</v>
      </c>
      <c r="BN226" s="168" t="str">
        <f t="shared" si="296"/>
        <v>0</v>
      </c>
      <c r="BO226" s="169" t="str">
        <f t="shared" si="296"/>
        <v>0</v>
      </c>
      <c r="BP226" s="168" t="str">
        <f t="shared" si="296"/>
        <v>0</v>
      </c>
      <c r="BQ226" s="168" t="str">
        <f t="shared" si="296"/>
        <v>1</v>
      </c>
      <c r="BR226" s="168" t="str">
        <f t="shared" si="296"/>
        <v>1</v>
      </c>
      <c r="BS226" s="169" t="str">
        <f t="shared" si="296"/>
        <v>0</v>
      </c>
      <c r="BT226" s="302" t="str">
        <f t="shared" si="297"/>
        <v>0</v>
      </c>
      <c r="BU226" s="302" t="str">
        <f t="shared" si="297"/>
        <v>1</v>
      </c>
      <c r="BV226" s="302" t="str">
        <f t="shared" si="297"/>
        <v>0</v>
      </c>
      <c r="BW226" s="303" t="str">
        <f t="shared" si="297"/>
        <v>0</v>
      </c>
      <c r="BX226" s="302" t="str">
        <f t="shared" si="297"/>
        <v>0</v>
      </c>
      <c r="BY226" s="302" t="str">
        <f t="shared" si="297"/>
        <v>0</v>
      </c>
      <c r="BZ226" s="302" t="str">
        <f t="shared" si="297"/>
        <v>1</v>
      </c>
      <c r="CA226" s="303" t="str">
        <f t="shared" si="297"/>
        <v>1</v>
      </c>
      <c r="CB226" s="164" t="str">
        <f t="shared" si="298"/>
        <v>0</v>
      </c>
      <c r="CC226" s="289" t="str">
        <f t="shared" si="298"/>
        <v>1</v>
      </c>
      <c r="CD226" s="340" t="str">
        <f t="shared" si="298"/>
        <v>0</v>
      </c>
      <c r="CE226" s="341" t="str">
        <f t="shared" si="298"/>
        <v>0</v>
      </c>
      <c r="CF226" s="340" t="str">
        <f t="shared" si="298"/>
        <v>0</v>
      </c>
      <c r="CG226" s="340" t="str">
        <f t="shared" si="298"/>
        <v>0</v>
      </c>
      <c r="CH226" s="340" t="str">
        <f t="shared" si="298"/>
        <v>0</v>
      </c>
      <c r="CI226" s="341" t="str">
        <f t="shared" si="298"/>
        <v>0</v>
      </c>
      <c r="CL226" s="32" t="str">
        <f t="shared" si="288"/>
        <v>9C1B</v>
      </c>
      <c r="CM226" s="285">
        <f t="shared" si="256"/>
        <v>87</v>
      </c>
      <c r="CN226" s="285">
        <f t="shared" si="257"/>
        <v>97</v>
      </c>
      <c r="CO226" s="142">
        <f t="shared" si="258"/>
        <v>67.7</v>
      </c>
      <c r="CP226" s="142">
        <f t="shared" si="259"/>
        <v>19.833333333333332</v>
      </c>
      <c r="CQ226" s="154">
        <f t="shared" si="289"/>
        <v>3</v>
      </c>
      <c r="CS226" s="170">
        <f t="shared" si="260"/>
        <v>9</v>
      </c>
      <c r="CT226" s="23">
        <f t="shared" si="261"/>
        <v>12</v>
      </c>
      <c r="CU226" s="171">
        <f t="shared" si="262"/>
        <v>1</v>
      </c>
      <c r="CV226" s="23">
        <f t="shared" si="263"/>
        <v>11</v>
      </c>
      <c r="CW226" s="172">
        <f t="shared" si="264"/>
        <v>0</v>
      </c>
      <c r="CX226" s="24">
        <f t="shared" si="265"/>
        <v>6</v>
      </c>
      <c r="CY226" s="267">
        <f t="shared" si="266"/>
        <v>5</v>
      </c>
      <c r="CZ226" s="268">
        <f t="shared" si="267"/>
        <v>7</v>
      </c>
      <c r="DA226" s="267">
        <f t="shared" si="268"/>
        <v>0</v>
      </c>
      <c r="DB226" s="268">
        <f t="shared" si="269"/>
        <v>0</v>
      </c>
      <c r="DC226" s="173">
        <f t="shared" si="270"/>
        <v>2</v>
      </c>
      <c r="DD226" s="26">
        <f t="shared" si="271"/>
        <v>9</v>
      </c>
      <c r="DE226" s="173">
        <f t="shared" si="272"/>
        <v>0</v>
      </c>
      <c r="DF226" s="26">
        <f t="shared" si="273"/>
        <v>6</v>
      </c>
      <c r="DG226" s="326">
        <f t="shared" si="274"/>
        <v>4</v>
      </c>
      <c r="DH226" s="327">
        <f t="shared" si="275"/>
        <v>3</v>
      </c>
      <c r="DI226" s="172">
        <f t="shared" si="276"/>
        <v>4</v>
      </c>
      <c r="DJ226" s="24">
        <f t="shared" si="277"/>
        <v>0</v>
      </c>
      <c r="DK226" s="172"/>
      <c r="DL226" s="19">
        <f t="shared" si="278"/>
        <v>156</v>
      </c>
      <c r="DM226" s="19">
        <f t="shared" si="279"/>
        <v>27</v>
      </c>
      <c r="DN226" s="174">
        <f t="shared" si="280"/>
        <v>6</v>
      </c>
      <c r="DO226" s="278">
        <f t="shared" si="281"/>
        <v>87</v>
      </c>
      <c r="DP226" s="278">
        <f t="shared" si="282"/>
        <v>0</v>
      </c>
      <c r="DQ226" s="20">
        <f t="shared" si="283"/>
        <v>41</v>
      </c>
      <c r="DR226" s="20">
        <f t="shared" si="284"/>
        <v>6</v>
      </c>
      <c r="DS226" s="337">
        <f t="shared" si="285"/>
        <v>67</v>
      </c>
      <c r="DT226" s="174">
        <f t="shared" si="286"/>
        <v>64</v>
      </c>
      <c r="DU226" s="172">
        <f t="shared" si="287"/>
        <v>67</v>
      </c>
    </row>
    <row r="227" spans="1:125">
      <c r="A227" s="408" t="s">
        <v>710</v>
      </c>
      <c r="B227" s="408" t="s">
        <v>711</v>
      </c>
      <c r="C227" s="154">
        <f t="shared" si="234"/>
        <v>17</v>
      </c>
      <c r="D227" s="167">
        <f t="shared" si="235"/>
        <v>68</v>
      </c>
      <c r="E227" s="166" t="str">
        <f t="shared" si="236"/>
        <v>9C</v>
      </c>
      <c r="F227" s="367" t="str">
        <f t="shared" si="237"/>
        <v>1B</v>
      </c>
      <c r="G227" s="367" t="str">
        <f t="shared" si="238"/>
        <v>08</v>
      </c>
      <c r="H227" s="367" t="str">
        <f t="shared" si="239"/>
        <v>57</v>
      </c>
      <c r="I227" s="367" t="str">
        <f t="shared" si="240"/>
        <v>00</v>
      </c>
      <c r="J227" s="367" t="str">
        <f t="shared" si="241"/>
        <v>26</v>
      </c>
      <c r="K227" s="367" t="str">
        <f t="shared" si="242"/>
        <v>06</v>
      </c>
      <c r="L227" s="367" t="str">
        <f t="shared" si="243"/>
        <v>42</v>
      </c>
      <c r="M227" s="367" t="str">
        <f t="shared" si="244"/>
        <v>4</v>
      </c>
      <c r="N227" s="367" t="str">
        <f t="shared" si="245"/>
        <v/>
      </c>
      <c r="O227" s="156" t="str">
        <f t="shared" si="246"/>
        <v/>
      </c>
      <c r="P227" s="157" t="str">
        <f t="shared" si="290"/>
        <v>1</v>
      </c>
      <c r="Q227" s="158" t="str">
        <f t="shared" si="290"/>
        <v>0</v>
      </c>
      <c r="R227" s="158" t="str">
        <f t="shared" si="290"/>
        <v>0</v>
      </c>
      <c r="S227" s="159" t="str">
        <f t="shared" si="290"/>
        <v>1</v>
      </c>
      <c r="T227" s="158" t="str">
        <f t="shared" si="290"/>
        <v>1</v>
      </c>
      <c r="U227" s="158" t="str">
        <f t="shared" si="290"/>
        <v>1</v>
      </c>
      <c r="V227" s="158" t="str">
        <f t="shared" si="290"/>
        <v>0</v>
      </c>
      <c r="W227" s="159" t="str">
        <f t="shared" si="290"/>
        <v>0</v>
      </c>
      <c r="X227" s="158" t="str">
        <f t="shared" si="291"/>
        <v>0</v>
      </c>
      <c r="Y227" s="158" t="str">
        <f t="shared" si="291"/>
        <v>0</v>
      </c>
      <c r="Z227" s="158" t="str">
        <f t="shared" si="291"/>
        <v>0</v>
      </c>
      <c r="AA227" s="159" t="str">
        <f t="shared" si="291"/>
        <v>1</v>
      </c>
      <c r="AB227" s="161" t="str">
        <f t="shared" si="291"/>
        <v>1</v>
      </c>
      <c r="AC227" s="161" t="str">
        <f t="shared" si="291"/>
        <v>0</v>
      </c>
      <c r="AD227" s="158" t="str">
        <f t="shared" si="291"/>
        <v>1</v>
      </c>
      <c r="AE227" s="159" t="str">
        <f t="shared" si="291"/>
        <v>1</v>
      </c>
      <c r="AF227" s="367" t="str">
        <f t="shared" si="292"/>
        <v>0</v>
      </c>
      <c r="AG227" s="162" t="str">
        <f t="shared" si="292"/>
        <v>0</v>
      </c>
      <c r="AH227" s="163" t="str">
        <f t="shared" si="292"/>
        <v>0</v>
      </c>
      <c r="AI227" s="165" t="str">
        <f t="shared" si="292"/>
        <v>0</v>
      </c>
      <c r="AJ227" s="164" t="str">
        <f t="shared" si="292"/>
        <v>1</v>
      </c>
      <c r="AK227" s="164" t="str">
        <f t="shared" si="292"/>
        <v>0</v>
      </c>
      <c r="AL227" s="289" t="str">
        <f t="shared" si="292"/>
        <v>0</v>
      </c>
      <c r="AM227" s="165" t="str">
        <f t="shared" si="292"/>
        <v>0</v>
      </c>
      <c r="AN227" s="230" t="str">
        <f t="shared" si="293"/>
        <v>0</v>
      </c>
      <c r="AO227" s="230" t="str">
        <f t="shared" si="293"/>
        <v>1</v>
      </c>
      <c r="AP227" s="230" t="str">
        <f t="shared" si="293"/>
        <v>0</v>
      </c>
      <c r="AQ227" s="231" t="str">
        <f t="shared" si="293"/>
        <v>1</v>
      </c>
      <c r="AR227" s="230" t="str">
        <f t="shared" si="293"/>
        <v>0</v>
      </c>
      <c r="AS227" s="230" t="str">
        <f t="shared" si="293"/>
        <v>1</v>
      </c>
      <c r="AT227" s="230" t="str">
        <f t="shared" si="293"/>
        <v>1</v>
      </c>
      <c r="AU227" s="231" t="str">
        <f t="shared" si="293"/>
        <v>1</v>
      </c>
      <c r="AV227" s="230" t="str">
        <f t="shared" si="294"/>
        <v>0</v>
      </c>
      <c r="AW227" s="232" t="str">
        <f t="shared" si="294"/>
        <v>0</v>
      </c>
      <c r="AX227" s="232" t="str">
        <f t="shared" si="294"/>
        <v>0</v>
      </c>
      <c r="AY227" s="233" t="str">
        <f t="shared" si="294"/>
        <v>0</v>
      </c>
      <c r="AZ227" s="232" t="str">
        <f t="shared" si="294"/>
        <v>0</v>
      </c>
      <c r="BA227" s="232" t="str">
        <f t="shared" si="294"/>
        <v>0</v>
      </c>
      <c r="BB227" s="232" t="str">
        <f t="shared" si="294"/>
        <v>0</v>
      </c>
      <c r="BC227" s="233" t="str">
        <f t="shared" si="294"/>
        <v>0</v>
      </c>
      <c r="BD227" s="168" t="str">
        <f t="shared" si="295"/>
        <v>0</v>
      </c>
      <c r="BE227" s="168" t="str">
        <f t="shared" si="295"/>
        <v>0</v>
      </c>
      <c r="BF227" s="168" t="str">
        <f t="shared" si="295"/>
        <v>1</v>
      </c>
      <c r="BG227" s="169" t="str">
        <f t="shared" si="295"/>
        <v>0</v>
      </c>
      <c r="BH227" s="168" t="str">
        <f t="shared" si="295"/>
        <v>0</v>
      </c>
      <c r="BI227" s="168" t="str">
        <f t="shared" si="295"/>
        <v>1</v>
      </c>
      <c r="BJ227" s="168" t="str">
        <f t="shared" si="295"/>
        <v>1</v>
      </c>
      <c r="BK227" s="169" t="str">
        <f t="shared" si="295"/>
        <v>0</v>
      </c>
      <c r="BL227" s="168" t="str">
        <f t="shared" si="296"/>
        <v>0</v>
      </c>
      <c r="BM227" s="168" t="str">
        <f t="shared" si="296"/>
        <v>0</v>
      </c>
      <c r="BN227" s="168" t="str">
        <f t="shared" si="296"/>
        <v>0</v>
      </c>
      <c r="BO227" s="169" t="str">
        <f t="shared" si="296"/>
        <v>0</v>
      </c>
      <c r="BP227" s="168" t="str">
        <f t="shared" si="296"/>
        <v>0</v>
      </c>
      <c r="BQ227" s="168" t="str">
        <f t="shared" si="296"/>
        <v>1</v>
      </c>
      <c r="BR227" s="168" t="str">
        <f t="shared" si="296"/>
        <v>1</v>
      </c>
      <c r="BS227" s="169" t="str">
        <f t="shared" si="296"/>
        <v>0</v>
      </c>
      <c r="BT227" s="302" t="str">
        <f t="shared" si="297"/>
        <v>0</v>
      </c>
      <c r="BU227" s="302" t="str">
        <f t="shared" si="297"/>
        <v>1</v>
      </c>
      <c r="BV227" s="302" t="str">
        <f t="shared" si="297"/>
        <v>0</v>
      </c>
      <c r="BW227" s="303" t="str">
        <f t="shared" si="297"/>
        <v>0</v>
      </c>
      <c r="BX227" s="302" t="str">
        <f t="shared" si="297"/>
        <v>0</v>
      </c>
      <c r="BY227" s="302" t="str">
        <f t="shared" si="297"/>
        <v>0</v>
      </c>
      <c r="BZ227" s="302" t="str">
        <f t="shared" si="297"/>
        <v>1</v>
      </c>
      <c r="CA227" s="303" t="str">
        <f t="shared" si="297"/>
        <v>0</v>
      </c>
      <c r="CB227" s="164" t="str">
        <f t="shared" si="298"/>
        <v>0</v>
      </c>
      <c r="CC227" s="289" t="str">
        <f t="shared" si="298"/>
        <v>1</v>
      </c>
      <c r="CD227" s="340" t="str">
        <f t="shared" si="298"/>
        <v>0</v>
      </c>
      <c r="CE227" s="341" t="str">
        <f t="shared" si="298"/>
        <v>0</v>
      </c>
      <c r="CF227" s="340" t="str">
        <f t="shared" si="298"/>
        <v>0</v>
      </c>
      <c r="CG227" s="340" t="str">
        <f t="shared" si="298"/>
        <v>0</v>
      </c>
      <c r="CH227" s="340" t="str">
        <f t="shared" si="298"/>
        <v>0</v>
      </c>
      <c r="CI227" s="341" t="str">
        <f t="shared" si="298"/>
        <v>0</v>
      </c>
      <c r="CL227" s="32" t="str">
        <f t="shared" si="288"/>
        <v>9C1B</v>
      </c>
      <c r="CM227" s="285">
        <f t="shared" si="256"/>
        <v>87</v>
      </c>
      <c r="CN227" s="285">
        <f t="shared" si="257"/>
        <v>97</v>
      </c>
      <c r="CO227" s="142">
        <f t="shared" si="258"/>
        <v>67.400000000000006</v>
      </c>
      <c r="CP227" s="142">
        <f t="shared" si="259"/>
        <v>19.666666666666671</v>
      </c>
      <c r="CQ227" s="154">
        <f t="shared" si="289"/>
        <v>4</v>
      </c>
      <c r="CS227" s="170">
        <f t="shared" si="260"/>
        <v>9</v>
      </c>
      <c r="CT227" s="23">
        <f t="shared" si="261"/>
        <v>12</v>
      </c>
      <c r="CU227" s="171">
        <f t="shared" si="262"/>
        <v>1</v>
      </c>
      <c r="CV227" s="23">
        <f t="shared" si="263"/>
        <v>11</v>
      </c>
      <c r="CW227" s="172">
        <f t="shared" si="264"/>
        <v>0</v>
      </c>
      <c r="CX227" s="24">
        <f t="shared" si="265"/>
        <v>8</v>
      </c>
      <c r="CY227" s="267">
        <f t="shared" si="266"/>
        <v>5</v>
      </c>
      <c r="CZ227" s="268">
        <f t="shared" si="267"/>
        <v>7</v>
      </c>
      <c r="DA227" s="267">
        <f t="shared" si="268"/>
        <v>0</v>
      </c>
      <c r="DB227" s="268">
        <f t="shared" si="269"/>
        <v>0</v>
      </c>
      <c r="DC227" s="173">
        <f t="shared" si="270"/>
        <v>2</v>
      </c>
      <c r="DD227" s="26">
        <f t="shared" si="271"/>
        <v>6</v>
      </c>
      <c r="DE227" s="173">
        <f t="shared" si="272"/>
        <v>0</v>
      </c>
      <c r="DF227" s="26">
        <f t="shared" si="273"/>
        <v>6</v>
      </c>
      <c r="DG227" s="326">
        <f t="shared" si="274"/>
        <v>4</v>
      </c>
      <c r="DH227" s="327">
        <f t="shared" si="275"/>
        <v>2</v>
      </c>
      <c r="DI227" s="172">
        <f t="shared" si="276"/>
        <v>4</v>
      </c>
      <c r="DJ227" s="24">
        <f t="shared" si="277"/>
        <v>0</v>
      </c>
      <c r="DK227" s="172"/>
      <c r="DL227" s="19">
        <f t="shared" si="278"/>
        <v>156</v>
      </c>
      <c r="DM227" s="19">
        <f t="shared" si="279"/>
        <v>27</v>
      </c>
      <c r="DN227" s="174">
        <f t="shared" si="280"/>
        <v>8</v>
      </c>
      <c r="DO227" s="278">
        <f t="shared" si="281"/>
        <v>87</v>
      </c>
      <c r="DP227" s="278">
        <f t="shared" si="282"/>
        <v>0</v>
      </c>
      <c r="DQ227" s="20">
        <f t="shared" si="283"/>
        <v>38</v>
      </c>
      <c r="DR227" s="20">
        <f t="shared" si="284"/>
        <v>6</v>
      </c>
      <c r="DS227" s="337">
        <f t="shared" si="285"/>
        <v>66</v>
      </c>
      <c r="DT227" s="174">
        <f t="shared" si="286"/>
        <v>64</v>
      </c>
      <c r="DU227" s="172">
        <f t="shared" si="287"/>
        <v>66</v>
      </c>
    </row>
    <row r="228" spans="1:125">
      <c r="A228" s="408" t="s">
        <v>712</v>
      </c>
      <c r="B228" s="408" t="s">
        <v>550</v>
      </c>
      <c r="C228" s="154">
        <f t="shared" si="234"/>
        <v>17</v>
      </c>
      <c r="D228" s="167">
        <f t="shared" si="235"/>
        <v>68</v>
      </c>
      <c r="E228" s="166" t="str">
        <f t="shared" si="236"/>
        <v>9C</v>
      </c>
      <c r="F228" s="367" t="str">
        <f t="shared" si="237"/>
        <v>1B</v>
      </c>
      <c r="G228" s="367" t="str">
        <f t="shared" si="238"/>
        <v>0A</v>
      </c>
      <c r="H228" s="367" t="str">
        <f t="shared" si="239"/>
        <v>57</v>
      </c>
      <c r="I228" s="367" t="str">
        <f t="shared" si="240"/>
        <v>00</v>
      </c>
      <c r="J228" s="367" t="str">
        <f t="shared" si="241"/>
        <v>25</v>
      </c>
      <c r="K228" s="367" t="str">
        <f t="shared" si="242"/>
        <v>06</v>
      </c>
      <c r="L228" s="367" t="str">
        <f t="shared" si="243"/>
        <v>43</v>
      </c>
      <c r="M228" s="367" t="str">
        <f t="shared" si="244"/>
        <v>4</v>
      </c>
      <c r="N228" s="367" t="str">
        <f t="shared" si="245"/>
        <v/>
      </c>
      <c r="O228" s="156" t="str">
        <f t="shared" si="246"/>
        <v/>
      </c>
      <c r="P228" s="157" t="str">
        <f t="shared" si="290"/>
        <v>1</v>
      </c>
      <c r="Q228" s="158" t="str">
        <f t="shared" si="290"/>
        <v>0</v>
      </c>
      <c r="R228" s="158" t="str">
        <f t="shared" si="290"/>
        <v>0</v>
      </c>
      <c r="S228" s="159" t="str">
        <f t="shared" si="290"/>
        <v>1</v>
      </c>
      <c r="T228" s="158" t="str">
        <f t="shared" si="290"/>
        <v>1</v>
      </c>
      <c r="U228" s="158" t="str">
        <f t="shared" si="290"/>
        <v>1</v>
      </c>
      <c r="V228" s="158" t="str">
        <f t="shared" si="290"/>
        <v>0</v>
      </c>
      <c r="W228" s="159" t="str">
        <f t="shared" si="290"/>
        <v>0</v>
      </c>
      <c r="X228" s="158" t="str">
        <f t="shared" si="291"/>
        <v>0</v>
      </c>
      <c r="Y228" s="158" t="str">
        <f t="shared" si="291"/>
        <v>0</v>
      </c>
      <c r="Z228" s="158" t="str">
        <f t="shared" si="291"/>
        <v>0</v>
      </c>
      <c r="AA228" s="159" t="str">
        <f t="shared" si="291"/>
        <v>1</v>
      </c>
      <c r="AB228" s="161" t="str">
        <f t="shared" si="291"/>
        <v>1</v>
      </c>
      <c r="AC228" s="161" t="str">
        <f t="shared" si="291"/>
        <v>0</v>
      </c>
      <c r="AD228" s="158" t="str">
        <f t="shared" si="291"/>
        <v>1</v>
      </c>
      <c r="AE228" s="159" t="str">
        <f t="shared" si="291"/>
        <v>1</v>
      </c>
      <c r="AF228" s="367" t="str">
        <f t="shared" si="292"/>
        <v>0</v>
      </c>
      <c r="AG228" s="162" t="str">
        <f t="shared" si="292"/>
        <v>0</v>
      </c>
      <c r="AH228" s="163" t="str">
        <f t="shared" si="292"/>
        <v>0</v>
      </c>
      <c r="AI228" s="165" t="str">
        <f t="shared" si="292"/>
        <v>0</v>
      </c>
      <c r="AJ228" s="164" t="str">
        <f t="shared" si="292"/>
        <v>1</v>
      </c>
      <c r="AK228" s="164" t="str">
        <f t="shared" si="292"/>
        <v>0</v>
      </c>
      <c r="AL228" s="289" t="str">
        <f t="shared" si="292"/>
        <v>1</v>
      </c>
      <c r="AM228" s="165" t="str">
        <f t="shared" si="292"/>
        <v>0</v>
      </c>
      <c r="AN228" s="230" t="str">
        <f t="shared" si="293"/>
        <v>0</v>
      </c>
      <c r="AO228" s="230" t="str">
        <f t="shared" si="293"/>
        <v>1</v>
      </c>
      <c r="AP228" s="230" t="str">
        <f t="shared" si="293"/>
        <v>0</v>
      </c>
      <c r="AQ228" s="231" t="str">
        <f t="shared" si="293"/>
        <v>1</v>
      </c>
      <c r="AR228" s="230" t="str">
        <f t="shared" si="293"/>
        <v>0</v>
      </c>
      <c r="AS228" s="230" t="str">
        <f t="shared" si="293"/>
        <v>1</v>
      </c>
      <c r="AT228" s="230" t="str">
        <f t="shared" si="293"/>
        <v>1</v>
      </c>
      <c r="AU228" s="231" t="str">
        <f t="shared" si="293"/>
        <v>1</v>
      </c>
      <c r="AV228" s="230" t="str">
        <f t="shared" si="294"/>
        <v>0</v>
      </c>
      <c r="AW228" s="232" t="str">
        <f t="shared" si="294"/>
        <v>0</v>
      </c>
      <c r="AX228" s="232" t="str">
        <f t="shared" si="294"/>
        <v>0</v>
      </c>
      <c r="AY228" s="233" t="str">
        <f t="shared" si="294"/>
        <v>0</v>
      </c>
      <c r="AZ228" s="232" t="str">
        <f t="shared" si="294"/>
        <v>0</v>
      </c>
      <c r="BA228" s="232" t="str">
        <f t="shared" si="294"/>
        <v>0</v>
      </c>
      <c r="BB228" s="232" t="str">
        <f t="shared" si="294"/>
        <v>0</v>
      </c>
      <c r="BC228" s="233" t="str">
        <f t="shared" si="294"/>
        <v>0</v>
      </c>
      <c r="BD228" s="168" t="str">
        <f t="shared" si="295"/>
        <v>0</v>
      </c>
      <c r="BE228" s="168" t="str">
        <f t="shared" si="295"/>
        <v>0</v>
      </c>
      <c r="BF228" s="168" t="str">
        <f t="shared" si="295"/>
        <v>1</v>
      </c>
      <c r="BG228" s="169" t="str">
        <f t="shared" si="295"/>
        <v>0</v>
      </c>
      <c r="BH228" s="168" t="str">
        <f t="shared" si="295"/>
        <v>0</v>
      </c>
      <c r="BI228" s="168" t="str">
        <f t="shared" si="295"/>
        <v>1</v>
      </c>
      <c r="BJ228" s="168" t="str">
        <f t="shared" si="295"/>
        <v>0</v>
      </c>
      <c r="BK228" s="169" t="str">
        <f t="shared" si="295"/>
        <v>1</v>
      </c>
      <c r="BL228" s="168" t="str">
        <f t="shared" si="296"/>
        <v>0</v>
      </c>
      <c r="BM228" s="168" t="str">
        <f t="shared" si="296"/>
        <v>0</v>
      </c>
      <c r="BN228" s="168" t="str">
        <f t="shared" si="296"/>
        <v>0</v>
      </c>
      <c r="BO228" s="169" t="str">
        <f t="shared" si="296"/>
        <v>0</v>
      </c>
      <c r="BP228" s="168" t="str">
        <f t="shared" si="296"/>
        <v>0</v>
      </c>
      <c r="BQ228" s="168" t="str">
        <f t="shared" si="296"/>
        <v>1</v>
      </c>
      <c r="BR228" s="168" t="str">
        <f t="shared" si="296"/>
        <v>1</v>
      </c>
      <c r="BS228" s="169" t="str">
        <f t="shared" si="296"/>
        <v>0</v>
      </c>
      <c r="BT228" s="302" t="str">
        <f t="shared" si="297"/>
        <v>0</v>
      </c>
      <c r="BU228" s="302" t="str">
        <f t="shared" si="297"/>
        <v>1</v>
      </c>
      <c r="BV228" s="302" t="str">
        <f t="shared" si="297"/>
        <v>0</v>
      </c>
      <c r="BW228" s="303" t="str">
        <f t="shared" si="297"/>
        <v>0</v>
      </c>
      <c r="BX228" s="302" t="str">
        <f t="shared" si="297"/>
        <v>0</v>
      </c>
      <c r="BY228" s="302" t="str">
        <f t="shared" si="297"/>
        <v>0</v>
      </c>
      <c r="BZ228" s="302" t="str">
        <f t="shared" si="297"/>
        <v>1</v>
      </c>
      <c r="CA228" s="303" t="str">
        <f t="shared" si="297"/>
        <v>1</v>
      </c>
      <c r="CB228" s="164" t="str">
        <f t="shared" si="298"/>
        <v>0</v>
      </c>
      <c r="CC228" s="289" t="str">
        <f t="shared" si="298"/>
        <v>1</v>
      </c>
      <c r="CD228" s="340" t="str">
        <f t="shared" si="298"/>
        <v>0</v>
      </c>
      <c r="CE228" s="341" t="str">
        <f t="shared" si="298"/>
        <v>0</v>
      </c>
      <c r="CF228" s="340" t="str">
        <f t="shared" si="298"/>
        <v>0</v>
      </c>
      <c r="CG228" s="340" t="str">
        <f t="shared" si="298"/>
        <v>0</v>
      </c>
      <c r="CH228" s="340" t="str">
        <f t="shared" si="298"/>
        <v>0</v>
      </c>
      <c r="CI228" s="341" t="str">
        <f t="shared" si="298"/>
        <v>0</v>
      </c>
      <c r="CL228" s="32" t="str">
        <f t="shared" si="288"/>
        <v>9C1B</v>
      </c>
      <c r="CM228" s="285">
        <f t="shared" si="256"/>
        <v>87</v>
      </c>
      <c r="CN228" s="285">
        <f t="shared" si="257"/>
        <v>97</v>
      </c>
      <c r="CO228" s="142">
        <f t="shared" si="258"/>
        <v>67.3</v>
      </c>
      <c r="CP228" s="142">
        <f t="shared" si="259"/>
        <v>19.611111111111111</v>
      </c>
      <c r="CQ228" s="154">
        <f t="shared" si="289"/>
        <v>5</v>
      </c>
      <c r="CS228" s="170">
        <f t="shared" si="260"/>
        <v>9</v>
      </c>
      <c r="CT228" s="23">
        <f t="shared" si="261"/>
        <v>12</v>
      </c>
      <c r="CU228" s="171">
        <f t="shared" si="262"/>
        <v>1</v>
      </c>
      <c r="CV228" s="23">
        <f t="shared" si="263"/>
        <v>11</v>
      </c>
      <c r="CW228" s="172">
        <f t="shared" si="264"/>
        <v>0</v>
      </c>
      <c r="CX228" s="24">
        <f t="shared" si="265"/>
        <v>10</v>
      </c>
      <c r="CY228" s="267">
        <f t="shared" si="266"/>
        <v>5</v>
      </c>
      <c r="CZ228" s="268">
        <f t="shared" si="267"/>
        <v>7</v>
      </c>
      <c r="DA228" s="267">
        <f t="shared" si="268"/>
        <v>0</v>
      </c>
      <c r="DB228" s="268">
        <f t="shared" si="269"/>
        <v>0</v>
      </c>
      <c r="DC228" s="173">
        <f t="shared" si="270"/>
        <v>2</v>
      </c>
      <c r="DD228" s="26">
        <f t="shared" si="271"/>
        <v>5</v>
      </c>
      <c r="DE228" s="173">
        <f t="shared" si="272"/>
        <v>0</v>
      </c>
      <c r="DF228" s="26">
        <f t="shared" si="273"/>
        <v>6</v>
      </c>
      <c r="DG228" s="326">
        <f t="shared" si="274"/>
        <v>4</v>
      </c>
      <c r="DH228" s="327">
        <f t="shared" si="275"/>
        <v>3</v>
      </c>
      <c r="DI228" s="172">
        <f t="shared" si="276"/>
        <v>4</v>
      </c>
      <c r="DJ228" s="24">
        <f t="shared" si="277"/>
        <v>0</v>
      </c>
      <c r="DK228" s="172"/>
      <c r="DL228" s="19">
        <f t="shared" si="278"/>
        <v>156</v>
      </c>
      <c r="DM228" s="19">
        <f t="shared" si="279"/>
        <v>27</v>
      </c>
      <c r="DN228" s="174">
        <f t="shared" si="280"/>
        <v>10</v>
      </c>
      <c r="DO228" s="278">
        <f t="shared" si="281"/>
        <v>87</v>
      </c>
      <c r="DP228" s="278">
        <f t="shared" si="282"/>
        <v>0</v>
      </c>
      <c r="DQ228" s="20">
        <f t="shared" si="283"/>
        <v>37</v>
      </c>
      <c r="DR228" s="20">
        <f t="shared" si="284"/>
        <v>6</v>
      </c>
      <c r="DS228" s="337">
        <f t="shared" si="285"/>
        <v>67</v>
      </c>
      <c r="DT228" s="174">
        <f t="shared" si="286"/>
        <v>64</v>
      </c>
      <c r="DU228" s="172">
        <f t="shared" si="287"/>
        <v>67</v>
      </c>
    </row>
    <row r="229" spans="1:125">
      <c r="A229" s="408" t="s">
        <v>713</v>
      </c>
      <c r="B229" s="408" t="s">
        <v>714</v>
      </c>
      <c r="C229" s="154">
        <f t="shared" si="234"/>
        <v>17</v>
      </c>
      <c r="D229" s="167">
        <f t="shared" si="235"/>
        <v>68</v>
      </c>
      <c r="E229" s="166" t="str">
        <f t="shared" si="236"/>
        <v>9C</v>
      </c>
      <c r="F229" s="367" t="str">
        <f t="shared" si="237"/>
        <v>1B</v>
      </c>
      <c r="G229" s="367" t="str">
        <f t="shared" si="238"/>
        <v>0C</v>
      </c>
      <c r="H229" s="367" t="str">
        <f t="shared" si="239"/>
        <v>57</v>
      </c>
      <c r="I229" s="367" t="str">
        <f t="shared" si="240"/>
        <v>00</v>
      </c>
      <c r="J229" s="367" t="str">
        <f t="shared" si="241"/>
        <v>23</v>
      </c>
      <c r="K229" s="367" t="str">
        <f t="shared" si="242"/>
        <v>06</v>
      </c>
      <c r="L229" s="367" t="str">
        <f t="shared" si="243"/>
        <v>43</v>
      </c>
      <c r="M229" s="367" t="str">
        <f t="shared" si="244"/>
        <v>0</v>
      </c>
      <c r="N229" s="367" t="str">
        <f t="shared" si="245"/>
        <v/>
      </c>
      <c r="O229" s="156" t="str">
        <f t="shared" si="246"/>
        <v/>
      </c>
      <c r="P229" s="157" t="str">
        <f t="shared" si="290"/>
        <v>1</v>
      </c>
      <c r="Q229" s="158" t="str">
        <f t="shared" si="290"/>
        <v>0</v>
      </c>
      <c r="R229" s="158" t="str">
        <f t="shared" si="290"/>
        <v>0</v>
      </c>
      <c r="S229" s="159" t="str">
        <f t="shared" si="290"/>
        <v>1</v>
      </c>
      <c r="T229" s="158" t="str">
        <f t="shared" si="290"/>
        <v>1</v>
      </c>
      <c r="U229" s="158" t="str">
        <f t="shared" si="290"/>
        <v>1</v>
      </c>
      <c r="V229" s="158" t="str">
        <f t="shared" si="290"/>
        <v>0</v>
      </c>
      <c r="W229" s="159" t="str">
        <f t="shared" si="290"/>
        <v>0</v>
      </c>
      <c r="X229" s="158" t="str">
        <f t="shared" si="291"/>
        <v>0</v>
      </c>
      <c r="Y229" s="158" t="str">
        <f t="shared" si="291"/>
        <v>0</v>
      </c>
      <c r="Z229" s="158" t="str">
        <f t="shared" si="291"/>
        <v>0</v>
      </c>
      <c r="AA229" s="159" t="str">
        <f t="shared" si="291"/>
        <v>1</v>
      </c>
      <c r="AB229" s="161" t="str">
        <f t="shared" si="291"/>
        <v>1</v>
      </c>
      <c r="AC229" s="161" t="str">
        <f t="shared" si="291"/>
        <v>0</v>
      </c>
      <c r="AD229" s="158" t="str">
        <f t="shared" si="291"/>
        <v>1</v>
      </c>
      <c r="AE229" s="159" t="str">
        <f t="shared" si="291"/>
        <v>1</v>
      </c>
      <c r="AF229" s="367" t="str">
        <f t="shared" si="292"/>
        <v>0</v>
      </c>
      <c r="AG229" s="162" t="str">
        <f t="shared" si="292"/>
        <v>0</v>
      </c>
      <c r="AH229" s="163" t="str">
        <f t="shared" si="292"/>
        <v>0</v>
      </c>
      <c r="AI229" s="165" t="str">
        <f t="shared" si="292"/>
        <v>0</v>
      </c>
      <c r="AJ229" s="164" t="str">
        <f t="shared" si="292"/>
        <v>1</v>
      </c>
      <c r="AK229" s="164" t="str">
        <f t="shared" si="292"/>
        <v>1</v>
      </c>
      <c r="AL229" s="289" t="str">
        <f t="shared" si="292"/>
        <v>0</v>
      </c>
      <c r="AM229" s="165" t="str">
        <f t="shared" si="292"/>
        <v>0</v>
      </c>
      <c r="AN229" s="230" t="str">
        <f t="shared" si="293"/>
        <v>0</v>
      </c>
      <c r="AO229" s="230" t="str">
        <f t="shared" si="293"/>
        <v>1</v>
      </c>
      <c r="AP229" s="230" t="str">
        <f t="shared" si="293"/>
        <v>0</v>
      </c>
      <c r="AQ229" s="231" t="str">
        <f t="shared" si="293"/>
        <v>1</v>
      </c>
      <c r="AR229" s="230" t="str">
        <f t="shared" si="293"/>
        <v>0</v>
      </c>
      <c r="AS229" s="230" t="str">
        <f t="shared" si="293"/>
        <v>1</v>
      </c>
      <c r="AT229" s="230" t="str">
        <f t="shared" si="293"/>
        <v>1</v>
      </c>
      <c r="AU229" s="231" t="str">
        <f t="shared" si="293"/>
        <v>1</v>
      </c>
      <c r="AV229" s="230" t="str">
        <f t="shared" si="294"/>
        <v>0</v>
      </c>
      <c r="AW229" s="232" t="str">
        <f t="shared" si="294"/>
        <v>0</v>
      </c>
      <c r="AX229" s="232" t="str">
        <f t="shared" si="294"/>
        <v>0</v>
      </c>
      <c r="AY229" s="233" t="str">
        <f t="shared" si="294"/>
        <v>0</v>
      </c>
      <c r="AZ229" s="232" t="str">
        <f t="shared" si="294"/>
        <v>0</v>
      </c>
      <c r="BA229" s="232" t="str">
        <f t="shared" si="294"/>
        <v>0</v>
      </c>
      <c r="BB229" s="232" t="str">
        <f t="shared" si="294"/>
        <v>0</v>
      </c>
      <c r="BC229" s="233" t="str">
        <f t="shared" si="294"/>
        <v>0</v>
      </c>
      <c r="BD229" s="168" t="str">
        <f t="shared" si="295"/>
        <v>0</v>
      </c>
      <c r="BE229" s="168" t="str">
        <f t="shared" si="295"/>
        <v>0</v>
      </c>
      <c r="BF229" s="168" t="str">
        <f t="shared" si="295"/>
        <v>1</v>
      </c>
      <c r="BG229" s="169" t="str">
        <f t="shared" si="295"/>
        <v>0</v>
      </c>
      <c r="BH229" s="168" t="str">
        <f t="shared" si="295"/>
        <v>0</v>
      </c>
      <c r="BI229" s="168" t="str">
        <f t="shared" si="295"/>
        <v>0</v>
      </c>
      <c r="BJ229" s="168" t="str">
        <f t="shared" si="295"/>
        <v>1</v>
      </c>
      <c r="BK229" s="169" t="str">
        <f t="shared" si="295"/>
        <v>1</v>
      </c>
      <c r="BL229" s="168" t="str">
        <f t="shared" si="296"/>
        <v>0</v>
      </c>
      <c r="BM229" s="168" t="str">
        <f t="shared" si="296"/>
        <v>0</v>
      </c>
      <c r="BN229" s="168" t="str">
        <f t="shared" si="296"/>
        <v>0</v>
      </c>
      <c r="BO229" s="169" t="str">
        <f t="shared" si="296"/>
        <v>0</v>
      </c>
      <c r="BP229" s="168" t="str">
        <f t="shared" si="296"/>
        <v>0</v>
      </c>
      <c r="BQ229" s="168" t="str">
        <f t="shared" si="296"/>
        <v>1</v>
      </c>
      <c r="BR229" s="168" t="str">
        <f t="shared" si="296"/>
        <v>1</v>
      </c>
      <c r="BS229" s="169" t="str">
        <f t="shared" si="296"/>
        <v>0</v>
      </c>
      <c r="BT229" s="302" t="str">
        <f t="shared" si="297"/>
        <v>0</v>
      </c>
      <c r="BU229" s="302" t="str">
        <f t="shared" si="297"/>
        <v>1</v>
      </c>
      <c r="BV229" s="302" t="str">
        <f t="shared" si="297"/>
        <v>0</v>
      </c>
      <c r="BW229" s="303" t="str">
        <f t="shared" si="297"/>
        <v>0</v>
      </c>
      <c r="BX229" s="302" t="str">
        <f t="shared" si="297"/>
        <v>0</v>
      </c>
      <c r="BY229" s="302" t="str">
        <f t="shared" si="297"/>
        <v>0</v>
      </c>
      <c r="BZ229" s="302" t="str">
        <f t="shared" si="297"/>
        <v>1</v>
      </c>
      <c r="CA229" s="303" t="str">
        <f t="shared" si="297"/>
        <v>1</v>
      </c>
      <c r="CB229" s="164" t="str">
        <f t="shared" si="298"/>
        <v>0</v>
      </c>
      <c r="CC229" s="289" t="str">
        <f t="shared" si="298"/>
        <v>0</v>
      </c>
      <c r="CD229" s="340" t="str">
        <f t="shared" si="298"/>
        <v>0</v>
      </c>
      <c r="CE229" s="341" t="str">
        <f t="shared" si="298"/>
        <v>0</v>
      </c>
      <c r="CF229" s="340" t="str">
        <f t="shared" si="298"/>
        <v>0</v>
      </c>
      <c r="CG229" s="340" t="str">
        <f t="shared" si="298"/>
        <v>0</v>
      </c>
      <c r="CH229" s="340" t="str">
        <f t="shared" si="298"/>
        <v>0</v>
      </c>
      <c r="CI229" s="341" t="str">
        <f t="shared" si="298"/>
        <v>0</v>
      </c>
      <c r="CL229" s="32" t="str">
        <f t="shared" si="288"/>
        <v>9C1B</v>
      </c>
      <c r="CM229" s="285">
        <f t="shared" si="256"/>
        <v>87</v>
      </c>
      <c r="CN229" s="285">
        <f t="shared" si="257"/>
        <v>97</v>
      </c>
      <c r="CO229" s="142">
        <f t="shared" si="258"/>
        <v>67.099999999999994</v>
      </c>
      <c r="CP229" s="142">
        <f t="shared" si="259"/>
        <v>19.499999999999996</v>
      </c>
      <c r="CQ229" s="154">
        <f t="shared" si="289"/>
        <v>6</v>
      </c>
      <c r="CS229" s="170">
        <f t="shared" si="260"/>
        <v>9</v>
      </c>
      <c r="CT229" s="23">
        <f t="shared" si="261"/>
        <v>12</v>
      </c>
      <c r="CU229" s="171">
        <f t="shared" si="262"/>
        <v>1</v>
      </c>
      <c r="CV229" s="23">
        <f t="shared" si="263"/>
        <v>11</v>
      </c>
      <c r="CW229" s="172">
        <f t="shared" si="264"/>
        <v>0</v>
      </c>
      <c r="CX229" s="24">
        <f t="shared" si="265"/>
        <v>12</v>
      </c>
      <c r="CY229" s="267">
        <f t="shared" si="266"/>
        <v>5</v>
      </c>
      <c r="CZ229" s="268">
        <f t="shared" si="267"/>
        <v>7</v>
      </c>
      <c r="DA229" s="267">
        <f t="shared" si="268"/>
        <v>0</v>
      </c>
      <c r="DB229" s="268">
        <f t="shared" si="269"/>
        <v>0</v>
      </c>
      <c r="DC229" s="173">
        <f t="shared" si="270"/>
        <v>2</v>
      </c>
      <c r="DD229" s="26">
        <f t="shared" si="271"/>
        <v>3</v>
      </c>
      <c r="DE229" s="173">
        <f t="shared" si="272"/>
        <v>0</v>
      </c>
      <c r="DF229" s="26">
        <f t="shared" si="273"/>
        <v>6</v>
      </c>
      <c r="DG229" s="326">
        <f t="shared" si="274"/>
        <v>4</v>
      </c>
      <c r="DH229" s="327">
        <f t="shared" si="275"/>
        <v>3</v>
      </c>
      <c r="DI229" s="172">
        <f t="shared" si="276"/>
        <v>0</v>
      </c>
      <c r="DJ229" s="24">
        <f t="shared" si="277"/>
        <v>0</v>
      </c>
      <c r="DK229" s="172"/>
      <c r="DL229" s="19">
        <f t="shared" si="278"/>
        <v>156</v>
      </c>
      <c r="DM229" s="19">
        <f t="shared" si="279"/>
        <v>27</v>
      </c>
      <c r="DN229" s="174">
        <f t="shared" si="280"/>
        <v>12</v>
      </c>
      <c r="DO229" s="278">
        <f t="shared" si="281"/>
        <v>87</v>
      </c>
      <c r="DP229" s="278">
        <f t="shared" si="282"/>
        <v>0</v>
      </c>
      <c r="DQ229" s="20">
        <f t="shared" si="283"/>
        <v>35</v>
      </c>
      <c r="DR229" s="20">
        <f t="shared" si="284"/>
        <v>6</v>
      </c>
      <c r="DS229" s="337">
        <f t="shared" si="285"/>
        <v>67</v>
      </c>
      <c r="DT229" s="174">
        <f t="shared" si="286"/>
        <v>0</v>
      </c>
      <c r="DU229" s="172">
        <f t="shared" si="287"/>
        <v>67</v>
      </c>
    </row>
    <row r="230" spans="1:125">
      <c r="A230" s="408" t="s">
        <v>715</v>
      </c>
      <c r="B230" s="408" t="s">
        <v>716</v>
      </c>
      <c r="C230" s="154">
        <f t="shared" si="234"/>
        <v>17</v>
      </c>
      <c r="D230" s="167">
        <f t="shared" si="235"/>
        <v>68</v>
      </c>
      <c r="E230" s="166" t="str">
        <f t="shared" si="236"/>
        <v>9C</v>
      </c>
      <c r="F230" s="367" t="str">
        <f t="shared" si="237"/>
        <v>1B</v>
      </c>
      <c r="G230" s="367" t="str">
        <f t="shared" si="238"/>
        <v>0E</v>
      </c>
      <c r="H230" s="367" t="str">
        <f t="shared" si="239"/>
        <v>57</v>
      </c>
      <c r="I230" s="367" t="str">
        <f t="shared" si="240"/>
        <v>00</v>
      </c>
      <c r="J230" s="367" t="str">
        <f t="shared" si="241"/>
        <v>22</v>
      </c>
      <c r="K230" s="367" t="str">
        <f t="shared" si="242"/>
        <v>06</v>
      </c>
      <c r="L230" s="367" t="str">
        <f t="shared" si="243"/>
        <v>44</v>
      </c>
      <c r="M230" s="367" t="str">
        <f t="shared" si="244"/>
        <v>4</v>
      </c>
      <c r="N230" s="367" t="str">
        <f t="shared" si="245"/>
        <v/>
      </c>
      <c r="O230" s="156" t="str">
        <f t="shared" si="246"/>
        <v/>
      </c>
      <c r="P230" s="157" t="str">
        <f t="shared" si="290"/>
        <v>1</v>
      </c>
      <c r="Q230" s="158" t="str">
        <f t="shared" si="290"/>
        <v>0</v>
      </c>
      <c r="R230" s="158" t="str">
        <f t="shared" si="290"/>
        <v>0</v>
      </c>
      <c r="S230" s="159" t="str">
        <f t="shared" si="290"/>
        <v>1</v>
      </c>
      <c r="T230" s="158" t="str">
        <f t="shared" si="290"/>
        <v>1</v>
      </c>
      <c r="U230" s="158" t="str">
        <f t="shared" si="290"/>
        <v>1</v>
      </c>
      <c r="V230" s="158" t="str">
        <f t="shared" si="290"/>
        <v>0</v>
      </c>
      <c r="W230" s="159" t="str">
        <f t="shared" si="290"/>
        <v>0</v>
      </c>
      <c r="X230" s="158" t="str">
        <f t="shared" si="291"/>
        <v>0</v>
      </c>
      <c r="Y230" s="158" t="str">
        <f t="shared" si="291"/>
        <v>0</v>
      </c>
      <c r="Z230" s="158" t="str">
        <f t="shared" si="291"/>
        <v>0</v>
      </c>
      <c r="AA230" s="159" t="str">
        <f t="shared" si="291"/>
        <v>1</v>
      </c>
      <c r="AB230" s="161" t="str">
        <f t="shared" si="291"/>
        <v>1</v>
      </c>
      <c r="AC230" s="161" t="str">
        <f t="shared" si="291"/>
        <v>0</v>
      </c>
      <c r="AD230" s="158" t="str">
        <f t="shared" si="291"/>
        <v>1</v>
      </c>
      <c r="AE230" s="159" t="str">
        <f t="shared" si="291"/>
        <v>1</v>
      </c>
      <c r="AF230" s="367" t="str">
        <f t="shared" si="292"/>
        <v>0</v>
      </c>
      <c r="AG230" s="162" t="str">
        <f t="shared" si="292"/>
        <v>0</v>
      </c>
      <c r="AH230" s="163" t="str">
        <f t="shared" si="292"/>
        <v>0</v>
      </c>
      <c r="AI230" s="165" t="str">
        <f t="shared" si="292"/>
        <v>0</v>
      </c>
      <c r="AJ230" s="164" t="str">
        <f t="shared" si="292"/>
        <v>1</v>
      </c>
      <c r="AK230" s="164" t="str">
        <f t="shared" si="292"/>
        <v>1</v>
      </c>
      <c r="AL230" s="289" t="str">
        <f t="shared" si="292"/>
        <v>1</v>
      </c>
      <c r="AM230" s="165" t="str">
        <f t="shared" si="292"/>
        <v>0</v>
      </c>
      <c r="AN230" s="230" t="str">
        <f t="shared" si="293"/>
        <v>0</v>
      </c>
      <c r="AO230" s="230" t="str">
        <f t="shared" si="293"/>
        <v>1</v>
      </c>
      <c r="AP230" s="230" t="str">
        <f t="shared" si="293"/>
        <v>0</v>
      </c>
      <c r="AQ230" s="231" t="str">
        <f t="shared" si="293"/>
        <v>1</v>
      </c>
      <c r="AR230" s="230" t="str">
        <f t="shared" si="293"/>
        <v>0</v>
      </c>
      <c r="AS230" s="230" t="str">
        <f t="shared" si="293"/>
        <v>1</v>
      </c>
      <c r="AT230" s="230" t="str">
        <f t="shared" si="293"/>
        <v>1</v>
      </c>
      <c r="AU230" s="231" t="str">
        <f t="shared" si="293"/>
        <v>1</v>
      </c>
      <c r="AV230" s="230" t="str">
        <f t="shared" si="294"/>
        <v>0</v>
      </c>
      <c r="AW230" s="232" t="str">
        <f t="shared" si="294"/>
        <v>0</v>
      </c>
      <c r="AX230" s="232" t="str">
        <f t="shared" si="294"/>
        <v>0</v>
      </c>
      <c r="AY230" s="233" t="str">
        <f t="shared" si="294"/>
        <v>0</v>
      </c>
      <c r="AZ230" s="232" t="str">
        <f t="shared" si="294"/>
        <v>0</v>
      </c>
      <c r="BA230" s="232" t="str">
        <f t="shared" si="294"/>
        <v>0</v>
      </c>
      <c r="BB230" s="232" t="str">
        <f t="shared" si="294"/>
        <v>0</v>
      </c>
      <c r="BC230" s="233" t="str">
        <f t="shared" si="294"/>
        <v>0</v>
      </c>
      <c r="BD230" s="168" t="str">
        <f t="shared" si="295"/>
        <v>0</v>
      </c>
      <c r="BE230" s="168" t="str">
        <f t="shared" si="295"/>
        <v>0</v>
      </c>
      <c r="BF230" s="168" t="str">
        <f t="shared" si="295"/>
        <v>1</v>
      </c>
      <c r="BG230" s="169" t="str">
        <f t="shared" si="295"/>
        <v>0</v>
      </c>
      <c r="BH230" s="168" t="str">
        <f t="shared" si="295"/>
        <v>0</v>
      </c>
      <c r="BI230" s="168" t="str">
        <f t="shared" si="295"/>
        <v>0</v>
      </c>
      <c r="BJ230" s="168" t="str">
        <f t="shared" si="295"/>
        <v>1</v>
      </c>
      <c r="BK230" s="169" t="str">
        <f t="shared" si="295"/>
        <v>0</v>
      </c>
      <c r="BL230" s="168" t="str">
        <f t="shared" si="296"/>
        <v>0</v>
      </c>
      <c r="BM230" s="168" t="str">
        <f t="shared" si="296"/>
        <v>0</v>
      </c>
      <c r="BN230" s="168" t="str">
        <f t="shared" si="296"/>
        <v>0</v>
      </c>
      <c r="BO230" s="169" t="str">
        <f t="shared" si="296"/>
        <v>0</v>
      </c>
      <c r="BP230" s="168" t="str">
        <f t="shared" si="296"/>
        <v>0</v>
      </c>
      <c r="BQ230" s="168" t="str">
        <f t="shared" si="296"/>
        <v>1</v>
      </c>
      <c r="BR230" s="168" t="str">
        <f t="shared" si="296"/>
        <v>1</v>
      </c>
      <c r="BS230" s="169" t="str">
        <f t="shared" si="296"/>
        <v>0</v>
      </c>
      <c r="BT230" s="302" t="str">
        <f t="shared" si="297"/>
        <v>0</v>
      </c>
      <c r="BU230" s="302" t="str">
        <f t="shared" si="297"/>
        <v>1</v>
      </c>
      <c r="BV230" s="302" t="str">
        <f t="shared" si="297"/>
        <v>0</v>
      </c>
      <c r="BW230" s="303" t="str">
        <f t="shared" si="297"/>
        <v>0</v>
      </c>
      <c r="BX230" s="302" t="str">
        <f t="shared" si="297"/>
        <v>0</v>
      </c>
      <c r="BY230" s="302" t="str">
        <f t="shared" si="297"/>
        <v>1</v>
      </c>
      <c r="BZ230" s="302" t="str">
        <f t="shared" si="297"/>
        <v>0</v>
      </c>
      <c r="CA230" s="303" t="str">
        <f t="shared" si="297"/>
        <v>0</v>
      </c>
      <c r="CB230" s="164" t="str">
        <f t="shared" si="298"/>
        <v>0</v>
      </c>
      <c r="CC230" s="289" t="str">
        <f t="shared" si="298"/>
        <v>1</v>
      </c>
      <c r="CD230" s="340" t="str">
        <f t="shared" si="298"/>
        <v>0</v>
      </c>
      <c r="CE230" s="341" t="str">
        <f t="shared" si="298"/>
        <v>0</v>
      </c>
      <c r="CF230" s="340" t="str">
        <f t="shared" si="298"/>
        <v>0</v>
      </c>
      <c r="CG230" s="340" t="str">
        <f t="shared" si="298"/>
        <v>0</v>
      </c>
      <c r="CH230" s="340" t="str">
        <f t="shared" si="298"/>
        <v>0</v>
      </c>
      <c r="CI230" s="341" t="str">
        <f t="shared" si="298"/>
        <v>0</v>
      </c>
      <c r="CL230" s="32" t="str">
        <f t="shared" si="288"/>
        <v>9C1B</v>
      </c>
      <c r="CM230" s="285">
        <f t="shared" si="256"/>
        <v>87</v>
      </c>
      <c r="CN230" s="285">
        <f t="shared" si="257"/>
        <v>97</v>
      </c>
      <c r="CO230" s="142">
        <f t="shared" si="258"/>
        <v>67</v>
      </c>
      <c r="CP230" s="142">
        <f t="shared" si="259"/>
        <v>19.444444444444443</v>
      </c>
      <c r="CQ230" s="154">
        <f t="shared" si="289"/>
        <v>7</v>
      </c>
      <c r="CS230" s="170">
        <f t="shared" si="260"/>
        <v>9</v>
      </c>
      <c r="CT230" s="23">
        <f t="shared" si="261"/>
        <v>12</v>
      </c>
      <c r="CU230" s="171">
        <f t="shared" si="262"/>
        <v>1</v>
      </c>
      <c r="CV230" s="23">
        <f t="shared" si="263"/>
        <v>11</v>
      </c>
      <c r="CW230" s="172">
        <f t="shared" si="264"/>
        <v>0</v>
      </c>
      <c r="CX230" s="24">
        <f t="shared" si="265"/>
        <v>14</v>
      </c>
      <c r="CY230" s="267">
        <f t="shared" si="266"/>
        <v>5</v>
      </c>
      <c r="CZ230" s="268">
        <f t="shared" si="267"/>
        <v>7</v>
      </c>
      <c r="DA230" s="267">
        <f t="shared" si="268"/>
        <v>0</v>
      </c>
      <c r="DB230" s="268">
        <f t="shared" si="269"/>
        <v>0</v>
      </c>
      <c r="DC230" s="173">
        <f t="shared" si="270"/>
        <v>2</v>
      </c>
      <c r="DD230" s="26">
        <f t="shared" si="271"/>
        <v>2</v>
      </c>
      <c r="DE230" s="173">
        <f t="shared" si="272"/>
        <v>0</v>
      </c>
      <c r="DF230" s="26">
        <f t="shared" si="273"/>
        <v>6</v>
      </c>
      <c r="DG230" s="326">
        <f t="shared" si="274"/>
        <v>4</v>
      </c>
      <c r="DH230" s="327">
        <f t="shared" si="275"/>
        <v>4</v>
      </c>
      <c r="DI230" s="172">
        <f t="shared" si="276"/>
        <v>4</v>
      </c>
      <c r="DJ230" s="24">
        <f t="shared" si="277"/>
        <v>0</v>
      </c>
      <c r="DK230" s="172"/>
      <c r="DL230" s="19">
        <f t="shared" si="278"/>
        <v>156</v>
      </c>
      <c r="DM230" s="19">
        <f t="shared" si="279"/>
        <v>27</v>
      </c>
      <c r="DN230" s="174">
        <f t="shared" si="280"/>
        <v>14</v>
      </c>
      <c r="DO230" s="278">
        <f t="shared" si="281"/>
        <v>87</v>
      </c>
      <c r="DP230" s="278">
        <f t="shared" si="282"/>
        <v>0</v>
      </c>
      <c r="DQ230" s="20">
        <f t="shared" si="283"/>
        <v>34</v>
      </c>
      <c r="DR230" s="20">
        <f t="shared" si="284"/>
        <v>6</v>
      </c>
      <c r="DS230" s="337">
        <f t="shared" si="285"/>
        <v>68</v>
      </c>
      <c r="DT230" s="174">
        <f t="shared" si="286"/>
        <v>64</v>
      </c>
      <c r="DU230" s="172">
        <f t="shared" si="287"/>
        <v>68</v>
      </c>
    </row>
    <row r="231" spans="1:125">
      <c r="A231" s="408" t="s">
        <v>717</v>
      </c>
      <c r="B231" s="408" t="s">
        <v>542</v>
      </c>
      <c r="C231" s="154">
        <f t="shared" si="234"/>
        <v>17</v>
      </c>
      <c r="D231" s="167">
        <f t="shared" si="235"/>
        <v>68</v>
      </c>
      <c r="E231" s="166" t="str">
        <f t="shared" si="236"/>
        <v>9C</v>
      </c>
      <c r="F231" s="367" t="str">
        <f t="shared" si="237"/>
        <v>1B</v>
      </c>
      <c r="G231" s="367" t="str">
        <f t="shared" si="238"/>
        <v>00</v>
      </c>
      <c r="H231" s="367" t="str">
        <f t="shared" si="239"/>
        <v>57</v>
      </c>
      <c r="I231" s="367" t="str">
        <f t="shared" si="240"/>
        <v>00</v>
      </c>
      <c r="J231" s="367" t="str">
        <f t="shared" si="241"/>
        <v>21</v>
      </c>
      <c r="K231" s="367" t="str">
        <f t="shared" si="242"/>
        <v>06</v>
      </c>
      <c r="L231" s="367" t="str">
        <f t="shared" si="243"/>
        <v>35</v>
      </c>
      <c r="M231" s="367" t="str">
        <f t="shared" si="244"/>
        <v>4</v>
      </c>
      <c r="N231" s="367" t="str">
        <f t="shared" si="245"/>
        <v/>
      </c>
      <c r="O231" s="156" t="str">
        <f t="shared" si="246"/>
        <v/>
      </c>
      <c r="P231" s="157" t="str">
        <f t="shared" si="290"/>
        <v>1</v>
      </c>
      <c r="Q231" s="158" t="str">
        <f t="shared" si="290"/>
        <v>0</v>
      </c>
      <c r="R231" s="158" t="str">
        <f t="shared" si="290"/>
        <v>0</v>
      </c>
      <c r="S231" s="159" t="str">
        <f t="shared" si="290"/>
        <v>1</v>
      </c>
      <c r="T231" s="158" t="str">
        <f t="shared" si="290"/>
        <v>1</v>
      </c>
      <c r="U231" s="158" t="str">
        <f t="shared" si="290"/>
        <v>1</v>
      </c>
      <c r="V231" s="158" t="str">
        <f t="shared" si="290"/>
        <v>0</v>
      </c>
      <c r="W231" s="159" t="str">
        <f t="shared" si="290"/>
        <v>0</v>
      </c>
      <c r="X231" s="158" t="str">
        <f t="shared" si="291"/>
        <v>0</v>
      </c>
      <c r="Y231" s="158" t="str">
        <f t="shared" si="291"/>
        <v>0</v>
      </c>
      <c r="Z231" s="158" t="str">
        <f t="shared" si="291"/>
        <v>0</v>
      </c>
      <c r="AA231" s="159" t="str">
        <f t="shared" si="291"/>
        <v>1</v>
      </c>
      <c r="AB231" s="161" t="str">
        <f t="shared" si="291"/>
        <v>1</v>
      </c>
      <c r="AC231" s="161" t="str">
        <f t="shared" si="291"/>
        <v>0</v>
      </c>
      <c r="AD231" s="158" t="str">
        <f t="shared" si="291"/>
        <v>1</v>
      </c>
      <c r="AE231" s="159" t="str">
        <f t="shared" si="291"/>
        <v>1</v>
      </c>
      <c r="AF231" s="367" t="str">
        <f t="shared" si="292"/>
        <v>0</v>
      </c>
      <c r="AG231" s="162" t="str">
        <f t="shared" si="292"/>
        <v>0</v>
      </c>
      <c r="AH231" s="163" t="str">
        <f t="shared" si="292"/>
        <v>0</v>
      </c>
      <c r="AI231" s="165" t="str">
        <f t="shared" si="292"/>
        <v>0</v>
      </c>
      <c r="AJ231" s="164" t="str">
        <f t="shared" si="292"/>
        <v>0</v>
      </c>
      <c r="AK231" s="164" t="str">
        <f t="shared" si="292"/>
        <v>0</v>
      </c>
      <c r="AL231" s="289" t="str">
        <f t="shared" si="292"/>
        <v>0</v>
      </c>
      <c r="AM231" s="165" t="str">
        <f t="shared" si="292"/>
        <v>0</v>
      </c>
      <c r="AN231" s="230" t="str">
        <f t="shared" si="293"/>
        <v>0</v>
      </c>
      <c r="AO231" s="230" t="str">
        <f t="shared" si="293"/>
        <v>1</v>
      </c>
      <c r="AP231" s="230" t="str">
        <f t="shared" si="293"/>
        <v>0</v>
      </c>
      <c r="AQ231" s="231" t="str">
        <f t="shared" si="293"/>
        <v>1</v>
      </c>
      <c r="AR231" s="230" t="str">
        <f t="shared" si="293"/>
        <v>0</v>
      </c>
      <c r="AS231" s="230" t="str">
        <f t="shared" si="293"/>
        <v>1</v>
      </c>
      <c r="AT231" s="230" t="str">
        <f t="shared" si="293"/>
        <v>1</v>
      </c>
      <c r="AU231" s="231" t="str">
        <f t="shared" si="293"/>
        <v>1</v>
      </c>
      <c r="AV231" s="230" t="str">
        <f t="shared" si="294"/>
        <v>0</v>
      </c>
      <c r="AW231" s="232" t="str">
        <f t="shared" si="294"/>
        <v>0</v>
      </c>
      <c r="AX231" s="232" t="str">
        <f t="shared" si="294"/>
        <v>0</v>
      </c>
      <c r="AY231" s="233" t="str">
        <f t="shared" si="294"/>
        <v>0</v>
      </c>
      <c r="AZ231" s="232" t="str">
        <f t="shared" si="294"/>
        <v>0</v>
      </c>
      <c r="BA231" s="232" t="str">
        <f t="shared" si="294"/>
        <v>0</v>
      </c>
      <c r="BB231" s="232" t="str">
        <f t="shared" si="294"/>
        <v>0</v>
      </c>
      <c r="BC231" s="233" t="str">
        <f t="shared" si="294"/>
        <v>0</v>
      </c>
      <c r="BD231" s="168" t="str">
        <f t="shared" si="295"/>
        <v>0</v>
      </c>
      <c r="BE231" s="168" t="str">
        <f t="shared" si="295"/>
        <v>0</v>
      </c>
      <c r="BF231" s="168" t="str">
        <f t="shared" si="295"/>
        <v>1</v>
      </c>
      <c r="BG231" s="169" t="str">
        <f t="shared" si="295"/>
        <v>0</v>
      </c>
      <c r="BH231" s="168" t="str">
        <f t="shared" si="295"/>
        <v>0</v>
      </c>
      <c r="BI231" s="168" t="str">
        <f t="shared" si="295"/>
        <v>0</v>
      </c>
      <c r="BJ231" s="168" t="str">
        <f t="shared" si="295"/>
        <v>0</v>
      </c>
      <c r="BK231" s="169" t="str">
        <f t="shared" si="295"/>
        <v>1</v>
      </c>
      <c r="BL231" s="168" t="str">
        <f t="shared" si="296"/>
        <v>0</v>
      </c>
      <c r="BM231" s="168" t="str">
        <f t="shared" si="296"/>
        <v>0</v>
      </c>
      <c r="BN231" s="168" t="str">
        <f t="shared" si="296"/>
        <v>0</v>
      </c>
      <c r="BO231" s="169" t="str">
        <f t="shared" si="296"/>
        <v>0</v>
      </c>
      <c r="BP231" s="168" t="str">
        <f t="shared" si="296"/>
        <v>0</v>
      </c>
      <c r="BQ231" s="168" t="str">
        <f t="shared" si="296"/>
        <v>1</v>
      </c>
      <c r="BR231" s="168" t="str">
        <f t="shared" si="296"/>
        <v>1</v>
      </c>
      <c r="BS231" s="169" t="str">
        <f t="shared" si="296"/>
        <v>0</v>
      </c>
      <c r="BT231" s="302" t="str">
        <f t="shared" si="297"/>
        <v>0</v>
      </c>
      <c r="BU231" s="302" t="str">
        <f t="shared" si="297"/>
        <v>0</v>
      </c>
      <c r="BV231" s="302" t="str">
        <f t="shared" si="297"/>
        <v>1</v>
      </c>
      <c r="BW231" s="303" t="str">
        <f t="shared" si="297"/>
        <v>1</v>
      </c>
      <c r="BX231" s="302" t="str">
        <f t="shared" si="297"/>
        <v>0</v>
      </c>
      <c r="BY231" s="302" t="str">
        <f t="shared" si="297"/>
        <v>1</v>
      </c>
      <c r="BZ231" s="302" t="str">
        <f t="shared" si="297"/>
        <v>0</v>
      </c>
      <c r="CA231" s="303" t="str">
        <f t="shared" si="297"/>
        <v>1</v>
      </c>
      <c r="CB231" s="164" t="str">
        <f t="shared" si="298"/>
        <v>0</v>
      </c>
      <c r="CC231" s="289" t="str">
        <f t="shared" si="298"/>
        <v>1</v>
      </c>
      <c r="CD231" s="340" t="str">
        <f t="shared" si="298"/>
        <v>0</v>
      </c>
      <c r="CE231" s="341" t="str">
        <f t="shared" si="298"/>
        <v>0</v>
      </c>
      <c r="CF231" s="340" t="str">
        <f t="shared" si="298"/>
        <v>0</v>
      </c>
      <c r="CG231" s="340" t="str">
        <f t="shared" si="298"/>
        <v>0</v>
      </c>
      <c r="CH231" s="340" t="str">
        <f t="shared" si="298"/>
        <v>0</v>
      </c>
      <c r="CI231" s="341" t="str">
        <f t="shared" si="298"/>
        <v>0</v>
      </c>
      <c r="CL231" s="32" t="str">
        <f t="shared" si="288"/>
        <v>9C1B</v>
      </c>
      <c r="CM231" s="285">
        <f t="shared" si="256"/>
        <v>87</v>
      </c>
      <c r="CN231" s="285">
        <f t="shared" si="257"/>
        <v>97</v>
      </c>
      <c r="CO231" s="142">
        <f t="shared" si="258"/>
        <v>66.900000000000006</v>
      </c>
      <c r="CP231" s="142">
        <f t="shared" si="259"/>
        <v>19.388888888888893</v>
      </c>
      <c r="CQ231" s="154">
        <f t="shared" si="289"/>
        <v>0</v>
      </c>
      <c r="CS231" s="170">
        <f t="shared" si="260"/>
        <v>9</v>
      </c>
      <c r="CT231" s="23">
        <f t="shared" si="261"/>
        <v>12</v>
      </c>
      <c r="CU231" s="171">
        <f t="shared" si="262"/>
        <v>1</v>
      </c>
      <c r="CV231" s="23">
        <f t="shared" si="263"/>
        <v>11</v>
      </c>
      <c r="CW231" s="172">
        <f t="shared" si="264"/>
        <v>0</v>
      </c>
      <c r="CX231" s="24">
        <f t="shared" si="265"/>
        <v>0</v>
      </c>
      <c r="CY231" s="267">
        <f t="shared" si="266"/>
        <v>5</v>
      </c>
      <c r="CZ231" s="268">
        <f t="shared" si="267"/>
        <v>7</v>
      </c>
      <c r="DA231" s="267">
        <f t="shared" si="268"/>
        <v>0</v>
      </c>
      <c r="DB231" s="268">
        <f t="shared" si="269"/>
        <v>0</v>
      </c>
      <c r="DC231" s="173">
        <f t="shared" si="270"/>
        <v>2</v>
      </c>
      <c r="DD231" s="26">
        <f t="shared" si="271"/>
        <v>1</v>
      </c>
      <c r="DE231" s="173">
        <f t="shared" si="272"/>
        <v>0</v>
      </c>
      <c r="DF231" s="26">
        <f t="shared" si="273"/>
        <v>6</v>
      </c>
      <c r="DG231" s="326">
        <f t="shared" si="274"/>
        <v>3</v>
      </c>
      <c r="DH231" s="327">
        <f t="shared" si="275"/>
        <v>5</v>
      </c>
      <c r="DI231" s="172">
        <f t="shared" si="276"/>
        <v>4</v>
      </c>
      <c r="DJ231" s="24">
        <f t="shared" si="277"/>
        <v>0</v>
      </c>
      <c r="DK231" s="172"/>
      <c r="DL231" s="19">
        <f t="shared" si="278"/>
        <v>156</v>
      </c>
      <c r="DM231" s="19">
        <f t="shared" si="279"/>
        <v>27</v>
      </c>
      <c r="DN231" s="174">
        <f t="shared" si="280"/>
        <v>0</v>
      </c>
      <c r="DO231" s="278">
        <f t="shared" si="281"/>
        <v>87</v>
      </c>
      <c r="DP231" s="278">
        <f t="shared" si="282"/>
        <v>0</v>
      </c>
      <c r="DQ231" s="20">
        <f t="shared" si="283"/>
        <v>33</v>
      </c>
      <c r="DR231" s="20">
        <f t="shared" si="284"/>
        <v>6</v>
      </c>
      <c r="DS231" s="337">
        <f t="shared" si="285"/>
        <v>53</v>
      </c>
      <c r="DT231" s="174">
        <f t="shared" si="286"/>
        <v>64</v>
      </c>
      <c r="DU231" s="172">
        <f t="shared" si="287"/>
        <v>53</v>
      </c>
    </row>
    <row r="232" spans="1:125">
      <c r="A232" s="408" t="s">
        <v>718</v>
      </c>
      <c r="B232" s="408" t="s">
        <v>719</v>
      </c>
      <c r="C232" s="154">
        <f t="shared" si="234"/>
        <v>17</v>
      </c>
      <c r="D232" s="167">
        <f t="shared" si="235"/>
        <v>68</v>
      </c>
      <c r="E232" s="166" t="str">
        <f t="shared" si="236"/>
        <v>9C</v>
      </c>
      <c r="F232" s="367" t="str">
        <f t="shared" si="237"/>
        <v>1B</v>
      </c>
      <c r="G232" s="367" t="str">
        <f t="shared" si="238"/>
        <v>02</v>
      </c>
      <c r="H232" s="367" t="str">
        <f t="shared" si="239"/>
        <v>57</v>
      </c>
      <c r="I232" s="367" t="str">
        <f t="shared" si="240"/>
        <v>00</v>
      </c>
      <c r="J232" s="367" t="str">
        <f t="shared" si="241"/>
        <v>20</v>
      </c>
      <c r="K232" s="367" t="str">
        <f t="shared" si="242"/>
        <v>06</v>
      </c>
      <c r="L232" s="367" t="str">
        <f t="shared" si="243"/>
        <v>36</v>
      </c>
      <c r="M232" s="367" t="str">
        <f t="shared" si="244"/>
        <v>4</v>
      </c>
      <c r="N232" s="367" t="str">
        <f t="shared" si="245"/>
        <v/>
      </c>
      <c r="O232" s="156" t="str">
        <f t="shared" si="246"/>
        <v/>
      </c>
      <c r="P232" s="157" t="str">
        <f t="shared" si="290"/>
        <v>1</v>
      </c>
      <c r="Q232" s="158" t="str">
        <f t="shared" si="290"/>
        <v>0</v>
      </c>
      <c r="R232" s="158" t="str">
        <f t="shared" si="290"/>
        <v>0</v>
      </c>
      <c r="S232" s="159" t="str">
        <f t="shared" si="290"/>
        <v>1</v>
      </c>
      <c r="T232" s="158" t="str">
        <f t="shared" si="290"/>
        <v>1</v>
      </c>
      <c r="U232" s="158" t="str">
        <f t="shared" si="290"/>
        <v>1</v>
      </c>
      <c r="V232" s="158" t="str">
        <f t="shared" si="290"/>
        <v>0</v>
      </c>
      <c r="W232" s="159" t="str">
        <f t="shared" si="290"/>
        <v>0</v>
      </c>
      <c r="X232" s="158" t="str">
        <f t="shared" si="291"/>
        <v>0</v>
      </c>
      <c r="Y232" s="158" t="str">
        <f t="shared" si="291"/>
        <v>0</v>
      </c>
      <c r="Z232" s="158" t="str">
        <f t="shared" si="291"/>
        <v>0</v>
      </c>
      <c r="AA232" s="159" t="str">
        <f t="shared" si="291"/>
        <v>1</v>
      </c>
      <c r="AB232" s="161" t="str">
        <f t="shared" si="291"/>
        <v>1</v>
      </c>
      <c r="AC232" s="161" t="str">
        <f t="shared" si="291"/>
        <v>0</v>
      </c>
      <c r="AD232" s="158" t="str">
        <f t="shared" si="291"/>
        <v>1</v>
      </c>
      <c r="AE232" s="159" t="str">
        <f t="shared" si="291"/>
        <v>1</v>
      </c>
      <c r="AF232" s="367" t="str">
        <f t="shared" si="292"/>
        <v>0</v>
      </c>
      <c r="AG232" s="162" t="str">
        <f t="shared" si="292"/>
        <v>0</v>
      </c>
      <c r="AH232" s="163" t="str">
        <f t="shared" si="292"/>
        <v>0</v>
      </c>
      <c r="AI232" s="165" t="str">
        <f t="shared" si="292"/>
        <v>0</v>
      </c>
      <c r="AJ232" s="164" t="str">
        <f t="shared" si="292"/>
        <v>0</v>
      </c>
      <c r="AK232" s="164" t="str">
        <f t="shared" si="292"/>
        <v>0</v>
      </c>
      <c r="AL232" s="289" t="str">
        <f t="shared" si="292"/>
        <v>1</v>
      </c>
      <c r="AM232" s="165" t="str">
        <f t="shared" si="292"/>
        <v>0</v>
      </c>
      <c r="AN232" s="230" t="str">
        <f t="shared" si="293"/>
        <v>0</v>
      </c>
      <c r="AO232" s="230" t="str">
        <f t="shared" si="293"/>
        <v>1</v>
      </c>
      <c r="AP232" s="230" t="str">
        <f t="shared" si="293"/>
        <v>0</v>
      </c>
      <c r="AQ232" s="231" t="str">
        <f t="shared" si="293"/>
        <v>1</v>
      </c>
      <c r="AR232" s="230" t="str">
        <f t="shared" si="293"/>
        <v>0</v>
      </c>
      <c r="AS232" s="230" t="str">
        <f t="shared" si="293"/>
        <v>1</v>
      </c>
      <c r="AT232" s="230" t="str">
        <f t="shared" si="293"/>
        <v>1</v>
      </c>
      <c r="AU232" s="231" t="str">
        <f t="shared" si="293"/>
        <v>1</v>
      </c>
      <c r="AV232" s="230" t="str">
        <f t="shared" si="294"/>
        <v>0</v>
      </c>
      <c r="AW232" s="232" t="str">
        <f t="shared" si="294"/>
        <v>0</v>
      </c>
      <c r="AX232" s="232" t="str">
        <f t="shared" si="294"/>
        <v>0</v>
      </c>
      <c r="AY232" s="233" t="str">
        <f t="shared" si="294"/>
        <v>0</v>
      </c>
      <c r="AZ232" s="232" t="str">
        <f t="shared" si="294"/>
        <v>0</v>
      </c>
      <c r="BA232" s="232" t="str">
        <f t="shared" si="294"/>
        <v>0</v>
      </c>
      <c r="BB232" s="232" t="str">
        <f t="shared" si="294"/>
        <v>0</v>
      </c>
      <c r="BC232" s="233" t="str">
        <f t="shared" si="294"/>
        <v>0</v>
      </c>
      <c r="BD232" s="168" t="str">
        <f t="shared" si="295"/>
        <v>0</v>
      </c>
      <c r="BE232" s="168" t="str">
        <f t="shared" si="295"/>
        <v>0</v>
      </c>
      <c r="BF232" s="168" t="str">
        <f t="shared" si="295"/>
        <v>1</v>
      </c>
      <c r="BG232" s="169" t="str">
        <f t="shared" si="295"/>
        <v>0</v>
      </c>
      <c r="BH232" s="168" t="str">
        <f t="shared" si="295"/>
        <v>0</v>
      </c>
      <c r="BI232" s="168" t="str">
        <f t="shared" si="295"/>
        <v>0</v>
      </c>
      <c r="BJ232" s="168" t="str">
        <f t="shared" si="295"/>
        <v>0</v>
      </c>
      <c r="BK232" s="169" t="str">
        <f t="shared" si="295"/>
        <v>0</v>
      </c>
      <c r="BL232" s="168" t="str">
        <f t="shared" si="296"/>
        <v>0</v>
      </c>
      <c r="BM232" s="168" t="str">
        <f t="shared" si="296"/>
        <v>0</v>
      </c>
      <c r="BN232" s="168" t="str">
        <f t="shared" si="296"/>
        <v>0</v>
      </c>
      <c r="BO232" s="169" t="str">
        <f t="shared" si="296"/>
        <v>0</v>
      </c>
      <c r="BP232" s="168" t="str">
        <f t="shared" si="296"/>
        <v>0</v>
      </c>
      <c r="BQ232" s="168" t="str">
        <f t="shared" si="296"/>
        <v>1</v>
      </c>
      <c r="BR232" s="168" t="str">
        <f t="shared" si="296"/>
        <v>1</v>
      </c>
      <c r="BS232" s="169" t="str">
        <f t="shared" si="296"/>
        <v>0</v>
      </c>
      <c r="BT232" s="302" t="str">
        <f t="shared" si="297"/>
        <v>0</v>
      </c>
      <c r="BU232" s="302" t="str">
        <f t="shared" si="297"/>
        <v>0</v>
      </c>
      <c r="BV232" s="302" t="str">
        <f t="shared" si="297"/>
        <v>1</v>
      </c>
      <c r="BW232" s="303" t="str">
        <f t="shared" si="297"/>
        <v>1</v>
      </c>
      <c r="BX232" s="302" t="str">
        <f t="shared" si="297"/>
        <v>0</v>
      </c>
      <c r="BY232" s="302" t="str">
        <f t="shared" si="297"/>
        <v>1</v>
      </c>
      <c r="BZ232" s="302" t="str">
        <f t="shared" si="297"/>
        <v>1</v>
      </c>
      <c r="CA232" s="303" t="str">
        <f t="shared" si="297"/>
        <v>0</v>
      </c>
      <c r="CB232" s="164" t="str">
        <f t="shared" si="298"/>
        <v>0</v>
      </c>
      <c r="CC232" s="289" t="str">
        <f t="shared" si="298"/>
        <v>1</v>
      </c>
      <c r="CD232" s="340" t="str">
        <f t="shared" si="298"/>
        <v>0</v>
      </c>
      <c r="CE232" s="341" t="str">
        <f t="shared" si="298"/>
        <v>0</v>
      </c>
      <c r="CF232" s="340" t="str">
        <f t="shared" si="298"/>
        <v>0</v>
      </c>
      <c r="CG232" s="340" t="str">
        <f t="shared" si="298"/>
        <v>0</v>
      </c>
      <c r="CH232" s="340" t="str">
        <f t="shared" si="298"/>
        <v>0</v>
      </c>
      <c r="CI232" s="341" t="str">
        <f t="shared" si="298"/>
        <v>0</v>
      </c>
      <c r="CL232" s="32" t="str">
        <f t="shared" si="288"/>
        <v>9C1B</v>
      </c>
      <c r="CM232" s="285">
        <f t="shared" si="256"/>
        <v>87</v>
      </c>
      <c r="CN232" s="285">
        <f t="shared" si="257"/>
        <v>97</v>
      </c>
      <c r="CO232" s="142">
        <f t="shared" si="258"/>
        <v>66.8</v>
      </c>
      <c r="CP232" s="142">
        <f t="shared" si="259"/>
        <v>19.333333333333332</v>
      </c>
      <c r="CQ232" s="154">
        <f t="shared" si="289"/>
        <v>1</v>
      </c>
      <c r="CS232" s="170">
        <f t="shared" si="260"/>
        <v>9</v>
      </c>
      <c r="CT232" s="23">
        <f t="shared" si="261"/>
        <v>12</v>
      </c>
      <c r="CU232" s="171">
        <f t="shared" si="262"/>
        <v>1</v>
      </c>
      <c r="CV232" s="23">
        <f t="shared" si="263"/>
        <v>11</v>
      </c>
      <c r="CW232" s="172">
        <f t="shared" si="264"/>
        <v>0</v>
      </c>
      <c r="CX232" s="24">
        <f t="shared" si="265"/>
        <v>2</v>
      </c>
      <c r="CY232" s="267">
        <f t="shared" si="266"/>
        <v>5</v>
      </c>
      <c r="CZ232" s="268">
        <f t="shared" si="267"/>
        <v>7</v>
      </c>
      <c r="DA232" s="267">
        <f t="shared" si="268"/>
        <v>0</v>
      </c>
      <c r="DB232" s="268">
        <f t="shared" si="269"/>
        <v>0</v>
      </c>
      <c r="DC232" s="173">
        <f t="shared" si="270"/>
        <v>2</v>
      </c>
      <c r="DD232" s="26">
        <f t="shared" si="271"/>
        <v>0</v>
      </c>
      <c r="DE232" s="173">
        <f t="shared" si="272"/>
        <v>0</v>
      </c>
      <c r="DF232" s="26">
        <f t="shared" si="273"/>
        <v>6</v>
      </c>
      <c r="DG232" s="326">
        <f t="shared" si="274"/>
        <v>3</v>
      </c>
      <c r="DH232" s="327">
        <f t="shared" si="275"/>
        <v>6</v>
      </c>
      <c r="DI232" s="172">
        <f t="shared" si="276"/>
        <v>4</v>
      </c>
      <c r="DJ232" s="24">
        <f t="shared" si="277"/>
        <v>0</v>
      </c>
      <c r="DK232" s="172"/>
      <c r="DL232" s="19">
        <f t="shared" si="278"/>
        <v>156</v>
      </c>
      <c r="DM232" s="19">
        <f t="shared" si="279"/>
        <v>27</v>
      </c>
      <c r="DN232" s="174">
        <f t="shared" si="280"/>
        <v>2</v>
      </c>
      <c r="DO232" s="278">
        <f t="shared" si="281"/>
        <v>87</v>
      </c>
      <c r="DP232" s="278">
        <f t="shared" si="282"/>
        <v>0</v>
      </c>
      <c r="DQ232" s="20">
        <f t="shared" si="283"/>
        <v>32</v>
      </c>
      <c r="DR232" s="20">
        <f t="shared" si="284"/>
        <v>6</v>
      </c>
      <c r="DS232" s="337">
        <f t="shared" si="285"/>
        <v>54</v>
      </c>
      <c r="DT232" s="174">
        <f t="shared" si="286"/>
        <v>64</v>
      </c>
      <c r="DU232" s="172">
        <f t="shared" si="287"/>
        <v>54</v>
      </c>
    </row>
    <row r="233" spans="1:125">
      <c r="A233" s="408" t="s">
        <v>720</v>
      </c>
      <c r="B233" s="408" t="s">
        <v>721</v>
      </c>
      <c r="C233" s="154">
        <f t="shared" si="234"/>
        <v>17</v>
      </c>
      <c r="D233" s="167">
        <f t="shared" si="235"/>
        <v>68</v>
      </c>
      <c r="E233" s="166" t="str">
        <f t="shared" si="236"/>
        <v>9C</v>
      </c>
      <c r="F233" s="367" t="str">
        <f t="shared" si="237"/>
        <v>1B</v>
      </c>
      <c r="G233" s="367" t="str">
        <f t="shared" si="238"/>
        <v>06</v>
      </c>
      <c r="H233" s="367" t="str">
        <f t="shared" si="239"/>
        <v>57</v>
      </c>
      <c r="I233" s="367" t="str">
        <f t="shared" si="240"/>
        <v>00</v>
      </c>
      <c r="J233" s="367" t="str">
        <f t="shared" si="241"/>
        <v>1E</v>
      </c>
      <c r="K233" s="367" t="str">
        <f t="shared" si="242"/>
        <v>06</v>
      </c>
      <c r="L233" s="367" t="str">
        <f t="shared" si="243"/>
        <v>38</v>
      </c>
      <c r="M233" s="367" t="str">
        <f t="shared" si="244"/>
        <v>4</v>
      </c>
      <c r="N233" s="367" t="str">
        <f t="shared" si="245"/>
        <v/>
      </c>
      <c r="O233" s="156" t="str">
        <f t="shared" si="246"/>
        <v/>
      </c>
      <c r="P233" s="157" t="str">
        <f t="shared" si="290"/>
        <v>1</v>
      </c>
      <c r="Q233" s="158" t="str">
        <f t="shared" si="290"/>
        <v>0</v>
      </c>
      <c r="R233" s="158" t="str">
        <f t="shared" si="290"/>
        <v>0</v>
      </c>
      <c r="S233" s="159" t="str">
        <f t="shared" si="290"/>
        <v>1</v>
      </c>
      <c r="T233" s="158" t="str">
        <f t="shared" si="290"/>
        <v>1</v>
      </c>
      <c r="U233" s="158" t="str">
        <f t="shared" si="290"/>
        <v>1</v>
      </c>
      <c r="V233" s="158" t="str">
        <f t="shared" si="290"/>
        <v>0</v>
      </c>
      <c r="W233" s="159" t="str">
        <f t="shared" si="290"/>
        <v>0</v>
      </c>
      <c r="X233" s="158" t="str">
        <f t="shared" si="291"/>
        <v>0</v>
      </c>
      <c r="Y233" s="158" t="str">
        <f t="shared" si="291"/>
        <v>0</v>
      </c>
      <c r="Z233" s="158" t="str">
        <f t="shared" si="291"/>
        <v>0</v>
      </c>
      <c r="AA233" s="159" t="str">
        <f t="shared" si="291"/>
        <v>1</v>
      </c>
      <c r="AB233" s="161" t="str">
        <f t="shared" si="291"/>
        <v>1</v>
      </c>
      <c r="AC233" s="161" t="str">
        <f t="shared" si="291"/>
        <v>0</v>
      </c>
      <c r="AD233" s="158" t="str">
        <f t="shared" si="291"/>
        <v>1</v>
      </c>
      <c r="AE233" s="159" t="str">
        <f t="shared" si="291"/>
        <v>1</v>
      </c>
      <c r="AF233" s="367" t="str">
        <f t="shared" si="292"/>
        <v>0</v>
      </c>
      <c r="AG233" s="162" t="str">
        <f t="shared" si="292"/>
        <v>0</v>
      </c>
      <c r="AH233" s="163" t="str">
        <f t="shared" si="292"/>
        <v>0</v>
      </c>
      <c r="AI233" s="165" t="str">
        <f t="shared" si="292"/>
        <v>0</v>
      </c>
      <c r="AJ233" s="164" t="str">
        <f t="shared" si="292"/>
        <v>0</v>
      </c>
      <c r="AK233" s="164" t="str">
        <f t="shared" si="292"/>
        <v>1</v>
      </c>
      <c r="AL233" s="289" t="str">
        <f t="shared" si="292"/>
        <v>1</v>
      </c>
      <c r="AM233" s="165" t="str">
        <f t="shared" si="292"/>
        <v>0</v>
      </c>
      <c r="AN233" s="230" t="str">
        <f t="shared" si="293"/>
        <v>0</v>
      </c>
      <c r="AO233" s="230" t="str">
        <f t="shared" si="293"/>
        <v>1</v>
      </c>
      <c r="AP233" s="230" t="str">
        <f t="shared" si="293"/>
        <v>0</v>
      </c>
      <c r="AQ233" s="231" t="str">
        <f t="shared" si="293"/>
        <v>1</v>
      </c>
      <c r="AR233" s="230" t="str">
        <f t="shared" si="293"/>
        <v>0</v>
      </c>
      <c r="AS233" s="230" t="str">
        <f t="shared" si="293"/>
        <v>1</v>
      </c>
      <c r="AT233" s="230" t="str">
        <f t="shared" si="293"/>
        <v>1</v>
      </c>
      <c r="AU233" s="231" t="str">
        <f t="shared" si="293"/>
        <v>1</v>
      </c>
      <c r="AV233" s="230" t="str">
        <f t="shared" si="294"/>
        <v>0</v>
      </c>
      <c r="AW233" s="232" t="str">
        <f t="shared" si="294"/>
        <v>0</v>
      </c>
      <c r="AX233" s="232" t="str">
        <f t="shared" si="294"/>
        <v>0</v>
      </c>
      <c r="AY233" s="233" t="str">
        <f t="shared" si="294"/>
        <v>0</v>
      </c>
      <c r="AZ233" s="232" t="str">
        <f t="shared" si="294"/>
        <v>0</v>
      </c>
      <c r="BA233" s="232" t="str">
        <f t="shared" si="294"/>
        <v>0</v>
      </c>
      <c r="BB233" s="232" t="str">
        <f t="shared" si="294"/>
        <v>0</v>
      </c>
      <c r="BC233" s="233" t="str">
        <f t="shared" si="294"/>
        <v>0</v>
      </c>
      <c r="BD233" s="168" t="str">
        <f t="shared" si="295"/>
        <v>0</v>
      </c>
      <c r="BE233" s="168" t="str">
        <f t="shared" si="295"/>
        <v>0</v>
      </c>
      <c r="BF233" s="168" t="str">
        <f t="shared" si="295"/>
        <v>0</v>
      </c>
      <c r="BG233" s="169" t="str">
        <f t="shared" si="295"/>
        <v>1</v>
      </c>
      <c r="BH233" s="168" t="str">
        <f t="shared" si="295"/>
        <v>1</v>
      </c>
      <c r="BI233" s="168" t="str">
        <f t="shared" si="295"/>
        <v>1</v>
      </c>
      <c r="BJ233" s="168" t="str">
        <f t="shared" si="295"/>
        <v>1</v>
      </c>
      <c r="BK233" s="169" t="str">
        <f t="shared" si="295"/>
        <v>0</v>
      </c>
      <c r="BL233" s="168" t="str">
        <f t="shared" si="296"/>
        <v>0</v>
      </c>
      <c r="BM233" s="168" t="str">
        <f t="shared" si="296"/>
        <v>0</v>
      </c>
      <c r="BN233" s="168" t="str">
        <f t="shared" si="296"/>
        <v>0</v>
      </c>
      <c r="BO233" s="169" t="str">
        <f t="shared" si="296"/>
        <v>0</v>
      </c>
      <c r="BP233" s="168" t="str">
        <f t="shared" si="296"/>
        <v>0</v>
      </c>
      <c r="BQ233" s="168" t="str">
        <f t="shared" si="296"/>
        <v>1</v>
      </c>
      <c r="BR233" s="168" t="str">
        <f t="shared" si="296"/>
        <v>1</v>
      </c>
      <c r="BS233" s="169" t="str">
        <f t="shared" si="296"/>
        <v>0</v>
      </c>
      <c r="BT233" s="302" t="str">
        <f t="shared" si="297"/>
        <v>0</v>
      </c>
      <c r="BU233" s="302" t="str">
        <f t="shared" si="297"/>
        <v>0</v>
      </c>
      <c r="BV233" s="302" t="str">
        <f t="shared" si="297"/>
        <v>1</v>
      </c>
      <c r="BW233" s="303" t="str">
        <f t="shared" si="297"/>
        <v>1</v>
      </c>
      <c r="BX233" s="302" t="str">
        <f t="shared" si="297"/>
        <v>1</v>
      </c>
      <c r="BY233" s="302" t="str">
        <f t="shared" si="297"/>
        <v>0</v>
      </c>
      <c r="BZ233" s="302" t="str">
        <f t="shared" si="297"/>
        <v>0</v>
      </c>
      <c r="CA233" s="303" t="str">
        <f t="shared" si="297"/>
        <v>0</v>
      </c>
      <c r="CB233" s="164" t="str">
        <f t="shared" si="298"/>
        <v>0</v>
      </c>
      <c r="CC233" s="289" t="str">
        <f t="shared" si="298"/>
        <v>1</v>
      </c>
      <c r="CD233" s="340" t="str">
        <f t="shared" si="298"/>
        <v>0</v>
      </c>
      <c r="CE233" s="341" t="str">
        <f t="shared" si="298"/>
        <v>0</v>
      </c>
      <c r="CF233" s="340" t="str">
        <f t="shared" si="298"/>
        <v>0</v>
      </c>
      <c r="CG233" s="340" t="str">
        <f t="shared" si="298"/>
        <v>0</v>
      </c>
      <c r="CH233" s="340" t="str">
        <f t="shared" si="298"/>
        <v>0</v>
      </c>
      <c r="CI233" s="341" t="str">
        <f t="shared" si="298"/>
        <v>0</v>
      </c>
      <c r="CL233" s="32" t="str">
        <f t="shared" si="288"/>
        <v>9C1B</v>
      </c>
      <c r="CM233" s="285">
        <f t="shared" si="256"/>
        <v>87</v>
      </c>
      <c r="CN233" s="285">
        <f t="shared" si="257"/>
        <v>97</v>
      </c>
      <c r="CO233" s="142">
        <f t="shared" si="258"/>
        <v>66.599999999999994</v>
      </c>
      <c r="CP233" s="142">
        <f t="shared" si="259"/>
        <v>19.222222222222218</v>
      </c>
      <c r="CQ233" s="154">
        <f t="shared" si="289"/>
        <v>3</v>
      </c>
      <c r="CS233" s="170">
        <f t="shared" si="260"/>
        <v>9</v>
      </c>
      <c r="CT233" s="23">
        <f t="shared" si="261"/>
        <v>12</v>
      </c>
      <c r="CU233" s="171">
        <f t="shared" si="262"/>
        <v>1</v>
      </c>
      <c r="CV233" s="23">
        <f t="shared" si="263"/>
        <v>11</v>
      </c>
      <c r="CW233" s="172">
        <f t="shared" si="264"/>
        <v>0</v>
      </c>
      <c r="CX233" s="24">
        <f t="shared" si="265"/>
        <v>6</v>
      </c>
      <c r="CY233" s="267">
        <f t="shared" si="266"/>
        <v>5</v>
      </c>
      <c r="CZ233" s="268">
        <f t="shared" si="267"/>
        <v>7</v>
      </c>
      <c r="DA233" s="267">
        <f t="shared" si="268"/>
        <v>0</v>
      </c>
      <c r="DB233" s="268">
        <f t="shared" si="269"/>
        <v>0</v>
      </c>
      <c r="DC233" s="173">
        <f t="shared" si="270"/>
        <v>1</v>
      </c>
      <c r="DD233" s="26">
        <f t="shared" si="271"/>
        <v>14</v>
      </c>
      <c r="DE233" s="173">
        <f t="shared" si="272"/>
        <v>0</v>
      </c>
      <c r="DF233" s="26">
        <f t="shared" si="273"/>
        <v>6</v>
      </c>
      <c r="DG233" s="326">
        <f t="shared" si="274"/>
        <v>3</v>
      </c>
      <c r="DH233" s="327">
        <f t="shared" si="275"/>
        <v>8</v>
      </c>
      <c r="DI233" s="172">
        <f t="shared" si="276"/>
        <v>4</v>
      </c>
      <c r="DJ233" s="24">
        <f t="shared" si="277"/>
        <v>0</v>
      </c>
      <c r="DK233" s="172"/>
      <c r="DL233" s="19">
        <f t="shared" si="278"/>
        <v>156</v>
      </c>
      <c r="DM233" s="19">
        <f t="shared" si="279"/>
        <v>27</v>
      </c>
      <c r="DN233" s="174">
        <f t="shared" si="280"/>
        <v>6</v>
      </c>
      <c r="DO233" s="278">
        <f t="shared" si="281"/>
        <v>87</v>
      </c>
      <c r="DP233" s="278">
        <f t="shared" si="282"/>
        <v>0</v>
      </c>
      <c r="DQ233" s="20">
        <f t="shared" si="283"/>
        <v>30</v>
      </c>
      <c r="DR233" s="20">
        <f t="shared" si="284"/>
        <v>6</v>
      </c>
      <c r="DS233" s="337">
        <f t="shared" si="285"/>
        <v>56</v>
      </c>
      <c r="DT233" s="174">
        <f t="shared" si="286"/>
        <v>64</v>
      </c>
      <c r="DU233" s="172">
        <f t="shared" si="287"/>
        <v>56</v>
      </c>
    </row>
    <row r="234" spans="1:125">
      <c r="A234" s="408" t="s">
        <v>722</v>
      </c>
      <c r="B234" s="408" t="s">
        <v>723</v>
      </c>
      <c r="C234" s="154">
        <f t="shared" si="234"/>
        <v>17</v>
      </c>
      <c r="D234" s="167">
        <f t="shared" si="235"/>
        <v>68</v>
      </c>
      <c r="E234" s="166" t="str">
        <f t="shared" si="236"/>
        <v>9C</v>
      </c>
      <c r="F234" s="367" t="str">
        <f t="shared" si="237"/>
        <v>1B</v>
      </c>
      <c r="G234" s="367" t="str">
        <f t="shared" si="238"/>
        <v>0A</v>
      </c>
      <c r="H234" s="367" t="str">
        <f t="shared" si="239"/>
        <v>57</v>
      </c>
      <c r="I234" s="367" t="str">
        <f t="shared" si="240"/>
        <v>00</v>
      </c>
      <c r="J234" s="367" t="str">
        <f t="shared" si="241"/>
        <v>1C</v>
      </c>
      <c r="K234" s="367" t="str">
        <f t="shared" si="242"/>
        <v>06</v>
      </c>
      <c r="L234" s="367" t="str">
        <f t="shared" si="243"/>
        <v>3A</v>
      </c>
      <c r="M234" s="367" t="str">
        <f t="shared" si="244"/>
        <v>4</v>
      </c>
      <c r="N234" s="367" t="str">
        <f t="shared" si="245"/>
        <v/>
      </c>
      <c r="O234" s="156" t="str">
        <f t="shared" si="246"/>
        <v/>
      </c>
      <c r="P234" s="157" t="str">
        <f t="shared" si="290"/>
        <v>1</v>
      </c>
      <c r="Q234" s="158" t="str">
        <f t="shared" si="290"/>
        <v>0</v>
      </c>
      <c r="R234" s="158" t="str">
        <f t="shared" si="290"/>
        <v>0</v>
      </c>
      <c r="S234" s="159" t="str">
        <f t="shared" si="290"/>
        <v>1</v>
      </c>
      <c r="T234" s="158" t="str">
        <f t="shared" si="290"/>
        <v>1</v>
      </c>
      <c r="U234" s="158" t="str">
        <f t="shared" si="290"/>
        <v>1</v>
      </c>
      <c r="V234" s="158" t="str">
        <f t="shared" si="290"/>
        <v>0</v>
      </c>
      <c r="W234" s="159" t="str">
        <f t="shared" si="290"/>
        <v>0</v>
      </c>
      <c r="X234" s="158" t="str">
        <f t="shared" si="291"/>
        <v>0</v>
      </c>
      <c r="Y234" s="158" t="str">
        <f t="shared" si="291"/>
        <v>0</v>
      </c>
      <c r="Z234" s="158" t="str">
        <f t="shared" si="291"/>
        <v>0</v>
      </c>
      <c r="AA234" s="159" t="str">
        <f t="shared" si="291"/>
        <v>1</v>
      </c>
      <c r="AB234" s="161" t="str">
        <f t="shared" si="291"/>
        <v>1</v>
      </c>
      <c r="AC234" s="161" t="str">
        <f t="shared" si="291"/>
        <v>0</v>
      </c>
      <c r="AD234" s="158" t="str">
        <f t="shared" si="291"/>
        <v>1</v>
      </c>
      <c r="AE234" s="159" t="str">
        <f t="shared" si="291"/>
        <v>1</v>
      </c>
      <c r="AF234" s="367" t="str">
        <f t="shared" si="292"/>
        <v>0</v>
      </c>
      <c r="AG234" s="162" t="str">
        <f t="shared" si="292"/>
        <v>0</v>
      </c>
      <c r="AH234" s="163" t="str">
        <f t="shared" si="292"/>
        <v>0</v>
      </c>
      <c r="AI234" s="165" t="str">
        <f t="shared" si="292"/>
        <v>0</v>
      </c>
      <c r="AJ234" s="164" t="str">
        <f t="shared" si="292"/>
        <v>1</v>
      </c>
      <c r="AK234" s="164" t="str">
        <f t="shared" si="292"/>
        <v>0</v>
      </c>
      <c r="AL234" s="289" t="str">
        <f t="shared" si="292"/>
        <v>1</v>
      </c>
      <c r="AM234" s="165" t="str">
        <f t="shared" si="292"/>
        <v>0</v>
      </c>
      <c r="AN234" s="230" t="str">
        <f t="shared" si="293"/>
        <v>0</v>
      </c>
      <c r="AO234" s="230" t="str">
        <f t="shared" si="293"/>
        <v>1</v>
      </c>
      <c r="AP234" s="230" t="str">
        <f t="shared" si="293"/>
        <v>0</v>
      </c>
      <c r="AQ234" s="231" t="str">
        <f t="shared" si="293"/>
        <v>1</v>
      </c>
      <c r="AR234" s="230" t="str">
        <f t="shared" si="293"/>
        <v>0</v>
      </c>
      <c r="AS234" s="230" t="str">
        <f t="shared" si="293"/>
        <v>1</v>
      </c>
      <c r="AT234" s="230" t="str">
        <f t="shared" si="293"/>
        <v>1</v>
      </c>
      <c r="AU234" s="231" t="str">
        <f t="shared" si="293"/>
        <v>1</v>
      </c>
      <c r="AV234" s="230" t="str">
        <f t="shared" si="294"/>
        <v>0</v>
      </c>
      <c r="AW234" s="232" t="str">
        <f t="shared" si="294"/>
        <v>0</v>
      </c>
      <c r="AX234" s="232" t="str">
        <f t="shared" si="294"/>
        <v>0</v>
      </c>
      <c r="AY234" s="233" t="str">
        <f t="shared" si="294"/>
        <v>0</v>
      </c>
      <c r="AZ234" s="232" t="str">
        <f t="shared" si="294"/>
        <v>0</v>
      </c>
      <c r="BA234" s="232" t="str">
        <f t="shared" si="294"/>
        <v>0</v>
      </c>
      <c r="BB234" s="232" t="str">
        <f t="shared" si="294"/>
        <v>0</v>
      </c>
      <c r="BC234" s="233" t="str">
        <f t="shared" si="294"/>
        <v>0</v>
      </c>
      <c r="BD234" s="168" t="str">
        <f t="shared" si="295"/>
        <v>0</v>
      </c>
      <c r="BE234" s="168" t="str">
        <f t="shared" si="295"/>
        <v>0</v>
      </c>
      <c r="BF234" s="168" t="str">
        <f t="shared" si="295"/>
        <v>0</v>
      </c>
      <c r="BG234" s="169" t="str">
        <f t="shared" si="295"/>
        <v>1</v>
      </c>
      <c r="BH234" s="168" t="str">
        <f t="shared" si="295"/>
        <v>1</v>
      </c>
      <c r="BI234" s="168" t="str">
        <f t="shared" si="295"/>
        <v>1</v>
      </c>
      <c r="BJ234" s="168" t="str">
        <f t="shared" si="295"/>
        <v>0</v>
      </c>
      <c r="BK234" s="169" t="str">
        <f t="shared" si="295"/>
        <v>0</v>
      </c>
      <c r="BL234" s="168" t="str">
        <f t="shared" si="296"/>
        <v>0</v>
      </c>
      <c r="BM234" s="168" t="str">
        <f t="shared" si="296"/>
        <v>0</v>
      </c>
      <c r="BN234" s="168" t="str">
        <f t="shared" si="296"/>
        <v>0</v>
      </c>
      <c r="BO234" s="169" t="str">
        <f t="shared" si="296"/>
        <v>0</v>
      </c>
      <c r="BP234" s="168" t="str">
        <f t="shared" si="296"/>
        <v>0</v>
      </c>
      <c r="BQ234" s="168" t="str">
        <f t="shared" si="296"/>
        <v>1</v>
      </c>
      <c r="BR234" s="168" t="str">
        <f t="shared" si="296"/>
        <v>1</v>
      </c>
      <c r="BS234" s="169" t="str">
        <f t="shared" si="296"/>
        <v>0</v>
      </c>
      <c r="BT234" s="302" t="str">
        <f t="shared" si="297"/>
        <v>0</v>
      </c>
      <c r="BU234" s="302" t="str">
        <f t="shared" si="297"/>
        <v>0</v>
      </c>
      <c r="BV234" s="302" t="str">
        <f t="shared" si="297"/>
        <v>1</v>
      </c>
      <c r="BW234" s="303" t="str">
        <f t="shared" si="297"/>
        <v>1</v>
      </c>
      <c r="BX234" s="302" t="str">
        <f t="shared" si="297"/>
        <v>1</v>
      </c>
      <c r="BY234" s="302" t="str">
        <f t="shared" si="297"/>
        <v>0</v>
      </c>
      <c r="BZ234" s="302" t="str">
        <f t="shared" si="297"/>
        <v>1</v>
      </c>
      <c r="CA234" s="303" t="str">
        <f t="shared" si="297"/>
        <v>0</v>
      </c>
      <c r="CB234" s="164" t="str">
        <f t="shared" si="298"/>
        <v>0</v>
      </c>
      <c r="CC234" s="289" t="str">
        <f t="shared" si="298"/>
        <v>1</v>
      </c>
      <c r="CD234" s="340" t="str">
        <f t="shared" si="298"/>
        <v>0</v>
      </c>
      <c r="CE234" s="341" t="str">
        <f t="shared" si="298"/>
        <v>0</v>
      </c>
      <c r="CF234" s="340" t="str">
        <f t="shared" si="298"/>
        <v>0</v>
      </c>
      <c r="CG234" s="340" t="str">
        <f t="shared" si="298"/>
        <v>0</v>
      </c>
      <c r="CH234" s="340" t="str">
        <f t="shared" si="298"/>
        <v>0</v>
      </c>
      <c r="CI234" s="341" t="str">
        <f t="shared" si="298"/>
        <v>0</v>
      </c>
      <c r="CL234" s="32" t="str">
        <f t="shared" si="288"/>
        <v>9C1B</v>
      </c>
      <c r="CM234" s="285">
        <f t="shared" si="256"/>
        <v>87</v>
      </c>
      <c r="CN234" s="285">
        <f t="shared" si="257"/>
        <v>97</v>
      </c>
      <c r="CO234" s="142">
        <f t="shared" si="258"/>
        <v>66.400000000000006</v>
      </c>
      <c r="CP234" s="142">
        <f t="shared" si="259"/>
        <v>19.111111111111114</v>
      </c>
      <c r="CQ234" s="154">
        <f t="shared" si="289"/>
        <v>5</v>
      </c>
      <c r="CS234" s="170">
        <f t="shared" si="260"/>
        <v>9</v>
      </c>
      <c r="CT234" s="23">
        <f t="shared" si="261"/>
        <v>12</v>
      </c>
      <c r="CU234" s="171">
        <f t="shared" si="262"/>
        <v>1</v>
      </c>
      <c r="CV234" s="23">
        <f t="shared" si="263"/>
        <v>11</v>
      </c>
      <c r="CW234" s="172">
        <f t="shared" si="264"/>
        <v>0</v>
      </c>
      <c r="CX234" s="24">
        <f t="shared" si="265"/>
        <v>10</v>
      </c>
      <c r="CY234" s="267">
        <f t="shared" si="266"/>
        <v>5</v>
      </c>
      <c r="CZ234" s="268">
        <f t="shared" si="267"/>
        <v>7</v>
      </c>
      <c r="DA234" s="267">
        <f t="shared" si="268"/>
        <v>0</v>
      </c>
      <c r="DB234" s="268">
        <f t="shared" si="269"/>
        <v>0</v>
      </c>
      <c r="DC234" s="173">
        <f t="shared" si="270"/>
        <v>1</v>
      </c>
      <c r="DD234" s="26">
        <f t="shared" si="271"/>
        <v>12</v>
      </c>
      <c r="DE234" s="173">
        <f t="shared" si="272"/>
        <v>0</v>
      </c>
      <c r="DF234" s="26">
        <f t="shared" si="273"/>
        <v>6</v>
      </c>
      <c r="DG234" s="326">
        <f t="shared" si="274"/>
        <v>3</v>
      </c>
      <c r="DH234" s="327">
        <f t="shared" si="275"/>
        <v>10</v>
      </c>
      <c r="DI234" s="172">
        <f t="shared" si="276"/>
        <v>4</v>
      </c>
      <c r="DJ234" s="24">
        <f t="shared" si="277"/>
        <v>0</v>
      </c>
      <c r="DK234" s="172"/>
      <c r="DL234" s="19">
        <f t="shared" si="278"/>
        <v>156</v>
      </c>
      <c r="DM234" s="19">
        <f t="shared" si="279"/>
        <v>27</v>
      </c>
      <c r="DN234" s="174">
        <f t="shared" si="280"/>
        <v>10</v>
      </c>
      <c r="DO234" s="278">
        <f t="shared" si="281"/>
        <v>87</v>
      </c>
      <c r="DP234" s="278">
        <f t="shared" si="282"/>
        <v>0</v>
      </c>
      <c r="DQ234" s="20">
        <f t="shared" si="283"/>
        <v>28</v>
      </c>
      <c r="DR234" s="20">
        <f t="shared" si="284"/>
        <v>6</v>
      </c>
      <c r="DS234" s="337">
        <f t="shared" si="285"/>
        <v>58</v>
      </c>
      <c r="DT234" s="174">
        <f t="shared" si="286"/>
        <v>64</v>
      </c>
      <c r="DU234" s="172">
        <f t="shared" si="287"/>
        <v>58</v>
      </c>
    </row>
    <row r="235" spans="1:125">
      <c r="A235" s="408" t="s">
        <v>724</v>
      </c>
      <c r="B235" s="408" t="s">
        <v>725</v>
      </c>
      <c r="C235" s="154">
        <f t="shared" si="234"/>
        <v>17</v>
      </c>
      <c r="D235" s="167">
        <f t="shared" si="235"/>
        <v>68</v>
      </c>
      <c r="E235" s="166" t="str">
        <f t="shared" si="236"/>
        <v>9C</v>
      </c>
      <c r="F235" s="367" t="str">
        <f t="shared" si="237"/>
        <v>1B</v>
      </c>
      <c r="G235" s="367" t="str">
        <f t="shared" si="238"/>
        <v>0C</v>
      </c>
      <c r="H235" s="367" t="str">
        <f t="shared" si="239"/>
        <v>57</v>
      </c>
      <c r="I235" s="367" t="str">
        <f t="shared" si="240"/>
        <v>00</v>
      </c>
      <c r="J235" s="367" t="str">
        <f t="shared" si="241"/>
        <v>19</v>
      </c>
      <c r="K235" s="367" t="str">
        <f t="shared" si="242"/>
        <v>06</v>
      </c>
      <c r="L235" s="367" t="str">
        <f t="shared" si="243"/>
        <v>39</v>
      </c>
      <c r="M235" s="367" t="str">
        <f t="shared" si="244"/>
        <v>4</v>
      </c>
      <c r="N235" s="367" t="str">
        <f t="shared" si="245"/>
        <v/>
      </c>
      <c r="O235" s="156" t="str">
        <f t="shared" si="246"/>
        <v/>
      </c>
      <c r="P235" s="157" t="str">
        <f t="shared" si="290"/>
        <v>1</v>
      </c>
      <c r="Q235" s="158" t="str">
        <f t="shared" si="290"/>
        <v>0</v>
      </c>
      <c r="R235" s="158" t="str">
        <f t="shared" si="290"/>
        <v>0</v>
      </c>
      <c r="S235" s="159" t="str">
        <f t="shared" si="290"/>
        <v>1</v>
      </c>
      <c r="T235" s="158" t="str">
        <f t="shared" si="290"/>
        <v>1</v>
      </c>
      <c r="U235" s="158" t="str">
        <f t="shared" si="290"/>
        <v>1</v>
      </c>
      <c r="V235" s="158" t="str">
        <f t="shared" si="290"/>
        <v>0</v>
      </c>
      <c r="W235" s="159" t="str">
        <f t="shared" si="290"/>
        <v>0</v>
      </c>
      <c r="X235" s="158" t="str">
        <f t="shared" si="291"/>
        <v>0</v>
      </c>
      <c r="Y235" s="158" t="str">
        <f t="shared" si="291"/>
        <v>0</v>
      </c>
      <c r="Z235" s="158" t="str">
        <f t="shared" si="291"/>
        <v>0</v>
      </c>
      <c r="AA235" s="159" t="str">
        <f t="shared" si="291"/>
        <v>1</v>
      </c>
      <c r="AB235" s="161" t="str">
        <f t="shared" si="291"/>
        <v>1</v>
      </c>
      <c r="AC235" s="161" t="str">
        <f t="shared" si="291"/>
        <v>0</v>
      </c>
      <c r="AD235" s="158" t="str">
        <f t="shared" si="291"/>
        <v>1</v>
      </c>
      <c r="AE235" s="159" t="str">
        <f t="shared" si="291"/>
        <v>1</v>
      </c>
      <c r="AF235" s="367" t="str">
        <f t="shared" si="292"/>
        <v>0</v>
      </c>
      <c r="AG235" s="162" t="str">
        <f t="shared" si="292"/>
        <v>0</v>
      </c>
      <c r="AH235" s="163" t="str">
        <f t="shared" si="292"/>
        <v>0</v>
      </c>
      <c r="AI235" s="165" t="str">
        <f t="shared" si="292"/>
        <v>0</v>
      </c>
      <c r="AJ235" s="164" t="str">
        <f t="shared" si="292"/>
        <v>1</v>
      </c>
      <c r="AK235" s="164" t="str">
        <f t="shared" si="292"/>
        <v>1</v>
      </c>
      <c r="AL235" s="289" t="str">
        <f t="shared" si="292"/>
        <v>0</v>
      </c>
      <c r="AM235" s="165" t="str">
        <f t="shared" si="292"/>
        <v>0</v>
      </c>
      <c r="AN235" s="230" t="str">
        <f t="shared" si="293"/>
        <v>0</v>
      </c>
      <c r="AO235" s="230" t="str">
        <f t="shared" si="293"/>
        <v>1</v>
      </c>
      <c r="AP235" s="230" t="str">
        <f t="shared" si="293"/>
        <v>0</v>
      </c>
      <c r="AQ235" s="231" t="str">
        <f t="shared" si="293"/>
        <v>1</v>
      </c>
      <c r="AR235" s="230" t="str">
        <f t="shared" si="293"/>
        <v>0</v>
      </c>
      <c r="AS235" s="230" t="str">
        <f t="shared" si="293"/>
        <v>1</v>
      </c>
      <c r="AT235" s="230" t="str">
        <f t="shared" si="293"/>
        <v>1</v>
      </c>
      <c r="AU235" s="231" t="str">
        <f t="shared" si="293"/>
        <v>1</v>
      </c>
      <c r="AV235" s="230" t="str">
        <f t="shared" si="294"/>
        <v>0</v>
      </c>
      <c r="AW235" s="232" t="str">
        <f t="shared" si="294"/>
        <v>0</v>
      </c>
      <c r="AX235" s="232" t="str">
        <f t="shared" si="294"/>
        <v>0</v>
      </c>
      <c r="AY235" s="233" t="str">
        <f t="shared" si="294"/>
        <v>0</v>
      </c>
      <c r="AZ235" s="232" t="str">
        <f t="shared" si="294"/>
        <v>0</v>
      </c>
      <c r="BA235" s="232" t="str">
        <f t="shared" si="294"/>
        <v>0</v>
      </c>
      <c r="BB235" s="232" t="str">
        <f t="shared" si="294"/>
        <v>0</v>
      </c>
      <c r="BC235" s="233" t="str">
        <f t="shared" si="294"/>
        <v>0</v>
      </c>
      <c r="BD235" s="168" t="str">
        <f t="shared" si="295"/>
        <v>0</v>
      </c>
      <c r="BE235" s="168" t="str">
        <f t="shared" si="295"/>
        <v>0</v>
      </c>
      <c r="BF235" s="168" t="str">
        <f t="shared" si="295"/>
        <v>0</v>
      </c>
      <c r="BG235" s="169" t="str">
        <f t="shared" si="295"/>
        <v>1</v>
      </c>
      <c r="BH235" s="168" t="str">
        <f t="shared" si="295"/>
        <v>1</v>
      </c>
      <c r="BI235" s="168" t="str">
        <f t="shared" si="295"/>
        <v>0</v>
      </c>
      <c r="BJ235" s="168" t="str">
        <f t="shared" si="295"/>
        <v>0</v>
      </c>
      <c r="BK235" s="169" t="str">
        <f t="shared" si="295"/>
        <v>1</v>
      </c>
      <c r="BL235" s="168" t="str">
        <f t="shared" si="296"/>
        <v>0</v>
      </c>
      <c r="BM235" s="168" t="str">
        <f t="shared" si="296"/>
        <v>0</v>
      </c>
      <c r="BN235" s="168" t="str">
        <f t="shared" si="296"/>
        <v>0</v>
      </c>
      <c r="BO235" s="169" t="str">
        <f t="shared" si="296"/>
        <v>0</v>
      </c>
      <c r="BP235" s="168" t="str">
        <f t="shared" si="296"/>
        <v>0</v>
      </c>
      <c r="BQ235" s="168" t="str">
        <f t="shared" si="296"/>
        <v>1</v>
      </c>
      <c r="BR235" s="168" t="str">
        <f t="shared" si="296"/>
        <v>1</v>
      </c>
      <c r="BS235" s="169" t="str">
        <f t="shared" si="296"/>
        <v>0</v>
      </c>
      <c r="BT235" s="302" t="str">
        <f t="shared" si="297"/>
        <v>0</v>
      </c>
      <c r="BU235" s="302" t="str">
        <f t="shared" si="297"/>
        <v>0</v>
      </c>
      <c r="BV235" s="302" t="str">
        <f t="shared" si="297"/>
        <v>1</v>
      </c>
      <c r="BW235" s="303" t="str">
        <f t="shared" si="297"/>
        <v>1</v>
      </c>
      <c r="BX235" s="302" t="str">
        <f t="shared" si="297"/>
        <v>1</v>
      </c>
      <c r="BY235" s="302" t="str">
        <f t="shared" si="297"/>
        <v>0</v>
      </c>
      <c r="BZ235" s="302" t="str">
        <f t="shared" si="297"/>
        <v>0</v>
      </c>
      <c r="CA235" s="303" t="str">
        <f t="shared" si="297"/>
        <v>1</v>
      </c>
      <c r="CB235" s="164" t="str">
        <f t="shared" si="298"/>
        <v>0</v>
      </c>
      <c r="CC235" s="289" t="str">
        <f t="shared" si="298"/>
        <v>1</v>
      </c>
      <c r="CD235" s="340" t="str">
        <f t="shared" si="298"/>
        <v>0</v>
      </c>
      <c r="CE235" s="341" t="str">
        <f t="shared" si="298"/>
        <v>0</v>
      </c>
      <c r="CF235" s="340" t="str">
        <f t="shared" si="298"/>
        <v>0</v>
      </c>
      <c r="CG235" s="340" t="str">
        <f t="shared" si="298"/>
        <v>0</v>
      </c>
      <c r="CH235" s="340" t="str">
        <f t="shared" si="298"/>
        <v>0</v>
      </c>
      <c r="CI235" s="341" t="str">
        <f t="shared" si="298"/>
        <v>0</v>
      </c>
      <c r="CL235" s="32" t="str">
        <f t="shared" si="288"/>
        <v>9C1B</v>
      </c>
      <c r="CM235" s="285">
        <f t="shared" si="256"/>
        <v>87</v>
      </c>
      <c r="CN235" s="285">
        <f t="shared" si="257"/>
        <v>97</v>
      </c>
      <c r="CO235" s="142">
        <f t="shared" si="258"/>
        <v>66.099999999999994</v>
      </c>
      <c r="CP235" s="142">
        <f t="shared" si="259"/>
        <v>18.944444444444443</v>
      </c>
      <c r="CQ235" s="154">
        <f t="shared" si="289"/>
        <v>6</v>
      </c>
      <c r="CS235" s="170">
        <f t="shared" si="260"/>
        <v>9</v>
      </c>
      <c r="CT235" s="23">
        <f t="shared" si="261"/>
        <v>12</v>
      </c>
      <c r="CU235" s="171">
        <f t="shared" si="262"/>
        <v>1</v>
      </c>
      <c r="CV235" s="23">
        <f t="shared" si="263"/>
        <v>11</v>
      </c>
      <c r="CW235" s="172">
        <f t="shared" si="264"/>
        <v>0</v>
      </c>
      <c r="CX235" s="24">
        <f t="shared" si="265"/>
        <v>12</v>
      </c>
      <c r="CY235" s="267">
        <f t="shared" si="266"/>
        <v>5</v>
      </c>
      <c r="CZ235" s="268">
        <f t="shared" si="267"/>
        <v>7</v>
      </c>
      <c r="DA235" s="267">
        <f t="shared" si="268"/>
        <v>0</v>
      </c>
      <c r="DB235" s="268">
        <f t="shared" si="269"/>
        <v>0</v>
      </c>
      <c r="DC235" s="173">
        <f t="shared" si="270"/>
        <v>1</v>
      </c>
      <c r="DD235" s="26">
        <f t="shared" si="271"/>
        <v>9</v>
      </c>
      <c r="DE235" s="173">
        <f t="shared" si="272"/>
        <v>0</v>
      </c>
      <c r="DF235" s="26">
        <f t="shared" si="273"/>
        <v>6</v>
      </c>
      <c r="DG235" s="326">
        <f t="shared" si="274"/>
        <v>3</v>
      </c>
      <c r="DH235" s="327">
        <f t="shared" si="275"/>
        <v>9</v>
      </c>
      <c r="DI235" s="172">
        <f t="shared" si="276"/>
        <v>4</v>
      </c>
      <c r="DJ235" s="24">
        <f t="shared" si="277"/>
        <v>0</v>
      </c>
      <c r="DK235" s="172"/>
      <c r="DL235" s="19">
        <f t="shared" si="278"/>
        <v>156</v>
      </c>
      <c r="DM235" s="19">
        <f t="shared" si="279"/>
        <v>27</v>
      </c>
      <c r="DN235" s="174">
        <f t="shared" si="280"/>
        <v>12</v>
      </c>
      <c r="DO235" s="278">
        <f t="shared" si="281"/>
        <v>87</v>
      </c>
      <c r="DP235" s="278">
        <f t="shared" si="282"/>
        <v>0</v>
      </c>
      <c r="DQ235" s="20">
        <f t="shared" si="283"/>
        <v>25</v>
      </c>
      <c r="DR235" s="20">
        <f t="shared" si="284"/>
        <v>6</v>
      </c>
      <c r="DS235" s="337">
        <f t="shared" si="285"/>
        <v>57</v>
      </c>
      <c r="DT235" s="174">
        <f t="shared" si="286"/>
        <v>64</v>
      </c>
      <c r="DU235" s="172">
        <f t="shared" si="287"/>
        <v>57</v>
      </c>
    </row>
    <row r="236" spans="1:125">
      <c r="A236" s="408" t="s">
        <v>726</v>
      </c>
      <c r="B236" s="408" t="s">
        <v>727</v>
      </c>
      <c r="C236" s="154">
        <f t="shared" si="234"/>
        <v>17</v>
      </c>
      <c r="D236" s="167">
        <f t="shared" si="235"/>
        <v>68</v>
      </c>
      <c r="E236" s="166" t="str">
        <f t="shared" si="236"/>
        <v>9C</v>
      </c>
      <c r="F236" s="367" t="str">
        <f t="shared" si="237"/>
        <v>1B</v>
      </c>
      <c r="G236" s="367" t="str">
        <f t="shared" si="238"/>
        <v>0E</v>
      </c>
      <c r="H236" s="367" t="str">
        <f t="shared" si="239"/>
        <v>57</v>
      </c>
      <c r="I236" s="367" t="str">
        <f t="shared" si="240"/>
        <v>00</v>
      </c>
      <c r="J236" s="367" t="str">
        <f t="shared" si="241"/>
        <v>19</v>
      </c>
      <c r="K236" s="367" t="str">
        <f t="shared" si="242"/>
        <v>06</v>
      </c>
      <c r="L236" s="367" t="str">
        <f t="shared" si="243"/>
        <v>3B</v>
      </c>
      <c r="M236" s="367" t="str">
        <f t="shared" si="244"/>
        <v>0</v>
      </c>
      <c r="N236" s="367" t="str">
        <f t="shared" si="245"/>
        <v/>
      </c>
      <c r="O236" s="156" t="str">
        <f t="shared" si="246"/>
        <v/>
      </c>
      <c r="P236" s="157" t="str">
        <f t="shared" si="290"/>
        <v>1</v>
      </c>
      <c r="Q236" s="158" t="str">
        <f t="shared" si="290"/>
        <v>0</v>
      </c>
      <c r="R236" s="158" t="str">
        <f t="shared" si="290"/>
        <v>0</v>
      </c>
      <c r="S236" s="159" t="str">
        <f t="shared" si="290"/>
        <v>1</v>
      </c>
      <c r="T236" s="158" t="str">
        <f t="shared" si="290"/>
        <v>1</v>
      </c>
      <c r="U236" s="158" t="str">
        <f t="shared" si="290"/>
        <v>1</v>
      </c>
      <c r="V236" s="158" t="str">
        <f t="shared" si="290"/>
        <v>0</v>
      </c>
      <c r="W236" s="159" t="str">
        <f t="shared" si="290"/>
        <v>0</v>
      </c>
      <c r="X236" s="158" t="str">
        <f t="shared" si="291"/>
        <v>0</v>
      </c>
      <c r="Y236" s="158" t="str">
        <f t="shared" si="291"/>
        <v>0</v>
      </c>
      <c r="Z236" s="158" t="str">
        <f t="shared" si="291"/>
        <v>0</v>
      </c>
      <c r="AA236" s="159" t="str">
        <f t="shared" si="291"/>
        <v>1</v>
      </c>
      <c r="AB236" s="161" t="str">
        <f t="shared" si="291"/>
        <v>1</v>
      </c>
      <c r="AC236" s="161" t="str">
        <f t="shared" si="291"/>
        <v>0</v>
      </c>
      <c r="AD236" s="158" t="str">
        <f t="shared" si="291"/>
        <v>1</v>
      </c>
      <c r="AE236" s="159" t="str">
        <f t="shared" si="291"/>
        <v>1</v>
      </c>
      <c r="AF236" s="367" t="str">
        <f t="shared" si="292"/>
        <v>0</v>
      </c>
      <c r="AG236" s="162" t="str">
        <f t="shared" si="292"/>
        <v>0</v>
      </c>
      <c r="AH236" s="163" t="str">
        <f t="shared" si="292"/>
        <v>0</v>
      </c>
      <c r="AI236" s="165" t="str">
        <f t="shared" si="292"/>
        <v>0</v>
      </c>
      <c r="AJ236" s="164" t="str">
        <f t="shared" si="292"/>
        <v>1</v>
      </c>
      <c r="AK236" s="164" t="str">
        <f t="shared" si="292"/>
        <v>1</v>
      </c>
      <c r="AL236" s="289" t="str">
        <f t="shared" si="292"/>
        <v>1</v>
      </c>
      <c r="AM236" s="165" t="str">
        <f t="shared" si="292"/>
        <v>0</v>
      </c>
      <c r="AN236" s="230" t="str">
        <f t="shared" si="293"/>
        <v>0</v>
      </c>
      <c r="AO236" s="230" t="str">
        <f t="shared" si="293"/>
        <v>1</v>
      </c>
      <c r="AP236" s="230" t="str">
        <f t="shared" si="293"/>
        <v>0</v>
      </c>
      <c r="AQ236" s="231" t="str">
        <f t="shared" si="293"/>
        <v>1</v>
      </c>
      <c r="AR236" s="230" t="str">
        <f t="shared" si="293"/>
        <v>0</v>
      </c>
      <c r="AS236" s="230" t="str">
        <f t="shared" si="293"/>
        <v>1</v>
      </c>
      <c r="AT236" s="230" t="str">
        <f t="shared" si="293"/>
        <v>1</v>
      </c>
      <c r="AU236" s="231" t="str">
        <f t="shared" si="293"/>
        <v>1</v>
      </c>
      <c r="AV236" s="230" t="str">
        <f t="shared" si="294"/>
        <v>0</v>
      </c>
      <c r="AW236" s="232" t="str">
        <f t="shared" si="294"/>
        <v>0</v>
      </c>
      <c r="AX236" s="232" t="str">
        <f t="shared" si="294"/>
        <v>0</v>
      </c>
      <c r="AY236" s="233" t="str">
        <f t="shared" si="294"/>
        <v>0</v>
      </c>
      <c r="AZ236" s="232" t="str">
        <f t="shared" si="294"/>
        <v>0</v>
      </c>
      <c r="BA236" s="232" t="str">
        <f t="shared" si="294"/>
        <v>0</v>
      </c>
      <c r="BB236" s="232" t="str">
        <f t="shared" si="294"/>
        <v>0</v>
      </c>
      <c r="BC236" s="233" t="str">
        <f t="shared" si="294"/>
        <v>0</v>
      </c>
      <c r="BD236" s="168" t="str">
        <f t="shared" si="295"/>
        <v>0</v>
      </c>
      <c r="BE236" s="168" t="str">
        <f t="shared" si="295"/>
        <v>0</v>
      </c>
      <c r="BF236" s="168" t="str">
        <f t="shared" si="295"/>
        <v>0</v>
      </c>
      <c r="BG236" s="169" t="str">
        <f t="shared" si="295"/>
        <v>1</v>
      </c>
      <c r="BH236" s="168" t="str">
        <f t="shared" si="295"/>
        <v>1</v>
      </c>
      <c r="BI236" s="168" t="str">
        <f t="shared" si="295"/>
        <v>0</v>
      </c>
      <c r="BJ236" s="168" t="str">
        <f t="shared" si="295"/>
        <v>0</v>
      </c>
      <c r="BK236" s="169" t="str">
        <f t="shared" si="295"/>
        <v>1</v>
      </c>
      <c r="BL236" s="168" t="str">
        <f t="shared" si="296"/>
        <v>0</v>
      </c>
      <c r="BM236" s="168" t="str">
        <f t="shared" si="296"/>
        <v>0</v>
      </c>
      <c r="BN236" s="168" t="str">
        <f t="shared" si="296"/>
        <v>0</v>
      </c>
      <c r="BO236" s="169" t="str">
        <f t="shared" si="296"/>
        <v>0</v>
      </c>
      <c r="BP236" s="168" t="str">
        <f t="shared" si="296"/>
        <v>0</v>
      </c>
      <c r="BQ236" s="168" t="str">
        <f t="shared" si="296"/>
        <v>1</v>
      </c>
      <c r="BR236" s="168" t="str">
        <f t="shared" si="296"/>
        <v>1</v>
      </c>
      <c r="BS236" s="169" t="str">
        <f t="shared" si="296"/>
        <v>0</v>
      </c>
      <c r="BT236" s="302" t="str">
        <f t="shared" si="297"/>
        <v>0</v>
      </c>
      <c r="BU236" s="302" t="str">
        <f t="shared" si="297"/>
        <v>0</v>
      </c>
      <c r="BV236" s="302" t="str">
        <f t="shared" si="297"/>
        <v>1</v>
      </c>
      <c r="BW236" s="303" t="str">
        <f t="shared" si="297"/>
        <v>1</v>
      </c>
      <c r="BX236" s="302" t="str">
        <f t="shared" si="297"/>
        <v>1</v>
      </c>
      <c r="BY236" s="302" t="str">
        <f t="shared" si="297"/>
        <v>0</v>
      </c>
      <c r="BZ236" s="302" t="str">
        <f t="shared" si="297"/>
        <v>1</v>
      </c>
      <c r="CA236" s="303" t="str">
        <f t="shared" si="297"/>
        <v>1</v>
      </c>
      <c r="CB236" s="164" t="str">
        <f t="shared" si="298"/>
        <v>0</v>
      </c>
      <c r="CC236" s="289" t="str">
        <f t="shared" si="298"/>
        <v>0</v>
      </c>
      <c r="CD236" s="340" t="str">
        <f t="shared" si="298"/>
        <v>0</v>
      </c>
      <c r="CE236" s="341" t="str">
        <f t="shared" si="298"/>
        <v>0</v>
      </c>
      <c r="CF236" s="340" t="str">
        <f t="shared" si="298"/>
        <v>0</v>
      </c>
      <c r="CG236" s="340" t="str">
        <f t="shared" si="298"/>
        <v>0</v>
      </c>
      <c r="CH236" s="340" t="str">
        <f t="shared" si="298"/>
        <v>0</v>
      </c>
      <c r="CI236" s="341" t="str">
        <f t="shared" si="298"/>
        <v>0</v>
      </c>
      <c r="CL236" s="32" t="str">
        <f t="shared" si="288"/>
        <v>9C1B</v>
      </c>
      <c r="CM236" s="285">
        <f t="shared" si="256"/>
        <v>87</v>
      </c>
      <c r="CN236" s="285">
        <f t="shared" si="257"/>
        <v>97</v>
      </c>
      <c r="CO236" s="142">
        <f t="shared" si="258"/>
        <v>66.099999999999994</v>
      </c>
      <c r="CP236" s="142">
        <f t="shared" si="259"/>
        <v>18.944444444444443</v>
      </c>
      <c r="CQ236" s="154">
        <f t="shared" si="289"/>
        <v>7</v>
      </c>
      <c r="CS236" s="170">
        <f t="shared" si="260"/>
        <v>9</v>
      </c>
      <c r="CT236" s="23">
        <f t="shared" si="261"/>
        <v>12</v>
      </c>
      <c r="CU236" s="171">
        <f t="shared" si="262"/>
        <v>1</v>
      </c>
      <c r="CV236" s="23">
        <f t="shared" si="263"/>
        <v>11</v>
      </c>
      <c r="CW236" s="172">
        <f t="shared" si="264"/>
        <v>0</v>
      </c>
      <c r="CX236" s="24">
        <f t="shared" si="265"/>
        <v>14</v>
      </c>
      <c r="CY236" s="267">
        <f t="shared" si="266"/>
        <v>5</v>
      </c>
      <c r="CZ236" s="268">
        <f t="shared" si="267"/>
        <v>7</v>
      </c>
      <c r="DA236" s="267">
        <f t="shared" si="268"/>
        <v>0</v>
      </c>
      <c r="DB236" s="268">
        <f t="shared" si="269"/>
        <v>0</v>
      </c>
      <c r="DC236" s="173">
        <f t="shared" si="270"/>
        <v>1</v>
      </c>
      <c r="DD236" s="26">
        <f t="shared" si="271"/>
        <v>9</v>
      </c>
      <c r="DE236" s="173">
        <f t="shared" si="272"/>
        <v>0</v>
      </c>
      <c r="DF236" s="26">
        <f t="shared" si="273"/>
        <v>6</v>
      </c>
      <c r="DG236" s="326">
        <f t="shared" si="274"/>
        <v>3</v>
      </c>
      <c r="DH236" s="327">
        <f t="shared" si="275"/>
        <v>11</v>
      </c>
      <c r="DI236" s="172">
        <f t="shared" si="276"/>
        <v>0</v>
      </c>
      <c r="DJ236" s="24">
        <f t="shared" si="277"/>
        <v>0</v>
      </c>
      <c r="DK236" s="172"/>
      <c r="DL236" s="19">
        <f t="shared" si="278"/>
        <v>156</v>
      </c>
      <c r="DM236" s="19">
        <f t="shared" si="279"/>
        <v>27</v>
      </c>
      <c r="DN236" s="174">
        <f t="shared" si="280"/>
        <v>14</v>
      </c>
      <c r="DO236" s="278">
        <f t="shared" si="281"/>
        <v>87</v>
      </c>
      <c r="DP236" s="278">
        <f t="shared" si="282"/>
        <v>0</v>
      </c>
      <c r="DQ236" s="20">
        <f t="shared" si="283"/>
        <v>25</v>
      </c>
      <c r="DR236" s="20">
        <f t="shared" si="284"/>
        <v>6</v>
      </c>
      <c r="DS236" s="337">
        <f t="shared" si="285"/>
        <v>59</v>
      </c>
      <c r="DT236" s="174">
        <f t="shared" si="286"/>
        <v>0</v>
      </c>
      <c r="DU236" s="172">
        <f t="shared" si="287"/>
        <v>59</v>
      </c>
    </row>
    <row r="237" spans="1:125">
      <c r="A237" s="408" t="s">
        <v>728</v>
      </c>
      <c r="B237" s="408" t="s">
        <v>729</v>
      </c>
      <c r="C237" s="154">
        <f t="shared" si="234"/>
        <v>17</v>
      </c>
      <c r="D237" s="167">
        <f t="shared" si="235"/>
        <v>68</v>
      </c>
      <c r="E237" s="166" t="str">
        <f t="shared" si="236"/>
        <v>9C</v>
      </c>
      <c r="F237" s="367" t="str">
        <f t="shared" si="237"/>
        <v>1B</v>
      </c>
      <c r="G237" s="367" t="str">
        <f t="shared" si="238"/>
        <v>00</v>
      </c>
      <c r="H237" s="367" t="str">
        <f t="shared" si="239"/>
        <v>57</v>
      </c>
      <c r="I237" s="367" t="str">
        <f t="shared" si="240"/>
        <v>00</v>
      </c>
      <c r="J237" s="367" t="str">
        <f t="shared" si="241"/>
        <v>17</v>
      </c>
      <c r="K237" s="367" t="str">
        <f t="shared" si="242"/>
        <v>06</v>
      </c>
      <c r="L237" s="367" t="str">
        <f t="shared" si="243"/>
        <v>2B</v>
      </c>
      <c r="M237" s="367" t="str">
        <f t="shared" si="244"/>
        <v>4</v>
      </c>
      <c r="N237" s="367" t="str">
        <f t="shared" si="245"/>
        <v/>
      </c>
      <c r="O237" s="156" t="str">
        <f t="shared" si="246"/>
        <v/>
      </c>
      <c r="P237" s="157" t="str">
        <f t="shared" si="290"/>
        <v>1</v>
      </c>
      <c r="Q237" s="158" t="str">
        <f t="shared" si="290"/>
        <v>0</v>
      </c>
      <c r="R237" s="158" t="str">
        <f t="shared" si="290"/>
        <v>0</v>
      </c>
      <c r="S237" s="159" t="str">
        <f t="shared" si="290"/>
        <v>1</v>
      </c>
      <c r="T237" s="158" t="str">
        <f t="shared" si="290"/>
        <v>1</v>
      </c>
      <c r="U237" s="158" t="str">
        <f t="shared" si="290"/>
        <v>1</v>
      </c>
      <c r="V237" s="158" t="str">
        <f t="shared" si="290"/>
        <v>0</v>
      </c>
      <c r="W237" s="159" t="str">
        <f t="shared" si="290"/>
        <v>0</v>
      </c>
      <c r="X237" s="158" t="str">
        <f t="shared" si="291"/>
        <v>0</v>
      </c>
      <c r="Y237" s="158" t="str">
        <f t="shared" si="291"/>
        <v>0</v>
      </c>
      <c r="Z237" s="158" t="str">
        <f t="shared" si="291"/>
        <v>0</v>
      </c>
      <c r="AA237" s="159" t="str">
        <f t="shared" si="291"/>
        <v>1</v>
      </c>
      <c r="AB237" s="161" t="str">
        <f t="shared" si="291"/>
        <v>1</v>
      </c>
      <c r="AC237" s="161" t="str">
        <f t="shared" si="291"/>
        <v>0</v>
      </c>
      <c r="AD237" s="158" t="str">
        <f t="shared" si="291"/>
        <v>1</v>
      </c>
      <c r="AE237" s="159" t="str">
        <f t="shared" si="291"/>
        <v>1</v>
      </c>
      <c r="AF237" s="367" t="str">
        <f t="shared" si="292"/>
        <v>0</v>
      </c>
      <c r="AG237" s="162" t="str">
        <f t="shared" si="292"/>
        <v>0</v>
      </c>
      <c r="AH237" s="163" t="str">
        <f t="shared" si="292"/>
        <v>0</v>
      </c>
      <c r="AI237" s="165" t="str">
        <f t="shared" si="292"/>
        <v>0</v>
      </c>
      <c r="AJ237" s="164" t="str">
        <f t="shared" si="292"/>
        <v>0</v>
      </c>
      <c r="AK237" s="164" t="str">
        <f t="shared" si="292"/>
        <v>0</v>
      </c>
      <c r="AL237" s="289" t="str">
        <f t="shared" si="292"/>
        <v>0</v>
      </c>
      <c r="AM237" s="165" t="str">
        <f t="shared" si="292"/>
        <v>0</v>
      </c>
      <c r="AN237" s="230" t="str">
        <f t="shared" si="293"/>
        <v>0</v>
      </c>
      <c r="AO237" s="230" t="str">
        <f t="shared" si="293"/>
        <v>1</v>
      </c>
      <c r="AP237" s="230" t="str">
        <f t="shared" si="293"/>
        <v>0</v>
      </c>
      <c r="AQ237" s="231" t="str">
        <f t="shared" si="293"/>
        <v>1</v>
      </c>
      <c r="AR237" s="230" t="str">
        <f t="shared" si="293"/>
        <v>0</v>
      </c>
      <c r="AS237" s="230" t="str">
        <f t="shared" si="293"/>
        <v>1</v>
      </c>
      <c r="AT237" s="230" t="str">
        <f t="shared" si="293"/>
        <v>1</v>
      </c>
      <c r="AU237" s="231" t="str">
        <f t="shared" si="293"/>
        <v>1</v>
      </c>
      <c r="AV237" s="230" t="str">
        <f t="shared" si="294"/>
        <v>0</v>
      </c>
      <c r="AW237" s="232" t="str">
        <f t="shared" si="294"/>
        <v>0</v>
      </c>
      <c r="AX237" s="232" t="str">
        <f t="shared" si="294"/>
        <v>0</v>
      </c>
      <c r="AY237" s="233" t="str">
        <f t="shared" si="294"/>
        <v>0</v>
      </c>
      <c r="AZ237" s="232" t="str">
        <f t="shared" si="294"/>
        <v>0</v>
      </c>
      <c r="BA237" s="232" t="str">
        <f t="shared" si="294"/>
        <v>0</v>
      </c>
      <c r="BB237" s="232" t="str">
        <f t="shared" si="294"/>
        <v>0</v>
      </c>
      <c r="BC237" s="233" t="str">
        <f t="shared" si="294"/>
        <v>0</v>
      </c>
      <c r="BD237" s="168" t="str">
        <f t="shared" si="295"/>
        <v>0</v>
      </c>
      <c r="BE237" s="168" t="str">
        <f t="shared" si="295"/>
        <v>0</v>
      </c>
      <c r="BF237" s="168" t="str">
        <f t="shared" si="295"/>
        <v>0</v>
      </c>
      <c r="BG237" s="169" t="str">
        <f t="shared" si="295"/>
        <v>1</v>
      </c>
      <c r="BH237" s="168" t="str">
        <f t="shared" si="295"/>
        <v>0</v>
      </c>
      <c r="BI237" s="168" t="str">
        <f t="shared" si="295"/>
        <v>1</v>
      </c>
      <c r="BJ237" s="168" t="str">
        <f t="shared" si="295"/>
        <v>1</v>
      </c>
      <c r="BK237" s="169" t="str">
        <f t="shared" si="295"/>
        <v>1</v>
      </c>
      <c r="BL237" s="168" t="str">
        <f t="shared" si="296"/>
        <v>0</v>
      </c>
      <c r="BM237" s="168" t="str">
        <f t="shared" si="296"/>
        <v>0</v>
      </c>
      <c r="BN237" s="168" t="str">
        <f t="shared" si="296"/>
        <v>0</v>
      </c>
      <c r="BO237" s="169" t="str">
        <f t="shared" si="296"/>
        <v>0</v>
      </c>
      <c r="BP237" s="168" t="str">
        <f t="shared" si="296"/>
        <v>0</v>
      </c>
      <c r="BQ237" s="168" t="str">
        <f t="shared" si="296"/>
        <v>1</v>
      </c>
      <c r="BR237" s="168" t="str">
        <f t="shared" si="296"/>
        <v>1</v>
      </c>
      <c r="BS237" s="169" t="str">
        <f t="shared" si="296"/>
        <v>0</v>
      </c>
      <c r="BT237" s="302" t="str">
        <f t="shared" si="297"/>
        <v>0</v>
      </c>
      <c r="BU237" s="302" t="str">
        <f t="shared" si="297"/>
        <v>0</v>
      </c>
      <c r="BV237" s="302" t="str">
        <f t="shared" si="297"/>
        <v>1</v>
      </c>
      <c r="BW237" s="303" t="str">
        <f t="shared" si="297"/>
        <v>0</v>
      </c>
      <c r="BX237" s="302" t="str">
        <f t="shared" si="297"/>
        <v>1</v>
      </c>
      <c r="BY237" s="302" t="str">
        <f t="shared" si="297"/>
        <v>0</v>
      </c>
      <c r="BZ237" s="302" t="str">
        <f t="shared" si="297"/>
        <v>1</v>
      </c>
      <c r="CA237" s="303" t="str">
        <f t="shared" si="297"/>
        <v>1</v>
      </c>
      <c r="CB237" s="164" t="str">
        <f t="shared" si="298"/>
        <v>0</v>
      </c>
      <c r="CC237" s="289" t="str">
        <f t="shared" si="298"/>
        <v>1</v>
      </c>
      <c r="CD237" s="340" t="str">
        <f t="shared" si="298"/>
        <v>0</v>
      </c>
      <c r="CE237" s="341" t="str">
        <f t="shared" si="298"/>
        <v>0</v>
      </c>
      <c r="CF237" s="340" t="str">
        <f t="shared" si="298"/>
        <v>0</v>
      </c>
      <c r="CG237" s="340" t="str">
        <f t="shared" si="298"/>
        <v>0</v>
      </c>
      <c r="CH237" s="340" t="str">
        <f t="shared" si="298"/>
        <v>0</v>
      </c>
      <c r="CI237" s="341" t="str">
        <f t="shared" si="298"/>
        <v>0</v>
      </c>
      <c r="CL237" s="32" t="str">
        <f t="shared" si="288"/>
        <v>9C1B</v>
      </c>
      <c r="CM237" s="285">
        <f t="shared" si="256"/>
        <v>87</v>
      </c>
      <c r="CN237" s="285">
        <f t="shared" si="257"/>
        <v>97</v>
      </c>
      <c r="CO237" s="142">
        <f t="shared" si="258"/>
        <v>65.900000000000006</v>
      </c>
      <c r="CP237" s="142">
        <f t="shared" si="259"/>
        <v>18.833333333333336</v>
      </c>
      <c r="CQ237" s="154">
        <f t="shared" si="289"/>
        <v>0</v>
      </c>
      <c r="CS237" s="170">
        <f t="shared" si="260"/>
        <v>9</v>
      </c>
      <c r="CT237" s="23">
        <f t="shared" si="261"/>
        <v>12</v>
      </c>
      <c r="CU237" s="171">
        <f t="shared" si="262"/>
        <v>1</v>
      </c>
      <c r="CV237" s="23">
        <f t="shared" si="263"/>
        <v>11</v>
      </c>
      <c r="CW237" s="172">
        <f t="shared" si="264"/>
        <v>0</v>
      </c>
      <c r="CX237" s="24">
        <f t="shared" si="265"/>
        <v>0</v>
      </c>
      <c r="CY237" s="267">
        <f t="shared" si="266"/>
        <v>5</v>
      </c>
      <c r="CZ237" s="268">
        <f t="shared" si="267"/>
        <v>7</v>
      </c>
      <c r="DA237" s="267">
        <f t="shared" si="268"/>
        <v>0</v>
      </c>
      <c r="DB237" s="268">
        <f t="shared" si="269"/>
        <v>0</v>
      </c>
      <c r="DC237" s="173">
        <f t="shared" si="270"/>
        <v>1</v>
      </c>
      <c r="DD237" s="26">
        <f t="shared" si="271"/>
        <v>7</v>
      </c>
      <c r="DE237" s="173">
        <f t="shared" si="272"/>
        <v>0</v>
      </c>
      <c r="DF237" s="26">
        <f t="shared" si="273"/>
        <v>6</v>
      </c>
      <c r="DG237" s="326">
        <f t="shared" si="274"/>
        <v>2</v>
      </c>
      <c r="DH237" s="327">
        <f t="shared" si="275"/>
        <v>11</v>
      </c>
      <c r="DI237" s="172">
        <f t="shared" si="276"/>
        <v>4</v>
      </c>
      <c r="DJ237" s="24">
        <f t="shared" si="277"/>
        <v>0</v>
      </c>
      <c r="DK237" s="172"/>
      <c r="DL237" s="19">
        <f t="shared" si="278"/>
        <v>156</v>
      </c>
      <c r="DM237" s="19">
        <f t="shared" si="279"/>
        <v>27</v>
      </c>
      <c r="DN237" s="174">
        <f t="shared" si="280"/>
        <v>0</v>
      </c>
      <c r="DO237" s="278">
        <f t="shared" si="281"/>
        <v>87</v>
      </c>
      <c r="DP237" s="278">
        <f t="shared" si="282"/>
        <v>0</v>
      </c>
      <c r="DQ237" s="20">
        <f t="shared" si="283"/>
        <v>23</v>
      </c>
      <c r="DR237" s="20">
        <f t="shared" si="284"/>
        <v>6</v>
      </c>
      <c r="DS237" s="337">
        <f t="shared" si="285"/>
        <v>43</v>
      </c>
      <c r="DT237" s="174">
        <f t="shared" si="286"/>
        <v>64</v>
      </c>
      <c r="DU237" s="172">
        <f t="shared" si="287"/>
        <v>43</v>
      </c>
    </row>
    <row r="238" spans="1:125">
      <c r="A238" s="408" t="s">
        <v>730</v>
      </c>
      <c r="B238" s="408" t="s">
        <v>731</v>
      </c>
      <c r="C238" s="154">
        <f t="shared" si="234"/>
        <v>17</v>
      </c>
      <c r="D238" s="167">
        <f t="shared" si="235"/>
        <v>68</v>
      </c>
      <c r="E238" s="166" t="str">
        <f t="shared" si="236"/>
        <v>9C</v>
      </c>
      <c r="F238" s="367" t="str">
        <f t="shared" si="237"/>
        <v>1B</v>
      </c>
      <c r="G238" s="367" t="str">
        <f t="shared" si="238"/>
        <v>02</v>
      </c>
      <c r="H238" s="367" t="str">
        <f t="shared" si="239"/>
        <v>57</v>
      </c>
      <c r="I238" s="367" t="str">
        <f t="shared" si="240"/>
        <v>00</v>
      </c>
      <c r="J238" s="367" t="str">
        <f t="shared" si="241"/>
        <v>16</v>
      </c>
      <c r="K238" s="367" t="str">
        <f t="shared" si="242"/>
        <v>06</v>
      </c>
      <c r="L238" s="367" t="str">
        <f t="shared" si="243"/>
        <v>2C</v>
      </c>
      <c r="M238" s="367" t="str">
        <f t="shared" si="244"/>
        <v>4</v>
      </c>
      <c r="N238" s="367" t="str">
        <f t="shared" si="245"/>
        <v/>
      </c>
      <c r="O238" s="156" t="str">
        <f t="shared" si="246"/>
        <v/>
      </c>
      <c r="P238" s="157" t="str">
        <f t="shared" si="290"/>
        <v>1</v>
      </c>
      <c r="Q238" s="158" t="str">
        <f t="shared" si="290"/>
        <v>0</v>
      </c>
      <c r="R238" s="158" t="str">
        <f t="shared" si="290"/>
        <v>0</v>
      </c>
      <c r="S238" s="159" t="str">
        <f t="shared" si="290"/>
        <v>1</v>
      </c>
      <c r="T238" s="158" t="str">
        <f t="shared" si="290"/>
        <v>1</v>
      </c>
      <c r="U238" s="158" t="str">
        <f t="shared" si="290"/>
        <v>1</v>
      </c>
      <c r="V238" s="158" t="str">
        <f t="shared" si="290"/>
        <v>0</v>
      </c>
      <c r="W238" s="159" t="str">
        <f t="shared" si="290"/>
        <v>0</v>
      </c>
      <c r="X238" s="158" t="str">
        <f t="shared" si="291"/>
        <v>0</v>
      </c>
      <c r="Y238" s="158" t="str">
        <f t="shared" si="291"/>
        <v>0</v>
      </c>
      <c r="Z238" s="158" t="str">
        <f t="shared" si="291"/>
        <v>0</v>
      </c>
      <c r="AA238" s="159" t="str">
        <f t="shared" si="291"/>
        <v>1</v>
      </c>
      <c r="AB238" s="161" t="str">
        <f t="shared" si="291"/>
        <v>1</v>
      </c>
      <c r="AC238" s="161" t="str">
        <f t="shared" si="291"/>
        <v>0</v>
      </c>
      <c r="AD238" s="158" t="str">
        <f t="shared" si="291"/>
        <v>1</v>
      </c>
      <c r="AE238" s="159" t="str">
        <f t="shared" si="291"/>
        <v>1</v>
      </c>
      <c r="AF238" s="367" t="str">
        <f t="shared" si="292"/>
        <v>0</v>
      </c>
      <c r="AG238" s="162" t="str">
        <f t="shared" si="292"/>
        <v>0</v>
      </c>
      <c r="AH238" s="163" t="str">
        <f t="shared" si="292"/>
        <v>0</v>
      </c>
      <c r="AI238" s="165" t="str">
        <f t="shared" si="292"/>
        <v>0</v>
      </c>
      <c r="AJ238" s="164" t="str">
        <f t="shared" si="292"/>
        <v>0</v>
      </c>
      <c r="AK238" s="164" t="str">
        <f t="shared" si="292"/>
        <v>0</v>
      </c>
      <c r="AL238" s="289" t="str">
        <f t="shared" si="292"/>
        <v>1</v>
      </c>
      <c r="AM238" s="165" t="str">
        <f t="shared" si="292"/>
        <v>0</v>
      </c>
      <c r="AN238" s="230" t="str">
        <f t="shared" si="293"/>
        <v>0</v>
      </c>
      <c r="AO238" s="230" t="str">
        <f t="shared" si="293"/>
        <v>1</v>
      </c>
      <c r="AP238" s="230" t="str">
        <f t="shared" si="293"/>
        <v>0</v>
      </c>
      <c r="AQ238" s="231" t="str">
        <f t="shared" si="293"/>
        <v>1</v>
      </c>
      <c r="AR238" s="230" t="str">
        <f t="shared" si="293"/>
        <v>0</v>
      </c>
      <c r="AS238" s="230" t="str">
        <f t="shared" si="293"/>
        <v>1</v>
      </c>
      <c r="AT238" s="230" t="str">
        <f t="shared" si="293"/>
        <v>1</v>
      </c>
      <c r="AU238" s="231" t="str">
        <f t="shared" si="293"/>
        <v>1</v>
      </c>
      <c r="AV238" s="230" t="str">
        <f t="shared" si="294"/>
        <v>0</v>
      </c>
      <c r="AW238" s="232" t="str">
        <f t="shared" si="294"/>
        <v>0</v>
      </c>
      <c r="AX238" s="232" t="str">
        <f t="shared" si="294"/>
        <v>0</v>
      </c>
      <c r="AY238" s="233" t="str">
        <f t="shared" si="294"/>
        <v>0</v>
      </c>
      <c r="AZ238" s="232" t="str">
        <f t="shared" si="294"/>
        <v>0</v>
      </c>
      <c r="BA238" s="232" t="str">
        <f t="shared" si="294"/>
        <v>0</v>
      </c>
      <c r="BB238" s="232" t="str">
        <f t="shared" si="294"/>
        <v>0</v>
      </c>
      <c r="BC238" s="233" t="str">
        <f t="shared" si="294"/>
        <v>0</v>
      </c>
      <c r="BD238" s="168" t="str">
        <f t="shared" si="295"/>
        <v>0</v>
      </c>
      <c r="BE238" s="168" t="str">
        <f t="shared" si="295"/>
        <v>0</v>
      </c>
      <c r="BF238" s="168" t="str">
        <f t="shared" si="295"/>
        <v>0</v>
      </c>
      <c r="BG238" s="169" t="str">
        <f t="shared" si="295"/>
        <v>1</v>
      </c>
      <c r="BH238" s="168" t="str">
        <f t="shared" si="295"/>
        <v>0</v>
      </c>
      <c r="BI238" s="168" t="str">
        <f t="shared" si="295"/>
        <v>1</v>
      </c>
      <c r="BJ238" s="168" t="str">
        <f t="shared" si="295"/>
        <v>1</v>
      </c>
      <c r="BK238" s="169" t="str">
        <f t="shared" si="295"/>
        <v>0</v>
      </c>
      <c r="BL238" s="168" t="str">
        <f t="shared" si="296"/>
        <v>0</v>
      </c>
      <c r="BM238" s="168" t="str">
        <f t="shared" si="296"/>
        <v>0</v>
      </c>
      <c r="BN238" s="168" t="str">
        <f t="shared" si="296"/>
        <v>0</v>
      </c>
      <c r="BO238" s="169" t="str">
        <f t="shared" si="296"/>
        <v>0</v>
      </c>
      <c r="BP238" s="168" t="str">
        <f t="shared" si="296"/>
        <v>0</v>
      </c>
      <c r="BQ238" s="168" t="str">
        <f t="shared" si="296"/>
        <v>1</v>
      </c>
      <c r="BR238" s="168" t="str">
        <f t="shared" si="296"/>
        <v>1</v>
      </c>
      <c r="BS238" s="169" t="str">
        <f t="shared" si="296"/>
        <v>0</v>
      </c>
      <c r="BT238" s="302" t="str">
        <f t="shared" si="297"/>
        <v>0</v>
      </c>
      <c r="BU238" s="302" t="str">
        <f t="shared" si="297"/>
        <v>0</v>
      </c>
      <c r="BV238" s="302" t="str">
        <f t="shared" si="297"/>
        <v>1</v>
      </c>
      <c r="BW238" s="303" t="str">
        <f t="shared" si="297"/>
        <v>0</v>
      </c>
      <c r="BX238" s="302" t="str">
        <f t="shared" si="297"/>
        <v>1</v>
      </c>
      <c r="BY238" s="302" t="str">
        <f t="shared" si="297"/>
        <v>1</v>
      </c>
      <c r="BZ238" s="302" t="str">
        <f t="shared" si="297"/>
        <v>0</v>
      </c>
      <c r="CA238" s="303" t="str">
        <f t="shared" si="297"/>
        <v>0</v>
      </c>
      <c r="CB238" s="164" t="str">
        <f t="shared" si="298"/>
        <v>0</v>
      </c>
      <c r="CC238" s="289" t="str">
        <f t="shared" si="298"/>
        <v>1</v>
      </c>
      <c r="CD238" s="340" t="str">
        <f t="shared" si="298"/>
        <v>0</v>
      </c>
      <c r="CE238" s="341" t="str">
        <f t="shared" si="298"/>
        <v>0</v>
      </c>
      <c r="CF238" s="340" t="str">
        <f t="shared" si="298"/>
        <v>0</v>
      </c>
      <c r="CG238" s="340" t="str">
        <f t="shared" si="298"/>
        <v>0</v>
      </c>
      <c r="CH238" s="340" t="str">
        <f t="shared" si="298"/>
        <v>0</v>
      </c>
      <c r="CI238" s="341" t="str">
        <f t="shared" si="298"/>
        <v>0</v>
      </c>
      <c r="CL238" s="32" t="str">
        <f t="shared" si="288"/>
        <v>9C1B</v>
      </c>
      <c r="CM238" s="285">
        <f t="shared" si="256"/>
        <v>87</v>
      </c>
      <c r="CN238" s="285">
        <f t="shared" si="257"/>
        <v>97</v>
      </c>
      <c r="CO238" s="142">
        <f t="shared" si="258"/>
        <v>65.8</v>
      </c>
      <c r="CP238" s="142">
        <f t="shared" si="259"/>
        <v>18.777777777777779</v>
      </c>
      <c r="CQ238" s="154">
        <f t="shared" si="289"/>
        <v>1</v>
      </c>
      <c r="CS238" s="170">
        <f t="shared" si="260"/>
        <v>9</v>
      </c>
      <c r="CT238" s="23">
        <f t="shared" si="261"/>
        <v>12</v>
      </c>
      <c r="CU238" s="171">
        <f t="shared" si="262"/>
        <v>1</v>
      </c>
      <c r="CV238" s="23">
        <f t="shared" si="263"/>
        <v>11</v>
      </c>
      <c r="CW238" s="172">
        <f t="shared" si="264"/>
        <v>0</v>
      </c>
      <c r="CX238" s="24">
        <f t="shared" si="265"/>
        <v>2</v>
      </c>
      <c r="CY238" s="267">
        <f t="shared" si="266"/>
        <v>5</v>
      </c>
      <c r="CZ238" s="268">
        <f t="shared" si="267"/>
        <v>7</v>
      </c>
      <c r="DA238" s="267">
        <f t="shared" si="268"/>
        <v>0</v>
      </c>
      <c r="DB238" s="268">
        <f t="shared" si="269"/>
        <v>0</v>
      </c>
      <c r="DC238" s="173">
        <f t="shared" si="270"/>
        <v>1</v>
      </c>
      <c r="DD238" s="26">
        <f t="shared" si="271"/>
        <v>6</v>
      </c>
      <c r="DE238" s="173">
        <f t="shared" si="272"/>
        <v>0</v>
      </c>
      <c r="DF238" s="26">
        <f t="shared" si="273"/>
        <v>6</v>
      </c>
      <c r="DG238" s="326">
        <f t="shared" si="274"/>
        <v>2</v>
      </c>
      <c r="DH238" s="327">
        <f t="shared" si="275"/>
        <v>12</v>
      </c>
      <c r="DI238" s="172">
        <f t="shared" si="276"/>
        <v>4</v>
      </c>
      <c r="DJ238" s="24">
        <f t="shared" si="277"/>
        <v>0</v>
      </c>
      <c r="DK238" s="172"/>
      <c r="DL238" s="19">
        <f t="shared" si="278"/>
        <v>156</v>
      </c>
      <c r="DM238" s="19">
        <f t="shared" si="279"/>
        <v>27</v>
      </c>
      <c r="DN238" s="174">
        <f t="shared" si="280"/>
        <v>2</v>
      </c>
      <c r="DO238" s="278">
        <f t="shared" si="281"/>
        <v>87</v>
      </c>
      <c r="DP238" s="278">
        <f t="shared" si="282"/>
        <v>0</v>
      </c>
      <c r="DQ238" s="20">
        <f t="shared" si="283"/>
        <v>22</v>
      </c>
      <c r="DR238" s="20">
        <f t="shared" si="284"/>
        <v>6</v>
      </c>
      <c r="DS238" s="337">
        <f t="shared" si="285"/>
        <v>44</v>
      </c>
      <c r="DT238" s="174">
        <f t="shared" si="286"/>
        <v>64</v>
      </c>
      <c r="DU238" s="172">
        <f t="shared" si="287"/>
        <v>44</v>
      </c>
    </row>
    <row r="239" spans="1:125">
      <c r="A239" s="408" t="s">
        <v>732</v>
      </c>
      <c r="B239" s="408" t="s">
        <v>733</v>
      </c>
      <c r="C239" s="154">
        <f t="shared" si="234"/>
        <v>17</v>
      </c>
      <c r="D239" s="167">
        <f t="shared" si="235"/>
        <v>68</v>
      </c>
      <c r="E239" s="166" t="str">
        <f t="shared" si="236"/>
        <v>9C</v>
      </c>
      <c r="F239" s="367" t="str">
        <f t="shared" si="237"/>
        <v>1B</v>
      </c>
      <c r="G239" s="367" t="str">
        <f t="shared" si="238"/>
        <v>08</v>
      </c>
      <c r="H239" s="367" t="str">
        <f t="shared" si="239"/>
        <v>57</v>
      </c>
      <c r="I239" s="367" t="str">
        <f t="shared" si="240"/>
        <v>00</v>
      </c>
      <c r="J239" s="367" t="str">
        <f t="shared" si="241"/>
        <v>13</v>
      </c>
      <c r="K239" s="367" t="str">
        <f t="shared" si="242"/>
        <v>06</v>
      </c>
      <c r="L239" s="367" t="str">
        <f t="shared" si="243"/>
        <v>2F</v>
      </c>
      <c r="M239" s="367" t="str">
        <f t="shared" si="244"/>
        <v>4</v>
      </c>
      <c r="N239" s="367" t="str">
        <f t="shared" si="245"/>
        <v/>
      </c>
      <c r="O239" s="156" t="str">
        <f t="shared" si="246"/>
        <v/>
      </c>
      <c r="P239" s="157" t="str">
        <f t="shared" si="290"/>
        <v>1</v>
      </c>
      <c r="Q239" s="158" t="str">
        <f t="shared" si="290"/>
        <v>0</v>
      </c>
      <c r="R239" s="158" t="str">
        <f t="shared" si="290"/>
        <v>0</v>
      </c>
      <c r="S239" s="159" t="str">
        <f t="shared" si="290"/>
        <v>1</v>
      </c>
      <c r="T239" s="158" t="str">
        <f t="shared" si="290"/>
        <v>1</v>
      </c>
      <c r="U239" s="158" t="str">
        <f t="shared" si="290"/>
        <v>1</v>
      </c>
      <c r="V239" s="158" t="str">
        <f t="shared" si="290"/>
        <v>0</v>
      </c>
      <c r="W239" s="159" t="str">
        <f t="shared" si="290"/>
        <v>0</v>
      </c>
      <c r="X239" s="158" t="str">
        <f t="shared" si="291"/>
        <v>0</v>
      </c>
      <c r="Y239" s="158" t="str">
        <f t="shared" si="291"/>
        <v>0</v>
      </c>
      <c r="Z239" s="158" t="str">
        <f t="shared" si="291"/>
        <v>0</v>
      </c>
      <c r="AA239" s="159" t="str">
        <f t="shared" si="291"/>
        <v>1</v>
      </c>
      <c r="AB239" s="161" t="str">
        <f t="shared" si="291"/>
        <v>1</v>
      </c>
      <c r="AC239" s="161" t="str">
        <f t="shared" si="291"/>
        <v>0</v>
      </c>
      <c r="AD239" s="158" t="str">
        <f t="shared" si="291"/>
        <v>1</v>
      </c>
      <c r="AE239" s="159" t="str">
        <f t="shared" si="291"/>
        <v>1</v>
      </c>
      <c r="AF239" s="367" t="str">
        <f t="shared" si="292"/>
        <v>0</v>
      </c>
      <c r="AG239" s="162" t="str">
        <f t="shared" si="292"/>
        <v>0</v>
      </c>
      <c r="AH239" s="163" t="str">
        <f t="shared" si="292"/>
        <v>0</v>
      </c>
      <c r="AI239" s="165" t="str">
        <f t="shared" si="292"/>
        <v>0</v>
      </c>
      <c r="AJ239" s="164" t="str">
        <f t="shared" si="292"/>
        <v>1</v>
      </c>
      <c r="AK239" s="164" t="str">
        <f t="shared" si="292"/>
        <v>0</v>
      </c>
      <c r="AL239" s="289" t="str">
        <f t="shared" si="292"/>
        <v>0</v>
      </c>
      <c r="AM239" s="165" t="str">
        <f t="shared" si="292"/>
        <v>0</v>
      </c>
      <c r="AN239" s="230" t="str">
        <f t="shared" si="293"/>
        <v>0</v>
      </c>
      <c r="AO239" s="230" t="str">
        <f t="shared" si="293"/>
        <v>1</v>
      </c>
      <c r="AP239" s="230" t="str">
        <f t="shared" si="293"/>
        <v>0</v>
      </c>
      <c r="AQ239" s="231" t="str">
        <f t="shared" si="293"/>
        <v>1</v>
      </c>
      <c r="AR239" s="230" t="str">
        <f t="shared" si="293"/>
        <v>0</v>
      </c>
      <c r="AS239" s="230" t="str">
        <f t="shared" si="293"/>
        <v>1</v>
      </c>
      <c r="AT239" s="230" t="str">
        <f t="shared" si="293"/>
        <v>1</v>
      </c>
      <c r="AU239" s="231" t="str">
        <f t="shared" si="293"/>
        <v>1</v>
      </c>
      <c r="AV239" s="230" t="str">
        <f t="shared" si="294"/>
        <v>0</v>
      </c>
      <c r="AW239" s="232" t="str">
        <f t="shared" si="294"/>
        <v>0</v>
      </c>
      <c r="AX239" s="232" t="str">
        <f t="shared" si="294"/>
        <v>0</v>
      </c>
      <c r="AY239" s="233" t="str">
        <f t="shared" si="294"/>
        <v>0</v>
      </c>
      <c r="AZ239" s="232" t="str">
        <f t="shared" si="294"/>
        <v>0</v>
      </c>
      <c r="BA239" s="232" t="str">
        <f t="shared" si="294"/>
        <v>0</v>
      </c>
      <c r="BB239" s="232" t="str">
        <f t="shared" si="294"/>
        <v>0</v>
      </c>
      <c r="BC239" s="233" t="str">
        <f t="shared" si="294"/>
        <v>0</v>
      </c>
      <c r="BD239" s="168" t="str">
        <f t="shared" si="295"/>
        <v>0</v>
      </c>
      <c r="BE239" s="168" t="str">
        <f t="shared" si="295"/>
        <v>0</v>
      </c>
      <c r="BF239" s="168" t="str">
        <f t="shared" si="295"/>
        <v>0</v>
      </c>
      <c r="BG239" s="169" t="str">
        <f t="shared" si="295"/>
        <v>1</v>
      </c>
      <c r="BH239" s="168" t="str">
        <f t="shared" si="295"/>
        <v>0</v>
      </c>
      <c r="BI239" s="168" t="str">
        <f t="shared" si="295"/>
        <v>0</v>
      </c>
      <c r="BJ239" s="168" t="str">
        <f t="shared" si="295"/>
        <v>1</v>
      </c>
      <c r="BK239" s="169" t="str">
        <f t="shared" si="295"/>
        <v>1</v>
      </c>
      <c r="BL239" s="168" t="str">
        <f t="shared" si="296"/>
        <v>0</v>
      </c>
      <c r="BM239" s="168" t="str">
        <f t="shared" si="296"/>
        <v>0</v>
      </c>
      <c r="BN239" s="168" t="str">
        <f t="shared" si="296"/>
        <v>0</v>
      </c>
      <c r="BO239" s="169" t="str">
        <f t="shared" si="296"/>
        <v>0</v>
      </c>
      <c r="BP239" s="168" t="str">
        <f t="shared" si="296"/>
        <v>0</v>
      </c>
      <c r="BQ239" s="168" t="str">
        <f t="shared" si="296"/>
        <v>1</v>
      </c>
      <c r="BR239" s="168" t="str">
        <f t="shared" si="296"/>
        <v>1</v>
      </c>
      <c r="BS239" s="169" t="str">
        <f t="shared" si="296"/>
        <v>0</v>
      </c>
      <c r="BT239" s="302" t="str">
        <f t="shared" si="297"/>
        <v>0</v>
      </c>
      <c r="BU239" s="302" t="str">
        <f t="shared" si="297"/>
        <v>0</v>
      </c>
      <c r="BV239" s="302" t="str">
        <f t="shared" si="297"/>
        <v>1</v>
      </c>
      <c r="BW239" s="303" t="str">
        <f t="shared" si="297"/>
        <v>0</v>
      </c>
      <c r="BX239" s="302" t="str">
        <f t="shared" si="297"/>
        <v>1</v>
      </c>
      <c r="BY239" s="302" t="str">
        <f t="shared" si="297"/>
        <v>1</v>
      </c>
      <c r="BZ239" s="302" t="str">
        <f t="shared" si="297"/>
        <v>1</v>
      </c>
      <c r="CA239" s="303" t="str">
        <f t="shared" si="297"/>
        <v>1</v>
      </c>
      <c r="CB239" s="164" t="str">
        <f t="shared" si="298"/>
        <v>0</v>
      </c>
      <c r="CC239" s="289" t="str">
        <f t="shared" si="298"/>
        <v>1</v>
      </c>
      <c r="CD239" s="340" t="str">
        <f t="shared" si="298"/>
        <v>0</v>
      </c>
      <c r="CE239" s="341" t="str">
        <f t="shared" si="298"/>
        <v>0</v>
      </c>
      <c r="CF239" s="340" t="str">
        <f t="shared" si="298"/>
        <v>0</v>
      </c>
      <c r="CG239" s="340" t="str">
        <f t="shared" si="298"/>
        <v>0</v>
      </c>
      <c r="CH239" s="340" t="str">
        <f t="shared" si="298"/>
        <v>0</v>
      </c>
      <c r="CI239" s="341" t="str">
        <f t="shared" si="298"/>
        <v>0</v>
      </c>
      <c r="CL239" s="32" t="str">
        <f t="shared" si="288"/>
        <v>9C1B</v>
      </c>
      <c r="CM239" s="285">
        <f t="shared" si="256"/>
        <v>87</v>
      </c>
      <c r="CN239" s="285">
        <f t="shared" si="257"/>
        <v>97</v>
      </c>
      <c r="CO239" s="142">
        <f t="shared" si="258"/>
        <v>65.5</v>
      </c>
      <c r="CP239" s="142">
        <f t="shared" si="259"/>
        <v>18.611111111111111</v>
      </c>
      <c r="CQ239" s="154">
        <f t="shared" si="289"/>
        <v>4</v>
      </c>
      <c r="CS239" s="170">
        <f t="shared" si="260"/>
        <v>9</v>
      </c>
      <c r="CT239" s="23">
        <f t="shared" si="261"/>
        <v>12</v>
      </c>
      <c r="CU239" s="171">
        <f t="shared" si="262"/>
        <v>1</v>
      </c>
      <c r="CV239" s="23">
        <f t="shared" si="263"/>
        <v>11</v>
      </c>
      <c r="CW239" s="172">
        <f t="shared" si="264"/>
        <v>0</v>
      </c>
      <c r="CX239" s="24">
        <f t="shared" si="265"/>
        <v>8</v>
      </c>
      <c r="CY239" s="267">
        <f t="shared" si="266"/>
        <v>5</v>
      </c>
      <c r="CZ239" s="268">
        <f t="shared" si="267"/>
        <v>7</v>
      </c>
      <c r="DA239" s="267">
        <f t="shared" si="268"/>
        <v>0</v>
      </c>
      <c r="DB239" s="268">
        <f t="shared" si="269"/>
        <v>0</v>
      </c>
      <c r="DC239" s="173">
        <f t="shared" si="270"/>
        <v>1</v>
      </c>
      <c r="DD239" s="26">
        <f t="shared" si="271"/>
        <v>3</v>
      </c>
      <c r="DE239" s="173">
        <f t="shared" si="272"/>
        <v>0</v>
      </c>
      <c r="DF239" s="26">
        <f t="shared" si="273"/>
        <v>6</v>
      </c>
      <c r="DG239" s="326">
        <f t="shared" si="274"/>
        <v>2</v>
      </c>
      <c r="DH239" s="327">
        <f t="shared" si="275"/>
        <v>15</v>
      </c>
      <c r="DI239" s="172">
        <f t="shared" si="276"/>
        <v>4</v>
      </c>
      <c r="DJ239" s="24">
        <f t="shared" si="277"/>
        <v>0</v>
      </c>
      <c r="DK239" s="172"/>
      <c r="DL239" s="19">
        <f t="shared" si="278"/>
        <v>156</v>
      </c>
      <c r="DM239" s="19">
        <f t="shared" si="279"/>
        <v>27</v>
      </c>
      <c r="DN239" s="174">
        <f t="shared" si="280"/>
        <v>8</v>
      </c>
      <c r="DO239" s="278">
        <f t="shared" si="281"/>
        <v>87</v>
      </c>
      <c r="DP239" s="278">
        <f t="shared" si="282"/>
        <v>0</v>
      </c>
      <c r="DQ239" s="20">
        <f t="shared" si="283"/>
        <v>19</v>
      </c>
      <c r="DR239" s="20">
        <f t="shared" si="284"/>
        <v>6</v>
      </c>
      <c r="DS239" s="337">
        <f t="shared" si="285"/>
        <v>47</v>
      </c>
      <c r="DT239" s="174">
        <f t="shared" si="286"/>
        <v>64</v>
      </c>
      <c r="DU239" s="172">
        <f t="shared" si="287"/>
        <v>47</v>
      </c>
    </row>
    <row r="240" spans="1:125">
      <c r="A240" s="408" t="s">
        <v>734</v>
      </c>
      <c r="B240" s="408" t="s">
        <v>735</v>
      </c>
      <c r="C240" s="154">
        <f t="shared" si="234"/>
        <v>17</v>
      </c>
      <c r="D240" s="167">
        <f t="shared" si="235"/>
        <v>68</v>
      </c>
      <c r="E240" s="166" t="str">
        <f t="shared" si="236"/>
        <v>9C</v>
      </c>
      <c r="F240" s="367" t="str">
        <f t="shared" si="237"/>
        <v>1B</v>
      </c>
      <c r="G240" s="367" t="str">
        <f t="shared" si="238"/>
        <v>0A</v>
      </c>
      <c r="H240" s="367" t="str">
        <f t="shared" si="239"/>
        <v>57</v>
      </c>
      <c r="I240" s="367" t="str">
        <f t="shared" si="240"/>
        <v>00</v>
      </c>
      <c r="J240" s="367" t="str">
        <f t="shared" si="241"/>
        <v>12</v>
      </c>
      <c r="K240" s="367" t="str">
        <f t="shared" si="242"/>
        <v>06</v>
      </c>
      <c r="L240" s="367" t="str">
        <f t="shared" si="243"/>
        <v>30</v>
      </c>
      <c r="M240" s="367" t="str">
        <f t="shared" si="244"/>
        <v>4</v>
      </c>
      <c r="N240" s="367" t="str">
        <f t="shared" si="245"/>
        <v/>
      </c>
      <c r="O240" s="156" t="str">
        <f t="shared" si="246"/>
        <v/>
      </c>
      <c r="P240" s="157" t="str">
        <f t="shared" si="290"/>
        <v>1</v>
      </c>
      <c r="Q240" s="158" t="str">
        <f t="shared" si="290"/>
        <v>0</v>
      </c>
      <c r="R240" s="158" t="str">
        <f t="shared" si="290"/>
        <v>0</v>
      </c>
      <c r="S240" s="159" t="str">
        <f t="shared" si="290"/>
        <v>1</v>
      </c>
      <c r="T240" s="158" t="str">
        <f t="shared" si="290"/>
        <v>1</v>
      </c>
      <c r="U240" s="158" t="str">
        <f t="shared" si="290"/>
        <v>1</v>
      </c>
      <c r="V240" s="158" t="str">
        <f t="shared" si="290"/>
        <v>0</v>
      </c>
      <c r="W240" s="159" t="str">
        <f t="shared" si="290"/>
        <v>0</v>
      </c>
      <c r="X240" s="158" t="str">
        <f t="shared" si="291"/>
        <v>0</v>
      </c>
      <c r="Y240" s="158" t="str">
        <f t="shared" si="291"/>
        <v>0</v>
      </c>
      <c r="Z240" s="158" t="str">
        <f t="shared" si="291"/>
        <v>0</v>
      </c>
      <c r="AA240" s="159" t="str">
        <f t="shared" si="291"/>
        <v>1</v>
      </c>
      <c r="AB240" s="161" t="str">
        <f t="shared" si="291"/>
        <v>1</v>
      </c>
      <c r="AC240" s="161" t="str">
        <f t="shared" si="291"/>
        <v>0</v>
      </c>
      <c r="AD240" s="158" t="str">
        <f t="shared" si="291"/>
        <v>1</v>
      </c>
      <c r="AE240" s="159" t="str">
        <f t="shared" si="291"/>
        <v>1</v>
      </c>
      <c r="AF240" s="367" t="str">
        <f t="shared" si="292"/>
        <v>0</v>
      </c>
      <c r="AG240" s="162" t="str">
        <f t="shared" si="292"/>
        <v>0</v>
      </c>
      <c r="AH240" s="163" t="str">
        <f t="shared" si="292"/>
        <v>0</v>
      </c>
      <c r="AI240" s="165" t="str">
        <f t="shared" si="292"/>
        <v>0</v>
      </c>
      <c r="AJ240" s="164" t="str">
        <f t="shared" si="292"/>
        <v>1</v>
      </c>
      <c r="AK240" s="164" t="str">
        <f t="shared" si="292"/>
        <v>0</v>
      </c>
      <c r="AL240" s="289" t="str">
        <f t="shared" si="292"/>
        <v>1</v>
      </c>
      <c r="AM240" s="165" t="str">
        <f t="shared" si="292"/>
        <v>0</v>
      </c>
      <c r="AN240" s="230" t="str">
        <f t="shared" si="293"/>
        <v>0</v>
      </c>
      <c r="AO240" s="230" t="str">
        <f t="shared" si="293"/>
        <v>1</v>
      </c>
      <c r="AP240" s="230" t="str">
        <f t="shared" si="293"/>
        <v>0</v>
      </c>
      <c r="AQ240" s="231" t="str">
        <f t="shared" si="293"/>
        <v>1</v>
      </c>
      <c r="AR240" s="230" t="str">
        <f t="shared" si="293"/>
        <v>0</v>
      </c>
      <c r="AS240" s="230" t="str">
        <f t="shared" si="293"/>
        <v>1</v>
      </c>
      <c r="AT240" s="230" t="str">
        <f t="shared" si="293"/>
        <v>1</v>
      </c>
      <c r="AU240" s="231" t="str">
        <f t="shared" si="293"/>
        <v>1</v>
      </c>
      <c r="AV240" s="230" t="str">
        <f t="shared" si="294"/>
        <v>0</v>
      </c>
      <c r="AW240" s="232" t="str">
        <f t="shared" si="294"/>
        <v>0</v>
      </c>
      <c r="AX240" s="232" t="str">
        <f t="shared" si="294"/>
        <v>0</v>
      </c>
      <c r="AY240" s="233" t="str">
        <f t="shared" si="294"/>
        <v>0</v>
      </c>
      <c r="AZ240" s="232" t="str">
        <f t="shared" si="294"/>
        <v>0</v>
      </c>
      <c r="BA240" s="232" t="str">
        <f t="shared" si="294"/>
        <v>0</v>
      </c>
      <c r="BB240" s="232" t="str">
        <f t="shared" si="294"/>
        <v>0</v>
      </c>
      <c r="BC240" s="233" t="str">
        <f t="shared" si="294"/>
        <v>0</v>
      </c>
      <c r="BD240" s="168" t="str">
        <f t="shared" si="295"/>
        <v>0</v>
      </c>
      <c r="BE240" s="168" t="str">
        <f t="shared" si="295"/>
        <v>0</v>
      </c>
      <c r="BF240" s="168" t="str">
        <f t="shared" si="295"/>
        <v>0</v>
      </c>
      <c r="BG240" s="169" t="str">
        <f t="shared" si="295"/>
        <v>1</v>
      </c>
      <c r="BH240" s="168" t="str">
        <f t="shared" si="295"/>
        <v>0</v>
      </c>
      <c r="BI240" s="168" t="str">
        <f t="shared" si="295"/>
        <v>0</v>
      </c>
      <c r="BJ240" s="168" t="str">
        <f t="shared" si="295"/>
        <v>1</v>
      </c>
      <c r="BK240" s="169" t="str">
        <f t="shared" si="295"/>
        <v>0</v>
      </c>
      <c r="BL240" s="168" t="str">
        <f t="shared" si="296"/>
        <v>0</v>
      </c>
      <c r="BM240" s="168" t="str">
        <f t="shared" si="296"/>
        <v>0</v>
      </c>
      <c r="BN240" s="168" t="str">
        <f t="shared" si="296"/>
        <v>0</v>
      </c>
      <c r="BO240" s="169" t="str">
        <f t="shared" si="296"/>
        <v>0</v>
      </c>
      <c r="BP240" s="168" t="str">
        <f t="shared" si="296"/>
        <v>0</v>
      </c>
      <c r="BQ240" s="168" t="str">
        <f t="shared" si="296"/>
        <v>1</v>
      </c>
      <c r="BR240" s="168" t="str">
        <f t="shared" si="296"/>
        <v>1</v>
      </c>
      <c r="BS240" s="169" t="str">
        <f t="shared" si="296"/>
        <v>0</v>
      </c>
      <c r="BT240" s="302" t="str">
        <f t="shared" si="297"/>
        <v>0</v>
      </c>
      <c r="BU240" s="302" t="str">
        <f t="shared" si="297"/>
        <v>0</v>
      </c>
      <c r="BV240" s="302" t="str">
        <f t="shared" si="297"/>
        <v>1</v>
      </c>
      <c r="BW240" s="303" t="str">
        <f t="shared" si="297"/>
        <v>1</v>
      </c>
      <c r="BX240" s="302" t="str">
        <f t="shared" si="297"/>
        <v>0</v>
      </c>
      <c r="BY240" s="302" t="str">
        <f t="shared" si="297"/>
        <v>0</v>
      </c>
      <c r="BZ240" s="302" t="str">
        <f t="shared" si="297"/>
        <v>0</v>
      </c>
      <c r="CA240" s="303" t="str">
        <f t="shared" si="297"/>
        <v>0</v>
      </c>
      <c r="CB240" s="164" t="str">
        <f t="shared" si="298"/>
        <v>0</v>
      </c>
      <c r="CC240" s="289" t="str">
        <f t="shared" si="298"/>
        <v>1</v>
      </c>
      <c r="CD240" s="340" t="str">
        <f t="shared" si="298"/>
        <v>0</v>
      </c>
      <c r="CE240" s="341" t="str">
        <f t="shared" si="298"/>
        <v>0</v>
      </c>
      <c r="CF240" s="340" t="str">
        <f t="shared" si="298"/>
        <v>0</v>
      </c>
      <c r="CG240" s="340" t="str">
        <f t="shared" si="298"/>
        <v>0</v>
      </c>
      <c r="CH240" s="340" t="str">
        <f t="shared" si="298"/>
        <v>0</v>
      </c>
      <c r="CI240" s="341" t="str">
        <f t="shared" si="298"/>
        <v>0</v>
      </c>
      <c r="CL240" s="32" t="str">
        <f t="shared" si="288"/>
        <v>9C1B</v>
      </c>
      <c r="CM240" s="285">
        <f t="shared" si="256"/>
        <v>87</v>
      </c>
      <c r="CN240" s="285">
        <f t="shared" si="257"/>
        <v>97</v>
      </c>
      <c r="CO240" s="142">
        <f t="shared" si="258"/>
        <v>65.400000000000006</v>
      </c>
      <c r="CP240" s="142">
        <f t="shared" si="259"/>
        <v>18.555555555555557</v>
      </c>
      <c r="CQ240" s="154">
        <f t="shared" si="289"/>
        <v>5</v>
      </c>
      <c r="CS240" s="170">
        <f t="shared" si="260"/>
        <v>9</v>
      </c>
      <c r="CT240" s="23">
        <f t="shared" si="261"/>
        <v>12</v>
      </c>
      <c r="CU240" s="171">
        <f t="shared" si="262"/>
        <v>1</v>
      </c>
      <c r="CV240" s="23">
        <f t="shared" si="263"/>
        <v>11</v>
      </c>
      <c r="CW240" s="172">
        <f t="shared" si="264"/>
        <v>0</v>
      </c>
      <c r="CX240" s="24">
        <f t="shared" si="265"/>
        <v>10</v>
      </c>
      <c r="CY240" s="267">
        <f t="shared" si="266"/>
        <v>5</v>
      </c>
      <c r="CZ240" s="268">
        <f t="shared" si="267"/>
        <v>7</v>
      </c>
      <c r="DA240" s="267">
        <f t="shared" si="268"/>
        <v>0</v>
      </c>
      <c r="DB240" s="268">
        <f t="shared" si="269"/>
        <v>0</v>
      </c>
      <c r="DC240" s="173">
        <f t="shared" si="270"/>
        <v>1</v>
      </c>
      <c r="DD240" s="26">
        <f t="shared" si="271"/>
        <v>2</v>
      </c>
      <c r="DE240" s="173">
        <f t="shared" si="272"/>
        <v>0</v>
      </c>
      <c r="DF240" s="26">
        <f t="shared" si="273"/>
        <v>6</v>
      </c>
      <c r="DG240" s="326">
        <f t="shared" si="274"/>
        <v>3</v>
      </c>
      <c r="DH240" s="327">
        <f t="shared" si="275"/>
        <v>0</v>
      </c>
      <c r="DI240" s="172">
        <f t="shared" si="276"/>
        <v>4</v>
      </c>
      <c r="DJ240" s="24">
        <f t="shared" si="277"/>
        <v>0</v>
      </c>
      <c r="DK240" s="172"/>
      <c r="DL240" s="19">
        <f t="shared" si="278"/>
        <v>156</v>
      </c>
      <c r="DM240" s="19">
        <f t="shared" si="279"/>
        <v>27</v>
      </c>
      <c r="DN240" s="174">
        <f t="shared" si="280"/>
        <v>10</v>
      </c>
      <c r="DO240" s="278">
        <f t="shared" si="281"/>
        <v>87</v>
      </c>
      <c r="DP240" s="278">
        <f t="shared" si="282"/>
        <v>0</v>
      </c>
      <c r="DQ240" s="20">
        <f t="shared" si="283"/>
        <v>18</v>
      </c>
      <c r="DR240" s="20">
        <f t="shared" si="284"/>
        <v>6</v>
      </c>
      <c r="DS240" s="337">
        <f t="shared" si="285"/>
        <v>48</v>
      </c>
      <c r="DT240" s="174">
        <f t="shared" si="286"/>
        <v>64</v>
      </c>
      <c r="DU240" s="172">
        <f t="shared" si="287"/>
        <v>48</v>
      </c>
    </row>
    <row r="241" spans="1:125">
      <c r="A241" s="408" t="s">
        <v>736</v>
      </c>
      <c r="B241" s="408" t="s">
        <v>737</v>
      </c>
      <c r="C241" s="154">
        <f t="shared" si="234"/>
        <v>17</v>
      </c>
      <c r="D241" s="167">
        <f t="shared" si="235"/>
        <v>68</v>
      </c>
      <c r="E241" s="166" t="str">
        <f t="shared" si="236"/>
        <v>9C</v>
      </c>
      <c r="F241" s="367" t="str">
        <f t="shared" si="237"/>
        <v>1B</v>
      </c>
      <c r="G241" s="367" t="str">
        <f t="shared" si="238"/>
        <v>0C</v>
      </c>
      <c r="H241" s="367" t="str">
        <f t="shared" si="239"/>
        <v>57</v>
      </c>
      <c r="I241" s="367" t="str">
        <f t="shared" si="240"/>
        <v>00</v>
      </c>
      <c r="J241" s="367" t="str">
        <f t="shared" si="241"/>
        <v>11</v>
      </c>
      <c r="K241" s="367" t="str">
        <f t="shared" si="242"/>
        <v>06</v>
      </c>
      <c r="L241" s="367" t="str">
        <f t="shared" si="243"/>
        <v>31</v>
      </c>
      <c r="M241" s="367" t="str">
        <f t="shared" si="244"/>
        <v>4</v>
      </c>
      <c r="N241" s="367" t="str">
        <f t="shared" si="245"/>
        <v/>
      </c>
      <c r="O241" s="156" t="str">
        <f t="shared" si="246"/>
        <v/>
      </c>
      <c r="P241" s="157" t="str">
        <f t="shared" si="290"/>
        <v>1</v>
      </c>
      <c r="Q241" s="158" t="str">
        <f t="shared" si="290"/>
        <v>0</v>
      </c>
      <c r="R241" s="158" t="str">
        <f t="shared" si="290"/>
        <v>0</v>
      </c>
      <c r="S241" s="159" t="str">
        <f t="shared" si="290"/>
        <v>1</v>
      </c>
      <c r="T241" s="158" t="str">
        <f t="shared" si="290"/>
        <v>1</v>
      </c>
      <c r="U241" s="158" t="str">
        <f t="shared" si="290"/>
        <v>1</v>
      </c>
      <c r="V241" s="158" t="str">
        <f t="shared" si="290"/>
        <v>0</v>
      </c>
      <c r="W241" s="159" t="str">
        <f t="shared" si="290"/>
        <v>0</v>
      </c>
      <c r="X241" s="158" t="str">
        <f t="shared" si="291"/>
        <v>0</v>
      </c>
      <c r="Y241" s="158" t="str">
        <f t="shared" si="291"/>
        <v>0</v>
      </c>
      <c r="Z241" s="158" t="str">
        <f t="shared" si="291"/>
        <v>0</v>
      </c>
      <c r="AA241" s="159" t="str">
        <f t="shared" si="291"/>
        <v>1</v>
      </c>
      <c r="AB241" s="161" t="str">
        <f t="shared" si="291"/>
        <v>1</v>
      </c>
      <c r="AC241" s="161" t="str">
        <f t="shared" si="291"/>
        <v>0</v>
      </c>
      <c r="AD241" s="158" t="str">
        <f t="shared" si="291"/>
        <v>1</v>
      </c>
      <c r="AE241" s="159" t="str">
        <f t="shared" si="291"/>
        <v>1</v>
      </c>
      <c r="AF241" s="367" t="str">
        <f t="shared" si="292"/>
        <v>0</v>
      </c>
      <c r="AG241" s="162" t="str">
        <f t="shared" si="292"/>
        <v>0</v>
      </c>
      <c r="AH241" s="163" t="str">
        <f t="shared" si="292"/>
        <v>0</v>
      </c>
      <c r="AI241" s="165" t="str">
        <f t="shared" si="292"/>
        <v>0</v>
      </c>
      <c r="AJ241" s="164" t="str">
        <f t="shared" si="292"/>
        <v>1</v>
      </c>
      <c r="AK241" s="164" t="str">
        <f t="shared" si="292"/>
        <v>1</v>
      </c>
      <c r="AL241" s="289" t="str">
        <f t="shared" si="292"/>
        <v>0</v>
      </c>
      <c r="AM241" s="165" t="str">
        <f t="shared" si="292"/>
        <v>0</v>
      </c>
      <c r="AN241" s="230" t="str">
        <f t="shared" si="293"/>
        <v>0</v>
      </c>
      <c r="AO241" s="230" t="str">
        <f t="shared" si="293"/>
        <v>1</v>
      </c>
      <c r="AP241" s="230" t="str">
        <f t="shared" si="293"/>
        <v>0</v>
      </c>
      <c r="AQ241" s="231" t="str">
        <f t="shared" si="293"/>
        <v>1</v>
      </c>
      <c r="AR241" s="230" t="str">
        <f t="shared" si="293"/>
        <v>0</v>
      </c>
      <c r="AS241" s="230" t="str">
        <f t="shared" si="293"/>
        <v>1</v>
      </c>
      <c r="AT241" s="230" t="str">
        <f t="shared" si="293"/>
        <v>1</v>
      </c>
      <c r="AU241" s="231" t="str">
        <f t="shared" si="293"/>
        <v>1</v>
      </c>
      <c r="AV241" s="230" t="str">
        <f t="shared" si="294"/>
        <v>0</v>
      </c>
      <c r="AW241" s="232" t="str">
        <f t="shared" si="294"/>
        <v>0</v>
      </c>
      <c r="AX241" s="232" t="str">
        <f t="shared" si="294"/>
        <v>0</v>
      </c>
      <c r="AY241" s="233" t="str">
        <f t="shared" si="294"/>
        <v>0</v>
      </c>
      <c r="AZ241" s="232" t="str">
        <f t="shared" si="294"/>
        <v>0</v>
      </c>
      <c r="BA241" s="232" t="str">
        <f t="shared" si="294"/>
        <v>0</v>
      </c>
      <c r="BB241" s="232" t="str">
        <f t="shared" si="294"/>
        <v>0</v>
      </c>
      <c r="BC241" s="233" t="str">
        <f t="shared" si="294"/>
        <v>0</v>
      </c>
      <c r="BD241" s="168" t="str">
        <f t="shared" si="295"/>
        <v>0</v>
      </c>
      <c r="BE241" s="168" t="str">
        <f t="shared" si="295"/>
        <v>0</v>
      </c>
      <c r="BF241" s="168" t="str">
        <f t="shared" si="295"/>
        <v>0</v>
      </c>
      <c r="BG241" s="169" t="str">
        <f t="shared" si="295"/>
        <v>1</v>
      </c>
      <c r="BH241" s="168" t="str">
        <f t="shared" si="295"/>
        <v>0</v>
      </c>
      <c r="BI241" s="168" t="str">
        <f t="shared" si="295"/>
        <v>0</v>
      </c>
      <c r="BJ241" s="168" t="str">
        <f t="shared" si="295"/>
        <v>0</v>
      </c>
      <c r="BK241" s="169" t="str">
        <f t="shared" si="295"/>
        <v>1</v>
      </c>
      <c r="BL241" s="168" t="str">
        <f t="shared" si="296"/>
        <v>0</v>
      </c>
      <c r="BM241" s="168" t="str">
        <f t="shared" si="296"/>
        <v>0</v>
      </c>
      <c r="BN241" s="168" t="str">
        <f t="shared" si="296"/>
        <v>0</v>
      </c>
      <c r="BO241" s="169" t="str">
        <f t="shared" si="296"/>
        <v>0</v>
      </c>
      <c r="BP241" s="168" t="str">
        <f t="shared" si="296"/>
        <v>0</v>
      </c>
      <c r="BQ241" s="168" t="str">
        <f t="shared" si="296"/>
        <v>1</v>
      </c>
      <c r="BR241" s="168" t="str">
        <f t="shared" si="296"/>
        <v>1</v>
      </c>
      <c r="BS241" s="169" t="str">
        <f t="shared" si="296"/>
        <v>0</v>
      </c>
      <c r="BT241" s="302" t="str">
        <f t="shared" si="297"/>
        <v>0</v>
      </c>
      <c r="BU241" s="302" t="str">
        <f t="shared" si="297"/>
        <v>0</v>
      </c>
      <c r="BV241" s="302" t="str">
        <f t="shared" si="297"/>
        <v>1</v>
      </c>
      <c r="BW241" s="303" t="str">
        <f t="shared" si="297"/>
        <v>1</v>
      </c>
      <c r="BX241" s="302" t="str">
        <f t="shared" si="297"/>
        <v>0</v>
      </c>
      <c r="BY241" s="302" t="str">
        <f t="shared" si="297"/>
        <v>0</v>
      </c>
      <c r="BZ241" s="302" t="str">
        <f t="shared" si="297"/>
        <v>0</v>
      </c>
      <c r="CA241" s="303" t="str">
        <f t="shared" si="297"/>
        <v>1</v>
      </c>
      <c r="CB241" s="164" t="str">
        <f t="shared" si="298"/>
        <v>0</v>
      </c>
      <c r="CC241" s="289" t="str">
        <f t="shared" si="298"/>
        <v>1</v>
      </c>
      <c r="CD241" s="340" t="str">
        <f t="shared" si="298"/>
        <v>0</v>
      </c>
      <c r="CE241" s="341" t="str">
        <f t="shared" si="298"/>
        <v>0</v>
      </c>
      <c r="CF241" s="340" t="str">
        <f t="shared" si="298"/>
        <v>0</v>
      </c>
      <c r="CG241" s="340" t="str">
        <f t="shared" si="298"/>
        <v>0</v>
      </c>
      <c r="CH241" s="340" t="str">
        <f t="shared" si="298"/>
        <v>0</v>
      </c>
      <c r="CI241" s="341" t="str">
        <f t="shared" si="298"/>
        <v>0</v>
      </c>
      <c r="CL241" s="32" t="str">
        <f t="shared" si="288"/>
        <v>9C1B</v>
      </c>
      <c r="CM241" s="285">
        <f t="shared" si="256"/>
        <v>87</v>
      </c>
      <c r="CN241" s="285">
        <f t="shared" si="257"/>
        <v>97</v>
      </c>
      <c r="CO241" s="142">
        <f t="shared" si="258"/>
        <v>65.3</v>
      </c>
      <c r="CP241" s="142">
        <f t="shared" si="259"/>
        <v>18.5</v>
      </c>
      <c r="CQ241" s="154">
        <f t="shared" si="289"/>
        <v>6</v>
      </c>
      <c r="CS241" s="170">
        <f t="shared" si="260"/>
        <v>9</v>
      </c>
      <c r="CT241" s="23">
        <f t="shared" si="261"/>
        <v>12</v>
      </c>
      <c r="CU241" s="171">
        <f t="shared" si="262"/>
        <v>1</v>
      </c>
      <c r="CV241" s="23">
        <f t="shared" si="263"/>
        <v>11</v>
      </c>
      <c r="CW241" s="172">
        <f t="shared" si="264"/>
        <v>0</v>
      </c>
      <c r="CX241" s="24">
        <f t="shared" si="265"/>
        <v>12</v>
      </c>
      <c r="CY241" s="267">
        <f t="shared" si="266"/>
        <v>5</v>
      </c>
      <c r="CZ241" s="268">
        <f t="shared" si="267"/>
        <v>7</v>
      </c>
      <c r="DA241" s="267">
        <f t="shared" si="268"/>
        <v>0</v>
      </c>
      <c r="DB241" s="268">
        <f t="shared" si="269"/>
        <v>0</v>
      </c>
      <c r="DC241" s="173">
        <f t="shared" si="270"/>
        <v>1</v>
      </c>
      <c r="DD241" s="26">
        <f t="shared" si="271"/>
        <v>1</v>
      </c>
      <c r="DE241" s="173">
        <f t="shared" si="272"/>
        <v>0</v>
      </c>
      <c r="DF241" s="26">
        <f t="shared" si="273"/>
        <v>6</v>
      </c>
      <c r="DG241" s="326">
        <f t="shared" si="274"/>
        <v>3</v>
      </c>
      <c r="DH241" s="327">
        <f t="shared" si="275"/>
        <v>1</v>
      </c>
      <c r="DI241" s="172">
        <f t="shared" si="276"/>
        <v>4</v>
      </c>
      <c r="DJ241" s="24">
        <f t="shared" si="277"/>
        <v>0</v>
      </c>
      <c r="DK241" s="172"/>
      <c r="DL241" s="19">
        <f t="shared" si="278"/>
        <v>156</v>
      </c>
      <c r="DM241" s="19">
        <f t="shared" si="279"/>
        <v>27</v>
      </c>
      <c r="DN241" s="174">
        <f t="shared" si="280"/>
        <v>12</v>
      </c>
      <c r="DO241" s="278">
        <f t="shared" si="281"/>
        <v>87</v>
      </c>
      <c r="DP241" s="278">
        <f t="shared" si="282"/>
        <v>0</v>
      </c>
      <c r="DQ241" s="20">
        <f t="shared" si="283"/>
        <v>17</v>
      </c>
      <c r="DR241" s="20">
        <f t="shared" si="284"/>
        <v>6</v>
      </c>
      <c r="DS241" s="337">
        <f t="shared" si="285"/>
        <v>49</v>
      </c>
      <c r="DT241" s="174">
        <f t="shared" si="286"/>
        <v>64</v>
      </c>
      <c r="DU241" s="172">
        <f t="shared" si="287"/>
        <v>49</v>
      </c>
    </row>
    <row r="242" spans="1:125">
      <c r="A242" s="408" t="s">
        <v>738</v>
      </c>
      <c r="B242" s="408" t="s">
        <v>739</v>
      </c>
      <c r="C242" s="154">
        <f t="shared" si="234"/>
        <v>17</v>
      </c>
      <c r="D242" s="167">
        <f t="shared" si="235"/>
        <v>68</v>
      </c>
      <c r="E242" s="166" t="str">
        <f t="shared" si="236"/>
        <v>9C</v>
      </c>
      <c r="F242" s="367" t="str">
        <f t="shared" si="237"/>
        <v>1B</v>
      </c>
      <c r="G242" s="367" t="str">
        <f t="shared" si="238"/>
        <v>00</v>
      </c>
      <c r="H242" s="367" t="str">
        <f t="shared" si="239"/>
        <v>57</v>
      </c>
      <c r="I242" s="367" t="str">
        <f t="shared" si="240"/>
        <v>00</v>
      </c>
      <c r="J242" s="367" t="str">
        <f t="shared" si="241"/>
        <v>10</v>
      </c>
      <c r="K242" s="367" t="str">
        <f t="shared" si="242"/>
        <v>06</v>
      </c>
      <c r="L242" s="367" t="str">
        <f t="shared" si="243"/>
        <v>24</v>
      </c>
      <c r="M242" s="367" t="str">
        <f t="shared" si="244"/>
        <v>4</v>
      </c>
      <c r="N242" s="367" t="str">
        <f t="shared" si="245"/>
        <v/>
      </c>
      <c r="O242" s="156" t="str">
        <f t="shared" si="246"/>
        <v/>
      </c>
      <c r="P242" s="157" t="str">
        <f t="shared" si="290"/>
        <v>1</v>
      </c>
      <c r="Q242" s="158" t="str">
        <f t="shared" si="290"/>
        <v>0</v>
      </c>
      <c r="R242" s="158" t="str">
        <f t="shared" si="290"/>
        <v>0</v>
      </c>
      <c r="S242" s="159" t="str">
        <f t="shared" si="290"/>
        <v>1</v>
      </c>
      <c r="T242" s="158" t="str">
        <f t="shared" si="290"/>
        <v>1</v>
      </c>
      <c r="U242" s="158" t="str">
        <f t="shared" si="290"/>
        <v>1</v>
      </c>
      <c r="V242" s="158" t="str">
        <f t="shared" si="290"/>
        <v>0</v>
      </c>
      <c r="W242" s="159" t="str">
        <f t="shared" si="290"/>
        <v>0</v>
      </c>
      <c r="X242" s="158" t="str">
        <f t="shared" si="291"/>
        <v>0</v>
      </c>
      <c r="Y242" s="158" t="str">
        <f t="shared" si="291"/>
        <v>0</v>
      </c>
      <c r="Z242" s="158" t="str">
        <f t="shared" si="291"/>
        <v>0</v>
      </c>
      <c r="AA242" s="159" t="str">
        <f t="shared" si="291"/>
        <v>1</v>
      </c>
      <c r="AB242" s="161" t="str">
        <f t="shared" si="291"/>
        <v>1</v>
      </c>
      <c r="AC242" s="161" t="str">
        <f t="shared" si="291"/>
        <v>0</v>
      </c>
      <c r="AD242" s="158" t="str">
        <f t="shared" si="291"/>
        <v>1</v>
      </c>
      <c r="AE242" s="159" t="str">
        <f t="shared" si="291"/>
        <v>1</v>
      </c>
      <c r="AF242" s="367" t="str">
        <f t="shared" si="292"/>
        <v>0</v>
      </c>
      <c r="AG242" s="162" t="str">
        <f t="shared" si="292"/>
        <v>0</v>
      </c>
      <c r="AH242" s="163" t="str">
        <f t="shared" si="292"/>
        <v>0</v>
      </c>
      <c r="AI242" s="165" t="str">
        <f t="shared" si="292"/>
        <v>0</v>
      </c>
      <c r="AJ242" s="164" t="str">
        <f t="shared" si="292"/>
        <v>0</v>
      </c>
      <c r="AK242" s="164" t="str">
        <f t="shared" si="292"/>
        <v>0</v>
      </c>
      <c r="AL242" s="289" t="str">
        <f t="shared" si="292"/>
        <v>0</v>
      </c>
      <c r="AM242" s="165" t="str">
        <f t="shared" si="292"/>
        <v>0</v>
      </c>
      <c r="AN242" s="230" t="str">
        <f t="shared" si="293"/>
        <v>0</v>
      </c>
      <c r="AO242" s="230" t="str">
        <f t="shared" si="293"/>
        <v>1</v>
      </c>
      <c r="AP242" s="230" t="str">
        <f t="shared" si="293"/>
        <v>0</v>
      </c>
      <c r="AQ242" s="231" t="str">
        <f t="shared" si="293"/>
        <v>1</v>
      </c>
      <c r="AR242" s="230" t="str">
        <f t="shared" si="293"/>
        <v>0</v>
      </c>
      <c r="AS242" s="230" t="str">
        <f t="shared" si="293"/>
        <v>1</v>
      </c>
      <c r="AT242" s="230" t="str">
        <f t="shared" si="293"/>
        <v>1</v>
      </c>
      <c r="AU242" s="231" t="str">
        <f t="shared" si="293"/>
        <v>1</v>
      </c>
      <c r="AV242" s="230" t="str">
        <f t="shared" si="294"/>
        <v>0</v>
      </c>
      <c r="AW242" s="232" t="str">
        <f t="shared" si="294"/>
        <v>0</v>
      </c>
      <c r="AX242" s="232" t="str">
        <f t="shared" si="294"/>
        <v>0</v>
      </c>
      <c r="AY242" s="233" t="str">
        <f t="shared" si="294"/>
        <v>0</v>
      </c>
      <c r="AZ242" s="232" t="str">
        <f t="shared" si="294"/>
        <v>0</v>
      </c>
      <c r="BA242" s="232" t="str">
        <f t="shared" si="294"/>
        <v>0</v>
      </c>
      <c r="BB242" s="232" t="str">
        <f t="shared" si="294"/>
        <v>0</v>
      </c>
      <c r="BC242" s="233" t="str">
        <f t="shared" si="294"/>
        <v>0</v>
      </c>
      <c r="BD242" s="168" t="str">
        <f t="shared" si="295"/>
        <v>0</v>
      </c>
      <c r="BE242" s="168" t="str">
        <f t="shared" si="295"/>
        <v>0</v>
      </c>
      <c r="BF242" s="168" t="str">
        <f t="shared" si="295"/>
        <v>0</v>
      </c>
      <c r="BG242" s="169" t="str">
        <f t="shared" si="295"/>
        <v>1</v>
      </c>
      <c r="BH242" s="168" t="str">
        <f t="shared" si="295"/>
        <v>0</v>
      </c>
      <c r="BI242" s="168" t="str">
        <f t="shared" si="295"/>
        <v>0</v>
      </c>
      <c r="BJ242" s="168" t="str">
        <f t="shared" si="295"/>
        <v>0</v>
      </c>
      <c r="BK242" s="169" t="str">
        <f t="shared" si="295"/>
        <v>0</v>
      </c>
      <c r="BL242" s="168" t="str">
        <f t="shared" si="296"/>
        <v>0</v>
      </c>
      <c r="BM242" s="168" t="str">
        <f t="shared" si="296"/>
        <v>0</v>
      </c>
      <c r="BN242" s="168" t="str">
        <f t="shared" si="296"/>
        <v>0</v>
      </c>
      <c r="BO242" s="169" t="str">
        <f t="shared" si="296"/>
        <v>0</v>
      </c>
      <c r="BP242" s="168" t="str">
        <f t="shared" si="296"/>
        <v>0</v>
      </c>
      <c r="BQ242" s="168" t="str">
        <f t="shared" si="296"/>
        <v>1</v>
      </c>
      <c r="BR242" s="168" t="str">
        <f t="shared" si="296"/>
        <v>1</v>
      </c>
      <c r="BS242" s="169" t="str">
        <f t="shared" si="296"/>
        <v>0</v>
      </c>
      <c r="BT242" s="302" t="str">
        <f t="shared" si="297"/>
        <v>0</v>
      </c>
      <c r="BU242" s="302" t="str">
        <f t="shared" si="297"/>
        <v>0</v>
      </c>
      <c r="BV242" s="302" t="str">
        <f t="shared" si="297"/>
        <v>1</v>
      </c>
      <c r="BW242" s="303" t="str">
        <f t="shared" si="297"/>
        <v>0</v>
      </c>
      <c r="BX242" s="302" t="str">
        <f t="shared" si="297"/>
        <v>0</v>
      </c>
      <c r="BY242" s="302" t="str">
        <f t="shared" si="297"/>
        <v>1</v>
      </c>
      <c r="BZ242" s="302" t="str">
        <f t="shared" si="297"/>
        <v>0</v>
      </c>
      <c r="CA242" s="303" t="str">
        <f t="shared" si="297"/>
        <v>0</v>
      </c>
      <c r="CB242" s="164" t="str">
        <f t="shared" si="298"/>
        <v>0</v>
      </c>
      <c r="CC242" s="289" t="str">
        <f t="shared" si="298"/>
        <v>1</v>
      </c>
      <c r="CD242" s="340" t="str">
        <f t="shared" si="298"/>
        <v>0</v>
      </c>
      <c r="CE242" s="341" t="str">
        <f t="shared" si="298"/>
        <v>0</v>
      </c>
      <c r="CF242" s="340" t="str">
        <f t="shared" si="298"/>
        <v>0</v>
      </c>
      <c r="CG242" s="340" t="str">
        <f t="shared" si="298"/>
        <v>0</v>
      </c>
      <c r="CH242" s="340" t="str">
        <f t="shared" si="298"/>
        <v>0</v>
      </c>
      <c r="CI242" s="341" t="str">
        <f t="shared" si="298"/>
        <v>0</v>
      </c>
      <c r="CL242" s="32" t="str">
        <f t="shared" si="288"/>
        <v>9C1B</v>
      </c>
      <c r="CM242" s="285">
        <f t="shared" si="256"/>
        <v>87</v>
      </c>
      <c r="CN242" s="285">
        <f t="shared" si="257"/>
        <v>97</v>
      </c>
      <c r="CO242" s="142">
        <f t="shared" si="258"/>
        <v>65.2</v>
      </c>
      <c r="CP242" s="142">
        <f t="shared" si="259"/>
        <v>18.444444444444443</v>
      </c>
      <c r="CQ242" s="154">
        <f t="shared" si="289"/>
        <v>0</v>
      </c>
      <c r="CS242" s="170">
        <f t="shared" si="260"/>
        <v>9</v>
      </c>
      <c r="CT242" s="23">
        <f t="shared" si="261"/>
        <v>12</v>
      </c>
      <c r="CU242" s="171">
        <f t="shared" si="262"/>
        <v>1</v>
      </c>
      <c r="CV242" s="23">
        <f t="shared" si="263"/>
        <v>11</v>
      </c>
      <c r="CW242" s="172">
        <f t="shared" si="264"/>
        <v>0</v>
      </c>
      <c r="CX242" s="24">
        <f t="shared" si="265"/>
        <v>0</v>
      </c>
      <c r="CY242" s="267">
        <f t="shared" si="266"/>
        <v>5</v>
      </c>
      <c r="CZ242" s="268">
        <f t="shared" si="267"/>
        <v>7</v>
      </c>
      <c r="DA242" s="267">
        <f t="shared" si="268"/>
        <v>0</v>
      </c>
      <c r="DB242" s="268">
        <f t="shared" si="269"/>
        <v>0</v>
      </c>
      <c r="DC242" s="173">
        <f t="shared" si="270"/>
        <v>1</v>
      </c>
      <c r="DD242" s="26">
        <f t="shared" si="271"/>
        <v>0</v>
      </c>
      <c r="DE242" s="173">
        <f t="shared" si="272"/>
        <v>0</v>
      </c>
      <c r="DF242" s="26">
        <f t="shared" si="273"/>
        <v>6</v>
      </c>
      <c r="DG242" s="326">
        <f t="shared" si="274"/>
        <v>2</v>
      </c>
      <c r="DH242" s="327">
        <f t="shared" si="275"/>
        <v>4</v>
      </c>
      <c r="DI242" s="172">
        <f t="shared" si="276"/>
        <v>4</v>
      </c>
      <c r="DJ242" s="24">
        <f t="shared" si="277"/>
        <v>0</v>
      </c>
      <c r="DK242" s="172"/>
      <c r="DL242" s="19">
        <f t="shared" si="278"/>
        <v>156</v>
      </c>
      <c r="DM242" s="19">
        <f t="shared" si="279"/>
        <v>27</v>
      </c>
      <c r="DN242" s="174">
        <f t="shared" si="280"/>
        <v>0</v>
      </c>
      <c r="DO242" s="278">
        <f t="shared" si="281"/>
        <v>87</v>
      </c>
      <c r="DP242" s="278">
        <f t="shared" si="282"/>
        <v>0</v>
      </c>
      <c r="DQ242" s="20">
        <f t="shared" si="283"/>
        <v>16</v>
      </c>
      <c r="DR242" s="20">
        <f t="shared" si="284"/>
        <v>6</v>
      </c>
      <c r="DS242" s="337">
        <f t="shared" si="285"/>
        <v>36</v>
      </c>
      <c r="DT242" s="174">
        <f t="shared" si="286"/>
        <v>64</v>
      </c>
      <c r="DU242" s="172">
        <f t="shared" si="287"/>
        <v>36</v>
      </c>
    </row>
    <row r="243" spans="1:125">
      <c r="A243" s="408" t="s">
        <v>740</v>
      </c>
      <c r="B243" s="408" t="s">
        <v>741</v>
      </c>
      <c r="C243" s="154">
        <f t="shared" si="234"/>
        <v>17</v>
      </c>
      <c r="D243" s="167">
        <f t="shared" si="235"/>
        <v>68</v>
      </c>
      <c r="E243" s="166" t="str">
        <f t="shared" si="236"/>
        <v>9C</v>
      </c>
      <c r="F243" s="367" t="str">
        <f t="shared" si="237"/>
        <v>1B</v>
      </c>
      <c r="G243" s="367" t="str">
        <f t="shared" si="238"/>
        <v>04</v>
      </c>
      <c r="H243" s="367" t="str">
        <f t="shared" si="239"/>
        <v>57</v>
      </c>
      <c r="I243" s="367" t="str">
        <f t="shared" si="240"/>
        <v>00</v>
      </c>
      <c r="J243" s="367" t="str">
        <f t="shared" si="241"/>
        <v>10</v>
      </c>
      <c r="K243" s="367" t="str">
        <f t="shared" si="242"/>
        <v>06</v>
      </c>
      <c r="L243" s="367" t="str">
        <f t="shared" si="243"/>
        <v>28</v>
      </c>
      <c r="M243" s="367" t="str">
        <f t="shared" si="244"/>
        <v>4</v>
      </c>
      <c r="N243" s="367" t="str">
        <f t="shared" si="245"/>
        <v/>
      </c>
      <c r="O243" s="156" t="str">
        <f t="shared" si="246"/>
        <v/>
      </c>
      <c r="P243" s="157" t="str">
        <f t="shared" si="290"/>
        <v>1</v>
      </c>
      <c r="Q243" s="158" t="str">
        <f t="shared" si="290"/>
        <v>0</v>
      </c>
      <c r="R243" s="158" t="str">
        <f t="shared" si="290"/>
        <v>0</v>
      </c>
      <c r="S243" s="159" t="str">
        <f t="shared" si="290"/>
        <v>1</v>
      </c>
      <c r="T243" s="158" t="str">
        <f t="shared" si="290"/>
        <v>1</v>
      </c>
      <c r="U243" s="158" t="str">
        <f t="shared" si="290"/>
        <v>1</v>
      </c>
      <c r="V243" s="158" t="str">
        <f t="shared" si="290"/>
        <v>0</v>
      </c>
      <c r="W243" s="159" t="str">
        <f t="shared" si="290"/>
        <v>0</v>
      </c>
      <c r="X243" s="158" t="str">
        <f t="shared" si="291"/>
        <v>0</v>
      </c>
      <c r="Y243" s="158" t="str">
        <f t="shared" si="291"/>
        <v>0</v>
      </c>
      <c r="Z243" s="158" t="str">
        <f t="shared" si="291"/>
        <v>0</v>
      </c>
      <c r="AA243" s="159" t="str">
        <f t="shared" si="291"/>
        <v>1</v>
      </c>
      <c r="AB243" s="161" t="str">
        <f t="shared" si="291"/>
        <v>1</v>
      </c>
      <c r="AC243" s="161" t="str">
        <f t="shared" si="291"/>
        <v>0</v>
      </c>
      <c r="AD243" s="158" t="str">
        <f t="shared" si="291"/>
        <v>1</v>
      </c>
      <c r="AE243" s="159" t="str">
        <f t="shared" si="291"/>
        <v>1</v>
      </c>
      <c r="AF243" s="367" t="str">
        <f t="shared" si="292"/>
        <v>0</v>
      </c>
      <c r="AG243" s="162" t="str">
        <f t="shared" si="292"/>
        <v>0</v>
      </c>
      <c r="AH243" s="163" t="str">
        <f t="shared" si="292"/>
        <v>0</v>
      </c>
      <c r="AI243" s="165" t="str">
        <f t="shared" si="292"/>
        <v>0</v>
      </c>
      <c r="AJ243" s="164" t="str">
        <f t="shared" si="292"/>
        <v>0</v>
      </c>
      <c r="AK243" s="164" t="str">
        <f t="shared" si="292"/>
        <v>1</v>
      </c>
      <c r="AL243" s="289" t="str">
        <f t="shared" si="292"/>
        <v>0</v>
      </c>
      <c r="AM243" s="165" t="str">
        <f t="shared" si="292"/>
        <v>0</v>
      </c>
      <c r="AN243" s="230" t="str">
        <f t="shared" si="293"/>
        <v>0</v>
      </c>
      <c r="AO243" s="230" t="str">
        <f t="shared" si="293"/>
        <v>1</v>
      </c>
      <c r="AP243" s="230" t="str">
        <f t="shared" si="293"/>
        <v>0</v>
      </c>
      <c r="AQ243" s="231" t="str">
        <f t="shared" si="293"/>
        <v>1</v>
      </c>
      <c r="AR243" s="230" t="str">
        <f t="shared" si="293"/>
        <v>0</v>
      </c>
      <c r="AS243" s="230" t="str">
        <f t="shared" si="293"/>
        <v>1</v>
      </c>
      <c r="AT243" s="230" t="str">
        <f t="shared" si="293"/>
        <v>1</v>
      </c>
      <c r="AU243" s="231" t="str">
        <f t="shared" si="293"/>
        <v>1</v>
      </c>
      <c r="AV243" s="230" t="str">
        <f t="shared" si="294"/>
        <v>0</v>
      </c>
      <c r="AW243" s="232" t="str">
        <f t="shared" si="294"/>
        <v>0</v>
      </c>
      <c r="AX243" s="232" t="str">
        <f t="shared" si="294"/>
        <v>0</v>
      </c>
      <c r="AY243" s="233" t="str">
        <f t="shared" si="294"/>
        <v>0</v>
      </c>
      <c r="AZ243" s="232" t="str">
        <f t="shared" si="294"/>
        <v>0</v>
      </c>
      <c r="BA243" s="232" t="str">
        <f t="shared" si="294"/>
        <v>0</v>
      </c>
      <c r="BB243" s="232" t="str">
        <f t="shared" si="294"/>
        <v>0</v>
      </c>
      <c r="BC243" s="233" t="str">
        <f t="shared" si="294"/>
        <v>0</v>
      </c>
      <c r="BD243" s="168" t="str">
        <f t="shared" si="295"/>
        <v>0</v>
      </c>
      <c r="BE243" s="168" t="str">
        <f t="shared" si="295"/>
        <v>0</v>
      </c>
      <c r="BF243" s="168" t="str">
        <f t="shared" si="295"/>
        <v>0</v>
      </c>
      <c r="BG243" s="169" t="str">
        <f t="shared" si="295"/>
        <v>1</v>
      </c>
      <c r="BH243" s="168" t="str">
        <f t="shared" si="295"/>
        <v>0</v>
      </c>
      <c r="BI243" s="168" t="str">
        <f t="shared" si="295"/>
        <v>0</v>
      </c>
      <c r="BJ243" s="168" t="str">
        <f t="shared" si="295"/>
        <v>0</v>
      </c>
      <c r="BK243" s="169" t="str">
        <f t="shared" si="295"/>
        <v>0</v>
      </c>
      <c r="BL243" s="168" t="str">
        <f t="shared" si="296"/>
        <v>0</v>
      </c>
      <c r="BM243" s="168" t="str">
        <f t="shared" si="296"/>
        <v>0</v>
      </c>
      <c r="BN243" s="168" t="str">
        <f t="shared" si="296"/>
        <v>0</v>
      </c>
      <c r="BO243" s="169" t="str">
        <f t="shared" si="296"/>
        <v>0</v>
      </c>
      <c r="BP243" s="168" t="str">
        <f t="shared" si="296"/>
        <v>0</v>
      </c>
      <c r="BQ243" s="168" t="str">
        <f t="shared" si="296"/>
        <v>1</v>
      </c>
      <c r="BR243" s="168" t="str">
        <f t="shared" si="296"/>
        <v>1</v>
      </c>
      <c r="BS243" s="169" t="str">
        <f t="shared" si="296"/>
        <v>0</v>
      </c>
      <c r="BT243" s="302" t="str">
        <f t="shared" si="297"/>
        <v>0</v>
      </c>
      <c r="BU243" s="302" t="str">
        <f t="shared" si="297"/>
        <v>0</v>
      </c>
      <c r="BV243" s="302" t="str">
        <f t="shared" si="297"/>
        <v>1</v>
      </c>
      <c r="BW243" s="303" t="str">
        <f t="shared" si="297"/>
        <v>0</v>
      </c>
      <c r="BX243" s="302" t="str">
        <f t="shared" si="297"/>
        <v>1</v>
      </c>
      <c r="BY243" s="302" t="str">
        <f t="shared" si="297"/>
        <v>0</v>
      </c>
      <c r="BZ243" s="302" t="str">
        <f t="shared" si="297"/>
        <v>0</v>
      </c>
      <c r="CA243" s="303" t="str">
        <f t="shared" si="297"/>
        <v>0</v>
      </c>
      <c r="CB243" s="164" t="str">
        <f t="shared" si="298"/>
        <v>0</v>
      </c>
      <c r="CC243" s="289" t="str">
        <f t="shared" si="298"/>
        <v>1</v>
      </c>
      <c r="CD243" s="340" t="str">
        <f t="shared" si="298"/>
        <v>0</v>
      </c>
      <c r="CE243" s="341" t="str">
        <f t="shared" si="298"/>
        <v>0</v>
      </c>
      <c r="CF243" s="340" t="str">
        <f t="shared" si="298"/>
        <v>0</v>
      </c>
      <c r="CG243" s="340" t="str">
        <f t="shared" si="298"/>
        <v>0</v>
      </c>
      <c r="CH243" s="340" t="str">
        <f t="shared" si="298"/>
        <v>0</v>
      </c>
      <c r="CI243" s="341" t="str">
        <f t="shared" si="298"/>
        <v>0</v>
      </c>
      <c r="CL243" s="32" t="str">
        <f t="shared" si="288"/>
        <v>9C1B</v>
      </c>
      <c r="CM243" s="285">
        <f t="shared" si="256"/>
        <v>87</v>
      </c>
      <c r="CN243" s="285">
        <f t="shared" si="257"/>
        <v>97</v>
      </c>
      <c r="CO243" s="142">
        <f t="shared" si="258"/>
        <v>65.2</v>
      </c>
      <c r="CP243" s="142">
        <f t="shared" si="259"/>
        <v>18.444444444444443</v>
      </c>
      <c r="CQ243" s="154">
        <f t="shared" si="289"/>
        <v>2</v>
      </c>
      <c r="CS243" s="170">
        <f t="shared" si="260"/>
        <v>9</v>
      </c>
      <c r="CT243" s="23">
        <f t="shared" si="261"/>
        <v>12</v>
      </c>
      <c r="CU243" s="171">
        <f t="shared" si="262"/>
        <v>1</v>
      </c>
      <c r="CV243" s="23">
        <f t="shared" si="263"/>
        <v>11</v>
      </c>
      <c r="CW243" s="172">
        <f t="shared" si="264"/>
        <v>0</v>
      </c>
      <c r="CX243" s="24">
        <f t="shared" si="265"/>
        <v>4</v>
      </c>
      <c r="CY243" s="267">
        <f t="shared" si="266"/>
        <v>5</v>
      </c>
      <c r="CZ243" s="268">
        <f t="shared" si="267"/>
        <v>7</v>
      </c>
      <c r="DA243" s="267">
        <f t="shared" si="268"/>
        <v>0</v>
      </c>
      <c r="DB243" s="268">
        <f t="shared" si="269"/>
        <v>0</v>
      </c>
      <c r="DC243" s="173">
        <f t="shared" si="270"/>
        <v>1</v>
      </c>
      <c r="DD243" s="26">
        <f t="shared" si="271"/>
        <v>0</v>
      </c>
      <c r="DE243" s="173">
        <f t="shared" si="272"/>
        <v>0</v>
      </c>
      <c r="DF243" s="26">
        <f t="shared" si="273"/>
        <v>6</v>
      </c>
      <c r="DG243" s="326">
        <f t="shared" si="274"/>
        <v>2</v>
      </c>
      <c r="DH243" s="327">
        <f t="shared" si="275"/>
        <v>8</v>
      </c>
      <c r="DI243" s="172">
        <f t="shared" si="276"/>
        <v>4</v>
      </c>
      <c r="DJ243" s="24">
        <f t="shared" si="277"/>
        <v>0</v>
      </c>
      <c r="DK243" s="172"/>
      <c r="DL243" s="19">
        <f t="shared" si="278"/>
        <v>156</v>
      </c>
      <c r="DM243" s="19">
        <f t="shared" si="279"/>
        <v>27</v>
      </c>
      <c r="DN243" s="174">
        <f t="shared" si="280"/>
        <v>4</v>
      </c>
      <c r="DO243" s="278">
        <f t="shared" si="281"/>
        <v>87</v>
      </c>
      <c r="DP243" s="278">
        <f t="shared" si="282"/>
        <v>0</v>
      </c>
      <c r="DQ243" s="20">
        <f t="shared" si="283"/>
        <v>16</v>
      </c>
      <c r="DR243" s="20">
        <f t="shared" si="284"/>
        <v>6</v>
      </c>
      <c r="DS243" s="337">
        <f t="shared" si="285"/>
        <v>40</v>
      </c>
      <c r="DT243" s="174">
        <f t="shared" si="286"/>
        <v>64</v>
      </c>
      <c r="DU243" s="172">
        <f t="shared" si="287"/>
        <v>40</v>
      </c>
    </row>
    <row r="244" spans="1:125">
      <c r="A244" s="408" t="s">
        <v>742</v>
      </c>
      <c r="B244" s="408" t="s">
        <v>743</v>
      </c>
      <c r="C244" s="154">
        <f t="shared" si="234"/>
        <v>17</v>
      </c>
      <c r="D244" s="167">
        <f t="shared" si="235"/>
        <v>68</v>
      </c>
      <c r="E244" s="166" t="str">
        <f t="shared" si="236"/>
        <v>9C</v>
      </c>
      <c r="F244" s="367" t="str">
        <f t="shared" si="237"/>
        <v>1B</v>
      </c>
      <c r="G244" s="367" t="str">
        <f t="shared" si="238"/>
        <v>0A</v>
      </c>
      <c r="H244" s="367" t="str">
        <f t="shared" si="239"/>
        <v>57</v>
      </c>
      <c r="I244" s="367" t="str">
        <f t="shared" si="240"/>
        <v>00</v>
      </c>
      <c r="J244" s="367" t="str">
        <f t="shared" si="241"/>
        <v>10</v>
      </c>
      <c r="K244" s="367" t="str">
        <f t="shared" si="242"/>
        <v>06</v>
      </c>
      <c r="L244" s="367" t="str">
        <f t="shared" si="243"/>
        <v>2E</v>
      </c>
      <c r="M244" s="367" t="str">
        <f t="shared" si="244"/>
        <v>4</v>
      </c>
      <c r="N244" s="367" t="str">
        <f t="shared" si="245"/>
        <v/>
      </c>
      <c r="O244" s="156" t="str">
        <f t="shared" si="246"/>
        <v/>
      </c>
      <c r="P244" s="157" t="str">
        <f t="shared" si="290"/>
        <v>1</v>
      </c>
      <c r="Q244" s="158" t="str">
        <f t="shared" si="290"/>
        <v>0</v>
      </c>
      <c r="R244" s="158" t="str">
        <f t="shared" si="290"/>
        <v>0</v>
      </c>
      <c r="S244" s="159" t="str">
        <f t="shared" si="290"/>
        <v>1</v>
      </c>
      <c r="T244" s="158" t="str">
        <f t="shared" si="290"/>
        <v>1</v>
      </c>
      <c r="U244" s="158" t="str">
        <f t="shared" si="290"/>
        <v>1</v>
      </c>
      <c r="V244" s="158" t="str">
        <f t="shared" si="290"/>
        <v>0</v>
      </c>
      <c r="W244" s="159" t="str">
        <f t="shared" si="290"/>
        <v>0</v>
      </c>
      <c r="X244" s="158" t="str">
        <f t="shared" si="291"/>
        <v>0</v>
      </c>
      <c r="Y244" s="158" t="str">
        <f t="shared" si="291"/>
        <v>0</v>
      </c>
      <c r="Z244" s="158" t="str">
        <f t="shared" si="291"/>
        <v>0</v>
      </c>
      <c r="AA244" s="159" t="str">
        <f t="shared" si="291"/>
        <v>1</v>
      </c>
      <c r="AB244" s="161" t="str">
        <f t="shared" si="291"/>
        <v>1</v>
      </c>
      <c r="AC244" s="161" t="str">
        <f t="shared" si="291"/>
        <v>0</v>
      </c>
      <c r="AD244" s="158" t="str">
        <f t="shared" si="291"/>
        <v>1</v>
      </c>
      <c r="AE244" s="159" t="str">
        <f t="shared" si="291"/>
        <v>1</v>
      </c>
      <c r="AF244" s="367" t="str">
        <f t="shared" si="292"/>
        <v>0</v>
      </c>
      <c r="AG244" s="162" t="str">
        <f t="shared" si="292"/>
        <v>0</v>
      </c>
      <c r="AH244" s="163" t="str">
        <f t="shared" si="292"/>
        <v>0</v>
      </c>
      <c r="AI244" s="165" t="str">
        <f t="shared" si="292"/>
        <v>0</v>
      </c>
      <c r="AJ244" s="164" t="str">
        <f t="shared" si="292"/>
        <v>1</v>
      </c>
      <c r="AK244" s="164" t="str">
        <f t="shared" si="292"/>
        <v>0</v>
      </c>
      <c r="AL244" s="289" t="str">
        <f t="shared" si="292"/>
        <v>1</v>
      </c>
      <c r="AM244" s="165" t="str">
        <f t="shared" si="292"/>
        <v>0</v>
      </c>
      <c r="AN244" s="230" t="str">
        <f t="shared" si="293"/>
        <v>0</v>
      </c>
      <c r="AO244" s="230" t="str">
        <f t="shared" si="293"/>
        <v>1</v>
      </c>
      <c r="AP244" s="230" t="str">
        <f t="shared" si="293"/>
        <v>0</v>
      </c>
      <c r="AQ244" s="231" t="str">
        <f t="shared" si="293"/>
        <v>1</v>
      </c>
      <c r="AR244" s="230" t="str">
        <f t="shared" si="293"/>
        <v>0</v>
      </c>
      <c r="AS244" s="230" t="str">
        <f t="shared" si="293"/>
        <v>1</v>
      </c>
      <c r="AT244" s="230" t="str">
        <f t="shared" si="293"/>
        <v>1</v>
      </c>
      <c r="AU244" s="231" t="str">
        <f t="shared" si="293"/>
        <v>1</v>
      </c>
      <c r="AV244" s="230" t="str">
        <f t="shared" si="294"/>
        <v>0</v>
      </c>
      <c r="AW244" s="232" t="str">
        <f t="shared" si="294"/>
        <v>0</v>
      </c>
      <c r="AX244" s="232" t="str">
        <f t="shared" si="294"/>
        <v>0</v>
      </c>
      <c r="AY244" s="233" t="str">
        <f t="shared" si="294"/>
        <v>0</v>
      </c>
      <c r="AZ244" s="232" t="str">
        <f t="shared" si="294"/>
        <v>0</v>
      </c>
      <c r="BA244" s="232" t="str">
        <f t="shared" si="294"/>
        <v>0</v>
      </c>
      <c r="BB244" s="232" t="str">
        <f t="shared" si="294"/>
        <v>0</v>
      </c>
      <c r="BC244" s="233" t="str">
        <f t="shared" si="294"/>
        <v>0</v>
      </c>
      <c r="BD244" s="168" t="str">
        <f t="shared" si="295"/>
        <v>0</v>
      </c>
      <c r="BE244" s="168" t="str">
        <f t="shared" si="295"/>
        <v>0</v>
      </c>
      <c r="BF244" s="168" t="str">
        <f t="shared" si="295"/>
        <v>0</v>
      </c>
      <c r="BG244" s="169" t="str">
        <f t="shared" si="295"/>
        <v>1</v>
      </c>
      <c r="BH244" s="168" t="str">
        <f t="shared" si="295"/>
        <v>0</v>
      </c>
      <c r="BI244" s="168" t="str">
        <f t="shared" si="295"/>
        <v>0</v>
      </c>
      <c r="BJ244" s="168" t="str">
        <f t="shared" si="295"/>
        <v>0</v>
      </c>
      <c r="BK244" s="169" t="str">
        <f t="shared" si="295"/>
        <v>0</v>
      </c>
      <c r="BL244" s="168" t="str">
        <f t="shared" si="296"/>
        <v>0</v>
      </c>
      <c r="BM244" s="168" t="str">
        <f t="shared" si="296"/>
        <v>0</v>
      </c>
      <c r="BN244" s="168" t="str">
        <f t="shared" si="296"/>
        <v>0</v>
      </c>
      <c r="BO244" s="169" t="str">
        <f t="shared" si="296"/>
        <v>0</v>
      </c>
      <c r="BP244" s="168" t="str">
        <f t="shared" si="296"/>
        <v>0</v>
      </c>
      <c r="BQ244" s="168" t="str">
        <f t="shared" si="296"/>
        <v>1</v>
      </c>
      <c r="BR244" s="168" t="str">
        <f t="shared" si="296"/>
        <v>1</v>
      </c>
      <c r="BS244" s="169" t="str">
        <f t="shared" si="296"/>
        <v>0</v>
      </c>
      <c r="BT244" s="302" t="str">
        <f t="shared" si="297"/>
        <v>0</v>
      </c>
      <c r="BU244" s="302" t="str">
        <f t="shared" si="297"/>
        <v>0</v>
      </c>
      <c r="BV244" s="302" t="str">
        <f t="shared" si="297"/>
        <v>1</v>
      </c>
      <c r="BW244" s="303" t="str">
        <f t="shared" si="297"/>
        <v>0</v>
      </c>
      <c r="BX244" s="302" t="str">
        <f t="shared" si="297"/>
        <v>1</v>
      </c>
      <c r="BY244" s="302" t="str">
        <f t="shared" si="297"/>
        <v>1</v>
      </c>
      <c r="BZ244" s="302" t="str">
        <f t="shared" si="297"/>
        <v>1</v>
      </c>
      <c r="CA244" s="303" t="str">
        <f t="shared" si="297"/>
        <v>0</v>
      </c>
      <c r="CB244" s="164" t="str">
        <f t="shared" si="298"/>
        <v>0</v>
      </c>
      <c r="CC244" s="289" t="str">
        <f t="shared" si="298"/>
        <v>1</v>
      </c>
      <c r="CD244" s="340" t="str">
        <f t="shared" si="298"/>
        <v>0</v>
      </c>
      <c r="CE244" s="341" t="str">
        <f t="shared" si="298"/>
        <v>0</v>
      </c>
      <c r="CF244" s="340" t="str">
        <f t="shared" si="298"/>
        <v>0</v>
      </c>
      <c r="CG244" s="340" t="str">
        <f t="shared" si="298"/>
        <v>0</v>
      </c>
      <c r="CH244" s="340" t="str">
        <f t="shared" si="298"/>
        <v>0</v>
      </c>
      <c r="CI244" s="341" t="str">
        <f t="shared" si="298"/>
        <v>0</v>
      </c>
      <c r="CL244" s="32" t="str">
        <f t="shared" si="288"/>
        <v>9C1B</v>
      </c>
      <c r="CM244" s="285">
        <f t="shared" si="256"/>
        <v>87</v>
      </c>
      <c r="CN244" s="285">
        <f t="shared" si="257"/>
        <v>97</v>
      </c>
      <c r="CO244" s="142">
        <f t="shared" si="258"/>
        <v>65.2</v>
      </c>
      <c r="CP244" s="142">
        <f t="shared" si="259"/>
        <v>18.444444444444443</v>
      </c>
      <c r="CQ244" s="154">
        <f t="shared" si="289"/>
        <v>5</v>
      </c>
      <c r="CS244" s="170">
        <f t="shared" si="260"/>
        <v>9</v>
      </c>
      <c r="CT244" s="23">
        <f t="shared" si="261"/>
        <v>12</v>
      </c>
      <c r="CU244" s="171">
        <f t="shared" si="262"/>
        <v>1</v>
      </c>
      <c r="CV244" s="23">
        <f t="shared" si="263"/>
        <v>11</v>
      </c>
      <c r="CW244" s="172">
        <f t="shared" si="264"/>
        <v>0</v>
      </c>
      <c r="CX244" s="24">
        <f t="shared" si="265"/>
        <v>10</v>
      </c>
      <c r="CY244" s="267">
        <f t="shared" si="266"/>
        <v>5</v>
      </c>
      <c r="CZ244" s="268">
        <f t="shared" si="267"/>
        <v>7</v>
      </c>
      <c r="DA244" s="267">
        <f t="shared" si="268"/>
        <v>0</v>
      </c>
      <c r="DB244" s="268">
        <f t="shared" si="269"/>
        <v>0</v>
      </c>
      <c r="DC244" s="173">
        <f t="shared" si="270"/>
        <v>1</v>
      </c>
      <c r="DD244" s="26">
        <f t="shared" si="271"/>
        <v>0</v>
      </c>
      <c r="DE244" s="173">
        <f t="shared" si="272"/>
        <v>0</v>
      </c>
      <c r="DF244" s="26">
        <f t="shared" si="273"/>
        <v>6</v>
      </c>
      <c r="DG244" s="326">
        <f t="shared" si="274"/>
        <v>2</v>
      </c>
      <c r="DH244" s="327">
        <f t="shared" si="275"/>
        <v>14</v>
      </c>
      <c r="DI244" s="172">
        <f t="shared" si="276"/>
        <v>4</v>
      </c>
      <c r="DJ244" s="24">
        <f t="shared" si="277"/>
        <v>0</v>
      </c>
      <c r="DK244" s="172"/>
      <c r="DL244" s="19">
        <f t="shared" si="278"/>
        <v>156</v>
      </c>
      <c r="DM244" s="19">
        <f t="shared" si="279"/>
        <v>27</v>
      </c>
      <c r="DN244" s="174">
        <f t="shared" si="280"/>
        <v>10</v>
      </c>
      <c r="DO244" s="278">
        <f t="shared" si="281"/>
        <v>87</v>
      </c>
      <c r="DP244" s="278">
        <f t="shared" si="282"/>
        <v>0</v>
      </c>
      <c r="DQ244" s="20">
        <f t="shared" si="283"/>
        <v>16</v>
      </c>
      <c r="DR244" s="20">
        <f t="shared" si="284"/>
        <v>6</v>
      </c>
      <c r="DS244" s="337">
        <f t="shared" si="285"/>
        <v>46</v>
      </c>
      <c r="DT244" s="174">
        <f t="shared" si="286"/>
        <v>64</v>
      </c>
      <c r="DU244" s="172">
        <f t="shared" si="287"/>
        <v>46</v>
      </c>
    </row>
    <row r="245" spans="1:125">
      <c r="A245" s="408" t="s">
        <v>744</v>
      </c>
      <c r="B245" s="408" t="s">
        <v>745</v>
      </c>
      <c r="C245" s="154">
        <f t="shared" si="234"/>
        <v>17</v>
      </c>
      <c r="D245" s="167">
        <f t="shared" si="235"/>
        <v>68</v>
      </c>
      <c r="E245" s="166" t="str">
        <f t="shared" si="236"/>
        <v>9C</v>
      </c>
      <c r="F245" s="367" t="str">
        <f t="shared" si="237"/>
        <v>1B</v>
      </c>
      <c r="G245" s="367" t="str">
        <f t="shared" si="238"/>
        <v>0E</v>
      </c>
      <c r="H245" s="367" t="str">
        <f t="shared" si="239"/>
        <v>57</v>
      </c>
      <c r="I245" s="367" t="str">
        <f t="shared" si="240"/>
        <v>00</v>
      </c>
      <c r="J245" s="367" t="str">
        <f t="shared" si="241"/>
        <v>0F</v>
      </c>
      <c r="K245" s="367" t="str">
        <f t="shared" si="242"/>
        <v>06</v>
      </c>
      <c r="L245" s="367" t="str">
        <f t="shared" si="243"/>
        <v>31</v>
      </c>
      <c r="M245" s="367" t="str">
        <f t="shared" si="244"/>
        <v>4</v>
      </c>
      <c r="N245" s="367" t="str">
        <f t="shared" si="245"/>
        <v/>
      </c>
      <c r="O245" s="156" t="str">
        <f t="shared" si="246"/>
        <v/>
      </c>
      <c r="P245" s="157" t="str">
        <f t="shared" si="290"/>
        <v>1</v>
      </c>
      <c r="Q245" s="158" t="str">
        <f t="shared" si="290"/>
        <v>0</v>
      </c>
      <c r="R245" s="158" t="str">
        <f t="shared" si="290"/>
        <v>0</v>
      </c>
      <c r="S245" s="159" t="str">
        <f t="shared" si="290"/>
        <v>1</v>
      </c>
      <c r="T245" s="158" t="str">
        <f t="shared" si="290"/>
        <v>1</v>
      </c>
      <c r="U245" s="158" t="str">
        <f t="shared" si="290"/>
        <v>1</v>
      </c>
      <c r="V245" s="158" t="str">
        <f t="shared" si="290"/>
        <v>0</v>
      </c>
      <c r="W245" s="159" t="str">
        <f t="shared" si="290"/>
        <v>0</v>
      </c>
      <c r="X245" s="158" t="str">
        <f t="shared" si="291"/>
        <v>0</v>
      </c>
      <c r="Y245" s="158" t="str">
        <f t="shared" si="291"/>
        <v>0</v>
      </c>
      <c r="Z245" s="158" t="str">
        <f t="shared" si="291"/>
        <v>0</v>
      </c>
      <c r="AA245" s="159" t="str">
        <f t="shared" si="291"/>
        <v>1</v>
      </c>
      <c r="AB245" s="161" t="str">
        <f t="shared" si="291"/>
        <v>1</v>
      </c>
      <c r="AC245" s="161" t="str">
        <f t="shared" si="291"/>
        <v>0</v>
      </c>
      <c r="AD245" s="158" t="str">
        <f t="shared" si="291"/>
        <v>1</v>
      </c>
      <c r="AE245" s="159" t="str">
        <f t="shared" si="291"/>
        <v>1</v>
      </c>
      <c r="AF245" s="367" t="str">
        <f t="shared" si="292"/>
        <v>0</v>
      </c>
      <c r="AG245" s="162" t="str">
        <f t="shared" si="292"/>
        <v>0</v>
      </c>
      <c r="AH245" s="163" t="str">
        <f t="shared" si="292"/>
        <v>0</v>
      </c>
      <c r="AI245" s="165" t="str">
        <f t="shared" si="292"/>
        <v>0</v>
      </c>
      <c r="AJ245" s="164" t="str">
        <f t="shared" si="292"/>
        <v>1</v>
      </c>
      <c r="AK245" s="164" t="str">
        <f t="shared" si="292"/>
        <v>1</v>
      </c>
      <c r="AL245" s="289" t="str">
        <f t="shared" si="292"/>
        <v>1</v>
      </c>
      <c r="AM245" s="165" t="str">
        <f t="shared" si="292"/>
        <v>0</v>
      </c>
      <c r="AN245" s="230" t="str">
        <f t="shared" si="293"/>
        <v>0</v>
      </c>
      <c r="AO245" s="230" t="str">
        <f t="shared" si="293"/>
        <v>1</v>
      </c>
      <c r="AP245" s="230" t="str">
        <f t="shared" si="293"/>
        <v>0</v>
      </c>
      <c r="AQ245" s="231" t="str">
        <f t="shared" si="293"/>
        <v>1</v>
      </c>
      <c r="AR245" s="230" t="str">
        <f t="shared" si="293"/>
        <v>0</v>
      </c>
      <c r="AS245" s="230" t="str">
        <f t="shared" si="293"/>
        <v>1</v>
      </c>
      <c r="AT245" s="230" t="str">
        <f t="shared" si="293"/>
        <v>1</v>
      </c>
      <c r="AU245" s="231" t="str">
        <f t="shared" si="293"/>
        <v>1</v>
      </c>
      <c r="AV245" s="230" t="str">
        <f t="shared" si="294"/>
        <v>0</v>
      </c>
      <c r="AW245" s="232" t="str">
        <f t="shared" si="294"/>
        <v>0</v>
      </c>
      <c r="AX245" s="232" t="str">
        <f t="shared" si="294"/>
        <v>0</v>
      </c>
      <c r="AY245" s="233" t="str">
        <f t="shared" si="294"/>
        <v>0</v>
      </c>
      <c r="AZ245" s="232" t="str">
        <f t="shared" si="294"/>
        <v>0</v>
      </c>
      <c r="BA245" s="232" t="str">
        <f t="shared" si="294"/>
        <v>0</v>
      </c>
      <c r="BB245" s="232" t="str">
        <f t="shared" si="294"/>
        <v>0</v>
      </c>
      <c r="BC245" s="233" t="str">
        <f t="shared" si="294"/>
        <v>0</v>
      </c>
      <c r="BD245" s="168" t="str">
        <f t="shared" si="295"/>
        <v>0</v>
      </c>
      <c r="BE245" s="168" t="str">
        <f t="shared" si="295"/>
        <v>0</v>
      </c>
      <c r="BF245" s="168" t="str">
        <f t="shared" si="295"/>
        <v>0</v>
      </c>
      <c r="BG245" s="169" t="str">
        <f t="shared" si="295"/>
        <v>0</v>
      </c>
      <c r="BH245" s="168" t="str">
        <f t="shared" si="295"/>
        <v>1</v>
      </c>
      <c r="BI245" s="168" t="str">
        <f t="shared" si="295"/>
        <v>1</v>
      </c>
      <c r="BJ245" s="168" t="str">
        <f t="shared" si="295"/>
        <v>1</v>
      </c>
      <c r="BK245" s="169" t="str">
        <f t="shared" si="295"/>
        <v>1</v>
      </c>
      <c r="BL245" s="168" t="str">
        <f t="shared" si="296"/>
        <v>0</v>
      </c>
      <c r="BM245" s="168" t="str">
        <f t="shared" si="296"/>
        <v>0</v>
      </c>
      <c r="BN245" s="168" t="str">
        <f t="shared" si="296"/>
        <v>0</v>
      </c>
      <c r="BO245" s="169" t="str">
        <f t="shared" si="296"/>
        <v>0</v>
      </c>
      <c r="BP245" s="168" t="str">
        <f t="shared" si="296"/>
        <v>0</v>
      </c>
      <c r="BQ245" s="168" t="str">
        <f t="shared" si="296"/>
        <v>1</v>
      </c>
      <c r="BR245" s="168" t="str">
        <f t="shared" si="296"/>
        <v>1</v>
      </c>
      <c r="BS245" s="169" t="str">
        <f t="shared" si="296"/>
        <v>0</v>
      </c>
      <c r="BT245" s="302" t="str">
        <f t="shared" si="297"/>
        <v>0</v>
      </c>
      <c r="BU245" s="302" t="str">
        <f t="shared" si="297"/>
        <v>0</v>
      </c>
      <c r="BV245" s="302" t="str">
        <f t="shared" si="297"/>
        <v>1</v>
      </c>
      <c r="BW245" s="303" t="str">
        <f t="shared" si="297"/>
        <v>1</v>
      </c>
      <c r="BX245" s="302" t="str">
        <f t="shared" si="297"/>
        <v>0</v>
      </c>
      <c r="BY245" s="302" t="str">
        <f t="shared" si="297"/>
        <v>0</v>
      </c>
      <c r="BZ245" s="302" t="str">
        <f t="shared" si="297"/>
        <v>0</v>
      </c>
      <c r="CA245" s="303" t="str">
        <f t="shared" si="297"/>
        <v>1</v>
      </c>
      <c r="CB245" s="164" t="str">
        <f t="shared" si="298"/>
        <v>0</v>
      </c>
      <c r="CC245" s="289" t="str">
        <f t="shared" si="298"/>
        <v>1</v>
      </c>
      <c r="CD245" s="340" t="str">
        <f t="shared" si="298"/>
        <v>0</v>
      </c>
      <c r="CE245" s="341" t="str">
        <f t="shared" si="298"/>
        <v>0</v>
      </c>
      <c r="CF245" s="340" t="str">
        <f t="shared" si="298"/>
        <v>0</v>
      </c>
      <c r="CG245" s="340" t="str">
        <f t="shared" si="298"/>
        <v>0</v>
      </c>
      <c r="CH245" s="340" t="str">
        <f t="shared" si="298"/>
        <v>0</v>
      </c>
      <c r="CI245" s="341" t="str">
        <f t="shared" si="298"/>
        <v>0</v>
      </c>
      <c r="CL245" s="32" t="str">
        <f t="shared" si="288"/>
        <v>9C1B</v>
      </c>
      <c r="CM245" s="285">
        <f t="shared" si="256"/>
        <v>87</v>
      </c>
      <c r="CN245" s="285">
        <f t="shared" si="257"/>
        <v>97</v>
      </c>
      <c r="CO245" s="142">
        <f t="shared" si="258"/>
        <v>65.099999999999994</v>
      </c>
      <c r="CP245" s="142">
        <f t="shared" si="259"/>
        <v>18.388888888888886</v>
      </c>
      <c r="CQ245" s="154">
        <f t="shared" si="289"/>
        <v>7</v>
      </c>
      <c r="CS245" s="170">
        <f t="shared" si="260"/>
        <v>9</v>
      </c>
      <c r="CT245" s="23">
        <f t="shared" si="261"/>
        <v>12</v>
      </c>
      <c r="CU245" s="171">
        <f t="shared" si="262"/>
        <v>1</v>
      </c>
      <c r="CV245" s="23">
        <f t="shared" si="263"/>
        <v>11</v>
      </c>
      <c r="CW245" s="172">
        <f t="shared" si="264"/>
        <v>0</v>
      </c>
      <c r="CX245" s="24">
        <f t="shared" si="265"/>
        <v>14</v>
      </c>
      <c r="CY245" s="267">
        <f t="shared" si="266"/>
        <v>5</v>
      </c>
      <c r="CZ245" s="268">
        <f t="shared" si="267"/>
        <v>7</v>
      </c>
      <c r="DA245" s="267">
        <f t="shared" si="268"/>
        <v>0</v>
      </c>
      <c r="DB245" s="268">
        <f t="shared" si="269"/>
        <v>0</v>
      </c>
      <c r="DC245" s="173">
        <f t="shared" si="270"/>
        <v>0</v>
      </c>
      <c r="DD245" s="26">
        <f t="shared" si="271"/>
        <v>15</v>
      </c>
      <c r="DE245" s="173">
        <f t="shared" si="272"/>
        <v>0</v>
      </c>
      <c r="DF245" s="26">
        <f t="shared" si="273"/>
        <v>6</v>
      </c>
      <c r="DG245" s="326">
        <f t="shared" si="274"/>
        <v>3</v>
      </c>
      <c r="DH245" s="327">
        <f t="shared" si="275"/>
        <v>1</v>
      </c>
      <c r="DI245" s="172">
        <f t="shared" si="276"/>
        <v>4</v>
      </c>
      <c r="DJ245" s="24">
        <f t="shared" si="277"/>
        <v>0</v>
      </c>
      <c r="DK245" s="172"/>
      <c r="DL245" s="19">
        <f t="shared" si="278"/>
        <v>156</v>
      </c>
      <c r="DM245" s="19">
        <f t="shared" si="279"/>
        <v>27</v>
      </c>
      <c r="DN245" s="174">
        <f t="shared" si="280"/>
        <v>14</v>
      </c>
      <c r="DO245" s="278">
        <f t="shared" si="281"/>
        <v>87</v>
      </c>
      <c r="DP245" s="278">
        <f t="shared" si="282"/>
        <v>0</v>
      </c>
      <c r="DQ245" s="20">
        <f t="shared" si="283"/>
        <v>15</v>
      </c>
      <c r="DR245" s="20">
        <f t="shared" si="284"/>
        <v>6</v>
      </c>
      <c r="DS245" s="337">
        <f t="shared" si="285"/>
        <v>49</v>
      </c>
      <c r="DT245" s="174">
        <f t="shared" si="286"/>
        <v>64</v>
      </c>
      <c r="DU245" s="172">
        <f t="shared" si="287"/>
        <v>49</v>
      </c>
    </row>
    <row r="246" spans="1:125">
      <c r="A246" s="408" t="s">
        <v>746</v>
      </c>
      <c r="B246" s="408" t="s">
        <v>747</v>
      </c>
      <c r="C246" s="154">
        <f t="shared" si="234"/>
        <v>17</v>
      </c>
      <c r="D246" s="167">
        <f t="shared" si="235"/>
        <v>68</v>
      </c>
      <c r="E246" s="166" t="str">
        <f t="shared" si="236"/>
        <v>9C</v>
      </c>
      <c r="F246" s="367" t="str">
        <f t="shared" si="237"/>
        <v>1B</v>
      </c>
      <c r="G246" s="367" t="str">
        <f t="shared" si="238"/>
        <v>00</v>
      </c>
      <c r="H246" s="367" t="str">
        <f t="shared" si="239"/>
        <v>57</v>
      </c>
      <c r="I246" s="367" t="str">
        <f t="shared" si="240"/>
        <v>00</v>
      </c>
      <c r="J246" s="367" t="str">
        <f t="shared" si="241"/>
        <v>0E</v>
      </c>
      <c r="K246" s="367" t="str">
        <f t="shared" si="242"/>
        <v>06</v>
      </c>
      <c r="L246" s="367" t="str">
        <f t="shared" si="243"/>
        <v>22</v>
      </c>
      <c r="M246" s="367" t="str">
        <f t="shared" si="244"/>
        <v>4</v>
      </c>
      <c r="N246" s="367" t="str">
        <f t="shared" si="245"/>
        <v/>
      </c>
      <c r="O246" s="156" t="str">
        <f t="shared" si="246"/>
        <v/>
      </c>
      <c r="P246" s="157" t="str">
        <f t="shared" si="290"/>
        <v>1</v>
      </c>
      <c r="Q246" s="158" t="str">
        <f t="shared" si="290"/>
        <v>0</v>
      </c>
      <c r="R246" s="158" t="str">
        <f t="shared" si="290"/>
        <v>0</v>
      </c>
      <c r="S246" s="159" t="str">
        <f t="shared" si="290"/>
        <v>1</v>
      </c>
      <c r="T246" s="158" t="str">
        <f t="shared" si="290"/>
        <v>1</v>
      </c>
      <c r="U246" s="158" t="str">
        <f t="shared" si="290"/>
        <v>1</v>
      </c>
      <c r="V246" s="158" t="str">
        <f t="shared" si="290"/>
        <v>0</v>
      </c>
      <c r="W246" s="159" t="str">
        <f t="shared" si="290"/>
        <v>0</v>
      </c>
      <c r="X246" s="158" t="str">
        <f t="shared" si="291"/>
        <v>0</v>
      </c>
      <c r="Y246" s="158" t="str">
        <f t="shared" si="291"/>
        <v>0</v>
      </c>
      <c r="Z246" s="158" t="str">
        <f t="shared" si="291"/>
        <v>0</v>
      </c>
      <c r="AA246" s="159" t="str">
        <f t="shared" si="291"/>
        <v>1</v>
      </c>
      <c r="AB246" s="161" t="str">
        <f t="shared" si="291"/>
        <v>1</v>
      </c>
      <c r="AC246" s="161" t="str">
        <f t="shared" si="291"/>
        <v>0</v>
      </c>
      <c r="AD246" s="158" t="str">
        <f t="shared" si="291"/>
        <v>1</v>
      </c>
      <c r="AE246" s="159" t="str">
        <f t="shared" si="291"/>
        <v>1</v>
      </c>
      <c r="AF246" s="367" t="str">
        <f t="shared" si="292"/>
        <v>0</v>
      </c>
      <c r="AG246" s="162" t="str">
        <f t="shared" si="292"/>
        <v>0</v>
      </c>
      <c r="AH246" s="163" t="str">
        <f t="shared" si="292"/>
        <v>0</v>
      </c>
      <c r="AI246" s="165" t="str">
        <f t="shared" si="292"/>
        <v>0</v>
      </c>
      <c r="AJ246" s="164" t="str">
        <f t="shared" si="292"/>
        <v>0</v>
      </c>
      <c r="AK246" s="164" t="str">
        <f t="shared" si="292"/>
        <v>0</v>
      </c>
      <c r="AL246" s="289" t="str">
        <f t="shared" si="292"/>
        <v>0</v>
      </c>
      <c r="AM246" s="165" t="str">
        <f t="shared" si="292"/>
        <v>0</v>
      </c>
      <c r="AN246" s="230" t="str">
        <f t="shared" si="293"/>
        <v>0</v>
      </c>
      <c r="AO246" s="230" t="str">
        <f t="shared" si="293"/>
        <v>1</v>
      </c>
      <c r="AP246" s="230" t="str">
        <f t="shared" si="293"/>
        <v>0</v>
      </c>
      <c r="AQ246" s="231" t="str">
        <f t="shared" si="293"/>
        <v>1</v>
      </c>
      <c r="AR246" s="230" t="str">
        <f t="shared" si="293"/>
        <v>0</v>
      </c>
      <c r="AS246" s="230" t="str">
        <f t="shared" si="293"/>
        <v>1</v>
      </c>
      <c r="AT246" s="230" t="str">
        <f t="shared" si="293"/>
        <v>1</v>
      </c>
      <c r="AU246" s="231" t="str">
        <f t="shared" si="293"/>
        <v>1</v>
      </c>
      <c r="AV246" s="230" t="str">
        <f t="shared" si="294"/>
        <v>0</v>
      </c>
      <c r="AW246" s="232" t="str">
        <f t="shared" si="294"/>
        <v>0</v>
      </c>
      <c r="AX246" s="232" t="str">
        <f t="shared" si="294"/>
        <v>0</v>
      </c>
      <c r="AY246" s="233" t="str">
        <f t="shared" si="294"/>
        <v>0</v>
      </c>
      <c r="AZ246" s="232" t="str">
        <f t="shared" si="294"/>
        <v>0</v>
      </c>
      <c r="BA246" s="232" t="str">
        <f t="shared" si="294"/>
        <v>0</v>
      </c>
      <c r="BB246" s="232" t="str">
        <f t="shared" si="294"/>
        <v>0</v>
      </c>
      <c r="BC246" s="233" t="str">
        <f t="shared" si="294"/>
        <v>0</v>
      </c>
      <c r="BD246" s="168" t="str">
        <f t="shared" si="295"/>
        <v>0</v>
      </c>
      <c r="BE246" s="168" t="str">
        <f t="shared" si="295"/>
        <v>0</v>
      </c>
      <c r="BF246" s="168" t="str">
        <f t="shared" si="295"/>
        <v>0</v>
      </c>
      <c r="BG246" s="169" t="str">
        <f t="shared" si="295"/>
        <v>0</v>
      </c>
      <c r="BH246" s="168" t="str">
        <f t="shared" si="295"/>
        <v>1</v>
      </c>
      <c r="BI246" s="168" t="str">
        <f t="shared" si="295"/>
        <v>1</v>
      </c>
      <c r="BJ246" s="168" t="str">
        <f t="shared" si="295"/>
        <v>1</v>
      </c>
      <c r="BK246" s="169" t="str">
        <f t="shared" si="295"/>
        <v>0</v>
      </c>
      <c r="BL246" s="168" t="str">
        <f t="shared" si="296"/>
        <v>0</v>
      </c>
      <c r="BM246" s="168" t="str">
        <f t="shared" si="296"/>
        <v>0</v>
      </c>
      <c r="BN246" s="168" t="str">
        <f t="shared" si="296"/>
        <v>0</v>
      </c>
      <c r="BO246" s="169" t="str">
        <f t="shared" si="296"/>
        <v>0</v>
      </c>
      <c r="BP246" s="168" t="str">
        <f t="shared" si="296"/>
        <v>0</v>
      </c>
      <c r="BQ246" s="168" t="str">
        <f t="shared" si="296"/>
        <v>1</v>
      </c>
      <c r="BR246" s="168" t="str">
        <f t="shared" si="296"/>
        <v>1</v>
      </c>
      <c r="BS246" s="169" t="str">
        <f t="shared" si="296"/>
        <v>0</v>
      </c>
      <c r="BT246" s="302" t="str">
        <f t="shared" si="297"/>
        <v>0</v>
      </c>
      <c r="BU246" s="302" t="str">
        <f t="shared" si="297"/>
        <v>0</v>
      </c>
      <c r="BV246" s="302" t="str">
        <f t="shared" si="297"/>
        <v>1</v>
      </c>
      <c r="BW246" s="303" t="str">
        <f t="shared" si="297"/>
        <v>0</v>
      </c>
      <c r="BX246" s="302" t="str">
        <f t="shared" si="297"/>
        <v>0</v>
      </c>
      <c r="BY246" s="302" t="str">
        <f t="shared" si="297"/>
        <v>0</v>
      </c>
      <c r="BZ246" s="302" t="str">
        <f t="shared" si="297"/>
        <v>1</v>
      </c>
      <c r="CA246" s="303" t="str">
        <f t="shared" si="297"/>
        <v>0</v>
      </c>
      <c r="CB246" s="164" t="str">
        <f t="shared" si="298"/>
        <v>0</v>
      </c>
      <c r="CC246" s="289" t="str">
        <f t="shared" si="298"/>
        <v>1</v>
      </c>
      <c r="CD246" s="340" t="str">
        <f t="shared" si="298"/>
        <v>0</v>
      </c>
      <c r="CE246" s="341" t="str">
        <f t="shared" si="298"/>
        <v>0</v>
      </c>
      <c r="CF246" s="340" t="str">
        <f t="shared" si="298"/>
        <v>0</v>
      </c>
      <c r="CG246" s="340" t="str">
        <f t="shared" si="298"/>
        <v>0</v>
      </c>
      <c r="CH246" s="340" t="str">
        <f t="shared" si="298"/>
        <v>0</v>
      </c>
      <c r="CI246" s="341" t="str">
        <f t="shared" si="298"/>
        <v>0</v>
      </c>
      <c r="CL246" s="32" t="str">
        <f t="shared" si="288"/>
        <v>9C1B</v>
      </c>
      <c r="CM246" s="285">
        <f t="shared" si="256"/>
        <v>87</v>
      </c>
      <c r="CN246" s="285">
        <f t="shared" si="257"/>
        <v>97</v>
      </c>
      <c r="CO246" s="142">
        <f t="shared" si="258"/>
        <v>65</v>
      </c>
      <c r="CP246" s="142">
        <f t="shared" si="259"/>
        <v>18.333333333333332</v>
      </c>
      <c r="CQ246" s="154">
        <f t="shared" si="289"/>
        <v>0</v>
      </c>
      <c r="CS246" s="170">
        <f t="shared" si="260"/>
        <v>9</v>
      </c>
      <c r="CT246" s="23">
        <f t="shared" si="261"/>
        <v>12</v>
      </c>
      <c r="CU246" s="171">
        <f t="shared" si="262"/>
        <v>1</v>
      </c>
      <c r="CV246" s="23">
        <f t="shared" si="263"/>
        <v>11</v>
      </c>
      <c r="CW246" s="172">
        <f t="shared" si="264"/>
        <v>0</v>
      </c>
      <c r="CX246" s="24">
        <f t="shared" si="265"/>
        <v>0</v>
      </c>
      <c r="CY246" s="267">
        <f t="shared" si="266"/>
        <v>5</v>
      </c>
      <c r="CZ246" s="268">
        <f t="shared" si="267"/>
        <v>7</v>
      </c>
      <c r="DA246" s="267">
        <f t="shared" si="268"/>
        <v>0</v>
      </c>
      <c r="DB246" s="268">
        <f t="shared" si="269"/>
        <v>0</v>
      </c>
      <c r="DC246" s="173">
        <f t="shared" si="270"/>
        <v>0</v>
      </c>
      <c r="DD246" s="26">
        <f t="shared" si="271"/>
        <v>14</v>
      </c>
      <c r="DE246" s="173">
        <f t="shared" si="272"/>
        <v>0</v>
      </c>
      <c r="DF246" s="26">
        <f t="shared" si="273"/>
        <v>6</v>
      </c>
      <c r="DG246" s="326">
        <f t="shared" si="274"/>
        <v>2</v>
      </c>
      <c r="DH246" s="327">
        <f t="shared" si="275"/>
        <v>2</v>
      </c>
      <c r="DI246" s="172">
        <f t="shared" si="276"/>
        <v>4</v>
      </c>
      <c r="DJ246" s="24">
        <f t="shared" si="277"/>
        <v>0</v>
      </c>
      <c r="DK246" s="172"/>
      <c r="DL246" s="19">
        <f t="shared" si="278"/>
        <v>156</v>
      </c>
      <c r="DM246" s="19">
        <f t="shared" si="279"/>
        <v>27</v>
      </c>
      <c r="DN246" s="174">
        <f t="shared" si="280"/>
        <v>0</v>
      </c>
      <c r="DO246" s="278">
        <f t="shared" si="281"/>
        <v>87</v>
      </c>
      <c r="DP246" s="278">
        <f t="shared" si="282"/>
        <v>0</v>
      </c>
      <c r="DQ246" s="20">
        <f t="shared" si="283"/>
        <v>14</v>
      </c>
      <c r="DR246" s="20">
        <f t="shared" si="284"/>
        <v>6</v>
      </c>
      <c r="DS246" s="337">
        <f t="shared" si="285"/>
        <v>34</v>
      </c>
      <c r="DT246" s="174">
        <f t="shared" si="286"/>
        <v>64</v>
      </c>
      <c r="DU246" s="172">
        <f t="shared" si="287"/>
        <v>34</v>
      </c>
    </row>
    <row r="247" spans="1:125">
      <c r="A247" s="408" t="s">
        <v>748</v>
      </c>
      <c r="B247" s="408" t="s">
        <v>749</v>
      </c>
      <c r="C247" s="154">
        <f t="shared" si="234"/>
        <v>17</v>
      </c>
      <c r="D247" s="167">
        <f t="shared" si="235"/>
        <v>68</v>
      </c>
      <c r="E247" s="166" t="str">
        <f t="shared" si="236"/>
        <v>9C</v>
      </c>
      <c r="F247" s="367" t="str">
        <f t="shared" si="237"/>
        <v>1B</v>
      </c>
      <c r="G247" s="367" t="str">
        <f t="shared" si="238"/>
        <v>04</v>
      </c>
      <c r="H247" s="367" t="str">
        <f t="shared" si="239"/>
        <v>57</v>
      </c>
      <c r="I247" s="367" t="str">
        <f t="shared" si="240"/>
        <v>00</v>
      </c>
      <c r="J247" s="367" t="str">
        <f t="shared" si="241"/>
        <v>0F</v>
      </c>
      <c r="K247" s="367" t="str">
        <f t="shared" si="242"/>
        <v>06</v>
      </c>
      <c r="L247" s="367" t="str">
        <f t="shared" si="243"/>
        <v>27</v>
      </c>
      <c r="M247" s="367" t="str">
        <f t="shared" si="244"/>
        <v>4</v>
      </c>
      <c r="N247" s="367" t="str">
        <f t="shared" si="245"/>
        <v/>
      </c>
      <c r="O247" s="156" t="str">
        <f t="shared" si="246"/>
        <v/>
      </c>
      <c r="P247" s="157" t="str">
        <f t="shared" si="290"/>
        <v>1</v>
      </c>
      <c r="Q247" s="158" t="str">
        <f t="shared" si="290"/>
        <v>0</v>
      </c>
      <c r="R247" s="158" t="str">
        <f t="shared" si="290"/>
        <v>0</v>
      </c>
      <c r="S247" s="159" t="str">
        <f t="shared" si="290"/>
        <v>1</v>
      </c>
      <c r="T247" s="158" t="str">
        <f t="shared" si="290"/>
        <v>1</v>
      </c>
      <c r="U247" s="158" t="str">
        <f t="shared" si="290"/>
        <v>1</v>
      </c>
      <c r="V247" s="158" t="str">
        <f t="shared" si="290"/>
        <v>0</v>
      </c>
      <c r="W247" s="159" t="str">
        <f t="shared" si="290"/>
        <v>0</v>
      </c>
      <c r="X247" s="158" t="str">
        <f t="shared" si="291"/>
        <v>0</v>
      </c>
      <c r="Y247" s="158" t="str">
        <f t="shared" si="291"/>
        <v>0</v>
      </c>
      <c r="Z247" s="158" t="str">
        <f t="shared" si="291"/>
        <v>0</v>
      </c>
      <c r="AA247" s="159" t="str">
        <f t="shared" si="291"/>
        <v>1</v>
      </c>
      <c r="AB247" s="161" t="str">
        <f t="shared" si="291"/>
        <v>1</v>
      </c>
      <c r="AC247" s="161" t="str">
        <f t="shared" si="291"/>
        <v>0</v>
      </c>
      <c r="AD247" s="158" t="str">
        <f t="shared" si="291"/>
        <v>1</v>
      </c>
      <c r="AE247" s="159" t="str">
        <f t="shared" si="291"/>
        <v>1</v>
      </c>
      <c r="AF247" s="367" t="str">
        <f t="shared" si="292"/>
        <v>0</v>
      </c>
      <c r="AG247" s="162" t="str">
        <f t="shared" si="292"/>
        <v>0</v>
      </c>
      <c r="AH247" s="163" t="str">
        <f t="shared" si="292"/>
        <v>0</v>
      </c>
      <c r="AI247" s="165" t="str">
        <f t="shared" si="292"/>
        <v>0</v>
      </c>
      <c r="AJ247" s="164" t="str">
        <f t="shared" si="292"/>
        <v>0</v>
      </c>
      <c r="AK247" s="164" t="str">
        <f t="shared" si="292"/>
        <v>1</v>
      </c>
      <c r="AL247" s="289" t="str">
        <f t="shared" si="292"/>
        <v>0</v>
      </c>
      <c r="AM247" s="165" t="str">
        <f t="shared" si="292"/>
        <v>0</v>
      </c>
      <c r="AN247" s="230" t="str">
        <f t="shared" si="293"/>
        <v>0</v>
      </c>
      <c r="AO247" s="230" t="str">
        <f t="shared" si="293"/>
        <v>1</v>
      </c>
      <c r="AP247" s="230" t="str">
        <f t="shared" si="293"/>
        <v>0</v>
      </c>
      <c r="AQ247" s="231" t="str">
        <f t="shared" si="293"/>
        <v>1</v>
      </c>
      <c r="AR247" s="230" t="str">
        <f t="shared" si="293"/>
        <v>0</v>
      </c>
      <c r="AS247" s="230" t="str">
        <f t="shared" si="293"/>
        <v>1</v>
      </c>
      <c r="AT247" s="230" t="str">
        <f t="shared" si="293"/>
        <v>1</v>
      </c>
      <c r="AU247" s="231" t="str">
        <f t="shared" si="293"/>
        <v>1</v>
      </c>
      <c r="AV247" s="230" t="str">
        <f t="shared" si="294"/>
        <v>0</v>
      </c>
      <c r="AW247" s="232" t="str">
        <f t="shared" si="294"/>
        <v>0</v>
      </c>
      <c r="AX247" s="232" t="str">
        <f t="shared" si="294"/>
        <v>0</v>
      </c>
      <c r="AY247" s="233" t="str">
        <f t="shared" si="294"/>
        <v>0</v>
      </c>
      <c r="AZ247" s="232" t="str">
        <f t="shared" si="294"/>
        <v>0</v>
      </c>
      <c r="BA247" s="232" t="str">
        <f t="shared" si="294"/>
        <v>0</v>
      </c>
      <c r="BB247" s="232" t="str">
        <f t="shared" si="294"/>
        <v>0</v>
      </c>
      <c r="BC247" s="233" t="str">
        <f t="shared" si="294"/>
        <v>0</v>
      </c>
      <c r="BD247" s="168" t="str">
        <f t="shared" si="295"/>
        <v>0</v>
      </c>
      <c r="BE247" s="168" t="str">
        <f t="shared" si="295"/>
        <v>0</v>
      </c>
      <c r="BF247" s="168" t="str">
        <f t="shared" si="295"/>
        <v>0</v>
      </c>
      <c r="BG247" s="169" t="str">
        <f t="shared" si="295"/>
        <v>0</v>
      </c>
      <c r="BH247" s="168" t="str">
        <f t="shared" si="295"/>
        <v>1</v>
      </c>
      <c r="BI247" s="168" t="str">
        <f t="shared" si="295"/>
        <v>1</v>
      </c>
      <c r="BJ247" s="168" t="str">
        <f t="shared" si="295"/>
        <v>1</v>
      </c>
      <c r="BK247" s="169" t="str">
        <f t="shared" si="295"/>
        <v>1</v>
      </c>
      <c r="BL247" s="168" t="str">
        <f t="shared" si="296"/>
        <v>0</v>
      </c>
      <c r="BM247" s="168" t="str">
        <f t="shared" si="296"/>
        <v>0</v>
      </c>
      <c r="BN247" s="168" t="str">
        <f t="shared" si="296"/>
        <v>0</v>
      </c>
      <c r="BO247" s="169" t="str">
        <f t="shared" si="296"/>
        <v>0</v>
      </c>
      <c r="BP247" s="168" t="str">
        <f t="shared" si="296"/>
        <v>0</v>
      </c>
      <c r="BQ247" s="168" t="str">
        <f t="shared" si="296"/>
        <v>1</v>
      </c>
      <c r="BR247" s="168" t="str">
        <f t="shared" si="296"/>
        <v>1</v>
      </c>
      <c r="BS247" s="169" t="str">
        <f t="shared" si="296"/>
        <v>0</v>
      </c>
      <c r="BT247" s="302" t="str">
        <f t="shared" si="297"/>
        <v>0</v>
      </c>
      <c r="BU247" s="302" t="str">
        <f t="shared" si="297"/>
        <v>0</v>
      </c>
      <c r="BV247" s="302" t="str">
        <f t="shared" si="297"/>
        <v>1</v>
      </c>
      <c r="BW247" s="303" t="str">
        <f t="shared" si="297"/>
        <v>0</v>
      </c>
      <c r="BX247" s="302" t="str">
        <f t="shared" si="297"/>
        <v>0</v>
      </c>
      <c r="BY247" s="302" t="str">
        <f t="shared" si="297"/>
        <v>1</v>
      </c>
      <c r="BZ247" s="302" t="str">
        <f t="shared" si="297"/>
        <v>1</v>
      </c>
      <c r="CA247" s="303" t="str">
        <f t="shared" si="297"/>
        <v>1</v>
      </c>
      <c r="CB247" s="164" t="str">
        <f t="shared" si="298"/>
        <v>0</v>
      </c>
      <c r="CC247" s="289" t="str">
        <f t="shared" si="298"/>
        <v>1</v>
      </c>
      <c r="CD247" s="340" t="str">
        <f t="shared" si="298"/>
        <v>0</v>
      </c>
      <c r="CE247" s="341" t="str">
        <f t="shared" si="298"/>
        <v>0</v>
      </c>
      <c r="CF247" s="340" t="str">
        <f t="shared" si="298"/>
        <v>0</v>
      </c>
      <c r="CG247" s="340" t="str">
        <f t="shared" si="298"/>
        <v>0</v>
      </c>
      <c r="CH247" s="340" t="str">
        <f t="shared" si="298"/>
        <v>0</v>
      </c>
      <c r="CI247" s="341" t="str">
        <f t="shared" si="298"/>
        <v>0</v>
      </c>
      <c r="CL247" s="32" t="str">
        <f t="shared" si="288"/>
        <v>9C1B</v>
      </c>
      <c r="CM247" s="285">
        <f t="shared" si="256"/>
        <v>87</v>
      </c>
      <c r="CN247" s="285">
        <f t="shared" si="257"/>
        <v>97</v>
      </c>
      <c r="CO247" s="142">
        <f t="shared" si="258"/>
        <v>65.099999999999994</v>
      </c>
      <c r="CP247" s="142">
        <f t="shared" si="259"/>
        <v>18.388888888888886</v>
      </c>
      <c r="CQ247" s="154">
        <f t="shared" si="289"/>
        <v>2</v>
      </c>
      <c r="CS247" s="170">
        <f t="shared" si="260"/>
        <v>9</v>
      </c>
      <c r="CT247" s="23">
        <f t="shared" si="261"/>
        <v>12</v>
      </c>
      <c r="CU247" s="171">
        <f t="shared" si="262"/>
        <v>1</v>
      </c>
      <c r="CV247" s="23">
        <f t="shared" si="263"/>
        <v>11</v>
      </c>
      <c r="CW247" s="172">
        <f t="shared" si="264"/>
        <v>0</v>
      </c>
      <c r="CX247" s="24">
        <f t="shared" si="265"/>
        <v>4</v>
      </c>
      <c r="CY247" s="267">
        <f t="shared" si="266"/>
        <v>5</v>
      </c>
      <c r="CZ247" s="268">
        <f t="shared" si="267"/>
        <v>7</v>
      </c>
      <c r="DA247" s="267">
        <f t="shared" si="268"/>
        <v>0</v>
      </c>
      <c r="DB247" s="268">
        <f t="shared" si="269"/>
        <v>0</v>
      </c>
      <c r="DC247" s="173">
        <f t="shared" si="270"/>
        <v>0</v>
      </c>
      <c r="DD247" s="26">
        <f t="shared" si="271"/>
        <v>15</v>
      </c>
      <c r="DE247" s="173">
        <f t="shared" si="272"/>
        <v>0</v>
      </c>
      <c r="DF247" s="26">
        <f t="shared" si="273"/>
        <v>6</v>
      </c>
      <c r="DG247" s="326">
        <f t="shared" si="274"/>
        <v>2</v>
      </c>
      <c r="DH247" s="327">
        <f t="shared" si="275"/>
        <v>7</v>
      </c>
      <c r="DI247" s="172">
        <f t="shared" si="276"/>
        <v>4</v>
      </c>
      <c r="DJ247" s="24">
        <f t="shared" si="277"/>
        <v>0</v>
      </c>
      <c r="DK247" s="172"/>
      <c r="DL247" s="19">
        <f t="shared" si="278"/>
        <v>156</v>
      </c>
      <c r="DM247" s="19">
        <f t="shared" si="279"/>
        <v>27</v>
      </c>
      <c r="DN247" s="174">
        <f t="shared" si="280"/>
        <v>4</v>
      </c>
      <c r="DO247" s="278">
        <f t="shared" si="281"/>
        <v>87</v>
      </c>
      <c r="DP247" s="278">
        <f t="shared" si="282"/>
        <v>0</v>
      </c>
      <c r="DQ247" s="20">
        <f t="shared" si="283"/>
        <v>15</v>
      </c>
      <c r="DR247" s="20">
        <f t="shared" si="284"/>
        <v>6</v>
      </c>
      <c r="DS247" s="337">
        <f t="shared" si="285"/>
        <v>39</v>
      </c>
      <c r="DT247" s="174">
        <f t="shared" si="286"/>
        <v>64</v>
      </c>
      <c r="DU247" s="172">
        <f t="shared" si="287"/>
        <v>39</v>
      </c>
    </row>
    <row r="248" spans="1:125">
      <c r="A248" s="408" t="s">
        <v>750</v>
      </c>
      <c r="B248" s="408" t="s">
        <v>751</v>
      </c>
      <c r="C248" s="154">
        <f t="shared" si="234"/>
        <v>17</v>
      </c>
      <c r="D248" s="167">
        <f t="shared" si="235"/>
        <v>68</v>
      </c>
      <c r="E248" s="166" t="str">
        <f t="shared" si="236"/>
        <v>9C</v>
      </c>
      <c r="F248" s="367" t="str">
        <f t="shared" si="237"/>
        <v>1B</v>
      </c>
      <c r="G248" s="367" t="str">
        <f t="shared" si="238"/>
        <v>06</v>
      </c>
      <c r="H248" s="367" t="str">
        <f t="shared" si="239"/>
        <v>79</v>
      </c>
      <c r="I248" s="367" t="str">
        <f t="shared" si="240"/>
        <v>00</v>
      </c>
      <c r="J248" s="367" t="str">
        <f t="shared" si="241"/>
        <v>0F</v>
      </c>
      <c r="K248" s="367" t="str">
        <f t="shared" si="242"/>
        <v>06</v>
      </c>
      <c r="L248" s="367" t="str">
        <f t="shared" si="243"/>
        <v>4B</v>
      </c>
      <c r="M248" s="367" t="str">
        <f t="shared" si="244"/>
        <v>4</v>
      </c>
      <c r="N248" s="367" t="str">
        <f t="shared" si="245"/>
        <v/>
      </c>
      <c r="O248" s="156" t="str">
        <f t="shared" si="246"/>
        <v/>
      </c>
      <c r="P248" s="157" t="str">
        <f t="shared" si="290"/>
        <v>1</v>
      </c>
      <c r="Q248" s="158" t="str">
        <f t="shared" si="290"/>
        <v>0</v>
      </c>
      <c r="R248" s="158" t="str">
        <f t="shared" si="290"/>
        <v>0</v>
      </c>
      <c r="S248" s="159" t="str">
        <f t="shared" si="290"/>
        <v>1</v>
      </c>
      <c r="T248" s="158" t="str">
        <f t="shared" si="290"/>
        <v>1</v>
      </c>
      <c r="U248" s="158" t="str">
        <f t="shared" si="290"/>
        <v>1</v>
      </c>
      <c r="V248" s="158" t="str">
        <f t="shared" si="290"/>
        <v>0</v>
      </c>
      <c r="W248" s="159" t="str">
        <f t="shared" si="290"/>
        <v>0</v>
      </c>
      <c r="X248" s="158" t="str">
        <f t="shared" si="291"/>
        <v>0</v>
      </c>
      <c r="Y248" s="158" t="str">
        <f t="shared" si="291"/>
        <v>0</v>
      </c>
      <c r="Z248" s="158" t="str">
        <f t="shared" si="291"/>
        <v>0</v>
      </c>
      <c r="AA248" s="159" t="str">
        <f t="shared" si="291"/>
        <v>1</v>
      </c>
      <c r="AB248" s="161" t="str">
        <f t="shared" si="291"/>
        <v>1</v>
      </c>
      <c r="AC248" s="161" t="str">
        <f t="shared" si="291"/>
        <v>0</v>
      </c>
      <c r="AD248" s="158" t="str">
        <f t="shared" si="291"/>
        <v>1</v>
      </c>
      <c r="AE248" s="159" t="str">
        <f t="shared" si="291"/>
        <v>1</v>
      </c>
      <c r="AF248" s="367" t="str">
        <f t="shared" si="292"/>
        <v>0</v>
      </c>
      <c r="AG248" s="162" t="str">
        <f t="shared" si="292"/>
        <v>0</v>
      </c>
      <c r="AH248" s="163" t="str">
        <f t="shared" si="292"/>
        <v>0</v>
      </c>
      <c r="AI248" s="165" t="str">
        <f t="shared" si="292"/>
        <v>0</v>
      </c>
      <c r="AJ248" s="164" t="str">
        <f t="shared" si="292"/>
        <v>0</v>
      </c>
      <c r="AK248" s="164" t="str">
        <f t="shared" si="292"/>
        <v>1</v>
      </c>
      <c r="AL248" s="289" t="str">
        <f t="shared" si="292"/>
        <v>1</v>
      </c>
      <c r="AM248" s="165" t="str">
        <f t="shared" si="292"/>
        <v>0</v>
      </c>
      <c r="AN248" s="230" t="str">
        <f t="shared" si="293"/>
        <v>0</v>
      </c>
      <c r="AO248" s="230" t="str">
        <f t="shared" si="293"/>
        <v>1</v>
      </c>
      <c r="AP248" s="230" t="str">
        <f t="shared" si="293"/>
        <v>1</v>
      </c>
      <c r="AQ248" s="231" t="str">
        <f t="shared" si="293"/>
        <v>1</v>
      </c>
      <c r="AR248" s="230" t="str">
        <f t="shared" si="293"/>
        <v>1</v>
      </c>
      <c r="AS248" s="230" t="str">
        <f t="shared" si="293"/>
        <v>0</v>
      </c>
      <c r="AT248" s="230" t="str">
        <f t="shared" si="293"/>
        <v>0</v>
      </c>
      <c r="AU248" s="231" t="str">
        <f t="shared" si="293"/>
        <v>1</v>
      </c>
      <c r="AV248" s="230" t="str">
        <f t="shared" si="294"/>
        <v>0</v>
      </c>
      <c r="AW248" s="232" t="str">
        <f t="shared" si="294"/>
        <v>0</v>
      </c>
      <c r="AX248" s="232" t="str">
        <f t="shared" si="294"/>
        <v>0</v>
      </c>
      <c r="AY248" s="233" t="str">
        <f t="shared" si="294"/>
        <v>0</v>
      </c>
      <c r="AZ248" s="232" t="str">
        <f t="shared" si="294"/>
        <v>0</v>
      </c>
      <c r="BA248" s="232" t="str">
        <f t="shared" si="294"/>
        <v>0</v>
      </c>
      <c r="BB248" s="232" t="str">
        <f t="shared" si="294"/>
        <v>0</v>
      </c>
      <c r="BC248" s="233" t="str">
        <f t="shared" si="294"/>
        <v>0</v>
      </c>
      <c r="BD248" s="168" t="str">
        <f t="shared" si="295"/>
        <v>0</v>
      </c>
      <c r="BE248" s="168" t="str">
        <f t="shared" si="295"/>
        <v>0</v>
      </c>
      <c r="BF248" s="168" t="str">
        <f t="shared" si="295"/>
        <v>0</v>
      </c>
      <c r="BG248" s="169" t="str">
        <f t="shared" si="295"/>
        <v>0</v>
      </c>
      <c r="BH248" s="168" t="str">
        <f t="shared" si="295"/>
        <v>1</v>
      </c>
      <c r="BI248" s="168" t="str">
        <f t="shared" si="295"/>
        <v>1</v>
      </c>
      <c r="BJ248" s="168" t="str">
        <f t="shared" si="295"/>
        <v>1</v>
      </c>
      <c r="BK248" s="169" t="str">
        <f t="shared" si="295"/>
        <v>1</v>
      </c>
      <c r="BL248" s="168" t="str">
        <f t="shared" si="296"/>
        <v>0</v>
      </c>
      <c r="BM248" s="168" t="str">
        <f t="shared" si="296"/>
        <v>0</v>
      </c>
      <c r="BN248" s="168" t="str">
        <f t="shared" si="296"/>
        <v>0</v>
      </c>
      <c r="BO248" s="169" t="str">
        <f t="shared" si="296"/>
        <v>0</v>
      </c>
      <c r="BP248" s="168" t="str">
        <f t="shared" si="296"/>
        <v>0</v>
      </c>
      <c r="BQ248" s="168" t="str">
        <f t="shared" si="296"/>
        <v>1</v>
      </c>
      <c r="BR248" s="168" t="str">
        <f t="shared" si="296"/>
        <v>1</v>
      </c>
      <c r="BS248" s="169" t="str">
        <f t="shared" si="296"/>
        <v>0</v>
      </c>
      <c r="BT248" s="302" t="str">
        <f t="shared" si="297"/>
        <v>0</v>
      </c>
      <c r="BU248" s="302" t="str">
        <f t="shared" si="297"/>
        <v>1</v>
      </c>
      <c r="BV248" s="302" t="str">
        <f t="shared" si="297"/>
        <v>0</v>
      </c>
      <c r="BW248" s="303" t="str">
        <f t="shared" si="297"/>
        <v>0</v>
      </c>
      <c r="BX248" s="302" t="str">
        <f t="shared" si="297"/>
        <v>1</v>
      </c>
      <c r="BY248" s="302" t="str">
        <f t="shared" si="297"/>
        <v>0</v>
      </c>
      <c r="BZ248" s="302" t="str">
        <f t="shared" si="297"/>
        <v>1</v>
      </c>
      <c r="CA248" s="303" t="str">
        <f t="shared" si="297"/>
        <v>1</v>
      </c>
      <c r="CB248" s="164" t="str">
        <f t="shared" si="298"/>
        <v>0</v>
      </c>
      <c r="CC248" s="289" t="str">
        <f t="shared" si="298"/>
        <v>1</v>
      </c>
      <c r="CD248" s="340" t="str">
        <f t="shared" si="298"/>
        <v>0</v>
      </c>
      <c r="CE248" s="341" t="str">
        <f t="shared" si="298"/>
        <v>0</v>
      </c>
      <c r="CF248" s="340" t="str">
        <f t="shared" si="298"/>
        <v>0</v>
      </c>
      <c r="CG248" s="340" t="str">
        <f t="shared" si="298"/>
        <v>0</v>
      </c>
      <c r="CH248" s="340" t="str">
        <f t="shared" si="298"/>
        <v>0</v>
      </c>
      <c r="CI248" s="341" t="str">
        <f t="shared" si="298"/>
        <v>0</v>
      </c>
      <c r="CL248" s="32" t="str">
        <f t="shared" si="288"/>
        <v>9C1B</v>
      </c>
      <c r="CM248" s="285">
        <f t="shared" si="256"/>
        <v>121</v>
      </c>
      <c r="CN248" s="285">
        <f t="shared" si="257"/>
        <v>131</v>
      </c>
      <c r="CO248" s="142">
        <f t="shared" si="258"/>
        <v>65.099999999999994</v>
      </c>
      <c r="CP248" s="142">
        <f t="shared" si="259"/>
        <v>18.388888888888886</v>
      </c>
      <c r="CQ248" s="154">
        <f t="shared" si="289"/>
        <v>3</v>
      </c>
      <c r="CS248" s="170">
        <f t="shared" si="260"/>
        <v>9</v>
      </c>
      <c r="CT248" s="23">
        <f t="shared" si="261"/>
        <v>12</v>
      </c>
      <c r="CU248" s="171">
        <f t="shared" si="262"/>
        <v>1</v>
      </c>
      <c r="CV248" s="23">
        <f t="shared" si="263"/>
        <v>11</v>
      </c>
      <c r="CW248" s="172">
        <f t="shared" si="264"/>
        <v>0</v>
      </c>
      <c r="CX248" s="24">
        <f t="shared" si="265"/>
        <v>6</v>
      </c>
      <c r="CY248" s="267">
        <f t="shared" si="266"/>
        <v>7</v>
      </c>
      <c r="CZ248" s="268">
        <f t="shared" si="267"/>
        <v>9</v>
      </c>
      <c r="DA248" s="267">
        <f t="shared" si="268"/>
        <v>0</v>
      </c>
      <c r="DB248" s="268">
        <f t="shared" si="269"/>
        <v>0</v>
      </c>
      <c r="DC248" s="173">
        <f t="shared" si="270"/>
        <v>0</v>
      </c>
      <c r="DD248" s="26">
        <f t="shared" si="271"/>
        <v>15</v>
      </c>
      <c r="DE248" s="173">
        <f t="shared" si="272"/>
        <v>0</v>
      </c>
      <c r="DF248" s="26">
        <f t="shared" si="273"/>
        <v>6</v>
      </c>
      <c r="DG248" s="326">
        <f t="shared" si="274"/>
        <v>4</v>
      </c>
      <c r="DH248" s="327">
        <f t="shared" si="275"/>
        <v>11</v>
      </c>
      <c r="DI248" s="172">
        <f t="shared" si="276"/>
        <v>4</v>
      </c>
      <c r="DJ248" s="24">
        <f t="shared" si="277"/>
        <v>0</v>
      </c>
      <c r="DK248" s="172"/>
      <c r="DL248" s="19">
        <f t="shared" si="278"/>
        <v>156</v>
      </c>
      <c r="DM248" s="19">
        <f t="shared" si="279"/>
        <v>27</v>
      </c>
      <c r="DN248" s="174">
        <f t="shared" si="280"/>
        <v>6</v>
      </c>
      <c r="DO248" s="278">
        <f t="shared" si="281"/>
        <v>121</v>
      </c>
      <c r="DP248" s="278">
        <f t="shared" si="282"/>
        <v>0</v>
      </c>
      <c r="DQ248" s="20">
        <f t="shared" si="283"/>
        <v>15</v>
      </c>
      <c r="DR248" s="20">
        <f t="shared" si="284"/>
        <v>6</v>
      </c>
      <c r="DS248" s="337">
        <f t="shared" si="285"/>
        <v>75</v>
      </c>
      <c r="DT248" s="174">
        <f t="shared" si="286"/>
        <v>64</v>
      </c>
      <c r="DU248" s="172">
        <f t="shared" si="287"/>
        <v>75</v>
      </c>
    </row>
    <row r="249" spans="1:125">
      <c r="A249" s="408" t="s">
        <v>752</v>
      </c>
      <c r="B249" s="408" t="s">
        <v>753</v>
      </c>
      <c r="C249" s="154">
        <f t="shared" si="234"/>
        <v>17</v>
      </c>
      <c r="D249" s="167">
        <f t="shared" si="235"/>
        <v>68</v>
      </c>
      <c r="E249" s="166" t="str">
        <f t="shared" si="236"/>
        <v>9C</v>
      </c>
      <c r="F249" s="367" t="str">
        <f t="shared" si="237"/>
        <v>1B</v>
      </c>
      <c r="G249" s="367" t="str">
        <f t="shared" si="238"/>
        <v>08</v>
      </c>
      <c r="H249" s="367" t="str">
        <f t="shared" si="239"/>
        <v>7E</v>
      </c>
      <c r="I249" s="367" t="str">
        <f t="shared" si="240"/>
        <v>00</v>
      </c>
      <c r="J249" s="367" t="str">
        <f t="shared" si="241"/>
        <v>0F</v>
      </c>
      <c r="K249" s="367" t="str">
        <f t="shared" si="242"/>
        <v>06</v>
      </c>
      <c r="L249" s="367" t="str">
        <f t="shared" si="243"/>
        <v>52</v>
      </c>
      <c r="M249" s="367" t="str">
        <f t="shared" si="244"/>
        <v>4</v>
      </c>
      <c r="N249" s="367" t="str">
        <f t="shared" si="245"/>
        <v/>
      </c>
      <c r="O249" s="156" t="str">
        <f t="shared" si="246"/>
        <v/>
      </c>
      <c r="P249" s="157" t="str">
        <f t="shared" si="290"/>
        <v>1</v>
      </c>
      <c r="Q249" s="158" t="str">
        <f t="shared" si="290"/>
        <v>0</v>
      </c>
      <c r="R249" s="158" t="str">
        <f t="shared" si="290"/>
        <v>0</v>
      </c>
      <c r="S249" s="159" t="str">
        <f t="shared" si="290"/>
        <v>1</v>
      </c>
      <c r="T249" s="158" t="str">
        <f t="shared" si="290"/>
        <v>1</v>
      </c>
      <c r="U249" s="158" t="str">
        <f t="shared" si="290"/>
        <v>1</v>
      </c>
      <c r="V249" s="158" t="str">
        <f t="shared" si="290"/>
        <v>0</v>
      </c>
      <c r="W249" s="159" t="str">
        <f t="shared" si="290"/>
        <v>0</v>
      </c>
      <c r="X249" s="158" t="str">
        <f t="shared" si="291"/>
        <v>0</v>
      </c>
      <c r="Y249" s="158" t="str">
        <f t="shared" si="291"/>
        <v>0</v>
      </c>
      <c r="Z249" s="158" t="str">
        <f t="shared" si="291"/>
        <v>0</v>
      </c>
      <c r="AA249" s="159" t="str">
        <f t="shared" si="291"/>
        <v>1</v>
      </c>
      <c r="AB249" s="161" t="str">
        <f t="shared" si="291"/>
        <v>1</v>
      </c>
      <c r="AC249" s="161" t="str">
        <f t="shared" si="291"/>
        <v>0</v>
      </c>
      <c r="AD249" s="158" t="str">
        <f t="shared" si="291"/>
        <v>1</v>
      </c>
      <c r="AE249" s="159" t="str">
        <f t="shared" si="291"/>
        <v>1</v>
      </c>
      <c r="AF249" s="367" t="str">
        <f t="shared" si="292"/>
        <v>0</v>
      </c>
      <c r="AG249" s="162" t="str">
        <f t="shared" si="292"/>
        <v>0</v>
      </c>
      <c r="AH249" s="163" t="str">
        <f t="shared" si="292"/>
        <v>0</v>
      </c>
      <c r="AI249" s="165" t="str">
        <f t="shared" si="292"/>
        <v>0</v>
      </c>
      <c r="AJ249" s="164" t="str">
        <f t="shared" si="292"/>
        <v>1</v>
      </c>
      <c r="AK249" s="164" t="str">
        <f t="shared" si="292"/>
        <v>0</v>
      </c>
      <c r="AL249" s="289" t="str">
        <f t="shared" si="292"/>
        <v>0</v>
      </c>
      <c r="AM249" s="165" t="str">
        <f t="shared" si="292"/>
        <v>0</v>
      </c>
      <c r="AN249" s="230" t="str">
        <f t="shared" si="293"/>
        <v>0</v>
      </c>
      <c r="AO249" s="230" t="str">
        <f t="shared" si="293"/>
        <v>1</v>
      </c>
      <c r="AP249" s="230" t="str">
        <f t="shared" si="293"/>
        <v>1</v>
      </c>
      <c r="AQ249" s="231" t="str">
        <f t="shared" si="293"/>
        <v>1</v>
      </c>
      <c r="AR249" s="230" t="str">
        <f t="shared" si="293"/>
        <v>1</v>
      </c>
      <c r="AS249" s="230" t="str">
        <f t="shared" si="293"/>
        <v>1</v>
      </c>
      <c r="AT249" s="230" t="str">
        <f t="shared" si="293"/>
        <v>1</v>
      </c>
      <c r="AU249" s="231" t="str">
        <f t="shared" si="293"/>
        <v>0</v>
      </c>
      <c r="AV249" s="230" t="str">
        <f t="shared" si="294"/>
        <v>0</v>
      </c>
      <c r="AW249" s="232" t="str">
        <f t="shared" si="294"/>
        <v>0</v>
      </c>
      <c r="AX249" s="232" t="str">
        <f t="shared" si="294"/>
        <v>0</v>
      </c>
      <c r="AY249" s="233" t="str">
        <f t="shared" si="294"/>
        <v>0</v>
      </c>
      <c r="AZ249" s="232" t="str">
        <f t="shared" si="294"/>
        <v>0</v>
      </c>
      <c r="BA249" s="232" t="str">
        <f t="shared" si="294"/>
        <v>0</v>
      </c>
      <c r="BB249" s="232" t="str">
        <f t="shared" si="294"/>
        <v>0</v>
      </c>
      <c r="BC249" s="233" t="str">
        <f t="shared" si="294"/>
        <v>0</v>
      </c>
      <c r="BD249" s="168" t="str">
        <f t="shared" si="295"/>
        <v>0</v>
      </c>
      <c r="BE249" s="168" t="str">
        <f t="shared" si="295"/>
        <v>0</v>
      </c>
      <c r="BF249" s="168" t="str">
        <f t="shared" si="295"/>
        <v>0</v>
      </c>
      <c r="BG249" s="169" t="str">
        <f t="shared" si="295"/>
        <v>0</v>
      </c>
      <c r="BH249" s="168" t="str">
        <f t="shared" si="295"/>
        <v>1</v>
      </c>
      <c r="BI249" s="168" t="str">
        <f t="shared" si="295"/>
        <v>1</v>
      </c>
      <c r="BJ249" s="168" t="str">
        <f t="shared" si="295"/>
        <v>1</v>
      </c>
      <c r="BK249" s="169" t="str">
        <f t="shared" si="295"/>
        <v>1</v>
      </c>
      <c r="BL249" s="168" t="str">
        <f t="shared" si="296"/>
        <v>0</v>
      </c>
      <c r="BM249" s="168" t="str">
        <f t="shared" si="296"/>
        <v>0</v>
      </c>
      <c r="BN249" s="168" t="str">
        <f t="shared" si="296"/>
        <v>0</v>
      </c>
      <c r="BO249" s="169" t="str">
        <f t="shared" si="296"/>
        <v>0</v>
      </c>
      <c r="BP249" s="168" t="str">
        <f t="shared" si="296"/>
        <v>0</v>
      </c>
      <c r="BQ249" s="168" t="str">
        <f t="shared" si="296"/>
        <v>1</v>
      </c>
      <c r="BR249" s="168" t="str">
        <f t="shared" si="296"/>
        <v>1</v>
      </c>
      <c r="BS249" s="169" t="str">
        <f t="shared" si="296"/>
        <v>0</v>
      </c>
      <c r="BT249" s="302" t="str">
        <f t="shared" si="297"/>
        <v>0</v>
      </c>
      <c r="BU249" s="302" t="str">
        <f t="shared" si="297"/>
        <v>1</v>
      </c>
      <c r="BV249" s="302" t="str">
        <f t="shared" si="297"/>
        <v>0</v>
      </c>
      <c r="BW249" s="303" t="str">
        <f t="shared" si="297"/>
        <v>1</v>
      </c>
      <c r="BX249" s="302" t="str">
        <f t="shared" si="297"/>
        <v>0</v>
      </c>
      <c r="BY249" s="302" t="str">
        <f t="shared" si="297"/>
        <v>0</v>
      </c>
      <c r="BZ249" s="302" t="str">
        <f t="shared" si="297"/>
        <v>1</v>
      </c>
      <c r="CA249" s="303" t="str">
        <f t="shared" si="297"/>
        <v>0</v>
      </c>
      <c r="CB249" s="164" t="str">
        <f t="shared" si="298"/>
        <v>0</v>
      </c>
      <c r="CC249" s="289" t="str">
        <f t="shared" si="298"/>
        <v>1</v>
      </c>
      <c r="CD249" s="340" t="str">
        <f t="shared" si="298"/>
        <v>0</v>
      </c>
      <c r="CE249" s="341" t="str">
        <f t="shared" si="298"/>
        <v>0</v>
      </c>
      <c r="CF249" s="340" t="str">
        <f t="shared" si="298"/>
        <v>0</v>
      </c>
      <c r="CG249" s="340" t="str">
        <f t="shared" si="298"/>
        <v>0</v>
      </c>
      <c r="CH249" s="340" t="str">
        <f t="shared" si="298"/>
        <v>0</v>
      </c>
      <c r="CI249" s="341" t="str">
        <f t="shared" si="298"/>
        <v>0</v>
      </c>
      <c r="CL249" s="32" t="str">
        <f t="shared" si="288"/>
        <v>9C1B</v>
      </c>
      <c r="CM249" s="285">
        <f t="shared" si="256"/>
        <v>126</v>
      </c>
      <c r="CN249" s="285">
        <f t="shared" si="257"/>
        <v>136</v>
      </c>
      <c r="CO249" s="142">
        <f t="shared" si="258"/>
        <v>65.099999999999994</v>
      </c>
      <c r="CP249" s="142">
        <f t="shared" si="259"/>
        <v>18.388888888888886</v>
      </c>
      <c r="CQ249" s="154">
        <f t="shared" si="289"/>
        <v>4</v>
      </c>
      <c r="CS249" s="170">
        <f t="shared" si="260"/>
        <v>9</v>
      </c>
      <c r="CT249" s="23">
        <f t="shared" si="261"/>
        <v>12</v>
      </c>
      <c r="CU249" s="171">
        <f t="shared" si="262"/>
        <v>1</v>
      </c>
      <c r="CV249" s="23">
        <f t="shared" si="263"/>
        <v>11</v>
      </c>
      <c r="CW249" s="172">
        <f t="shared" si="264"/>
        <v>0</v>
      </c>
      <c r="CX249" s="24">
        <f t="shared" si="265"/>
        <v>8</v>
      </c>
      <c r="CY249" s="267">
        <f t="shared" si="266"/>
        <v>7</v>
      </c>
      <c r="CZ249" s="268">
        <f t="shared" si="267"/>
        <v>14</v>
      </c>
      <c r="DA249" s="267">
        <f t="shared" si="268"/>
        <v>0</v>
      </c>
      <c r="DB249" s="268">
        <f t="shared" si="269"/>
        <v>0</v>
      </c>
      <c r="DC249" s="173">
        <f t="shared" si="270"/>
        <v>0</v>
      </c>
      <c r="DD249" s="26">
        <f t="shared" si="271"/>
        <v>15</v>
      </c>
      <c r="DE249" s="173">
        <f t="shared" si="272"/>
        <v>0</v>
      </c>
      <c r="DF249" s="26">
        <f t="shared" si="273"/>
        <v>6</v>
      </c>
      <c r="DG249" s="326">
        <f t="shared" si="274"/>
        <v>5</v>
      </c>
      <c r="DH249" s="327">
        <f t="shared" si="275"/>
        <v>2</v>
      </c>
      <c r="DI249" s="172">
        <f t="shared" si="276"/>
        <v>4</v>
      </c>
      <c r="DJ249" s="24">
        <f t="shared" si="277"/>
        <v>0</v>
      </c>
      <c r="DK249" s="172"/>
      <c r="DL249" s="19">
        <f t="shared" si="278"/>
        <v>156</v>
      </c>
      <c r="DM249" s="19">
        <f t="shared" si="279"/>
        <v>27</v>
      </c>
      <c r="DN249" s="174">
        <f t="shared" si="280"/>
        <v>8</v>
      </c>
      <c r="DO249" s="278">
        <f t="shared" si="281"/>
        <v>126</v>
      </c>
      <c r="DP249" s="278">
        <f t="shared" si="282"/>
        <v>0</v>
      </c>
      <c r="DQ249" s="20">
        <f t="shared" si="283"/>
        <v>15</v>
      </c>
      <c r="DR249" s="20">
        <f t="shared" si="284"/>
        <v>6</v>
      </c>
      <c r="DS249" s="337">
        <f t="shared" si="285"/>
        <v>82</v>
      </c>
      <c r="DT249" s="174">
        <f t="shared" si="286"/>
        <v>64</v>
      </c>
      <c r="DU249" s="172">
        <f t="shared" si="287"/>
        <v>82</v>
      </c>
    </row>
    <row r="250" spans="1:125">
      <c r="A250" s="408" t="s">
        <v>754</v>
      </c>
      <c r="B250" s="408" t="s">
        <v>755</v>
      </c>
      <c r="C250" s="154">
        <f t="shared" ref="C250:C313" si="299">LEN(B250)-$C$7+1</f>
        <v>17</v>
      </c>
      <c r="D250" s="167">
        <f t="shared" ref="D250:D313" si="300">C250*4</f>
        <v>68</v>
      </c>
      <c r="E250" s="166" t="str">
        <f t="shared" ref="E250:E313" si="301">MID(B250,$C$7,2)</f>
        <v>9C</v>
      </c>
      <c r="F250" s="367" t="str">
        <f t="shared" ref="F250:F313" si="302">MID(B250,$C$7+2,2)</f>
        <v>1B</v>
      </c>
      <c r="G250" s="367" t="str">
        <f t="shared" ref="G250:G313" si="303">MID(B250,$C$7+4,2)</f>
        <v>0C</v>
      </c>
      <c r="H250" s="367" t="str">
        <f t="shared" ref="H250:H313" si="304">MID(B250,$C$7+6,2)</f>
        <v>7E</v>
      </c>
      <c r="I250" s="367" t="str">
        <f t="shared" ref="I250:I313" si="305">MID(B250,$C$7+8,2)</f>
        <v>00</v>
      </c>
      <c r="J250" s="367" t="str">
        <f t="shared" ref="J250:J313" si="306">MID(B250,$C$7+10,2)</f>
        <v>10</v>
      </c>
      <c r="K250" s="367" t="str">
        <f t="shared" ref="K250:K313" si="307">MID(B250,$C$7+12,2)</f>
        <v>06</v>
      </c>
      <c r="L250" s="367" t="str">
        <f t="shared" ref="L250:L313" si="308">MID(B250,$C$7+14,2)</f>
        <v>57</v>
      </c>
      <c r="M250" s="367" t="str">
        <f t="shared" ref="M250:M313" si="309">MID(B250,$C$7+16,2)</f>
        <v>0</v>
      </c>
      <c r="N250" s="367" t="str">
        <f t="shared" ref="N250:N313" si="310">MID(B250,$C$7+18,2)</f>
        <v/>
      </c>
      <c r="O250" s="156" t="str">
        <f t="shared" ref="O250:O313" si="311">MID(B250,$C$7+20,2)</f>
        <v/>
      </c>
      <c r="P250" s="157" t="str">
        <f t="shared" si="290"/>
        <v>1</v>
      </c>
      <c r="Q250" s="158" t="str">
        <f t="shared" si="290"/>
        <v>0</v>
      </c>
      <c r="R250" s="158" t="str">
        <f t="shared" si="290"/>
        <v>0</v>
      </c>
      <c r="S250" s="159" t="str">
        <f t="shared" si="290"/>
        <v>1</v>
      </c>
      <c r="T250" s="158" t="str">
        <f t="shared" ref="P250:W282" si="312">MID(HEX2BIN($E250,8),T$2,1)</f>
        <v>1</v>
      </c>
      <c r="U250" s="158" t="str">
        <f t="shared" si="312"/>
        <v>1</v>
      </c>
      <c r="V250" s="158" t="str">
        <f t="shared" si="312"/>
        <v>0</v>
      </c>
      <c r="W250" s="159" t="str">
        <f t="shared" si="312"/>
        <v>0</v>
      </c>
      <c r="X250" s="158" t="str">
        <f t="shared" si="291"/>
        <v>0</v>
      </c>
      <c r="Y250" s="158" t="str">
        <f t="shared" si="291"/>
        <v>0</v>
      </c>
      <c r="Z250" s="158" t="str">
        <f t="shared" si="291"/>
        <v>0</v>
      </c>
      <c r="AA250" s="159" t="str">
        <f t="shared" si="291"/>
        <v>1</v>
      </c>
      <c r="AB250" s="161" t="str">
        <f t="shared" ref="X250:AE282" si="313">MID(HEX2BIN($F250,8),AB$2,1)</f>
        <v>1</v>
      </c>
      <c r="AC250" s="161" t="str">
        <f t="shared" si="313"/>
        <v>0</v>
      </c>
      <c r="AD250" s="158" t="str">
        <f t="shared" si="313"/>
        <v>1</v>
      </c>
      <c r="AE250" s="159" t="str">
        <f t="shared" si="313"/>
        <v>1</v>
      </c>
      <c r="AF250" s="367" t="str">
        <f t="shared" si="292"/>
        <v>0</v>
      </c>
      <c r="AG250" s="162" t="str">
        <f t="shared" si="292"/>
        <v>0</v>
      </c>
      <c r="AH250" s="163" t="str">
        <f t="shared" si="292"/>
        <v>0</v>
      </c>
      <c r="AI250" s="165" t="str">
        <f t="shared" si="292"/>
        <v>0</v>
      </c>
      <c r="AJ250" s="164" t="str">
        <f t="shared" ref="AF250:AM282" si="314">MID(HEX2BIN($G250,8),AJ$2,1)</f>
        <v>1</v>
      </c>
      <c r="AK250" s="164" t="str">
        <f t="shared" si="314"/>
        <v>1</v>
      </c>
      <c r="AL250" s="289" t="str">
        <f t="shared" si="314"/>
        <v>0</v>
      </c>
      <c r="AM250" s="165" t="str">
        <f t="shared" si="314"/>
        <v>0</v>
      </c>
      <c r="AN250" s="230" t="str">
        <f t="shared" si="293"/>
        <v>0</v>
      </c>
      <c r="AO250" s="230" t="str">
        <f t="shared" si="293"/>
        <v>1</v>
      </c>
      <c r="AP250" s="230" t="str">
        <f t="shared" si="293"/>
        <v>1</v>
      </c>
      <c r="AQ250" s="231" t="str">
        <f t="shared" si="293"/>
        <v>1</v>
      </c>
      <c r="AR250" s="230" t="str">
        <f t="shared" ref="AN250:AU282" si="315">MID(HEX2BIN($H250,8),AR$2,1)</f>
        <v>1</v>
      </c>
      <c r="AS250" s="230" t="str">
        <f t="shared" si="315"/>
        <v>1</v>
      </c>
      <c r="AT250" s="230" t="str">
        <f t="shared" si="315"/>
        <v>1</v>
      </c>
      <c r="AU250" s="231" t="str">
        <f t="shared" si="315"/>
        <v>0</v>
      </c>
      <c r="AV250" s="230" t="str">
        <f t="shared" si="294"/>
        <v>0</v>
      </c>
      <c r="AW250" s="232" t="str">
        <f t="shared" si="294"/>
        <v>0</v>
      </c>
      <c r="AX250" s="232" t="str">
        <f t="shared" si="294"/>
        <v>0</v>
      </c>
      <c r="AY250" s="233" t="str">
        <f t="shared" si="294"/>
        <v>0</v>
      </c>
      <c r="AZ250" s="232" t="str">
        <f t="shared" ref="AV250:BC282" si="316">MID(HEX2BIN($I250,8),AZ$2,1)</f>
        <v>0</v>
      </c>
      <c r="BA250" s="232" t="str">
        <f t="shared" si="316"/>
        <v>0</v>
      </c>
      <c r="BB250" s="232" t="str">
        <f t="shared" si="316"/>
        <v>0</v>
      </c>
      <c r="BC250" s="233" t="str">
        <f t="shared" si="316"/>
        <v>0</v>
      </c>
      <c r="BD250" s="168" t="str">
        <f t="shared" si="295"/>
        <v>0</v>
      </c>
      <c r="BE250" s="168" t="str">
        <f t="shared" si="295"/>
        <v>0</v>
      </c>
      <c r="BF250" s="168" t="str">
        <f t="shared" si="295"/>
        <v>0</v>
      </c>
      <c r="BG250" s="169" t="str">
        <f t="shared" si="295"/>
        <v>1</v>
      </c>
      <c r="BH250" s="168" t="str">
        <f t="shared" ref="BD250:BK282" si="317">MID(HEX2BIN($J250,8),BH$2,1)</f>
        <v>0</v>
      </c>
      <c r="BI250" s="168" t="str">
        <f t="shared" si="317"/>
        <v>0</v>
      </c>
      <c r="BJ250" s="168" t="str">
        <f t="shared" si="317"/>
        <v>0</v>
      </c>
      <c r="BK250" s="169" t="str">
        <f t="shared" si="317"/>
        <v>0</v>
      </c>
      <c r="BL250" s="168" t="str">
        <f t="shared" si="296"/>
        <v>0</v>
      </c>
      <c r="BM250" s="168" t="str">
        <f t="shared" si="296"/>
        <v>0</v>
      </c>
      <c r="BN250" s="168" t="str">
        <f t="shared" si="296"/>
        <v>0</v>
      </c>
      <c r="BO250" s="169" t="str">
        <f t="shared" si="296"/>
        <v>0</v>
      </c>
      <c r="BP250" s="168" t="str">
        <f t="shared" ref="BL250:BS282" si="318">MID(HEX2BIN($K250,8),BP$2,1)</f>
        <v>0</v>
      </c>
      <c r="BQ250" s="168" t="str">
        <f t="shared" si="318"/>
        <v>1</v>
      </c>
      <c r="BR250" s="168" t="str">
        <f t="shared" si="318"/>
        <v>1</v>
      </c>
      <c r="BS250" s="169" t="str">
        <f t="shared" si="318"/>
        <v>0</v>
      </c>
      <c r="BT250" s="302" t="str">
        <f t="shared" si="297"/>
        <v>0</v>
      </c>
      <c r="BU250" s="302" t="str">
        <f t="shared" si="297"/>
        <v>1</v>
      </c>
      <c r="BV250" s="302" t="str">
        <f t="shared" si="297"/>
        <v>0</v>
      </c>
      <c r="BW250" s="303" t="str">
        <f t="shared" si="297"/>
        <v>1</v>
      </c>
      <c r="BX250" s="302" t="str">
        <f t="shared" ref="BT250:CA282" si="319">MID(HEX2BIN($L250,8),BX$2,1)</f>
        <v>0</v>
      </c>
      <c r="BY250" s="302" t="str">
        <f t="shared" si="319"/>
        <v>1</v>
      </c>
      <c r="BZ250" s="302" t="str">
        <f t="shared" si="319"/>
        <v>1</v>
      </c>
      <c r="CA250" s="303" t="str">
        <f t="shared" si="319"/>
        <v>1</v>
      </c>
      <c r="CB250" s="164" t="str">
        <f t="shared" si="298"/>
        <v>0</v>
      </c>
      <c r="CC250" s="289" t="str">
        <f t="shared" si="298"/>
        <v>0</v>
      </c>
      <c r="CD250" s="340" t="str">
        <f t="shared" si="298"/>
        <v>0</v>
      </c>
      <c r="CE250" s="341" t="str">
        <f t="shared" si="298"/>
        <v>0</v>
      </c>
      <c r="CF250" s="340" t="str">
        <f t="shared" ref="CB250:CI282" si="320">MID(HEX2BIN($M250,8),CF$2,1)</f>
        <v>0</v>
      </c>
      <c r="CG250" s="340" t="str">
        <f t="shared" si="320"/>
        <v>0</v>
      </c>
      <c r="CH250" s="340" t="str">
        <f t="shared" si="320"/>
        <v>0</v>
      </c>
      <c r="CI250" s="341" t="str">
        <f t="shared" si="320"/>
        <v>0</v>
      </c>
      <c r="CL250" s="32" t="str">
        <f t="shared" si="288"/>
        <v>9C1B</v>
      </c>
      <c r="CM250" s="285">
        <f t="shared" ref="CM250:CM313" si="321">DP250*256+DO250</f>
        <v>126</v>
      </c>
      <c r="CN250" s="285">
        <f t="shared" ref="CN250:CN313" si="322">IF(CM250&gt;65525,CM250-65526,CM250+10)</f>
        <v>136</v>
      </c>
      <c r="CO250" s="142">
        <f t="shared" ref="CO250:CO313" si="323">(DR250*256+DQ250-900)/10</f>
        <v>65.2</v>
      </c>
      <c r="CP250" s="142">
        <f t="shared" ref="CP250:CP313" si="324">(CO250-32)*5/9</f>
        <v>18.444444444444443</v>
      </c>
      <c r="CQ250" s="154">
        <f t="shared" si="289"/>
        <v>6</v>
      </c>
      <c r="CS250" s="170">
        <f t="shared" ref="CS250:CS313" si="325">P250*P$6+Q250*Q$6+R250*R$6+S250*S$6</f>
        <v>9</v>
      </c>
      <c r="CT250" s="23">
        <f t="shared" ref="CT250:CT313" si="326">T250*T$6+U250*U$6+V250*V$6+W250*W$6</f>
        <v>12</v>
      </c>
      <c r="CU250" s="171">
        <f t="shared" ref="CU250:CU313" si="327">X250*X$6+Y250*Y$6+Z250*Z$6+AA250*AA$6</f>
        <v>1</v>
      </c>
      <c r="CV250" s="23">
        <f t="shared" ref="CV250:CV313" si="328">AB250*AB$6+AC250*AC$6+AD250*AD$6+AE250*AE$6</f>
        <v>11</v>
      </c>
      <c r="CW250" s="172">
        <f t="shared" ref="CW250:CW313" si="329">AF250*AF$6+AG250*AG$6+AH250*AH$6+AI250*AI$6</f>
        <v>0</v>
      </c>
      <c r="CX250" s="24">
        <f t="shared" ref="CX250:CX313" si="330">AJ250*AJ$6+AK250*AK$6+AL250*AL$6+AM250*AM$6</f>
        <v>12</v>
      </c>
      <c r="CY250" s="267">
        <f t="shared" ref="CY250:CY313" si="331">AN250*AN$6+AO250*AO$6+AP250*AP$6+AQ250*AQ$6</f>
        <v>7</v>
      </c>
      <c r="CZ250" s="268">
        <f t="shared" ref="CZ250:CZ313" si="332">AR250*AR$6+AS250*AS$6+AT250*AT$6+AU250*AU$6</f>
        <v>14</v>
      </c>
      <c r="DA250" s="267">
        <f t="shared" ref="DA250:DA313" si="333">AV250*AV$6+AW250*AW$6+AX250*AX$6+AY250*AY$6</f>
        <v>0</v>
      </c>
      <c r="DB250" s="268">
        <f t="shared" ref="DB250:DB313" si="334">AZ250*AZ$6+BA250*BA$6+BB250*BB$6+BC250*BC$6</f>
        <v>0</v>
      </c>
      <c r="DC250" s="173">
        <f t="shared" ref="DC250:DC313" si="335">BD250*BD$6+BE250*BE$6+BF250*BF$6+BG250*BG$6</f>
        <v>1</v>
      </c>
      <c r="DD250" s="26">
        <f t="shared" ref="DD250:DD313" si="336">BH250*BH$6+BI250*BI$6+BJ250*BJ$6+BK250*BK$6</f>
        <v>0</v>
      </c>
      <c r="DE250" s="173">
        <f t="shared" ref="DE250:DE313" si="337">BL250*BL$6+BM250*BM$6+BN250*BN$6+BO250*BO$6</f>
        <v>0</v>
      </c>
      <c r="DF250" s="26">
        <f t="shared" ref="DF250:DF313" si="338">BP250*BP$6+BQ250*BQ$6+BR250*BR$6+BS250*BS$6</f>
        <v>6</v>
      </c>
      <c r="DG250" s="326">
        <f t="shared" ref="DG250:DG313" si="339">BT250*BT$6+BU250*BU$6+BV250*BV$6+BW250*BW$6</f>
        <v>5</v>
      </c>
      <c r="DH250" s="327">
        <f t="shared" ref="DH250:DH313" si="340">BX250*BX$6+BY250*BY$6+BZ250*BZ$6+CA250*CA$6</f>
        <v>7</v>
      </c>
      <c r="DI250" s="172">
        <f t="shared" ref="DI250:DI313" si="341">CB250*CB$6+CC250*CC$6+CD250*CD$6+CE250*CE$6</f>
        <v>0</v>
      </c>
      <c r="DJ250" s="24">
        <f t="shared" ref="DJ250:DJ313" si="342">CF250*CF$6+CG250*CG$6+CH250*CH$6+CI250*CI$6</f>
        <v>0</v>
      </c>
      <c r="DK250" s="172"/>
      <c r="DL250" s="19">
        <f t="shared" ref="DL250:DL313" si="343">P250*P$8+Q250*Q$8+R250*R$8+S250*S$8+T250*T$8+U250*U$8+V250*V$8+W250*W$8</f>
        <v>156</v>
      </c>
      <c r="DM250" s="19">
        <f t="shared" ref="DM250:DM313" si="344">X250*X$8+Y250*Y$8+Z250*Z$8+AA250*AA$8+AB250*AB$8+AC250*AC$8+AD250*AD$8+AE250*AE$8</f>
        <v>27</v>
      </c>
      <c r="DN250" s="174">
        <f t="shared" ref="DN250:DN313" si="345">AF250*AF$8+AG250*AG$8+AH250*AH$8+AI250*AI$8+AJ250*AJ$8+AK250*AK$8+AL250*AL$8+AM250*AM$8</f>
        <v>12</v>
      </c>
      <c r="DO250" s="278">
        <f t="shared" ref="DO250:DO313" si="346">AN250*AN$8+AO250*AO$8+AP250*AP$8+AQ250*AQ$8+AR250*AR$8+AS250*AS$8+AT250*AT$8+AU250*AU$8</f>
        <v>126</v>
      </c>
      <c r="DP250" s="278">
        <f t="shared" ref="DP250:DP313" si="347">AV250*AV$8+AW250*AW$8+AX250*AX$8+AY250*AY$8+AZ250*AZ$8+BA250*BA$8+BB250*BB$8+BC250*BC$8</f>
        <v>0</v>
      </c>
      <c r="DQ250" s="20">
        <f t="shared" ref="DQ250:DQ313" si="348">BD250*BD$8+BE250*BE$8+BF250*BF$8+BG250*BG$8+BH250*BH$8+BI250*BI$8+BJ250*BJ$8+BK250*BK$8</f>
        <v>16</v>
      </c>
      <c r="DR250" s="20">
        <f t="shared" ref="DR250:DR313" si="349">BL250*BL$8+BM250*BM$8+BN250*BN$8+BO250*BO$8+BP250*BP$8+BQ250*BQ$8+BR250*BR$8+BS250*BS$8</f>
        <v>6</v>
      </c>
      <c r="DS250" s="337">
        <f t="shared" ref="DS250:DS313" si="350">BT250*BT$8+BU250*BU$8+BV250*BV$8+BW250*BW$8+BX250*BX$8+BY250*BY$8+BZ250*BZ$8+CA250*CA$8</f>
        <v>87</v>
      </c>
      <c r="DT250" s="174">
        <f t="shared" ref="DT250:DT313" si="351">CB250*CB$8+CC250*CC$8+CD250*CD$8+CE250*CE$8+CF250*CF$8+CG250*CG$8+CH250*CH$8+CI250*CI$8</f>
        <v>0</v>
      </c>
      <c r="DU250" s="172">
        <f t="shared" ref="DU250:DU313" si="352">MOD(DL250+DM250+DN250+DO250+DP250+DQ250+DR250,256)</f>
        <v>87</v>
      </c>
    </row>
    <row r="251" spans="1:125">
      <c r="A251" s="408" t="s">
        <v>756</v>
      </c>
      <c r="B251" s="408" t="s">
        <v>757</v>
      </c>
      <c r="C251" s="154">
        <f t="shared" si="299"/>
        <v>17</v>
      </c>
      <c r="D251" s="167">
        <f t="shared" si="300"/>
        <v>68</v>
      </c>
      <c r="E251" s="166" t="str">
        <f t="shared" si="301"/>
        <v>9C</v>
      </c>
      <c r="F251" s="367" t="str">
        <f t="shared" si="302"/>
        <v>1B</v>
      </c>
      <c r="G251" s="367" t="str">
        <f t="shared" si="303"/>
        <v>0E</v>
      </c>
      <c r="H251" s="367" t="str">
        <f t="shared" si="304"/>
        <v>7E</v>
      </c>
      <c r="I251" s="367" t="str">
        <f t="shared" si="305"/>
        <v>00</v>
      </c>
      <c r="J251" s="367" t="str">
        <f t="shared" si="306"/>
        <v>10</v>
      </c>
      <c r="K251" s="367" t="str">
        <f t="shared" si="307"/>
        <v>06</v>
      </c>
      <c r="L251" s="367" t="str">
        <f t="shared" si="308"/>
        <v>59</v>
      </c>
      <c r="M251" s="367" t="str">
        <f t="shared" si="309"/>
        <v>4</v>
      </c>
      <c r="N251" s="367" t="str">
        <f t="shared" si="310"/>
        <v/>
      </c>
      <c r="O251" s="156" t="str">
        <f t="shared" si="311"/>
        <v/>
      </c>
      <c r="P251" s="157" t="str">
        <f t="shared" si="312"/>
        <v>1</v>
      </c>
      <c r="Q251" s="158" t="str">
        <f t="shared" si="312"/>
        <v>0</v>
      </c>
      <c r="R251" s="158" t="str">
        <f t="shared" si="312"/>
        <v>0</v>
      </c>
      <c r="S251" s="159" t="str">
        <f t="shared" si="312"/>
        <v>1</v>
      </c>
      <c r="T251" s="158" t="str">
        <f t="shared" si="312"/>
        <v>1</v>
      </c>
      <c r="U251" s="158" t="str">
        <f t="shared" si="312"/>
        <v>1</v>
      </c>
      <c r="V251" s="158" t="str">
        <f t="shared" si="312"/>
        <v>0</v>
      </c>
      <c r="W251" s="159" t="str">
        <f t="shared" si="312"/>
        <v>0</v>
      </c>
      <c r="X251" s="158" t="str">
        <f t="shared" si="313"/>
        <v>0</v>
      </c>
      <c r="Y251" s="158" t="str">
        <f t="shared" si="313"/>
        <v>0</v>
      </c>
      <c r="Z251" s="158" t="str">
        <f t="shared" si="313"/>
        <v>0</v>
      </c>
      <c r="AA251" s="159" t="str">
        <f t="shared" si="313"/>
        <v>1</v>
      </c>
      <c r="AB251" s="161" t="str">
        <f t="shared" si="313"/>
        <v>1</v>
      </c>
      <c r="AC251" s="161" t="str">
        <f t="shared" si="313"/>
        <v>0</v>
      </c>
      <c r="AD251" s="158" t="str">
        <f t="shared" si="313"/>
        <v>1</v>
      </c>
      <c r="AE251" s="159" t="str">
        <f t="shared" si="313"/>
        <v>1</v>
      </c>
      <c r="AF251" s="367" t="str">
        <f t="shared" si="314"/>
        <v>0</v>
      </c>
      <c r="AG251" s="162" t="str">
        <f t="shared" si="314"/>
        <v>0</v>
      </c>
      <c r="AH251" s="163" t="str">
        <f t="shared" si="314"/>
        <v>0</v>
      </c>
      <c r="AI251" s="165" t="str">
        <f t="shared" si="314"/>
        <v>0</v>
      </c>
      <c r="AJ251" s="164" t="str">
        <f t="shared" si="314"/>
        <v>1</v>
      </c>
      <c r="AK251" s="164" t="str">
        <f t="shared" si="314"/>
        <v>1</v>
      </c>
      <c r="AL251" s="289" t="str">
        <f t="shared" si="314"/>
        <v>1</v>
      </c>
      <c r="AM251" s="165" t="str">
        <f t="shared" si="314"/>
        <v>0</v>
      </c>
      <c r="AN251" s="230" t="str">
        <f t="shared" si="315"/>
        <v>0</v>
      </c>
      <c r="AO251" s="230" t="str">
        <f t="shared" si="315"/>
        <v>1</v>
      </c>
      <c r="AP251" s="230" t="str">
        <f t="shared" si="315"/>
        <v>1</v>
      </c>
      <c r="AQ251" s="231" t="str">
        <f t="shared" si="315"/>
        <v>1</v>
      </c>
      <c r="AR251" s="230" t="str">
        <f t="shared" si="315"/>
        <v>1</v>
      </c>
      <c r="AS251" s="230" t="str">
        <f t="shared" si="315"/>
        <v>1</v>
      </c>
      <c r="AT251" s="230" t="str">
        <f t="shared" si="315"/>
        <v>1</v>
      </c>
      <c r="AU251" s="231" t="str">
        <f t="shared" si="315"/>
        <v>0</v>
      </c>
      <c r="AV251" s="230" t="str">
        <f t="shared" si="316"/>
        <v>0</v>
      </c>
      <c r="AW251" s="232" t="str">
        <f t="shared" si="316"/>
        <v>0</v>
      </c>
      <c r="AX251" s="232" t="str">
        <f t="shared" si="316"/>
        <v>0</v>
      </c>
      <c r="AY251" s="233" t="str">
        <f t="shared" si="316"/>
        <v>0</v>
      </c>
      <c r="AZ251" s="232" t="str">
        <f t="shared" si="316"/>
        <v>0</v>
      </c>
      <c r="BA251" s="232" t="str">
        <f t="shared" si="316"/>
        <v>0</v>
      </c>
      <c r="BB251" s="232" t="str">
        <f t="shared" si="316"/>
        <v>0</v>
      </c>
      <c r="BC251" s="233" t="str">
        <f t="shared" si="316"/>
        <v>0</v>
      </c>
      <c r="BD251" s="168" t="str">
        <f t="shared" si="317"/>
        <v>0</v>
      </c>
      <c r="BE251" s="168" t="str">
        <f t="shared" si="317"/>
        <v>0</v>
      </c>
      <c r="BF251" s="168" t="str">
        <f t="shared" si="317"/>
        <v>0</v>
      </c>
      <c r="BG251" s="169" t="str">
        <f t="shared" si="317"/>
        <v>1</v>
      </c>
      <c r="BH251" s="168" t="str">
        <f t="shared" si="317"/>
        <v>0</v>
      </c>
      <c r="BI251" s="168" t="str">
        <f t="shared" si="317"/>
        <v>0</v>
      </c>
      <c r="BJ251" s="168" t="str">
        <f t="shared" si="317"/>
        <v>0</v>
      </c>
      <c r="BK251" s="169" t="str">
        <f t="shared" si="317"/>
        <v>0</v>
      </c>
      <c r="BL251" s="168" t="str">
        <f t="shared" si="318"/>
        <v>0</v>
      </c>
      <c r="BM251" s="168" t="str">
        <f t="shared" si="318"/>
        <v>0</v>
      </c>
      <c r="BN251" s="168" t="str">
        <f t="shared" si="318"/>
        <v>0</v>
      </c>
      <c r="BO251" s="169" t="str">
        <f t="shared" si="318"/>
        <v>0</v>
      </c>
      <c r="BP251" s="168" t="str">
        <f t="shared" si="318"/>
        <v>0</v>
      </c>
      <c r="BQ251" s="168" t="str">
        <f t="shared" si="318"/>
        <v>1</v>
      </c>
      <c r="BR251" s="168" t="str">
        <f t="shared" si="318"/>
        <v>1</v>
      </c>
      <c r="BS251" s="169" t="str">
        <f t="shared" si="318"/>
        <v>0</v>
      </c>
      <c r="BT251" s="302" t="str">
        <f t="shared" si="319"/>
        <v>0</v>
      </c>
      <c r="BU251" s="302" t="str">
        <f t="shared" si="319"/>
        <v>1</v>
      </c>
      <c r="BV251" s="302" t="str">
        <f t="shared" si="319"/>
        <v>0</v>
      </c>
      <c r="BW251" s="303" t="str">
        <f t="shared" si="319"/>
        <v>1</v>
      </c>
      <c r="BX251" s="302" t="str">
        <f t="shared" si="319"/>
        <v>1</v>
      </c>
      <c r="BY251" s="302" t="str">
        <f t="shared" si="319"/>
        <v>0</v>
      </c>
      <c r="BZ251" s="302" t="str">
        <f t="shared" si="319"/>
        <v>0</v>
      </c>
      <c r="CA251" s="303" t="str">
        <f t="shared" si="319"/>
        <v>1</v>
      </c>
      <c r="CB251" s="164" t="str">
        <f t="shared" si="320"/>
        <v>0</v>
      </c>
      <c r="CC251" s="289" t="str">
        <f t="shared" si="320"/>
        <v>1</v>
      </c>
      <c r="CD251" s="340" t="str">
        <f t="shared" si="320"/>
        <v>0</v>
      </c>
      <c r="CE251" s="341" t="str">
        <f t="shared" si="320"/>
        <v>0</v>
      </c>
      <c r="CF251" s="340" t="str">
        <f t="shared" si="320"/>
        <v>0</v>
      </c>
      <c r="CG251" s="340" t="str">
        <f t="shared" si="320"/>
        <v>0</v>
      </c>
      <c r="CH251" s="340" t="str">
        <f t="shared" si="320"/>
        <v>0</v>
      </c>
      <c r="CI251" s="341" t="str">
        <f t="shared" si="320"/>
        <v>0</v>
      </c>
      <c r="CL251" s="32" t="str">
        <f t="shared" si="288"/>
        <v>9C1B</v>
      </c>
      <c r="CM251" s="285">
        <f t="shared" si="321"/>
        <v>126</v>
      </c>
      <c r="CN251" s="285">
        <f t="shared" si="322"/>
        <v>136</v>
      </c>
      <c r="CO251" s="142">
        <f t="shared" si="323"/>
        <v>65.2</v>
      </c>
      <c r="CP251" s="142">
        <f t="shared" si="324"/>
        <v>18.444444444444443</v>
      </c>
      <c r="CQ251" s="154">
        <f t="shared" si="289"/>
        <v>7</v>
      </c>
      <c r="CS251" s="170">
        <f t="shared" si="325"/>
        <v>9</v>
      </c>
      <c r="CT251" s="23">
        <f t="shared" si="326"/>
        <v>12</v>
      </c>
      <c r="CU251" s="171">
        <f t="shared" si="327"/>
        <v>1</v>
      </c>
      <c r="CV251" s="23">
        <f t="shared" si="328"/>
        <v>11</v>
      </c>
      <c r="CW251" s="172">
        <f t="shared" si="329"/>
        <v>0</v>
      </c>
      <c r="CX251" s="24">
        <f t="shared" si="330"/>
        <v>14</v>
      </c>
      <c r="CY251" s="267">
        <f t="shared" si="331"/>
        <v>7</v>
      </c>
      <c r="CZ251" s="268">
        <f t="shared" si="332"/>
        <v>14</v>
      </c>
      <c r="DA251" s="267">
        <f t="shared" si="333"/>
        <v>0</v>
      </c>
      <c r="DB251" s="268">
        <f t="shared" si="334"/>
        <v>0</v>
      </c>
      <c r="DC251" s="173">
        <f t="shared" si="335"/>
        <v>1</v>
      </c>
      <c r="DD251" s="26">
        <f t="shared" si="336"/>
        <v>0</v>
      </c>
      <c r="DE251" s="173">
        <f t="shared" si="337"/>
        <v>0</v>
      </c>
      <c r="DF251" s="26">
        <f t="shared" si="338"/>
        <v>6</v>
      </c>
      <c r="DG251" s="326">
        <f t="shared" si="339"/>
        <v>5</v>
      </c>
      <c r="DH251" s="327">
        <f t="shared" si="340"/>
        <v>9</v>
      </c>
      <c r="DI251" s="172">
        <f t="shared" si="341"/>
        <v>4</v>
      </c>
      <c r="DJ251" s="24">
        <f t="shared" si="342"/>
        <v>0</v>
      </c>
      <c r="DK251" s="172"/>
      <c r="DL251" s="19">
        <f t="shared" si="343"/>
        <v>156</v>
      </c>
      <c r="DM251" s="19">
        <f t="shared" si="344"/>
        <v>27</v>
      </c>
      <c r="DN251" s="174">
        <f t="shared" si="345"/>
        <v>14</v>
      </c>
      <c r="DO251" s="278">
        <f t="shared" si="346"/>
        <v>126</v>
      </c>
      <c r="DP251" s="278">
        <f t="shared" si="347"/>
        <v>0</v>
      </c>
      <c r="DQ251" s="20">
        <f t="shared" si="348"/>
        <v>16</v>
      </c>
      <c r="DR251" s="20">
        <f t="shared" si="349"/>
        <v>6</v>
      </c>
      <c r="DS251" s="337">
        <f t="shared" si="350"/>
        <v>89</v>
      </c>
      <c r="DT251" s="174">
        <f t="shared" si="351"/>
        <v>64</v>
      </c>
      <c r="DU251" s="172">
        <f t="shared" si="352"/>
        <v>89</v>
      </c>
    </row>
    <row r="252" spans="1:125">
      <c r="A252" s="408" t="s">
        <v>758</v>
      </c>
      <c r="B252" s="408" t="s">
        <v>759</v>
      </c>
      <c r="C252" s="154">
        <f t="shared" si="299"/>
        <v>17</v>
      </c>
      <c r="D252" s="167">
        <f t="shared" si="300"/>
        <v>68</v>
      </c>
      <c r="E252" s="166" t="str">
        <f t="shared" si="301"/>
        <v>9C</v>
      </c>
      <c r="F252" s="367" t="str">
        <f t="shared" si="302"/>
        <v>1B</v>
      </c>
      <c r="G252" s="367" t="str">
        <f t="shared" si="303"/>
        <v>04</v>
      </c>
      <c r="H252" s="367" t="str">
        <f t="shared" si="304"/>
        <v>C8</v>
      </c>
      <c r="I252" s="367" t="str">
        <f t="shared" si="305"/>
        <v>00</v>
      </c>
      <c r="J252" s="367" t="str">
        <f t="shared" si="306"/>
        <v>0E</v>
      </c>
      <c r="K252" s="367" t="str">
        <f t="shared" si="307"/>
        <v>06</v>
      </c>
      <c r="L252" s="367" t="str">
        <f t="shared" si="308"/>
        <v>97</v>
      </c>
      <c r="M252" s="367" t="str">
        <f t="shared" si="309"/>
        <v>4</v>
      </c>
      <c r="N252" s="367" t="str">
        <f t="shared" si="310"/>
        <v/>
      </c>
      <c r="O252" s="156" t="str">
        <f t="shared" si="311"/>
        <v/>
      </c>
      <c r="P252" s="157" t="str">
        <f t="shared" si="312"/>
        <v>1</v>
      </c>
      <c r="Q252" s="158" t="str">
        <f t="shared" si="312"/>
        <v>0</v>
      </c>
      <c r="R252" s="158" t="str">
        <f t="shared" si="312"/>
        <v>0</v>
      </c>
      <c r="S252" s="159" t="str">
        <f t="shared" si="312"/>
        <v>1</v>
      </c>
      <c r="T252" s="158" t="str">
        <f t="shared" si="312"/>
        <v>1</v>
      </c>
      <c r="U252" s="158" t="str">
        <f t="shared" si="312"/>
        <v>1</v>
      </c>
      <c r="V252" s="158" t="str">
        <f t="shared" si="312"/>
        <v>0</v>
      </c>
      <c r="W252" s="159" t="str">
        <f t="shared" si="312"/>
        <v>0</v>
      </c>
      <c r="X252" s="158" t="str">
        <f t="shared" si="313"/>
        <v>0</v>
      </c>
      <c r="Y252" s="158" t="str">
        <f t="shared" si="313"/>
        <v>0</v>
      </c>
      <c r="Z252" s="158" t="str">
        <f t="shared" si="313"/>
        <v>0</v>
      </c>
      <c r="AA252" s="159" t="str">
        <f t="shared" si="313"/>
        <v>1</v>
      </c>
      <c r="AB252" s="161" t="str">
        <f t="shared" si="313"/>
        <v>1</v>
      </c>
      <c r="AC252" s="161" t="str">
        <f t="shared" si="313"/>
        <v>0</v>
      </c>
      <c r="AD252" s="158" t="str">
        <f t="shared" si="313"/>
        <v>1</v>
      </c>
      <c r="AE252" s="159" t="str">
        <f t="shared" si="313"/>
        <v>1</v>
      </c>
      <c r="AF252" s="367" t="str">
        <f t="shared" si="314"/>
        <v>0</v>
      </c>
      <c r="AG252" s="162" t="str">
        <f t="shared" si="314"/>
        <v>0</v>
      </c>
      <c r="AH252" s="163" t="str">
        <f t="shared" si="314"/>
        <v>0</v>
      </c>
      <c r="AI252" s="165" t="str">
        <f t="shared" si="314"/>
        <v>0</v>
      </c>
      <c r="AJ252" s="164" t="str">
        <f t="shared" si="314"/>
        <v>0</v>
      </c>
      <c r="AK252" s="164" t="str">
        <f t="shared" si="314"/>
        <v>1</v>
      </c>
      <c r="AL252" s="289" t="str">
        <f t="shared" si="314"/>
        <v>0</v>
      </c>
      <c r="AM252" s="165" t="str">
        <f t="shared" si="314"/>
        <v>0</v>
      </c>
      <c r="AN252" s="230" t="str">
        <f t="shared" si="315"/>
        <v>1</v>
      </c>
      <c r="AO252" s="230" t="str">
        <f t="shared" si="315"/>
        <v>1</v>
      </c>
      <c r="AP252" s="230" t="str">
        <f t="shared" si="315"/>
        <v>0</v>
      </c>
      <c r="AQ252" s="231" t="str">
        <f t="shared" si="315"/>
        <v>0</v>
      </c>
      <c r="AR252" s="230" t="str">
        <f t="shared" si="315"/>
        <v>1</v>
      </c>
      <c r="AS252" s="230" t="str">
        <f t="shared" si="315"/>
        <v>0</v>
      </c>
      <c r="AT252" s="230" t="str">
        <f t="shared" si="315"/>
        <v>0</v>
      </c>
      <c r="AU252" s="231" t="str">
        <f t="shared" si="315"/>
        <v>0</v>
      </c>
      <c r="AV252" s="230" t="str">
        <f t="shared" si="316"/>
        <v>0</v>
      </c>
      <c r="AW252" s="232" t="str">
        <f t="shared" si="316"/>
        <v>0</v>
      </c>
      <c r="AX252" s="232" t="str">
        <f t="shared" si="316"/>
        <v>0</v>
      </c>
      <c r="AY252" s="233" t="str">
        <f t="shared" si="316"/>
        <v>0</v>
      </c>
      <c r="AZ252" s="232" t="str">
        <f t="shared" si="316"/>
        <v>0</v>
      </c>
      <c r="BA252" s="232" t="str">
        <f t="shared" si="316"/>
        <v>0</v>
      </c>
      <c r="BB252" s="232" t="str">
        <f t="shared" si="316"/>
        <v>0</v>
      </c>
      <c r="BC252" s="233" t="str">
        <f t="shared" si="316"/>
        <v>0</v>
      </c>
      <c r="BD252" s="168" t="str">
        <f t="shared" si="317"/>
        <v>0</v>
      </c>
      <c r="BE252" s="168" t="str">
        <f t="shared" si="317"/>
        <v>0</v>
      </c>
      <c r="BF252" s="168" t="str">
        <f t="shared" si="317"/>
        <v>0</v>
      </c>
      <c r="BG252" s="169" t="str">
        <f t="shared" si="317"/>
        <v>0</v>
      </c>
      <c r="BH252" s="168" t="str">
        <f t="shared" si="317"/>
        <v>1</v>
      </c>
      <c r="BI252" s="168" t="str">
        <f t="shared" si="317"/>
        <v>1</v>
      </c>
      <c r="BJ252" s="168" t="str">
        <f t="shared" si="317"/>
        <v>1</v>
      </c>
      <c r="BK252" s="169" t="str">
        <f t="shared" si="317"/>
        <v>0</v>
      </c>
      <c r="BL252" s="168" t="str">
        <f t="shared" si="318"/>
        <v>0</v>
      </c>
      <c r="BM252" s="168" t="str">
        <f t="shared" si="318"/>
        <v>0</v>
      </c>
      <c r="BN252" s="168" t="str">
        <f t="shared" si="318"/>
        <v>0</v>
      </c>
      <c r="BO252" s="169" t="str">
        <f t="shared" si="318"/>
        <v>0</v>
      </c>
      <c r="BP252" s="168" t="str">
        <f t="shared" si="318"/>
        <v>0</v>
      </c>
      <c r="BQ252" s="168" t="str">
        <f t="shared" si="318"/>
        <v>1</v>
      </c>
      <c r="BR252" s="168" t="str">
        <f t="shared" si="318"/>
        <v>1</v>
      </c>
      <c r="BS252" s="169" t="str">
        <f t="shared" si="318"/>
        <v>0</v>
      </c>
      <c r="BT252" s="302" t="str">
        <f t="shared" si="319"/>
        <v>1</v>
      </c>
      <c r="BU252" s="302" t="str">
        <f t="shared" si="319"/>
        <v>0</v>
      </c>
      <c r="BV252" s="302" t="str">
        <f t="shared" si="319"/>
        <v>0</v>
      </c>
      <c r="BW252" s="303" t="str">
        <f t="shared" si="319"/>
        <v>1</v>
      </c>
      <c r="BX252" s="302" t="str">
        <f t="shared" si="319"/>
        <v>0</v>
      </c>
      <c r="BY252" s="302" t="str">
        <f t="shared" si="319"/>
        <v>1</v>
      </c>
      <c r="BZ252" s="302" t="str">
        <f t="shared" si="319"/>
        <v>1</v>
      </c>
      <c r="CA252" s="303" t="str">
        <f t="shared" si="319"/>
        <v>1</v>
      </c>
      <c r="CB252" s="164" t="str">
        <f t="shared" si="320"/>
        <v>0</v>
      </c>
      <c r="CC252" s="289" t="str">
        <f t="shared" si="320"/>
        <v>1</v>
      </c>
      <c r="CD252" s="340" t="str">
        <f t="shared" si="320"/>
        <v>0</v>
      </c>
      <c r="CE252" s="341" t="str">
        <f t="shared" si="320"/>
        <v>0</v>
      </c>
      <c r="CF252" s="340" t="str">
        <f t="shared" si="320"/>
        <v>0</v>
      </c>
      <c r="CG252" s="340" t="str">
        <f t="shared" si="320"/>
        <v>0</v>
      </c>
      <c r="CH252" s="340" t="str">
        <f t="shared" si="320"/>
        <v>0</v>
      </c>
      <c r="CI252" s="341" t="str">
        <f t="shared" si="320"/>
        <v>0</v>
      </c>
      <c r="CL252" s="32" t="str">
        <f t="shared" si="288"/>
        <v>9C1B</v>
      </c>
      <c r="CM252" s="285">
        <f t="shared" si="321"/>
        <v>200</v>
      </c>
      <c r="CN252" s="285">
        <f t="shared" si="322"/>
        <v>210</v>
      </c>
      <c r="CO252" s="142">
        <f t="shared" si="323"/>
        <v>65</v>
      </c>
      <c r="CP252" s="142">
        <f t="shared" si="324"/>
        <v>18.333333333333332</v>
      </c>
      <c r="CQ252" s="154">
        <f t="shared" si="289"/>
        <v>2</v>
      </c>
      <c r="CS252" s="170">
        <f t="shared" si="325"/>
        <v>9</v>
      </c>
      <c r="CT252" s="23">
        <f t="shared" si="326"/>
        <v>12</v>
      </c>
      <c r="CU252" s="171">
        <f t="shared" si="327"/>
        <v>1</v>
      </c>
      <c r="CV252" s="23">
        <f t="shared" si="328"/>
        <v>11</v>
      </c>
      <c r="CW252" s="172">
        <f t="shared" si="329"/>
        <v>0</v>
      </c>
      <c r="CX252" s="24">
        <f t="shared" si="330"/>
        <v>4</v>
      </c>
      <c r="CY252" s="267">
        <f t="shared" si="331"/>
        <v>12</v>
      </c>
      <c r="CZ252" s="268">
        <f t="shared" si="332"/>
        <v>8</v>
      </c>
      <c r="DA252" s="267">
        <f t="shared" si="333"/>
        <v>0</v>
      </c>
      <c r="DB252" s="268">
        <f t="shared" si="334"/>
        <v>0</v>
      </c>
      <c r="DC252" s="173">
        <f t="shared" si="335"/>
        <v>0</v>
      </c>
      <c r="DD252" s="26">
        <f t="shared" si="336"/>
        <v>14</v>
      </c>
      <c r="DE252" s="173">
        <f t="shared" si="337"/>
        <v>0</v>
      </c>
      <c r="DF252" s="26">
        <f t="shared" si="338"/>
        <v>6</v>
      </c>
      <c r="DG252" s="326">
        <f t="shared" si="339"/>
        <v>9</v>
      </c>
      <c r="DH252" s="327">
        <f t="shared" si="340"/>
        <v>7</v>
      </c>
      <c r="DI252" s="172">
        <f t="shared" si="341"/>
        <v>4</v>
      </c>
      <c r="DJ252" s="24">
        <f t="shared" si="342"/>
        <v>0</v>
      </c>
      <c r="DK252" s="172"/>
      <c r="DL252" s="19">
        <f t="shared" si="343"/>
        <v>156</v>
      </c>
      <c r="DM252" s="19">
        <f t="shared" si="344"/>
        <v>27</v>
      </c>
      <c r="DN252" s="174">
        <f t="shared" si="345"/>
        <v>4</v>
      </c>
      <c r="DO252" s="278">
        <f t="shared" si="346"/>
        <v>200</v>
      </c>
      <c r="DP252" s="278">
        <f t="shared" si="347"/>
        <v>0</v>
      </c>
      <c r="DQ252" s="20">
        <f t="shared" si="348"/>
        <v>14</v>
      </c>
      <c r="DR252" s="20">
        <f t="shared" si="349"/>
        <v>6</v>
      </c>
      <c r="DS252" s="337">
        <f t="shared" si="350"/>
        <v>151</v>
      </c>
      <c r="DT252" s="174">
        <f t="shared" si="351"/>
        <v>64</v>
      </c>
      <c r="DU252" s="172">
        <f t="shared" si="352"/>
        <v>151</v>
      </c>
    </row>
    <row r="253" spans="1:125">
      <c r="A253" s="408" t="s">
        <v>760</v>
      </c>
      <c r="B253" s="408" t="s">
        <v>761</v>
      </c>
      <c r="C253" s="154">
        <f t="shared" si="299"/>
        <v>17</v>
      </c>
      <c r="D253" s="167">
        <f t="shared" si="300"/>
        <v>68</v>
      </c>
      <c r="E253" s="166" t="str">
        <f t="shared" si="301"/>
        <v>9C</v>
      </c>
      <c r="F253" s="367" t="str">
        <f t="shared" si="302"/>
        <v>1B</v>
      </c>
      <c r="G253" s="367" t="str">
        <f t="shared" si="303"/>
        <v>0A</v>
      </c>
      <c r="H253" s="367" t="str">
        <f t="shared" si="304"/>
        <v>C8</v>
      </c>
      <c r="I253" s="367" t="str">
        <f t="shared" si="305"/>
        <v>00</v>
      </c>
      <c r="J253" s="367" t="str">
        <f t="shared" si="306"/>
        <v>0C</v>
      </c>
      <c r="K253" s="367" t="str">
        <f t="shared" si="307"/>
        <v>06</v>
      </c>
      <c r="L253" s="367" t="str">
        <f t="shared" si="308"/>
        <v>9B</v>
      </c>
      <c r="M253" s="367" t="str">
        <f t="shared" si="309"/>
        <v>4</v>
      </c>
      <c r="N253" s="367" t="str">
        <f t="shared" si="310"/>
        <v/>
      </c>
      <c r="O253" s="156" t="str">
        <f t="shared" si="311"/>
        <v/>
      </c>
      <c r="P253" s="157" t="str">
        <f t="shared" si="312"/>
        <v>1</v>
      </c>
      <c r="Q253" s="158" t="str">
        <f t="shared" si="312"/>
        <v>0</v>
      </c>
      <c r="R253" s="158" t="str">
        <f t="shared" si="312"/>
        <v>0</v>
      </c>
      <c r="S253" s="159" t="str">
        <f t="shared" si="312"/>
        <v>1</v>
      </c>
      <c r="T253" s="158" t="str">
        <f t="shared" si="312"/>
        <v>1</v>
      </c>
      <c r="U253" s="158" t="str">
        <f t="shared" si="312"/>
        <v>1</v>
      </c>
      <c r="V253" s="158" t="str">
        <f t="shared" si="312"/>
        <v>0</v>
      </c>
      <c r="W253" s="159" t="str">
        <f t="shared" si="312"/>
        <v>0</v>
      </c>
      <c r="X253" s="158" t="str">
        <f t="shared" si="313"/>
        <v>0</v>
      </c>
      <c r="Y253" s="158" t="str">
        <f t="shared" si="313"/>
        <v>0</v>
      </c>
      <c r="Z253" s="158" t="str">
        <f t="shared" si="313"/>
        <v>0</v>
      </c>
      <c r="AA253" s="159" t="str">
        <f t="shared" si="313"/>
        <v>1</v>
      </c>
      <c r="AB253" s="161" t="str">
        <f t="shared" si="313"/>
        <v>1</v>
      </c>
      <c r="AC253" s="161" t="str">
        <f t="shared" si="313"/>
        <v>0</v>
      </c>
      <c r="AD253" s="158" t="str">
        <f t="shared" si="313"/>
        <v>1</v>
      </c>
      <c r="AE253" s="159" t="str">
        <f t="shared" si="313"/>
        <v>1</v>
      </c>
      <c r="AF253" s="367" t="str">
        <f t="shared" si="314"/>
        <v>0</v>
      </c>
      <c r="AG253" s="162" t="str">
        <f t="shared" si="314"/>
        <v>0</v>
      </c>
      <c r="AH253" s="163" t="str">
        <f t="shared" si="314"/>
        <v>0</v>
      </c>
      <c r="AI253" s="165" t="str">
        <f t="shared" si="314"/>
        <v>0</v>
      </c>
      <c r="AJ253" s="164" t="str">
        <f t="shared" si="314"/>
        <v>1</v>
      </c>
      <c r="AK253" s="164" t="str">
        <f t="shared" si="314"/>
        <v>0</v>
      </c>
      <c r="AL253" s="289" t="str">
        <f t="shared" si="314"/>
        <v>1</v>
      </c>
      <c r="AM253" s="165" t="str">
        <f t="shared" si="314"/>
        <v>0</v>
      </c>
      <c r="AN253" s="230" t="str">
        <f t="shared" si="315"/>
        <v>1</v>
      </c>
      <c r="AO253" s="230" t="str">
        <f t="shared" si="315"/>
        <v>1</v>
      </c>
      <c r="AP253" s="230" t="str">
        <f t="shared" si="315"/>
        <v>0</v>
      </c>
      <c r="AQ253" s="231" t="str">
        <f t="shared" si="315"/>
        <v>0</v>
      </c>
      <c r="AR253" s="230" t="str">
        <f t="shared" si="315"/>
        <v>1</v>
      </c>
      <c r="AS253" s="230" t="str">
        <f t="shared" si="315"/>
        <v>0</v>
      </c>
      <c r="AT253" s="230" t="str">
        <f t="shared" si="315"/>
        <v>0</v>
      </c>
      <c r="AU253" s="231" t="str">
        <f t="shared" si="315"/>
        <v>0</v>
      </c>
      <c r="AV253" s="230" t="str">
        <f t="shared" si="316"/>
        <v>0</v>
      </c>
      <c r="AW253" s="232" t="str">
        <f t="shared" si="316"/>
        <v>0</v>
      </c>
      <c r="AX253" s="232" t="str">
        <f t="shared" si="316"/>
        <v>0</v>
      </c>
      <c r="AY253" s="233" t="str">
        <f t="shared" si="316"/>
        <v>0</v>
      </c>
      <c r="AZ253" s="232" t="str">
        <f t="shared" si="316"/>
        <v>0</v>
      </c>
      <c r="BA253" s="232" t="str">
        <f t="shared" si="316"/>
        <v>0</v>
      </c>
      <c r="BB253" s="232" t="str">
        <f t="shared" si="316"/>
        <v>0</v>
      </c>
      <c r="BC253" s="233" t="str">
        <f t="shared" si="316"/>
        <v>0</v>
      </c>
      <c r="BD253" s="168" t="str">
        <f t="shared" si="317"/>
        <v>0</v>
      </c>
      <c r="BE253" s="168" t="str">
        <f t="shared" si="317"/>
        <v>0</v>
      </c>
      <c r="BF253" s="168" t="str">
        <f t="shared" si="317"/>
        <v>0</v>
      </c>
      <c r="BG253" s="169" t="str">
        <f t="shared" si="317"/>
        <v>0</v>
      </c>
      <c r="BH253" s="168" t="str">
        <f t="shared" si="317"/>
        <v>1</v>
      </c>
      <c r="BI253" s="168" t="str">
        <f t="shared" si="317"/>
        <v>1</v>
      </c>
      <c r="BJ253" s="168" t="str">
        <f t="shared" si="317"/>
        <v>0</v>
      </c>
      <c r="BK253" s="169" t="str">
        <f t="shared" si="317"/>
        <v>0</v>
      </c>
      <c r="BL253" s="168" t="str">
        <f t="shared" si="318"/>
        <v>0</v>
      </c>
      <c r="BM253" s="168" t="str">
        <f t="shared" si="318"/>
        <v>0</v>
      </c>
      <c r="BN253" s="168" t="str">
        <f t="shared" si="318"/>
        <v>0</v>
      </c>
      <c r="BO253" s="169" t="str">
        <f t="shared" si="318"/>
        <v>0</v>
      </c>
      <c r="BP253" s="168" t="str">
        <f t="shared" si="318"/>
        <v>0</v>
      </c>
      <c r="BQ253" s="168" t="str">
        <f t="shared" si="318"/>
        <v>1</v>
      </c>
      <c r="BR253" s="168" t="str">
        <f t="shared" si="318"/>
        <v>1</v>
      </c>
      <c r="BS253" s="169" t="str">
        <f t="shared" si="318"/>
        <v>0</v>
      </c>
      <c r="BT253" s="302" t="str">
        <f t="shared" si="319"/>
        <v>1</v>
      </c>
      <c r="BU253" s="302" t="str">
        <f t="shared" si="319"/>
        <v>0</v>
      </c>
      <c r="BV253" s="302" t="str">
        <f t="shared" si="319"/>
        <v>0</v>
      </c>
      <c r="BW253" s="303" t="str">
        <f t="shared" si="319"/>
        <v>1</v>
      </c>
      <c r="BX253" s="302" t="str">
        <f t="shared" si="319"/>
        <v>1</v>
      </c>
      <c r="BY253" s="302" t="str">
        <f t="shared" si="319"/>
        <v>0</v>
      </c>
      <c r="BZ253" s="302" t="str">
        <f t="shared" si="319"/>
        <v>1</v>
      </c>
      <c r="CA253" s="303" t="str">
        <f t="shared" si="319"/>
        <v>1</v>
      </c>
      <c r="CB253" s="164" t="str">
        <f t="shared" si="320"/>
        <v>0</v>
      </c>
      <c r="CC253" s="289" t="str">
        <f t="shared" si="320"/>
        <v>1</v>
      </c>
      <c r="CD253" s="340" t="str">
        <f t="shared" si="320"/>
        <v>0</v>
      </c>
      <c r="CE253" s="341" t="str">
        <f t="shared" si="320"/>
        <v>0</v>
      </c>
      <c r="CF253" s="340" t="str">
        <f t="shared" si="320"/>
        <v>0</v>
      </c>
      <c r="CG253" s="340" t="str">
        <f t="shared" si="320"/>
        <v>0</v>
      </c>
      <c r="CH253" s="340" t="str">
        <f t="shared" si="320"/>
        <v>0</v>
      </c>
      <c r="CI253" s="341" t="str">
        <f t="shared" si="320"/>
        <v>0</v>
      </c>
      <c r="CL253" s="32" t="str">
        <f t="shared" si="288"/>
        <v>9C1B</v>
      </c>
      <c r="CM253" s="285">
        <f t="shared" si="321"/>
        <v>200</v>
      </c>
      <c r="CN253" s="285">
        <f t="shared" si="322"/>
        <v>210</v>
      </c>
      <c r="CO253" s="142">
        <f t="shared" si="323"/>
        <v>64.8</v>
      </c>
      <c r="CP253" s="142">
        <f t="shared" si="324"/>
        <v>18.222222222222221</v>
      </c>
      <c r="CQ253" s="154">
        <f t="shared" si="289"/>
        <v>5</v>
      </c>
      <c r="CS253" s="170">
        <f t="shared" si="325"/>
        <v>9</v>
      </c>
      <c r="CT253" s="23">
        <f t="shared" si="326"/>
        <v>12</v>
      </c>
      <c r="CU253" s="171">
        <f t="shared" si="327"/>
        <v>1</v>
      </c>
      <c r="CV253" s="23">
        <f t="shared" si="328"/>
        <v>11</v>
      </c>
      <c r="CW253" s="172">
        <f t="shared" si="329"/>
        <v>0</v>
      </c>
      <c r="CX253" s="24">
        <f t="shared" si="330"/>
        <v>10</v>
      </c>
      <c r="CY253" s="267">
        <f t="shared" si="331"/>
        <v>12</v>
      </c>
      <c r="CZ253" s="268">
        <f t="shared" si="332"/>
        <v>8</v>
      </c>
      <c r="DA253" s="267">
        <f t="shared" si="333"/>
        <v>0</v>
      </c>
      <c r="DB253" s="268">
        <f t="shared" si="334"/>
        <v>0</v>
      </c>
      <c r="DC253" s="173">
        <f t="shared" si="335"/>
        <v>0</v>
      </c>
      <c r="DD253" s="26">
        <f t="shared" si="336"/>
        <v>12</v>
      </c>
      <c r="DE253" s="173">
        <f t="shared" si="337"/>
        <v>0</v>
      </c>
      <c r="DF253" s="26">
        <f t="shared" si="338"/>
        <v>6</v>
      </c>
      <c r="DG253" s="326">
        <f t="shared" si="339"/>
        <v>9</v>
      </c>
      <c r="DH253" s="327">
        <f t="shared" si="340"/>
        <v>11</v>
      </c>
      <c r="DI253" s="172">
        <f t="shared" si="341"/>
        <v>4</v>
      </c>
      <c r="DJ253" s="24">
        <f t="shared" si="342"/>
        <v>0</v>
      </c>
      <c r="DK253" s="172"/>
      <c r="DL253" s="19">
        <f t="shared" si="343"/>
        <v>156</v>
      </c>
      <c r="DM253" s="19">
        <f t="shared" si="344"/>
        <v>27</v>
      </c>
      <c r="DN253" s="174">
        <f t="shared" si="345"/>
        <v>10</v>
      </c>
      <c r="DO253" s="278">
        <f t="shared" si="346"/>
        <v>200</v>
      </c>
      <c r="DP253" s="278">
        <f t="shared" si="347"/>
        <v>0</v>
      </c>
      <c r="DQ253" s="20">
        <f t="shared" si="348"/>
        <v>12</v>
      </c>
      <c r="DR253" s="20">
        <f t="shared" si="349"/>
        <v>6</v>
      </c>
      <c r="DS253" s="337">
        <f t="shared" si="350"/>
        <v>155</v>
      </c>
      <c r="DT253" s="174">
        <f t="shared" si="351"/>
        <v>64</v>
      </c>
      <c r="DU253" s="172">
        <f t="shared" si="352"/>
        <v>155</v>
      </c>
    </row>
    <row r="254" spans="1:125">
      <c r="A254" s="408" t="s">
        <v>762</v>
      </c>
      <c r="B254" s="408" t="s">
        <v>763</v>
      </c>
      <c r="C254" s="154">
        <f t="shared" si="299"/>
        <v>17</v>
      </c>
      <c r="D254" s="167">
        <f t="shared" si="300"/>
        <v>68</v>
      </c>
      <c r="E254" s="166" t="str">
        <f t="shared" si="301"/>
        <v>9C</v>
      </c>
      <c r="F254" s="367" t="str">
        <f t="shared" si="302"/>
        <v>1B</v>
      </c>
      <c r="G254" s="367" t="str">
        <f t="shared" si="303"/>
        <v>0C</v>
      </c>
      <c r="H254" s="367" t="str">
        <f t="shared" si="304"/>
        <v>C8</v>
      </c>
      <c r="I254" s="367" t="str">
        <f t="shared" si="305"/>
        <v>00</v>
      </c>
      <c r="J254" s="367" t="str">
        <f t="shared" si="306"/>
        <v>0B</v>
      </c>
      <c r="K254" s="367" t="str">
        <f t="shared" si="307"/>
        <v>06</v>
      </c>
      <c r="L254" s="367" t="str">
        <f t="shared" si="308"/>
        <v>9C</v>
      </c>
      <c r="M254" s="367" t="str">
        <f t="shared" si="309"/>
        <v>4</v>
      </c>
      <c r="N254" s="367" t="str">
        <f t="shared" si="310"/>
        <v/>
      </c>
      <c r="O254" s="156" t="str">
        <f t="shared" si="311"/>
        <v/>
      </c>
      <c r="P254" s="157" t="str">
        <f t="shared" si="312"/>
        <v>1</v>
      </c>
      <c r="Q254" s="158" t="str">
        <f t="shared" si="312"/>
        <v>0</v>
      </c>
      <c r="R254" s="158" t="str">
        <f t="shared" si="312"/>
        <v>0</v>
      </c>
      <c r="S254" s="159" t="str">
        <f t="shared" si="312"/>
        <v>1</v>
      </c>
      <c r="T254" s="158" t="str">
        <f t="shared" si="312"/>
        <v>1</v>
      </c>
      <c r="U254" s="158" t="str">
        <f t="shared" si="312"/>
        <v>1</v>
      </c>
      <c r="V254" s="158" t="str">
        <f t="shared" si="312"/>
        <v>0</v>
      </c>
      <c r="W254" s="159" t="str">
        <f t="shared" si="312"/>
        <v>0</v>
      </c>
      <c r="X254" s="158" t="str">
        <f t="shared" si="313"/>
        <v>0</v>
      </c>
      <c r="Y254" s="158" t="str">
        <f t="shared" si="313"/>
        <v>0</v>
      </c>
      <c r="Z254" s="158" t="str">
        <f t="shared" si="313"/>
        <v>0</v>
      </c>
      <c r="AA254" s="159" t="str">
        <f t="shared" si="313"/>
        <v>1</v>
      </c>
      <c r="AB254" s="161" t="str">
        <f t="shared" si="313"/>
        <v>1</v>
      </c>
      <c r="AC254" s="161" t="str">
        <f t="shared" si="313"/>
        <v>0</v>
      </c>
      <c r="AD254" s="158" t="str">
        <f t="shared" si="313"/>
        <v>1</v>
      </c>
      <c r="AE254" s="159" t="str">
        <f t="shared" si="313"/>
        <v>1</v>
      </c>
      <c r="AF254" s="367" t="str">
        <f t="shared" si="314"/>
        <v>0</v>
      </c>
      <c r="AG254" s="162" t="str">
        <f t="shared" si="314"/>
        <v>0</v>
      </c>
      <c r="AH254" s="163" t="str">
        <f t="shared" si="314"/>
        <v>0</v>
      </c>
      <c r="AI254" s="165" t="str">
        <f t="shared" si="314"/>
        <v>0</v>
      </c>
      <c r="AJ254" s="164" t="str">
        <f t="shared" si="314"/>
        <v>1</v>
      </c>
      <c r="AK254" s="164" t="str">
        <f t="shared" si="314"/>
        <v>1</v>
      </c>
      <c r="AL254" s="289" t="str">
        <f t="shared" si="314"/>
        <v>0</v>
      </c>
      <c r="AM254" s="165" t="str">
        <f t="shared" si="314"/>
        <v>0</v>
      </c>
      <c r="AN254" s="230" t="str">
        <f t="shared" si="315"/>
        <v>1</v>
      </c>
      <c r="AO254" s="230" t="str">
        <f t="shared" si="315"/>
        <v>1</v>
      </c>
      <c r="AP254" s="230" t="str">
        <f t="shared" si="315"/>
        <v>0</v>
      </c>
      <c r="AQ254" s="231" t="str">
        <f t="shared" si="315"/>
        <v>0</v>
      </c>
      <c r="AR254" s="230" t="str">
        <f t="shared" si="315"/>
        <v>1</v>
      </c>
      <c r="AS254" s="230" t="str">
        <f t="shared" si="315"/>
        <v>0</v>
      </c>
      <c r="AT254" s="230" t="str">
        <f t="shared" si="315"/>
        <v>0</v>
      </c>
      <c r="AU254" s="231" t="str">
        <f t="shared" si="315"/>
        <v>0</v>
      </c>
      <c r="AV254" s="230" t="str">
        <f t="shared" si="316"/>
        <v>0</v>
      </c>
      <c r="AW254" s="232" t="str">
        <f t="shared" si="316"/>
        <v>0</v>
      </c>
      <c r="AX254" s="232" t="str">
        <f t="shared" si="316"/>
        <v>0</v>
      </c>
      <c r="AY254" s="233" t="str">
        <f t="shared" si="316"/>
        <v>0</v>
      </c>
      <c r="AZ254" s="232" t="str">
        <f t="shared" si="316"/>
        <v>0</v>
      </c>
      <c r="BA254" s="232" t="str">
        <f t="shared" si="316"/>
        <v>0</v>
      </c>
      <c r="BB254" s="232" t="str">
        <f t="shared" si="316"/>
        <v>0</v>
      </c>
      <c r="BC254" s="233" t="str">
        <f t="shared" si="316"/>
        <v>0</v>
      </c>
      <c r="BD254" s="168" t="str">
        <f t="shared" si="317"/>
        <v>0</v>
      </c>
      <c r="BE254" s="168" t="str">
        <f t="shared" si="317"/>
        <v>0</v>
      </c>
      <c r="BF254" s="168" t="str">
        <f t="shared" si="317"/>
        <v>0</v>
      </c>
      <c r="BG254" s="169" t="str">
        <f t="shared" si="317"/>
        <v>0</v>
      </c>
      <c r="BH254" s="168" t="str">
        <f t="shared" si="317"/>
        <v>1</v>
      </c>
      <c r="BI254" s="168" t="str">
        <f t="shared" si="317"/>
        <v>0</v>
      </c>
      <c r="BJ254" s="168" t="str">
        <f t="shared" si="317"/>
        <v>1</v>
      </c>
      <c r="BK254" s="169" t="str">
        <f t="shared" si="317"/>
        <v>1</v>
      </c>
      <c r="BL254" s="168" t="str">
        <f t="shared" si="318"/>
        <v>0</v>
      </c>
      <c r="BM254" s="168" t="str">
        <f t="shared" si="318"/>
        <v>0</v>
      </c>
      <c r="BN254" s="168" t="str">
        <f t="shared" si="318"/>
        <v>0</v>
      </c>
      <c r="BO254" s="169" t="str">
        <f t="shared" si="318"/>
        <v>0</v>
      </c>
      <c r="BP254" s="168" t="str">
        <f t="shared" si="318"/>
        <v>0</v>
      </c>
      <c r="BQ254" s="168" t="str">
        <f t="shared" si="318"/>
        <v>1</v>
      </c>
      <c r="BR254" s="168" t="str">
        <f t="shared" si="318"/>
        <v>1</v>
      </c>
      <c r="BS254" s="169" t="str">
        <f t="shared" si="318"/>
        <v>0</v>
      </c>
      <c r="BT254" s="302" t="str">
        <f t="shared" si="319"/>
        <v>1</v>
      </c>
      <c r="BU254" s="302" t="str">
        <f t="shared" si="319"/>
        <v>0</v>
      </c>
      <c r="BV254" s="302" t="str">
        <f t="shared" si="319"/>
        <v>0</v>
      </c>
      <c r="BW254" s="303" t="str">
        <f t="shared" si="319"/>
        <v>1</v>
      </c>
      <c r="BX254" s="302" t="str">
        <f t="shared" si="319"/>
        <v>1</v>
      </c>
      <c r="BY254" s="302" t="str">
        <f t="shared" si="319"/>
        <v>1</v>
      </c>
      <c r="BZ254" s="302" t="str">
        <f t="shared" si="319"/>
        <v>0</v>
      </c>
      <c r="CA254" s="303" t="str">
        <f t="shared" si="319"/>
        <v>0</v>
      </c>
      <c r="CB254" s="164" t="str">
        <f t="shared" si="320"/>
        <v>0</v>
      </c>
      <c r="CC254" s="289" t="str">
        <f t="shared" si="320"/>
        <v>1</v>
      </c>
      <c r="CD254" s="340" t="str">
        <f t="shared" si="320"/>
        <v>0</v>
      </c>
      <c r="CE254" s="341" t="str">
        <f t="shared" si="320"/>
        <v>0</v>
      </c>
      <c r="CF254" s="340" t="str">
        <f t="shared" si="320"/>
        <v>0</v>
      </c>
      <c r="CG254" s="340" t="str">
        <f t="shared" si="320"/>
        <v>0</v>
      </c>
      <c r="CH254" s="340" t="str">
        <f t="shared" si="320"/>
        <v>0</v>
      </c>
      <c r="CI254" s="341" t="str">
        <f t="shared" si="320"/>
        <v>0</v>
      </c>
      <c r="CL254" s="32" t="str">
        <f t="shared" si="288"/>
        <v>9C1B</v>
      </c>
      <c r="CM254" s="285">
        <f t="shared" si="321"/>
        <v>200</v>
      </c>
      <c r="CN254" s="285">
        <f t="shared" si="322"/>
        <v>210</v>
      </c>
      <c r="CO254" s="142">
        <f t="shared" si="323"/>
        <v>64.7</v>
      </c>
      <c r="CP254" s="142">
        <f t="shared" si="324"/>
        <v>18.166666666666668</v>
      </c>
      <c r="CQ254" s="154">
        <f t="shared" si="289"/>
        <v>6</v>
      </c>
      <c r="CS254" s="170">
        <f t="shared" si="325"/>
        <v>9</v>
      </c>
      <c r="CT254" s="23">
        <f t="shared" si="326"/>
        <v>12</v>
      </c>
      <c r="CU254" s="171">
        <f t="shared" si="327"/>
        <v>1</v>
      </c>
      <c r="CV254" s="23">
        <f t="shared" si="328"/>
        <v>11</v>
      </c>
      <c r="CW254" s="172">
        <f t="shared" si="329"/>
        <v>0</v>
      </c>
      <c r="CX254" s="24">
        <f t="shared" si="330"/>
        <v>12</v>
      </c>
      <c r="CY254" s="267">
        <f t="shared" si="331"/>
        <v>12</v>
      </c>
      <c r="CZ254" s="268">
        <f t="shared" si="332"/>
        <v>8</v>
      </c>
      <c r="DA254" s="267">
        <f t="shared" si="333"/>
        <v>0</v>
      </c>
      <c r="DB254" s="268">
        <f t="shared" si="334"/>
        <v>0</v>
      </c>
      <c r="DC254" s="173">
        <f t="shared" si="335"/>
        <v>0</v>
      </c>
      <c r="DD254" s="26">
        <f t="shared" si="336"/>
        <v>11</v>
      </c>
      <c r="DE254" s="173">
        <f t="shared" si="337"/>
        <v>0</v>
      </c>
      <c r="DF254" s="26">
        <f t="shared" si="338"/>
        <v>6</v>
      </c>
      <c r="DG254" s="326">
        <f t="shared" si="339"/>
        <v>9</v>
      </c>
      <c r="DH254" s="327">
        <f t="shared" si="340"/>
        <v>12</v>
      </c>
      <c r="DI254" s="172">
        <f t="shared" si="341"/>
        <v>4</v>
      </c>
      <c r="DJ254" s="24">
        <f t="shared" si="342"/>
        <v>0</v>
      </c>
      <c r="DK254" s="172"/>
      <c r="DL254" s="19">
        <f t="shared" si="343"/>
        <v>156</v>
      </c>
      <c r="DM254" s="19">
        <f t="shared" si="344"/>
        <v>27</v>
      </c>
      <c r="DN254" s="174">
        <f t="shared" si="345"/>
        <v>12</v>
      </c>
      <c r="DO254" s="278">
        <f t="shared" si="346"/>
        <v>200</v>
      </c>
      <c r="DP254" s="278">
        <f t="shared" si="347"/>
        <v>0</v>
      </c>
      <c r="DQ254" s="20">
        <f t="shared" si="348"/>
        <v>11</v>
      </c>
      <c r="DR254" s="20">
        <f t="shared" si="349"/>
        <v>6</v>
      </c>
      <c r="DS254" s="337">
        <f t="shared" si="350"/>
        <v>156</v>
      </c>
      <c r="DT254" s="174">
        <f t="shared" si="351"/>
        <v>64</v>
      </c>
      <c r="DU254" s="172">
        <f t="shared" si="352"/>
        <v>156</v>
      </c>
    </row>
    <row r="255" spans="1:125">
      <c r="A255" s="408" t="s">
        <v>764</v>
      </c>
      <c r="B255" s="408" t="s">
        <v>765</v>
      </c>
      <c r="C255" s="154">
        <f t="shared" si="299"/>
        <v>17</v>
      </c>
      <c r="D255" s="167">
        <f t="shared" si="300"/>
        <v>68</v>
      </c>
      <c r="E255" s="166" t="str">
        <f t="shared" si="301"/>
        <v>9C</v>
      </c>
      <c r="F255" s="367" t="str">
        <f t="shared" si="302"/>
        <v>1B</v>
      </c>
      <c r="G255" s="367" t="str">
        <f t="shared" si="303"/>
        <v>0E</v>
      </c>
      <c r="H255" s="367" t="str">
        <f t="shared" si="304"/>
        <v>C8</v>
      </c>
      <c r="I255" s="367" t="str">
        <f t="shared" si="305"/>
        <v>00</v>
      </c>
      <c r="J255" s="367" t="str">
        <f t="shared" si="306"/>
        <v>0B</v>
      </c>
      <c r="K255" s="367" t="str">
        <f t="shared" si="307"/>
        <v>06</v>
      </c>
      <c r="L255" s="367" t="str">
        <f t="shared" si="308"/>
        <v>9E</v>
      </c>
      <c r="M255" s="367" t="str">
        <f t="shared" si="309"/>
        <v>4</v>
      </c>
      <c r="N255" s="367" t="str">
        <f t="shared" si="310"/>
        <v/>
      </c>
      <c r="O255" s="156" t="str">
        <f t="shared" si="311"/>
        <v/>
      </c>
      <c r="P255" s="157" t="str">
        <f t="shared" si="312"/>
        <v>1</v>
      </c>
      <c r="Q255" s="158" t="str">
        <f t="shared" si="312"/>
        <v>0</v>
      </c>
      <c r="R255" s="158" t="str">
        <f t="shared" si="312"/>
        <v>0</v>
      </c>
      <c r="S255" s="159" t="str">
        <f t="shared" si="312"/>
        <v>1</v>
      </c>
      <c r="T255" s="158" t="str">
        <f t="shared" si="312"/>
        <v>1</v>
      </c>
      <c r="U255" s="158" t="str">
        <f t="shared" si="312"/>
        <v>1</v>
      </c>
      <c r="V255" s="158" t="str">
        <f t="shared" si="312"/>
        <v>0</v>
      </c>
      <c r="W255" s="159" t="str">
        <f t="shared" si="312"/>
        <v>0</v>
      </c>
      <c r="X255" s="158" t="str">
        <f t="shared" si="313"/>
        <v>0</v>
      </c>
      <c r="Y255" s="158" t="str">
        <f t="shared" si="313"/>
        <v>0</v>
      </c>
      <c r="Z255" s="158" t="str">
        <f t="shared" si="313"/>
        <v>0</v>
      </c>
      <c r="AA255" s="159" t="str">
        <f t="shared" si="313"/>
        <v>1</v>
      </c>
      <c r="AB255" s="161" t="str">
        <f t="shared" si="313"/>
        <v>1</v>
      </c>
      <c r="AC255" s="161" t="str">
        <f t="shared" si="313"/>
        <v>0</v>
      </c>
      <c r="AD255" s="158" t="str">
        <f t="shared" si="313"/>
        <v>1</v>
      </c>
      <c r="AE255" s="159" t="str">
        <f t="shared" si="313"/>
        <v>1</v>
      </c>
      <c r="AF255" s="367" t="str">
        <f t="shared" si="314"/>
        <v>0</v>
      </c>
      <c r="AG255" s="162" t="str">
        <f t="shared" si="314"/>
        <v>0</v>
      </c>
      <c r="AH255" s="163" t="str">
        <f t="shared" si="314"/>
        <v>0</v>
      </c>
      <c r="AI255" s="165" t="str">
        <f t="shared" si="314"/>
        <v>0</v>
      </c>
      <c r="AJ255" s="164" t="str">
        <f t="shared" si="314"/>
        <v>1</v>
      </c>
      <c r="AK255" s="164" t="str">
        <f t="shared" si="314"/>
        <v>1</v>
      </c>
      <c r="AL255" s="289" t="str">
        <f t="shared" si="314"/>
        <v>1</v>
      </c>
      <c r="AM255" s="165" t="str">
        <f t="shared" si="314"/>
        <v>0</v>
      </c>
      <c r="AN255" s="230" t="str">
        <f t="shared" si="315"/>
        <v>1</v>
      </c>
      <c r="AO255" s="230" t="str">
        <f t="shared" si="315"/>
        <v>1</v>
      </c>
      <c r="AP255" s="230" t="str">
        <f t="shared" si="315"/>
        <v>0</v>
      </c>
      <c r="AQ255" s="231" t="str">
        <f t="shared" si="315"/>
        <v>0</v>
      </c>
      <c r="AR255" s="230" t="str">
        <f t="shared" si="315"/>
        <v>1</v>
      </c>
      <c r="AS255" s="230" t="str">
        <f t="shared" si="315"/>
        <v>0</v>
      </c>
      <c r="AT255" s="230" t="str">
        <f t="shared" si="315"/>
        <v>0</v>
      </c>
      <c r="AU255" s="231" t="str">
        <f t="shared" si="315"/>
        <v>0</v>
      </c>
      <c r="AV255" s="230" t="str">
        <f t="shared" si="316"/>
        <v>0</v>
      </c>
      <c r="AW255" s="232" t="str">
        <f t="shared" si="316"/>
        <v>0</v>
      </c>
      <c r="AX255" s="232" t="str">
        <f t="shared" si="316"/>
        <v>0</v>
      </c>
      <c r="AY255" s="233" t="str">
        <f t="shared" si="316"/>
        <v>0</v>
      </c>
      <c r="AZ255" s="232" t="str">
        <f t="shared" si="316"/>
        <v>0</v>
      </c>
      <c r="BA255" s="232" t="str">
        <f t="shared" si="316"/>
        <v>0</v>
      </c>
      <c r="BB255" s="232" t="str">
        <f t="shared" si="316"/>
        <v>0</v>
      </c>
      <c r="BC255" s="233" t="str">
        <f t="shared" si="316"/>
        <v>0</v>
      </c>
      <c r="BD255" s="168" t="str">
        <f t="shared" si="317"/>
        <v>0</v>
      </c>
      <c r="BE255" s="168" t="str">
        <f t="shared" si="317"/>
        <v>0</v>
      </c>
      <c r="BF255" s="168" t="str">
        <f t="shared" si="317"/>
        <v>0</v>
      </c>
      <c r="BG255" s="169" t="str">
        <f t="shared" si="317"/>
        <v>0</v>
      </c>
      <c r="BH255" s="168" t="str">
        <f t="shared" si="317"/>
        <v>1</v>
      </c>
      <c r="BI255" s="168" t="str">
        <f t="shared" si="317"/>
        <v>0</v>
      </c>
      <c r="BJ255" s="168" t="str">
        <f t="shared" si="317"/>
        <v>1</v>
      </c>
      <c r="BK255" s="169" t="str">
        <f t="shared" si="317"/>
        <v>1</v>
      </c>
      <c r="BL255" s="168" t="str">
        <f t="shared" si="318"/>
        <v>0</v>
      </c>
      <c r="BM255" s="168" t="str">
        <f t="shared" si="318"/>
        <v>0</v>
      </c>
      <c r="BN255" s="168" t="str">
        <f t="shared" si="318"/>
        <v>0</v>
      </c>
      <c r="BO255" s="169" t="str">
        <f t="shared" si="318"/>
        <v>0</v>
      </c>
      <c r="BP255" s="168" t="str">
        <f t="shared" si="318"/>
        <v>0</v>
      </c>
      <c r="BQ255" s="168" t="str">
        <f t="shared" si="318"/>
        <v>1</v>
      </c>
      <c r="BR255" s="168" t="str">
        <f t="shared" si="318"/>
        <v>1</v>
      </c>
      <c r="BS255" s="169" t="str">
        <f t="shared" si="318"/>
        <v>0</v>
      </c>
      <c r="BT255" s="302" t="str">
        <f t="shared" si="319"/>
        <v>1</v>
      </c>
      <c r="BU255" s="302" t="str">
        <f t="shared" si="319"/>
        <v>0</v>
      </c>
      <c r="BV255" s="302" t="str">
        <f t="shared" si="319"/>
        <v>0</v>
      </c>
      <c r="BW255" s="303" t="str">
        <f t="shared" si="319"/>
        <v>1</v>
      </c>
      <c r="BX255" s="302" t="str">
        <f t="shared" si="319"/>
        <v>1</v>
      </c>
      <c r="BY255" s="302" t="str">
        <f t="shared" si="319"/>
        <v>1</v>
      </c>
      <c r="BZ255" s="302" t="str">
        <f t="shared" si="319"/>
        <v>1</v>
      </c>
      <c r="CA255" s="303" t="str">
        <f t="shared" si="319"/>
        <v>0</v>
      </c>
      <c r="CB255" s="164" t="str">
        <f t="shared" si="320"/>
        <v>0</v>
      </c>
      <c r="CC255" s="289" t="str">
        <f t="shared" si="320"/>
        <v>1</v>
      </c>
      <c r="CD255" s="340" t="str">
        <f t="shared" si="320"/>
        <v>0</v>
      </c>
      <c r="CE255" s="341" t="str">
        <f t="shared" si="320"/>
        <v>0</v>
      </c>
      <c r="CF255" s="340" t="str">
        <f t="shared" si="320"/>
        <v>0</v>
      </c>
      <c r="CG255" s="340" t="str">
        <f t="shared" si="320"/>
        <v>0</v>
      </c>
      <c r="CH255" s="340" t="str">
        <f t="shared" si="320"/>
        <v>0</v>
      </c>
      <c r="CI255" s="341" t="str">
        <f t="shared" si="320"/>
        <v>0</v>
      </c>
      <c r="CL255" s="32" t="str">
        <f t="shared" si="288"/>
        <v>9C1B</v>
      </c>
      <c r="CM255" s="285">
        <f t="shared" si="321"/>
        <v>200</v>
      </c>
      <c r="CN255" s="285">
        <f t="shared" si="322"/>
        <v>210</v>
      </c>
      <c r="CO255" s="142">
        <f t="shared" si="323"/>
        <v>64.7</v>
      </c>
      <c r="CP255" s="142">
        <f t="shared" si="324"/>
        <v>18.166666666666668</v>
      </c>
      <c r="CQ255" s="154">
        <f t="shared" si="289"/>
        <v>7</v>
      </c>
      <c r="CS255" s="170">
        <f t="shared" si="325"/>
        <v>9</v>
      </c>
      <c r="CT255" s="23">
        <f t="shared" si="326"/>
        <v>12</v>
      </c>
      <c r="CU255" s="171">
        <f t="shared" si="327"/>
        <v>1</v>
      </c>
      <c r="CV255" s="23">
        <f t="shared" si="328"/>
        <v>11</v>
      </c>
      <c r="CW255" s="172">
        <f t="shared" si="329"/>
        <v>0</v>
      </c>
      <c r="CX255" s="24">
        <f t="shared" si="330"/>
        <v>14</v>
      </c>
      <c r="CY255" s="267">
        <f t="shared" si="331"/>
        <v>12</v>
      </c>
      <c r="CZ255" s="268">
        <f t="shared" si="332"/>
        <v>8</v>
      </c>
      <c r="DA255" s="267">
        <f t="shared" si="333"/>
        <v>0</v>
      </c>
      <c r="DB255" s="268">
        <f t="shared" si="334"/>
        <v>0</v>
      </c>
      <c r="DC255" s="173">
        <f t="shared" si="335"/>
        <v>0</v>
      </c>
      <c r="DD255" s="26">
        <f t="shared" si="336"/>
        <v>11</v>
      </c>
      <c r="DE255" s="173">
        <f t="shared" si="337"/>
        <v>0</v>
      </c>
      <c r="DF255" s="26">
        <f t="shared" si="338"/>
        <v>6</v>
      </c>
      <c r="DG255" s="326">
        <f t="shared" si="339"/>
        <v>9</v>
      </c>
      <c r="DH255" s="327">
        <f t="shared" si="340"/>
        <v>14</v>
      </c>
      <c r="DI255" s="172">
        <f t="shared" si="341"/>
        <v>4</v>
      </c>
      <c r="DJ255" s="24">
        <f t="shared" si="342"/>
        <v>0</v>
      </c>
      <c r="DK255" s="172"/>
      <c r="DL255" s="19">
        <f t="shared" si="343"/>
        <v>156</v>
      </c>
      <c r="DM255" s="19">
        <f t="shared" si="344"/>
        <v>27</v>
      </c>
      <c r="DN255" s="174">
        <f t="shared" si="345"/>
        <v>14</v>
      </c>
      <c r="DO255" s="278">
        <f t="shared" si="346"/>
        <v>200</v>
      </c>
      <c r="DP255" s="278">
        <f t="shared" si="347"/>
        <v>0</v>
      </c>
      <c r="DQ255" s="20">
        <f t="shared" si="348"/>
        <v>11</v>
      </c>
      <c r="DR255" s="20">
        <f t="shared" si="349"/>
        <v>6</v>
      </c>
      <c r="DS255" s="337">
        <f t="shared" si="350"/>
        <v>158</v>
      </c>
      <c r="DT255" s="174">
        <f t="shared" si="351"/>
        <v>64</v>
      </c>
      <c r="DU255" s="172">
        <f t="shared" si="352"/>
        <v>158</v>
      </c>
    </row>
    <row r="256" spans="1:125">
      <c r="A256" s="408" t="s">
        <v>766</v>
      </c>
      <c r="B256" s="408" t="s">
        <v>767</v>
      </c>
      <c r="C256" s="154">
        <f t="shared" si="299"/>
        <v>17</v>
      </c>
      <c r="D256" s="167">
        <f t="shared" si="300"/>
        <v>68</v>
      </c>
      <c r="E256" s="166" t="str">
        <f t="shared" si="301"/>
        <v>9C</v>
      </c>
      <c r="F256" s="367" t="str">
        <f t="shared" si="302"/>
        <v>1B</v>
      </c>
      <c r="G256" s="367" t="str">
        <f t="shared" si="303"/>
        <v>00</v>
      </c>
      <c r="H256" s="367" t="str">
        <f t="shared" si="304"/>
        <v>C8</v>
      </c>
      <c r="I256" s="367" t="str">
        <f t="shared" si="305"/>
        <v>00</v>
      </c>
      <c r="J256" s="367" t="str">
        <f t="shared" si="306"/>
        <v>0B</v>
      </c>
      <c r="K256" s="367" t="str">
        <f t="shared" si="307"/>
        <v>06</v>
      </c>
      <c r="L256" s="367" t="str">
        <f t="shared" si="308"/>
        <v>90</v>
      </c>
      <c r="M256" s="367" t="str">
        <f t="shared" si="309"/>
        <v>0</v>
      </c>
      <c r="N256" s="367" t="str">
        <f t="shared" si="310"/>
        <v/>
      </c>
      <c r="O256" s="156" t="str">
        <f t="shared" si="311"/>
        <v/>
      </c>
      <c r="P256" s="157" t="str">
        <f t="shared" si="312"/>
        <v>1</v>
      </c>
      <c r="Q256" s="158" t="str">
        <f t="shared" si="312"/>
        <v>0</v>
      </c>
      <c r="R256" s="158" t="str">
        <f t="shared" si="312"/>
        <v>0</v>
      </c>
      <c r="S256" s="159" t="str">
        <f t="shared" si="312"/>
        <v>1</v>
      </c>
      <c r="T256" s="158" t="str">
        <f t="shared" si="312"/>
        <v>1</v>
      </c>
      <c r="U256" s="158" t="str">
        <f t="shared" si="312"/>
        <v>1</v>
      </c>
      <c r="V256" s="158" t="str">
        <f t="shared" si="312"/>
        <v>0</v>
      </c>
      <c r="W256" s="159" t="str">
        <f t="shared" si="312"/>
        <v>0</v>
      </c>
      <c r="X256" s="158" t="str">
        <f t="shared" si="313"/>
        <v>0</v>
      </c>
      <c r="Y256" s="158" t="str">
        <f t="shared" si="313"/>
        <v>0</v>
      </c>
      <c r="Z256" s="158" t="str">
        <f t="shared" si="313"/>
        <v>0</v>
      </c>
      <c r="AA256" s="159" t="str">
        <f t="shared" si="313"/>
        <v>1</v>
      </c>
      <c r="AB256" s="161" t="str">
        <f t="shared" si="313"/>
        <v>1</v>
      </c>
      <c r="AC256" s="161" t="str">
        <f t="shared" si="313"/>
        <v>0</v>
      </c>
      <c r="AD256" s="158" t="str">
        <f t="shared" si="313"/>
        <v>1</v>
      </c>
      <c r="AE256" s="159" t="str">
        <f t="shared" si="313"/>
        <v>1</v>
      </c>
      <c r="AF256" s="367" t="str">
        <f t="shared" si="314"/>
        <v>0</v>
      </c>
      <c r="AG256" s="162" t="str">
        <f t="shared" si="314"/>
        <v>0</v>
      </c>
      <c r="AH256" s="163" t="str">
        <f t="shared" si="314"/>
        <v>0</v>
      </c>
      <c r="AI256" s="165" t="str">
        <f t="shared" si="314"/>
        <v>0</v>
      </c>
      <c r="AJ256" s="164" t="str">
        <f t="shared" si="314"/>
        <v>0</v>
      </c>
      <c r="AK256" s="164" t="str">
        <f t="shared" si="314"/>
        <v>0</v>
      </c>
      <c r="AL256" s="289" t="str">
        <f t="shared" si="314"/>
        <v>0</v>
      </c>
      <c r="AM256" s="165" t="str">
        <f t="shared" si="314"/>
        <v>0</v>
      </c>
      <c r="AN256" s="230" t="str">
        <f t="shared" si="315"/>
        <v>1</v>
      </c>
      <c r="AO256" s="230" t="str">
        <f t="shared" si="315"/>
        <v>1</v>
      </c>
      <c r="AP256" s="230" t="str">
        <f t="shared" si="315"/>
        <v>0</v>
      </c>
      <c r="AQ256" s="231" t="str">
        <f t="shared" si="315"/>
        <v>0</v>
      </c>
      <c r="AR256" s="230" t="str">
        <f t="shared" si="315"/>
        <v>1</v>
      </c>
      <c r="AS256" s="230" t="str">
        <f t="shared" si="315"/>
        <v>0</v>
      </c>
      <c r="AT256" s="230" t="str">
        <f t="shared" si="315"/>
        <v>0</v>
      </c>
      <c r="AU256" s="231" t="str">
        <f t="shared" si="315"/>
        <v>0</v>
      </c>
      <c r="AV256" s="230" t="str">
        <f t="shared" si="316"/>
        <v>0</v>
      </c>
      <c r="AW256" s="232" t="str">
        <f t="shared" si="316"/>
        <v>0</v>
      </c>
      <c r="AX256" s="232" t="str">
        <f t="shared" si="316"/>
        <v>0</v>
      </c>
      <c r="AY256" s="233" t="str">
        <f t="shared" si="316"/>
        <v>0</v>
      </c>
      <c r="AZ256" s="232" t="str">
        <f t="shared" si="316"/>
        <v>0</v>
      </c>
      <c r="BA256" s="232" t="str">
        <f t="shared" si="316"/>
        <v>0</v>
      </c>
      <c r="BB256" s="232" t="str">
        <f t="shared" si="316"/>
        <v>0</v>
      </c>
      <c r="BC256" s="233" t="str">
        <f t="shared" si="316"/>
        <v>0</v>
      </c>
      <c r="BD256" s="168" t="str">
        <f t="shared" si="317"/>
        <v>0</v>
      </c>
      <c r="BE256" s="168" t="str">
        <f t="shared" si="317"/>
        <v>0</v>
      </c>
      <c r="BF256" s="168" t="str">
        <f t="shared" si="317"/>
        <v>0</v>
      </c>
      <c r="BG256" s="169" t="str">
        <f t="shared" si="317"/>
        <v>0</v>
      </c>
      <c r="BH256" s="168" t="str">
        <f t="shared" si="317"/>
        <v>1</v>
      </c>
      <c r="BI256" s="168" t="str">
        <f t="shared" si="317"/>
        <v>0</v>
      </c>
      <c r="BJ256" s="168" t="str">
        <f t="shared" si="317"/>
        <v>1</v>
      </c>
      <c r="BK256" s="169" t="str">
        <f t="shared" si="317"/>
        <v>1</v>
      </c>
      <c r="BL256" s="168" t="str">
        <f t="shared" si="318"/>
        <v>0</v>
      </c>
      <c r="BM256" s="168" t="str">
        <f t="shared" si="318"/>
        <v>0</v>
      </c>
      <c r="BN256" s="168" t="str">
        <f t="shared" si="318"/>
        <v>0</v>
      </c>
      <c r="BO256" s="169" t="str">
        <f t="shared" si="318"/>
        <v>0</v>
      </c>
      <c r="BP256" s="168" t="str">
        <f t="shared" si="318"/>
        <v>0</v>
      </c>
      <c r="BQ256" s="168" t="str">
        <f t="shared" si="318"/>
        <v>1</v>
      </c>
      <c r="BR256" s="168" t="str">
        <f t="shared" si="318"/>
        <v>1</v>
      </c>
      <c r="BS256" s="169" t="str">
        <f t="shared" si="318"/>
        <v>0</v>
      </c>
      <c r="BT256" s="302" t="str">
        <f t="shared" si="319"/>
        <v>1</v>
      </c>
      <c r="BU256" s="302" t="str">
        <f t="shared" si="319"/>
        <v>0</v>
      </c>
      <c r="BV256" s="302" t="str">
        <f t="shared" si="319"/>
        <v>0</v>
      </c>
      <c r="BW256" s="303" t="str">
        <f t="shared" si="319"/>
        <v>1</v>
      </c>
      <c r="BX256" s="302" t="str">
        <f t="shared" si="319"/>
        <v>0</v>
      </c>
      <c r="BY256" s="302" t="str">
        <f t="shared" si="319"/>
        <v>0</v>
      </c>
      <c r="BZ256" s="302" t="str">
        <f t="shared" si="319"/>
        <v>0</v>
      </c>
      <c r="CA256" s="303" t="str">
        <f t="shared" si="319"/>
        <v>0</v>
      </c>
      <c r="CB256" s="164" t="str">
        <f t="shared" si="320"/>
        <v>0</v>
      </c>
      <c r="CC256" s="289" t="str">
        <f t="shared" si="320"/>
        <v>0</v>
      </c>
      <c r="CD256" s="340" t="str">
        <f t="shared" si="320"/>
        <v>0</v>
      </c>
      <c r="CE256" s="341" t="str">
        <f t="shared" si="320"/>
        <v>0</v>
      </c>
      <c r="CF256" s="340" t="str">
        <f t="shared" si="320"/>
        <v>0</v>
      </c>
      <c r="CG256" s="340" t="str">
        <f t="shared" si="320"/>
        <v>0</v>
      </c>
      <c r="CH256" s="340" t="str">
        <f t="shared" si="320"/>
        <v>0</v>
      </c>
      <c r="CI256" s="341" t="str">
        <f t="shared" si="320"/>
        <v>0</v>
      </c>
      <c r="CL256" s="32" t="str">
        <f t="shared" si="288"/>
        <v>9C1B</v>
      </c>
      <c r="CM256" s="285">
        <f t="shared" si="321"/>
        <v>200</v>
      </c>
      <c r="CN256" s="285">
        <f t="shared" si="322"/>
        <v>210</v>
      </c>
      <c r="CO256" s="142">
        <f t="shared" si="323"/>
        <v>64.7</v>
      </c>
      <c r="CP256" s="142">
        <f t="shared" si="324"/>
        <v>18.166666666666668</v>
      </c>
      <c r="CQ256" s="154">
        <f t="shared" si="289"/>
        <v>0</v>
      </c>
      <c r="CS256" s="170">
        <f t="shared" si="325"/>
        <v>9</v>
      </c>
      <c r="CT256" s="23">
        <f t="shared" si="326"/>
        <v>12</v>
      </c>
      <c r="CU256" s="171">
        <f t="shared" si="327"/>
        <v>1</v>
      </c>
      <c r="CV256" s="23">
        <f t="shared" si="328"/>
        <v>11</v>
      </c>
      <c r="CW256" s="172">
        <f t="shared" si="329"/>
        <v>0</v>
      </c>
      <c r="CX256" s="24">
        <f t="shared" si="330"/>
        <v>0</v>
      </c>
      <c r="CY256" s="267">
        <f t="shared" si="331"/>
        <v>12</v>
      </c>
      <c r="CZ256" s="268">
        <f t="shared" si="332"/>
        <v>8</v>
      </c>
      <c r="DA256" s="267">
        <f t="shared" si="333"/>
        <v>0</v>
      </c>
      <c r="DB256" s="268">
        <f t="shared" si="334"/>
        <v>0</v>
      </c>
      <c r="DC256" s="173">
        <f t="shared" si="335"/>
        <v>0</v>
      </c>
      <c r="DD256" s="26">
        <f t="shared" si="336"/>
        <v>11</v>
      </c>
      <c r="DE256" s="173">
        <f t="shared" si="337"/>
        <v>0</v>
      </c>
      <c r="DF256" s="26">
        <f t="shared" si="338"/>
        <v>6</v>
      </c>
      <c r="DG256" s="326">
        <f t="shared" si="339"/>
        <v>9</v>
      </c>
      <c r="DH256" s="327">
        <f t="shared" si="340"/>
        <v>0</v>
      </c>
      <c r="DI256" s="172">
        <f t="shared" si="341"/>
        <v>0</v>
      </c>
      <c r="DJ256" s="24">
        <f t="shared" si="342"/>
        <v>0</v>
      </c>
      <c r="DK256" s="172"/>
      <c r="DL256" s="19">
        <f t="shared" si="343"/>
        <v>156</v>
      </c>
      <c r="DM256" s="19">
        <f t="shared" si="344"/>
        <v>27</v>
      </c>
      <c r="DN256" s="174">
        <f t="shared" si="345"/>
        <v>0</v>
      </c>
      <c r="DO256" s="278">
        <f t="shared" si="346"/>
        <v>200</v>
      </c>
      <c r="DP256" s="278">
        <f t="shared" si="347"/>
        <v>0</v>
      </c>
      <c r="DQ256" s="20">
        <f t="shared" si="348"/>
        <v>11</v>
      </c>
      <c r="DR256" s="20">
        <f t="shared" si="349"/>
        <v>6</v>
      </c>
      <c r="DS256" s="337">
        <f t="shared" si="350"/>
        <v>144</v>
      </c>
      <c r="DT256" s="174">
        <f t="shared" si="351"/>
        <v>0</v>
      </c>
      <c r="DU256" s="172">
        <f t="shared" si="352"/>
        <v>144</v>
      </c>
    </row>
    <row r="257" spans="1:125">
      <c r="A257" s="408" t="s">
        <v>768</v>
      </c>
      <c r="B257" s="408" t="s">
        <v>769</v>
      </c>
      <c r="C257" s="154">
        <f t="shared" si="299"/>
        <v>17</v>
      </c>
      <c r="D257" s="167">
        <f t="shared" si="300"/>
        <v>68</v>
      </c>
      <c r="E257" s="166" t="str">
        <f t="shared" si="301"/>
        <v>9C</v>
      </c>
      <c r="F257" s="367" t="str">
        <f t="shared" si="302"/>
        <v>1B</v>
      </c>
      <c r="G257" s="367" t="str">
        <f t="shared" si="303"/>
        <v>0C</v>
      </c>
      <c r="H257" s="367" t="str">
        <f t="shared" si="304"/>
        <v>C8</v>
      </c>
      <c r="I257" s="367" t="str">
        <f t="shared" si="305"/>
        <v>00</v>
      </c>
      <c r="J257" s="367" t="str">
        <f t="shared" si="306"/>
        <v>0A</v>
      </c>
      <c r="K257" s="367" t="str">
        <f t="shared" si="307"/>
        <v>06</v>
      </c>
      <c r="L257" s="367" t="str">
        <f t="shared" si="308"/>
        <v>9B</v>
      </c>
      <c r="M257" s="367" t="str">
        <f t="shared" si="309"/>
        <v>4</v>
      </c>
      <c r="N257" s="367" t="str">
        <f t="shared" si="310"/>
        <v/>
      </c>
      <c r="O257" s="156" t="str">
        <f t="shared" si="311"/>
        <v/>
      </c>
      <c r="P257" s="157" t="str">
        <f t="shared" si="312"/>
        <v>1</v>
      </c>
      <c r="Q257" s="158" t="str">
        <f t="shared" si="312"/>
        <v>0</v>
      </c>
      <c r="R257" s="158" t="str">
        <f t="shared" si="312"/>
        <v>0</v>
      </c>
      <c r="S257" s="159" t="str">
        <f t="shared" si="312"/>
        <v>1</v>
      </c>
      <c r="T257" s="158" t="str">
        <f t="shared" si="312"/>
        <v>1</v>
      </c>
      <c r="U257" s="158" t="str">
        <f t="shared" si="312"/>
        <v>1</v>
      </c>
      <c r="V257" s="158" t="str">
        <f t="shared" si="312"/>
        <v>0</v>
      </c>
      <c r="W257" s="159" t="str">
        <f t="shared" si="312"/>
        <v>0</v>
      </c>
      <c r="X257" s="158" t="str">
        <f t="shared" si="313"/>
        <v>0</v>
      </c>
      <c r="Y257" s="158" t="str">
        <f t="shared" si="313"/>
        <v>0</v>
      </c>
      <c r="Z257" s="158" t="str">
        <f t="shared" si="313"/>
        <v>0</v>
      </c>
      <c r="AA257" s="159" t="str">
        <f t="shared" si="313"/>
        <v>1</v>
      </c>
      <c r="AB257" s="161" t="str">
        <f t="shared" si="313"/>
        <v>1</v>
      </c>
      <c r="AC257" s="161" t="str">
        <f t="shared" si="313"/>
        <v>0</v>
      </c>
      <c r="AD257" s="158" t="str">
        <f t="shared" si="313"/>
        <v>1</v>
      </c>
      <c r="AE257" s="159" t="str">
        <f t="shared" si="313"/>
        <v>1</v>
      </c>
      <c r="AF257" s="367" t="str">
        <f t="shared" si="314"/>
        <v>0</v>
      </c>
      <c r="AG257" s="162" t="str">
        <f t="shared" si="314"/>
        <v>0</v>
      </c>
      <c r="AH257" s="163" t="str">
        <f t="shared" si="314"/>
        <v>0</v>
      </c>
      <c r="AI257" s="165" t="str">
        <f t="shared" si="314"/>
        <v>0</v>
      </c>
      <c r="AJ257" s="164" t="str">
        <f t="shared" si="314"/>
        <v>1</v>
      </c>
      <c r="AK257" s="164" t="str">
        <f t="shared" si="314"/>
        <v>1</v>
      </c>
      <c r="AL257" s="289" t="str">
        <f t="shared" si="314"/>
        <v>0</v>
      </c>
      <c r="AM257" s="165" t="str">
        <f t="shared" si="314"/>
        <v>0</v>
      </c>
      <c r="AN257" s="230" t="str">
        <f t="shared" si="315"/>
        <v>1</v>
      </c>
      <c r="AO257" s="230" t="str">
        <f t="shared" si="315"/>
        <v>1</v>
      </c>
      <c r="AP257" s="230" t="str">
        <f t="shared" si="315"/>
        <v>0</v>
      </c>
      <c r="AQ257" s="231" t="str">
        <f t="shared" si="315"/>
        <v>0</v>
      </c>
      <c r="AR257" s="230" t="str">
        <f t="shared" si="315"/>
        <v>1</v>
      </c>
      <c r="AS257" s="230" t="str">
        <f t="shared" si="315"/>
        <v>0</v>
      </c>
      <c r="AT257" s="230" t="str">
        <f t="shared" si="315"/>
        <v>0</v>
      </c>
      <c r="AU257" s="231" t="str">
        <f t="shared" si="315"/>
        <v>0</v>
      </c>
      <c r="AV257" s="230" t="str">
        <f t="shared" si="316"/>
        <v>0</v>
      </c>
      <c r="AW257" s="232" t="str">
        <f t="shared" si="316"/>
        <v>0</v>
      </c>
      <c r="AX257" s="232" t="str">
        <f t="shared" si="316"/>
        <v>0</v>
      </c>
      <c r="AY257" s="233" t="str">
        <f t="shared" si="316"/>
        <v>0</v>
      </c>
      <c r="AZ257" s="232" t="str">
        <f t="shared" si="316"/>
        <v>0</v>
      </c>
      <c r="BA257" s="232" t="str">
        <f t="shared" si="316"/>
        <v>0</v>
      </c>
      <c r="BB257" s="232" t="str">
        <f t="shared" si="316"/>
        <v>0</v>
      </c>
      <c r="BC257" s="233" t="str">
        <f t="shared" si="316"/>
        <v>0</v>
      </c>
      <c r="BD257" s="168" t="str">
        <f t="shared" si="317"/>
        <v>0</v>
      </c>
      <c r="BE257" s="168" t="str">
        <f t="shared" si="317"/>
        <v>0</v>
      </c>
      <c r="BF257" s="168" t="str">
        <f t="shared" si="317"/>
        <v>0</v>
      </c>
      <c r="BG257" s="169" t="str">
        <f t="shared" si="317"/>
        <v>0</v>
      </c>
      <c r="BH257" s="168" t="str">
        <f t="shared" si="317"/>
        <v>1</v>
      </c>
      <c r="BI257" s="168" t="str">
        <f t="shared" si="317"/>
        <v>0</v>
      </c>
      <c r="BJ257" s="168" t="str">
        <f t="shared" si="317"/>
        <v>1</v>
      </c>
      <c r="BK257" s="169" t="str">
        <f t="shared" si="317"/>
        <v>0</v>
      </c>
      <c r="BL257" s="168" t="str">
        <f t="shared" si="318"/>
        <v>0</v>
      </c>
      <c r="BM257" s="168" t="str">
        <f t="shared" si="318"/>
        <v>0</v>
      </c>
      <c r="BN257" s="168" t="str">
        <f t="shared" si="318"/>
        <v>0</v>
      </c>
      <c r="BO257" s="169" t="str">
        <f t="shared" si="318"/>
        <v>0</v>
      </c>
      <c r="BP257" s="168" t="str">
        <f t="shared" si="318"/>
        <v>0</v>
      </c>
      <c r="BQ257" s="168" t="str">
        <f t="shared" si="318"/>
        <v>1</v>
      </c>
      <c r="BR257" s="168" t="str">
        <f t="shared" si="318"/>
        <v>1</v>
      </c>
      <c r="BS257" s="169" t="str">
        <f t="shared" si="318"/>
        <v>0</v>
      </c>
      <c r="BT257" s="302" t="str">
        <f t="shared" si="319"/>
        <v>1</v>
      </c>
      <c r="BU257" s="302" t="str">
        <f t="shared" si="319"/>
        <v>0</v>
      </c>
      <c r="BV257" s="302" t="str">
        <f t="shared" si="319"/>
        <v>0</v>
      </c>
      <c r="BW257" s="303" t="str">
        <f t="shared" si="319"/>
        <v>1</v>
      </c>
      <c r="BX257" s="302" t="str">
        <f t="shared" si="319"/>
        <v>1</v>
      </c>
      <c r="BY257" s="302" t="str">
        <f t="shared" si="319"/>
        <v>0</v>
      </c>
      <c r="BZ257" s="302" t="str">
        <f t="shared" si="319"/>
        <v>1</v>
      </c>
      <c r="CA257" s="303" t="str">
        <f t="shared" si="319"/>
        <v>1</v>
      </c>
      <c r="CB257" s="164" t="str">
        <f t="shared" si="320"/>
        <v>0</v>
      </c>
      <c r="CC257" s="289" t="str">
        <f t="shared" si="320"/>
        <v>1</v>
      </c>
      <c r="CD257" s="340" t="str">
        <f t="shared" si="320"/>
        <v>0</v>
      </c>
      <c r="CE257" s="341" t="str">
        <f t="shared" si="320"/>
        <v>0</v>
      </c>
      <c r="CF257" s="340" t="str">
        <f t="shared" si="320"/>
        <v>0</v>
      </c>
      <c r="CG257" s="340" t="str">
        <f t="shared" si="320"/>
        <v>0</v>
      </c>
      <c r="CH257" s="340" t="str">
        <f t="shared" si="320"/>
        <v>0</v>
      </c>
      <c r="CI257" s="341" t="str">
        <f t="shared" si="320"/>
        <v>0</v>
      </c>
      <c r="CL257" s="32" t="str">
        <f t="shared" si="288"/>
        <v>9C1B</v>
      </c>
      <c r="CM257" s="285">
        <f t="shared" si="321"/>
        <v>200</v>
      </c>
      <c r="CN257" s="285">
        <f t="shared" si="322"/>
        <v>210</v>
      </c>
      <c r="CO257" s="142">
        <f t="shared" si="323"/>
        <v>64.599999999999994</v>
      </c>
      <c r="CP257" s="142">
        <f t="shared" si="324"/>
        <v>18.111111111111107</v>
      </c>
      <c r="CQ257" s="154">
        <f t="shared" si="289"/>
        <v>6</v>
      </c>
      <c r="CS257" s="170">
        <f t="shared" si="325"/>
        <v>9</v>
      </c>
      <c r="CT257" s="23">
        <f t="shared" si="326"/>
        <v>12</v>
      </c>
      <c r="CU257" s="171">
        <f t="shared" si="327"/>
        <v>1</v>
      </c>
      <c r="CV257" s="23">
        <f t="shared" si="328"/>
        <v>11</v>
      </c>
      <c r="CW257" s="172">
        <f t="shared" si="329"/>
        <v>0</v>
      </c>
      <c r="CX257" s="24">
        <f t="shared" si="330"/>
        <v>12</v>
      </c>
      <c r="CY257" s="267">
        <f t="shared" si="331"/>
        <v>12</v>
      </c>
      <c r="CZ257" s="268">
        <f t="shared" si="332"/>
        <v>8</v>
      </c>
      <c r="DA257" s="267">
        <f t="shared" si="333"/>
        <v>0</v>
      </c>
      <c r="DB257" s="268">
        <f t="shared" si="334"/>
        <v>0</v>
      </c>
      <c r="DC257" s="173">
        <f t="shared" si="335"/>
        <v>0</v>
      </c>
      <c r="DD257" s="26">
        <f t="shared" si="336"/>
        <v>10</v>
      </c>
      <c r="DE257" s="173">
        <f t="shared" si="337"/>
        <v>0</v>
      </c>
      <c r="DF257" s="26">
        <f t="shared" si="338"/>
        <v>6</v>
      </c>
      <c r="DG257" s="326">
        <f t="shared" si="339"/>
        <v>9</v>
      </c>
      <c r="DH257" s="327">
        <f t="shared" si="340"/>
        <v>11</v>
      </c>
      <c r="DI257" s="172">
        <f t="shared" si="341"/>
        <v>4</v>
      </c>
      <c r="DJ257" s="24">
        <f t="shared" si="342"/>
        <v>0</v>
      </c>
      <c r="DK257" s="172"/>
      <c r="DL257" s="19">
        <f t="shared" si="343"/>
        <v>156</v>
      </c>
      <c r="DM257" s="19">
        <f t="shared" si="344"/>
        <v>27</v>
      </c>
      <c r="DN257" s="174">
        <f t="shared" si="345"/>
        <v>12</v>
      </c>
      <c r="DO257" s="278">
        <f t="shared" si="346"/>
        <v>200</v>
      </c>
      <c r="DP257" s="278">
        <f t="shared" si="347"/>
        <v>0</v>
      </c>
      <c r="DQ257" s="20">
        <f t="shared" si="348"/>
        <v>10</v>
      </c>
      <c r="DR257" s="20">
        <f t="shared" si="349"/>
        <v>6</v>
      </c>
      <c r="DS257" s="337">
        <f t="shared" si="350"/>
        <v>155</v>
      </c>
      <c r="DT257" s="174">
        <f t="shared" si="351"/>
        <v>64</v>
      </c>
      <c r="DU257" s="172">
        <f t="shared" si="352"/>
        <v>155</v>
      </c>
    </row>
    <row r="258" spans="1:125">
      <c r="A258" s="408" t="s">
        <v>770</v>
      </c>
      <c r="B258" s="408" t="s">
        <v>771</v>
      </c>
      <c r="C258" s="154">
        <f t="shared" si="299"/>
        <v>17</v>
      </c>
      <c r="D258" s="167">
        <f t="shared" si="300"/>
        <v>68</v>
      </c>
      <c r="E258" s="166" t="str">
        <f t="shared" si="301"/>
        <v>9C</v>
      </c>
      <c r="F258" s="367" t="str">
        <f t="shared" si="302"/>
        <v>1B</v>
      </c>
      <c r="G258" s="367" t="str">
        <f t="shared" si="303"/>
        <v>00</v>
      </c>
      <c r="H258" s="367" t="str">
        <f t="shared" si="304"/>
        <v>C8</v>
      </c>
      <c r="I258" s="367" t="str">
        <f t="shared" si="305"/>
        <v>00</v>
      </c>
      <c r="J258" s="367" t="str">
        <f t="shared" si="306"/>
        <v>08</v>
      </c>
      <c r="K258" s="367" t="str">
        <f t="shared" si="307"/>
        <v>06</v>
      </c>
      <c r="L258" s="367" t="str">
        <f t="shared" si="308"/>
        <v>8D</v>
      </c>
      <c r="M258" s="367" t="str">
        <f t="shared" si="309"/>
        <v>4</v>
      </c>
      <c r="N258" s="367" t="str">
        <f t="shared" si="310"/>
        <v/>
      </c>
      <c r="O258" s="156" t="str">
        <f t="shared" si="311"/>
        <v/>
      </c>
      <c r="P258" s="157" t="str">
        <f t="shared" si="312"/>
        <v>1</v>
      </c>
      <c r="Q258" s="158" t="str">
        <f t="shared" si="312"/>
        <v>0</v>
      </c>
      <c r="R258" s="158" t="str">
        <f t="shared" si="312"/>
        <v>0</v>
      </c>
      <c r="S258" s="159" t="str">
        <f t="shared" si="312"/>
        <v>1</v>
      </c>
      <c r="T258" s="158" t="str">
        <f t="shared" si="312"/>
        <v>1</v>
      </c>
      <c r="U258" s="158" t="str">
        <f t="shared" si="312"/>
        <v>1</v>
      </c>
      <c r="V258" s="158" t="str">
        <f t="shared" si="312"/>
        <v>0</v>
      </c>
      <c r="W258" s="159" t="str">
        <f t="shared" si="312"/>
        <v>0</v>
      </c>
      <c r="X258" s="158" t="str">
        <f t="shared" si="313"/>
        <v>0</v>
      </c>
      <c r="Y258" s="158" t="str">
        <f t="shared" si="313"/>
        <v>0</v>
      </c>
      <c r="Z258" s="158" t="str">
        <f t="shared" si="313"/>
        <v>0</v>
      </c>
      <c r="AA258" s="159" t="str">
        <f t="shared" si="313"/>
        <v>1</v>
      </c>
      <c r="AB258" s="161" t="str">
        <f t="shared" si="313"/>
        <v>1</v>
      </c>
      <c r="AC258" s="161" t="str">
        <f t="shared" si="313"/>
        <v>0</v>
      </c>
      <c r="AD258" s="158" t="str">
        <f t="shared" si="313"/>
        <v>1</v>
      </c>
      <c r="AE258" s="159" t="str">
        <f t="shared" si="313"/>
        <v>1</v>
      </c>
      <c r="AF258" s="367" t="str">
        <f t="shared" si="314"/>
        <v>0</v>
      </c>
      <c r="AG258" s="162" t="str">
        <f t="shared" si="314"/>
        <v>0</v>
      </c>
      <c r="AH258" s="163" t="str">
        <f t="shared" si="314"/>
        <v>0</v>
      </c>
      <c r="AI258" s="165" t="str">
        <f t="shared" si="314"/>
        <v>0</v>
      </c>
      <c r="AJ258" s="164" t="str">
        <f t="shared" si="314"/>
        <v>0</v>
      </c>
      <c r="AK258" s="164" t="str">
        <f t="shared" si="314"/>
        <v>0</v>
      </c>
      <c r="AL258" s="289" t="str">
        <f t="shared" si="314"/>
        <v>0</v>
      </c>
      <c r="AM258" s="165" t="str">
        <f t="shared" si="314"/>
        <v>0</v>
      </c>
      <c r="AN258" s="230" t="str">
        <f t="shared" si="315"/>
        <v>1</v>
      </c>
      <c r="AO258" s="230" t="str">
        <f t="shared" si="315"/>
        <v>1</v>
      </c>
      <c r="AP258" s="230" t="str">
        <f t="shared" si="315"/>
        <v>0</v>
      </c>
      <c r="AQ258" s="231" t="str">
        <f t="shared" si="315"/>
        <v>0</v>
      </c>
      <c r="AR258" s="230" t="str">
        <f t="shared" si="315"/>
        <v>1</v>
      </c>
      <c r="AS258" s="230" t="str">
        <f t="shared" si="315"/>
        <v>0</v>
      </c>
      <c r="AT258" s="230" t="str">
        <f t="shared" si="315"/>
        <v>0</v>
      </c>
      <c r="AU258" s="231" t="str">
        <f t="shared" si="315"/>
        <v>0</v>
      </c>
      <c r="AV258" s="230" t="str">
        <f t="shared" si="316"/>
        <v>0</v>
      </c>
      <c r="AW258" s="232" t="str">
        <f t="shared" si="316"/>
        <v>0</v>
      </c>
      <c r="AX258" s="232" t="str">
        <f t="shared" si="316"/>
        <v>0</v>
      </c>
      <c r="AY258" s="233" t="str">
        <f t="shared" si="316"/>
        <v>0</v>
      </c>
      <c r="AZ258" s="232" t="str">
        <f t="shared" si="316"/>
        <v>0</v>
      </c>
      <c r="BA258" s="232" t="str">
        <f t="shared" si="316"/>
        <v>0</v>
      </c>
      <c r="BB258" s="232" t="str">
        <f t="shared" si="316"/>
        <v>0</v>
      </c>
      <c r="BC258" s="233" t="str">
        <f t="shared" si="316"/>
        <v>0</v>
      </c>
      <c r="BD258" s="168" t="str">
        <f t="shared" si="317"/>
        <v>0</v>
      </c>
      <c r="BE258" s="168" t="str">
        <f t="shared" si="317"/>
        <v>0</v>
      </c>
      <c r="BF258" s="168" t="str">
        <f t="shared" si="317"/>
        <v>0</v>
      </c>
      <c r="BG258" s="169" t="str">
        <f t="shared" si="317"/>
        <v>0</v>
      </c>
      <c r="BH258" s="168" t="str">
        <f t="shared" si="317"/>
        <v>1</v>
      </c>
      <c r="BI258" s="168" t="str">
        <f t="shared" si="317"/>
        <v>0</v>
      </c>
      <c r="BJ258" s="168" t="str">
        <f t="shared" si="317"/>
        <v>0</v>
      </c>
      <c r="BK258" s="169" t="str">
        <f t="shared" si="317"/>
        <v>0</v>
      </c>
      <c r="BL258" s="168" t="str">
        <f t="shared" si="318"/>
        <v>0</v>
      </c>
      <c r="BM258" s="168" t="str">
        <f t="shared" si="318"/>
        <v>0</v>
      </c>
      <c r="BN258" s="168" t="str">
        <f t="shared" si="318"/>
        <v>0</v>
      </c>
      <c r="BO258" s="169" t="str">
        <f t="shared" si="318"/>
        <v>0</v>
      </c>
      <c r="BP258" s="168" t="str">
        <f t="shared" si="318"/>
        <v>0</v>
      </c>
      <c r="BQ258" s="168" t="str">
        <f t="shared" si="318"/>
        <v>1</v>
      </c>
      <c r="BR258" s="168" t="str">
        <f t="shared" si="318"/>
        <v>1</v>
      </c>
      <c r="BS258" s="169" t="str">
        <f t="shared" si="318"/>
        <v>0</v>
      </c>
      <c r="BT258" s="302" t="str">
        <f t="shared" si="319"/>
        <v>1</v>
      </c>
      <c r="BU258" s="302" t="str">
        <f t="shared" si="319"/>
        <v>0</v>
      </c>
      <c r="BV258" s="302" t="str">
        <f t="shared" si="319"/>
        <v>0</v>
      </c>
      <c r="BW258" s="303" t="str">
        <f t="shared" si="319"/>
        <v>0</v>
      </c>
      <c r="BX258" s="302" t="str">
        <f t="shared" si="319"/>
        <v>1</v>
      </c>
      <c r="BY258" s="302" t="str">
        <f t="shared" si="319"/>
        <v>1</v>
      </c>
      <c r="BZ258" s="302" t="str">
        <f t="shared" si="319"/>
        <v>0</v>
      </c>
      <c r="CA258" s="303" t="str">
        <f t="shared" si="319"/>
        <v>1</v>
      </c>
      <c r="CB258" s="164" t="str">
        <f t="shared" si="320"/>
        <v>0</v>
      </c>
      <c r="CC258" s="289" t="str">
        <f t="shared" si="320"/>
        <v>1</v>
      </c>
      <c r="CD258" s="340" t="str">
        <f t="shared" si="320"/>
        <v>0</v>
      </c>
      <c r="CE258" s="341" t="str">
        <f t="shared" si="320"/>
        <v>0</v>
      </c>
      <c r="CF258" s="340" t="str">
        <f t="shared" si="320"/>
        <v>0</v>
      </c>
      <c r="CG258" s="340" t="str">
        <f t="shared" si="320"/>
        <v>0</v>
      </c>
      <c r="CH258" s="340" t="str">
        <f t="shared" si="320"/>
        <v>0</v>
      </c>
      <c r="CI258" s="341" t="str">
        <f t="shared" si="320"/>
        <v>0</v>
      </c>
      <c r="CL258" s="32" t="str">
        <f t="shared" si="288"/>
        <v>9C1B</v>
      </c>
      <c r="CM258" s="285">
        <f t="shared" si="321"/>
        <v>200</v>
      </c>
      <c r="CN258" s="285">
        <f t="shared" si="322"/>
        <v>210</v>
      </c>
      <c r="CO258" s="142">
        <f t="shared" si="323"/>
        <v>64.400000000000006</v>
      </c>
      <c r="CP258" s="142">
        <f t="shared" si="324"/>
        <v>18.000000000000004</v>
      </c>
      <c r="CQ258" s="154">
        <f t="shared" si="289"/>
        <v>0</v>
      </c>
      <c r="CS258" s="170">
        <f t="shared" si="325"/>
        <v>9</v>
      </c>
      <c r="CT258" s="23">
        <f t="shared" si="326"/>
        <v>12</v>
      </c>
      <c r="CU258" s="171">
        <f t="shared" si="327"/>
        <v>1</v>
      </c>
      <c r="CV258" s="23">
        <f t="shared" si="328"/>
        <v>11</v>
      </c>
      <c r="CW258" s="172">
        <f t="shared" si="329"/>
        <v>0</v>
      </c>
      <c r="CX258" s="24">
        <f t="shared" si="330"/>
        <v>0</v>
      </c>
      <c r="CY258" s="267">
        <f t="shared" si="331"/>
        <v>12</v>
      </c>
      <c r="CZ258" s="268">
        <f t="shared" si="332"/>
        <v>8</v>
      </c>
      <c r="DA258" s="267">
        <f t="shared" si="333"/>
        <v>0</v>
      </c>
      <c r="DB258" s="268">
        <f t="shared" si="334"/>
        <v>0</v>
      </c>
      <c r="DC258" s="173">
        <f t="shared" si="335"/>
        <v>0</v>
      </c>
      <c r="DD258" s="26">
        <f t="shared" si="336"/>
        <v>8</v>
      </c>
      <c r="DE258" s="173">
        <f t="shared" si="337"/>
        <v>0</v>
      </c>
      <c r="DF258" s="26">
        <f t="shared" si="338"/>
        <v>6</v>
      </c>
      <c r="DG258" s="326">
        <f t="shared" si="339"/>
        <v>8</v>
      </c>
      <c r="DH258" s="327">
        <f t="shared" si="340"/>
        <v>13</v>
      </c>
      <c r="DI258" s="172">
        <f t="shared" si="341"/>
        <v>4</v>
      </c>
      <c r="DJ258" s="24">
        <f t="shared" si="342"/>
        <v>0</v>
      </c>
      <c r="DK258" s="172"/>
      <c r="DL258" s="19">
        <f t="shared" si="343"/>
        <v>156</v>
      </c>
      <c r="DM258" s="19">
        <f t="shared" si="344"/>
        <v>27</v>
      </c>
      <c r="DN258" s="174">
        <f t="shared" si="345"/>
        <v>0</v>
      </c>
      <c r="DO258" s="278">
        <f t="shared" si="346"/>
        <v>200</v>
      </c>
      <c r="DP258" s="278">
        <f t="shared" si="347"/>
        <v>0</v>
      </c>
      <c r="DQ258" s="20">
        <f t="shared" si="348"/>
        <v>8</v>
      </c>
      <c r="DR258" s="20">
        <f t="shared" si="349"/>
        <v>6</v>
      </c>
      <c r="DS258" s="337">
        <f t="shared" si="350"/>
        <v>141</v>
      </c>
      <c r="DT258" s="174">
        <f t="shared" si="351"/>
        <v>64</v>
      </c>
      <c r="DU258" s="172">
        <f t="shared" si="352"/>
        <v>141</v>
      </c>
    </row>
    <row r="259" spans="1:125">
      <c r="A259" s="408" t="s">
        <v>772</v>
      </c>
      <c r="B259" s="408" t="s">
        <v>773</v>
      </c>
      <c r="C259" s="154">
        <f t="shared" si="299"/>
        <v>17</v>
      </c>
      <c r="D259" s="167">
        <f t="shared" si="300"/>
        <v>68</v>
      </c>
      <c r="E259" s="166" t="str">
        <f t="shared" si="301"/>
        <v>9C</v>
      </c>
      <c r="F259" s="367" t="str">
        <f t="shared" si="302"/>
        <v>1B</v>
      </c>
      <c r="G259" s="367" t="str">
        <f t="shared" si="303"/>
        <v>04</v>
      </c>
      <c r="H259" s="367" t="str">
        <f t="shared" si="304"/>
        <v>C8</v>
      </c>
      <c r="I259" s="367" t="str">
        <f t="shared" si="305"/>
        <v>00</v>
      </c>
      <c r="J259" s="367" t="str">
        <f t="shared" si="306"/>
        <v>08</v>
      </c>
      <c r="K259" s="367" t="str">
        <f t="shared" si="307"/>
        <v>06</v>
      </c>
      <c r="L259" s="367" t="str">
        <f t="shared" si="308"/>
        <v>91</v>
      </c>
      <c r="M259" s="367" t="str">
        <f t="shared" si="309"/>
        <v>4</v>
      </c>
      <c r="N259" s="367" t="str">
        <f t="shared" si="310"/>
        <v/>
      </c>
      <c r="O259" s="156" t="str">
        <f t="shared" si="311"/>
        <v/>
      </c>
      <c r="P259" s="157" t="str">
        <f t="shared" si="312"/>
        <v>1</v>
      </c>
      <c r="Q259" s="158" t="str">
        <f t="shared" si="312"/>
        <v>0</v>
      </c>
      <c r="R259" s="158" t="str">
        <f t="shared" si="312"/>
        <v>0</v>
      </c>
      <c r="S259" s="159" t="str">
        <f t="shared" si="312"/>
        <v>1</v>
      </c>
      <c r="T259" s="158" t="str">
        <f t="shared" si="312"/>
        <v>1</v>
      </c>
      <c r="U259" s="158" t="str">
        <f t="shared" si="312"/>
        <v>1</v>
      </c>
      <c r="V259" s="158" t="str">
        <f t="shared" si="312"/>
        <v>0</v>
      </c>
      <c r="W259" s="159" t="str">
        <f t="shared" si="312"/>
        <v>0</v>
      </c>
      <c r="X259" s="158" t="str">
        <f t="shared" si="313"/>
        <v>0</v>
      </c>
      <c r="Y259" s="158" t="str">
        <f t="shared" si="313"/>
        <v>0</v>
      </c>
      <c r="Z259" s="158" t="str">
        <f t="shared" si="313"/>
        <v>0</v>
      </c>
      <c r="AA259" s="159" t="str">
        <f t="shared" si="313"/>
        <v>1</v>
      </c>
      <c r="AB259" s="161" t="str">
        <f t="shared" si="313"/>
        <v>1</v>
      </c>
      <c r="AC259" s="161" t="str">
        <f t="shared" si="313"/>
        <v>0</v>
      </c>
      <c r="AD259" s="158" t="str">
        <f t="shared" si="313"/>
        <v>1</v>
      </c>
      <c r="AE259" s="159" t="str">
        <f t="shared" si="313"/>
        <v>1</v>
      </c>
      <c r="AF259" s="367" t="str">
        <f t="shared" si="314"/>
        <v>0</v>
      </c>
      <c r="AG259" s="162" t="str">
        <f t="shared" si="314"/>
        <v>0</v>
      </c>
      <c r="AH259" s="163" t="str">
        <f t="shared" si="314"/>
        <v>0</v>
      </c>
      <c r="AI259" s="165" t="str">
        <f t="shared" si="314"/>
        <v>0</v>
      </c>
      <c r="AJ259" s="164" t="str">
        <f t="shared" si="314"/>
        <v>0</v>
      </c>
      <c r="AK259" s="164" t="str">
        <f t="shared" si="314"/>
        <v>1</v>
      </c>
      <c r="AL259" s="289" t="str">
        <f t="shared" si="314"/>
        <v>0</v>
      </c>
      <c r="AM259" s="165" t="str">
        <f t="shared" si="314"/>
        <v>0</v>
      </c>
      <c r="AN259" s="230" t="str">
        <f t="shared" si="315"/>
        <v>1</v>
      </c>
      <c r="AO259" s="230" t="str">
        <f t="shared" si="315"/>
        <v>1</v>
      </c>
      <c r="AP259" s="230" t="str">
        <f t="shared" si="315"/>
        <v>0</v>
      </c>
      <c r="AQ259" s="231" t="str">
        <f t="shared" si="315"/>
        <v>0</v>
      </c>
      <c r="AR259" s="230" t="str">
        <f t="shared" si="315"/>
        <v>1</v>
      </c>
      <c r="AS259" s="230" t="str">
        <f t="shared" si="315"/>
        <v>0</v>
      </c>
      <c r="AT259" s="230" t="str">
        <f t="shared" si="315"/>
        <v>0</v>
      </c>
      <c r="AU259" s="231" t="str">
        <f t="shared" si="315"/>
        <v>0</v>
      </c>
      <c r="AV259" s="230" t="str">
        <f t="shared" si="316"/>
        <v>0</v>
      </c>
      <c r="AW259" s="232" t="str">
        <f t="shared" si="316"/>
        <v>0</v>
      </c>
      <c r="AX259" s="232" t="str">
        <f t="shared" si="316"/>
        <v>0</v>
      </c>
      <c r="AY259" s="233" t="str">
        <f t="shared" si="316"/>
        <v>0</v>
      </c>
      <c r="AZ259" s="232" t="str">
        <f t="shared" si="316"/>
        <v>0</v>
      </c>
      <c r="BA259" s="232" t="str">
        <f t="shared" si="316"/>
        <v>0</v>
      </c>
      <c r="BB259" s="232" t="str">
        <f t="shared" si="316"/>
        <v>0</v>
      </c>
      <c r="BC259" s="233" t="str">
        <f t="shared" si="316"/>
        <v>0</v>
      </c>
      <c r="BD259" s="168" t="str">
        <f t="shared" si="317"/>
        <v>0</v>
      </c>
      <c r="BE259" s="168" t="str">
        <f t="shared" si="317"/>
        <v>0</v>
      </c>
      <c r="BF259" s="168" t="str">
        <f t="shared" si="317"/>
        <v>0</v>
      </c>
      <c r="BG259" s="169" t="str">
        <f t="shared" si="317"/>
        <v>0</v>
      </c>
      <c r="BH259" s="168" t="str">
        <f t="shared" si="317"/>
        <v>1</v>
      </c>
      <c r="BI259" s="168" t="str">
        <f t="shared" si="317"/>
        <v>0</v>
      </c>
      <c r="BJ259" s="168" t="str">
        <f t="shared" si="317"/>
        <v>0</v>
      </c>
      <c r="BK259" s="169" t="str">
        <f t="shared" si="317"/>
        <v>0</v>
      </c>
      <c r="BL259" s="168" t="str">
        <f t="shared" si="318"/>
        <v>0</v>
      </c>
      <c r="BM259" s="168" t="str">
        <f t="shared" si="318"/>
        <v>0</v>
      </c>
      <c r="BN259" s="168" t="str">
        <f t="shared" si="318"/>
        <v>0</v>
      </c>
      <c r="BO259" s="169" t="str">
        <f t="shared" si="318"/>
        <v>0</v>
      </c>
      <c r="BP259" s="168" t="str">
        <f t="shared" si="318"/>
        <v>0</v>
      </c>
      <c r="BQ259" s="168" t="str">
        <f t="shared" si="318"/>
        <v>1</v>
      </c>
      <c r="BR259" s="168" t="str">
        <f t="shared" si="318"/>
        <v>1</v>
      </c>
      <c r="BS259" s="169" t="str">
        <f t="shared" si="318"/>
        <v>0</v>
      </c>
      <c r="BT259" s="302" t="str">
        <f t="shared" si="319"/>
        <v>1</v>
      </c>
      <c r="BU259" s="302" t="str">
        <f t="shared" si="319"/>
        <v>0</v>
      </c>
      <c r="BV259" s="302" t="str">
        <f t="shared" si="319"/>
        <v>0</v>
      </c>
      <c r="BW259" s="303" t="str">
        <f t="shared" si="319"/>
        <v>1</v>
      </c>
      <c r="BX259" s="302" t="str">
        <f t="shared" si="319"/>
        <v>0</v>
      </c>
      <c r="BY259" s="302" t="str">
        <f t="shared" si="319"/>
        <v>0</v>
      </c>
      <c r="BZ259" s="302" t="str">
        <f t="shared" si="319"/>
        <v>0</v>
      </c>
      <c r="CA259" s="303" t="str">
        <f t="shared" si="319"/>
        <v>1</v>
      </c>
      <c r="CB259" s="164" t="str">
        <f t="shared" si="320"/>
        <v>0</v>
      </c>
      <c r="CC259" s="289" t="str">
        <f t="shared" si="320"/>
        <v>1</v>
      </c>
      <c r="CD259" s="340" t="str">
        <f t="shared" si="320"/>
        <v>0</v>
      </c>
      <c r="CE259" s="341" t="str">
        <f t="shared" si="320"/>
        <v>0</v>
      </c>
      <c r="CF259" s="340" t="str">
        <f t="shared" si="320"/>
        <v>0</v>
      </c>
      <c r="CG259" s="340" t="str">
        <f t="shared" si="320"/>
        <v>0</v>
      </c>
      <c r="CH259" s="340" t="str">
        <f t="shared" si="320"/>
        <v>0</v>
      </c>
      <c r="CI259" s="341" t="str">
        <f t="shared" si="320"/>
        <v>0</v>
      </c>
      <c r="CL259" s="32" t="str">
        <f t="shared" si="288"/>
        <v>9C1B</v>
      </c>
      <c r="CM259" s="285">
        <f t="shared" si="321"/>
        <v>200</v>
      </c>
      <c r="CN259" s="285">
        <f t="shared" si="322"/>
        <v>210</v>
      </c>
      <c r="CO259" s="142">
        <f t="shared" si="323"/>
        <v>64.400000000000006</v>
      </c>
      <c r="CP259" s="142">
        <f t="shared" si="324"/>
        <v>18.000000000000004</v>
      </c>
      <c r="CQ259" s="154">
        <f t="shared" si="289"/>
        <v>2</v>
      </c>
      <c r="CS259" s="170">
        <f t="shared" si="325"/>
        <v>9</v>
      </c>
      <c r="CT259" s="23">
        <f t="shared" si="326"/>
        <v>12</v>
      </c>
      <c r="CU259" s="171">
        <f t="shared" si="327"/>
        <v>1</v>
      </c>
      <c r="CV259" s="23">
        <f t="shared" si="328"/>
        <v>11</v>
      </c>
      <c r="CW259" s="172">
        <f t="shared" si="329"/>
        <v>0</v>
      </c>
      <c r="CX259" s="24">
        <f t="shared" si="330"/>
        <v>4</v>
      </c>
      <c r="CY259" s="267">
        <f t="shared" si="331"/>
        <v>12</v>
      </c>
      <c r="CZ259" s="268">
        <f t="shared" si="332"/>
        <v>8</v>
      </c>
      <c r="DA259" s="267">
        <f t="shared" si="333"/>
        <v>0</v>
      </c>
      <c r="DB259" s="268">
        <f t="shared" si="334"/>
        <v>0</v>
      </c>
      <c r="DC259" s="173">
        <f t="shared" si="335"/>
        <v>0</v>
      </c>
      <c r="DD259" s="26">
        <f t="shared" si="336"/>
        <v>8</v>
      </c>
      <c r="DE259" s="173">
        <f t="shared" si="337"/>
        <v>0</v>
      </c>
      <c r="DF259" s="26">
        <f t="shared" si="338"/>
        <v>6</v>
      </c>
      <c r="DG259" s="326">
        <f t="shared" si="339"/>
        <v>9</v>
      </c>
      <c r="DH259" s="327">
        <f t="shared" si="340"/>
        <v>1</v>
      </c>
      <c r="DI259" s="172">
        <f t="shared" si="341"/>
        <v>4</v>
      </c>
      <c r="DJ259" s="24">
        <f t="shared" si="342"/>
        <v>0</v>
      </c>
      <c r="DK259" s="172"/>
      <c r="DL259" s="19">
        <f t="shared" si="343"/>
        <v>156</v>
      </c>
      <c r="DM259" s="19">
        <f t="shared" si="344"/>
        <v>27</v>
      </c>
      <c r="DN259" s="174">
        <f t="shared" si="345"/>
        <v>4</v>
      </c>
      <c r="DO259" s="278">
        <f t="shared" si="346"/>
        <v>200</v>
      </c>
      <c r="DP259" s="278">
        <f t="shared" si="347"/>
        <v>0</v>
      </c>
      <c r="DQ259" s="20">
        <f t="shared" si="348"/>
        <v>8</v>
      </c>
      <c r="DR259" s="20">
        <f t="shared" si="349"/>
        <v>6</v>
      </c>
      <c r="DS259" s="337">
        <f t="shared" si="350"/>
        <v>145</v>
      </c>
      <c r="DT259" s="174">
        <f t="shared" si="351"/>
        <v>64</v>
      </c>
      <c r="DU259" s="172">
        <f t="shared" si="352"/>
        <v>145</v>
      </c>
    </row>
    <row r="260" spans="1:125">
      <c r="A260" s="408" t="s">
        <v>774</v>
      </c>
      <c r="B260" s="408" t="s">
        <v>775</v>
      </c>
      <c r="C260" s="154">
        <f t="shared" si="299"/>
        <v>17</v>
      </c>
      <c r="D260" s="167">
        <f t="shared" si="300"/>
        <v>68</v>
      </c>
      <c r="E260" s="166" t="str">
        <f t="shared" si="301"/>
        <v>9C</v>
      </c>
      <c r="F260" s="367" t="str">
        <f t="shared" si="302"/>
        <v>1B</v>
      </c>
      <c r="G260" s="367" t="str">
        <f t="shared" si="303"/>
        <v>06</v>
      </c>
      <c r="H260" s="367" t="str">
        <f t="shared" si="304"/>
        <v>C8</v>
      </c>
      <c r="I260" s="367" t="str">
        <f t="shared" si="305"/>
        <v>00</v>
      </c>
      <c r="J260" s="367" t="str">
        <f t="shared" si="306"/>
        <v>07</v>
      </c>
      <c r="K260" s="367" t="str">
        <f t="shared" si="307"/>
        <v>06</v>
      </c>
      <c r="L260" s="367" t="str">
        <f t="shared" si="308"/>
        <v>92</v>
      </c>
      <c r="M260" s="367" t="str">
        <f t="shared" si="309"/>
        <v>4</v>
      </c>
      <c r="N260" s="367" t="str">
        <f t="shared" si="310"/>
        <v/>
      </c>
      <c r="O260" s="156" t="str">
        <f t="shared" si="311"/>
        <v/>
      </c>
      <c r="P260" s="157" t="str">
        <f t="shared" si="312"/>
        <v>1</v>
      </c>
      <c r="Q260" s="158" t="str">
        <f t="shared" si="312"/>
        <v>0</v>
      </c>
      <c r="R260" s="158" t="str">
        <f t="shared" si="312"/>
        <v>0</v>
      </c>
      <c r="S260" s="159" t="str">
        <f t="shared" si="312"/>
        <v>1</v>
      </c>
      <c r="T260" s="158" t="str">
        <f t="shared" si="312"/>
        <v>1</v>
      </c>
      <c r="U260" s="158" t="str">
        <f t="shared" si="312"/>
        <v>1</v>
      </c>
      <c r="V260" s="158" t="str">
        <f t="shared" si="312"/>
        <v>0</v>
      </c>
      <c r="W260" s="159" t="str">
        <f t="shared" si="312"/>
        <v>0</v>
      </c>
      <c r="X260" s="158" t="str">
        <f t="shared" si="313"/>
        <v>0</v>
      </c>
      <c r="Y260" s="158" t="str">
        <f t="shared" si="313"/>
        <v>0</v>
      </c>
      <c r="Z260" s="158" t="str">
        <f t="shared" si="313"/>
        <v>0</v>
      </c>
      <c r="AA260" s="159" t="str">
        <f t="shared" si="313"/>
        <v>1</v>
      </c>
      <c r="AB260" s="161" t="str">
        <f t="shared" si="313"/>
        <v>1</v>
      </c>
      <c r="AC260" s="161" t="str">
        <f t="shared" si="313"/>
        <v>0</v>
      </c>
      <c r="AD260" s="158" t="str">
        <f t="shared" si="313"/>
        <v>1</v>
      </c>
      <c r="AE260" s="159" t="str">
        <f t="shared" si="313"/>
        <v>1</v>
      </c>
      <c r="AF260" s="367" t="str">
        <f t="shared" si="314"/>
        <v>0</v>
      </c>
      <c r="AG260" s="162" t="str">
        <f t="shared" si="314"/>
        <v>0</v>
      </c>
      <c r="AH260" s="163" t="str">
        <f t="shared" si="314"/>
        <v>0</v>
      </c>
      <c r="AI260" s="165" t="str">
        <f t="shared" si="314"/>
        <v>0</v>
      </c>
      <c r="AJ260" s="164" t="str">
        <f t="shared" si="314"/>
        <v>0</v>
      </c>
      <c r="AK260" s="164" t="str">
        <f t="shared" si="314"/>
        <v>1</v>
      </c>
      <c r="AL260" s="289" t="str">
        <f t="shared" si="314"/>
        <v>1</v>
      </c>
      <c r="AM260" s="165" t="str">
        <f t="shared" si="314"/>
        <v>0</v>
      </c>
      <c r="AN260" s="230" t="str">
        <f t="shared" si="315"/>
        <v>1</v>
      </c>
      <c r="AO260" s="230" t="str">
        <f t="shared" si="315"/>
        <v>1</v>
      </c>
      <c r="AP260" s="230" t="str">
        <f t="shared" si="315"/>
        <v>0</v>
      </c>
      <c r="AQ260" s="231" t="str">
        <f t="shared" si="315"/>
        <v>0</v>
      </c>
      <c r="AR260" s="230" t="str">
        <f t="shared" si="315"/>
        <v>1</v>
      </c>
      <c r="AS260" s="230" t="str">
        <f t="shared" si="315"/>
        <v>0</v>
      </c>
      <c r="AT260" s="230" t="str">
        <f t="shared" si="315"/>
        <v>0</v>
      </c>
      <c r="AU260" s="231" t="str">
        <f t="shared" si="315"/>
        <v>0</v>
      </c>
      <c r="AV260" s="230" t="str">
        <f t="shared" si="316"/>
        <v>0</v>
      </c>
      <c r="AW260" s="232" t="str">
        <f t="shared" si="316"/>
        <v>0</v>
      </c>
      <c r="AX260" s="232" t="str">
        <f t="shared" si="316"/>
        <v>0</v>
      </c>
      <c r="AY260" s="233" t="str">
        <f t="shared" si="316"/>
        <v>0</v>
      </c>
      <c r="AZ260" s="232" t="str">
        <f t="shared" si="316"/>
        <v>0</v>
      </c>
      <c r="BA260" s="232" t="str">
        <f t="shared" si="316"/>
        <v>0</v>
      </c>
      <c r="BB260" s="232" t="str">
        <f t="shared" si="316"/>
        <v>0</v>
      </c>
      <c r="BC260" s="233" t="str">
        <f t="shared" si="316"/>
        <v>0</v>
      </c>
      <c r="BD260" s="168" t="str">
        <f t="shared" si="317"/>
        <v>0</v>
      </c>
      <c r="BE260" s="168" t="str">
        <f t="shared" si="317"/>
        <v>0</v>
      </c>
      <c r="BF260" s="168" t="str">
        <f t="shared" si="317"/>
        <v>0</v>
      </c>
      <c r="BG260" s="169" t="str">
        <f t="shared" si="317"/>
        <v>0</v>
      </c>
      <c r="BH260" s="168" t="str">
        <f t="shared" si="317"/>
        <v>0</v>
      </c>
      <c r="BI260" s="168" t="str">
        <f t="shared" si="317"/>
        <v>1</v>
      </c>
      <c r="BJ260" s="168" t="str">
        <f t="shared" si="317"/>
        <v>1</v>
      </c>
      <c r="BK260" s="169" t="str">
        <f t="shared" si="317"/>
        <v>1</v>
      </c>
      <c r="BL260" s="168" t="str">
        <f t="shared" si="318"/>
        <v>0</v>
      </c>
      <c r="BM260" s="168" t="str">
        <f t="shared" si="318"/>
        <v>0</v>
      </c>
      <c r="BN260" s="168" t="str">
        <f t="shared" si="318"/>
        <v>0</v>
      </c>
      <c r="BO260" s="169" t="str">
        <f t="shared" si="318"/>
        <v>0</v>
      </c>
      <c r="BP260" s="168" t="str">
        <f t="shared" si="318"/>
        <v>0</v>
      </c>
      <c r="BQ260" s="168" t="str">
        <f t="shared" si="318"/>
        <v>1</v>
      </c>
      <c r="BR260" s="168" t="str">
        <f t="shared" si="318"/>
        <v>1</v>
      </c>
      <c r="BS260" s="169" t="str">
        <f t="shared" si="318"/>
        <v>0</v>
      </c>
      <c r="BT260" s="302" t="str">
        <f t="shared" si="319"/>
        <v>1</v>
      </c>
      <c r="BU260" s="302" t="str">
        <f t="shared" si="319"/>
        <v>0</v>
      </c>
      <c r="BV260" s="302" t="str">
        <f t="shared" si="319"/>
        <v>0</v>
      </c>
      <c r="BW260" s="303" t="str">
        <f t="shared" si="319"/>
        <v>1</v>
      </c>
      <c r="BX260" s="302" t="str">
        <f t="shared" si="319"/>
        <v>0</v>
      </c>
      <c r="BY260" s="302" t="str">
        <f t="shared" si="319"/>
        <v>0</v>
      </c>
      <c r="BZ260" s="302" t="str">
        <f t="shared" si="319"/>
        <v>1</v>
      </c>
      <c r="CA260" s="303" t="str">
        <f t="shared" si="319"/>
        <v>0</v>
      </c>
      <c r="CB260" s="164" t="str">
        <f t="shared" si="320"/>
        <v>0</v>
      </c>
      <c r="CC260" s="289" t="str">
        <f t="shared" si="320"/>
        <v>1</v>
      </c>
      <c r="CD260" s="340" t="str">
        <f t="shared" si="320"/>
        <v>0</v>
      </c>
      <c r="CE260" s="341" t="str">
        <f t="shared" si="320"/>
        <v>0</v>
      </c>
      <c r="CF260" s="340" t="str">
        <f t="shared" si="320"/>
        <v>0</v>
      </c>
      <c r="CG260" s="340" t="str">
        <f t="shared" si="320"/>
        <v>0</v>
      </c>
      <c r="CH260" s="340" t="str">
        <f t="shared" si="320"/>
        <v>0</v>
      </c>
      <c r="CI260" s="341" t="str">
        <f t="shared" si="320"/>
        <v>0</v>
      </c>
      <c r="CL260" s="32" t="str">
        <f t="shared" si="288"/>
        <v>9C1B</v>
      </c>
      <c r="CM260" s="285">
        <f t="shared" si="321"/>
        <v>200</v>
      </c>
      <c r="CN260" s="285">
        <f t="shared" si="322"/>
        <v>210</v>
      </c>
      <c r="CO260" s="142">
        <f t="shared" si="323"/>
        <v>64.3</v>
      </c>
      <c r="CP260" s="142">
        <f t="shared" si="324"/>
        <v>17.944444444444443</v>
      </c>
      <c r="CQ260" s="154">
        <f t="shared" si="289"/>
        <v>3</v>
      </c>
      <c r="CS260" s="170">
        <f t="shared" si="325"/>
        <v>9</v>
      </c>
      <c r="CT260" s="23">
        <f t="shared" si="326"/>
        <v>12</v>
      </c>
      <c r="CU260" s="171">
        <f t="shared" si="327"/>
        <v>1</v>
      </c>
      <c r="CV260" s="23">
        <f t="shared" si="328"/>
        <v>11</v>
      </c>
      <c r="CW260" s="172">
        <f t="shared" si="329"/>
        <v>0</v>
      </c>
      <c r="CX260" s="24">
        <f t="shared" si="330"/>
        <v>6</v>
      </c>
      <c r="CY260" s="267">
        <f t="shared" si="331"/>
        <v>12</v>
      </c>
      <c r="CZ260" s="268">
        <f t="shared" si="332"/>
        <v>8</v>
      </c>
      <c r="DA260" s="267">
        <f t="shared" si="333"/>
        <v>0</v>
      </c>
      <c r="DB260" s="268">
        <f t="shared" si="334"/>
        <v>0</v>
      </c>
      <c r="DC260" s="173">
        <f t="shared" si="335"/>
        <v>0</v>
      </c>
      <c r="DD260" s="26">
        <f t="shared" si="336"/>
        <v>7</v>
      </c>
      <c r="DE260" s="173">
        <f t="shared" si="337"/>
        <v>0</v>
      </c>
      <c r="DF260" s="26">
        <f t="shared" si="338"/>
        <v>6</v>
      </c>
      <c r="DG260" s="326">
        <f t="shared" si="339"/>
        <v>9</v>
      </c>
      <c r="DH260" s="327">
        <f t="shared" si="340"/>
        <v>2</v>
      </c>
      <c r="DI260" s="172">
        <f t="shared" si="341"/>
        <v>4</v>
      </c>
      <c r="DJ260" s="24">
        <f t="shared" si="342"/>
        <v>0</v>
      </c>
      <c r="DK260" s="172"/>
      <c r="DL260" s="19">
        <f t="shared" si="343"/>
        <v>156</v>
      </c>
      <c r="DM260" s="19">
        <f t="shared" si="344"/>
        <v>27</v>
      </c>
      <c r="DN260" s="174">
        <f t="shared" si="345"/>
        <v>6</v>
      </c>
      <c r="DO260" s="278">
        <f t="shared" si="346"/>
        <v>200</v>
      </c>
      <c r="DP260" s="278">
        <f t="shared" si="347"/>
        <v>0</v>
      </c>
      <c r="DQ260" s="20">
        <f t="shared" si="348"/>
        <v>7</v>
      </c>
      <c r="DR260" s="20">
        <f t="shared" si="349"/>
        <v>6</v>
      </c>
      <c r="DS260" s="337">
        <f t="shared" si="350"/>
        <v>146</v>
      </c>
      <c r="DT260" s="174">
        <f t="shared" si="351"/>
        <v>64</v>
      </c>
      <c r="DU260" s="172">
        <f t="shared" si="352"/>
        <v>146</v>
      </c>
    </row>
    <row r="261" spans="1:125">
      <c r="A261" s="408" t="s">
        <v>776</v>
      </c>
      <c r="B261" s="408" t="s">
        <v>777</v>
      </c>
      <c r="C261" s="154">
        <f t="shared" si="299"/>
        <v>17</v>
      </c>
      <c r="D261" s="167">
        <f t="shared" si="300"/>
        <v>68</v>
      </c>
      <c r="E261" s="166" t="str">
        <f t="shared" si="301"/>
        <v>9C</v>
      </c>
      <c r="F261" s="367" t="str">
        <f t="shared" si="302"/>
        <v>1B</v>
      </c>
      <c r="G261" s="367" t="str">
        <f t="shared" si="303"/>
        <v>08</v>
      </c>
      <c r="H261" s="367" t="str">
        <f t="shared" si="304"/>
        <v>C8</v>
      </c>
      <c r="I261" s="367" t="str">
        <f t="shared" si="305"/>
        <v>00</v>
      </c>
      <c r="J261" s="367" t="str">
        <f t="shared" si="306"/>
        <v>07</v>
      </c>
      <c r="K261" s="367" t="str">
        <f t="shared" si="307"/>
        <v>06</v>
      </c>
      <c r="L261" s="367" t="str">
        <f t="shared" si="308"/>
        <v>94</v>
      </c>
      <c r="M261" s="367" t="str">
        <f t="shared" si="309"/>
        <v>4</v>
      </c>
      <c r="N261" s="367" t="str">
        <f t="shared" si="310"/>
        <v/>
      </c>
      <c r="O261" s="156" t="str">
        <f t="shared" si="311"/>
        <v/>
      </c>
      <c r="P261" s="157" t="str">
        <f t="shared" si="312"/>
        <v>1</v>
      </c>
      <c r="Q261" s="158" t="str">
        <f t="shared" si="312"/>
        <v>0</v>
      </c>
      <c r="R261" s="158" t="str">
        <f t="shared" si="312"/>
        <v>0</v>
      </c>
      <c r="S261" s="159" t="str">
        <f t="shared" si="312"/>
        <v>1</v>
      </c>
      <c r="T261" s="158" t="str">
        <f t="shared" si="312"/>
        <v>1</v>
      </c>
      <c r="U261" s="158" t="str">
        <f t="shared" si="312"/>
        <v>1</v>
      </c>
      <c r="V261" s="158" t="str">
        <f t="shared" si="312"/>
        <v>0</v>
      </c>
      <c r="W261" s="159" t="str">
        <f t="shared" si="312"/>
        <v>0</v>
      </c>
      <c r="X261" s="158" t="str">
        <f t="shared" si="313"/>
        <v>0</v>
      </c>
      <c r="Y261" s="158" t="str">
        <f t="shared" si="313"/>
        <v>0</v>
      </c>
      <c r="Z261" s="158" t="str">
        <f t="shared" si="313"/>
        <v>0</v>
      </c>
      <c r="AA261" s="159" t="str">
        <f t="shared" si="313"/>
        <v>1</v>
      </c>
      <c r="AB261" s="161" t="str">
        <f t="shared" si="313"/>
        <v>1</v>
      </c>
      <c r="AC261" s="161" t="str">
        <f t="shared" si="313"/>
        <v>0</v>
      </c>
      <c r="AD261" s="158" t="str">
        <f t="shared" si="313"/>
        <v>1</v>
      </c>
      <c r="AE261" s="159" t="str">
        <f t="shared" si="313"/>
        <v>1</v>
      </c>
      <c r="AF261" s="367" t="str">
        <f t="shared" si="314"/>
        <v>0</v>
      </c>
      <c r="AG261" s="162" t="str">
        <f t="shared" si="314"/>
        <v>0</v>
      </c>
      <c r="AH261" s="163" t="str">
        <f t="shared" si="314"/>
        <v>0</v>
      </c>
      <c r="AI261" s="165" t="str">
        <f t="shared" si="314"/>
        <v>0</v>
      </c>
      <c r="AJ261" s="164" t="str">
        <f t="shared" si="314"/>
        <v>1</v>
      </c>
      <c r="AK261" s="164" t="str">
        <f t="shared" si="314"/>
        <v>0</v>
      </c>
      <c r="AL261" s="289" t="str">
        <f t="shared" si="314"/>
        <v>0</v>
      </c>
      <c r="AM261" s="165" t="str">
        <f t="shared" si="314"/>
        <v>0</v>
      </c>
      <c r="AN261" s="230" t="str">
        <f t="shared" si="315"/>
        <v>1</v>
      </c>
      <c r="AO261" s="230" t="str">
        <f t="shared" si="315"/>
        <v>1</v>
      </c>
      <c r="AP261" s="230" t="str">
        <f t="shared" si="315"/>
        <v>0</v>
      </c>
      <c r="AQ261" s="231" t="str">
        <f t="shared" si="315"/>
        <v>0</v>
      </c>
      <c r="AR261" s="230" t="str">
        <f t="shared" si="315"/>
        <v>1</v>
      </c>
      <c r="AS261" s="230" t="str">
        <f t="shared" si="315"/>
        <v>0</v>
      </c>
      <c r="AT261" s="230" t="str">
        <f t="shared" si="315"/>
        <v>0</v>
      </c>
      <c r="AU261" s="231" t="str">
        <f t="shared" si="315"/>
        <v>0</v>
      </c>
      <c r="AV261" s="230" t="str">
        <f t="shared" si="316"/>
        <v>0</v>
      </c>
      <c r="AW261" s="232" t="str">
        <f t="shared" si="316"/>
        <v>0</v>
      </c>
      <c r="AX261" s="232" t="str">
        <f t="shared" si="316"/>
        <v>0</v>
      </c>
      <c r="AY261" s="233" t="str">
        <f t="shared" si="316"/>
        <v>0</v>
      </c>
      <c r="AZ261" s="232" t="str">
        <f t="shared" si="316"/>
        <v>0</v>
      </c>
      <c r="BA261" s="232" t="str">
        <f t="shared" si="316"/>
        <v>0</v>
      </c>
      <c r="BB261" s="232" t="str">
        <f t="shared" si="316"/>
        <v>0</v>
      </c>
      <c r="BC261" s="233" t="str">
        <f t="shared" si="316"/>
        <v>0</v>
      </c>
      <c r="BD261" s="168" t="str">
        <f t="shared" si="317"/>
        <v>0</v>
      </c>
      <c r="BE261" s="168" t="str">
        <f t="shared" si="317"/>
        <v>0</v>
      </c>
      <c r="BF261" s="168" t="str">
        <f t="shared" si="317"/>
        <v>0</v>
      </c>
      <c r="BG261" s="169" t="str">
        <f t="shared" si="317"/>
        <v>0</v>
      </c>
      <c r="BH261" s="168" t="str">
        <f t="shared" si="317"/>
        <v>0</v>
      </c>
      <c r="BI261" s="168" t="str">
        <f t="shared" si="317"/>
        <v>1</v>
      </c>
      <c r="BJ261" s="168" t="str">
        <f t="shared" si="317"/>
        <v>1</v>
      </c>
      <c r="BK261" s="169" t="str">
        <f t="shared" si="317"/>
        <v>1</v>
      </c>
      <c r="BL261" s="168" t="str">
        <f t="shared" si="318"/>
        <v>0</v>
      </c>
      <c r="BM261" s="168" t="str">
        <f t="shared" si="318"/>
        <v>0</v>
      </c>
      <c r="BN261" s="168" t="str">
        <f t="shared" si="318"/>
        <v>0</v>
      </c>
      <c r="BO261" s="169" t="str">
        <f t="shared" si="318"/>
        <v>0</v>
      </c>
      <c r="BP261" s="168" t="str">
        <f t="shared" si="318"/>
        <v>0</v>
      </c>
      <c r="BQ261" s="168" t="str">
        <f t="shared" si="318"/>
        <v>1</v>
      </c>
      <c r="BR261" s="168" t="str">
        <f t="shared" si="318"/>
        <v>1</v>
      </c>
      <c r="BS261" s="169" t="str">
        <f t="shared" si="318"/>
        <v>0</v>
      </c>
      <c r="BT261" s="302" t="str">
        <f t="shared" si="319"/>
        <v>1</v>
      </c>
      <c r="BU261" s="302" t="str">
        <f t="shared" si="319"/>
        <v>0</v>
      </c>
      <c r="BV261" s="302" t="str">
        <f t="shared" si="319"/>
        <v>0</v>
      </c>
      <c r="BW261" s="303" t="str">
        <f t="shared" si="319"/>
        <v>1</v>
      </c>
      <c r="BX261" s="302" t="str">
        <f t="shared" si="319"/>
        <v>0</v>
      </c>
      <c r="BY261" s="302" t="str">
        <f t="shared" si="319"/>
        <v>1</v>
      </c>
      <c r="BZ261" s="302" t="str">
        <f t="shared" si="319"/>
        <v>0</v>
      </c>
      <c r="CA261" s="303" t="str">
        <f t="shared" si="319"/>
        <v>0</v>
      </c>
      <c r="CB261" s="164" t="str">
        <f t="shared" si="320"/>
        <v>0</v>
      </c>
      <c r="CC261" s="289" t="str">
        <f t="shared" si="320"/>
        <v>1</v>
      </c>
      <c r="CD261" s="340" t="str">
        <f t="shared" si="320"/>
        <v>0</v>
      </c>
      <c r="CE261" s="341" t="str">
        <f t="shared" si="320"/>
        <v>0</v>
      </c>
      <c r="CF261" s="340" t="str">
        <f t="shared" si="320"/>
        <v>0</v>
      </c>
      <c r="CG261" s="340" t="str">
        <f t="shared" si="320"/>
        <v>0</v>
      </c>
      <c r="CH261" s="340" t="str">
        <f t="shared" si="320"/>
        <v>0</v>
      </c>
      <c r="CI261" s="341" t="str">
        <f t="shared" si="320"/>
        <v>0</v>
      </c>
      <c r="CL261" s="32" t="str">
        <f t="shared" si="288"/>
        <v>9C1B</v>
      </c>
      <c r="CM261" s="285">
        <f t="shared" si="321"/>
        <v>200</v>
      </c>
      <c r="CN261" s="285">
        <f t="shared" si="322"/>
        <v>210</v>
      </c>
      <c r="CO261" s="142">
        <f t="shared" si="323"/>
        <v>64.3</v>
      </c>
      <c r="CP261" s="142">
        <f t="shared" si="324"/>
        <v>17.944444444444443</v>
      </c>
      <c r="CQ261" s="154">
        <f t="shared" si="289"/>
        <v>4</v>
      </c>
      <c r="CS261" s="170">
        <f t="shared" si="325"/>
        <v>9</v>
      </c>
      <c r="CT261" s="23">
        <f t="shared" si="326"/>
        <v>12</v>
      </c>
      <c r="CU261" s="171">
        <f t="shared" si="327"/>
        <v>1</v>
      </c>
      <c r="CV261" s="23">
        <f t="shared" si="328"/>
        <v>11</v>
      </c>
      <c r="CW261" s="172">
        <f t="shared" si="329"/>
        <v>0</v>
      </c>
      <c r="CX261" s="24">
        <f t="shared" si="330"/>
        <v>8</v>
      </c>
      <c r="CY261" s="267">
        <f t="shared" si="331"/>
        <v>12</v>
      </c>
      <c r="CZ261" s="268">
        <f t="shared" si="332"/>
        <v>8</v>
      </c>
      <c r="DA261" s="267">
        <f t="shared" si="333"/>
        <v>0</v>
      </c>
      <c r="DB261" s="268">
        <f t="shared" si="334"/>
        <v>0</v>
      </c>
      <c r="DC261" s="173">
        <f t="shared" si="335"/>
        <v>0</v>
      </c>
      <c r="DD261" s="26">
        <f t="shared" si="336"/>
        <v>7</v>
      </c>
      <c r="DE261" s="173">
        <f t="shared" si="337"/>
        <v>0</v>
      </c>
      <c r="DF261" s="26">
        <f t="shared" si="338"/>
        <v>6</v>
      </c>
      <c r="DG261" s="326">
        <f t="shared" si="339"/>
        <v>9</v>
      </c>
      <c r="DH261" s="327">
        <f t="shared" si="340"/>
        <v>4</v>
      </c>
      <c r="DI261" s="172">
        <f t="shared" si="341"/>
        <v>4</v>
      </c>
      <c r="DJ261" s="24">
        <f t="shared" si="342"/>
        <v>0</v>
      </c>
      <c r="DK261" s="172"/>
      <c r="DL261" s="19">
        <f t="shared" si="343"/>
        <v>156</v>
      </c>
      <c r="DM261" s="19">
        <f t="shared" si="344"/>
        <v>27</v>
      </c>
      <c r="DN261" s="174">
        <f t="shared" si="345"/>
        <v>8</v>
      </c>
      <c r="DO261" s="278">
        <f t="shared" si="346"/>
        <v>200</v>
      </c>
      <c r="DP261" s="278">
        <f t="shared" si="347"/>
        <v>0</v>
      </c>
      <c r="DQ261" s="20">
        <f t="shared" si="348"/>
        <v>7</v>
      </c>
      <c r="DR261" s="20">
        <f t="shared" si="349"/>
        <v>6</v>
      </c>
      <c r="DS261" s="337">
        <f t="shared" si="350"/>
        <v>148</v>
      </c>
      <c r="DT261" s="174">
        <f t="shared" si="351"/>
        <v>64</v>
      </c>
      <c r="DU261" s="172">
        <f t="shared" si="352"/>
        <v>148</v>
      </c>
    </row>
    <row r="262" spans="1:125">
      <c r="A262" s="408" t="s">
        <v>778</v>
      </c>
      <c r="B262" s="408" t="s">
        <v>779</v>
      </c>
      <c r="C262" s="154">
        <f t="shared" si="299"/>
        <v>17</v>
      </c>
      <c r="D262" s="167">
        <f t="shared" si="300"/>
        <v>68</v>
      </c>
      <c r="E262" s="166" t="str">
        <f t="shared" si="301"/>
        <v>9C</v>
      </c>
      <c r="F262" s="367" t="str">
        <f t="shared" si="302"/>
        <v>1B</v>
      </c>
      <c r="G262" s="367" t="str">
        <f t="shared" si="303"/>
        <v>0A</v>
      </c>
      <c r="H262" s="367" t="str">
        <f t="shared" si="304"/>
        <v>C8</v>
      </c>
      <c r="I262" s="367" t="str">
        <f t="shared" si="305"/>
        <v>00</v>
      </c>
      <c r="J262" s="367" t="str">
        <f t="shared" si="306"/>
        <v>07</v>
      </c>
      <c r="K262" s="367" t="str">
        <f t="shared" si="307"/>
        <v>06</v>
      </c>
      <c r="L262" s="367" t="str">
        <f t="shared" si="308"/>
        <v>96</v>
      </c>
      <c r="M262" s="367" t="str">
        <f t="shared" si="309"/>
        <v>4</v>
      </c>
      <c r="N262" s="367" t="str">
        <f t="shared" si="310"/>
        <v/>
      </c>
      <c r="O262" s="156" t="str">
        <f t="shared" si="311"/>
        <v/>
      </c>
      <c r="P262" s="157" t="str">
        <f t="shared" si="312"/>
        <v>1</v>
      </c>
      <c r="Q262" s="158" t="str">
        <f t="shared" si="312"/>
        <v>0</v>
      </c>
      <c r="R262" s="158" t="str">
        <f t="shared" si="312"/>
        <v>0</v>
      </c>
      <c r="S262" s="159" t="str">
        <f t="shared" si="312"/>
        <v>1</v>
      </c>
      <c r="T262" s="158" t="str">
        <f t="shared" si="312"/>
        <v>1</v>
      </c>
      <c r="U262" s="158" t="str">
        <f t="shared" si="312"/>
        <v>1</v>
      </c>
      <c r="V262" s="158" t="str">
        <f t="shared" si="312"/>
        <v>0</v>
      </c>
      <c r="W262" s="159" t="str">
        <f t="shared" si="312"/>
        <v>0</v>
      </c>
      <c r="X262" s="158" t="str">
        <f t="shared" si="313"/>
        <v>0</v>
      </c>
      <c r="Y262" s="158" t="str">
        <f t="shared" si="313"/>
        <v>0</v>
      </c>
      <c r="Z262" s="158" t="str">
        <f t="shared" si="313"/>
        <v>0</v>
      </c>
      <c r="AA262" s="159" t="str">
        <f t="shared" si="313"/>
        <v>1</v>
      </c>
      <c r="AB262" s="161" t="str">
        <f t="shared" si="313"/>
        <v>1</v>
      </c>
      <c r="AC262" s="161" t="str">
        <f t="shared" si="313"/>
        <v>0</v>
      </c>
      <c r="AD262" s="158" t="str">
        <f t="shared" si="313"/>
        <v>1</v>
      </c>
      <c r="AE262" s="159" t="str">
        <f t="shared" si="313"/>
        <v>1</v>
      </c>
      <c r="AF262" s="367" t="str">
        <f t="shared" si="314"/>
        <v>0</v>
      </c>
      <c r="AG262" s="162" t="str">
        <f t="shared" si="314"/>
        <v>0</v>
      </c>
      <c r="AH262" s="163" t="str">
        <f t="shared" si="314"/>
        <v>0</v>
      </c>
      <c r="AI262" s="165" t="str">
        <f t="shared" si="314"/>
        <v>0</v>
      </c>
      <c r="AJ262" s="164" t="str">
        <f t="shared" si="314"/>
        <v>1</v>
      </c>
      <c r="AK262" s="164" t="str">
        <f t="shared" si="314"/>
        <v>0</v>
      </c>
      <c r="AL262" s="289" t="str">
        <f t="shared" si="314"/>
        <v>1</v>
      </c>
      <c r="AM262" s="165" t="str">
        <f t="shared" si="314"/>
        <v>0</v>
      </c>
      <c r="AN262" s="230" t="str">
        <f t="shared" si="315"/>
        <v>1</v>
      </c>
      <c r="AO262" s="230" t="str">
        <f t="shared" si="315"/>
        <v>1</v>
      </c>
      <c r="AP262" s="230" t="str">
        <f t="shared" si="315"/>
        <v>0</v>
      </c>
      <c r="AQ262" s="231" t="str">
        <f t="shared" si="315"/>
        <v>0</v>
      </c>
      <c r="AR262" s="230" t="str">
        <f t="shared" si="315"/>
        <v>1</v>
      </c>
      <c r="AS262" s="230" t="str">
        <f t="shared" si="315"/>
        <v>0</v>
      </c>
      <c r="AT262" s="230" t="str">
        <f t="shared" si="315"/>
        <v>0</v>
      </c>
      <c r="AU262" s="231" t="str">
        <f t="shared" si="315"/>
        <v>0</v>
      </c>
      <c r="AV262" s="230" t="str">
        <f t="shared" si="316"/>
        <v>0</v>
      </c>
      <c r="AW262" s="232" t="str">
        <f t="shared" si="316"/>
        <v>0</v>
      </c>
      <c r="AX262" s="232" t="str">
        <f t="shared" si="316"/>
        <v>0</v>
      </c>
      <c r="AY262" s="233" t="str">
        <f t="shared" si="316"/>
        <v>0</v>
      </c>
      <c r="AZ262" s="232" t="str">
        <f t="shared" si="316"/>
        <v>0</v>
      </c>
      <c r="BA262" s="232" t="str">
        <f t="shared" si="316"/>
        <v>0</v>
      </c>
      <c r="BB262" s="232" t="str">
        <f t="shared" si="316"/>
        <v>0</v>
      </c>
      <c r="BC262" s="233" t="str">
        <f t="shared" si="316"/>
        <v>0</v>
      </c>
      <c r="BD262" s="168" t="str">
        <f t="shared" si="317"/>
        <v>0</v>
      </c>
      <c r="BE262" s="168" t="str">
        <f t="shared" si="317"/>
        <v>0</v>
      </c>
      <c r="BF262" s="168" t="str">
        <f t="shared" si="317"/>
        <v>0</v>
      </c>
      <c r="BG262" s="169" t="str">
        <f t="shared" si="317"/>
        <v>0</v>
      </c>
      <c r="BH262" s="168" t="str">
        <f t="shared" si="317"/>
        <v>0</v>
      </c>
      <c r="BI262" s="168" t="str">
        <f t="shared" si="317"/>
        <v>1</v>
      </c>
      <c r="BJ262" s="168" t="str">
        <f t="shared" si="317"/>
        <v>1</v>
      </c>
      <c r="BK262" s="169" t="str">
        <f t="shared" si="317"/>
        <v>1</v>
      </c>
      <c r="BL262" s="168" t="str">
        <f t="shared" si="318"/>
        <v>0</v>
      </c>
      <c r="BM262" s="168" t="str">
        <f t="shared" si="318"/>
        <v>0</v>
      </c>
      <c r="BN262" s="168" t="str">
        <f t="shared" si="318"/>
        <v>0</v>
      </c>
      <c r="BO262" s="169" t="str">
        <f t="shared" si="318"/>
        <v>0</v>
      </c>
      <c r="BP262" s="168" t="str">
        <f t="shared" si="318"/>
        <v>0</v>
      </c>
      <c r="BQ262" s="168" t="str">
        <f t="shared" si="318"/>
        <v>1</v>
      </c>
      <c r="BR262" s="168" t="str">
        <f t="shared" si="318"/>
        <v>1</v>
      </c>
      <c r="BS262" s="169" t="str">
        <f t="shared" si="318"/>
        <v>0</v>
      </c>
      <c r="BT262" s="302" t="str">
        <f t="shared" si="319"/>
        <v>1</v>
      </c>
      <c r="BU262" s="302" t="str">
        <f t="shared" si="319"/>
        <v>0</v>
      </c>
      <c r="BV262" s="302" t="str">
        <f t="shared" si="319"/>
        <v>0</v>
      </c>
      <c r="BW262" s="303" t="str">
        <f t="shared" si="319"/>
        <v>1</v>
      </c>
      <c r="BX262" s="302" t="str">
        <f t="shared" si="319"/>
        <v>0</v>
      </c>
      <c r="BY262" s="302" t="str">
        <f t="shared" si="319"/>
        <v>1</v>
      </c>
      <c r="BZ262" s="302" t="str">
        <f t="shared" si="319"/>
        <v>1</v>
      </c>
      <c r="CA262" s="303" t="str">
        <f t="shared" si="319"/>
        <v>0</v>
      </c>
      <c r="CB262" s="164" t="str">
        <f t="shared" si="320"/>
        <v>0</v>
      </c>
      <c r="CC262" s="289" t="str">
        <f t="shared" si="320"/>
        <v>1</v>
      </c>
      <c r="CD262" s="340" t="str">
        <f t="shared" si="320"/>
        <v>0</v>
      </c>
      <c r="CE262" s="341" t="str">
        <f t="shared" si="320"/>
        <v>0</v>
      </c>
      <c r="CF262" s="340" t="str">
        <f t="shared" si="320"/>
        <v>0</v>
      </c>
      <c r="CG262" s="340" t="str">
        <f t="shared" si="320"/>
        <v>0</v>
      </c>
      <c r="CH262" s="340" t="str">
        <f t="shared" si="320"/>
        <v>0</v>
      </c>
      <c r="CI262" s="341" t="str">
        <f t="shared" si="320"/>
        <v>0</v>
      </c>
      <c r="CL262" s="32" t="str">
        <f t="shared" si="288"/>
        <v>9C1B</v>
      </c>
      <c r="CM262" s="285">
        <f t="shared" si="321"/>
        <v>200</v>
      </c>
      <c r="CN262" s="285">
        <f t="shared" si="322"/>
        <v>210</v>
      </c>
      <c r="CO262" s="142">
        <f t="shared" si="323"/>
        <v>64.3</v>
      </c>
      <c r="CP262" s="142">
        <f t="shared" si="324"/>
        <v>17.944444444444443</v>
      </c>
      <c r="CQ262" s="154">
        <f t="shared" si="289"/>
        <v>5</v>
      </c>
      <c r="CS262" s="170">
        <f t="shared" si="325"/>
        <v>9</v>
      </c>
      <c r="CT262" s="23">
        <f t="shared" si="326"/>
        <v>12</v>
      </c>
      <c r="CU262" s="171">
        <f t="shared" si="327"/>
        <v>1</v>
      </c>
      <c r="CV262" s="23">
        <f t="shared" si="328"/>
        <v>11</v>
      </c>
      <c r="CW262" s="172">
        <f t="shared" si="329"/>
        <v>0</v>
      </c>
      <c r="CX262" s="24">
        <f t="shared" si="330"/>
        <v>10</v>
      </c>
      <c r="CY262" s="267">
        <f t="shared" si="331"/>
        <v>12</v>
      </c>
      <c r="CZ262" s="268">
        <f t="shared" si="332"/>
        <v>8</v>
      </c>
      <c r="DA262" s="267">
        <f t="shared" si="333"/>
        <v>0</v>
      </c>
      <c r="DB262" s="268">
        <f t="shared" si="334"/>
        <v>0</v>
      </c>
      <c r="DC262" s="173">
        <f t="shared" si="335"/>
        <v>0</v>
      </c>
      <c r="DD262" s="26">
        <f t="shared" si="336"/>
        <v>7</v>
      </c>
      <c r="DE262" s="173">
        <f t="shared" si="337"/>
        <v>0</v>
      </c>
      <c r="DF262" s="26">
        <f t="shared" si="338"/>
        <v>6</v>
      </c>
      <c r="DG262" s="326">
        <f t="shared" si="339"/>
        <v>9</v>
      </c>
      <c r="DH262" s="327">
        <f t="shared" si="340"/>
        <v>6</v>
      </c>
      <c r="DI262" s="172">
        <f t="shared" si="341"/>
        <v>4</v>
      </c>
      <c r="DJ262" s="24">
        <f t="shared" si="342"/>
        <v>0</v>
      </c>
      <c r="DK262" s="172"/>
      <c r="DL262" s="19">
        <f t="shared" si="343"/>
        <v>156</v>
      </c>
      <c r="DM262" s="19">
        <f t="shared" si="344"/>
        <v>27</v>
      </c>
      <c r="DN262" s="174">
        <f t="shared" si="345"/>
        <v>10</v>
      </c>
      <c r="DO262" s="278">
        <f t="shared" si="346"/>
        <v>200</v>
      </c>
      <c r="DP262" s="278">
        <f t="shared" si="347"/>
        <v>0</v>
      </c>
      <c r="DQ262" s="20">
        <f t="shared" si="348"/>
        <v>7</v>
      </c>
      <c r="DR262" s="20">
        <f t="shared" si="349"/>
        <v>6</v>
      </c>
      <c r="DS262" s="337">
        <f t="shared" si="350"/>
        <v>150</v>
      </c>
      <c r="DT262" s="174">
        <f t="shared" si="351"/>
        <v>64</v>
      </c>
      <c r="DU262" s="172">
        <f t="shared" si="352"/>
        <v>150</v>
      </c>
    </row>
    <row r="263" spans="1:125">
      <c r="A263" s="408" t="s">
        <v>780</v>
      </c>
      <c r="B263" s="408" t="s">
        <v>781</v>
      </c>
      <c r="C263" s="154">
        <f t="shared" si="299"/>
        <v>17</v>
      </c>
      <c r="D263" s="167">
        <f t="shared" si="300"/>
        <v>68</v>
      </c>
      <c r="E263" s="166" t="str">
        <f t="shared" si="301"/>
        <v>9C</v>
      </c>
      <c r="F263" s="367" t="str">
        <f t="shared" si="302"/>
        <v>1B</v>
      </c>
      <c r="G263" s="367" t="str">
        <f t="shared" si="303"/>
        <v>04</v>
      </c>
      <c r="H263" s="367" t="str">
        <f t="shared" si="304"/>
        <v>C8</v>
      </c>
      <c r="I263" s="367" t="str">
        <f t="shared" si="305"/>
        <v>00</v>
      </c>
      <c r="J263" s="367" t="str">
        <f t="shared" si="306"/>
        <v>07</v>
      </c>
      <c r="K263" s="367" t="str">
        <f t="shared" si="307"/>
        <v>06</v>
      </c>
      <c r="L263" s="367" t="str">
        <f t="shared" si="308"/>
        <v>90</v>
      </c>
      <c r="M263" s="367" t="str">
        <f t="shared" si="309"/>
        <v>4</v>
      </c>
      <c r="N263" s="367" t="str">
        <f t="shared" si="310"/>
        <v/>
      </c>
      <c r="O263" s="156" t="str">
        <f t="shared" si="311"/>
        <v/>
      </c>
      <c r="P263" s="157" t="str">
        <f t="shared" si="312"/>
        <v>1</v>
      </c>
      <c r="Q263" s="158" t="str">
        <f t="shared" si="312"/>
        <v>0</v>
      </c>
      <c r="R263" s="158" t="str">
        <f t="shared" si="312"/>
        <v>0</v>
      </c>
      <c r="S263" s="159" t="str">
        <f t="shared" si="312"/>
        <v>1</v>
      </c>
      <c r="T263" s="158" t="str">
        <f t="shared" si="312"/>
        <v>1</v>
      </c>
      <c r="U263" s="158" t="str">
        <f t="shared" si="312"/>
        <v>1</v>
      </c>
      <c r="V263" s="158" t="str">
        <f t="shared" si="312"/>
        <v>0</v>
      </c>
      <c r="W263" s="159" t="str">
        <f t="shared" si="312"/>
        <v>0</v>
      </c>
      <c r="X263" s="158" t="str">
        <f t="shared" si="313"/>
        <v>0</v>
      </c>
      <c r="Y263" s="158" t="str">
        <f t="shared" si="313"/>
        <v>0</v>
      </c>
      <c r="Z263" s="158" t="str">
        <f t="shared" si="313"/>
        <v>0</v>
      </c>
      <c r="AA263" s="159" t="str">
        <f t="shared" si="313"/>
        <v>1</v>
      </c>
      <c r="AB263" s="161" t="str">
        <f t="shared" si="313"/>
        <v>1</v>
      </c>
      <c r="AC263" s="161" t="str">
        <f t="shared" si="313"/>
        <v>0</v>
      </c>
      <c r="AD263" s="158" t="str">
        <f t="shared" si="313"/>
        <v>1</v>
      </c>
      <c r="AE263" s="159" t="str">
        <f t="shared" si="313"/>
        <v>1</v>
      </c>
      <c r="AF263" s="367" t="str">
        <f t="shared" si="314"/>
        <v>0</v>
      </c>
      <c r="AG263" s="162" t="str">
        <f t="shared" si="314"/>
        <v>0</v>
      </c>
      <c r="AH263" s="163" t="str">
        <f t="shared" si="314"/>
        <v>0</v>
      </c>
      <c r="AI263" s="165" t="str">
        <f t="shared" si="314"/>
        <v>0</v>
      </c>
      <c r="AJ263" s="164" t="str">
        <f t="shared" si="314"/>
        <v>0</v>
      </c>
      <c r="AK263" s="164" t="str">
        <f t="shared" si="314"/>
        <v>1</v>
      </c>
      <c r="AL263" s="289" t="str">
        <f t="shared" si="314"/>
        <v>0</v>
      </c>
      <c r="AM263" s="165" t="str">
        <f t="shared" si="314"/>
        <v>0</v>
      </c>
      <c r="AN263" s="230" t="str">
        <f t="shared" si="315"/>
        <v>1</v>
      </c>
      <c r="AO263" s="230" t="str">
        <f t="shared" si="315"/>
        <v>1</v>
      </c>
      <c r="AP263" s="230" t="str">
        <f t="shared" si="315"/>
        <v>0</v>
      </c>
      <c r="AQ263" s="231" t="str">
        <f t="shared" si="315"/>
        <v>0</v>
      </c>
      <c r="AR263" s="230" t="str">
        <f t="shared" si="315"/>
        <v>1</v>
      </c>
      <c r="AS263" s="230" t="str">
        <f t="shared" si="315"/>
        <v>0</v>
      </c>
      <c r="AT263" s="230" t="str">
        <f t="shared" si="315"/>
        <v>0</v>
      </c>
      <c r="AU263" s="231" t="str">
        <f t="shared" si="315"/>
        <v>0</v>
      </c>
      <c r="AV263" s="230" t="str">
        <f t="shared" si="316"/>
        <v>0</v>
      </c>
      <c r="AW263" s="232" t="str">
        <f t="shared" si="316"/>
        <v>0</v>
      </c>
      <c r="AX263" s="232" t="str">
        <f t="shared" si="316"/>
        <v>0</v>
      </c>
      <c r="AY263" s="233" t="str">
        <f t="shared" si="316"/>
        <v>0</v>
      </c>
      <c r="AZ263" s="232" t="str">
        <f t="shared" si="316"/>
        <v>0</v>
      </c>
      <c r="BA263" s="232" t="str">
        <f t="shared" si="316"/>
        <v>0</v>
      </c>
      <c r="BB263" s="232" t="str">
        <f t="shared" si="316"/>
        <v>0</v>
      </c>
      <c r="BC263" s="233" t="str">
        <f t="shared" si="316"/>
        <v>0</v>
      </c>
      <c r="BD263" s="168" t="str">
        <f t="shared" si="317"/>
        <v>0</v>
      </c>
      <c r="BE263" s="168" t="str">
        <f t="shared" si="317"/>
        <v>0</v>
      </c>
      <c r="BF263" s="168" t="str">
        <f t="shared" si="317"/>
        <v>0</v>
      </c>
      <c r="BG263" s="169" t="str">
        <f t="shared" si="317"/>
        <v>0</v>
      </c>
      <c r="BH263" s="168" t="str">
        <f t="shared" si="317"/>
        <v>0</v>
      </c>
      <c r="BI263" s="168" t="str">
        <f t="shared" si="317"/>
        <v>1</v>
      </c>
      <c r="BJ263" s="168" t="str">
        <f t="shared" si="317"/>
        <v>1</v>
      </c>
      <c r="BK263" s="169" t="str">
        <f t="shared" si="317"/>
        <v>1</v>
      </c>
      <c r="BL263" s="168" t="str">
        <f t="shared" si="318"/>
        <v>0</v>
      </c>
      <c r="BM263" s="168" t="str">
        <f t="shared" si="318"/>
        <v>0</v>
      </c>
      <c r="BN263" s="168" t="str">
        <f t="shared" si="318"/>
        <v>0</v>
      </c>
      <c r="BO263" s="169" t="str">
        <f t="shared" si="318"/>
        <v>0</v>
      </c>
      <c r="BP263" s="168" t="str">
        <f t="shared" si="318"/>
        <v>0</v>
      </c>
      <c r="BQ263" s="168" t="str">
        <f t="shared" si="318"/>
        <v>1</v>
      </c>
      <c r="BR263" s="168" t="str">
        <f t="shared" si="318"/>
        <v>1</v>
      </c>
      <c r="BS263" s="169" t="str">
        <f t="shared" si="318"/>
        <v>0</v>
      </c>
      <c r="BT263" s="302" t="str">
        <f t="shared" si="319"/>
        <v>1</v>
      </c>
      <c r="BU263" s="302" t="str">
        <f t="shared" si="319"/>
        <v>0</v>
      </c>
      <c r="BV263" s="302" t="str">
        <f t="shared" si="319"/>
        <v>0</v>
      </c>
      <c r="BW263" s="303" t="str">
        <f t="shared" si="319"/>
        <v>1</v>
      </c>
      <c r="BX263" s="302" t="str">
        <f t="shared" si="319"/>
        <v>0</v>
      </c>
      <c r="BY263" s="302" t="str">
        <f t="shared" si="319"/>
        <v>0</v>
      </c>
      <c r="BZ263" s="302" t="str">
        <f t="shared" si="319"/>
        <v>0</v>
      </c>
      <c r="CA263" s="303" t="str">
        <f t="shared" si="319"/>
        <v>0</v>
      </c>
      <c r="CB263" s="164" t="str">
        <f t="shared" si="320"/>
        <v>0</v>
      </c>
      <c r="CC263" s="289" t="str">
        <f t="shared" si="320"/>
        <v>1</v>
      </c>
      <c r="CD263" s="340" t="str">
        <f t="shared" si="320"/>
        <v>0</v>
      </c>
      <c r="CE263" s="341" t="str">
        <f t="shared" si="320"/>
        <v>0</v>
      </c>
      <c r="CF263" s="340" t="str">
        <f t="shared" si="320"/>
        <v>0</v>
      </c>
      <c r="CG263" s="340" t="str">
        <f t="shared" si="320"/>
        <v>0</v>
      </c>
      <c r="CH263" s="340" t="str">
        <f t="shared" si="320"/>
        <v>0</v>
      </c>
      <c r="CI263" s="341" t="str">
        <f t="shared" si="320"/>
        <v>0</v>
      </c>
      <c r="CL263" s="32" t="str">
        <f t="shared" si="288"/>
        <v>9C1B</v>
      </c>
      <c r="CM263" s="285">
        <f t="shared" si="321"/>
        <v>200</v>
      </c>
      <c r="CN263" s="285">
        <f t="shared" si="322"/>
        <v>210</v>
      </c>
      <c r="CO263" s="142">
        <f t="shared" si="323"/>
        <v>64.3</v>
      </c>
      <c r="CP263" s="142">
        <f t="shared" si="324"/>
        <v>17.944444444444443</v>
      </c>
      <c r="CQ263" s="154">
        <f t="shared" si="289"/>
        <v>2</v>
      </c>
      <c r="CS263" s="170">
        <f t="shared" si="325"/>
        <v>9</v>
      </c>
      <c r="CT263" s="23">
        <f t="shared" si="326"/>
        <v>12</v>
      </c>
      <c r="CU263" s="171">
        <f t="shared" si="327"/>
        <v>1</v>
      </c>
      <c r="CV263" s="23">
        <f t="shared" si="328"/>
        <v>11</v>
      </c>
      <c r="CW263" s="172">
        <f t="shared" si="329"/>
        <v>0</v>
      </c>
      <c r="CX263" s="24">
        <f t="shared" si="330"/>
        <v>4</v>
      </c>
      <c r="CY263" s="267">
        <f t="shared" si="331"/>
        <v>12</v>
      </c>
      <c r="CZ263" s="268">
        <f t="shared" si="332"/>
        <v>8</v>
      </c>
      <c r="DA263" s="267">
        <f t="shared" si="333"/>
        <v>0</v>
      </c>
      <c r="DB263" s="268">
        <f t="shared" si="334"/>
        <v>0</v>
      </c>
      <c r="DC263" s="173">
        <f t="shared" si="335"/>
        <v>0</v>
      </c>
      <c r="DD263" s="26">
        <f t="shared" si="336"/>
        <v>7</v>
      </c>
      <c r="DE263" s="173">
        <f t="shared" si="337"/>
        <v>0</v>
      </c>
      <c r="DF263" s="26">
        <f t="shared" si="338"/>
        <v>6</v>
      </c>
      <c r="DG263" s="326">
        <f t="shared" si="339"/>
        <v>9</v>
      </c>
      <c r="DH263" s="327">
        <f t="shared" si="340"/>
        <v>0</v>
      </c>
      <c r="DI263" s="172">
        <f t="shared" si="341"/>
        <v>4</v>
      </c>
      <c r="DJ263" s="24">
        <f t="shared" si="342"/>
        <v>0</v>
      </c>
      <c r="DK263" s="172"/>
      <c r="DL263" s="19">
        <f t="shared" si="343"/>
        <v>156</v>
      </c>
      <c r="DM263" s="19">
        <f t="shared" si="344"/>
        <v>27</v>
      </c>
      <c r="DN263" s="174">
        <f t="shared" si="345"/>
        <v>4</v>
      </c>
      <c r="DO263" s="278">
        <f t="shared" si="346"/>
        <v>200</v>
      </c>
      <c r="DP263" s="278">
        <f t="shared" si="347"/>
        <v>0</v>
      </c>
      <c r="DQ263" s="20">
        <f t="shared" si="348"/>
        <v>7</v>
      </c>
      <c r="DR263" s="20">
        <f t="shared" si="349"/>
        <v>6</v>
      </c>
      <c r="DS263" s="337">
        <f t="shared" si="350"/>
        <v>144</v>
      </c>
      <c r="DT263" s="174">
        <f t="shared" si="351"/>
        <v>64</v>
      </c>
      <c r="DU263" s="172">
        <f t="shared" si="352"/>
        <v>144</v>
      </c>
    </row>
    <row r="264" spans="1:125">
      <c r="A264" s="408" t="s">
        <v>782</v>
      </c>
      <c r="B264" s="408" t="s">
        <v>783</v>
      </c>
      <c r="C264" s="154">
        <f t="shared" si="299"/>
        <v>17</v>
      </c>
      <c r="D264" s="167">
        <f t="shared" si="300"/>
        <v>68</v>
      </c>
      <c r="E264" s="166" t="str">
        <f t="shared" si="301"/>
        <v>9C</v>
      </c>
      <c r="F264" s="367" t="str">
        <f t="shared" si="302"/>
        <v>1B</v>
      </c>
      <c r="G264" s="367" t="str">
        <f t="shared" si="303"/>
        <v>08</v>
      </c>
      <c r="H264" s="367" t="str">
        <f t="shared" si="304"/>
        <v>C8</v>
      </c>
      <c r="I264" s="367" t="str">
        <f t="shared" si="305"/>
        <v>00</v>
      </c>
      <c r="J264" s="367" t="str">
        <f t="shared" si="306"/>
        <v>08</v>
      </c>
      <c r="K264" s="367" t="str">
        <f t="shared" si="307"/>
        <v>06</v>
      </c>
      <c r="L264" s="367" t="str">
        <f t="shared" si="308"/>
        <v>95</v>
      </c>
      <c r="M264" s="367" t="str">
        <f t="shared" si="309"/>
        <v>4</v>
      </c>
      <c r="N264" s="367" t="str">
        <f t="shared" si="310"/>
        <v/>
      </c>
      <c r="O264" s="156" t="str">
        <f t="shared" si="311"/>
        <v/>
      </c>
      <c r="P264" s="157" t="str">
        <f t="shared" si="312"/>
        <v>1</v>
      </c>
      <c r="Q264" s="158" t="str">
        <f t="shared" si="312"/>
        <v>0</v>
      </c>
      <c r="R264" s="158" t="str">
        <f t="shared" si="312"/>
        <v>0</v>
      </c>
      <c r="S264" s="159" t="str">
        <f t="shared" si="312"/>
        <v>1</v>
      </c>
      <c r="T264" s="158" t="str">
        <f t="shared" si="312"/>
        <v>1</v>
      </c>
      <c r="U264" s="158" t="str">
        <f t="shared" si="312"/>
        <v>1</v>
      </c>
      <c r="V264" s="158" t="str">
        <f t="shared" si="312"/>
        <v>0</v>
      </c>
      <c r="W264" s="159" t="str">
        <f t="shared" si="312"/>
        <v>0</v>
      </c>
      <c r="X264" s="158" t="str">
        <f t="shared" si="313"/>
        <v>0</v>
      </c>
      <c r="Y264" s="158" t="str">
        <f t="shared" si="313"/>
        <v>0</v>
      </c>
      <c r="Z264" s="158" t="str">
        <f t="shared" si="313"/>
        <v>0</v>
      </c>
      <c r="AA264" s="159" t="str">
        <f t="shared" si="313"/>
        <v>1</v>
      </c>
      <c r="AB264" s="161" t="str">
        <f t="shared" si="313"/>
        <v>1</v>
      </c>
      <c r="AC264" s="161" t="str">
        <f t="shared" si="313"/>
        <v>0</v>
      </c>
      <c r="AD264" s="158" t="str">
        <f t="shared" si="313"/>
        <v>1</v>
      </c>
      <c r="AE264" s="159" t="str">
        <f t="shared" si="313"/>
        <v>1</v>
      </c>
      <c r="AF264" s="367" t="str">
        <f t="shared" si="314"/>
        <v>0</v>
      </c>
      <c r="AG264" s="162" t="str">
        <f t="shared" si="314"/>
        <v>0</v>
      </c>
      <c r="AH264" s="163" t="str">
        <f t="shared" si="314"/>
        <v>0</v>
      </c>
      <c r="AI264" s="165" t="str">
        <f t="shared" si="314"/>
        <v>0</v>
      </c>
      <c r="AJ264" s="164" t="str">
        <f t="shared" si="314"/>
        <v>1</v>
      </c>
      <c r="AK264" s="164" t="str">
        <f t="shared" si="314"/>
        <v>0</v>
      </c>
      <c r="AL264" s="289" t="str">
        <f t="shared" si="314"/>
        <v>0</v>
      </c>
      <c r="AM264" s="165" t="str">
        <f t="shared" si="314"/>
        <v>0</v>
      </c>
      <c r="AN264" s="230" t="str">
        <f t="shared" si="315"/>
        <v>1</v>
      </c>
      <c r="AO264" s="230" t="str">
        <f t="shared" si="315"/>
        <v>1</v>
      </c>
      <c r="AP264" s="230" t="str">
        <f t="shared" si="315"/>
        <v>0</v>
      </c>
      <c r="AQ264" s="231" t="str">
        <f t="shared" si="315"/>
        <v>0</v>
      </c>
      <c r="AR264" s="230" t="str">
        <f t="shared" si="315"/>
        <v>1</v>
      </c>
      <c r="AS264" s="230" t="str">
        <f t="shared" si="315"/>
        <v>0</v>
      </c>
      <c r="AT264" s="230" t="str">
        <f t="shared" si="315"/>
        <v>0</v>
      </c>
      <c r="AU264" s="231" t="str">
        <f t="shared" si="315"/>
        <v>0</v>
      </c>
      <c r="AV264" s="230" t="str">
        <f t="shared" si="316"/>
        <v>0</v>
      </c>
      <c r="AW264" s="232" t="str">
        <f t="shared" si="316"/>
        <v>0</v>
      </c>
      <c r="AX264" s="232" t="str">
        <f t="shared" si="316"/>
        <v>0</v>
      </c>
      <c r="AY264" s="233" t="str">
        <f t="shared" si="316"/>
        <v>0</v>
      </c>
      <c r="AZ264" s="232" t="str">
        <f t="shared" si="316"/>
        <v>0</v>
      </c>
      <c r="BA264" s="232" t="str">
        <f t="shared" si="316"/>
        <v>0</v>
      </c>
      <c r="BB264" s="232" t="str">
        <f t="shared" si="316"/>
        <v>0</v>
      </c>
      <c r="BC264" s="233" t="str">
        <f t="shared" si="316"/>
        <v>0</v>
      </c>
      <c r="BD264" s="168" t="str">
        <f t="shared" si="317"/>
        <v>0</v>
      </c>
      <c r="BE264" s="168" t="str">
        <f t="shared" si="317"/>
        <v>0</v>
      </c>
      <c r="BF264" s="168" t="str">
        <f t="shared" si="317"/>
        <v>0</v>
      </c>
      <c r="BG264" s="169" t="str">
        <f t="shared" si="317"/>
        <v>0</v>
      </c>
      <c r="BH264" s="168" t="str">
        <f t="shared" si="317"/>
        <v>1</v>
      </c>
      <c r="BI264" s="168" t="str">
        <f t="shared" si="317"/>
        <v>0</v>
      </c>
      <c r="BJ264" s="168" t="str">
        <f t="shared" si="317"/>
        <v>0</v>
      </c>
      <c r="BK264" s="169" t="str">
        <f t="shared" si="317"/>
        <v>0</v>
      </c>
      <c r="BL264" s="168" t="str">
        <f t="shared" si="318"/>
        <v>0</v>
      </c>
      <c r="BM264" s="168" t="str">
        <f t="shared" si="318"/>
        <v>0</v>
      </c>
      <c r="BN264" s="168" t="str">
        <f t="shared" si="318"/>
        <v>0</v>
      </c>
      <c r="BO264" s="169" t="str">
        <f t="shared" si="318"/>
        <v>0</v>
      </c>
      <c r="BP264" s="168" t="str">
        <f t="shared" si="318"/>
        <v>0</v>
      </c>
      <c r="BQ264" s="168" t="str">
        <f t="shared" si="318"/>
        <v>1</v>
      </c>
      <c r="BR264" s="168" t="str">
        <f t="shared" si="318"/>
        <v>1</v>
      </c>
      <c r="BS264" s="169" t="str">
        <f t="shared" si="318"/>
        <v>0</v>
      </c>
      <c r="BT264" s="302" t="str">
        <f t="shared" si="319"/>
        <v>1</v>
      </c>
      <c r="BU264" s="302" t="str">
        <f t="shared" si="319"/>
        <v>0</v>
      </c>
      <c r="BV264" s="302" t="str">
        <f t="shared" si="319"/>
        <v>0</v>
      </c>
      <c r="BW264" s="303" t="str">
        <f t="shared" si="319"/>
        <v>1</v>
      </c>
      <c r="BX264" s="302" t="str">
        <f t="shared" si="319"/>
        <v>0</v>
      </c>
      <c r="BY264" s="302" t="str">
        <f t="shared" si="319"/>
        <v>1</v>
      </c>
      <c r="BZ264" s="302" t="str">
        <f t="shared" si="319"/>
        <v>0</v>
      </c>
      <c r="CA264" s="303" t="str">
        <f t="shared" si="319"/>
        <v>1</v>
      </c>
      <c r="CB264" s="164" t="str">
        <f t="shared" si="320"/>
        <v>0</v>
      </c>
      <c r="CC264" s="289" t="str">
        <f t="shared" si="320"/>
        <v>1</v>
      </c>
      <c r="CD264" s="340" t="str">
        <f t="shared" si="320"/>
        <v>0</v>
      </c>
      <c r="CE264" s="341" t="str">
        <f t="shared" si="320"/>
        <v>0</v>
      </c>
      <c r="CF264" s="340" t="str">
        <f t="shared" si="320"/>
        <v>0</v>
      </c>
      <c r="CG264" s="340" t="str">
        <f t="shared" si="320"/>
        <v>0</v>
      </c>
      <c r="CH264" s="340" t="str">
        <f t="shared" si="320"/>
        <v>0</v>
      </c>
      <c r="CI264" s="341" t="str">
        <f t="shared" si="320"/>
        <v>0</v>
      </c>
      <c r="CL264" s="32" t="str">
        <f t="shared" si="288"/>
        <v>9C1B</v>
      </c>
      <c r="CM264" s="285">
        <f t="shared" si="321"/>
        <v>200</v>
      </c>
      <c r="CN264" s="285">
        <f t="shared" si="322"/>
        <v>210</v>
      </c>
      <c r="CO264" s="142">
        <f t="shared" si="323"/>
        <v>64.400000000000006</v>
      </c>
      <c r="CP264" s="142">
        <f t="shared" si="324"/>
        <v>18.000000000000004</v>
      </c>
      <c r="CQ264" s="154">
        <f t="shared" si="289"/>
        <v>4</v>
      </c>
      <c r="CS264" s="170">
        <f t="shared" si="325"/>
        <v>9</v>
      </c>
      <c r="CT264" s="23">
        <f t="shared" si="326"/>
        <v>12</v>
      </c>
      <c r="CU264" s="171">
        <f t="shared" si="327"/>
        <v>1</v>
      </c>
      <c r="CV264" s="23">
        <f t="shared" si="328"/>
        <v>11</v>
      </c>
      <c r="CW264" s="172">
        <f t="shared" si="329"/>
        <v>0</v>
      </c>
      <c r="CX264" s="24">
        <f t="shared" si="330"/>
        <v>8</v>
      </c>
      <c r="CY264" s="267">
        <f t="shared" si="331"/>
        <v>12</v>
      </c>
      <c r="CZ264" s="268">
        <f t="shared" si="332"/>
        <v>8</v>
      </c>
      <c r="DA264" s="267">
        <f t="shared" si="333"/>
        <v>0</v>
      </c>
      <c r="DB264" s="268">
        <f t="shared" si="334"/>
        <v>0</v>
      </c>
      <c r="DC264" s="173">
        <f t="shared" si="335"/>
        <v>0</v>
      </c>
      <c r="DD264" s="26">
        <f t="shared" si="336"/>
        <v>8</v>
      </c>
      <c r="DE264" s="173">
        <f t="shared" si="337"/>
        <v>0</v>
      </c>
      <c r="DF264" s="26">
        <f t="shared" si="338"/>
        <v>6</v>
      </c>
      <c r="DG264" s="326">
        <f t="shared" si="339"/>
        <v>9</v>
      </c>
      <c r="DH264" s="327">
        <f t="shared" si="340"/>
        <v>5</v>
      </c>
      <c r="DI264" s="172">
        <f t="shared" si="341"/>
        <v>4</v>
      </c>
      <c r="DJ264" s="24">
        <f t="shared" si="342"/>
        <v>0</v>
      </c>
      <c r="DK264" s="172"/>
      <c r="DL264" s="19">
        <f t="shared" si="343"/>
        <v>156</v>
      </c>
      <c r="DM264" s="19">
        <f t="shared" si="344"/>
        <v>27</v>
      </c>
      <c r="DN264" s="174">
        <f t="shared" si="345"/>
        <v>8</v>
      </c>
      <c r="DO264" s="278">
        <f t="shared" si="346"/>
        <v>200</v>
      </c>
      <c r="DP264" s="278">
        <f t="shared" si="347"/>
        <v>0</v>
      </c>
      <c r="DQ264" s="20">
        <f t="shared" si="348"/>
        <v>8</v>
      </c>
      <c r="DR264" s="20">
        <f t="shared" si="349"/>
        <v>6</v>
      </c>
      <c r="DS264" s="337">
        <f t="shared" si="350"/>
        <v>149</v>
      </c>
      <c r="DT264" s="174">
        <f t="shared" si="351"/>
        <v>64</v>
      </c>
      <c r="DU264" s="172">
        <f t="shared" si="352"/>
        <v>149</v>
      </c>
    </row>
    <row r="265" spans="1:125">
      <c r="A265" s="408" t="s">
        <v>784</v>
      </c>
      <c r="B265" s="408" t="s">
        <v>785</v>
      </c>
      <c r="C265" s="154">
        <f t="shared" si="299"/>
        <v>17</v>
      </c>
      <c r="D265" s="167">
        <f t="shared" si="300"/>
        <v>68</v>
      </c>
      <c r="E265" s="166" t="str">
        <f t="shared" si="301"/>
        <v>9C</v>
      </c>
      <c r="F265" s="367" t="str">
        <f t="shared" si="302"/>
        <v>1B</v>
      </c>
      <c r="G265" s="367" t="str">
        <f t="shared" si="303"/>
        <v>0E</v>
      </c>
      <c r="H265" s="367" t="str">
        <f t="shared" si="304"/>
        <v>C8</v>
      </c>
      <c r="I265" s="367" t="str">
        <f t="shared" si="305"/>
        <v>00</v>
      </c>
      <c r="J265" s="367" t="str">
        <f t="shared" si="306"/>
        <v>0A</v>
      </c>
      <c r="K265" s="367" t="str">
        <f t="shared" si="307"/>
        <v>06</v>
      </c>
      <c r="L265" s="367" t="str">
        <f t="shared" si="308"/>
        <v>9D</v>
      </c>
      <c r="M265" s="367" t="str">
        <f t="shared" si="309"/>
        <v>4</v>
      </c>
      <c r="N265" s="367" t="str">
        <f t="shared" si="310"/>
        <v/>
      </c>
      <c r="O265" s="156" t="str">
        <f t="shared" si="311"/>
        <v/>
      </c>
      <c r="P265" s="157" t="str">
        <f t="shared" si="312"/>
        <v>1</v>
      </c>
      <c r="Q265" s="158" t="str">
        <f t="shared" si="312"/>
        <v>0</v>
      </c>
      <c r="R265" s="158" t="str">
        <f t="shared" si="312"/>
        <v>0</v>
      </c>
      <c r="S265" s="159" t="str">
        <f t="shared" si="312"/>
        <v>1</v>
      </c>
      <c r="T265" s="158" t="str">
        <f t="shared" si="312"/>
        <v>1</v>
      </c>
      <c r="U265" s="158" t="str">
        <f t="shared" si="312"/>
        <v>1</v>
      </c>
      <c r="V265" s="158" t="str">
        <f t="shared" si="312"/>
        <v>0</v>
      </c>
      <c r="W265" s="159" t="str">
        <f t="shared" si="312"/>
        <v>0</v>
      </c>
      <c r="X265" s="158" t="str">
        <f t="shared" si="313"/>
        <v>0</v>
      </c>
      <c r="Y265" s="158" t="str">
        <f t="shared" si="313"/>
        <v>0</v>
      </c>
      <c r="Z265" s="158" t="str">
        <f t="shared" si="313"/>
        <v>0</v>
      </c>
      <c r="AA265" s="159" t="str">
        <f t="shared" si="313"/>
        <v>1</v>
      </c>
      <c r="AB265" s="161" t="str">
        <f t="shared" si="313"/>
        <v>1</v>
      </c>
      <c r="AC265" s="161" t="str">
        <f t="shared" si="313"/>
        <v>0</v>
      </c>
      <c r="AD265" s="158" t="str">
        <f t="shared" si="313"/>
        <v>1</v>
      </c>
      <c r="AE265" s="159" t="str">
        <f t="shared" si="313"/>
        <v>1</v>
      </c>
      <c r="AF265" s="367" t="str">
        <f t="shared" si="314"/>
        <v>0</v>
      </c>
      <c r="AG265" s="162" t="str">
        <f t="shared" si="314"/>
        <v>0</v>
      </c>
      <c r="AH265" s="163" t="str">
        <f t="shared" si="314"/>
        <v>0</v>
      </c>
      <c r="AI265" s="165" t="str">
        <f t="shared" si="314"/>
        <v>0</v>
      </c>
      <c r="AJ265" s="164" t="str">
        <f t="shared" si="314"/>
        <v>1</v>
      </c>
      <c r="AK265" s="164" t="str">
        <f t="shared" si="314"/>
        <v>1</v>
      </c>
      <c r="AL265" s="289" t="str">
        <f t="shared" si="314"/>
        <v>1</v>
      </c>
      <c r="AM265" s="165" t="str">
        <f t="shared" si="314"/>
        <v>0</v>
      </c>
      <c r="AN265" s="230" t="str">
        <f t="shared" si="315"/>
        <v>1</v>
      </c>
      <c r="AO265" s="230" t="str">
        <f t="shared" si="315"/>
        <v>1</v>
      </c>
      <c r="AP265" s="230" t="str">
        <f t="shared" si="315"/>
        <v>0</v>
      </c>
      <c r="AQ265" s="231" t="str">
        <f t="shared" si="315"/>
        <v>0</v>
      </c>
      <c r="AR265" s="230" t="str">
        <f t="shared" si="315"/>
        <v>1</v>
      </c>
      <c r="AS265" s="230" t="str">
        <f t="shared" si="315"/>
        <v>0</v>
      </c>
      <c r="AT265" s="230" t="str">
        <f t="shared" si="315"/>
        <v>0</v>
      </c>
      <c r="AU265" s="231" t="str">
        <f t="shared" si="315"/>
        <v>0</v>
      </c>
      <c r="AV265" s="230" t="str">
        <f t="shared" si="316"/>
        <v>0</v>
      </c>
      <c r="AW265" s="232" t="str">
        <f t="shared" si="316"/>
        <v>0</v>
      </c>
      <c r="AX265" s="232" t="str">
        <f t="shared" si="316"/>
        <v>0</v>
      </c>
      <c r="AY265" s="233" t="str">
        <f t="shared" si="316"/>
        <v>0</v>
      </c>
      <c r="AZ265" s="232" t="str">
        <f t="shared" si="316"/>
        <v>0</v>
      </c>
      <c r="BA265" s="232" t="str">
        <f t="shared" si="316"/>
        <v>0</v>
      </c>
      <c r="BB265" s="232" t="str">
        <f t="shared" si="316"/>
        <v>0</v>
      </c>
      <c r="BC265" s="233" t="str">
        <f t="shared" si="316"/>
        <v>0</v>
      </c>
      <c r="BD265" s="168" t="str">
        <f t="shared" si="317"/>
        <v>0</v>
      </c>
      <c r="BE265" s="168" t="str">
        <f t="shared" si="317"/>
        <v>0</v>
      </c>
      <c r="BF265" s="168" t="str">
        <f t="shared" si="317"/>
        <v>0</v>
      </c>
      <c r="BG265" s="169" t="str">
        <f t="shared" si="317"/>
        <v>0</v>
      </c>
      <c r="BH265" s="168" t="str">
        <f t="shared" si="317"/>
        <v>1</v>
      </c>
      <c r="BI265" s="168" t="str">
        <f t="shared" si="317"/>
        <v>0</v>
      </c>
      <c r="BJ265" s="168" t="str">
        <f t="shared" si="317"/>
        <v>1</v>
      </c>
      <c r="BK265" s="169" t="str">
        <f t="shared" si="317"/>
        <v>0</v>
      </c>
      <c r="BL265" s="168" t="str">
        <f t="shared" si="318"/>
        <v>0</v>
      </c>
      <c r="BM265" s="168" t="str">
        <f t="shared" si="318"/>
        <v>0</v>
      </c>
      <c r="BN265" s="168" t="str">
        <f t="shared" si="318"/>
        <v>0</v>
      </c>
      <c r="BO265" s="169" t="str">
        <f t="shared" si="318"/>
        <v>0</v>
      </c>
      <c r="BP265" s="168" t="str">
        <f t="shared" si="318"/>
        <v>0</v>
      </c>
      <c r="BQ265" s="168" t="str">
        <f t="shared" si="318"/>
        <v>1</v>
      </c>
      <c r="BR265" s="168" t="str">
        <f t="shared" si="318"/>
        <v>1</v>
      </c>
      <c r="BS265" s="169" t="str">
        <f t="shared" si="318"/>
        <v>0</v>
      </c>
      <c r="BT265" s="302" t="str">
        <f t="shared" si="319"/>
        <v>1</v>
      </c>
      <c r="BU265" s="302" t="str">
        <f t="shared" si="319"/>
        <v>0</v>
      </c>
      <c r="BV265" s="302" t="str">
        <f t="shared" si="319"/>
        <v>0</v>
      </c>
      <c r="BW265" s="303" t="str">
        <f t="shared" si="319"/>
        <v>1</v>
      </c>
      <c r="BX265" s="302" t="str">
        <f t="shared" si="319"/>
        <v>1</v>
      </c>
      <c r="BY265" s="302" t="str">
        <f t="shared" si="319"/>
        <v>1</v>
      </c>
      <c r="BZ265" s="302" t="str">
        <f t="shared" si="319"/>
        <v>0</v>
      </c>
      <c r="CA265" s="303" t="str">
        <f t="shared" si="319"/>
        <v>1</v>
      </c>
      <c r="CB265" s="164" t="str">
        <f t="shared" si="320"/>
        <v>0</v>
      </c>
      <c r="CC265" s="289" t="str">
        <f t="shared" si="320"/>
        <v>1</v>
      </c>
      <c r="CD265" s="340" t="str">
        <f t="shared" si="320"/>
        <v>0</v>
      </c>
      <c r="CE265" s="341" t="str">
        <f t="shared" si="320"/>
        <v>0</v>
      </c>
      <c r="CF265" s="340" t="str">
        <f t="shared" si="320"/>
        <v>0</v>
      </c>
      <c r="CG265" s="340" t="str">
        <f t="shared" si="320"/>
        <v>0</v>
      </c>
      <c r="CH265" s="340" t="str">
        <f t="shared" si="320"/>
        <v>0</v>
      </c>
      <c r="CI265" s="341" t="str">
        <f t="shared" si="320"/>
        <v>0</v>
      </c>
      <c r="CL265" s="32" t="str">
        <f t="shared" si="288"/>
        <v>9C1B</v>
      </c>
      <c r="CM265" s="285">
        <f t="shared" si="321"/>
        <v>200</v>
      </c>
      <c r="CN265" s="285">
        <f t="shared" si="322"/>
        <v>210</v>
      </c>
      <c r="CO265" s="142">
        <f t="shared" si="323"/>
        <v>64.599999999999994</v>
      </c>
      <c r="CP265" s="142">
        <f t="shared" si="324"/>
        <v>18.111111111111107</v>
      </c>
      <c r="CQ265" s="154">
        <f t="shared" si="289"/>
        <v>7</v>
      </c>
      <c r="CS265" s="170">
        <f t="shared" si="325"/>
        <v>9</v>
      </c>
      <c r="CT265" s="23">
        <f t="shared" si="326"/>
        <v>12</v>
      </c>
      <c r="CU265" s="171">
        <f t="shared" si="327"/>
        <v>1</v>
      </c>
      <c r="CV265" s="23">
        <f t="shared" si="328"/>
        <v>11</v>
      </c>
      <c r="CW265" s="172">
        <f t="shared" si="329"/>
        <v>0</v>
      </c>
      <c r="CX265" s="24">
        <f t="shared" si="330"/>
        <v>14</v>
      </c>
      <c r="CY265" s="267">
        <f t="shared" si="331"/>
        <v>12</v>
      </c>
      <c r="CZ265" s="268">
        <f t="shared" si="332"/>
        <v>8</v>
      </c>
      <c r="DA265" s="267">
        <f t="shared" si="333"/>
        <v>0</v>
      </c>
      <c r="DB265" s="268">
        <f t="shared" si="334"/>
        <v>0</v>
      </c>
      <c r="DC265" s="173">
        <f t="shared" si="335"/>
        <v>0</v>
      </c>
      <c r="DD265" s="26">
        <f t="shared" si="336"/>
        <v>10</v>
      </c>
      <c r="DE265" s="173">
        <f t="shared" si="337"/>
        <v>0</v>
      </c>
      <c r="DF265" s="26">
        <f t="shared" si="338"/>
        <v>6</v>
      </c>
      <c r="DG265" s="326">
        <f t="shared" si="339"/>
        <v>9</v>
      </c>
      <c r="DH265" s="327">
        <f t="shared" si="340"/>
        <v>13</v>
      </c>
      <c r="DI265" s="172">
        <f t="shared" si="341"/>
        <v>4</v>
      </c>
      <c r="DJ265" s="24">
        <f t="shared" si="342"/>
        <v>0</v>
      </c>
      <c r="DK265" s="172"/>
      <c r="DL265" s="19">
        <f t="shared" si="343"/>
        <v>156</v>
      </c>
      <c r="DM265" s="19">
        <f t="shared" si="344"/>
        <v>27</v>
      </c>
      <c r="DN265" s="174">
        <f t="shared" si="345"/>
        <v>14</v>
      </c>
      <c r="DO265" s="278">
        <f t="shared" si="346"/>
        <v>200</v>
      </c>
      <c r="DP265" s="278">
        <f t="shared" si="347"/>
        <v>0</v>
      </c>
      <c r="DQ265" s="20">
        <f t="shared" si="348"/>
        <v>10</v>
      </c>
      <c r="DR265" s="20">
        <f t="shared" si="349"/>
        <v>6</v>
      </c>
      <c r="DS265" s="337">
        <f t="shared" si="350"/>
        <v>157</v>
      </c>
      <c r="DT265" s="174">
        <f t="shared" si="351"/>
        <v>64</v>
      </c>
      <c r="DU265" s="172">
        <f t="shared" si="352"/>
        <v>157</v>
      </c>
    </row>
    <row r="266" spans="1:125">
      <c r="A266" s="408" t="s">
        <v>786</v>
      </c>
      <c r="B266" s="408" t="s">
        <v>787</v>
      </c>
      <c r="C266" s="154">
        <f t="shared" si="299"/>
        <v>17</v>
      </c>
      <c r="D266" s="167">
        <f t="shared" si="300"/>
        <v>68</v>
      </c>
      <c r="E266" s="166" t="str">
        <f t="shared" si="301"/>
        <v>9C</v>
      </c>
      <c r="F266" s="367" t="str">
        <f t="shared" si="302"/>
        <v>1B</v>
      </c>
      <c r="G266" s="367" t="str">
        <f t="shared" si="303"/>
        <v>00</v>
      </c>
      <c r="H266" s="367" t="str">
        <f t="shared" si="304"/>
        <v>C8</v>
      </c>
      <c r="I266" s="367" t="str">
        <f t="shared" si="305"/>
        <v>00</v>
      </c>
      <c r="J266" s="367" t="str">
        <f t="shared" si="306"/>
        <v>0C</v>
      </c>
      <c r="K266" s="367" t="str">
        <f t="shared" si="307"/>
        <v>06</v>
      </c>
      <c r="L266" s="367" t="str">
        <f t="shared" si="308"/>
        <v>91</v>
      </c>
      <c r="M266" s="367" t="str">
        <f t="shared" si="309"/>
        <v>4</v>
      </c>
      <c r="N266" s="367" t="str">
        <f t="shared" si="310"/>
        <v/>
      </c>
      <c r="O266" s="156" t="str">
        <f t="shared" si="311"/>
        <v/>
      </c>
      <c r="P266" s="157" t="str">
        <f t="shared" si="312"/>
        <v>1</v>
      </c>
      <c r="Q266" s="158" t="str">
        <f t="shared" si="312"/>
        <v>0</v>
      </c>
      <c r="R266" s="158" t="str">
        <f t="shared" si="312"/>
        <v>0</v>
      </c>
      <c r="S266" s="159" t="str">
        <f t="shared" si="312"/>
        <v>1</v>
      </c>
      <c r="T266" s="158" t="str">
        <f t="shared" si="312"/>
        <v>1</v>
      </c>
      <c r="U266" s="158" t="str">
        <f t="shared" si="312"/>
        <v>1</v>
      </c>
      <c r="V266" s="158" t="str">
        <f t="shared" si="312"/>
        <v>0</v>
      </c>
      <c r="W266" s="159" t="str">
        <f t="shared" si="312"/>
        <v>0</v>
      </c>
      <c r="X266" s="158" t="str">
        <f t="shared" si="313"/>
        <v>0</v>
      </c>
      <c r="Y266" s="158" t="str">
        <f t="shared" si="313"/>
        <v>0</v>
      </c>
      <c r="Z266" s="158" t="str">
        <f t="shared" si="313"/>
        <v>0</v>
      </c>
      <c r="AA266" s="159" t="str">
        <f t="shared" si="313"/>
        <v>1</v>
      </c>
      <c r="AB266" s="161" t="str">
        <f t="shared" si="313"/>
        <v>1</v>
      </c>
      <c r="AC266" s="161" t="str">
        <f t="shared" si="313"/>
        <v>0</v>
      </c>
      <c r="AD266" s="158" t="str">
        <f t="shared" si="313"/>
        <v>1</v>
      </c>
      <c r="AE266" s="159" t="str">
        <f t="shared" si="313"/>
        <v>1</v>
      </c>
      <c r="AF266" s="367" t="str">
        <f t="shared" si="314"/>
        <v>0</v>
      </c>
      <c r="AG266" s="162" t="str">
        <f t="shared" si="314"/>
        <v>0</v>
      </c>
      <c r="AH266" s="163" t="str">
        <f t="shared" si="314"/>
        <v>0</v>
      </c>
      <c r="AI266" s="165" t="str">
        <f t="shared" si="314"/>
        <v>0</v>
      </c>
      <c r="AJ266" s="164" t="str">
        <f t="shared" si="314"/>
        <v>0</v>
      </c>
      <c r="AK266" s="164" t="str">
        <f t="shared" si="314"/>
        <v>0</v>
      </c>
      <c r="AL266" s="289" t="str">
        <f t="shared" si="314"/>
        <v>0</v>
      </c>
      <c r="AM266" s="165" t="str">
        <f t="shared" si="314"/>
        <v>0</v>
      </c>
      <c r="AN266" s="230" t="str">
        <f t="shared" si="315"/>
        <v>1</v>
      </c>
      <c r="AO266" s="230" t="str">
        <f t="shared" si="315"/>
        <v>1</v>
      </c>
      <c r="AP266" s="230" t="str">
        <f t="shared" si="315"/>
        <v>0</v>
      </c>
      <c r="AQ266" s="231" t="str">
        <f t="shared" si="315"/>
        <v>0</v>
      </c>
      <c r="AR266" s="230" t="str">
        <f t="shared" si="315"/>
        <v>1</v>
      </c>
      <c r="AS266" s="230" t="str">
        <f t="shared" si="315"/>
        <v>0</v>
      </c>
      <c r="AT266" s="230" t="str">
        <f t="shared" si="315"/>
        <v>0</v>
      </c>
      <c r="AU266" s="231" t="str">
        <f t="shared" si="315"/>
        <v>0</v>
      </c>
      <c r="AV266" s="230" t="str">
        <f t="shared" si="316"/>
        <v>0</v>
      </c>
      <c r="AW266" s="232" t="str">
        <f t="shared" si="316"/>
        <v>0</v>
      </c>
      <c r="AX266" s="232" t="str">
        <f t="shared" si="316"/>
        <v>0</v>
      </c>
      <c r="AY266" s="233" t="str">
        <f t="shared" si="316"/>
        <v>0</v>
      </c>
      <c r="AZ266" s="232" t="str">
        <f t="shared" si="316"/>
        <v>0</v>
      </c>
      <c r="BA266" s="232" t="str">
        <f t="shared" si="316"/>
        <v>0</v>
      </c>
      <c r="BB266" s="232" t="str">
        <f t="shared" si="316"/>
        <v>0</v>
      </c>
      <c r="BC266" s="233" t="str">
        <f t="shared" si="316"/>
        <v>0</v>
      </c>
      <c r="BD266" s="168" t="str">
        <f t="shared" si="317"/>
        <v>0</v>
      </c>
      <c r="BE266" s="168" t="str">
        <f t="shared" si="317"/>
        <v>0</v>
      </c>
      <c r="BF266" s="168" t="str">
        <f t="shared" si="317"/>
        <v>0</v>
      </c>
      <c r="BG266" s="169" t="str">
        <f t="shared" si="317"/>
        <v>0</v>
      </c>
      <c r="BH266" s="168" t="str">
        <f t="shared" si="317"/>
        <v>1</v>
      </c>
      <c r="BI266" s="168" t="str">
        <f t="shared" si="317"/>
        <v>1</v>
      </c>
      <c r="BJ266" s="168" t="str">
        <f t="shared" si="317"/>
        <v>0</v>
      </c>
      <c r="BK266" s="169" t="str">
        <f t="shared" si="317"/>
        <v>0</v>
      </c>
      <c r="BL266" s="168" t="str">
        <f t="shared" si="318"/>
        <v>0</v>
      </c>
      <c r="BM266" s="168" t="str">
        <f t="shared" si="318"/>
        <v>0</v>
      </c>
      <c r="BN266" s="168" t="str">
        <f t="shared" si="318"/>
        <v>0</v>
      </c>
      <c r="BO266" s="169" t="str">
        <f t="shared" si="318"/>
        <v>0</v>
      </c>
      <c r="BP266" s="168" t="str">
        <f t="shared" si="318"/>
        <v>0</v>
      </c>
      <c r="BQ266" s="168" t="str">
        <f t="shared" si="318"/>
        <v>1</v>
      </c>
      <c r="BR266" s="168" t="str">
        <f t="shared" si="318"/>
        <v>1</v>
      </c>
      <c r="BS266" s="169" t="str">
        <f t="shared" si="318"/>
        <v>0</v>
      </c>
      <c r="BT266" s="302" t="str">
        <f t="shared" si="319"/>
        <v>1</v>
      </c>
      <c r="BU266" s="302" t="str">
        <f t="shared" si="319"/>
        <v>0</v>
      </c>
      <c r="BV266" s="302" t="str">
        <f t="shared" si="319"/>
        <v>0</v>
      </c>
      <c r="BW266" s="303" t="str">
        <f t="shared" si="319"/>
        <v>1</v>
      </c>
      <c r="BX266" s="302" t="str">
        <f t="shared" si="319"/>
        <v>0</v>
      </c>
      <c r="BY266" s="302" t="str">
        <f t="shared" si="319"/>
        <v>0</v>
      </c>
      <c r="BZ266" s="302" t="str">
        <f t="shared" si="319"/>
        <v>0</v>
      </c>
      <c r="CA266" s="303" t="str">
        <f t="shared" si="319"/>
        <v>1</v>
      </c>
      <c r="CB266" s="164" t="str">
        <f t="shared" si="320"/>
        <v>0</v>
      </c>
      <c r="CC266" s="289" t="str">
        <f t="shared" si="320"/>
        <v>1</v>
      </c>
      <c r="CD266" s="340" t="str">
        <f t="shared" si="320"/>
        <v>0</v>
      </c>
      <c r="CE266" s="341" t="str">
        <f t="shared" si="320"/>
        <v>0</v>
      </c>
      <c r="CF266" s="340" t="str">
        <f t="shared" si="320"/>
        <v>0</v>
      </c>
      <c r="CG266" s="340" t="str">
        <f t="shared" si="320"/>
        <v>0</v>
      </c>
      <c r="CH266" s="340" t="str">
        <f t="shared" si="320"/>
        <v>0</v>
      </c>
      <c r="CI266" s="341" t="str">
        <f t="shared" si="320"/>
        <v>0</v>
      </c>
      <c r="CL266" s="32" t="str">
        <f t="shared" si="288"/>
        <v>9C1B</v>
      </c>
      <c r="CM266" s="285">
        <f t="shared" si="321"/>
        <v>200</v>
      </c>
      <c r="CN266" s="285">
        <f t="shared" si="322"/>
        <v>210</v>
      </c>
      <c r="CO266" s="142">
        <f t="shared" si="323"/>
        <v>64.8</v>
      </c>
      <c r="CP266" s="142">
        <f t="shared" si="324"/>
        <v>18.222222222222221</v>
      </c>
      <c r="CQ266" s="154">
        <f t="shared" si="289"/>
        <v>0</v>
      </c>
      <c r="CS266" s="170">
        <f t="shared" si="325"/>
        <v>9</v>
      </c>
      <c r="CT266" s="23">
        <f t="shared" si="326"/>
        <v>12</v>
      </c>
      <c r="CU266" s="171">
        <f t="shared" si="327"/>
        <v>1</v>
      </c>
      <c r="CV266" s="23">
        <f t="shared" si="328"/>
        <v>11</v>
      </c>
      <c r="CW266" s="172">
        <f t="shared" si="329"/>
        <v>0</v>
      </c>
      <c r="CX266" s="24">
        <f t="shared" si="330"/>
        <v>0</v>
      </c>
      <c r="CY266" s="267">
        <f t="shared" si="331"/>
        <v>12</v>
      </c>
      <c r="CZ266" s="268">
        <f t="shared" si="332"/>
        <v>8</v>
      </c>
      <c r="DA266" s="267">
        <f t="shared" si="333"/>
        <v>0</v>
      </c>
      <c r="DB266" s="268">
        <f t="shared" si="334"/>
        <v>0</v>
      </c>
      <c r="DC266" s="173">
        <f t="shared" si="335"/>
        <v>0</v>
      </c>
      <c r="DD266" s="26">
        <f t="shared" si="336"/>
        <v>12</v>
      </c>
      <c r="DE266" s="173">
        <f t="shared" si="337"/>
        <v>0</v>
      </c>
      <c r="DF266" s="26">
        <f t="shared" si="338"/>
        <v>6</v>
      </c>
      <c r="DG266" s="326">
        <f t="shared" si="339"/>
        <v>9</v>
      </c>
      <c r="DH266" s="327">
        <f t="shared" si="340"/>
        <v>1</v>
      </c>
      <c r="DI266" s="172">
        <f t="shared" si="341"/>
        <v>4</v>
      </c>
      <c r="DJ266" s="24">
        <f t="shared" si="342"/>
        <v>0</v>
      </c>
      <c r="DK266" s="172"/>
      <c r="DL266" s="19">
        <f t="shared" si="343"/>
        <v>156</v>
      </c>
      <c r="DM266" s="19">
        <f t="shared" si="344"/>
        <v>27</v>
      </c>
      <c r="DN266" s="174">
        <f t="shared" si="345"/>
        <v>0</v>
      </c>
      <c r="DO266" s="278">
        <f t="shared" si="346"/>
        <v>200</v>
      </c>
      <c r="DP266" s="278">
        <f t="shared" si="347"/>
        <v>0</v>
      </c>
      <c r="DQ266" s="20">
        <f t="shared" si="348"/>
        <v>12</v>
      </c>
      <c r="DR266" s="20">
        <f t="shared" si="349"/>
        <v>6</v>
      </c>
      <c r="DS266" s="337">
        <f t="shared" si="350"/>
        <v>145</v>
      </c>
      <c r="DT266" s="174">
        <f t="shared" si="351"/>
        <v>64</v>
      </c>
      <c r="DU266" s="172">
        <f t="shared" si="352"/>
        <v>145</v>
      </c>
    </row>
    <row r="267" spans="1:125">
      <c r="A267" s="408" t="s">
        <v>788</v>
      </c>
      <c r="B267" s="408" t="s">
        <v>789</v>
      </c>
      <c r="C267" s="154">
        <f t="shared" si="299"/>
        <v>17</v>
      </c>
      <c r="D267" s="167">
        <f t="shared" si="300"/>
        <v>68</v>
      </c>
      <c r="E267" s="166" t="str">
        <f t="shared" si="301"/>
        <v>9C</v>
      </c>
      <c r="F267" s="367" t="str">
        <f t="shared" si="302"/>
        <v>1B</v>
      </c>
      <c r="G267" s="367" t="str">
        <f t="shared" si="303"/>
        <v>06</v>
      </c>
      <c r="H267" s="367" t="str">
        <f t="shared" si="304"/>
        <v>C8</v>
      </c>
      <c r="I267" s="367" t="str">
        <f t="shared" si="305"/>
        <v>00</v>
      </c>
      <c r="J267" s="367" t="str">
        <f t="shared" si="306"/>
        <v>0D</v>
      </c>
      <c r="K267" s="367" t="str">
        <f t="shared" si="307"/>
        <v>06</v>
      </c>
      <c r="L267" s="367" t="str">
        <f t="shared" si="308"/>
        <v>98</v>
      </c>
      <c r="M267" s="367" t="str">
        <f t="shared" si="309"/>
        <v>4</v>
      </c>
      <c r="N267" s="367" t="str">
        <f t="shared" si="310"/>
        <v/>
      </c>
      <c r="O267" s="156" t="str">
        <f t="shared" si="311"/>
        <v/>
      </c>
      <c r="P267" s="157" t="str">
        <f t="shared" si="312"/>
        <v>1</v>
      </c>
      <c r="Q267" s="158" t="str">
        <f t="shared" si="312"/>
        <v>0</v>
      </c>
      <c r="R267" s="158" t="str">
        <f t="shared" si="312"/>
        <v>0</v>
      </c>
      <c r="S267" s="159" t="str">
        <f t="shared" si="312"/>
        <v>1</v>
      </c>
      <c r="T267" s="158" t="str">
        <f t="shared" si="312"/>
        <v>1</v>
      </c>
      <c r="U267" s="158" t="str">
        <f t="shared" si="312"/>
        <v>1</v>
      </c>
      <c r="V267" s="158" t="str">
        <f t="shared" si="312"/>
        <v>0</v>
      </c>
      <c r="W267" s="159" t="str">
        <f t="shared" si="312"/>
        <v>0</v>
      </c>
      <c r="X267" s="158" t="str">
        <f t="shared" si="313"/>
        <v>0</v>
      </c>
      <c r="Y267" s="158" t="str">
        <f t="shared" si="313"/>
        <v>0</v>
      </c>
      <c r="Z267" s="158" t="str">
        <f t="shared" si="313"/>
        <v>0</v>
      </c>
      <c r="AA267" s="159" t="str">
        <f t="shared" si="313"/>
        <v>1</v>
      </c>
      <c r="AB267" s="161" t="str">
        <f t="shared" si="313"/>
        <v>1</v>
      </c>
      <c r="AC267" s="161" t="str">
        <f t="shared" si="313"/>
        <v>0</v>
      </c>
      <c r="AD267" s="158" t="str">
        <f t="shared" si="313"/>
        <v>1</v>
      </c>
      <c r="AE267" s="159" t="str">
        <f t="shared" si="313"/>
        <v>1</v>
      </c>
      <c r="AF267" s="367" t="str">
        <f t="shared" si="314"/>
        <v>0</v>
      </c>
      <c r="AG267" s="162" t="str">
        <f t="shared" si="314"/>
        <v>0</v>
      </c>
      <c r="AH267" s="163" t="str">
        <f t="shared" si="314"/>
        <v>0</v>
      </c>
      <c r="AI267" s="165" t="str">
        <f t="shared" si="314"/>
        <v>0</v>
      </c>
      <c r="AJ267" s="164" t="str">
        <f t="shared" si="314"/>
        <v>0</v>
      </c>
      <c r="AK267" s="164" t="str">
        <f t="shared" si="314"/>
        <v>1</v>
      </c>
      <c r="AL267" s="289" t="str">
        <f t="shared" si="314"/>
        <v>1</v>
      </c>
      <c r="AM267" s="165" t="str">
        <f t="shared" si="314"/>
        <v>0</v>
      </c>
      <c r="AN267" s="230" t="str">
        <f t="shared" si="315"/>
        <v>1</v>
      </c>
      <c r="AO267" s="230" t="str">
        <f t="shared" si="315"/>
        <v>1</v>
      </c>
      <c r="AP267" s="230" t="str">
        <f t="shared" si="315"/>
        <v>0</v>
      </c>
      <c r="AQ267" s="231" t="str">
        <f t="shared" si="315"/>
        <v>0</v>
      </c>
      <c r="AR267" s="230" t="str">
        <f t="shared" si="315"/>
        <v>1</v>
      </c>
      <c r="AS267" s="230" t="str">
        <f t="shared" si="315"/>
        <v>0</v>
      </c>
      <c r="AT267" s="230" t="str">
        <f t="shared" si="315"/>
        <v>0</v>
      </c>
      <c r="AU267" s="231" t="str">
        <f t="shared" si="315"/>
        <v>0</v>
      </c>
      <c r="AV267" s="230" t="str">
        <f t="shared" si="316"/>
        <v>0</v>
      </c>
      <c r="AW267" s="232" t="str">
        <f t="shared" si="316"/>
        <v>0</v>
      </c>
      <c r="AX267" s="232" t="str">
        <f t="shared" si="316"/>
        <v>0</v>
      </c>
      <c r="AY267" s="233" t="str">
        <f t="shared" si="316"/>
        <v>0</v>
      </c>
      <c r="AZ267" s="232" t="str">
        <f t="shared" si="316"/>
        <v>0</v>
      </c>
      <c r="BA267" s="232" t="str">
        <f t="shared" si="316"/>
        <v>0</v>
      </c>
      <c r="BB267" s="232" t="str">
        <f t="shared" si="316"/>
        <v>0</v>
      </c>
      <c r="BC267" s="233" t="str">
        <f t="shared" si="316"/>
        <v>0</v>
      </c>
      <c r="BD267" s="168" t="str">
        <f t="shared" si="317"/>
        <v>0</v>
      </c>
      <c r="BE267" s="168" t="str">
        <f t="shared" si="317"/>
        <v>0</v>
      </c>
      <c r="BF267" s="168" t="str">
        <f t="shared" si="317"/>
        <v>0</v>
      </c>
      <c r="BG267" s="169" t="str">
        <f t="shared" si="317"/>
        <v>0</v>
      </c>
      <c r="BH267" s="168" t="str">
        <f t="shared" si="317"/>
        <v>1</v>
      </c>
      <c r="BI267" s="168" t="str">
        <f t="shared" si="317"/>
        <v>1</v>
      </c>
      <c r="BJ267" s="168" t="str">
        <f t="shared" si="317"/>
        <v>0</v>
      </c>
      <c r="BK267" s="169" t="str">
        <f t="shared" si="317"/>
        <v>1</v>
      </c>
      <c r="BL267" s="168" t="str">
        <f t="shared" si="318"/>
        <v>0</v>
      </c>
      <c r="BM267" s="168" t="str">
        <f t="shared" si="318"/>
        <v>0</v>
      </c>
      <c r="BN267" s="168" t="str">
        <f t="shared" si="318"/>
        <v>0</v>
      </c>
      <c r="BO267" s="169" t="str">
        <f t="shared" si="318"/>
        <v>0</v>
      </c>
      <c r="BP267" s="168" t="str">
        <f t="shared" si="318"/>
        <v>0</v>
      </c>
      <c r="BQ267" s="168" t="str">
        <f t="shared" si="318"/>
        <v>1</v>
      </c>
      <c r="BR267" s="168" t="str">
        <f t="shared" si="318"/>
        <v>1</v>
      </c>
      <c r="BS267" s="169" t="str">
        <f t="shared" si="318"/>
        <v>0</v>
      </c>
      <c r="BT267" s="302" t="str">
        <f t="shared" si="319"/>
        <v>1</v>
      </c>
      <c r="BU267" s="302" t="str">
        <f t="shared" si="319"/>
        <v>0</v>
      </c>
      <c r="BV267" s="302" t="str">
        <f t="shared" si="319"/>
        <v>0</v>
      </c>
      <c r="BW267" s="303" t="str">
        <f t="shared" si="319"/>
        <v>1</v>
      </c>
      <c r="BX267" s="302" t="str">
        <f t="shared" si="319"/>
        <v>1</v>
      </c>
      <c r="BY267" s="302" t="str">
        <f t="shared" si="319"/>
        <v>0</v>
      </c>
      <c r="BZ267" s="302" t="str">
        <f t="shared" si="319"/>
        <v>0</v>
      </c>
      <c r="CA267" s="303" t="str">
        <f t="shared" si="319"/>
        <v>0</v>
      </c>
      <c r="CB267" s="164" t="str">
        <f t="shared" si="320"/>
        <v>0</v>
      </c>
      <c r="CC267" s="289" t="str">
        <f t="shared" si="320"/>
        <v>1</v>
      </c>
      <c r="CD267" s="340" t="str">
        <f t="shared" si="320"/>
        <v>0</v>
      </c>
      <c r="CE267" s="341" t="str">
        <f t="shared" si="320"/>
        <v>0</v>
      </c>
      <c r="CF267" s="340" t="str">
        <f t="shared" si="320"/>
        <v>0</v>
      </c>
      <c r="CG267" s="340" t="str">
        <f t="shared" si="320"/>
        <v>0</v>
      </c>
      <c r="CH267" s="340" t="str">
        <f t="shared" si="320"/>
        <v>0</v>
      </c>
      <c r="CI267" s="341" t="str">
        <f t="shared" si="320"/>
        <v>0</v>
      </c>
      <c r="CL267" s="32" t="str">
        <f t="shared" si="288"/>
        <v>9C1B</v>
      </c>
      <c r="CM267" s="285">
        <f t="shared" si="321"/>
        <v>200</v>
      </c>
      <c r="CN267" s="285">
        <f t="shared" si="322"/>
        <v>210</v>
      </c>
      <c r="CO267" s="142">
        <f t="shared" si="323"/>
        <v>64.900000000000006</v>
      </c>
      <c r="CP267" s="142">
        <f t="shared" si="324"/>
        <v>18.277777777777782</v>
      </c>
      <c r="CQ267" s="154">
        <f t="shared" si="289"/>
        <v>3</v>
      </c>
      <c r="CS267" s="170">
        <f t="shared" si="325"/>
        <v>9</v>
      </c>
      <c r="CT267" s="23">
        <f t="shared" si="326"/>
        <v>12</v>
      </c>
      <c r="CU267" s="171">
        <f t="shared" si="327"/>
        <v>1</v>
      </c>
      <c r="CV267" s="23">
        <f t="shared" si="328"/>
        <v>11</v>
      </c>
      <c r="CW267" s="172">
        <f t="shared" si="329"/>
        <v>0</v>
      </c>
      <c r="CX267" s="24">
        <f t="shared" si="330"/>
        <v>6</v>
      </c>
      <c r="CY267" s="267">
        <f t="shared" si="331"/>
        <v>12</v>
      </c>
      <c r="CZ267" s="268">
        <f t="shared" si="332"/>
        <v>8</v>
      </c>
      <c r="DA267" s="267">
        <f t="shared" si="333"/>
        <v>0</v>
      </c>
      <c r="DB267" s="268">
        <f t="shared" si="334"/>
        <v>0</v>
      </c>
      <c r="DC267" s="173">
        <f t="shared" si="335"/>
        <v>0</v>
      </c>
      <c r="DD267" s="26">
        <f t="shared" si="336"/>
        <v>13</v>
      </c>
      <c r="DE267" s="173">
        <f t="shared" si="337"/>
        <v>0</v>
      </c>
      <c r="DF267" s="26">
        <f t="shared" si="338"/>
        <v>6</v>
      </c>
      <c r="DG267" s="326">
        <f t="shared" si="339"/>
        <v>9</v>
      </c>
      <c r="DH267" s="327">
        <f t="shared" si="340"/>
        <v>8</v>
      </c>
      <c r="DI267" s="172">
        <f t="shared" si="341"/>
        <v>4</v>
      </c>
      <c r="DJ267" s="24">
        <f t="shared" si="342"/>
        <v>0</v>
      </c>
      <c r="DK267" s="172"/>
      <c r="DL267" s="19">
        <f t="shared" si="343"/>
        <v>156</v>
      </c>
      <c r="DM267" s="19">
        <f t="shared" si="344"/>
        <v>27</v>
      </c>
      <c r="DN267" s="174">
        <f t="shared" si="345"/>
        <v>6</v>
      </c>
      <c r="DO267" s="278">
        <f t="shared" si="346"/>
        <v>200</v>
      </c>
      <c r="DP267" s="278">
        <f t="shared" si="347"/>
        <v>0</v>
      </c>
      <c r="DQ267" s="20">
        <f t="shared" si="348"/>
        <v>13</v>
      </c>
      <c r="DR267" s="20">
        <f t="shared" si="349"/>
        <v>6</v>
      </c>
      <c r="DS267" s="337">
        <f t="shared" si="350"/>
        <v>152</v>
      </c>
      <c r="DT267" s="174">
        <f t="shared" si="351"/>
        <v>64</v>
      </c>
      <c r="DU267" s="172">
        <f t="shared" si="352"/>
        <v>152</v>
      </c>
    </row>
    <row r="268" spans="1:125">
      <c r="A268" s="408" t="s">
        <v>790</v>
      </c>
      <c r="B268" s="408" t="s">
        <v>791</v>
      </c>
      <c r="C268" s="154">
        <f t="shared" si="299"/>
        <v>17</v>
      </c>
      <c r="D268" s="167">
        <f t="shared" si="300"/>
        <v>68</v>
      </c>
      <c r="E268" s="166" t="str">
        <f t="shared" si="301"/>
        <v>9C</v>
      </c>
      <c r="F268" s="367" t="str">
        <f t="shared" si="302"/>
        <v>1B</v>
      </c>
      <c r="G268" s="367" t="str">
        <f t="shared" si="303"/>
        <v>08</v>
      </c>
      <c r="H268" s="367" t="str">
        <f t="shared" si="304"/>
        <v>C8</v>
      </c>
      <c r="I268" s="367" t="str">
        <f t="shared" si="305"/>
        <v>00</v>
      </c>
      <c r="J268" s="367" t="str">
        <f t="shared" si="306"/>
        <v>0E</v>
      </c>
      <c r="K268" s="367" t="str">
        <f t="shared" si="307"/>
        <v>06</v>
      </c>
      <c r="L268" s="367" t="str">
        <f t="shared" si="308"/>
        <v>9B</v>
      </c>
      <c r="M268" s="367" t="str">
        <f t="shared" si="309"/>
        <v>4</v>
      </c>
      <c r="N268" s="367" t="str">
        <f t="shared" si="310"/>
        <v/>
      </c>
      <c r="O268" s="156" t="str">
        <f t="shared" si="311"/>
        <v/>
      </c>
      <c r="P268" s="157" t="str">
        <f t="shared" si="312"/>
        <v>1</v>
      </c>
      <c r="Q268" s="158" t="str">
        <f t="shared" si="312"/>
        <v>0</v>
      </c>
      <c r="R268" s="158" t="str">
        <f t="shared" si="312"/>
        <v>0</v>
      </c>
      <c r="S268" s="159" t="str">
        <f t="shared" si="312"/>
        <v>1</v>
      </c>
      <c r="T268" s="158" t="str">
        <f t="shared" si="312"/>
        <v>1</v>
      </c>
      <c r="U268" s="158" t="str">
        <f t="shared" si="312"/>
        <v>1</v>
      </c>
      <c r="V268" s="158" t="str">
        <f t="shared" si="312"/>
        <v>0</v>
      </c>
      <c r="W268" s="159" t="str">
        <f t="shared" si="312"/>
        <v>0</v>
      </c>
      <c r="X268" s="158" t="str">
        <f t="shared" si="313"/>
        <v>0</v>
      </c>
      <c r="Y268" s="158" t="str">
        <f t="shared" si="313"/>
        <v>0</v>
      </c>
      <c r="Z268" s="158" t="str">
        <f t="shared" si="313"/>
        <v>0</v>
      </c>
      <c r="AA268" s="159" t="str">
        <f t="shared" si="313"/>
        <v>1</v>
      </c>
      <c r="AB268" s="161" t="str">
        <f t="shared" si="313"/>
        <v>1</v>
      </c>
      <c r="AC268" s="161" t="str">
        <f t="shared" si="313"/>
        <v>0</v>
      </c>
      <c r="AD268" s="158" t="str">
        <f t="shared" si="313"/>
        <v>1</v>
      </c>
      <c r="AE268" s="159" t="str">
        <f t="shared" si="313"/>
        <v>1</v>
      </c>
      <c r="AF268" s="367" t="str">
        <f t="shared" si="314"/>
        <v>0</v>
      </c>
      <c r="AG268" s="162" t="str">
        <f t="shared" si="314"/>
        <v>0</v>
      </c>
      <c r="AH268" s="163" t="str">
        <f t="shared" si="314"/>
        <v>0</v>
      </c>
      <c r="AI268" s="165" t="str">
        <f t="shared" si="314"/>
        <v>0</v>
      </c>
      <c r="AJ268" s="164" t="str">
        <f t="shared" si="314"/>
        <v>1</v>
      </c>
      <c r="AK268" s="164" t="str">
        <f t="shared" si="314"/>
        <v>0</v>
      </c>
      <c r="AL268" s="289" t="str">
        <f t="shared" si="314"/>
        <v>0</v>
      </c>
      <c r="AM268" s="165" t="str">
        <f t="shared" si="314"/>
        <v>0</v>
      </c>
      <c r="AN268" s="230" t="str">
        <f t="shared" si="315"/>
        <v>1</v>
      </c>
      <c r="AO268" s="230" t="str">
        <f t="shared" si="315"/>
        <v>1</v>
      </c>
      <c r="AP268" s="230" t="str">
        <f t="shared" si="315"/>
        <v>0</v>
      </c>
      <c r="AQ268" s="231" t="str">
        <f t="shared" si="315"/>
        <v>0</v>
      </c>
      <c r="AR268" s="230" t="str">
        <f t="shared" si="315"/>
        <v>1</v>
      </c>
      <c r="AS268" s="230" t="str">
        <f t="shared" si="315"/>
        <v>0</v>
      </c>
      <c r="AT268" s="230" t="str">
        <f t="shared" si="315"/>
        <v>0</v>
      </c>
      <c r="AU268" s="231" t="str">
        <f t="shared" si="315"/>
        <v>0</v>
      </c>
      <c r="AV268" s="230" t="str">
        <f t="shared" si="316"/>
        <v>0</v>
      </c>
      <c r="AW268" s="232" t="str">
        <f t="shared" si="316"/>
        <v>0</v>
      </c>
      <c r="AX268" s="232" t="str">
        <f t="shared" si="316"/>
        <v>0</v>
      </c>
      <c r="AY268" s="233" t="str">
        <f t="shared" si="316"/>
        <v>0</v>
      </c>
      <c r="AZ268" s="232" t="str">
        <f t="shared" si="316"/>
        <v>0</v>
      </c>
      <c r="BA268" s="232" t="str">
        <f t="shared" si="316"/>
        <v>0</v>
      </c>
      <c r="BB268" s="232" t="str">
        <f t="shared" si="316"/>
        <v>0</v>
      </c>
      <c r="BC268" s="233" t="str">
        <f t="shared" si="316"/>
        <v>0</v>
      </c>
      <c r="BD268" s="168" t="str">
        <f t="shared" si="317"/>
        <v>0</v>
      </c>
      <c r="BE268" s="168" t="str">
        <f t="shared" si="317"/>
        <v>0</v>
      </c>
      <c r="BF268" s="168" t="str">
        <f t="shared" si="317"/>
        <v>0</v>
      </c>
      <c r="BG268" s="169" t="str">
        <f t="shared" si="317"/>
        <v>0</v>
      </c>
      <c r="BH268" s="168" t="str">
        <f t="shared" si="317"/>
        <v>1</v>
      </c>
      <c r="BI268" s="168" t="str">
        <f t="shared" si="317"/>
        <v>1</v>
      </c>
      <c r="BJ268" s="168" t="str">
        <f t="shared" si="317"/>
        <v>1</v>
      </c>
      <c r="BK268" s="169" t="str">
        <f t="shared" si="317"/>
        <v>0</v>
      </c>
      <c r="BL268" s="168" t="str">
        <f t="shared" si="318"/>
        <v>0</v>
      </c>
      <c r="BM268" s="168" t="str">
        <f t="shared" si="318"/>
        <v>0</v>
      </c>
      <c r="BN268" s="168" t="str">
        <f t="shared" si="318"/>
        <v>0</v>
      </c>
      <c r="BO268" s="169" t="str">
        <f t="shared" si="318"/>
        <v>0</v>
      </c>
      <c r="BP268" s="168" t="str">
        <f t="shared" si="318"/>
        <v>0</v>
      </c>
      <c r="BQ268" s="168" t="str">
        <f t="shared" si="318"/>
        <v>1</v>
      </c>
      <c r="BR268" s="168" t="str">
        <f t="shared" si="318"/>
        <v>1</v>
      </c>
      <c r="BS268" s="169" t="str">
        <f t="shared" si="318"/>
        <v>0</v>
      </c>
      <c r="BT268" s="302" t="str">
        <f t="shared" si="319"/>
        <v>1</v>
      </c>
      <c r="BU268" s="302" t="str">
        <f t="shared" si="319"/>
        <v>0</v>
      </c>
      <c r="BV268" s="302" t="str">
        <f t="shared" si="319"/>
        <v>0</v>
      </c>
      <c r="BW268" s="303" t="str">
        <f t="shared" si="319"/>
        <v>1</v>
      </c>
      <c r="BX268" s="302" t="str">
        <f t="shared" si="319"/>
        <v>1</v>
      </c>
      <c r="BY268" s="302" t="str">
        <f t="shared" si="319"/>
        <v>0</v>
      </c>
      <c r="BZ268" s="302" t="str">
        <f t="shared" si="319"/>
        <v>1</v>
      </c>
      <c r="CA268" s="303" t="str">
        <f t="shared" si="319"/>
        <v>1</v>
      </c>
      <c r="CB268" s="164" t="str">
        <f t="shared" si="320"/>
        <v>0</v>
      </c>
      <c r="CC268" s="289" t="str">
        <f t="shared" si="320"/>
        <v>1</v>
      </c>
      <c r="CD268" s="340" t="str">
        <f t="shared" si="320"/>
        <v>0</v>
      </c>
      <c r="CE268" s="341" t="str">
        <f t="shared" si="320"/>
        <v>0</v>
      </c>
      <c r="CF268" s="340" t="str">
        <f t="shared" si="320"/>
        <v>0</v>
      </c>
      <c r="CG268" s="340" t="str">
        <f t="shared" si="320"/>
        <v>0</v>
      </c>
      <c r="CH268" s="340" t="str">
        <f t="shared" si="320"/>
        <v>0</v>
      </c>
      <c r="CI268" s="341" t="str">
        <f t="shared" si="320"/>
        <v>0</v>
      </c>
      <c r="CL268" s="32" t="str">
        <f t="shared" ref="CL268:CL331" si="353">MID(B268,$C$7,4)</f>
        <v>9C1B</v>
      </c>
      <c r="CM268" s="285">
        <f t="shared" si="321"/>
        <v>200</v>
      </c>
      <c r="CN268" s="285">
        <f t="shared" si="322"/>
        <v>210</v>
      </c>
      <c r="CO268" s="142">
        <f t="shared" si="323"/>
        <v>65</v>
      </c>
      <c r="CP268" s="142">
        <f t="shared" si="324"/>
        <v>18.333333333333332</v>
      </c>
      <c r="CQ268" s="154">
        <f t="shared" ref="CQ268:CQ331" si="354">CX268/2</f>
        <v>4</v>
      </c>
      <c r="CS268" s="170">
        <f t="shared" si="325"/>
        <v>9</v>
      </c>
      <c r="CT268" s="23">
        <f t="shared" si="326"/>
        <v>12</v>
      </c>
      <c r="CU268" s="171">
        <f t="shared" si="327"/>
        <v>1</v>
      </c>
      <c r="CV268" s="23">
        <f t="shared" si="328"/>
        <v>11</v>
      </c>
      <c r="CW268" s="172">
        <f t="shared" si="329"/>
        <v>0</v>
      </c>
      <c r="CX268" s="24">
        <f t="shared" si="330"/>
        <v>8</v>
      </c>
      <c r="CY268" s="267">
        <f t="shared" si="331"/>
        <v>12</v>
      </c>
      <c r="CZ268" s="268">
        <f t="shared" si="332"/>
        <v>8</v>
      </c>
      <c r="DA268" s="267">
        <f t="shared" si="333"/>
        <v>0</v>
      </c>
      <c r="DB268" s="268">
        <f t="shared" si="334"/>
        <v>0</v>
      </c>
      <c r="DC268" s="173">
        <f t="shared" si="335"/>
        <v>0</v>
      </c>
      <c r="DD268" s="26">
        <f t="shared" si="336"/>
        <v>14</v>
      </c>
      <c r="DE268" s="173">
        <f t="shared" si="337"/>
        <v>0</v>
      </c>
      <c r="DF268" s="26">
        <f t="shared" si="338"/>
        <v>6</v>
      </c>
      <c r="DG268" s="326">
        <f t="shared" si="339"/>
        <v>9</v>
      </c>
      <c r="DH268" s="327">
        <f t="shared" si="340"/>
        <v>11</v>
      </c>
      <c r="DI268" s="172">
        <f t="shared" si="341"/>
        <v>4</v>
      </c>
      <c r="DJ268" s="24">
        <f t="shared" si="342"/>
        <v>0</v>
      </c>
      <c r="DK268" s="172"/>
      <c r="DL268" s="19">
        <f t="shared" si="343"/>
        <v>156</v>
      </c>
      <c r="DM268" s="19">
        <f t="shared" si="344"/>
        <v>27</v>
      </c>
      <c r="DN268" s="174">
        <f t="shared" si="345"/>
        <v>8</v>
      </c>
      <c r="DO268" s="278">
        <f t="shared" si="346"/>
        <v>200</v>
      </c>
      <c r="DP268" s="278">
        <f t="shared" si="347"/>
        <v>0</v>
      </c>
      <c r="DQ268" s="20">
        <f t="shared" si="348"/>
        <v>14</v>
      </c>
      <c r="DR268" s="20">
        <f t="shared" si="349"/>
        <v>6</v>
      </c>
      <c r="DS268" s="337">
        <f t="shared" si="350"/>
        <v>155</v>
      </c>
      <c r="DT268" s="174">
        <f t="shared" si="351"/>
        <v>64</v>
      </c>
      <c r="DU268" s="172">
        <f t="shared" si="352"/>
        <v>155</v>
      </c>
    </row>
    <row r="269" spans="1:125">
      <c r="A269" s="408" t="s">
        <v>792</v>
      </c>
      <c r="B269" s="408" t="s">
        <v>793</v>
      </c>
      <c r="C269" s="154">
        <f t="shared" si="299"/>
        <v>17</v>
      </c>
      <c r="D269" s="167">
        <f t="shared" si="300"/>
        <v>68</v>
      </c>
      <c r="E269" s="166" t="str">
        <f t="shared" si="301"/>
        <v>9C</v>
      </c>
      <c r="F269" s="367" t="str">
        <f t="shared" si="302"/>
        <v>1B</v>
      </c>
      <c r="G269" s="367" t="str">
        <f t="shared" si="303"/>
        <v>0A</v>
      </c>
      <c r="H269" s="367" t="str">
        <f t="shared" si="304"/>
        <v>C8</v>
      </c>
      <c r="I269" s="367" t="str">
        <f t="shared" si="305"/>
        <v>00</v>
      </c>
      <c r="J269" s="367" t="str">
        <f t="shared" si="306"/>
        <v>0F</v>
      </c>
      <c r="K269" s="367" t="str">
        <f t="shared" si="307"/>
        <v>06</v>
      </c>
      <c r="L269" s="367" t="str">
        <f t="shared" si="308"/>
        <v>9E</v>
      </c>
      <c r="M269" s="367" t="str">
        <f t="shared" si="309"/>
        <v>4</v>
      </c>
      <c r="N269" s="367" t="str">
        <f t="shared" si="310"/>
        <v/>
      </c>
      <c r="O269" s="156" t="str">
        <f t="shared" si="311"/>
        <v/>
      </c>
      <c r="P269" s="157" t="str">
        <f t="shared" si="312"/>
        <v>1</v>
      </c>
      <c r="Q269" s="158" t="str">
        <f t="shared" si="312"/>
        <v>0</v>
      </c>
      <c r="R269" s="158" t="str">
        <f t="shared" si="312"/>
        <v>0</v>
      </c>
      <c r="S269" s="159" t="str">
        <f t="shared" si="312"/>
        <v>1</v>
      </c>
      <c r="T269" s="158" t="str">
        <f t="shared" si="312"/>
        <v>1</v>
      </c>
      <c r="U269" s="158" t="str">
        <f t="shared" si="312"/>
        <v>1</v>
      </c>
      <c r="V269" s="158" t="str">
        <f t="shared" si="312"/>
        <v>0</v>
      </c>
      <c r="W269" s="159" t="str">
        <f t="shared" si="312"/>
        <v>0</v>
      </c>
      <c r="X269" s="158" t="str">
        <f t="shared" si="313"/>
        <v>0</v>
      </c>
      <c r="Y269" s="158" t="str">
        <f t="shared" si="313"/>
        <v>0</v>
      </c>
      <c r="Z269" s="158" t="str">
        <f t="shared" si="313"/>
        <v>0</v>
      </c>
      <c r="AA269" s="159" t="str">
        <f t="shared" si="313"/>
        <v>1</v>
      </c>
      <c r="AB269" s="161" t="str">
        <f t="shared" si="313"/>
        <v>1</v>
      </c>
      <c r="AC269" s="161" t="str">
        <f t="shared" si="313"/>
        <v>0</v>
      </c>
      <c r="AD269" s="158" t="str">
        <f t="shared" si="313"/>
        <v>1</v>
      </c>
      <c r="AE269" s="159" t="str">
        <f t="shared" si="313"/>
        <v>1</v>
      </c>
      <c r="AF269" s="367" t="str">
        <f t="shared" si="314"/>
        <v>0</v>
      </c>
      <c r="AG269" s="162" t="str">
        <f t="shared" si="314"/>
        <v>0</v>
      </c>
      <c r="AH269" s="163" t="str">
        <f t="shared" si="314"/>
        <v>0</v>
      </c>
      <c r="AI269" s="165" t="str">
        <f t="shared" si="314"/>
        <v>0</v>
      </c>
      <c r="AJ269" s="164" t="str">
        <f t="shared" si="314"/>
        <v>1</v>
      </c>
      <c r="AK269" s="164" t="str">
        <f t="shared" si="314"/>
        <v>0</v>
      </c>
      <c r="AL269" s="289" t="str">
        <f t="shared" si="314"/>
        <v>1</v>
      </c>
      <c r="AM269" s="165" t="str">
        <f t="shared" si="314"/>
        <v>0</v>
      </c>
      <c r="AN269" s="230" t="str">
        <f t="shared" si="315"/>
        <v>1</v>
      </c>
      <c r="AO269" s="230" t="str">
        <f t="shared" si="315"/>
        <v>1</v>
      </c>
      <c r="AP269" s="230" t="str">
        <f t="shared" si="315"/>
        <v>0</v>
      </c>
      <c r="AQ269" s="231" t="str">
        <f t="shared" si="315"/>
        <v>0</v>
      </c>
      <c r="AR269" s="230" t="str">
        <f t="shared" si="315"/>
        <v>1</v>
      </c>
      <c r="AS269" s="230" t="str">
        <f t="shared" si="315"/>
        <v>0</v>
      </c>
      <c r="AT269" s="230" t="str">
        <f t="shared" si="315"/>
        <v>0</v>
      </c>
      <c r="AU269" s="231" t="str">
        <f t="shared" si="315"/>
        <v>0</v>
      </c>
      <c r="AV269" s="230" t="str">
        <f t="shared" si="316"/>
        <v>0</v>
      </c>
      <c r="AW269" s="232" t="str">
        <f t="shared" si="316"/>
        <v>0</v>
      </c>
      <c r="AX269" s="232" t="str">
        <f t="shared" si="316"/>
        <v>0</v>
      </c>
      <c r="AY269" s="233" t="str">
        <f t="shared" si="316"/>
        <v>0</v>
      </c>
      <c r="AZ269" s="232" t="str">
        <f t="shared" si="316"/>
        <v>0</v>
      </c>
      <c r="BA269" s="232" t="str">
        <f t="shared" si="316"/>
        <v>0</v>
      </c>
      <c r="BB269" s="232" t="str">
        <f t="shared" si="316"/>
        <v>0</v>
      </c>
      <c r="BC269" s="233" t="str">
        <f t="shared" si="316"/>
        <v>0</v>
      </c>
      <c r="BD269" s="168" t="str">
        <f t="shared" si="317"/>
        <v>0</v>
      </c>
      <c r="BE269" s="168" t="str">
        <f t="shared" si="317"/>
        <v>0</v>
      </c>
      <c r="BF269" s="168" t="str">
        <f t="shared" si="317"/>
        <v>0</v>
      </c>
      <c r="BG269" s="169" t="str">
        <f t="shared" si="317"/>
        <v>0</v>
      </c>
      <c r="BH269" s="168" t="str">
        <f t="shared" si="317"/>
        <v>1</v>
      </c>
      <c r="BI269" s="168" t="str">
        <f t="shared" si="317"/>
        <v>1</v>
      </c>
      <c r="BJ269" s="168" t="str">
        <f t="shared" si="317"/>
        <v>1</v>
      </c>
      <c r="BK269" s="169" t="str">
        <f t="shared" si="317"/>
        <v>1</v>
      </c>
      <c r="BL269" s="168" t="str">
        <f t="shared" si="318"/>
        <v>0</v>
      </c>
      <c r="BM269" s="168" t="str">
        <f t="shared" si="318"/>
        <v>0</v>
      </c>
      <c r="BN269" s="168" t="str">
        <f t="shared" si="318"/>
        <v>0</v>
      </c>
      <c r="BO269" s="169" t="str">
        <f t="shared" si="318"/>
        <v>0</v>
      </c>
      <c r="BP269" s="168" t="str">
        <f t="shared" si="318"/>
        <v>0</v>
      </c>
      <c r="BQ269" s="168" t="str">
        <f t="shared" si="318"/>
        <v>1</v>
      </c>
      <c r="BR269" s="168" t="str">
        <f t="shared" si="318"/>
        <v>1</v>
      </c>
      <c r="BS269" s="169" t="str">
        <f t="shared" si="318"/>
        <v>0</v>
      </c>
      <c r="BT269" s="302" t="str">
        <f t="shared" si="319"/>
        <v>1</v>
      </c>
      <c r="BU269" s="302" t="str">
        <f t="shared" si="319"/>
        <v>0</v>
      </c>
      <c r="BV269" s="302" t="str">
        <f t="shared" si="319"/>
        <v>0</v>
      </c>
      <c r="BW269" s="303" t="str">
        <f t="shared" si="319"/>
        <v>1</v>
      </c>
      <c r="BX269" s="302" t="str">
        <f t="shared" si="319"/>
        <v>1</v>
      </c>
      <c r="BY269" s="302" t="str">
        <f t="shared" si="319"/>
        <v>1</v>
      </c>
      <c r="BZ269" s="302" t="str">
        <f t="shared" si="319"/>
        <v>1</v>
      </c>
      <c r="CA269" s="303" t="str">
        <f t="shared" si="319"/>
        <v>0</v>
      </c>
      <c r="CB269" s="164" t="str">
        <f t="shared" si="320"/>
        <v>0</v>
      </c>
      <c r="CC269" s="289" t="str">
        <f t="shared" si="320"/>
        <v>1</v>
      </c>
      <c r="CD269" s="340" t="str">
        <f t="shared" si="320"/>
        <v>0</v>
      </c>
      <c r="CE269" s="341" t="str">
        <f t="shared" si="320"/>
        <v>0</v>
      </c>
      <c r="CF269" s="340" t="str">
        <f t="shared" si="320"/>
        <v>0</v>
      </c>
      <c r="CG269" s="340" t="str">
        <f t="shared" si="320"/>
        <v>0</v>
      </c>
      <c r="CH269" s="340" t="str">
        <f t="shared" si="320"/>
        <v>0</v>
      </c>
      <c r="CI269" s="341" t="str">
        <f t="shared" si="320"/>
        <v>0</v>
      </c>
      <c r="CL269" s="32" t="str">
        <f t="shared" si="353"/>
        <v>9C1B</v>
      </c>
      <c r="CM269" s="285">
        <f t="shared" si="321"/>
        <v>200</v>
      </c>
      <c r="CN269" s="285">
        <f t="shared" si="322"/>
        <v>210</v>
      </c>
      <c r="CO269" s="142">
        <f t="shared" si="323"/>
        <v>65.099999999999994</v>
      </c>
      <c r="CP269" s="142">
        <f t="shared" si="324"/>
        <v>18.388888888888886</v>
      </c>
      <c r="CQ269" s="154">
        <f t="shared" si="354"/>
        <v>5</v>
      </c>
      <c r="CS269" s="170">
        <f t="shared" si="325"/>
        <v>9</v>
      </c>
      <c r="CT269" s="23">
        <f t="shared" si="326"/>
        <v>12</v>
      </c>
      <c r="CU269" s="171">
        <f t="shared" si="327"/>
        <v>1</v>
      </c>
      <c r="CV269" s="23">
        <f t="shared" si="328"/>
        <v>11</v>
      </c>
      <c r="CW269" s="172">
        <f t="shared" si="329"/>
        <v>0</v>
      </c>
      <c r="CX269" s="24">
        <f t="shared" si="330"/>
        <v>10</v>
      </c>
      <c r="CY269" s="267">
        <f t="shared" si="331"/>
        <v>12</v>
      </c>
      <c r="CZ269" s="268">
        <f t="shared" si="332"/>
        <v>8</v>
      </c>
      <c r="DA269" s="267">
        <f t="shared" si="333"/>
        <v>0</v>
      </c>
      <c r="DB269" s="268">
        <f t="shared" si="334"/>
        <v>0</v>
      </c>
      <c r="DC269" s="173">
        <f t="shared" si="335"/>
        <v>0</v>
      </c>
      <c r="DD269" s="26">
        <f t="shared" si="336"/>
        <v>15</v>
      </c>
      <c r="DE269" s="173">
        <f t="shared" si="337"/>
        <v>0</v>
      </c>
      <c r="DF269" s="26">
        <f t="shared" si="338"/>
        <v>6</v>
      </c>
      <c r="DG269" s="326">
        <f t="shared" si="339"/>
        <v>9</v>
      </c>
      <c r="DH269" s="327">
        <f t="shared" si="340"/>
        <v>14</v>
      </c>
      <c r="DI269" s="172">
        <f t="shared" si="341"/>
        <v>4</v>
      </c>
      <c r="DJ269" s="24">
        <f t="shared" si="342"/>
        <v>0</v>
      </c>
      <c r="DK269" s="172"/>
      <c r="DL269" s="19">
        <f t="shared" si="343"/>
        <v>156</v>
      </c>
      <c r="DM269" s="19">
        <f t="shared" si="344"/>
        <v>27</v>
      </c>
      <c r="DN269" s="174">
        <f t="shared" si="345"/>
        <v>10</v>
      </c>
      <c r="DO269" s="278">
        <f t="shared" si="346"/>
        <v>200</v>
      </c>
      <c r="DP269" s="278">
        <f t="shared" si="347"/>
        <v>0</v>
      </c>
      <c r="DQ269" s="20">
        <f t="shared" si="348"/>
        <v>15</v>
      </c>
      <c r="DR269" s="20">
        <f t="shared" si="349"/>
        <v>6</v>
      </c>
      <c r="DS269" s="337">
        <f t="shared" si="350"/>
        <v>158</v>
      </c>
      <c r="DT269" s="174">
        <f t="shared" si="351"/>
        <v>64</v>
      </c>
      <c r="DU269" s="172">
        <f t="shared" si="352"/>
        <v>158</v>
      </c>
    </row>
    <row r="270" spans="1:125">
      <c r="A270" s="408" t="s">
        <v>794</v>
      </c>
      <c r="B270" s="408" t="s">
        <v>795</v>
      </c>
      <c r="C270" s="154">
        <f t="shared" si="299"/>
        <v>17</v>
      </c>
      <c r="D270" s="167">
        <f t="shared" si="300"/>
        <v>68</v>
      </c>
      <c r="E270" s="166" t="str">
        <f t="shared" si="301"/>
        <v>9C</v>
      </c>
      <c r="F270" s="367" t="str">
        <f t="shared" si="302"/>
        <v>1B</v>
      </c>
      <c r="G270" s="367" t="str">
        <f t="shared" si="303"/>
        <v>0C</v>
      </c>
      <c r="H270" s="367" t="str">
        <f t="shared" si="304"/>
        <v>C8</v>
      </c>
      <c r="I270" s="367" t="str">
        <f t="shared" si="305"/>
        <v>00</v>
      </c>
      <c r="J270" s="367" t="str">
        <f t="shared" si="306"/>
        <v>11</v>
      </c>
      <c r="K270" s="367" t="str">
        <f t="shared" si="307"/>
        <v>06</v>
      </c>
      <c r="L270" s="367" t="str">
        <f t="shared" si="308"/>
        <v>A2</v>
      </c>
      <c r="M270" s="367" t="str">
        <f t="shared" si="309"/>
        <v>4</v>
      </c>
      <c r="N270" s="367" t="str">
        <f t="shared" si="310"/>
        <v/>
      </c>
      <c r="O270" s="156" t="str">
        <f t="shared" si="311"/>
        <v/>
      </c>
      <c r="P270" s="157" t="str">
        <f t="shared" si="312"/>
        <v>1</v>
      </c>
      <c r="Q270" s="158" t="str">
        <f t="shared" si="312"/>
        <v>0</v>
      </c>
      <c r="R270" s="158" t="str">
        <f t="shared" si="312"/>
        <v>0</v>
      </c>
      <c r="S270" s="159" t="str">
        <f t="shared" si="312"/>
        <v>1</v>
      </c>
      <c r="T270" s="158" t="str">
        <f t="shared" si="312"/>
        <v>1</v>
      </c>
      <c r="U270" s="158" t="str">
        <f t="shared" si="312"/>
        <v>1</v>
      </c>
      <c r="V270" s="158" t="str">
        <f t="shared" si="312"/>
        <v>0</v>
      </c>
      <c r="W270" s="159" t="str">
        <f t="shared" si="312"/>
        <v>0</v>
      </c>
      <c r="X270" s="158" t="str">
        <f t="shared" si="313"/>
        <v>0</v>
      </c>
      <c r="Y270" s="158" t="str">
        <f t="shared" si="313"/>
        <v>0</v>
      </c>
      <c r="Z270" s="158" t="str">
        <f t="shared" si="313"/>
        <v>0</v>
      </c>
      <c r="AA270" s="159" t="str">
        <f t="shared" si="313"/>
        <v>1</v>
      </c>
      <c r="AB270" s="161" t="str">
        <f t="shared" si="313"/>
        <v>1</v>
      </c>
      <c r="AC270" s="161" t="str">
        <f t="shared" si="313"/>
        <v>0</v>
      </c>
      <c r="AD270" s="158" t="str">
        <f t="shared" si="313"/>
        <v>1</v>
      </c>
      <c r="AE270" s="159" t="str">
        <f t="shared" si="313"/>
        <v>1</v>
      </c>
      <c r="AF270" s="367" t="str">
        <f t="shared" si="314"/>
        <v>0</v>
      </c>
      <c r="AG270" s="162" t="str">
        <f t="shared" si="314"/>
        <v>0</v>
      </c>
      <c r="AH270" s="163" t="str">
        <f t="shared" si="314"/>
        <v>0</v>
      </c>
      <c r="AI270" s="165" t="str">
        <f t="shared" si="314"/>
        <v>0</v>
      </c>
      <c r="AJ270" s="164" t="str">
        <f t="shared" si="314"/>
        <v>1</v>
      </c>
      <c r="AK270" s="164" t="str">
        <f t="shared" si="314"/>
        <v>1</v>
      </c>
      <c r="AL270" s="289" t="str">
        <f t="shared" si="314"/>
        <v>0</v>
      </c>
      <c r="AM270" s="165" t="str">
        <f t="shared" si="314"/>
        <v>0</v>
      </c>
      <c r="AN270" s="230" t="str">
        <f t="shared" si="315"/>
        <v>1</v>
      </c>
      <c r="AO270" s="230" t="str">
        <f t="shared" si="315"/>
        <v>1</v>
      </c>
      <c r="AP270" s="230" t="str">
        <f t="shared" si="315"/>
        <v>0</v>
      </c>
      <c r="AQ270" s="231" t="str">
        <f t="shared" si="315"/>
        <v>0</v>
      </c>
      <c r="AR270" s="230" t="str">
        <f t="shared" si="315"/>
        <v>1</v>
      </c>
      <c r="AS270" s="230" t="str">
        <f t="shared" si="315"/>
        <v>0</v>
      </c>
      <c r="AT270" s="230" t="str">
        <f t="shared" si="315"/>
        <v>0</v>
      </c>
      <c r="AU270" s="231" t="str">
        <f t="shared" si="315"/>
        <v>0</v>
      </c>
      <c r="AV270" s="230" t="str">
        <f t="shared" si="316"/>
        <v>0</v>
      </c>
      <c r="AW270" s="232" t="str">
        <f t="shared" si="316"/>
        <v>0</v>
      </c>
      <c r="AX270" s="232" t="str">
        <f t="shared" si="316"/>
        <v>0</v>
      </c>
      <c r="AY270" s="233" t="str">
        <f t="shared" si="316"/>
        <v>0</v>
      </c>
      <c r="AZ270" s="232" t="str">
        <f t="shared" si="316"/>
        <v>0</v>
      </c>
      <c r="BA270" s="232" t="str">
        <f t="shared" si="316"/>
        <v>0</v>
      </c>
      <c r="BB270" s="232" t="str">
        <f t="shared" si="316"/>
        <v>0</v>
      </c>
      <c r="BC270" s="233" t="str">
        <f t="shared" si="316"/>
        <v>0</v>
      </c>
      <c r="BD270" s="168" t="str">
        <f t="shared" si="317"/>
        <v>0</v>
      </c>
      <c r="BE270" s="168" t="str">
        <f t="shared" si="317"/>
        <v>0</v>
      </c>
      <c r="BF270" s="168" t="str">
        <f t="shared" si="317"/>
        <v>0</v>
      </c>
      <c r="BG270" s="169" t="str">
        <f t="shared" si="317"/>
        <v>1</v>
      </c>
      <c r="BH270" s="168" t="str">
        <f t="shared" si="317"/>
        <v>0</v>
      </c>
      <c r="BI270" s="168" t="str">
        <f t="shared" si="317"/>
        <v>0</v>
      </c>
      <c r="BJ270" s="168" t="str">
        <f t="shared" si="317"/>
        <v>0</v>
      </c>
      <c r="BK270" s="169" t="str">
        <f t="shared" si="317"/>
        <v>1</v>
      </c>
      <c r="BL270" s="168" t="str">
        <f t="shared" si="318"/>
        <v>0</v>
      </c>
      <c r="BM270" s="168" t="str">
        <f t="shared" si="318"/>
        <v>0</v>
      </c>
      <c r="BN270" s="168" t="str">
        <f t="shared" si="318"/>
        <v>0</v>
      </c>
      <c r="BO270" s="169" t="str">
        <f t="shared" si="318"/>
        <v>0</v>
      </c>
      <c r="BP270" s="168" t="str">
        <f t="shared" si="318"/>
        <v>0</v>
      </c>
      <c r="BQ270" s="168" t="str">
        <f t="shared" si="318"/>
        <v>1</v>
      </c>
      <c r="BR270" s="168" t="str">
        <f t="shared" si="318"/>
        <v>1</v>
      </c>
      <c r="BS270" s="169" t="str">
        <f t="shared" si="318"/>
        <v>0</v>
      </c>
      <c r="BT270" s="302" t="str">
        <f t="shared" si="319"/>
        <v>1</v>
      </c>
      <c r="BU270" s="302" t="str">
        <f t="shared" si="319"/>
        <v>0</v>
      </c>
      <c r="BV270" s="302" t="str">
        <f t="shared" si="319"/>
        <v>1</v>
      </c>
      <c r="BW270" s="303" t="str">
        <f t="shared" si="319"/>
        <v>0</v>
      </c>
      <c r="BX270" s="302" t="str">
        <f t="shared" si="319"/>
        <v>0</v>
      </c>
      <c r="BY270" s="302" t="str">
        <f t="shared" si="319"/>
        <v>0</v>
      </c>
      <c r="BZ270" s="302" t="str">
        <f t="shared" si="319"/>
        <v>1</v>
      </c>
      <c r="CA270" s="303" t="str">
        <f t="shared" si="319"/>
        <v>0</v>
      </c>
      <c r="CB270" s="164" t="str">
        <f t="shared" si="320"/>
        <v>0</v>
      </c>
      <c r="CC270" s="289" t="str">
        <f t="shared" si="320"/>
        <v>1</v>
      </c>
      <c r="CD270" s="340" t="str">
        <f t="shared" si="320"/>
        <v>0</v>
      </c>
      <c r="CE270" s="341" t="str">
        <f t="shared" si="320"/>
        <v>0</v>
      </c>
      <c r="CF270" s="340" t="str">
        <f t="shared" si="320"/>
        <v>0</v>
      </c>
      <c r="CG270" s="340" t="str">
        <f t="shared" si="320"/>
        <v>0</v>
      </c>
      <c r="CH270" s="340" t="str">
        <f t="shared" si="320"/>
        <v>0</v>
      </c>
      <c r="CI270" s="341" t="str">
        <f t="shared" si="320"/>
        <v>0</v>
      </c>
      <c r="CL270" s="32" t="str">
        <f t="shared" si="353"/>
        <v>9C1B</v>
      </c>
      <c r="CM270" s="285">
        <f t="shared" si="321"/>
        <v>200</v>
      </c>
      <c r="CN270" s="285">
        <f t="shared" si="322"/>
        <v>210</v>
      </c>
      <c r="CO270" s="142">
        <f t="shared" si="323"/>
        <v>65.3</v>
      </c>
      <c r="CP270" s="142">
        <f t="shared" si="324"/>
        <v>18.5</v>
      </c>
      <c r="CQ270" s="154">
        <f t="shared" si="354"/>
        <v>6</v>
      </c>
      <c r="CS270" s="170">
        <f t="shared" si="325"/>
        <v>9</v>
      </c>
      <c r="CT270" s="23">
        <f t="shared" si="326"/>
        <v>12</v>
      </c>
      <c r="CU270" s="171">
        <f t="shared" si="327"/>
        <v>1</v>
      </c>
      <c r="CV270" s="23">
        <f t="shared" si="328"/>
        <v>11</v>
      </c>
      <c r="CW270" s="172">
        <f t="shared" si="329"/>
        <v>0</v>
      </c>
      <c r="CX270" s="24">
        <f t="shared" si="330"/>
        <v>12</v>
      </c>
      <c r="CY270" s="267">
        <f t="shared" si="331"/>
        <v>12</v>
      </c>
      <c r="CZ270" s="268">
        <f t="shared" si="332"/>
        <v>8</v>
      </c>
      <c r="DA270" s="267">
        <f t="shared" si="333"/>
        <v>0</v>
      </c>
      <c r="DB270" s="268">
        <f t="shared" si="334"/>
        <v>0</v>
      </c>
      <c r="DC270" s="173">
        <f t="shared" si="335"/>
        <v>1</v>
      </c>
      <c r="DD270" s="26">
        <f t="shared" si="336"/>
        <v>1</v>
      </c>
      <c r="DE270" s="173">
        <f t="shared" si="337"/>
        <v>0</v>
      </c>
      <c r="DF270" s="26">
        <f t="shared" si="338"/>
        <v>6</v>
      </c>
      <c r="DG270" s="326">
        <f t="shared" si="339"/>
        <v>10</v>
      </c>
      <c r="DH270" s="327">
        <f t="shared" si="340"/>
        <v>2</v>
      </c>
      <c r="DI270" s="172">
        <f t="shared" si="341"/>
        <v>4</v>
      </c>
      <c r="DJ270" s="24">
        <f t="shared" si="342"/>
        <v>0</v>
      </c>
      <c r="DK270" s="172"/>
      <c r="DL270" s="19">
        <f t="shared" si="343"/>
        <v>156</v>
      </c>
      <c r="DM270" s="19">
        <f t="shared" si="344"/>
        <v>27</v>
      </c>
      <c r="DN270" s="174">
        <f t="shared" si="345"/>
        <v>12</v>
      </c>
      <c r="DO270" s="278">
        <f t="shared" si="346"/>
        <v>200</v>
      </c>
      <c r="DP270" s="278">
        <f t="shared" si="347"/>
        <v>0</v>
      </c>
      <c r="DQ270" s="20">
        <f t="shared" si="348"/>
        <v>17</v>
      </c>
      <c r="DR270" s="20">
        <f t="shared" si="349"/>
        <v>6</v>
      </c>
      <c r="DS270" s="337">
        <f t="shared" si="350"/>
        <v>162</v>
      </c>
      <c r="DT270" s="174">
        <f t="shared" si="351"/>
        <v>64</v>
      </c>
      <c r="DU270" s="172">
        <f t="shared" si="352"/>
        <v>162</v>
      </c>
    </row>
    <row r="271" spans="1:125">
      <c r="A271" s="408" t="s">
        <v>796</v>
      </c>
      <c r="B271" s="408" t="s">
        <v>797</v>
      </c>
      <c r="C271" s="154">
        <f t="shared" si="299"/>
        <v>17</v>
      </c>
      <c r="D271" s="167">
        <f t="shared" si="300"/>
        <v>68</v>
      </c>
      <c r="E271" s="166" t="str">
        <f t="shared" si="301"/>
        <v>9C</v>
      </c>
      <c r="F271" s="367" t="str">
        <f t="shared" si="302"/>
        <v>1B</v>
      </c>
      <c r="G271" s="367" t="str">
        <f t="shared" si="303"/>
        <v>02</v>
      </c>
      <c r="H271" s="367" t="str">
        <f t="shared" si="304"/>
        <v>C8</v>
      </c>
      <c r="I271" s="367" t="str">
        <f t="shared" si="305"/>
        <v>00</v>
      </c>
      <c r="J271" s="367" t="str">
        <f t="shared" si="306"/>
        <v>14</v>
      </c>
      <c r="K271" s="367" t="str">
        <f t="shared" si="307"/>
        <v>06</v>
      </c>
      <c r="L271" s="367" t="str">
        <f t="shared" si="308"/>
        <v>9B</v>
      </c>
      <c r="M271" s="367" t="str">
        <f t="shared" si="309"/>
        <v>4</v>
      </c>
      <c r="N271" s="367" t="str">
        <f t="shared" si="310"/>
        <v/>
      </c>
      <c r="O271" s="156" t="str">
        <f t="shared" si="311"/>
        <v/>
      </c>
      <c r="P271" s="157" t="str">
        <f t="shared" si="312"/>
        <v>1</v>
      </c>
      <c r="Q271" s="158" t="str">
        <f t="shared" si="312"/>
        <v>0</v>
      </c>
      <c r="R271" s="158" t="str">
        <f t="shared" si="312"/>
        <v>0</v>
      </c>
      <c r="S271" s="159" t="str">
        <f t="shared" si="312"/>
        <v>1</v>
      </c>
      <c r="T271" s="158" t="str">
        <f t="shared" si="312"/>
        <v>1</v>
      </c>
      <c r="U271" s="158" t="str">
        <f t="shared" si="312"/>
        <v>1</v>
      </c>
      <c r="V271" s="158" t="str">
        <f t="shared" si="312"/>
        <v>0</v>
      </c>
      <c r="W271" s="159" t="str">
        <f t="shared" si="312"/>
        <v>0</v>
      </c>
      <c r="X271" s="158" t="str">
        <f t="shared" si="313"/>
        <v>0</v>
      </c>
      <c r="Y271" s="158" t="str">
        <f t="shared" si="313"/>
        <v>0</v>
      </c>
      <c r="Z271" s="158" t="str">
        <f t="shared" si="313"/>
        <v>0</v>
      </c>
      <c r="AA271" s="159" t="str">
        <f t="shared" si="313"/>
        <v>1</v>
      </c>
      <c r="AB271" s="161" t="str">
        <f t="shared" si="313"/>
        <v>1</v>
      </c>
      <c r="AC271" s="161" t="str">
        <f t="shared" si="313"/>
        <v>0</v>
      </c>
      <c r="AD271" s="158" t="str">
        <f t="shared" si="313"/>
        <v>1</v>
      </c>
      <c r="AE271" s="159" t="str">
        <f t="shared" si="313"/>
        <v>1</v>
      </c>
      <c r="AF271" s="367" t="str">
        <f t="shared" si="314"/>
        <v>0</v>
      </c>
      <c r="AG271" s="162" t="str">
        <f t="shared" si="314"/>
        <v>0</v>
      </c>
      <c r="AH271" s="163" t="str">
        <f t="shared" si="314"/>
        <v>0</v>
      </c>
      <c r="AI271" s="165" t="str">
        <f t="shared" si="314"/>
        <v>0</v>
      </c>
      <c r="AJ271" s="164" t="str">
        <f t="shared" si="314"/>
        <v>0</v>
      </c>
      <c r="AK271" s="164" t="str">
        <f t="shared" si="314"/>
        <v>0</v>
      </c>
      <c r="AL271" s="289" t="str">
        <f t="shared" si="314"/>
        <v>1</v>
      </c>
      <c r="AM271" s="165" t="str">
        <f t="shared" si="314"/>
        <v>0</v>
      </c>
      <c r="AN271" s="230" t="str">
        <f t="shared" si="315"/>
        <v>1</v>
      </c>
      <c r="AO271" s="230" t="str">
        <f t="shared" si="315"/>
        <v>1</v>
      </c>
      <c r="AP271" s="230" t="str">
        <f t="shared" si="315"/>
        <v>0</v>
      </c>
      <c r="AQ271" s="231" t="str">
        <f t="shared" si="315"/>
        <v>0</v>
      </c>
      <c r="AR271" s="230" t="str">
        <f t="shared" si="315"/>
        <v>1</v>
      </c>
      <c r="AS271" s="230" t="str">
        <f t="shared" si="315"/>
        <v>0</v>
      </c>
      <c r="AT271" s="230" t="str">
        <f t="shared" si="315"/>
        <v>0</v>
      </c>
      <c r="AU271" s="231" t="str">
        <f t="shared" si="315"/>
        <v>0</v>
      </c>
      <c r="AV271" s="230" t="str">
        <f t="shared" si="316"/>
        <v>0</v>
      </c>
      <c r="AW271" s="232" t="str">
        <f t="shared" si="316"/>
        <v>0</v>
      </c>
      <c r="AX271" s="232" t="str">
        <f t="shared" si="316"/>
        <v>0</v>
      </c>
      <c r="AY271" s="233" t="str">
        <f t="shared" si="316"/>
        <v>0</v>
      </c>
      <c r="AZ271" s="232" t="str">
        <f t="shared" si="316"/>
        <v>0</v>
      </c>
      <c r="BA271" s="232" t="str">
        <f t="shared" si="316"/>
        <v>0</v>
      </c>
      <c r="BB271" s="232" t="str">
        <f t="shared" si="316"/>
        <v>0</v>
      </c>
      <c r="BC271" s="233" t="str">
        <f t="shared" si="316"/>
        <v>0</v>
      </c>
      <c r="BD271" s="168" t="str">
        <f t="shared" si="317"/>
        <v>0</v>
      </c>
      <c r="BE271" s="168" t="str">
        <f t="shared" si="317"/>
        <v>0</v>
      </c>
      <c r="BF271" s="168" t="str">
        <f t="shared" si="317"/>
        <v>0</v>
      </c>
      <c r="BG271" s="169" t="str">
        <f t="shared" si="317"/>
        <v>1</v>
      </c>
      <c r="BH271" s="168" t="str">
        <f t="shared" si="317"/>
        <v>0</v>
      </c>
      <c r="BI271" s="168" t="str">
        <f t="shared" si="317"/>
        <v>1</v>
      </c>
      <c r="BJ271" s="168" t="str">
        <f t="shared" si="317"/>
        <v>0</v>
      </c>
      <c r="BK271" s="169" t="str">
        <f t="shared" si="317"/>
        <v>0</v>
      </c>
      <c r="BL271" s="168" t="str">
        <f t="shared" si="318"/>
        <v>0</v>
      </c>
      <c r="BM271" s="168" t="str">
        <f t="shared" si="318"/>
        <v>0</v>
      </c>
      <c r="BN271" s="168" t="str">
        <f t="shared" si="318"/>
        <v>0</v>
      </c>
      <c r="BO271" s="169" t="str">
        <f t="shared" si="318"/>
        <v>0</v>
      </c>
      <c r="BP271" s="168" t="str">
        <f t="shared" si="318"/>
        <v>0</v>
      </c>
      <c r="BQ271" s="168" t="str">
        <f t="shared" si="318"/>
        <v>1</v>
      </c>
      <c r="BR271" s="168" t="str">
        <f t="shared" si="318"/>
        <v>1</v>
      </c>
      <c r="BS271" s="169" t="str">
        <f t="shared" si="318"/>
        <v>0</v>
      </c>
      <c r="BT271" s="302" t="str">
        <f t="shared" si="319"/>
        <v>1</v>
      </c>
      <c r="BU271" s="302" t="str">
        <f t="shared" si="319"/>
        <v>0</v>
      </c>
      <c r="BV271" s="302" t="str">
        <f t="shared" si="319"/>
        <v>0</v>
      </c>
      <c r="BW271" s="303" t="str">
        <f t="shared" si="319"/>
        <v>1</v>
      </c>
      <c r="BX271" s="302" t="str">
        <f t="shared" si="319"/>
        <v>1</v>
      </c>
      <c r="BY271" s="302" t="str">
        <f t="shared" si="319"/>
        <v>0</v>
      </c>
      <c r="BZ271" s="302" t="str">
        <f t="shared" si="319"/>
        <v>1</v>
      </c>
      <c r="CA271" s="303" t="str">
        <f t="shared" si="319"/>
        <v>1</v>
      </c>
      <c r="CB271" s="164" t="str">
        <f t="shared" si="320"/>
        <v>0</v>
      </c>
      <c r="CC271" s="289" t="str">
        <f t="shared" si="320"/>
        <v>1</v>
      </c>
      <c r="CD271" s="340" t="str">
        <f t="shared" si="320"/>
        <v>0</v>
      </c>
      <c r="CE271" s="341" t="str">
        <f t="shared" si="320"/>
        <v>0</v>
      </c>
      <c r="CF271" s="340" t="str">
        <f t="shared" si="320"/>
        <v>0</v>
      </c>
      <c r="CG271" s="340" t="str">
        <f t="shared" si="320"/>
        <v>0</v>
      </c>
      <c r="CH271" s="340" t="str">
        <f t="shared" si="320"/>
        <v>0</v>
      </c>
      <c r="CI271" s="341" t="str">
        <f t="shared" si="320"/>
        <v>0</v>
      </c>
      <c r="CL271" s="32" t="str">
        <f t="shared" si="353"/>
        <v>9C1B</v>
      </c>
      <c r="CM271" s="285">
        <f t="shared" si="321"/>
        <v>200</v>
      </c>
      <c r="CN271" s="285">
        <f t="shared" si="322"/>
        <v>210</v>
      </c>
      <c r="CO271" s="142">
        <f t="shared" si="323"/>
        <v>65.599999999999994</v>
      </c>
      <c r="CP271" s="142">
        <f t="shared" si="324"/>
        <v>18.666666666666664</v>
      </c>
      <c r="CQ271" s="154">
        <f t="shared" si="354"/>
        <v>1</v>
      </c>
      <c r="CS271" s="170">
        <f t="shared" si="325"/>
        <v>9</v>
      </c>
      <c r="CT271" s="23">
        <f t="shared" si="326"/>
        <v>12</v>
      </c>
      <c r="CU271" s="171">
        <f t="shared" si="327"/>
        <v>1</v>
      </c>
      <c r="CV271" s="23">
        <f t="shared" si="328"/>
        <v>11</v>
      </c>
      <c r="CW271" s="172">
        <f t="shared" si="329"/>
        <v>0</v>
      </c>
      <c r="CX271" s="24">
        <f t="shared" si="330"/>
        <v>2</v>
      </c>
      <c r="CY271" s="267">
        <f t="shared" si="331"/>
        <v>12</v>
      </c>
      <c r="CZ271" s="268">
        <f t="shared" si="332"/>
        <v>8</v>
      </c>
      <c r="DA271" s="267">
        <f t="shared" si="333"/>
        <v>0</v>
      </c>
      <c r="DB271" s="268">
        <f t="shared" si="334"/>
        <v>0</v>
      </c>
      <c r="DC271" s="173">
        <f t="shared" si="335"/>
        <v>1</v>
      </c>
      <c r="DD271" s="26">
        <f t="shared" si="336"/>
        <v>4</v>
      </c>
      <c r="DE271" s="173">
        <f t="shared" si="337"/>
        <v>0</v>
      </c>
      <c r="DF271" s="26">
        <f t="shared" si="338"/>
        <v>6</v>
      </c>
      <c r="DG271" s="326">
        <f t="shared" si="339"/>
        <v>9</v>
      </c>
      <c r="DH271" s="327">
        <f t="shared" si="340"/>
        <v>11</v>
      </c>
      <c r="DI271" s="172">
        <f t="shared" si="341"/>
        <v>4</v>
      </c>
      <c r="DJ271" s="24">
        <f t="shared" si="342"/>
        <v>0</v>
      </c>
      <c r="DK271" s="172"/>
      <c r="DL271" s="19">
        <f t="shared" si="343"/>
        <v>156</v>
      </c>
      <c r="DM271" s="19">
        <f t="shared" si="344"/>
        <v>27</v>
      </c>
      <c r="DN271" s="174">
        <f t="shared" si="345"/>
        <v>2</v>
      </c>
      <c r="DO271" s="278">
        <f t="shared" si="346"/>
        <v>200</v>
      </c>
      <c r="DP271" s="278">
        <f t="shared" si="347"/>
        <v>0</v>
      </c>
      <c r="DQ271" s="20">
        <f t="shared" si="348"/>
        <v>20</v>
      </c>
      <c r="DR271" s="20">
        <f t="shared" si="349"/>
        <v>6</v>
      </c>
      <c r="DS271" s="337">
        <f t="shared" si="350"/>
        <v>155</v>
      </c>
      <c r="DT271" s="174">
        <f t="shared" si="351"/>
        <v>64</v>
      </c>
      <c r="DU271" s="172">
        <f t="shared" si="352"/>
        <v>155</v>
      </c>
    </row>
    <row r="272" spans="1:125">
      <c r="A272" s="408" t="s">
        <v>798</v>
      </c>
      <c r="B272" s="408" t="s">
        <v>799</v>
      </c>
      <c r="C272" s="154">
        <f t="shared" si="299"/>
        <v>17</v>
      </c>
      <c r="D272" s="167">
        <f t="shared" si="300"/>
        <v>68</v>
      </c>
      <c r="E272" s="166" t="str">
        <f t="shared" si="301"/>
        <v>9C</v>
      </c>
      <c r="F272" s="367" t="str">
        <f t="shared" si="302"/>
        <v>1B</v>
      </c>
      <c r="G272" s="367" t="str">
        <f t="shared" si="303"/>
        <v>06</v>
      </c>
      <c r="H272" s="367" t="str">
        <f t="shared" si="304"/>
        <v>C8</v>
      </c>
      <c r="I272" s="367" t="str">
        <f t="shared" si="305"/>
        <v>00</v>
      </c>
      <c r="J272" s="367" t="str">
        <f t="shared" si="306"/>
        <v>16</v>
      </c>
      <c r="K272" s="367" t="str">
        <f t="shared" si="307"/>
        <v>06</v>
      </c>
      <c r="L272" s="367" t="str">
        <f t="shared" si="308"/>
        <v>A1</v>
      </c>
      <c r="M272" s="367" t="str">
        <f t="shared" si="309"/>
        <v>4</v>
      </c>
      <c r="N272" s="367" t="str">
        <f t="shared" si="310"/>
        <v/>
      </c>
      <c r="O272" s="156" t="str">
        <f t="shared" si="311"/>
        <v/>
      </c>
      <c r="P272" s="157" t="str">
        <f t="shared" si="312"/>
        <v>1</v>
      </c>
      <c r="Q272" s="158" t="str">
        <f t="shared" si="312"/>
        <v>0</v>
      </c>
      <c r="R272" s="158" t="str">
        <f t="shared" si="312"/>
        <v>0</v>
      </c>
      <c r="S272" s="159" t="str">
        <f t="shared" si="312"/>
        <v>1</v>
      </c>
      <c r="T272" s="158" t="str">
        <f t="shared" si="312"/>
        <v>1</v>
      </c>
      <c r="U272" s="158" t="str">
        <f t="shared" si="312"/>
        <v>1</v>
      </c>
      <c r="V272" s="158" t="str">
        <f t="shared" si="312"/>
        <v>0</v>
      </c>
      <c r="W272" s="159" t="str">
        <f t="shared" si="312"/>
        <v>0</v>
      </c>
      <c r="X272" s="158" t="str">
        <f t="shared" si="313"/>
        <v>0</v>
      </c>
      <c r="Y272" s="158" t="str">
        <f t="shared" si="313"/>
        <v>0</v>
      </c>
      <c r="Z272" s="158" t="str">
        <f t="shared" si="313"/>
        <v>0</v>
      </c>
      <c r="AA272" s="159" t="str">
        <f t="shared" si="313"/>
        <v>1</v>
      </c>
      <c r="AB272" s="161" t="str">
        <f t="shared" si="313"/>
        <v>1</v>
      </c>
      <c r="AC272" s="161" t="str">
        <f t="shared" si="313"/>
        <v>0</v>
      </c>
      <c r="AD272" s="158" t="str">
        <f t="shared" si="313"/>
        <v>1</v>
      </c>
      <c r="AE272" s="159" t="str">
        <f t="shared" si="313"/>
        <v>1</v>
      </c>
      <c r="AF272" s="367" t="str">
        <f t="shared" si="314"/>
        <v>0</v>
      </c>
      <c r="AG272" s="162" t="str">
        <f t="shared" si="314"/>
        <v>0</v>
      </c>
      <c r="AH272" s="163" t="str">
        <f t="shared" si="314"/>
        <v>0</v>
      </c>
      <c r="AI272" s="165" t="str">
        <f t="shared" si="314"/>
        <v>0</v>
      </c>
      <c r="AJ272" s="164" t="str">
        <f t="shared" si="314"/>
        <v>0</v>
      </c>
      <c r="AK272" s="164" t="str">
        <f t="shared" si="314"/>
        <v>1</v>
      </c>
      <c r="AL272" s="289" t="str">
        <f t="shared" si="314"/>
        <v>1</v>
      </c>
      <c r="AM272" s="165" t="str">
        <f t="shared" si="314"/>
        <v>0</v>
      </c>
      <c r="AN272" s="230" t="str">
        <f t="shared" si="315"/>
        <v>1</v>
      </c>
      <c r="AO272" s="230" t="str">
        <f t="shared" si="315"/>
        <v>1</v>
      </c>
      <c r="AP272" s="230" t="str">
        <f t="shared" si="315"/>
        <v>0</v>
      </c>
      <c r="AQ272" s="231" t="str">
        <f t="shared" si="315"/>
        <v>0</v>
      </c>
      <c r="AR272" s="230" t="str">
        <f t="shared" si="315"/>
        <v>1</v>
      </c>
      <c r="AS272" s="230" t="str">
        <f t="shared" si="315"/>
        <v>0</v>
      </c>
      <c r="AT272" s="230" t="str">
        <f t="shared" si="315"/>
        <v>0</v>
      </c>
      <c r="AU272" s="231" t="str">
        <f t="shared" si="315"/>
        <v>0</v>
      </c>
      <c r="AV272" s="230" t="str">
        <f t="shared" si="316"/>
        <v>0</v>
      </c>
      <c r="AW272" s="232" t="str">
        <f t="shared" si="316"/>
        <v>0</v>
      </c>
      <c r="AX272" s="232" t="str">
        <f t="shared" si="316"/>
        <v>0</v>
      </c>
      <c r="AY272" s="233" t="str">
        <f t="shared" si="316"/>
        <v>0</v>
      </c>
      <c r="AZ272" s="232" t="str">
        <f t="shared" si="316"/>
        <v>0</v>
      </c>
      <c r="BA272" s="232" t="str">
        <f t="shared" si="316"/>
        <v>0</v>
      </c>
      <c r="BB272" s="232" t="str">
        <f t="shared" si="316"/>
        <v>0</v>
      </c>
      <c r="BC272" s="233" t="str">
        <f t="shared" si="316"/>
        <v>0</v>
      </c>
      <c r="BD272" s="168" t="str">
        <f t="shared" si="317"/>
        <v>0</v>
      </c>
      <c r="BE272" s="168" t="str">
        <f t="shared" si="317"/>
        <v>0</v>
      </c>
      <c r="BF272" s="168" t="str">
        <f t="shared" si="317"/>
        <v>0</v>
      </c>
      <c r="BG272" s="169" t="str">
        <f t="shared" si="317"/>
        <v>1</v>
      </c>
      <c r="BH272" s="168" t="str">
        <f t="shared" si="317"/>
        <v>0</v>
      </c>
      <c r="BI272" s="168" t="str">
        <f t="shared" si="317"/>
        <v>1</v>
      </c>
      <c r="BJ272" s="168" t="str">
        <f t="shared" si="317"/>
        <v>1</v>
      </c>
      <c r="BK272" s="169" t="str">
        <f t="shared" si="317"/>
        <v>0</v>
      </c>
      <c r="BL272" s="168" t="str">
        <f t="shared" si="318"/>
        <v>0</v>
      </c>
      <c r="BM272" s="168" t="str">
        <f t="shared" si="318"/>
        <v>0</v>
      </c>
      <c r="BN272" s="168" t="str">
        <f t="shared" si="318"/>
        <v>0</v>
      </c>
      <c r="BO272" s="169" t="str">
        <f t="shared" si="318"/>
        <v>0</v>
      </c>
      <c r="BP272" s="168" t="str">
        <f t="shared" si="318"/>
        <v>0</v>
      </c>
      <c r="BQ272" s="168" t="str">
        <f t="shared" si="318"/>
        <v>1</v>
      </c>
      <c r="BR272" s="168" t="str">
        <f t="shared" si="318"/>
        <v>1</v>
      </c>
      <c r="BS272" s="169" t="str">
        <f t="shared" si="318"/>
        <v>0</v>
      </c>
      <c r="BT272" s="302" t="str">
        <f t="shared" si="319"/>
        <v>1</v>
      </c>
      <c r="BU272" s="302" t="str">
        <f t="shared" si="319"/>
        <v>0</v>
      </c>
      <c r="BV272" s="302" t="str">
        <f t="shared" si="319"/>
        <v>1</v>
      </c>
      <c r="BW272" s="303" t="str">
        <f t="shared" si="319"/>
        <v>0</v>
      </c>
      <c r="BX272" s="302" t="str">
        <f t="shared" si="319"/>
        <v>0</v>
      </c>
      <c r="BY272" s="302" t="str">
        <f t="shared" si="319"/>
        <v>0</v>
      </c>
      <c r="BZ272" s="302" t="str">
        <f t="shared" si="319"/>
        <v>0</v>
      </c>
      <c r="CA272" s="303" t="str">
        <f t="shared" si="319"/>
        <v>1</v>
      </c>
      <c r="CB272" s="164" t="str">
        <f t="shared" si="320"/>
        <v>0</v>
      </c>
      <c r="CC272" s="289" t="str">
        <f t="shared" si="320"/>
        <v>1</v>
      </c>
      <c r="CD272" s="340" t="str">
        <f t="shared" si="320"/>
        <v>0</v>
      </c>
      <c r="CE272" s="341" t="str">
        <f t="shared" si="320"/>
        <v>0</v>
      </c>
      <c r="CF272" s="340" t="str">
        <f t="shared" si="320"/>
        <v>0</v>
      </c>
      <c r="CG272" s="340" t="str">
        <f t="shared" si="320"/>
        <v>0</v>
      </c>
      <c r="CH272" s="340" t="str">
        <f t="shared" si="320"/>
        <v>0</v>
      </c>
      <c r="CI272" s="341" t="str">
        <f t="shared" si="320"/>
        <v>0</v>
      </c>
      <c r="CL272" s="32" t="str">
        <f t="shared" si="353"/>
        <v>9C1B</v>
      </c>
      <c r="CM272" s="285">
        <f t="shared" si="321"/>
        <v>200</v>
      </c>
      <c r="CN272" s="285">
        <f t="shared" si="322"/>
        <v>210</v>
      </c>
      <c r="CO272" s="142">
        <f t="shared" si="323"/>
        <v>65.8</v>
      </c>
      <c r="CP272" s="142">
        <f t="shared" si="324"/>
        <v>18.777777777777779</v>
      </c>
      <c r="CQ272" s="154">
        <f t="shared" si="354"/>
        <v>3</v>
      </c>
      <c r="CS272" s="170">
        <f t="shared" si="325"/>
        <v>9</v>
      </c>
      <c r="CT272" s="23">
        <f t="shared" si="326"/>
        <v>12</v>
      </c>
      <c r="CU272" s="171">
        <f t="shared" si="327"/>
        <v>1</v>
      </c>
      <c r="CV272" s="23">
        <f t="shared" si="328"/>
        <v>11</v>
      </c>
      <c r="CW272" s="172">
        <f t="shared" si="329"/>
        <v>0</v>
      </c>
      <c r="CX272" s="24">
        <f t="shared" si="330"/>
        <v>6</v>
      </c>
      <c r="CY272" s="267">
        <f t="shared" si="331"/>
        <v>12</v>
      </c>
      <c r="CZ272" s="268">
        <f t="shared" si="332"/>
        <v>8</v>
      </c>
      <c r="DA272" s="267">
        <f t="shared" si="333"/>
        <v>0</v>
      </c>
      <c r="DB272" s="268">
        <f t="shared" si="334"/>
        <v>0</v>
      </c>
      <c r="DC272" s="173">
        <f t="shared" si="335"/>
        <v>1</v>
      </c>
      <c r="DD272" s="26">
        <f t="shared" si="336"/>
        <v>6</v>
      </c>
      <c r="DE272" s="173">
        <f t="shared" si="337"/>
        <v>0</v>
      </c>
      <c r="DF272" s="26">
        <f t="shared" si="338"/>
        <v>6</v>
      </c>
      <c r="DG272" s="326">
        <f t="shared" si="339"/>
        <v>10</v>
      </c>
      <c r="DH272" s="327">
        <f t="shared" si="340"/>
        <v>1</v>
      </c>
      <c r="DI272" s="172">
        <f t="shared" si="341"/>
        <v>4</v>
      </c>
      <c r="DJ272" s="24">
        <f t="shared" si="342"/>
        <v>0</v>
      </c>
      <c r="DK272" s="172"/>
      <c r="DL272" s="19">
        <f t="shared" si="343"/>
        <v>156</v>
      </c>
      <c r="DM272" s="19">
        <f t="shared" si="344"/>
        <v>27</v>
      </c>
      <c r="DN272" s="174">
        <f t="shared" si="345"/>
        <v>6</v>
      </c>
      <c r="DO272" s="278">
        <f t="shared" si="346"/>
        <v>200</v>
      </c>
      <c r="DP272" s="278">
        <f t="shared" si="347"/>
        <v>0</v>
      </c>
      <c r="DQ272" s="20">
        <f t="shared" si="348"/>
        <v>22</v>
      </c>
      <c r="DR272" s="20">
        <f t="shared" si="349"/>
        <v>6</v>
      </c>
      <c r="DS272" s="337">
        <f t="shared" si="350"/>
        <v>161</v>
      </c>
      <c r="DT272" s="174">
        <f t="shared" si="351"/>
        <v>64</v>
      </c>
      <c r="DU272" s="172">
        <f t="shared" si="352"/>
        <v>161</v>
      </c>
    </row>
    <row r="273" spans="1:125">
      <c r="A273" s="408" t="s">
        <v>800</v>
      </c>
      <c r="B273" s="408" t="s">
        <v>801</v>
      </c>
      <c r="C273" s="154">
        <f t="shared" si="299"/>
        <v>17</v>
      </c>
      <c r="D273" s="167">
        <f t="shared" si="300"/>
        <v>68</v>
      </c>
      <c r="E273" s="166" t="str">
        <f t="shared" si="301"/>
        <v>9C</v>
      </c>
      <c r="F273" s="367" t="str">
        <f t="shared" si="302"/>
        <v>1B</v>
      </c>
      <c r="G273" s="367" t="str">
        <f t="shared" si="303"/>
        <v>0A</v>
      </c>
      <c r="H273" s="367" t="str">
        <f t="shared" si="304"/>
        <v>C8</v>
      </c>
      <c r="I273" s="367" t="str">
        <f t="shared" si="305"/>
        <v>00</v>
      </c>
      <c r="J273" s="367" t="str">
        <f t="shared" si="306"/>
        <v>17</v>
      </c>
      <c r="K273" s="367" t="str">
        <f t="shared" si="307"/>
        <v>06</v>
      </c>
      <c r="L273" s="367" t="str">
        <f t="shared" si="308"/>
        <v>A6</v>
      </c>
      <c r="M273" s="367" t="str">
        <f t="shared" si="309"/>
        <v>4</v>
      </c>
      <c r="N273" s="367" t="str">
        <f t="shared" si="310"/>
        <v/>
      </c>
      <c r="O273" s="156" t="str">
        <f t="shared" si="311"/>
        <v/>
      </c>
      <c r="P273" s="157" t="str">
        <f t="shared" si="312"/>
        <v>1</v>
      </c>
      <c r="Q273" s="158" t="str">
        <f t="shared" si="312"/>
        <v>0</v>
      </c>
      <c r="R273" s="158" t="str">
        <f t="shared" si="312"/>
        <v>0</v>
      </c>
      <c r="S273" s="159" t="str">
        <f t="shared" si="312"/>
        <v>1</v>
      </c>
      <c r="T273" s="158" t="str">
        <f t="shared" si="312"/>
        <v>1</v>
      </c>
      <c r="U273" s="158" t="str">
        <f t="shared" si="312"/>
        <v>1</v>
      </c>
      <c r="V273" s="158" t="str">
        <f t="shared" si="312"/>
        <v>0</v>
      </c>
      <c r="W273" s="159" t="str">
        <f t="shared" si="312"/>
        <v>0</v>
      </c>
      <c r="X273" s="158" t="str">
        <f t="shared" si="313"/>
        <v>0</v>
      </c>
      <c r="Y273" s="158" t="str">
        <f t="shared" si="313"/>
        <v>0</v>
      </c>
      <c r="Z273" s="158" t="str">
        <f t="shared" si="313"/>
        <v>0</v>
      </c>
      <c r="AA273" s="159" t="str">
        <f t="shared" si="313"/>
        <v>1</v>
      </c>
      <c r="AB273" s="161" t="str">
        <f t="shared" si="313"/>
        <v>1</v>
      </c>
      <c r="AC273" s="161" t="str">
        <f t="shared" si="313"/>
        <v>0</v>
      </c>
      <c r="AD273" s="158" t="str">
        <f t="shared" si="313"/>
        <v>1</v>
      </c>
      <c r="AE273" s="159" t="str">
        <f t="shared" si="313"/>
        <v>1</v>
      </c>
      <c r="AF273" s="367" t="str">
        <f t="shared" si="314"/>
        <v>0</v>
      </c>
      <c r="AG273" s="162" t="str">
        <f t="shared" si="314"/>
        <v>0</v>
      </c>
      <c r="AH273" s="163" t="str">
        <f t="shared" si="314"/>
        <v>0</v>
      </c>
      <c r="AI273" s="165" t="str">
        <f t="shared" si="314"/>
        <v>0</v>
      </c>
      <c r="AJ273" s="164" t="str">
        <f t="shared" si="314"/>
        <v>1</v>
      </c>
      <c r="AK273" s="164" t="str">
        <f t="shared" si="314"/>
        <v>0</v>
      </c>
      <c r="AL273" s="289" t="str">
        <f t="shared" si="314"/>
        <v>1</v>
      </c>
      <c r="AM273" s="165" t="str">
        <f t="shared" si="314"/>
        <v>0</v>
      </c>
      <c r="AN273" s="230" t="str">
        <f t="shared" si="315"/>
        <v>1</v>
      </c>
      <c r="AO273" s="230" t="str">
        <f t="shared" si="315"/>
        <v>1</v>
      </c>
      <c r="AP273" s="230" t="str">
        <f t="shared" si="315"/>
        <v>0</v>
      </c>
      <c r="AQ273" s="231" t="str">
        <f t="shared" si="315"/>
        <v>0</v>
      </c>
      <c r="AR273" s="230" t="str">
        <f t="shared" si="315"/>
        <v>1</v>
      </c>
      <c r="AS273" s="230" t="str">
        <f t="shared" si="315"/>
        <v>0</v>
      </c>
      <c r="AT273" s="230" t="str">
        <f t="shared" si="315"/>
        <v>0</v>
      </c>
      <c r="AU273" s="231" t="str">
        <f t="shared" si="315"/>
        <v>0</v>
      </c>
      <c r="AV273" s="230" t="str">
        <f t="shared" si="316"/>
        <v>0</v>
      </c>
      <c r="AW273" s="232" t="str">
        <f t="shared" si="316"/>
        <v>0</v>
      </c>
      <c r="AX273" s="232" t="str">
        <f t="shared" si="316"/>
        <v>0</v>
      </c>
      <c r="AY273" s="233" t="str">
        <f t="shared" si="316"/>
        <v>0</v>
      </c>
      <c r="AZ273" s="232" t="str">
        <f t="shared" si="316"/>
        <v>0</v>
      </c>
      <c r="BA273" s="232" t="str">
        <f t="shared" si="316"/>
        <v>0</v>
      </c>
      <c r="BB273" s="232" t="str">
        <f t="shared" si="316"/>
        <v>0</v>
      </c>
      <c r="BC273" s="233" t="str">
        <f t="shared" si="316"/>
        <v>0</v>
      </c>
      <c r="BD273" s="168" t="str">
        <f t="shared" si="317"/>
        <v>0</v>
      </c>
      <c r="BE273" s="168" t="str">
        <f t="shared" si="317"/>
        <v>0</v>
      </c>
      <c r="BF273" s="168" t="str">
        <f t="shared" si="317"/>
        <v>0</v>
      </c>
      <c r="BG273" s="169" t="str">
        <f t="shared" si="317"/>
        <v>1</v>
      </c>
      <c r="BH273" s="168" t="str">
        <f t="shared" si="317"/>
        <v>0</v>
      </c>
      <c r="BI273" s="168" t="str">
        <f t="shared" si="317"/>
        <v>1</v>
      </c>
      <c r="BJ273" s="168" t="str">
        <f t="shared" si="317"/>
        <v>1</v>
      </c>
      <c r="BK273" s="169" t="str">
        <f t="shared" si="317"/>
        <v>1</v>
      </c>
      <c r="BL273" s="168" t="str">
        <f t="shared" si="318"/>
        <v>0</v>
      </c>
      <c r="BM273" s="168" t="str">
        <f t="shared" si="318"/>
        <v>0</v>
      </c>
      <c r="BN273" s="168" t="str">
        <f t="shared" si="318"/>
        <v>0</v>
      </c>
      <c r="BO273" s="169" t="str">
        <f t="shared" si="318"/>
        <v>0</v>
      </c>
      <c r="BP273" s="168" t="str">
        <f t="shared" si="318"/>
        <v>0</v>
      </c>
      <c r="BQ273" s="168" t="str">
        <f t="shared" si="318"/>
        <v>1</v>
      </c>
      <c r="BR273" s="168" t="str">
        <f t="shared" si="318"/>
        <v>1</v>
      </c>
      <c r="BS273" s="169" t="str">
        <f t="shared" si="318"/>
        <v>0</v>
      </c>
      <c r="BT273" s="302" t="str">
        <f t="shared" si="319"/>
        <v>1</v>
      </c>
      <c r="BU273" s="302" t="str">
        <f t="shared" si="319"/>
        <v>0</v>
      </c>
      <c r="BV273" s="302" t="str">
        <f t="shared" si="319"/>
        <v>1</v>
      </c>
      <c r="BW273" s="303" t="str">
        <f t="shared" si="319"/>
        <v>0</v>
      </c>
      <c r="BX273" s="302" t="str">
        <f t="shared" si="319"/>
        <v>0</v>
      </c>
      <c r="BY273" s="302" t="str">
        <f t="shared" si="319"/>
        <v>1</v>
      </c>
      <c r="BZ273" s="302" t="str">
        <f t="shared" si="319"/>
        <v>1</v>
      </c>
      <c r="CA273" s="303" t="str">
        <f t="shared" si="319"/>
        <v>0</v>
      </c>
      <c r="CB273" s="164" t="str">
        <f t="shared" si="320"/>
        <v>0</v>
      </c>
      <c r="CC273" s="289" t="str">
        <f t="shared" si="320"/>
        <v>1</v>
      </c>
      <c r="CD273" s="340" t="str">
        <f t="shared" si="320"/>
        <v>0</v>
      </c>
      <c r="CE273" s="341" t="str">
        <f t="shared" si="320"/>
        <v>0</v>
      </c>
      <c r="CF273" s="340" t="str">
        <f t="shared" si="320"/>
        <v>0</v>
      </c>
      <c r="CG273" s="340" t="str">
        <f t="shared" si="320"/>
        <v>0</v>
      </c>
      <c r="CH273" s="340" t="str">
        <f t="shared" si="320"/>
        <v>0</v>
      </c>
      <c r="CI273" s="341" t="str">
        <f t="shared" si="320"/>
        <v>0</v>
      </c>
      <c r="CL273" s="32" t="str">
        <f t="shared" si="353"/>
        <v>9C1B</v>
      </c>
      <c r="CM273" s="285">
        <f t="shared" si="321"/>
        <v>200</v>
      </c>
      <c r="CN273" s="285">
        <f t="shared" si="322"/>
        <v>210</v>
      </c>
      <c r="CO273" s="142">
        <f t="shared" si="323"/>
        <v>65.900000000000006</v>
      </c>
      <c r="CP273" s="142">
        <f t="shared" si="324"/>
        <v>18.833333333333336</v>
      </c>
      <c r="CQ273" s="154">
        <f t="shared" si="354"/>
        <v>5</v>
      </c>
      <c r="CS273" s="170">
        <f t="shared" si="325"/>
        <v>9</v>
      </c>
      <c r="CT273" s="23">
        <f t="shared" si="326"/>
        <v>12</v>
      </c>
      <c r="CU273" s="171">
        <f t="shared" si="327"/>
        <v>1</v>
      </c>
      <c r="CV273" s="23">
        <f t="shared" si="328"/>
        <v>11</v>
      </c>
      <c r="CW273" s="172">
        <f t="shared" si="329"/>
        <v>0</v>
      </c>
      <c r="CX273" s="24">
        <f t="shared" si="330"/>
        <v>10</v>
      </c>
      <c r="CY273" s="267">
        <f t="shared" si="331"/>
        <v>12</v>
      </c>
      <c r="CZ273" s="268">
        <f t="shared" si="332"/>
        <v>8</v>
      </c>
      <c r="DA273" s="267">
        <f t="shared" si="333"/>
        <v>0</v>
      </c>
      <c r="DB273" s="268">
        <f t="shared" si="334"/>
        <v>0</v>
      </c>
      <c r="DC273" s="173">
        <f t="shared" si="335"/>
        <v>1</v>
      </c>
      <c r="DD273" s="26">
        <f t="shared" si="336"/>
        <v>7</v>
      </c>
      <c r="DE273" s="173">
        <f t="shared" si="337"/>
        <v>0</v>
      </c>
      <c r="DF273" s="26">
        <f t="shared" si="338"/>
        <v>6</v>
      </c>
      <c r="DG273" s="326">
        <f t="shared" si="339"/>
        <v>10</v>
      </c>
      <c r="DH273" s="327">
        <f t="shared" si="340"/>
        <v>6</v>
      </c>
      <c r="DI273" s="172">
        <f t="shared" si="341"/>
        <v>4</v>
      </c>
      <c r="DJ273" s="24">
        <f t="shared" si="342"/>
        <v>0</v>
      </c>
      <c r="DK273" s="172"/>
      <c r="DL273" s="19">
        <f t="shared" si="343"/>
        <v>156</v>
      </c>
      <c r="DM273" s="19">
        <f t="shared" si="344"/>
        <v>27</v>
      </c>
      <c r="DN273" s="174">
        <f t="shared" si="345"/>
        <v>10</v>
      </c>
      <c r="DO273" s="278">
        <f t="shared" si="346"/>
        <v>200</v>
      </c>
      <c r="DP273" s="278">
        <f t="shared" si="347"/>
        <v>0</v>
      </c>
      <c r="DQ273" s="20">
        <f t="shared" si="348"/>
        <v>23</v>
      </c>
      <c r="DR273" s="20">
        <f t="shared" si="349"/>
        <v>6</v>
      </c>
      <c r="DS273" s="337">
        <f t="shared" si="350"/>
        <v>166</v>
      </c>
      <c r="DT273" s="174">
        <f t="shared" si="351"/>
        <v>64</v>
      </c>
      <c r="DU273" s="172">
        <f t="shared" si="352"/>
        <v>166</v>
      </c>
    </row>
    <row r="274" spans="1:125">
      <c r="A274" s="408" t="s">
        <v>802</v>
      </c>
      <c r="B274" s="408" t="s">
        <v>803</v>
      </c>
      <c r="C274" s="154">
        <f t="shared" si="299"/>
        <v>17</v>
      </c>
      <c r="D274" s="167">
        <f t="shared" si="300"/>
        <v>68</v>
      </c>
      <c r="E274" s="166" t="str">
        <f t="shared" si="301"/>
        <v>9C</v>
      </c>
      <c r="F274" s="367" t="str">
        <f t="shared" si="302"/>
        <v>1B</v>
      </c>
      <c r="G274" s="367" t="str">
        <f t="shared" si="303"/>
        <v>0C</v>
      </c>
      <c r="H274" s="367" t="str">
        <f t="shared" si="304"/>
        <v>C8</v>
      </c>
      <c r="I274" s="367" t="str">
        <f t="shared" si="305"/>
        <v>00</v>
      </c>
      <c r="J274" s="367" t="str">
        <f t="shared" si="306"/>
        <v>18</v>
      </c>
      <c r="K274" s="367" t="str">
        <f t="shared" si="307"/>
        <v>06</v>
      </c>
      <c r="L274" s="367" t="str">
        <f t="shared" si="308"/>
        <v>A9</v>
      </c>
      <c r="M274" s="367" t="str">
        <f t="shared" si="309"/>
        <v>4</v>
      </c>
      <c r="N274" s="367" t="str">
        <f t="shared" si="310"/>
        <v/>
      </c>
      <c r="O274" s="156" t="str">
        <f t="shared" si="311"/>
        <v/>
      </c>
      <c r="P274" s="157" t="str">
        <f t="shared" si="312"/>
        <v>1</v>
      </c>
      <c r="Q274" s="158" t="str">
        <f t="shared" si="312"/>
        <v>0</v>
      </c>
      <c r="R274" s="158" t="str">
        <f t="shared" si="312"/>
        <v>0</v>
      </c>
      <c r="S274" s="159" t="str">
        <f t="shared" si="312"/>
        <v>1</v>
      </c>
      <c r="T274" s="158" t="str">
        <f t="shared" si="312"/>
        <v>1</v>
      </c>
      <c r="U274" s="158" t="str">
        <f t="shared" si="312"/>
        <v>1</v>
      </c>
      <c r="V274" s="158" t="str">
        <f t="shared" si="312"/>
        <v>0</v>
      </c>
      <c r="W274" s="159" t="str">
        <f t="shared" si="312"/>
        <v>0</v>
      </c>
      <c r="X274" s="158" t="str">
        <f t="shared" si="313"/>
        <v>0</v>
      </c>
      <c r="Y274" s="158" t="str">
        <f t="shared" si="313"/>
        <v>0</v>
      </c>
      <c r="Z274" s="158" t="str">
        <f t="shared" si="313"/>
        <v>0</v>
      </c>
      <c r="AA274" s="159" t="str">
        <f t="shared" si="313"/>
        <v>1</v>
      </c>
      <c r="AB274" s="161" t="str">
        <f t="shared" si="313"/>
        <v>1</v>
      </c>
      <c r="AC274" s="161" t="str">
        <f t="shared" si="313"/>
        <v>0</v>
      </c>
      <c r="AD274" s="158" t="str">
        <f t="shared" si="313"/>
        <v>1</v>
      </c>
      <c r="AE274" s="159" t="str">
        <f t="shared" si="313"/>
        <v>1</v>
      </c>
      <c r="AF274" s="367" t="str">
        <f t="shared" si="314"/>
        <v>0</v>
      </c>
      <c r="AG274" s="162" t="str">
        <f t="shared" si="314"/>
        <v>0</v>
      </c>
      <c r="AH274" s="163" t="str">
        <f t="shared" si="314"/>
        <v>0</v>
      </c>
      <c r="AI274" s="165" t="str">
        <f t="shared" si="314"/>
        <v>0</v>
      </c>
      <c r="AJ274" s="164" t="str">
        <f t="shared" si="314"/>
        <v>1</v>
      </c>
      <c r="AK274" s="164" t="str">
        <f t="shared" si="314"/>
        <v>1</v>
      </c>
      <c r="AL274" s="289" t="str">
        <f t="shared" si="314"/>
        <v>0</v>
      </c>
      <c r="AM274" s="165" t="str">
        <f t="shared" si="314"/>
        <v>0</v>
      </c>
      <c r="AN274" s="230" t="str">
        <f t="shared" si="315"/>
        <v>1</v>
      </c>
      <c r="AO274" s="230" t="str">
        <f t="shared" si="315"/>
        <v>1</v>
      </c>
      <c r="AP274" s="230" t="str">
        <f t="shared" si="315"/>
        <v>0</v>
      </c>
      <c r="AQ274" s="231" t="str">
        <f t="shared" si="315"/>
        <v>0</v>
      </c>
      <c r="AR274" s="230" t="str">
        <f t="shared" si="315"/>
        <v>1</v>
      </c>
      <c r="AS274" s="230" t="str">
        <f t="shared" si="315"/>
        <v>0</v>
      </c>
      <c r="AT274" s="230" t="str">
        <f t="shared" si="315"/>
        <v>0</v>
      </c>
      <c r="AU274" s="231" t="str">
        <f t="shared" si="315"/>
        <v>0</v>
      </c>
      <c r="AV274" s="230" t="str">
        <f t="shared" si="316"/>
        <v>0</v>
      </c>
      <c r="AW274" s="232" t="str">
        <f t="shared" si="316"/>
        <v>0</v>
      </c>
      <c r="AX274" s="232" t="str">
        <f t="shared" si="316"/>
        <v>0</v>
      </c>
      <c r="AY274" s="233" t="str">
        <f t="shared" si="316"/>
        <v>0</v>
      </c>
      <c r="AZ274" s="232" t="str">
        <f t="shared" si="316"/>
        <v>0</v>
      </c>
      <c r="BA274" s="232" t="str">
        <f t="shared" si="316"/>
        <v>0</v>
      </c>
      <c r="BB274" s="232" t="str">
        <f t="shared" si="316"/>
        <v>0</v>
      </c>
      <c r="BC274" s="233" t="str">
        <f t="shared" si="316"/>
        <v>0</v>
      </c>
      <c r="BD274" s="168" t="str">
        <f t="shared" si="317"/>
        <v>0</v>
      </c>
      <c r="BE274" s="168" t="str">
        <f t="shared" si="317"/>
        <v>0</v>
      </c>
      <c r="BF274" s="168" t="str">
        <f t="shared" si="317"/>
        <v>0</v>
      </c>
      <c r="BG274" s="169" t="str">
        <f t="shared" si="317"/>
        <v>1</v>
      </c>
      <c r="BH274" s="168" t="str">
        <f t="shared" si="317"/>
        <v>1</v>
      </c>
      <c r="BI274" s="168" t="str">
        <f t="shared" si="317"/>
        <v>0</v>
      </c>
      <c r="BJ274" s="168" t="str">
        <f t="shared" si="317"/>
        <v>0</v>
      </c>
      <c r="BK274" s="169" t="str">
        <f t="shared" si="317"/>
        <v>0</v>
      </c>
      <c r="BL274" s="168" t="str">
        <f t="shared" si="318"/>
        <v>0</v>
      </c>
      <c r="BM274" s="168" t="str">
        <f t="shared" si="318"/>
        <v>0</v>
      </c>
      <c r="BN274" s="168" t="str">
        <f t="shared" si="318"/>
        <v>0</v>
      </c>
      <c r="BO274" s="169" t="str">
        <f t="shared" si="318"/>
        <v>0</v>
      </c>
      <c r="BP274" s="168" t="str">
        <f t="shared" si="318"/>
        <v>0</v>
      </c>
      <c r="BQ274" s="168" t="str">
        <f t="shared" si="318"/>
        <v>1</v>
      </c>
      <c r="BR274" s="168" t="str">
        <f t="shared" si="318"/>
        <v>1</v>
      </c>
      <c r="BS274" s="169" t="str">
        <f t="shared" si="318"/>
        <v>0</v>
      </c>
      <c r="BT274" s="302" t="str">
        <f t="shared" si="319"/>
        <v>1</v>
      </c>
      <c r="BU274" s="302" t="str">
        <f t="shared" si="319"/>
        <v>0</v>
      </c>
      <c r="BV274" s="302" t="str">
        <f t="shared" si="319"/>
        <v>1</v>
      </c>
      <c r="BW274" s="303" t="str">
        <f t="shared" si="319"/>
        <v>0</v>
      </c>
      <c r="BX274" s="302" t="str">
        <f t="shared" si="319"/>
        <v>1</v>
      </c>
      <c r="BY274" s="302" t="str">
        <f t="shared" si="319"/>
        <v>0</v>
      </c>
      <c r="BZ274" s="302" t="str">
        <f t="shared" si="319"/>
        <v>0</v>
      </c>
      <c r="CA274" s="303" t="str">
        <f t="shared" si="319"/>
        <v>1</v>
      </c>
      <c r="CB274" s="164" t="str">
        <f t="shared" si="320"/>
        <v>0</v>
      </c>
      <c r="CC274" s="289" t="str">
        <f t="shared" si="320"/>
        <v>1</v>
      </c>
      <c r="CD274" s="340" t="str">
        <f t="shared" si="320"/>
        <v>0</v>
      </c>
      <c r="CE274" s="341" t="str">
        <f t="shared" si="320"/>
        <v>0</v>
      </c>
      <c r="CF274" s="340" t="str">
        <f t="shared" si="320"/>
        <v>0</v>
      </c>
      <c r="CG274" s="340" t="str">
        <f t="shared" si="320"/>
        <v>0</v>
      </c>
      <c r="CH274" s="340" t="str">
        <f t="shared" si="320"/>
        <v>0</v>
      </c>
      <c r="CI274" s="341" t="str">
        <f t="shared" si="320"/>
        <v>0</v>
      </c>
      <c r="CL274" s="32" t="str">
        <f t="shared" si="353"/>
        <v>9C1B</v>
      </c>
      <c r="CM274" s="285">
        <f t="shared" si="321"/>
        <v>200</v>
      </c>
      <c r="CN274" s="285">
        <f t="shared" si="322"/>
        <v>210</v>
      </c>
      <c r="CO274" s="142">
        <f t="shared" si="323"/>
        <v>66</v>
      </c>
      <c r="CP274" s="142">
        <f t="shared" si="324"/>
        <v>18.888888888888889</v>
      </c>
      <c r="CQ274" s="154">
        <f t="shared" si="354"/>
        <v>6</v>
      </c>
      <c r="CS274" s="170">
        <f t="shared" si="325"/>
        <v>9</v>
      </c>
      <c r="CT274" s="23">
        <f t="shared" si="326"/>
        <v>12</v>
      </c>
      <c r="CU274" s="171">
        <f t="shared" si="327"/>
        <v>1</v>
      </c>
      <c r="CV274" s="23">
        <f t="shared" si="328"/>
        <v>11</v>
      </c>
      <c r="CW274" s="172">
        <f t="shared" si="329"/>
        <v>0</v>
      </c>
      <c r="CX274" s="24">
        <f t="shared" si="330"/>
        <v>12</v>
      </c>
      <c r="CY274" s="267">
        <f t="shared" si="331"/>
        <v>12</v>
      </c>
      <c r="CZ274" s="268">
        <f t="shared" si="332"/>
        <v>8</v>
      </c>
      <c r="DA274" s="267">
        <f t="shared" si="333"/>
        <v>0</v>
      </c>
      <c r="DB274" s="268">
        <f t="shared" si="334"/>
        <v>0</v>
      </c>
      <c r="DC274" s="173">
        <f t="shared" si="335"/>
        <v>1</v>
      </c>
      <c r="DD274" s="26">
        <f t="shared" si="336"/>
        <v>8</v>
      </c>
      <c r="DE274" s="173">
        <f t="shared" si="337"/>
        <v>0</v>
      </c>
      <c r="DF274" s="26">
        <f t="shared" si="338"/>
        <v>6</v>
      </c>
      <c r="DG274" s="326">
        <f t="shared" si="339"/>
        <v>10</v>
      </c>
      <c r="DH274" s="327">
        <f t="shared" si="340"/>
        <v>9</v>
      </c>
      <c r="DI274" s="172">
        <f t="shared" si="341"/>
        <v>4</v>
      </c>
      <c r="DJ274" s="24">
        <f t="shared" si="342"/>
        <v>0</v>
      </c>
      <c r="DK274" s="172"/>
      <c r="DL274" s="19">
        <f t="shared" si="343"/>
        <v>156</v>
      </c>
      <c r="DM274" s="19">
        <f t="shared" si="344"/>
        <v>27</v>
      </c>
      <c r="DN274" s="174">
        <f t="shared" si="345"/>
        <v>12</v>
      </c>
      <c r="DO274" s="278">
        <f t="shared" si="346"/>
        <v>200</v>
      </c>
      <c r="DP274" s="278">
        <f t="shared" si="347"/>
        <v>0</v>
      </c>
      <c r="DQ274" s="20">
        <f t="shared" si="348"/>
        <v>24</v>
      </c>
      <c r="DR274" s="20">
        <f t="shared" si="349"/>
        <v>6</v>
      </c>
      <c r="DS274" s="337">
        <f t="shared" si="350"/>
        <v>169</v>
      </c>
      <c r="DT274" s="174">
        <f t="shared" si="351"/>
        <v>64</v>
      </c>
      <c r="DU274" s="172">
        <f t="shared" si="352"/>
        <v>169</v>
      </c>
    </row>
    <row r="275" spans="1:125">
      <c r="A275" s="408" t="s">
        <v>804</v>
      </c>
      <c r="B275" s="408" t="s">
        <v>805</v>
      </c>
      <c r="C275" s="154">
        <f t="shared" si="299"/>
        <v>17</v>
      </c>
      <c r="D275" s="167">
        <f t="shared" si="300"/>
        <v>68</v>
      </c>
      <c r="E275" s="166" t="str">
        <f t="shared" si="301"/>
        <v>9C</v>
      </c>
      <c r="F275" s="367" t="str">
        <f t="shared" si="302"/>
        <v>1B</v>
      </c>
      <c r="G275" s="367" t="str">
        <f t="shared" si="303"/>
        <v>0E</v>
      </c>
      <c r="H275" s="367" t="str">
        <f t="shared" si="304"/>
        <v>C8</v>
      </c>
      <c r="I275" s="367" t="str">
        <f t="shared" si="305"/>
        <v>00</v>
      </c>
      <c r="J275" s="367" t="str">
        <f t="shared" si="306"/>
        <v>1A</v>
      </c>
      <c r="K275" s="367" t="str">
        <f t="shared" si="307"/>
        <v>06</v>
      </c>
      <c r="L275" s="367" t="str">
        <f t="shared" si="308"/>
        <v>AD</v>
      </c>
      <c r="M275" s="367" t="str">
        <f t="shared" si="309"/>
        <v>4</v>
      </c>
      <c r="N275" s="367" t="str">
        <f t="shared" si="310"/>
        <v/>
      </c>
      <c r="O275" s="156" t="str">
        <f t="shared" si="311"/>
        <v/>
      </c>
      <c r="P275" s="157" t="str">
        <f t="shared" si="312"/>
        <v>1</v>
      </c>
      <c r="Q275" s="158" t="str">
        <f t="shared" si="312"/>
        <v>0</v>
      </c>
      <c r="R275" s="158" t="str">
        <f t="shared" si="312"/>
        <v>0</v>
      </c>
      <c r="S275" s="159" t="str">
        <f t="shared" si="312"/>
        <v>1</v>
      </c>
      <c r="T275" s="158" t="str">
        <f t="shared" si="312"/>
        <v>1</v>
      </c>
      <c r="U275" s="158" t="str">
        <f t="shared" si="312"/>
        <v>1</v>
      </c>
      <c r="V275" s="158" t="str">
        <f t="shared" si="312"/>
        <v>0</v>
      </c>
      <c r="W275" s="159" t="str">
        <f t="shared" si="312"/>
        <v>0</v>
      </c>
      <c r="X275" s="158" t="str">
        <f t="shared" si="313"/>
        <v>0</v>
      </c>
      <c r="Y275" s="158" t="str">
        <f t="shared" si="313"/>
        <v>0</v>
      </c>
      <c r="Z275" s="158" t="str">
        <f t="shared" si="313"/>
        <v>0</v>
      </c>
      <c r="AA275" s="159" t="str">
        <f t="shared" si="313"/>
        <v>1</v>
      </c>
      <c r="AB275" s="161" t="str">
        <f t="shared" si="313"/>
        <v>1</v>
      </c>
      <c r="AC275" s="161" t="str">
        <f t="shared" si="313"/>
        <v>0</v>
      </c>
      <c r="AD275" s="158" t="str">
        <f t="shared" si="313"/>
        <v>1</v>
      </c>
      <c r="AE275" s="159" t="str">
        <f t="shared" si="313"/>
        <v>1</v>
      </c>
      <c r="AF275" s="367" t="str">
        <f t="shared" si="314"/>
        <v>0</v>
      </c>
      <c r="AG275" s="162" t="str">
        <f t="shared" si="314"/>
        <v>0</v>
      </c>
      <c r="AH275" s="163" t="str">
        <f t="shared" si="314"/>
        <v>0</v>
      </c>
      <c r="AI275" s="165" t="str">
        <f t="shared" si="314"/>
        <v>0</v>
      </c>
      <c r="AJ275" s="164" t="str">
        <f t="shared" si="314"/>
        <v>1</v>
      </c>
      <c r="AK275" s="164" t="str">
        <f t="shared" si="314"/>
        <v>1</v>
      </c>
      <c r="AL275" s="289" t="str">
        <f t="shared" si="314"/>
        <v>1</v>
      </c>
      <c r="AM275" s="165" t="str">
        <f t="shared" si="314"/>
        <v>0</v>
      </c>
      <c r="AN275" s="230" t="str">
        <f t="shared" si="315"/>
        <v>1</v>
      </c>
      <c r="AO275" s="230" t="str">
        <f t="shared" si="315"/>
        <v>1</v>
      </c>
      <c r="AP275" s="230" t="str">
        <f t="shared" si="315"/>
        <v>0</v>
      </c>
      <c r="AQ275" s="231" t="str">
        <f t="shared" si="315"/>
        <v>0</v>
      </c>
      <c r="AR275" s="230" t="str">
        <f t="shared" si="315"/>
        <v>1</v>
      </c>
      <c r="AS275" s="230" t="str">
        <f t="shared" si="315"/>
        <v>0</v>
      </c>
      <c r="AT275" s="230" t="str">
        <f t="shared" si="315"/>
        <v>0</v>
      </c>
      <c r="AU275" s="231" t="str">
        <f t="shared" si="315"/>
        <v>0</v>
      </c>
      <c r="AV275" s="230" t="str">
        <f t="shared" si="316"/>
        <v>0</v>
      </c>
      <c r="AW275" s="232" t="str">
        <f t="shared" si="316"/>
        <v>0</v>
      </c>
      <c r="AX275" s="232" t="str">
        <f t="shared" si="316"/>
        <v>0</v>
      </c>
      <c r="AY275" s="233" t="str">
        <f t="shared" si="316"/>
        <v>0</v>
      </c>
      <c r="AZ275" s="232" t="str">
        <f t="shared" si="316"/>
        <v>0</v>
      </c>
      <c r="BA275" s="232" t="str">
        <f t="shared" si="316"/>
        <v>0</v>
      </c>
      <c r="BB275" s="232" t="str">
        <f t="shared" si="316"/>
        <v>0</v>
      </c>
      <c r="BC275" s="233" t="str">
        <f t="shared" si="316"/>
        <v>0</v>
      </c>
      <c r="BD275" s="168" t="str">
        <f t="shared" si="317"/>
        <v>0</v>
      </c>
      <c r="BE275" s="168" t="str">
        <f t="shared" si="317"/>
        <v>0</v>
      </c>
      <c r="BF275" s="168" t="str">
        <f t="shared" si="317"/>
        <v>0</v>
      </c>
      <c r="BG275" s="169" t="str">
        <f t="shared" si="317"/>
        <v>1</v>
      </c>
      <c r="BH275" s="168" t="str">
        <f t="shared" si="317"/>
        <v>1</v>
      </c>
      <c r="BI275" s="168" t="str">
        <f t="shared" si="317"/>
        <v>0</v>
      </c>
      <c r="BJ275" s="168" t="str">
        <f t="shared" si="317"/>
        <v>1</v>
      </c>
      <c r="BK275" s="169" t="str">
        <f t="shared" si="317"/>
        <v>0</v>
      </c>
      <c r="BL275" s="168" t="str">
        <f t="shared" si="318"/>
        <v>0</v>
      </c>
      <c r="BM275" s="168" t="str">
        <f t="shared" si="318"/>
        <v>0</v>
      </c>
      <c r="BN275" s="168" t="str">
        <f t="shared" si="318"/>
        <v>0</v>
      </c>
      <c r="BO275" s="169" t="str">
        <f t="shared" si="318"/>
        <v>0</v>
      </c>
      <c r="BP275" s="168" t="str">
        <f t="shared" si="318"/>
        <v>0</v>
      </c>
      <c r="BQ275" s="168" t="str">
        <f t="shared" si="318"/>
        <v>1</v>
      </c>
      <c r="BR275" s="168" t="str">
        <f t="shared" si="318"/>
        <v>1</v>
      </c>
      <c r="BS275" s="169" t="str">
        <f t="shared" si="318"/>
        <v>0</v>
      </c>
      <c r="BT275" s="302" t="str">
        <f t="shared" si="319"/>
        <v>1</v>
      </c>
      <c r="BU275" s="302" t="str">
        <f t="shared" si="319"/>
        <v>0</v>
      </c>
      <c r="BV275" s="302" t="str">
        <f t="shared" si="319"/>
        <v>1</v>
      </c>
      <c r="BW275" s="303" t="str">
        <f t="shared" si="319"/>
        <v>0</v>
      </c>
      <c r="BX275" s="302" t="str">
        <f t="shared" si="319"/>
        <v>1</v>
      </c>
      <c r="BY275" s="302" t="str">
        <f t="shared" si="319"/>
        <v>1</v>
      </c>
      <c r="BZ275" s="302" t="str">
        <f t="shared" si="319"/>
        <v>0</v>
      </c>
      <c r="CA275" s="303" t="str">
        <f t="shared" si="319"/>
        <v>1</v>
      </c>
      <c r="CB275" s="164" t="str">
        <f t="shared" si="320"/>
        <v>0</v>
      </c>
      <c r="CC275" s="289" t="str">
        <f t="shared" si="320"/>
        <v>1</v>
      </c>
      <c r="CD275" s="340" t="str">
        <f t="shared" si="320"/>
        <v>0</v>
      </c>
      <c r="CE275" s="341" t="str">
        <f t="shared" si="320"/>
        <v>0</v>
      </c>
      <c r="CF275" s="340" t="str">
        <f t="shared" si="320"/>
        <v>0</v>
      </c>
      <c r="CG275" s="340" t="str">
        <f t="shared" si="320"/>
        <v>0</v>
      </c>
      <c r="CH275" s="340" t="str">
        <f t="shared" si="320"/>
        <v>0</v>
      </c>
      <c r="CI275" s="341" t="str">
        <f t="shared" si="320"/>
        <v>0</v>
      </c>
      <c r="CL275" s="32" t="str">
        <f t="shared" si="353"/>
        <v>9C1B</v>
      </c>
      <c r="CM275" s="285">
        <f t="shared" si="321"/>
        <v>200</v>
      </c>
      <c r="CN275" s="285">
        <f t="shared" si="322"/>
        <v>210</v>
      </c>
      <c r="CO275" s="142">
        <f t="shared" si="323"/>
        <v>66.2</v>
      </c>
      <c r="CP275" s="142">
        <f t="shared" si="324"/>
        <v>19</v>
      </c>
      <c r="CQ275" s="154">
        <f t="shared" si="354"/>
        <v>7</v>
      </c>
      <c r="CS275" s="170">
        <f t="shared" si="325"/>
        <v>9</v>
      </c>
      <c r="CT275" s="23">
        <f t="shared" si="326"/>
        <v>12</v>
      </c>
      <c r="CU275" s="171">
        <f t="shared" si="327"/>
        <v>1</v>
      </c>
      <c r="CV275" s="23">
        <f t="shared" si="328"/>
        <v>11</v>
      </c>
      <c r="CW275" s="172">
        <f t="shared" si="329"/>
        <v>0</v>
      </c>
      <c r="CX275" s="24">
        <f t="shared" si="330"/>
        <v>14</v>
      </c>
      <c r="CY275" s="267">
        <f t="shared" si="331"/>
        <v>12</v>
      </c>
      <c r="CZ275" s="268">
        <f t="shared" si="332"/>
        <v>8</v>
      </c>
      <c r="DA275" s="267">
        <f t="shared" si="333"/>
        <v>0</v>
      </c>
      <c r="DB275" s="268">
        <f t="shared" si="334"/>
        <v>0</v>
      </c>
      <c r="DC275" s="173">
        <f t="shared" si="335"/>
        <v>1</v>
      </c>
      <c r="DD275" s="26">
        <f t="shared" si="336"/>
        <v>10</v>
      </c>
      <c r="DE275" s="173">
        <f t="shared" si="337"/>
        <v>0</v>
      </c>
      <c r="DF275" s="26">
        <f t="shared" si="338"/>
        <v>6</v>
      </c>
      <c r="DG275" s="326">
        <f t="shared" si="339"/>
        <v>10</v>
      </c>
      <c r="DH275" s="327">
        <f t="shared" si="340"/>
        <v>13</v>
      </c>
      <c r="DI275" s="172">
        <f t="shared" si="341"/>
        <v>4</v>
      </c>
      <c r="DJ275" s="24">
        <f t="shared" si="342"/>
        <v>0</v>
      </c>
      <c r="DK275" s="172"/>
      <c r="DL275" s="19">
        <f t="shared" si="343"/>
        <v>156</v>
      </c>
      <c r="DM275" s="19">
        <f t="shared" si="344"/>
        <v>27</v>
      </c>
      <c r="DN275" s="174">
        <f t="shared" si="345"/>
        <v>14</v>
      </c>
      <c r="DO275" s="278">
        <f t="shared" si="346"/>
        <v>200</v>
      </c>
      <c r="DP275" s="278">
        <f t="shared" si="347"/>
        <v>0</v>
      </c>
      <c r="DQ275" s="20">
        <f t="shared" si="348"/>
        <v>26</v>
      </c>
      <c r="DR275" s="20">
        <f t="shared" si="349"/>
        <v>6</v>
      </c>
      <c r="DS275" s="337">
        <f t="shared" si="350"/>
        <v>173</v>
      </c>
      <c r="DT275" s="174">
        <f t="shared" si="351"/>
        <v>64</v>
      </c>
      <c r="DU275" s="172">
        <f t="shared" si="352"/>
        <v>173</v>
      </c>
    </row>
    <row r="276" spans="1:125">
      <c r="A276" s="408" t="s">
        <v>806</v>
      </c>
      <c r="B276" s="408" t="s">
        <v>807</v>
      </c>
      <c r="C276" s="154">
        <f t="shared" si="299"/>
        <v>17</v>
      </c>
      <c r="D276" s="167">
        <f t="shared" si="300"/>
        <v>68</v>
      </c>
      <c r="E276" s="166" t="str">
        <f t="shared" si="301"/>
        <v>9C</v>
      </c>
      <c r="F276" s="367" t="str">
        <f t="shared" si="302"/>
        <v>1B</v>
      </c>
      <c r="G276" s="367" t="str">
        <f t="shared" si="303"/>
        <v>02</v>
      </c>
      <c r="H276" s="367" t="str">
        <f t="shared" si="304"/>
        <v>C8</v>
      </c>
      <c r="I276" s="367" t="str">
        <f t="shared" si="305"/>
        <v>00</v>
      </c>
      <c r="J276" s="367" t="str">
        <f t="shared" si="306"/>
        <v>1A</v>
      </c>
      <c r="K276" s="367" t="str">
        <f t="shared" si="307"/>
        <v>06</v>
      </c>
      <c r="L276" s="367" t="str">
        <f t="shared" si="308"/>
        <v>A1</v>
      </c>
      <c r="M276" s="367" t="str">
        <f t="shared" si="309"/>
        <v>4</v>
      </c>
      <c r="N276" s="367" t="str">
        <f t="shared" si="310"/>
        <v/>
      </c>
      <c r="O276" s="156" t="str">
        <f t="shared" si="311"/>
        <v/>
      </c>
      <c r="P276" s="157" t="str">
        <f t="shared" si="312"/>
        <v>1</v>
      </c>
      <c r="Q276" s="158" t="str">
        <f t="shared" si="312"/>
        <v>0</v>
      </c>
      <c r="R276" s="158" t="str">
        <f t="shared" si="312"/>
        <v>0</v>
      </c>
      <c r="S276" s="159" t="str">
        <f t="shared" si="312"/>
        <v>1</v>
      </c>
      <c r="T276" s="158" t="str">
        <f t="shared" si="312"/>
        <v>1</v>
      </c>
      <c r="U276" s="158" t="str">
        <f t="shared" si="312"/>
        <v>1</v>
      </c>
      <c r="V276" s="158" t="str">
        <f t="shared" si="312"/>
        <v>0</v>
      </c>
      <c r="W276" s="159" t="str">
        <f t="shared" si="312"/>
        <v>0</v>
      </c>
      <c r="X276" s="158" t="str">
        <f t="shared" si="313"/>
        <v>0</v>
      </c>
      <c r="Y276" s="158" t="str">
        <f t="shared" si="313"/>
        <v>0</v>
      </c>
      <c r="Z276" s="158" t="str">
        <f t="shared" si="313"/>
        <v>0</v>
      </c>
      <c r="AA276" s="159" t="str">
        <f t="shared" si="313"/>
        <v>1</v>
      </c>
      <c r="AB276" s="161" t="str">
        <f t="shared" si="313"/>
        <v>1</v>
      </c>
      <c r="AC276" s="161" t="str">
        <f t="shared" si="313"/>
        <v>0</v>
      </c>
      <c r="AD276" s="158" t="str">
        <f t="shared" si="313"/>
        <v>1</v>
      </c>
      <c r="AE276" s="159" t="str">
        <f t="shared" si="313"/>
        <v>1</v>
      </c>
      <c r="AF276" s="367" t="str">
        <f t="shared" si="314"/>
        <v>0</v>
      </c>
      <c r="AG276" s="162" t="str">
        <f t="shared" si="314"/>
        <v>0</v>
      </c>
      <c r="AH276" s="163" t="str">
        <f t="shared" si="314"/>
        <v>0</v>
      </c>
      <c r="AI276" s="165" t="str">
        <f t="shared" si="314"/>
        <v>0</v>
      </c>
      <c r="AJ276" s="164" t="str">
        <f t="shared" si="314"/>
        <v>0</v>
      </c>
      <c r="AK276" s="164" t="str">
        <f t="shared" si="314"/>
        <v>0</v>
      </c>
      <c r="AL276" s="289" t="str">
        <f t="shared" si="314"/>
        <v>1</v>
      </c>
      <c r="AM276" s="165" t="str">
        <f t="shared" si="314"/>
        <v>0</v>
      </c>
      <c r="AN276" s="230" t="str">
        <f t="shared" si="315"/>
        <v>1</v>
      </c>
      <c r="AO276" s="230" t="str">
        <f t="shared" si="315"/>
        <v>1</v>
      </c>
      <c r="AP276" s="230" t="str">
        <f t="shared" si="315"/>
        <v>0</v>
      </c>
      <c r="AQ276" s="231" t="str">
        <f t="shared" si="315"/>
        <v>0</v>
      </c>
      <c r="AR276" s="230" t="str">
        <f t="shared" si="315"/>
        <v>1</v>
      </c>
      <c r="AS276" s="230" t="str">
        <f t="shared" si="315"/>
        <v>0</v>
      </c>
      <c r="AT276" s="230" t="str">
        <f t="shared" si="315"/>
        <v>0</v>
      </c>
      <c r="AU276" s="231" t="str">
        <f t="shared" si="315"/>
        <v>0</v>
      </c>
      <c r="AV276" s="230" t="str">
        <f t="shared" si="316"/>
        <v>0</v>
      </c>
      <c r="AW276" s="232" t="str">
        <f t="shared" si="316"/>
        <v>0</v>
      </c>
      <c r="AX276" s="232" t="str">
        <f t="shared" si="316"/>
        <v>0</v>
      </c>
      <c r="AY276" s="233" t="str">
        <f t="shared" si="316"/>
        <v>0</v>
      </c>
      <c r="AZ276" s="232" t="str">
        <f t="shared" si="316"/>
        <v>0</v>
      </c>
      <c r="BA276" s="232" t="str">
        <f t="shared" si="316"/>
        <v>0</v>
      </c>
      <c r="BB276" s="232" t="str">
        <f t="shared" si="316"/>
        <v>0</v>
      </c>
      <c r="BC276" s="233" t="str">
        <f t="shared" si="316"/>
        <v>0</v>
      </c>
      <c r="BD276" s="168" t="str">
        <f t="shared" si="317"/>
        <v>0</v>
      </c>
      <c r="BE276" s="168" t="str">
        <f t="shared" si="317"/>
        <v>0</v>
      </c>
      <c r="BF276" s="168" t="str">
        <f t="shared" si="317"/>
        <v>0</v>
      </c>
      <c r="BG276" s="169" t="str">
        <f t="shared" si="317"/>
        <v>1</v>
      </c>
      <c r="BH276" s="168" t="str">
        <f t="shared" si="317"/>
        <v>1</v>
      </c>
      <c r="BI276" s="168" t="str">
        <f t="shared" si="317"/>
        <v>0</v>
      </c>
      <c r="BJ276" s="168" t="str">
        <f t="shared" si="317"/>
        <v>1</v>
      </c>
      <c r="BK276" s="169" t="str">
        <f t="shared" si="317"/>
        <v>0</v>
      </c>
      <c r="BL276" s="168" t="str">
        <f t="shared" si="318"/>
        <v>0</v>
      </c>
      <c r="BM276" s="168" t="str">
        <f t="shared" si="318"/>
        <v>0</v>
      </c>
      <c r="BN276" s="168" t="str">
        <f t="shared" si="318"/>
        <v>0</v>
      </c>
      <c r="BO276" s="169" t="str">
        <f t="shared" si="318"/>
        <v>0</v>
      </c>
      <c r="BP276" s="168" t="str">
        <f t="shared" si="318"/>
        <v>0</v>
      </c>
      <c r="BQ276" s="168" t="str">
        <f t="shared" si="318"/>
        <v>1</v>
      </c>
      <c r="BR276" s="168" t="str">
        <f t="shared" si="318"/>
        <v>1</v>
      </c>
      <c r="BS276" s="169" t="str">
        <f t="shared" si="318"/>
        <v>0</v>
      </c>
      <c r="BT276" s="302" t="str">
        <f t="shared" si="319"/>
        <v>1</v>
      </c>
      <c r="BU276" s="302" t="str">
        <f t="shared" si="319"/>
        <v>0</v>
      </c>
      <c r="BV276" s="302" t="str">
        <f t="shared" si="319"/>
        <v>1</v>
      </c>
      <c r="BW276" s="303" t="str">
        <f t="shared" si="319"/>
        <v>0</v>
      </c>
      <c r="BX276" s="302" t="str">
        <f t="shared" si="319"/>
        <v>0</v>
      </c>
      <c r="BY276" s="302" t="str">
        <f t="shared" si="319"/>
        <v>0</v>
      </c>
      <c r="BZ276" s="302" t="str">
        <f t="shared" si="319"/>
        <v>0</v>
      </c>
      <c r="CA276" s="303" t="str">
        <f t="shared" si="319"/>
        <v>1</v>
      </c>
      <c r="CB276" s="164" t="str">
        <f t="shared" si="320"/>
        <v>0</v>
      </c>
      <c r="CC276" s="289" t="str">
        <f t="shared" si="320"/>
        <v>1</v>
      </c>
      <c r="CD276" s="340" t="str">
        <f t="shared" si="320"/>
        <v>0</v>
      </c>
      <c r="CE276" s="341" t="str">
        <f t="shared" si="320"/>
        <v>0</v>
      </c>
      <c r="CF276" s="340" t="str">
        <f t="shared" si="320"/>
        <v>0</v>
      </c>
      <c r="CG276" s="340" t="str">
        <f t="shared" si="320"/>
        <v>0</v>
      </c>
      <c r="CH276" s="340" t="str">
        <f t="shared" si="320"/>
        <v>0</v>
      </c>
      <c r="CI276" s="341" t="str">
        <f t="shared" si="320"/>
        <v>0</v>
      </c>
      <c r="CL276" s="32" t="str">
        <f t="shared" si="353"/>
        <v>9C1B</v>
      </c>
      <c r="CM276" s="285">
        <f t="shared" si="321"/>
        <v>200</v>
      </c>
      <c r="CN276" s="285">
        <f t="shared" si="322"/>
        <v>210</v>
      </c>
      <c r="CO276" s="142">
        <f t="shared" si="323"/>
        <v>66.2</v>
      </c>
      <c r="CP276" s="142">
        <f t="shared" si="324"/>
        <v>19</v>
      </c>
      <c r="CQ276" s="154">
        <f t="shared" si="354"/>
        <v>1</v>
      </c>
      <c r="CS276" s="170">
        <f t="shared" si="325"/>
        <v>9</v>
      </c>
      <c r="CT276" s="23">
        <f t="shared" si="326"/>
        <v>12</v>
      </c>
      <c r="CU276" s="171">
        <f t="shared" si="327"/>
        <v>1</v>
      </c>
      <c r="CV276" s="23">
        <f t="shared" si="328"/>
        <v>11</v>
      </c>
      <c r="CW276" s="172">
        <f t="shared" si="329"/>
        <v>0</v>
      </c>
      <c r="CX276" s="24">
        <f t="shared" si="330"/>
        <v>2</v>
      </c>
      <c r="CY276" s="267">
        <f t="shared" si="331"/>
        <v>12</v>
      </c>
      <c r="CZ276" s="268">
        <f t="shared" si="332"/>
        <v>8</v>
      </c>
      <c r="DA276" s="267">
        <f t="shared" si="333"/>
        <v>0</v>
      </c>
      <c r="DB276" s="268">
        <f t="shared" si="334"/>
        <v>0</v>
      </c>
      <c r="DC276" s="173">
        <f t="shared" si="335"/>
        <v>1</v>
      </c>
      <c r="DD276" s="26">
        <f t="shared" si="336"/>
        <v>10</v>
      </c>
      <c r="DE276" s="173">
        <f t="shared" si="337"/>
        <v>0</v>
      </c>
      <c r="DF276" s="26">
        <f t="shared" si="338"/>
        <v>6</v>
      </c>
      <c r="DG276" s="326">
        <f t="shared" si="339"/>
        <v>10</v>
      </c>
      <c r="DH276" s="327">
        <f t="shared" si="340"/>
        <v>1</v>
      </c>
      <c r="DI276" s="172">
        <f t="shared" si="341"/>
        <v>4</v>
      </c>
      <c r="DJ276" s="24">
        <f t="shared" si="342"/>
        <v>0</v>
      </c>
      <c r="DK276" s="172"/>
      <c r="DL276" s="19">
        <f t="shared" si="343"/>
        <v>156</v>
      </c>
      <c r="DM276" s="19">
        <f t="shared" si="344"/>
        <v>27</v>
      </c>
      <c r="DN276" s="174">
        <f t="shared" si="345"/>
        <v>2</v>
      </c>
      <c r="DO276" s="278">
        <f t="shared" si="346"/>
        <v>200</v>
      </c>
      <c r="DP276" s="278">
        <f t="shared" si="347"/>
        <v>0</v>
      </c>
      <c r="DQ276" s="20">
        <f t="shared" si="348"/>
        <v>26</v>
      </c>
      <c r="DR276" s="20">
        <f t="shared" si="349"/>
        <v>6</v>
      </c>
      <c r="DS276" s="337">
        <f t="shared" si="350"/>
        <v>161</v>
      </c>
      <c r="DT276" s="174">
        <f t="shared" si="351"/>
        <v>64</v>
      </c>
      <c r="DU276" s="172">
        <f t="shared" si="352"/>
        <v>161</v>
      </c>
    </row>
    <row r="277" spans="1:125">
      <c r="A277" s="408" t="s">
        <v>808</v>
      </c>
      <c r="B277" s="408" t="s">
        <v>809</v>
      </c>
      <c r="C277" s="154">
        <f t="shared" si="299"/>
        <v>17</v>
      </c>
      <c r="D277" s="167">
        <f t="shared" si="300"/>
        <v>68</v>
      </c>
      <c r="E277" s="166" t="str">
        <f t="shared" si="301"/>
        <v>9C</v>
      </c>
      <c r="F277" s="367" t="str">
        <f t="shared" si="302"/>
        <v>1B</v>
      </c>
      <c r="G277" s="367" t="str">
        <f t="shared" si="303"/>
        <v>08</v>
      </c>
      <c r="H277" s="367" t="str">
        <f t="shared" si="304"/>
        <v>C8</v>
      </c>
      <c r="I277" s="367" t="str">
        <f t="shared" si="305"/>
        <v>00</v>
      </c>
      <c r="J277" s="367" t="str">
        <f t="shared" si="306"/>
        <v>1B</v>
      </c>
      <c r="K277" s="367" t="str">
        <f t="shared" si="307"/>
        <v>06</v>
      </c>
      <c r="L277" s="367" t="str">
        <f t="shared" si="308"/>
        <v>A8</v>
      </c>
      <c r="M277" s="367" t="str">
        <f t="shared" si="309"/>
        <v>4</v>
      </c>
      <c r="N277" s="367" t="str">
        <f t="shared" si="310"/>
        <v/>
      </c>
      <c r="O277" s="156" t="str">
        <f t="shared" si="311"/>
        <v/>
      </c>
      <c r="P277" s="157" t="str">
        <f t="shared" si="312"/>
        <v>1</v>
      </c>
      <c r="Q277" s="158" t="str">
        <f t="shared" si="312"/>
        <v>0</v>
      </c>
      <c r="R277" s="158" t="str">
        <f t="shared" si="312"/>
        <v>0</v>
      </c>
      <c r="S277" s="159" t="str">
        <f t="shared" si="312"/>
        <v>1</v>
      </c>
      <c r="T277" s="158" t="str">
        <f t="shared" si="312"/>
        <v>1</v>
      </c>
      <c r="U277" s="158" t="str">
        <f t="shared" si="312"/>
        <v>1</v>
      </c>
      <c r="V277" s="158" t="str">
        <f t="shared" si="312"/>
        <v>0</v>
      </c>
      <c r="W277" s="159" t="str">
        <f t="shared" si="312"/>
        <v>0</v>
      </c>
      <c r="X277" s="158" t="str">
        <f t="shared" si="313"/>
        <v>0</v>
      </c>
      <c r="Y277" s="158" t="str">
        <f t="shared" si="313"/>
        <v>0</v>
      </c>
      <c r="Z277" s="158" t="str">
        <f t="shared" si="313"/>
        <v>0</v>
      </c>
      <c r="AA277" s="159" t="str">
        <f t="shared" si="313"/>
        <v>1</v>
      </c>
      <c r="AB277" s="161" t="str">
        <f t="shared" si="313"/>
        <v>1</v>
      </c>
      <c r="AC277" s="161" t="str">
        <f t="shared" si="313"/>
        <v>0</v>
      </c>
      <c r="AD277" s="158" t="str">
        <f t="shared" si="313"/>
        <v>1</v>
      </c>
      <c r="AE277" s="159" t="str">
        <f t="shared" si="313"/>
        <v>1</v>
      </c>
      <c r="AF277" s="367" t="str">
        <f t="shared" si="314"/>
        <v>0</v>
      </c>
      <c r="AG277" s="162" t="str">
        <f t="shared" si="314"/>
        <v>0</v>
      </c>
      <c r="AH277" s="163" t="str">
        <f t="shared" si="314"/>
        <v>0</v>
      </c>
      <c r="AI277" s="165" t="str">
        <f t="shared" si="314"/>
        <v>0</v>
      </c>
      <c r="AJ277" s="164" t="str">
        <f t="shared" si="314"/>
        <v>1</v>
      </c>
      <c r="AK277" s="164" t="str">
        <f t="shared" si="314"/>
        <v>0</v>
      </c>
      <c r="AL277" s="289" t="str">
        <f t="shared" si="314"/>
        <v>0</v>
      </c>
      <c r="AM277" s="165" t="str">
        <f t="shared" si="314"/>
        <v>0</v>
      </c>
      <c r="AN277" s="230" t="str">
        <f t="shared" si="315"/>
        <v>1</v>
      </c>
      <c r="AO277" s="230" t="str">
        <f t="shared" si="315"/>
        <v>1</v>
      </c>
      <c r="AP277" s="230" t="str">
        <f t="shared" si="315"/>
        <v>0</v>
      </c>
      <c r="AQ277" s="231" t="str">
        <f t="shared" si="315"/>
        <v>0</v>
      </c>
      <c r="AR277" s="230" t="str">
        <f t="shared" si="315"/>
        <v>1</v>
      </c>
      <c r="AS277" s="230" t="str">
        <f t="shared" si="315"/>
        <v>0</v>
      </c>
      <c r="AT277" s="230" t="str">
        <f t="shared" si="315"/>
        <v>0</v>
      </c>
      <c r="AU277" s="231" t="str">
        <f t="shared" si="315"/>
        <v>0</v>
      </c>
      <c r="AV277" s="230" t="str">
        <f t="shared" si="316"/>
        <v>0</v>
      </c>
      <c r="AW277" s="232" t="str">
        <f t="shared" si="316"/>
        <v>0</v>
      </c>
      <c r="AX277" s="232" t="str">
        <f t="shared" si="316"/>
        <v>0</v>
      </c>
      <c r="AY277" s="233" t="str">
        <f t="shared" si="316"/>
        <v>0</v>
      </c>
      <c r="AZ277" s="232" t="str">
        <f t="shared" si="316"/>
        <v>0</v>
      </c>
      <c r="BA277" s="232" t="str">
        <f t="shared" si="316"/>
        <v>0</v>
      </c>
      <c r="BB277" s="232" t="str">
        <f t="shared" si="316"/>
        <v>0</v>
      </c>
      <c r="BC277" s="233" t="str">
        <f t="shared" si="316"/>
        <v>0</v>
      </c>
      <c r="BD277" s="168" t="str">
        <f t="shared" si="317"/>
        <v>0</v>
      </c>
      <c r="BE277" s="168" t="str">
        <f t="shared" si="317"/>
        <v>0</v>
      </c>
      <c r="BF277" s="168" t="str">
        <f t="shared" si="317"/>
        <v>0</v>
      </c>
      <c r="BG277" s="169" t="str">
        <f t="shared" si="317"/>
        <v>1</v>
      </c>
      <c r="BH277" s="168" t="str">
        <f t="shared" si="317"/>
        <v>1</v>
      </c>
      <c r="BI277" s="168" t="str">
        <f t="shared" si="317"/>
        <v>0</v>
      </c>
      <c r="BJ277" s="168" t="str">
        <f t="shared" si="317"/>
        <v>1</v>
      </c>
      <c r="BK277" s="169" t="str">
        <f t="shared" si="317"/>
        <v>1</v>
      </c>
      <c r="BL277" s="168" t="str">
        <f t="shared" si="318"/>
        <v>0</v>
      </c>
      <c r="BM277" s="168" t="str">
        <f t="shared" si="318"/>
        <v>0</v>
      </c>
      <c r="BN277" s="168" t="str">
        <f t="shared" si="318"/>
        <v>0</v>
      </c>
      <c r="BO277" s="169" t="str">
        <f t="shared" si="318"/>
        <v>0</v>
      </c>
      <c r="BP277" s="168" t="str">
        <f t="shared" si="318"/>
        <v>0</v>
      </c>
      <c r="BQ277" s="168" t="str">
        <f t="shared" si="318"/>
        <v>1</v>
      </c>
      <c r="BR277" s="168" t="str">
        <f t="shared" si="318"/>
        <v>1</v>
      </c>
      <c r="BS277" s="169" t="str">
        <f t="shared" si="318"/>
        <v>0</v>
      </c>
      <c r="BT277" s="302" t="str">
        <f t="shared" si="319"/>
        <v>1</v>
      </c>
      <c r="BU277" s="302" t="str">
        <f t="shared" si="319"/>
        <v>0</v>
      </c>
      <c r="BV277" s="302" t="str">
        <f t="shared" si="319"/>
        <v>1</v>
      </c>
      <c r="BW277" s="303" t="str">
        <f t="shared" si="319"/>
        <v>0</v>
      </c>
      <c r="BX277" s="302" t="str">
        <f t="shared" si="319"/>
        <v>1</v>
      </c>
      <c r="BY277" s="302" t="str">
        <f t="shared" si="319"/>
        <v>0</v>
      </c>
      <c r="BZ277" s="302" t="str">
        <f t="shared" si="319"/>
        <v>0</v>
      </c>
      <c r="CA277" s="303" t="str">
        <f t="shared" si="319"/>
        <v>0</v>
      </c>
      <c r="CB277" s="164" t="str">
        <f t="shared" si="320"/>
        <v>0</v>
      </c>
      <c r="CC277" s="289" t="str">
        <f t="shared" si="320"/>
        <v>1</v>
      </c>
      <c r="CD277" s="340" t="str">
        <f t="shared" si="320"/>
        <v>0</v>
      </c>
      <c r="CE277" s="341" t="str">
        <f t="shared" si="320"/>
        <v>0</v>
      </c>
      <c r="CF277" s="340" t="str">
        <f t="shared" si="320"/>
        <v>0</v>
      </c>
      <c r="CG277" s="340" t="str">
        <f t="shared" si="320"/>
        <v>0</v>
      </c>
      <c r="CH277" s="340" t="str">
        <f t="shared" si="320"/>
        <v>0</v>
      </c>
      <c r="CI277" s="341" t="str">
        <f t="shared" si="320"/>
        <v>0</v>
      </c>
      <c r="CL277" s="32" t="str">
        <f t="shared" si="353"/>
        <v>9C1B</v>
      </c>
      <c r="CM277" s="285">
        <f t="shared" si="321"/>
        <v>200</v>
      </c>
      <c r="CN277" s="285">
        <f t="shared" si="322"/>
        <v>210</v>
      </c>
      <c r="CO277" s="142">
        <f t="shared" si="323"/>
        <v>66.3</v>
      </c>
      <c r="CP277" s="142">
        <f t="shared" si="324"/>
        <v>19.055555555555557</v>
      </c>
      <c r="CQ277" s="154">
        <f t="shared" si="354"/>
        <v>4</v>
      </c>
      <c r="CS277" s="170">
        <f t="shared" si="325"/>
        <v>9</v>
      </c>
      <c r="CT277" s="23">
        <f t="shared" si="326"/>
        <v>12</v>
      </c>
      <c r="CU277" s="171">
        <f t="shared" si="327"/>
        <v>1</v>
      </c>
      <c r="CV277" s="23">
        <f t="shared" si="328"/>
        <v>11</v>
      </c>
      <c r="CW277" s="172">
        <f t="shared" si="329"/>
        <v>0</v>
      </c>
      <c r="CX277" s="24">
        <f t="shared" si="330"/>
        <v>8</v>
      </c>
      <c r="CY277" s="267">
        <f t="shared" si="331"/>
        <v>12</v>
      </c>
      <c r="CZ277" s="268">
        <f t="shared" si="332"/>
        <v>8</v>
      </c>
      <c r="DA277" s="267">
        <f t="shared" si="333"/>
        <v>0</v>
      </c>
      <c r="DB277" s="268">
        <f t="shared" si="334"/>
        <v>0</v>
      </c>
      <c r="DC277" s="173">
        <f t="shared" si="335"/>
        <v>1</v>
      </c>
      <c r="DD277" s="26">
        <f t="shared" si="336"/>
        <v>11</v>
      </c>
      <c r="DE277" s="173">
        <f t="shared" si="337"/>
        <v>0</v>
      </c>
      <c r="DF277" s="26">
        <f t="shared" si="338"/>
        <v>6</v>
      </c>
      <c r="DG277" s="326">
        <f t="shared" si="339"/>
        <v>10</v>
      </c>
      <c r="DH277" s="327">
        <f t="shared" si="340"/>
        <v>8</v>
      </c>
      <c r="DI277" s="172">
        <f t="shared" si="341"/>
        <v>4</v>
      </c>
      <c r="DJ277" s="24">
        <f t="shared" si="342"/>
        <v>0</v>
      </c>
      <c r="DK277" s="172"/>
      <c r="DL277" s="19">
        <f t="shared" si="343"/>
        <v>156</v>
      </c>
      <c r="DM277" s="19">
        <f t="shared" si="344"/>
        <v>27</v>
      </c>
      <c r="DN277" s="174">
        <f t="shared" si="345"/>
        <v>8</v>
      </c>
      <c r="DO277" s="278">
        <f t="shared" si="346"/>
        <v>200</v>
      </c>
      <c r="DP277" s="278">
        <f t="shared" si="347"/>
        <v>0</v>
      </c>
      <c r="DQ277" s="20">
        <f t="shared" si="348"/>
        <v>27</v>
      </c>
      <c r="DR277" s="20">
        <f t="shared" si="349"/>
        <v>6</v>
      </c>
      <c r="DS277" s="337">
        <f t="shared" si="350"/>
        <v>168</v>
      </c>
      <c r="DT277" s="174">
        <f t="shared" si="351"/>
        <v>64</v>
      </c>
      <c r="DU277" s="172">
        <f t="shared" si="352"/>
        <v>168</v>
      </c>
    </row>
    <row r="278" spans="1:125">
      <c r="A278" s="408" t="s">
        <v>810</v>
      </c>
      <c r="B278" s="408" t="s">
        <v>811</v>
      </c>
      <c r="C278" s="154">
        <f t="shared" si="299"/>
        <v>17</v>
      </c>
      <c r="D278" s="167">
        <f t="shared" si="300"/>
        <v>68</v>
      </c>
      <c r="E278" s="166" t="str">
        <f t="shared" si="301"/>
        <v>9C</v>
      </c>
      <c r="F278" s="367" t="str">
        <f t="shared" si="302"/>
        <v>1B</v>
      </c>
      <c r="G278" s="367" t="str">
        <f t="shared" si="303"/>
        <v>0A</v>
      </c>
      <c r="H278" s="367" t="str">
        <f t="shared" si="304"/>
        <v>C8</v>
      </c>
      <c r="I278" s="367" t="str">
        <f t="shared" si="305"/>
        <v>00</v>
      </c>
      <c r="J278" s="367" t="str">
        <f t="shared" si="306"/>
        <v>1B</v>
      </c>
      <c r="K278" s="367" t="str">
        <f t="shared" si="307"/>
        <v>06</v>
      </c>
      <c r="L278" s="367" t="str">
        <f t="shared" si="308"/>
        <v>AA</v>
      </c>
      <c r="M278" s="367" t="str">
        <f t="shared" si="309"/>
        <v>4</v>
      </c>
      <c r="N278" s="367" t="str">
        <f t="shared" si="310"/>
        <v/>
      </c>
      <c r="O278" s="156" t="str">
        <f t="shared" si="311"/>
        <v/>
      </c>
      <c r="P278" s="157" t="str">
        <f t="shared" si="312"/>
        <v>1</v>
      </c>
      <c r="Q278" s="158" t="str">
        <f t="shared" si="312"/>
        <v>0</v>
      </c>
      <c r="R278" s="158" t="str">
        <f t="shared" si="312"/>
        <v>0</v>
      </c>
      <c r="S278" s="159" t="str">
        <f t="shared" si="312"/>
        <v>1</v>
      </c>
      <c r="T278" s="158" t="str">
        <f t="shared" si="312"/>
        <v>1</v>
      </c>
      <c r="U278" s="158" t="str">
        <f t="shared" si="312"/>
        <v>1</v>
      </c>
      <c r="V278" s="158" t="str">
        <f t="shared" si="312"/>
        <v>0</v>
      </c>
      <c r="W278" s="159" t="str">
        <f t="shared" si="312"/>
        <v>0</v>
      </c>
      <c r="X278" s="158" t="str">
        <f t="shared" si="313"/>
        <v>0</v>
      </c>
      <c r="Y278" s="158" t="str">
        <f t="shared" si="313"/>
        <v>0</v>
      </c>
      <c r="Z278" s="158" t="str">
        <f t="shared" si="313"/>
        <v>0</v>
      </c>
      <c r="AA278" s="159" t="str">
        <f t="shared" si="313"/>
        <v>1</v>
      </c>
      <c r="AB278" s="161" t="str">
        <f t="shared" si="313"/>
        <v>1</v>
      </c>
      <c r="AC278" s="161" t="str">
        <f t="shared" si="313"/>
        <v>0</v>
      </c>
      <c r="AD278" s="158" t="str">
        <f t="shared" si="313"/>
        <v>1</v>
      </c>
      <c r="AE278" s="159" t="str">
        <f t="shared" si="313"/>
        <v>1</v>
      </c>
      <c r="AF278" s="367" t="str">
        <f t="shared" si="314"/>
        <v>0</v>
      </c>
      <c r="AG278" s="162" t="str">
        <f t="shared" si="314"/>
        <v>0</v>
      </c>
      <c r="AH278" s="163" t="str">
        <f t="shared" si="314"/>
        <v>0</v>
      </c>
      <c r="AI278" s="165" t="str">
        <f t="shared" si="314"/>
        <v>0</v>
      </c>
      <c r="AJ278" s="164" t="str">
        <f t="shared" si="314"/>
        <v>1</v>
      </c>
      <c r="AK278" s="164" t="str">
        <f t="shared" si="314"/>
        <v>0</v>
      </c>
      <c r="AL278" s="289" t="str">
        <f t="shared" si="314"/>
        <v>1</v>
      </c>
      <c r="AM278" s="165" t="str">
        <f t="shared" si="314"/>
        <v>0</v>
      </c>
      <c r="AN278" s="230" t="str">
        <f t="shared" si="315"/>
        <v>1</v>
      </c>
      <c r="AO278" s="230" t="str">
        <f t="shared" si="315"/>
        <v>1</v>
      </c>
      <c r="AP278" s="230" t="str">
        <f t="shared" si="315"/>
        <v>0</v>
      </c>
      <c r="AQ278" s="231" t="str">
        <f t="shared" si="315"/>
        <v>0</v>
      </c>
      <c r="AR278" s="230" t="str">
        <f t="shared" si="315"/>
        <v>1</v>
      </c>
      <c r="AS278" s="230" t="str">
        <f t="shared" si="315"/>
        <v>0</v>
      </c>
      <c r="AT278" s="230" t="str">
        <f t="shared" si="315"/>
        <v>0</v>
      </c>
      <c r="AU278" s="231" t="str">
        <f t="shared" si="315"/>
        <v>0</v>
      </c>
      <c r="AV278" s="230" t="str">
        <f t="shared" si="316"/>
        <v>0</v>
      </c>
      <c r="AW278" s="232" t="str">
        <f t="shared" si="316"/>
        <v>0</v>
      </c>
      <c r="AX278" s="232" t="str">
        <f t="shared" si="316"/>
        <v>0</v>
      </c>
      <c r="AY278" s="233" t="str">
        <f t="shared" si="316"/>
        <v>0</v>
      </c>
      <c r="AZ278" s="232" t="str">
        <f t="shared" si="316"/>
        <v>0</v>
      </c>
      <c r="BA278" s="232" t="str">
        <f t="shared" si="316"/>
        <v>0</v>
      </c>
      <c r="BB278" s="232" t="str">
        <f t="shared" si="316"/>
        <v>0</v>
      </c>
      <c r="BC278" s="233" t="str">
        <f t="shared" si="316"/>
        <v>0</v>
      </c>
      <c r="BD278" s="168" t="str">
        <f t="shared" si="317"/>
        <v>0</v>
      </c>
      <c r="BE278" s="168" t="str">
        <f t="shared" si="317"/>
        <v>0</v>
      </c>
      <c r="BF278" s="168" t="str">
        <f t="shared" si="317"/>
        <v>0</v>
      </c>
      <c r="BG278" s="169" t="str">
        <f t="shared" si="317"/>
        <v>1</v>
      </c>
      <c r="BH278" s="168" t="str">
        <f t="shared" si="317"/>
        <v>1</v>
      </c>
      <c r="BI278" s="168" t="str">
        <f t="shared" si="317"/>
        <v>0</v>
      </c>
      <c r="BJ278" s="168" t="str">
        <f t="shared" si="317"/>
        <v>1</v>
      </c>
      <c r="BK278" s="169" t="str">
        <f t="shared" si="317"/>
        <v>1</v>
      </c>
      <c r="BL278" s="168" t="str">
        <f t="shared" si="318"/>
        <v>0</v>
      </c>
      <c r="BM278" s="168" t="str">
        <f t="shared" si="318"/>
        <v>0</v>
      </c>
      <c r="BN278" s="168" t="str">
        <f t="shared" si="318"/>
        <v>0</v>
      </c>
      <c r="BO278" s="169" t="str">
        <f t="shared" si="318"/>
        <v>0</v>
      </c>
      <c r="BP278" s="168" t="str">
        <f t="shared" si="318"/>
        <v>0</v>
      </c>
      <c r="BQ278" s="168" t="str">
        <f t="shared" si="318"/>
        <v>1</v>
      </c>
      <c r="BR278" s="168" t="str">
        <f t="shared" si="318"/>
        <v>1</v>
      </c>
      <c r="BS278" s="169" t="str">
        <f t="shared" si="318"/>
        <v>0</v>
      </c>
      <c r="BT278" s="302" t="str">
        <f t="shared" si="319"/>
        <v>1</v>
      </c>
      <c r="BU278" s="302" t="str">
        <f t="shared" si="319"/>
        <v>0</v>
      </c>
      <c r="BV278" s="302" t="str">
        <f t="shared" si="319"/>
        <v>1</v>
      </c>
      <c r="BW278" s="303" t="str">
        <f t="shared" si="319"/>
        <v>0</v>
      </c>
      <c r="BX278" s="302" t="str">
        <f t="shared" si="319"/>
        <v>1</v>
      </c>
      <c r="BY278" s="302" t="str">
        <f t="shared" si="319"/>
        <v>0</v>
      </c>
      <c r="BZ278" s="302" t="str">
        <f t="shared" si="319"/>
        <v>1</v>
      </c>
      <c r="CA278" s="303" t="str">
        <f t="shared" si="319"/>
        <v>0</v>
      </c>
      <c r="CB278" s="164" t="str">
        <f t="shared" si="320"/>
        <v>0</v>
      </c>
      <c r="CC278" s="289" t="str">
        <f t="shared" si="320"/>
        <v>1</v>
      </c>
      <c r="CD278" s="340" t="str">
        <f t="shared" si="320"/>
        <v>0</v>
      </c>
      <c r="CE278" s="341" t="str">
        <f t="shared" si="320"/>
        <v>0</v>
      </c>
      <c r="CF278" s="340" t="str">
        <f t="shared" si="320"/>
        <v>0</v>
      </c>
      <c r="CG278" s="340" t="str">
        <f t="shared" si="320"/>
        <v>0</v>
      </c>
      <c r="CH278" s="340" t="str">
        <f t="shared" si="320"/>
        <v>0</v>
      </c>
      <c r="CI278" s="341" t="str">
        <f t="shared" si="320"/>
        <v>0</v>
      </c>
      <c r="CL278" s="32" t="str">
        <f t="shared" si="353"/>
        <v>9C1B</v>
      </c>
      <c r="CM278" s="285">
        <f t="shared" si="321"/>
        <v>200</v>
      </c>
      <c r="CN278" s="285">
        <f t="shared" si="322"/>
        <v>210</v>
      </c>
      <c r="CO278" s="142">
        <f t="shared" si="323"/>
        <v>66.3</v>
      </c>
      <c r="CP278" s="142">
        <f t="shared" si="324"/>
        <v>19.055555555555557</v>
      </c>
      <c r="CQ278" s="154">
        <f t="shared" si="354"/>
        <v>5</v>
      </c>
      <c r="CS278" s="170">
        <f t="shared" si="325"/>
        <v>9</v>
      </c>
      <c r="CT278" s="23">
        <f t="shared" si="326"/>
        <v>12</v>
      </c>
      <c r="CU278" s="171">
        <f t="shared" si="327"/>
        <v>1</v>
      </c>
      <c r="CV278" s="23">
        <f t="shared" si="328"/>
        <v>11</v>
      </c>
      <c r="CW278" s="172">
        <f t="shared" si="329"/>
        <v>0</v>
      </c>
      <c r="CX278" s="24">
        <f t="shared" si="330"/>
        <v>10</v>
      </c>
      <c r="CY278" s="267">
        <f t="shared" si="331"/>
        <v>12</v>
      </c>
      <c r="CZ278" s="268">
        <f t="shared" si="332"/>
        <v>8</v>
      </c>
      <c r="DA278" s="267">
        <f t="shared" si="333"/>
        <v>0</v>
      </c>
      <c r="DB278" s="268">
        <f t="shared" si="334"/>
        <v>0</v>
      </c>
      <c r="DC278" s="173">
        <f t="shared" si="335"/>
        <v>1</v>
      </c>
      <c r="DD278" s="26">
        <f t="shared" si="336"/>
        <v>11</v>
      </c>
      <c r="DE278" s="173">
        <f t="shared" si="337"/>
        <v>0</v>
      </c>
      <c r="DF278" s="26">
        <f t="shared" si="338"/>
        <v>6</v>
      </c>
      <c r="DG278" s="326">
        <f t="shared" si="339"/>
        <v>10</v>
      </c>
      <c r="DH278" s="327">
        <f t="shared" si="340"/>
        <v>10</v>
      </c>
      <c r="DI278" s="172">
        <f t="shared" si="341"/>
        <v>4</v>
      </c>
      <c r="DJ278" s="24">
        <f t="shared" si="342"/>
        <v>0</v>
      </c>
      <c r="DK278" s="172"/>
      <c r="DL278" s="19">
        <f t="shared" si="343"/>
        <v>156</v>
      </c>
      <c r="DM278" s="19">
        <f t="shared" si="344"/>
        <v>27</v>
      </c>
      <c r="DN278" s="174">
        <f t="shared" si="345"/>
        <v>10</v>
      </c>
      <c r="DO278" s="278">
        <f t="shared" si="346"/>
        <v>200</v>
      </c>
      <c r="DP278" s="278">
        <f t="shared" si="347"/>
        <v>0</v>
      </c>
      <c r="DQ278" s="20">
        <f t="shared" si="348"/>
        <v>27</v>
      </c>
      <c r="DR278" s="20">
        <f t="shared" si="349"/>
        <v>6</v>
      </c>
      <c r="DS278" s="337">
        <f t="shared" si="350"/>
        <v>170</v>
      </c>
      <c r="DT278" s="174">
        <f t="shared" si="351"/>
        <v>64</v>
      </c>
      <c r="DU278" s="172">
        <f t="shared" si="352"/>
        <v>170</v>
      </c>
    </row>
    <row r="279" spans="1:125">
      <c r="A279" s="408" t="s">
        <v>812</v>
      </c>
      <c r="B279" s="408" t="s">
        <v>813</v>
      </c>
      <c r="C279" s="154">
        <f t="shared" si="299"/>
        <v>17</v>
      </c>
      <c r="D279" s="167">
        <f t="shared" si="300"/>
        <v>68</v>
      </c>
      <c r="E279" s="166" t="str">
        <f t="shared" si="301"/>
        <v>9C</v>
      </c>
      <c r="F279" s="367" t="str">
        <f t="shared" si="302"/>
        <v>1B</v>
      </c>
      <c r="G279" s="367" t="str">
        <f t="shared" si="303"/>
        <v>0C</v>
      </c>
      <c r="H279" s="367" t="str">
        <f t="shared" si="304"/>
        <v>C8</v>
      </c>
      <c r="I279" s="367" t="str">
        <f t="shared" si="305"/>
        <v>00</v>
      </c>
      <c r="J279" s="367" t="str">
        <f t="shared" si="306"/>
        <v>1B</v>
      </c>
      <c r="K279" s="367" t="str">
        <f t="shared" si="307"/>
        <v>06</v>
      </c>
      <c r="L279" s="367" t="str">
        <f t="shared" si="308"/>
        <v>AC</v>
      </c>
      <c r="M279" s="367" t="str">
        <f t="shared" si="309"/>
        <v>4</v>
      </c>
      <c r="N279" s="367" t="str">
        <f t="shared" si="310"/>
        <v/>
      </c>
      <c r="O279" s="156" t="str">
        <f t="shared" si="311"/>
        <v/>
      </c>
      <c r="P279" s="157" t="str">
        <f t="shared" si="312"/>
        <v>1</v>
      </c>
      <c r="Q279" s="158" t="str">
        <f t="shared" si="312"/>
        <v>0</v>
      </c>
      <c r="R279" s="158" t="str">
        <f t="shared" si="312"/>
        <v>0</v>
      </c>
      <c r="S279" s="159" t="str">
        <f t="shared" si="312"/>
        <v>1</v>
      </c>
      <c r="T279" s="158" t="str">
        <f t="shared" si="312"/>
        <v>1</v>
      </c>
      <c r="U279" s="158" t="str">
        <f t="shared" si="312"/>
        <v>1</v>
      </c>
      <c r="V279" s="158" t="str">
        <f t="shared" si="312"/>
        <v>0</v>
      </c>
      <c r="W279" s="159" t="str">
        <f t="shared" si="312"/>
        <v>0</v>
      </c>
      <c r="X279" s="158" t="str">
        <f t="shared" si="313"/>
        <v>0</v>
      </c>
      <c r="Y279" s="158" t="str">
        <f t="shared" si="313"/>
        <v>0</v>
      </c>
      <c r="Z279" s="158" t="str">
        <f t="shared" si="313"/>
        <v>0</v>
      </c>
      <c r="AA279" s="159" t="str">
        <f t="shared" si="313"/>
        <v>1</v>
      </c>
      <c r="AB279" s="161" t="str">
        <f t="shared" si="313"/>
        <v>1</v>
      </c>
      <c r="AC279" s="161" t="str">
        <f t="shared" si="313"/>
        <v>0</v>
      </c>
      <c r="AD279" s="158" t="str">
        <f t="shared" si="313"/>
        <v>1</v>
      </c>
      <c r="AE279" s="159" t="str">
        <f t="shared" si="313"/>
        <v>1</v>
      </c>
      <c r="AF279" s="367" t="str">
        <f t="shared" si="314"/>
        <v>0</v>
      </c>
      <c r="AG279" s="162" t="str">
        <f t="shared" si="314"/>
        <v>0</v>
      </c>
      <c r="AH279" s="163" t="str">
        <f t="shared" si="314"/>
        <v>0</v>
      </c>
      <c r="AI279" s="165" t="str">
        <f t="shared" si="314"/>
        <v>0</v>
      </c>
      <c r="AJ279" s="164" t="str">
        <f t="shared" si="314"/>
        <v>1</v>
      </c>
      <c r="AK279" s="164" t="str">
        <f t="shared" si="314"/>
        <v>1</v>
      </c>
      <c r="AL279" s="289" t="str">
        <f t="shared" si="314"/>
        <v>0</v>
      </c>
      <c r="AM279" s="165" t="str">
        <f t="shared" si="314"/>
        <v>0</v>
      </c>
      <c r="AN279" s="230" t="str">
        <f t="shared" si="315"/>
        <v>1</v>
      </c>
      <c r="AO279" s="230" t="str">
        <f t="shared" si="315"/>
        <v>1</v>
      </c>
      <c r="AP279" s="230" t="str">
        <f t="shared" si="315"/>
        <v>0</v>
      </c>
      <c r="AQ279" s="231" t="str">
        <f t="shared" si="315"/>
        <v>0</v>
      </c>
      <c r="AR279" s="230" t="str">
        <f t="shared" si="315"/>
        <v>1</v>
      </c>
      <c r="AS279" s="230" t="str">
        <f t="shared" si="315"/>
        <v>0</v>
      </c>
      <c r="AT279" s="230" t="str">
        <f t="shared" si="315"/>
        <v>0</v>
      </c>
      <c r="AU279" s="231" t="str">
        <f t="shared" si="315"/>
        <v>0</v>
      </c>
      <c r="AV279" s="230" t="str">
        <f t="shared" si="316"/>
        <v>0</v>
      </c>
      <c r="AW279" s="232" t="str">
        <f t="shared" si="316"/>
        <v>0</v>
      </c>
      <c r="AX279" s="232" t="str">
        <f t="shared" si="316"/>
        <v>0</v>
      </c>
      <c r="AY279" s="233" t="str">
        <f t="shared" si="316"/>
        <v>0</v>
      </c>
      <c r="AZ279" s="232" t="str">
        <f t="shared" si="316"/>
        <v>0</v>
      </c>
      <c r="BA279" s="232" t="str">
        <f t="shared" si="316"/>
        <v>0</v>
      </c>
      <c r="BB279" s="232" t="str">
        <f t="shared" si="316"/>
        <v>0</v>
      </c>
      <c r="BC279" s="233" t="str">
        <f t="shared" si="316"/>
        <v>0</v>
      </c>
      <c r="BD279" s="168" t="str">
        <f t="shared" si="317"/>
        <v>0</v>
      </c>
      <c r="BE279" s="168" t="str">
        <f t="shared" si="317"/>
        <v>0</v>
      </c>
      <c r="BF279" s="168" t="str">
        <f t="shared" si="317"/>
        <v>0</v>
      </c>
      <c r="BG279" s="169" t="str">
        <f t="shared" si="317"/>
        <v>1</v>
      </c>
      <c r="BH279" s="168" t="str">
        <f t="shared" si="317"/>
        <v>1</v>
      </c>
      <c r="BI279" s="168" t="str">
        <f t="shared" si="317"/>
        <v>0</v>
      </c>
      <c r="BJ279" s="168" t="str">
        <f t="shared" si="317"/>
        <v>1</v>
      </c>
      <c r="BK279" s="169" t="str">
        <f t="shared" si="317"/>
        <v>1</v>
      </c>
      <c r="BL279" s="168" t="str">
        <f t="shared" si="318"/>
        <v>0</v>
      </c>
      <c r="BM279" s="168" t="str">
        <f t="shared" si="318"/>
        <v>0</v>
      </c>
      <c r="BN279" s="168" t="str">
        <f t="shared" si="318"/>
        <v>0</v>
      </c>
      <c r="BO279" s="169" t="str">
        <f t="shared" si="318"/>
        <v>0</v>
      </c>
      <c r="BP279" s="168" t="str">
        <f t="shared" si="318"/>
        <v>0</v>
      </c>
      <c r="BQ279" s="168" t="str">
        <f t="shared" si="318"/>
        <v>1</v>
      </c>
      <c r="BR279" s="168" t="str">
        <f t="shared" si="318"/>
        <v>1</v>
      </c>
      <c r="BS279" s="169" t="str">
        <f t="shared" si="318"/>
        <v>0</v>
      </c>
      <c r="BT279" s="302" t="str">
        <f t="shared" si="319"/>
        <v>1</v>
      </c>
      <c r="BU279" s="302" t="str">
        <f t="shared" si="319"/>
        <v>0</v>
      </c>
      <c r="BV279" s="302" t="str">
        <f t="shared" si="319"/>
        <v>1</v>
      </c>
      <c r="BW279" s="303" t="str">
        <f t="shared" si="319"/>
        <v>0</v>
      </c>
      <c r="BX279" s="302" t="str">
        <f t="shared" si="319"/>
        <v>1</v>
      </c>
      <c r="BY279" s="302" t="str">
        <f t="shared" si="319"/>
        <v>1</v>
      </c>
      <c r="BZ279" s="302" t="str">
        <f t="shared" si="319"/>
        <v>0</v>
      </c>
      <c r="CA279" s="303" t="str">
        <f t="shared" si="319"/>
        <v>0</v>
      </c>
      <c r="CB279" s="164" t="str">
        <f t="shared" si="320"/>
        <v>0</v>
      </c>
      <c r="CC279" s="289" t="str">
        <f t="shared" si="320"/>
        <v>1</v>
      </c>
      <c r="CD279" s="340" t="str">
        <f t="shared" si="320"/>
        <v>0</v>
      </c>
      <c r="CE279" s="341" t="str">
        <f t="shared" si="320"/>
        <v>0</v>
      </c>
      <c r="CF279" s="340" t="str">
        <f t="shared" si="320"/>
        <v>0</v>
      </c>
      <c r="CG279" s="340" t="str">
        <f t="shared" si="320"/>
        <v>0</v>
      </c>
      <c r="CH279" s="340" t="str">
        <f t="shared" si="320"/>
        <v>0</v>
      </c>
      <c r="CI279" s="341" t="str">
        <f t="shared" si="320"/>
        <v>0</v>
      </c>
      <c r="CL279" s="32" t="str">
        <f t="shared" si="353"/>
        <v>9C1B</v>
      </c>
      <c r="CM279" s="285">
        <f t="shared" si="321"/>
        <v>200</v>
      </c>
      <c r="CN279" s="285">
        <f t="shared" si="322"/>
        <v>210</v>
      </c>
      <c r="CO279" s="142">
        <f t="shared" si="323"/>
        <v>66.3</v>
      </c>
      <c r="CP279" s="142">
        <f t="shared" si="324"/>
        <v>19.055555555555557</v>
      </c>
      <c r="CQ279" s="154">
        <f t="shared" si="354"/>
        <v>6</v>
      </c>
      <c r="CS279" s="170">
        <f t="shared" si="325"/>
        <v>9</v>
      </c>
      <c r="CT279" s="23">
        <f t="shared" si="326"/>
        <v>12</v>
      </c>
      <c r="CU279" s="171">
        <f t="shared" si="327"/>
        <v>1</v>
      </c>
      <c r="CV279" s="23">
        <f t="shared" si="328"/>
        <v>11</v>
      </c>
      <c r="CW279" s="172">
        <f t="shared" si="329"/>
        <v>0</v>
      </c>
      <c r="CX279" s="24">
        <f t="shared" si="330"/>
        <v>12</v>
      </c>
      <c r="CY279" s="267">
        <f t="shared" si="331"/>
        <v>12</v>
      </c>
      <c r="CZ279" s="268">
        <f t="shared" si="332"/>
        <v>8</v>
      </c>
      <c r="DA279" s="267">
        <f t="shared" si="333"/>
        <v>0</v>
      </c>
      <c r="DB279" s="268">
        <f t="shared" si="334"/>
        <v>0</v>
      </c>
      <c r="DC279" s="173">
        <f t="shared" si="335"/>
        <v>1</v>
      </c>
      <c r="DD279" s="26">
        <f t="shared" si="336"/>
        <v>11</v>
      </c>
      <c r="DE279" s="173">
        <f t="shared" si="337"/>
        <v>0</v>
      </c>
      <c r="DF279" s="26">
        <f t="shared" si="338"/>
        <v>6</v>
      </c>
      <c r="DG279" s="326">
        <f t="shared" si="339"/>
        <v>10</v>
      </c>
      <c r="DH279" s="327">
        <f t="shared" si="340"/>
        <v>12</v>
      </c>
      <c r="DI279" s="172">
        <f t="shared" si="341"/>
        <v>4</v>
      </c>
      <c r="DJ279" s="24">
        <f t="shared" si="342"/>
        <v>0</v>
      </c>
      <c r="DK279" s="172"/>
      <c r="DL279" s="19">
        <f t="shared" si="343"/>
        <v>156</v>
      </c>
      <c r="DM279" s="19">
        <f t="shared" si="344"/>
        <v>27</v>
      </c>
      <c r="DN279" s="174">
        <f t="shared" si="345"/>
        <v>12</v>
      </c>
      <c r="DO279" s="278">
        <f t="shared" si="346"/>
        <v>200</v>
      </c>
      <c r="DP279" s="278">
        <f t="shared" si="347"/>
        <v>0</v>
      </c>
      <c r="DQ279" s="20">
        <f t="shared" si="348"/>
        <v>27</v>
      </c>
      <c r="DR279" s="20">
        <f t="shared" si="349"/>
        <v>6</v>
      </c>
      <c r="DS279" s="337">
        <f t="shared" si="350"/>
        <v>172</v>
      </c>
      <c r="DT279" s="174">
        <f t="shared" si="351"/>
        <v>64</v>
      </c>
      <c r="DU279" s="172">
        <f t="shared" si="352"/>
        <v>172</v>
      </c>
    </row>
    <row r="280" spans="1:125">
      <c r="A280" s="408" t="s">
        <v>814</v>
      </c>
      <c r="B280" s="408" t="s">
        <v>815</v>
      </c>
      <c r="C280" s="154">
        <f t="shared" si="299"/>
        <v>17</v>
      </c>
      <c r="D280" s="167">
        <f t="shared" si="300"/>
        <v>68</v>
      </c>
      <c r="E280" s="166" t="str">
        <f t="shared" si="301"/>
        <v>9C</v>
      </c>
      <c r="F280" s="367" t="str">
        <f t="shared" si="302"/>
        <v>1B</v>
      </c>
      <c r="G280" s="367" t="str">
        <f t="shared" si="303"/>
        <v>02</v>
      </c>
      <c r="H280" s="367" t="str">
        <f t="shared" si="304"/>
        <v>C8</v>
      </c>
      <c r="I280" s="367" t="str">
        <f t="shared" si="305"/>
        <v>00</v>
      </c>
      <c r="J280" s="367" t="str">
        <f t="shared" si="306"/>
        <v>1B</v>
      </c>
      <c r="K280" s="367" t="str">
        <f t="shared" si="307"/>
        <v>06</v>
      </c>
      <c r="L280" s="367" t="str">
        <f t="shared" si="308"/>
        <v>A2</v>
      </c>
      <c r="M280" s="367" t="str">
        <f t="shared" si="309"/>
        <v>4</v>
      </c>
      <c r="N280" s="367" t="str">
        <f t="shared" si="310"/>
        <v/>
      </c>
      <c r="O280" s="156" t="str">
        <f t="shared" si="311"/>
        <v/>
      </c>
      <c r="P280" s="157" t="str">
        <f t="shared" si="312"/>
        <v>1</v>
      </c>
      <c r="Q280" s="158" t="str">
        <f t="shared" si="312"/>
        <v>0</v>
      </c>
      <c r="R280" s="158" t="str">
        <f t="shared" si="312"/>
        <v>0</v>
      </c>
      <c r="S280" s="159" t="str">
        <f t="shared" si="312"/>
        <v>1</v>
      </c>
      <c r="T280" s="158" t="str">
        <f t="shared" si="312"/>
        <v>1</v>
      </c>
      <c r="U280" s="158" t="str">
        <f t="shared" si="312"/>
        <v>1</v>
      </c>
      <c r="V280" s="158" t="str">
        <f t="shared" si="312"/>
        <v>0</v>
      </c>
      <c r="W280" s="159" t="str">
        <f t="shared" si="312"/>
        <v>0</v>
      </c>
      <c r="X280" s="158" t="str">
        <f t="shared" si="313"/>
        <v>0</v>
      </c>
      <c r="Y280" s="158" t="str">
        <f t="shared" si="313"/>
        <v>0</v>
      </c>
      <c r="Z280" s="158" t="str">
        <f t="shared" si="313"/>
        <v>0</v>
      </c>
      <c r="AA280" s="159" t="str">
        <f t="shared" si="313"/>
        <v>1</v>
      </c>
      <c r="AB280" s="161" t="str">
        <f t="shared" si="313"/>
        <v>1</v>
      </c>
      <c r="AC280" s="161" t="str">
        <f t="shared" si="313"/>
        <v>0</v>
      </c>
      <c r="AD280" s="158" t="str">
        <f t="shared" si="313"/>
        <v>1</v>
      </c>
      <c r="AE280" s="159" t="str">
        <f t="shared" si="313"/>
        <v>1</v>
      </c>
      <c r="AF280" s="367" t="str">
        <f t="shared" si="314"/>
        <v>0</v>
      </c>
      <c r="AG280" s="162" t="str">
        <f t="shared" si="314"/>
        <v>0</v>
      </c>
      <c r="AH280" s="163" t="str">
        <f t="shared" si="314"/>
        <v>0</v>
      </c>
      <c r="AI280" s="165" t="str">
        <f t="shared" si="314"/>
        <v>0</v>
      </c>
      <c r="AJ280" s="164" t="str">
        <f t="shared" si="314"/>
        <v>0</v>
      </c>
      <c r="AK280" s="164" t="str">
        <f t="shared" si="314"/>
        <v>0</v>
      </c>
      <c r="AL280" s="289" t="str">
        <f t="shared" si="314"/>
        <v>1</v>
      </c>
      <c r="AM280" s="165" t="str">
        <f t="shared" si="314"/>
        <v>0</v>
      </c>
      <c r="AN280" s="230" t="str">
        <f t="shared" si="315"/>
        <v>1</v>
      </c>
      <c r="AO280" s="230" t="str">
        <f t="shared" si="315"/>
        <v>1</v>
      </c>
      <c r="AP280" s="230" t="str">
        <f t="shared" si="315"/>
        <v>0</v>
      </c>
      <c r="AQ280" s="231" t="str">
        <f t="shared" si="315"/>
        <v>0</v>
      </c>
      <c r="AR280" s="230" t="str">
        <f t="shared" si="315"/>
        <v>1</v>
      </c>
      <c r="AS280" s="230" t="str">
        <f t="shared" si="315"/>
        <v>0</v>
      </c>
      <c r="AT280" s="230" t="str">
        <f t="shared" si="315"/>
        <v>0</v>
      </c>
      <c r="AU280" s="231" t="str">
        <f t="shared" si="315"/>
        <v>0</v>
      </c>
      <c r="AV280" s="230" t="str">
        <f t="shared" si="316"/>
        <v>0</v>
      </c>
      <c r="AW280" s="232" t="str">
        <f t="shared" si="316"/>
        <v>0</v>
      </c>
      <c r="AX280" s="232" t="str">
        <f t="shared" si="316"/>
        <v>0</v>
      </c>
      <c r="AY280" s="233" t="str">
        <f t="shared" si="316"/>
        <v>0</v>
      </c>
      <c r="AZ280" s="232" t="str">
        <f t="shared" si="316"/>
        <v>0</v>
      </c>
      <c r="BA280" s="232" t="str">
        <f t="shared" si="316"/>
        <v>0</v>
      </c>
      <c r="BB280" s="232" t="str">
        <f t="shared" si="316"/>
        <v>0</v>
      </c>
      <c r="BC280" s="233" t="str">
        <f t="shared" si="316"/>
        <v>0</v>
      </c>
      <c r="BD280" s="168" t="str">
        <f t="shared" si="317"/>
        <v>0</v>
      </c>
      <c r="BE280" s="168" t="str">
        <f t="shared" si="317"/>
        <v>0</v>
      </c>
      <c r="BF280" s="168" t="str">
        <f t="shared" si="317"/>
        <v>0</v>
      </c>
      <c r="BG280" s="169" t="str">
        <f t="shared" si="317"/>
        <v>1</v>
      </c>
      <c r="BH280" s="168" t="str">
        <f t="shared" si="317"/>
        <v>1</v>
      </c>
      <c r="BI280" s="168" t="str">
        <f t="shared" si="317"/>
        <v>0</v>
      </c>
      <c r="BJ280" s="168" t="str">
        <f t="shared" si="317"/>
        <v>1</v>
      </c>
      <c r="BK280" s="169" t="str">
        <f t="shared" si="317"/>
        <v>1</v>
      </c>
      <c r="BL280" s="168" t="str">
        <f t="shared" si="318"/>
        <v>0</v>
      </c>
      <c r="BM280" s="168" t="str">
        <f t="shared" si="318"/>
        <v>0</v>
      </c>
      <c r="BN280" s="168" t="str">
        <f t="shared" si="318"/>
        <v>0</v>
      </c>
      <c r="BO280" s="169" t="str">
        <f t="shared" si="318"/>
        <v>0</v>
      </c>
      <c r="BP280" s="168" t="str">
        <f t="shared" si="318"/>
        <v>0</v>
      </c>
      <c r="BQ280" s="168" t="str">
        <f t="shared" si="318"/>
        <v>1</v>
      </c>
      <c r="BR280" s="168" t="str">
        <f t="shared" si="318"/>
        <v>1</v>
      </c>
      <c r="BS280" s="169" t="str">
        <f t="shared" si="318"/>
        <v>0</v>
      </c>
      <c r="BT280" s="302" t="str">
        <f t="shared" si="319"/>
        <v>1</v>
      </c>
      <c r="BU280" s="302" t="str">
        <f t="shared" si="319"/>
        <v>0</v>
      </c>
      <c r="BV280" s="302" t="str">
        <f t="shared" si="319"/>
        <v>1</v>
      </c>
      <c r="BW280" s="303" t="str">
        <f t="shared" si="319"/>
        <v>0</v>
      </c>
      <c r="BX280" s="302" t="str">
        <f t="shared" si="319"/>
        <v>0</v>
      </c>
      <c r="BY280" s="302" t="str">
        <f t="shared" si="319"/>
        <v>0</v>
      </c>
      <c r="BZ280" s="302" t="str">
        <f t="shared" si="319"/>
        <v>1</v>
      </c>
      <c r="CA280" s="303" t="str">
        <f t="shared" si="319"/>
        <v>0</v>
      </c>
      <c r="CB280" s="164" t="str">
        <f t="shared" si="320"/>
        <v>0</v>
      </c>
      <c r="CC280" s="289" t="str">
        <f t="shared" si="320"/>
        <v>1</v>
      </c>
      <c r="CD280" s="340" t="str">
        <f t="shared" si="320"/>
        <v>0</v>
      </c>
      <c r="CE280" s="341" t="str">
        <f t="shared" si="320"/>
        <v>0</v>
      </c>
      <c r="CF280" s="340" t="str">
        <f t="shared" si="320"/>
        <v>0</v>
      </c>
      <c r="CG280" s="340" t="str">
        <f t="shared" si="320"/>
        <v>0</v>
      </c>
      <c r="CH280" s="340" t="str">
        <f t="shared" si="320"/>
        <v>0</v>
      </c>
      <c r="CI280" s="341" t="str">
        <f t="shared" si="320"/>
        <v>0</v>
      </c>
      <c r="CL280" s="32" t="str">
        <f t="shared" si="353"/>
        <v>9C1B</v>
      </c>
      <c r="CM280" s="285">
        <f t="shared" si="321"/>
        <v>200</v>
      </c>
      <c r="CN280" s="285">
        <f t="shared" si="322"/>
        <v>210</v>
      </c>
      <c r="CO280" s="142">
        <f t="shared" si="323"/>
        <v>66.3</v>
      </c>
      <c r="CP280" s="142">
        <f t="shared" si="324"/>
        <v>19.055555555555557</v>
      </c>
      <c r="CQ280" s="154">
        <f t="shared" si="354"/>
        <v>1</v>
      </c>
      <c r="CS280" s="170">
        <f t="shared" si="325"/>
        <v>9</v>
      </c>
      <c r="CT280" s="23">
        <f t="shared" si="326"/>
        <v>12</v>
      </c>
      <c r="CU280" s="171">
        <f t="shared" si="327"/>
        <v>1</v>
      </c>
      <c r="CV280" s="23">
        <f t="shared" si="328"/>
        <v>11</v>
      </c>
      <c r="CW280" s="172">
        <f t="shared" si="329"/>
        <v>0</v>
      </c>
      <c r="CX280" s="24">
        <f t="shared" si="330"/>
        <v>2</v>
      </c>
      <c r="CY280" s="267">
        <f t="shared" si="331"/>
        <v>12</v>
      </c>
      <c r="CZ280" s="268">
        <f t="shared" si="332"/>
        <v>8</v>
      </c>
      <c r="DA280" s="267">
        <f t="shared" si="333"/>
        <v>0</v>
      </c>
      <c r="DB280" s="268">
        <f t="shared" si="334"/>
        <v>0</v>
      </c>
      <c r="DC280" s="173">
        <f t="shared" si="335"/>
        <v>1</v>
      </c>
      <c r="DD280" s="26">
        <f t="shared" si="336"/>
        <v>11</v>
      </c>
      <c r="DE280" s="173">
        <f t="shared" si="337"/>
        <v>0</v>
      </c>
      <c r="DF280" s="26">
        <f t="shared" si="338"/>
        <v>6</v>
      </c>
      <c r="DG280" s="326">
        <f t="shared" si="339"/>
        <v>10</v>
      </c>
      <c r="DH280" s="327">
        <f t="shared" si="340"/>
        <v>2</v>
      </c>
      <c r="DI280" s="172">
        <f t="shared" si="341"/>
        <v>4</v>
      </c>
      <c r="DJ280" s="24">
        <f t="shared" si="342"/>
        <v>0</v>
      </c>
      <c r="DK280" s="172"/>
      <c r="DL280" s="19">
        <f t="shared" si="343"/>
        <v>156</v>
      </c>
      <c r="DM280" s="19">
        <f t="shared" si="344"/>
        <v>27</v>
      </c>
      <c r="DN280" s="174">
        <f t="shared" si="345"/>
        <v>2</v>
      </c>
      <c r="DO280" s="278">
        <f t="shared" si="346"/>
        <v>200</v>
      </c>
      <c r="DP280" s="278">
        <f t="shared" si="347"/>
        <v>0</v>
      </c>
      <c r="DQ280" s="20">
        <f t="shared" si="348"/>
        <v>27</v>
      </c>
      <c r="DR280" s="20">
        <f t="shared" si="349"/>
        <v>6</v>
      </c>
      <c r="DS280" s="337">
        <f t="shared" si="350"/>
        <v>162</v>
      </c>
      <c r="DT280" s="174">
        <f t="shared" si="351"/>
        <v>64</v>
      </c>
      <c r="DU280" s="172">
        <f t="shared" si="352"/>
        <v>162</v>
      </c>
    </row>
    <row r="281" spans="1:125">
      <c r="A281" s="408" t="s">
        <v>816</v>
      </c>
      <c r="B281" s="408" t="s">
        <v>817</v>
      </c>
      <c r="C281" s="154">
        <f t="shared" si="299"/>
        <v>17</v>
      </c>
      <c r="D281" s="167">
        <f t="shared" si="300"/>
        <v>68</v>
      </c>
      <c r="E281" s="166" t="str">
        <f t="shared" si="301"/>
        <v>9C</v>
      </c>
      <c r="F281" s="367" t="str">
        <f t="shared" si="302"/>
        <v>1B</v>
      </c>
      <c r="G281" s="367" t="str">
        <f t="shared" si="303"/>
        <v>04</v>
      </c>
      <c r="H281" s="367" t="str">
        <f t="shared" si="304"/>
        <v>C8</v>
      </c>
      <c r="I281" s="367" t="str">
        <f t="shared" si="305"/>
        <v>00</v>
      </c>
      <c r="J281" s="367" t="str">
        <f t="shared" si="306"/>
        <v>1B</v>
      </c>
      <c r="K281" s="367" t="str">
        <f t="shared" si="307"/>
        <v>06</v>
      </c>
      <c r="L281" s="367" t="str">
        <f t="shared" si="308"/>
        <v>A4</v>
      </c>
      <c r="M281" s="367" t="str">
        <f t="shared" si="309"/>
        <v>4</v>
      </c>
      <c r="N281" s="367" t="str">
        <f t="shared" si="310"/>
        <v/>
      </c>
      <c r="O281" s="156" t="str">
        <f t="shared" si="311"/>
        <v/>
      </c>
      <c r="P281" s="157" t="str">
        <f t="shared" si="312"/>
        <v>1</v>
      </c>
      <c r="Q281" s="158" t="str">
        <f t="shared" si="312"/>
        <v>0</v>
      </c>
      <c r="R281" s="158" t="str">
        <f t="shared" si="312"/>
        <v>0</v>
      </c>
      <c r="S281" s="159" t="str">
        <f t="shared" si="312"/>
        <v>1</v>
      </c>
      <c r="T281" s="158" t="str">
        <f t="shared" si="312"/>
        <v>1</v>
      </c>
      <c r="U281" s="158" t="str">
        <f t="shared" si="312"/>
        <v>1</v>
      </c>
      <c r="V281" s="158" t="str">
        <f t="shared" si="312"/>
        <v>0</v>
      </c>
      <c r="W281" s="159" t="str">
        <f t="shared" si="312"/>
        <v>0</v>
      </c>
      <c r="X281" s="158" t="str">
        <f t="shared" si="313"/>
        <v>0</v>
      </c>
      <c r="Y281" s="158" t="str">
        <f t="shared" si="313"/>
        <v>0</v>
      </c>
      <c r="Z281" s="158" t="str">
        <f t="shared" si="313"/>
        <v>0</v>
      </c>
      <c r="AA281" s="159" t="str">
        <f t="shared" si="313"/>
        <v>1</v>
      </c>
      <c r="AB281" s="161" t="str">
        <f t="shared" si="313"/>
        <v>1</v>
      </c>
      <c r="AC281" s="161" t="str">
        <f t="shared" si="313"/>
        <v>0</v>
      </c>
      <c r="AD281" s="158" t="str">
        <f t="shared" si="313"/>
        <v>1</v>
      </c>
      <c r="AE281" s="159" t="str">
        <f t="shared" si="313"/>
        <v>1</v>
      </c>
      <c r="AF281" s="367" t="str">
        <f t="shared" si="314"/>
        <v>0</v>
      </c>
      <c r="AG281" s="162" t="str">
        <f t="shared" si="314"/>
        <v>0</v>
      </c>
      <c r="AH281" s="163" t="str">
        <f t="shared" si="314"/>
        <v>0</v>
      </c>
      <c r="AI281" s="165" t="str">
        <f t="shared" si="314"/>
        <v>0</v>
      </c>
      <c r="AJ281" s="164" t="str">
        <f t="shared" si="314"/>
        <v>0</v>
      </c>
      <c r="AK281" s="164" t="str">
        <f t="shared" si="314"/>
        <v>1</v>
      </c>
      <c r="AL281" s="289" t="str">
        <f t="shared" si="314"/>
        <v>0</v>
      </c>
      <c r="AM281" s="165" t="str">
        <f t="shared" si="314"/>
        <v>0</v>
      </c>
      <c r="AN281" s="230" t="str">
        <f t="shared" si="315"/>
        <v>1</v>
      </c>
      <c r="AO281" s="230" t="str">
        <f t="shared" si="315"/>
        <v>1</v>
      </c>
      <c r="AP281" s="230" t="str">
        <f t="shared" si="315"/>
        <v>0</v>
      </c>
      <c r="AQ281" s="231" t="str">
        <f t="shared" si="315"/>
        <v>0</v>
      </c>
      <c r="AR281" s="230" t="str">
        <f t="shared" si="315"/>
        <v>1</v>
      </c>
      <c r="AS281" s="230" t="str">
        <f t="shared" si="315"/>
        <v>0</v>
      </c>
      <c r="AT281" s="230" t="str">
        <f t="shared" si="315"/>
        <v>0</v>
      </c>
      <c r="AU281" s="231" t="str">
        <f t="shared" si="315"/>
        <v>0</v>
      </c>
      <c r="AV281" s="230" t="str">
        <f t="shared" si="316"/>
        <v>0</v>
      </c>
      <c r="AW281" s="232" t="str">
        <f t="shared" si="316"/>
        <v>0</v>
      </c>
      <c r="AX281" s="232" t="str">
        <f t="shared" si="316"/>
        <v>0</v>
      </c>
      <c r="AY281" s="233" t="str">
        <f t="shared" si="316"/>
        <v>0</v>
      </c>
      <c r="AZ281" s="232" t="str">
        <f t="shared" si="316"/>
        <v>0</v>
      </c>
      <c r="BA281" s="232" t="str">
        <f t="shared" si="316"/>
        <v>0</v>
      </c>
      <c r="BB281" s="232" t="str">
        <f t="shared" si="316"/>
        <v>0</v>
      </c>
      <c r="BC281" s="233" t="str">
        <f t="shared" si="316"/>
        <v>0</v>
      </c>
      <c r="BD281" s="168" t="str">
        <f t="shared" si="317"/>
        <v>0</v>
      </c>
      <c r="BE281" s="168" t="str">
        <f t="shared" si="317"/>
        <v>0</v>
      </c>
      <c r="BF281" s="168" t="str">
        <f t="shared" si="317"/>
        <v>0</v>
      </c>
      <c r="BG281" s="169" t="str">
        <f t="shared" si="317"/>
        <v>1</v>
      </c>
      <c r="BH281" s="168" t="str">
        <f t="shared" si="317"/>
        <v>1</v>
      </c>
      <c r="BI281" s="168" t="str">
        <f t="shared" si="317"/>
        <v>0</v>
      </c>
      <c r="BJ281" s="168" t="str">
        <f t="shared" si="317"/>
        <v>1</v>
      </c>
      <c r="BK281" s="169" t="str">
        <f t="shared" si="317"/>
        <v>1</v>
      </c>
      <c r="BL281" s="168" t="str">
        <f t="shared" si="318"/>
        <v>0</v>
      </c>
      <c r="BM281" s="168" t="str">
        <f t="shared" si="318"/>
        <v>0</v>
      </c>
      <c r="BN281" s="168" t="str">
        <f t="shared" si="318"/>
        <v>0</v>
      </c>
      <c r="BO281" s="169" t="str">
        <f t="shared" si="318"/>
        <v>0</v>
      </c>
      <c r="BP281" s="168" t="str">
        <f t="shared" si="318"/>
        <v>0</v>
      </c>
      <c r="BQ281" s="168" t="str">
        <f t="shared" si="318"/>
        <v>1</v>
      </c>
      <c r="BR281" s="168" t="str">
        <f t="shared" si="318"/>
        <v>1</v>
      </c>
      <c r="BS281" s="169" t="str">
        <f t="shared" si="318"/>
        <v>0</v>
      </c>
      <c r="BT281" s="302" t="str">
        <f t="shared" si="319"/>
        <v>1</v>
      </c>
      <c r="BU281" s="302" t="str">
        <f t="shared" si="319"/>
        <v>0</v>
      </c>
      <c r="BV281" s="302" t="str">
        <f t="shared" si="319"/>
        <v>1</v>
      </c>
      <c r="BW281" s="303" t="str">
        <f t="shared" si="319"/>
        <v>0</v>
      </c>
      <c r="BX281" s="302" t="str">
        <f t="shared" si="319"/>
        <v>0</v>
      </c>
      <c r="BY281" s="302" t="str">
        <f t="shared" si="319"/>
        <v>1</v>
      </c>
      <c r="BZ281" s="302" t="str">
        <f t="shared" si="319"/>
        <v>0</v>
      </c>
      <c r="CA281" s="303" t="str">
        <f t="shared" si="319"/>
        <v>0</v>
      </c>
      <c r="CB281" s="164" t="str">
        <f t="shared" si="320"/>
        <v>0</v>
      </c>
      <c r="CC281" s="289" t="str">
        <f t="shared" si="320"/>
        <v>1</v>
      </c>
      <c r="CD281" s="340" t="str">
        <f t="shared" si="320"/>
        <v>0</v>
      </c>
      <c r="CE281" s="341" t="str">
        <f t="shared" si="320"/>
        <v>0</v>
      </c>
      <c r="CF281" s="340" t="str">
        <f t="shared" si="320"/>
        <v>0</v>
      </c>
      <c r="CG281" s="340" t="str">
        <f t="shared" si="320"/>
        <v>0</v>
      </c>
      <c r="CH281" s="340" t="str">
        <f t="shared" si="320"/>
        <v>0</v>
      </c>
      <c r="CI281" s="341" t="str">
        <f t="shared" si="320"/>
        <v>0</v>
      </c>
      <c r="CL281" s="32" t="str">
        <f t="shared" si="353"/>
        <v>9C1B</v>
      </c>
      <c r="CM281" s="285">
        <f t="shared" si="321"/>
        <v>200</v>
      </c>
      <c r="CN281" s="285">
        <f t="shared" si="322"/>
        <v>210</v>
      </c>
      <c r="CO281" s="142">
        <f t="shared" si="323"/>
        <v>66.3</v>
      </c>
      <c r="CP281" s="142">
        <f t="shared" si="324"/>
        <v>19.055555555555557</v>
      </c>
      <c r="CQ281" s="154">
        <f t="shared" si="354"/>
        <v>2</v>
      </c>
      <c r="CS281" s="170">
        <f t="shared" si="325"/>
        <v>9</v>
      </c>
      <c r="CT281" s="23">
        <f t="shared" si="326"/>
        <v>12</v>
      </c>
      <c r="CU281" s="171">
        <f t="shared" si="327"/>
        <v>1</v>
      </c>
      <c r="CV281" s="23">
        <f t="shared" si="328"/>
        <v>11</v>
      </c>
      <c r="CW281" s="172">
        <f t="shared" si="329"/>
        <v>0</v>
      </c>
      <c r="CX281" s="24">
        <f t="shared" si="330"/>
        <v>4</v>
      </c>
      <c r="CY281" s="267">
        <f t="shared" si="331"/>
        <v>12</v>
      </c>
      <c r="CZ281" s="268">
        <f t="shared" si="332"/>
        <v>8</v>
      </c>
      <c r="DA281" s="267">
        <f t="shared" si="333"/>
        <v>0</v>
      </c>
      <c r="DB281" s="268">
        <f t="shared" si="334"/>
        <v>0</v>
      </c>
      <c r="DC281" s="173">
        <f t="shared" si="335"/>
        <v>1</v>
      </c>
      <c r="DD281" s="26">
        <f t="shared" si="336"/>
        <v>11</v>
      </c>
      <c r="DE281" s="173">
        <f t="shared" si="337"/>
        <v>0</v>
      </c>
      <c r="DF281" s="26">
        <f t="shared" si="338"/>
        <v>6</v>
      </c>
      <c r="DG281" s="326">
        <f t="shared" si="339"/>
        <v>10</v>
      </c>
      <c r="DH281" s="327">
        <f t="shared" si="340"/>
        <v>4</v>
      </c>
      <c r="DI281" s="172">
        <f t="shared" si="341"/>
        <v>4</v>
      </c>
      <c r="DJ281" s="24">
        <f t="shared" si="342"/>
        <v>0</v>
      </c>
      <c r="DK281" s="172"/>
      <c r="DL281" s="19">
        <f t="shared" si="343"/>
        <v>156</v>
      </c>
      <c r="DM281" s="19">
        <f t="shared" si="344"/>
        <v>27</v>
      </c>
      <c r="DN281" s="174">
        <f t="shared" si="345"/>
        <v>4</v>
      </c>
      <c r="DO281" s="278">
        <f t="shared" si="346"/>
        <v>200</v>
      </c>
      <c r="DP281" s="278">
        <f t="shared" si="347"/>
        <v>0</v>
      </c>
      <c r="DQ281" s="20">
        <f t="shared" si="348"/>
        <v>27</v>
      </c>
      <c r="DR281" s="20">
        <f t="shared" si="349"/>
        <v>6</v>
      </c>
      <c r="DS281" s="337">
        <f t="shared" si="350"/>
        <v>164</v>
      </c>
      <c r="DT281" s="174">
        <f t="shared" si="351"/>
        <v>64</v>
      </c>
      <c r="DU281" s="172">
        <f t="shared" si="352"/>
        <v>164</v>
      </c>
    </row>
    <row r="282" spans="1:125">
      <c r="A282" s="408" t="s">
        <v>818</v>
      </c>
      <c r="B282" s="408" t="s">
        <v>819</v>
      </c>
      <c r="C282" s="154">
        <f t="shared" si="299"/>
        <v>17</v>
      </c>
      <c r="D282" s="167">
        <f t="shared" si="300"/>
        <v>68</v>
      </c>
      <c r="E282" s="166" t="str">
        <f t="shared" si="301"/>
        <v>9C</v>
      </c>
      <c r="F282" s="367" t="str">
        <f t="shared" si="302"/>
        <v>1B</v>
      </c>
      <c r="G282" s="367" t="str">
        <f t="shared" si="303"/>
        <v>06</v>
      </c>
      <c r="H282" s="367" t="str">
        <f t="shared" si="304"/>
        <v>F2</v>
      </c>
      <c r="I282" s="367" t="str">
        <f t="shared" si="305"/>
        <v>00</v>
      </c>
      <c r="J282" s="367" t="str">
        <f t="shared" si="306"/>
        <v>18</v>
      </c>
      <c r="K282" s="367" t="str">
        <f t="shared" si="307"/>
        <v>06</v>
      </c>
      <c r="L282" s="367" t="str">
        <f t="shared" si="308"/>
        <v>CD</v>
      </c>
      <c r="M282" s="367" t="str">
        <f t="shared" si="309"/>
        <v>4</v>
      </c>
      <c r="N282" s="367" t="str">
        <f t="shared" si="310"/>
        <v/>
      </c>
      <c r="O282" s="156" t="str">
        <f t="shared" si="311"/>
        <v/>
      </c>
      <c r="P282" s="157" t="str">
        <f t="shared" si="312"/>
        <v>1</v>
      </c>
      <c r="Q282" s="158" t="str">
        <f t="shared" si="312"/>
        <v>0</v>
      </c>
      <c r="R282" s="158" t="str">
        <f t="shared" si="312"/>
        <v>0</v>
      </c>
      <c r="S282" s="159" t="str">
        <f t="shared" ref="P282:W314" si="355">MID(HEX2BIN($E282,8),S$2,1)</f>
        <v>1</v>
      </c>
      <c r="T282" s="158" t="str">
        <f t="shared" si="355"/>
        <v>1</v>
      </c>
      <c r="U282" s="158" t="str">
        <f t="shared" si="355"/>
        <v>1</v>
      </c>
      <c r="V282" s="158" t="str">
        <f t="shared" si="355"/>
        <v>0</v>
      </c>
      <c r="W282" s="159" t="str">
        <f t="shared" si="355"/>
        <v>0</v>
      </c>
      <c r="X282" s="158" t="str">
        <f t="shared" si="313"/>
        <v>0</v>
      </c>
      <c r="Y282" s="158" t="str">
        <f t="shared" si="313"/>
        <v>0</v>
      </c>
      <c r="Z282" s="158" t="str">
        <f t="shared" si="313"/>
        <v>0</v>
      </c>
      <c r="AA282" s="159" t="str">
        <f t="shared" ref="X282:AE314" si="356">MID(HEX2BIN($F282,8),AA$2,1)</f>
        <v>1</v>
      </c>
      <c r="AB282" s="161" t="str">
        <f t="shared" si="356"/>
        <v>1</v>
      </c>
      <c r="AC282" s="161" t="str">
        <f t="shared" si="356"/>
        <v>0</v>
      </c>
      <c r="AD282" s="158" t="str">
        <f t="shared" si="356"/>
        <v>1</v>
      </c>
      <c r="AE282" s="159" t="str">
        <f t="shared" si="356"/>
        <v>1</v>
      </c>
      <c r="AF282" s="367" t="str">
        <f t="shared" si="314"/>
        <v>0</v>
      </c>
      <c r="AG282" s="162" t="str">
        <f t="shared" si="314"/>
        <v>0</v>
      </c>
      <c r="AH282" s="163" t="str">
        <f t="shared" si="314"/>
        <v>0</v>
      </c>
      <c r="AI282" s="165" t="str">
        <f t="shared" ref="AF282:AM314" si="357">MID(HEX2BIN($G282,8),AI$2,1)</f>
        <v>0</v>
      </c>
      <c r="AJ282" s="164" t="str">
        <f t="shared" si="357"/>
        <v>0</v>
      </c>
      <c r="AK282" s="164" t="str">
        <f t="shared" si="357"/>
        <v>1</v>
      </c>
      <c r="AL282" s="289" t="str">
        <f t="shared" si="357"/>
        <v>1</v>
      </c>
      <c r="AM282" s="165" t="str">
        <f t="shared" si="357"/>
        <v>0</v>
      </c>
      <c r="AN282" s="230" t="str">
        <f t="shared" si="315"/>
        <v>1</v>
      </c>
      <c r="AO282" s="230" t="str">
        <f t="shared" si="315"/>
        <v>1</v>
      </c>
      <c r="AP282" s="230" t="str">
        <f t="shared" si="315"/>
        <v>1</v>
      </c>
      <c r="AQ282" s="231" t="str">
        <f t="shared" ref="AN282:AU314" si="358">MID(HEX2BIN($H282,8),AQ$2,1)</f>
        <v>1</v>
      </c>
      <c r="AR282" s="230" t="str">
        <f t="shared" si="358"/>
        <v>0</v>
      </c>
      <c r="AS282" s="230" t="str">
        <f t="shared" si="358"/>
        <v>0</v>
      </c>
      <c r="AT282" s="230" t="str">
        <f t="shared" si="358"/>
        <v>1</v>
      </c>
      <c r="AU282" s="231" t="str">
        <f t="shared" si="358"/>
        <v>0</v>
      </c>
      <c r="AV282" s="230" t="str">
        <f t="shared" si="316"/>
        <v>0</v>
      </c>
      <c r="AW282" s="232" t="str">
        <f t="shared" si="316"/>
        <v>0</v>
      </c>
      <c r="AX282" s="232" t="str">
        <f t="shared" si="316"/>
        <v>0</v>
      </c>
      <c r="AY282" s="233" t="str">
        <f t="shared" ref="AV282:BC314" si="359">MID(HEX2BIN($I282,8),AY$2,1)</f>
        <v>0</v>
      </c>
      <c r="AZ282" s="232" t="str">
        <f t="shared" si="359"/>
        <v>0</v>
      </c>
      <c r="BA282" s="232" t="str">
        <f t="shared" si="359"/>
        <v>0</v>
      </c>
      <c r="BB282" s="232" t="str">
        <f t="shared" si="359"/>
        <v>0</v>
      </c>
      <c r="BC282" s="233" t="str">
        <f t="shared" si="359"/>
        <v>0</v>
      </c>
      <c r="BD282" s="168" t="str">
        <f t="shared" si="317"/>
        <v>0</v>
      </c>
      <c r="BE282" s="168" t="str">
        <f t="shared" si="317"/>
        <v>0</v>
      </c>
      <c r="BF282" s="168" t="str">
        <f t="shared" si="317"/>
        <v>0</v>
      </c>
      <c r="BG282" s="169" t="str">
        <f t="shared" ref="BD282:BK314" si="360">MID(HEX2BIN($J282,8),BG$2,1)</f>
        <v>1</v>
      </c>
      <c r="BH282" s="168" t="str">
        <f t="shared" si="360"/>
        <v>1</v>
      </c>
      <c r="BI282" s="168" t="str">
        <f t="shared" si="360"/>
        <v>0</v>
      </c>
      <c r="BJ282" s="168" t="str">
        <f t="shared" si="360"/>
        <v>0</v>
      </c>
      <c r="BK282" s="169" t="str">
        <f t="shared" si="360"/>
        <v>0</v>
      </c>
      <c r="BL282" s="168" t="str">
        <f t="shared" si="318"/>
        <v>0</v>
      </c>
      <c r="BM282" s="168" t="str">
        <f t="shared" si="318"/>
        <v>0</v>
      </c>
      <c r="BN282" s="168" t="str">
        <f t="shared" si="318"/>
        <v>0</v>
      </c>
      <c r="BO282" s="169" t="str">
        <f t="shared" ref="BL282:BS314" si="361">MID(HEX2BIN($K282,8),BO$2,1)</f>
        <v>0</v>
      </c>
      <c r="BP282" s="168" t="str">
        <f t="shared" si="361"/>
        <v>0</v>
      </c>
      <c r="BQ282" s="168" t="str">
        <f t="shared" si="361"/>
        <v>1</v>
      </c>
      <c r="BR282" s="168" t="str">
        <f t="shared" si="361"/>
        <v>1</v>
      </c>
      <c r="BS282" s="169" t="str">
        <f t="shared" si="361"/>
        <v>0</v>
      </c>
      <c r="BT282" s="302" t="str">
        <f t="shared" si="319"/>
        <v>1</v>
      </c>
      <c r="BU282" s="302" t="str">
        <f t="shared" si="319"/>
        <v>1</v>
      </c>
      <c r="BV282" s="302" t="str">
        <f t="shared" si="319"/>
        <v>0</v>
      </c>
      <c r="BW282" s="303" t="str">
        <f t="shared" ref="BT282:CA314" si="362">MID(HEX2BIN($L282,8),BW$2,1)</f>
        <v>0</v>
      </c>
      <c r="BX282" s="302" t="str">
        <f t="shared" si="362"/>
        <v>1</v>
      </c>
      <c r="BY282" s="302" t="str">
        <f t="shared" si="362"/>
        <v>1</v>
      </c>
      <c r="BZ282" s="302" t="str">
        <f t="shared" si="362"/>
        <v>0</v>
      </c>
      <c r="CA282" s="303" t="str">
        <f t="shared" si="362"/>
        <v>1</v>
      </c>
      <c r="CB282" s="164" t="str">
        <f t="shared" si="320"/>
        <v>0</v>
      </c>
      <c r="CC282" s="289" t="str">
        <f t="shared" si="320"/>
        <v>1</v>
      </c>
      <c r="CD282" s="340" t="str">
        <f t="shared" si="320"/>
        <v>0</v>
      </c>
      <c r="CE282" s="341" t="str">
        <f t="shared" ref="CB282:CI314" si="363">MID(HEX2BIN($M282,8),CE$2,1)</f>
        <v>0</v>
      </c>
      <c r="CF282" s="340" t="str">
        <f t="shared" si="363"/>
        <v>0</v>
      </c>
      <c r="CG282" s="340" t="str">
        <f t="shared" si="363"/>
        <v>0</v>
      </c>
      <c r="CH282" s="340" t="str">
        <f t="shared" si="363"/>
        <v>0</v>
      </c>
      <c r="CI282" s="341" t="str">
        <f t="shared" si="363"/>
        <v>0</v>
      </c>
      <c r="CL282" s="32" t="str">
        <f t="shared" si="353"/>
        <v>9C1B</v>
      </c>
      <c r="CM282" s="285">
        <f t="shared" si="321"/>
        <v>242</v>
      </c>
      <c r="CN282" s="285">
        <f t="shared" si="322"/>
        <v>252</v>
      </c>
      <c r="CO282" s="142">
        <f t="shared" si="323"/>
        <v>66</v>
      </c>
      <c r="CP282" s="142">
        <f t="shared" si="324"/>
        <v>18.888888888888889</v>
      </c>
      <c r="CQ282" s="154">
        <f t="shared" si="354"/>
        <v>3</v>
      </c>
      <c r="CS282" s="170">
        <f t="shared" si="325"/>
        <v>9</v>
      </c>
      <c r="CT282" s="23">
        <f t="shared" si="326"/>
        <v>12</v>
      </c>
      <c r="CU282" s="171">
        <f t="shared" si="327"/>
        <v>1</v>
      </c>
      <c r="CV282" s="23">
        <f t="shared" si="328"/>
        <v>11</v>
      </c>
      <c r="CW282" s="172">
        <f t="shared" si="329"/>
        <v>0</v>
      </c>
      <c r="CX282" s="24">
        <f t="shared" si="330"/>
        <v>6</v>
      </c>
      <c r="CY282" s="267">
        <f t="shared" si="331"/>
        <v>15</v>
      </c>
      <c r="CZ282" s="268">
        <f t="shared" si="332"/>
        <v>2</v>
      </c>
      <c r="DA282" s="267">
        <f t="shared" si="333"/>
        <v>0</v>
      </c>
      <c r="DB282" s="268">
        <f t="shared" si="334"/>
        <v>0</v>
      </c>
      <c r="DC282" s="173">
        <f t="shared" si="335"/>
        <v>1</v>
      </c>
      <c r="DD282" s="26">
        <f t="shared" si="336"/>
        <v>8</v>
      </c>
      <c r="DE282" s="173">
        <f t="shared" si="337"/>
        <v>0</v>
      </c>
      <c r="DF282" s="26">
        <f t="shared" si="338"/>
        <v>6</v>
      </c>
      <c r="DG282" s="326">
        <f t="shared" si="339"/>
        <v>12</v>
      </c>
      <c r="DH282" s="327">
        <f t="shared" si="340"/>
        <v>13</v>
      </c>
      <c r="DI282" s="172">
        <f t="shared" si="341"/>
        <v>4</v>
      </c>
      <c r="DJ282" s="24">
        <f t="shared" si="342"/>
        <v>0</v>
      </c>
      <c r="DK282" s="172"/>
      <c r="DL282" s="19">
        <f t="shared" si="343"/>
        <v>156</v>
      </c>
      <c r="DM282" s="19">
        <f t="shared" si="344"/>
        <v>27</v>
      </c>
      <c r="DN282" s="174">
        <f t="shared" si="345"/>
        <v>6</v>
      </c>
      <c r="DO282" s="278">
        <f t="shared" si="346"/>
        <v>242</v>
      </c>
      <c r="DP282" s="278">
        <f t="shared" si="347"/>
        <v>0</v>
      </c>
      <c r="DQ282" s="20">
        <f t="shared" si="348"/>
        <v>24</v>
      </c>
      <c r="DR282" s="20">
        <f t="shared" si="349"/>
        <v>6</v>
      </c>
      <c r="DS282" s="337">
        <f t="shared" si="350"/>
        <v>205</v>
      </c>
      <c r="DT282" s="174">
        <f t="shared" si="351"/>
        <v>64</v>
      </c>
      <c r="DU282" s="172">
        <f t="shared" si="352"/>
        <v>205</v>
      </c>
    </row>
    <row r="283" spans="1:125">
      <c r="A283" s="408" t="s">
        <v>820</v>
      </c>
      <c r="B283" s="408" t="s">
        <v>821</v>
      </c>
      <c r="C283" s="154">
        <f t="shared" si="299"/>
        <v>17</v>
      </c>
      <c r="D283" s="167">
        <f t="shared" si="300"/>
        <v>68</v>
      </c>
      <c r="E283" s="166" t="str">
        <f t="shared" si="301"/>
        <v>9C</v>
      </c>
      <c r="F283" s="367" t="str">
        <f t="shared" si="302"/>
        <v>1B</v>
      </c>
      <c r="G283" s="367" t="str">
        <f t="shared" si="303"/>
        <v>08</v>
      </c>
      <c r="H283" s="367" t="str">
        <f t="shared" si="304"/>
        <v>F2</v>
      </c>
      <c r="I283" s="367" t="str">
        <f t="shared" si="305"/>
        <v>00</v>
      </c>
      <c r="J283" s="367" t="str">
        <f t="shared" si="306"/>
        <v>17</v>
      </c>
      <c r="K283" s="367" t="str">
        <f t="shared" si="307"/>
        <v>06</v>
      </c>
      <c r="L283" s="367" t="str">
        <f t="shared" si="308"/>
        <v>CE</v>
      </c>
      <c r="M283" s="367" t="str">
        <f t="shared" si="309"/>
        <v>4</v>
      </c>
      <c r="N283" s="367" t="str">
        <f t="shared" si="310"/>
        <v/>
      </c>
      <c r="O283" s="156" t="str">
        <f t="shared" si="311"/>
        <v/>
      </c>
      <c r="P283" s="157" t="str">
        <f t="shared" si="355"/>
        <v>1</v>
      </c>
      <c r="Q283" s="158" t="str">
        <f t="shared" si="355"/>
        <v>0</v>
      </c>
      <c r="R283" s="158" t="str">
        <f t="shared" si="355"/>
        <v>0</v>
      </c>
      <c r="S283" s="159" t="str">
        <f t="shared" si="355"/>
        <v>1</v>
      </c>
      <c r="T283" s="158" t="str">
        <f t="shared" si="355"/>
        <v>1</v>
      </c>
      <c r="U283" s="158" t="str">
        <f t="shared" si="355"/>
        <v>1</v>
      </c>
      <c r="V283" s="158" t="str">
        <f t="shared" si="355"/>
        <v>0</v>
      </c>
      <c r="W283" s="159" t="str">
        <f t="shared" si="355"/>
        <v>0</v>
      </c>
      <c r="X283" s="158" t="str">
        <f t="shared" si="356"/>
        <v>0</v>
      </c>
      <c r="Y283" s="158" t="str">
        <f t="shared" si="356"/>
        <v>0</v>
      </c>
      <c r="Z283" s="158" t="str">
        <f t="shared" si="356"/>
        <v>0</v>
      </c>
      <c r="AA283" s="159" t="str">
        <f t="shared" si="356"/>
        <v>1</v>
      </c>
      <c r="AB283" s="161" t="str">
        <f t="shared" si="356"/>
        <v>1</v>
      </c>
      <c r="AC283" s="161" t="str">
        <f t="shared" si="356"/>
        <v>0</v>
      </c>
      <c r="AD283" s="158" t="str">
        <f t="shared" si="356"/>
        <v>1</v>
      </c>
      <c r="AE283" s="159" t="str">
        <f t="shared" si="356"/>
        <v>1</v>
      </c>
      <c r="AF283" s="367" t="str">
        <f t="shared" si="357"/>
        <v>0</v>
      </c>
      <c r="AG283" s="162" t="str">
        <f t="shared" si="357"/>
        <v>0</v>
      </c>
      <c r="AH283" s="163" t="str">
        <f t="shared" si="357"/>
        <v>0</v>
      </c>
      <c r="AI283" s="165" t="str">
        <f t="shared" si="357"/>
        <v>0</v>
      </c>
      <c r="AJ283" s="164" t="str">
        <f t="shared" si="357"/>
        <v>1</v>
      </c>
      <c r="AK283" s="164" t="str">
        <f t="shared" si="357"/>
        <v>0</v>
      </c>
      <c r="AL283" s="289" t="str">
        <f t="shared" si="357"/>
        <v>0</v>
      </c>
      <c r="AM283" s="165" t="str">
        <f t="shared" si="357"/>
        <v>0</v>
      </c>
      <c r="AN283" s="230" t="str">
        <f t="shared" si="358"/>
        <v>1</v>
      </c>
      <c r="AO283" s="230" t="str">
        <f t="shared" si="358"/>
        <v>1</v>
      </c>
      <c r="AP283" s="230" t="str">
        <f t="shared" si="358"/>
        <v>1</v>
      </c>
      <c r="AQ283" s="231" t="str">
        <f t="shared" si="358"/>
        <v>1</v>
      </c>
      <c r="AR283" s="230" t="str">
        <f t="shared" si="358"/>
        <v>0</v>
      </c>
      <c r="AS283" s="230" t="str">
        <f t="shared" si="358"/>
        <v>0</v>
      </c>
      <c r="AT283" s="230" t="str">
        <f t="shared" si="358"/>
        <v>1</v>
      </c>
      <c r="AU283" s="231" t="str">
        <f t="shared" si="358"/>
        <v>0</v>
      </c>
      <c r="AV283" s="230" t="str">
        <f t="shared" si="359"/>
        <v>0</v>
      </c>
      <c r="AW283" s="232" t="str">
        <f t="shared" si="359"/>
        <v>0</v>
      </c>
      <c r="AX283" s="232" t="str">
        <f t="shared" si="359"/>
        <v>0</v>
      </c>
      <c r="AY283" s="233" t="str">
        <f t="shared" si="359"/>
        <v>0</v>
      </c>
      <c r="AZ283" s="232" t="str">
        <f t="shared" si="359"/>
        <v>0</v>
      </c>
      <c r="BA283" s="232" t="str">
        <f t="shared" si="359"/>
        <v>0</v>
      </c>
      <c r="BB283" s="232" t="str">
        <f t="shared" si="359"/>
        <v>0</v>
      </c>
      <c r="BC283" s="233" t="str">
        <f t="shared" si="359"/>
        <v>0</v>
      </c>
      <c r="BD283" s="168" t="str">
        <f t="shared" si="360"/>
        <v>0</v>
      </c>
      <c r="BE283" s="168" t="str">
        <f t="shared" si="360"/>
        <v>0</v>
      </c>
      <c r="BF283" s="168" t="str">
        <f t="shared" si="360"/>
        <v>0</v>
      </c>
      <c r="BG283" s="169" t="str">
        <f t="shared" si="360"/>
        <v>1</v>
      </c>
      <c r="BH283" s="168" t="str">
        <f t="shared" si="360"/>
        <v>0</v>
      </c>
      <c r="BI283" s="168" t="str">
        <f t="shared" si="360"/>
        <v>1</v>
      </c>
      <c r="BJ283" s="168" t="str">
        <f t="shared" si="360"/>
        <v>1</v>
      </c>
      <c r="BK283" s="169" t="str">
        <f t="shared" si="360"/>
        <v>1</v>
      </c>
      <c r="BL283" s="168" t="str">
        <f t="shared" si="361"/>
        <v>0</v>
      </c>
      <c r="BM283" s="168" t="str">
        <f t="shared" si="361"/>
        <v>0</v>
      </c>
      <c r="BN283" s="168" t="str">
        <f t="shared" si="361"/>
        <v>0</v>
      </c>
      <c r="BO283" s="169" t="str">
        <f t="shared" si="361"/>
        <v>0</v>
      </c>
      <c r="BP283" s="168" t="str">
        <f t="shared" si="361"/>
        <v>0</v>
      </c>
      <c r="BQ283" s="168" t="str">
        <f t="shared" si="361"/>
        <v>1</v>
      </c>
      <c r="BR283" s="168" t="str">
        <f t="shared" si="361"/>
        <v>1</v>
      </c>
      <c r="BS283" s="169" t="str">
        <f t="shared" si="361"/>
        <v>0</v>
      </c>
      <c r="BT283" s="302" t="str">
        <f t="shared" si="362"/>
        <v>1</v>
      </c>
      <c r="BU283" s="302" t="str">
        <f t="shared" si="362"/>
        <v>1</v>
      </c>
      <c r="BV283" s="302" t="str">
        <f t="shared" si="362"/>
        <v>0</v>
      </c>
      <c r="BW283" s="303" t="str">
        <f t="shared" si="362"/>
        <v>0</v>
      </c>
      <c r="BX283" s="302" t="str">
        <f t="shared" si="362"/>
        <v>1</v>
      </c>
      <c r="BY283" s="302" t="str">
        <f t="shared" si="362"/>
        <v>1</v>
      </c>
      <c r="BZ283" s="302" t="str">
        <f t="shared" si="362"/>
        <v>1</v>
      </c>
      <c r="CA283" s="303" t="str">
        <f t="shared" si="362"/>
        <v>0</v>
      </c>
      <c r="CB283" s="164" t="str">
        <f t="shared" si="363"/>
        <v>0</v>
      </c>
      <c r="CC283" s="289" t="str">
        <f t="shared" si="363"/>
        <v>1</v>
      </c>
      <c r="CD283" s="340" t="str">
        <f t="shared" si="363"/>
        <v>0</v>
      </c>
      <c r="CE283" s="341" t="str">
        <f t="shared" si="363"/>
        <v>0</v>
      </c>
      <c r="CF283" s="340" t="str">
        <f t="shared" si="363"/>
        <v>0</v>
      </c>
      <c r="CG283" s="340" t="str">
        <f t="shared" si="363"/>
        <v>0</v>
      </c>
      <c r="CH283" s="340" t="str">
        <f t="shared" si="363"/>
        <v>0</v>
      </c>
      <c r="CI283" s="341" t="str">
        <f t="shared" si="363"/>
        <v>0</v>
      </c>
      <c r="CL283" s="32" t="str">
        <f t="shared" si="353"/>
        <v>9C1B</v>
      </c>
      <c r="CM283" s="285">
        <f t="shared" si="321"/>
        <v>242</v>
      </c>
      <c r="CN283" s="285">
        <f t="shared" si="322"/>
        <v>252</v>
      </c>
      <c r="CO283" s="142">
        <f t="shared" si="323"/>
        <v>65.900000000000006</v>
      </c>
      <c r="CP283" s="142">
        <f t="shared" si="324"/>
        <v>18.833333333333336</v>
      </c>
      <c r="CQ283" s="154">
        <f t="shared" si="354"/>
        <v>4</v>
      </c>
      <c r="CS283" s="170">
        <f t="shared" si="325"/>
        <v>9</v>
      </c>
      <c r="CT283" s="23">
        <f t="shared" si="326"/>
        <v>12</v>
      </c>
      <c r="CU283" s="171">
        <f t="shared" si="327"/>
        <v>1</v>
      </c>
      <c r="CV283" s="23">
        <f t="shared" si="328"/>
        <v>11</v>
      </c>
      <c r="CW283" s="172">
        <f t="shared" si="329"/>
        <v>0</v>
      </c>
      <c r="CX283" s="24">
        <f t="shared" si="330"/>
        <v>8</v>
      </c>
      <c r="CY283" s="267">
        <f t="shared" si="331"/>
        <v>15</v>
      </c>
      <c r="CZ283" s="268">
        <f t="shared" si="332"/>
        <v>2</v>
      </c>
      <c r="DA283" s="267">
        <f t="shared" si="333"/>
        <v>0</v>
      </c>
      <c r="DB283" s="268">
        <f t="shared" si="334"/>
        <v>0</v>
      </c>
      <c r="DC283" s="173">
        <f t="shared" si="335"/>
        <v>1</v>
      </c>
      <c r="DD283" s="26">
        <f t="shared" si="336"/>
        <v>7</v>
      </c>
      <c r="DE283" s="173">
        <f t="shared" si="337"/>
        <v>0</v>
      </c>
      <c r="DF283" s="26">
        <f t="shared" si="338"/>
        <v>6</v>
      </c>
      <c r="DG283" s="326">
        <f t="shared" si="339"/>
        <v>12</v>
      </c>
      <c r="DH283" s="327">
        <f t="shared" si="340"/>
        <v>14</v>
      </c>
      <c r="DI283" s="172">
        <f t="shared" si="341"/>
        <v>4</v>
      </c>
      <c r="DJ283" s="24">
        <f t="shared" si="342"/>
        <v>0</v>
      </c>
      <c r="DK283" s="172"/>
      <c r="DL283" s="19">
        <f t="shared" si="343"/>
        <v>156</v>
      </c>
      <c r="DM283" s="19">
        <f t="shared" si="344"/>
        <v>27</v>
      </c>
      <c r="DN283" s="174">
        <f t="shared" si="345"/>
        <v>8</v>
      </c>
      <c r="DO283" s="278">
        <f t="shared" si="346"/>
        <v>242</v>
      </c>
      <c r="DP283" s="278">
        <f t="shared" si="347"/>
        <v>0</v>
      </c>
      <c r="DQ283" s="20">
        <f t="shared" si="348"/>
        <v>23</v>
      </c>
      <c r="DR283" s="20">
        <f t="shared" si="349"/>
        <v>6</v>
      </c>
      <c r="DS283" s="337">
        <f t="shared" si="350"/>
        <v>206</v>
      </c>
      <c r="DT283" s="174">
        <f t="shared" si="351"/>
        <v>64</v>
      </c>
      <c r="DU283" s="172">
        <f t="shared" si="352"/>
        <v>206</v>
      </c>
    </row>
    <row r="284" spans="1:125">
      <c r="A284" s="408" t="s">
        <v>822</v>
      </c>
      <c r="B284" s="408" t="s">
        <v>823</v>
      </c>
      <c r="C284" s="154">
        <f t="shared" si="299"/>
        <v>17</v>
      </c>
      <c r="D284" s="167">
        <f t="shared" si="300"/>
        <v>68</v>
      </c>
      <c r="E284" s="166" t="str">
        <f t="shared" si="301"/>
        <v>9C</v>
      </c>
      <c r="F284" s="367" t="str">
        <f t="shared" si="302"/>
        <v>1B</v>
      </c>
      <c r="G284" s="367" t="str">
        <f t="shared" si="303"/>
        <v>0A</v>
      </c>
      <c r="H284" s="367" t="str">
        <f t="shared" si="304"/>
        <v>F2</v>
      </c>
      <c r="I284" s="367" t="str">
        <f t="shared" si="305"/>
        <v>00</v>
      </c>
      <c r="J284" s="367" t="str">
        <f t="shared" si="306"/>
        <v>16</v>
      </c>
      <c r="K284" s="367" t="str">
        <f t="shared" si="307"/>
        <v>06</v>
      </c>
      <c r="L284" s="367" t="str">
        <f t="shared" si="308"/>
        <v>CF</v>
      </c>
      <c r="M284" s="367" t="str">
        <f t="shared" si="309"/>
        <v>4</v>
      </c>
      <c r="N284" s="367" t="str">
        <f t="shared" si="310"/>
        <v/>
      </c>
      <c r="O284" s="156" t="str">
        <f t="shared" si="311"/>
        <v/>
      </c>
      <c r="P284" s="157" t="str">
        <f t="shared" si="355"/>
        <v>1</v>
      </c>
      <c r="Q284" s="158" t="str">
        <f t="shared" si="355"/>
        <v>0</v>
      </c>
      <c r="R284" s="158" t="str">
        <f t="shared" si="355"/>
        <v>0</v>
      </c>
      <c r="S284" s="159" t="str">
        <f t="shared" si="355"/>
        <v>1</v>
      </c>
      <c r="T284" s="158" t="str">
        <f t="shared" si="355"/>
        <v>1</v>
      </c>
      <c r="U284" s="158" t="str">
        <f t="shared" si="355"/>
        <v>1</v>
      </c>
      <c r="V284" s="158" t="str">
        <f t="shared" si="355"/>
        <v>0</v>
      </c>
      <c r="W284" s="159" t="str">
        <f t="shared" si="355"/>
        <v>0</v>
      </c>
      <c r="X284" s="158" t="str">
        <f t="shared" si="356"/>
        <v>0</v>
      </c>
      <c r="Y284" s="158" t="str">
        <f t="shared" si="356"/>
        <v>0</v>
      </c>
      <c r="Z284" s="158" t="str">
        <f t="shared" si="356"/>
        <v>0</v>
      </c>
      <c r="AA284" s="159" t="str">
        <f t="shared" si="356"/>
        <v>1</v>
      </c>
      <c r="AB284" s="161" t="str">
        <f t="shared" si="356"/>
        <v>1</v>
      </c>
      <c r="AC284" s="161" t="str">
        <f t="shared" si="356"/>
        <v>0</v>
      </c>
      <c r="AD284" s="158" t="str">
        <f t="shared" si="356"/>
        <v>1</v>
      </c>
      <c r="AE284" s="159" t="str">
        <f t="shared" si="356"/>
        <v>1</v>
      </c>
      <c r="AF284" s="367" t="str">
        <f t="shared" si="357"/>
        <v>0</v>
      </c>
      <c r="AG284" s="162" t="str">
        <f t="shared" si="357"/>
        <v>0</v>
      </c>
      <c r="AH284" s="163" t="str">
        <f t="shared" si="357"/>
        <v>0</v>
      </c>
      <c r="AI284" s="165" t="str">
        <f t="shared" si="357"/>
        <v>0</v>
      </c>
      <c r="AJ284" s="164" t="str">
        <f t="shared" si="357"/>
        <v>1</v>
      </c>
      <c r="AK284" s="164" t="str">
        <f t="shared" si="357"/>
        <v>0</v>
      </c>
      <c r="AL284" s="289" t="str">
        <f t="shared" si="357"/>
        <v>1</v>
      </c>
      <c r="AM284" s="165" t="str">
        <f t="shared" si="357"/>
        <v>0</v>
      </c>
      <c r="AN284" s="230" t="str">
        <f t="shared" si="358"/>
        <v>1</v>
      </c>
      <c r="AO284" s="230" t="str">
        <f t="shared" si="358"/>
        <v>1</v>
      </c>
      <c r="AP284" s="230" t="str">
        <f t="shared" si="358"/>
        <v>1</v>
      </c>
      <c r="AQ284" s="231" t="str">
        <f t="shared" si="358"/>
        <v>1</v>
      </c>
      <c r="AR284" s="230" t="str">
        <f t="shared" si="358"/>
        <v>0</v>
      </c>
      <c r="AS284" s="230" t="str">
        <f t="shared" si="358"/>
        <v>0</v>
      </c>
      <c r="AT284" s="230" t="str">
        <f t="shared" si="358"/>
        <v>1</v>
      </c>
      <c r="AU284" s="231" t="str">
        <f t="shared" si="358"/>
        <v>0</v>
      </c>
      <c r="AV284" s="230" t="str">
        <f t="shared" si="359"/>
        <v>0</v>
      </c>
      <c r="AW284" s="232" t="str">
        <f t="shared" si="359"/>
        <v>0</v>
      </c>
      <c r="AX284" s="232" t="str">
        <f t="shared" si="359"/>
        <v>0</v>
      </c>
      <c r="AY284" s="233" t="str">
        <f t="shared" si="359"/>
        <v>0</v>
      </c>
      <c r="AZ284" s="232" t="str">
        <f t="shared" si="359"/>
        <v>0</v>
      </c>
      <c r="BA284" s="232" t="str">
        <f t="shared" si="359"/>
        <v>0</v>
      </c>
      <c r="BB284" s="232" t="str">
        <f t="shared" si="359"/>
        <v>0</v>
      </c>
      <c r="BC284" s="233" t="str">
        <f t="shared" si="359"/>
        <v>0</v>
      </c>
      <c r="BD284" s="168" t="str">
        <f t="shared" si="360"/>
        <v>0</v>
      </c>
      <c r="BE284" s="168" t="str">
        <f t="shared" si="360"/>
        <v>0</v>
      </c>
      <c r="BF284" s="168" t="str">
        <f t="shared" si="360"/>
        <v>0</v>
      </c>
      <c r="BG284" s="169" t="str">
        <f t="shared" si="360"/>
        <v>1</v>
      </c>
      <c r="BH284" s="168" t="str">
        <f t="shared" si="360"/>
        <v>0</v>
      </c>
      <c r="BI284" s="168" t="str">
        <f t="shared" si="360"/>
        <v>1</v>
      </c>
      <c r="BJ284" s="168" t="str">
        <f t="shared" si="360"/>
        <v>1</v>
      </c>
      <c r="BK284" s="169" t="str">
        <f t="shared" si="360"/>
        <v>0</v>
      </c>
      <c r="BL284" s="168" t="str">
        <f t="shared" si="361"/>
        <v>0</v>
      </c>
      <c r="BM284" s="168" t="str">
        <f t="shared" si="361"/>
        <v>0</v>
      </c>
      <c r="BN284" s="168" t="str">
        <f t="shared" si="361"/>
        <v>0</v>
      </c>
      <c r="BO284" s="169" t="str">
        <f t="shared" si="361"/>
        <v>0</v>
      </c>
      <c r="BP284" s="168" t="str">
        <f t="shared" si="361"/>
        <v>0</v>
      </c>
      <c r="BQ284" s="168" t="str">
        <f t="shared" si="361"/>
        <v>1</v>
      </c>
      <c r="BR284" s="168" t="str">
        <f t="shared" si="361"/>
        <v>1</v>
      </c>
      <c r="BS284" s="169" t="str">
        <f t="shared" si="361"/>
        <v>0</v>
      </c>
      <c r="BT284" s="302" t="str">
        <f t="shared" si="362"/>
        <v>1</v>
      </c>
      <c r="BU284" s="302" t="str">
        <f t="shared" si="362"/>
        <v>1</v>
      </c>
      <c r="BV284" s="302" t="str">
        <f t="shared" si="362"/>
        <v>0</v>
      </c>
      <c r="BW284" s="303" t="str">
        <f t="shared" si="362"/>
        <v>0</v>
      </c>
      <c r="BX284" s="302" t="str">
        <f t="shared" si="362"/>
        <v>1</v>
      </c>
      <c r="BY284" s="302" t="str">
        <f t="shared" si="362"/>
        <v>1</v>
      </c>
      <c r="BZ284" s="302" t="str">
        <f t="shared" si="362"/>
        <v>1</v>
      </c>
      <c r="CA284" s="303" t="str">
        <f t="shared" si="362"/>
        <v>1</v>
      </c>
      <c r="CB284" s="164" t="str">
        <f t="shared" si="363"/>
        <v>0</v>
      </c>
      <c r="CC284" s="289" t="str">
        <f t="shared" si="363"/>
        <v>1</v>
      </c>
      <c r="CD284" s="340" t="str">
        <f t="shared" si="363"/>
        <v>0</v>
      </c>
      <c r="CE284" s="341" t="str">
        <f t="shared" si="363"/>
        <v>0</v>
      </c>
      <c r="CF284" s="340" t="str">
        <f t="shared" si="363"/>
        <v>0</v>
      </c>
      <c r="CG284" s="340" t="str">
        <f t="shared" si="363"/>
        <v>0</v>
      </c>
      <c r="CH284" s="340" t="str">
        <f t="shared" si="363"/>
        <v>0</v>
      </c>
      <c r="CI284" s="341" t="str">
        <f t="shared" si="363"/>
        <v>0</v>
      </c>
      <c r="CL284" s="32" t="str">
        <f t="shared" si="353"/>
        <v>9C1B</v>
      </c>
      <c r="CM284" s="285">
        <f t="shared" si="321"/>
        <v>242</v>
      </c>
      <c r="CN284" s="285">
        <f t="shared" si="322"/>
        <v>252</v>
      </c>
      <c r="CO284" s="142">
        <f t="shared" si="323"/>
        <v>65.8</v>
      </c>
      <c r="CP284" s="142">
        <f t="shared" si="324"/>
        <v>18.777777777777779</v>
      </c>
      <c r="CQ284" s="154">
        <f t="shared" si="354"/>
        <v>5</v>
      </c>
      <c r="CS284" s="170">
        <f t="shared" si="325"/>
        <v>9</v>
      </c>
      <c r="CT284" s="23">
        <f t="shared" si="326"/>
        <v>12</v>
      </c>
      <c r="CU284" s="171">
        <f t="shared" si="327"/>
        <v>1</v>
      </c>
      <c r="CV284" s="23">
        <f t="shared" si="328"/>
        <v>11</v>
      </c>
      <c r="CW284" s="172">
        <f t="shared" si="329"/>
        <v>0</v>
      </c>
      <c r="CX284" s="24">
        <f t="shared" si="330"/>
        <v>10</v>
      </c>
      <c r="CY284" s="267">
        <f t="shared" si="331"/>
        <v>15</v>
      </c>
      <c r="CZ284" s="268">
        <f t="shared" si="332"/>
        <v>2</v>
      </c>
      <c r="DA284" s="267">
        <f t="shared" si="333"/>
        <v>0</v>
      </c>
      <c r="DB284" s="268">
        <f t="shared" si="334"/>
        <v>0</v>
      </c>
      <c r="DC284" s="173">
        <f t="shared" si="335"/>
        <v>1</v>
      </c>
      <c r="DD284" s="26">
        <f t="shared" si="336"/>
        <v>6</v>
      </c>
      <c r="DE284" s="173">
        <f t="shared" si="337"/>
        <v>0</v>
      </c>
      <c r="DF284" s="26">
        <f t="shared" si="338"/>
        <v>6</v>
      </c>
      <c r="DG284" s="326">
        <f t="shared" si="339"/>
        <v>12</v>
      </c>
      <c r="DH284" s="327">
        <f t="shared" si="340"/>
        <v>15</v>
      </c>
      <c r="DI284" s="172">
        <f t="shared" si="341"/>
        <v>4</v>
      </c>
      <c r="DJ284" s="24">
        <f t="shared" si="342"/>
        <v>0</v>
      </c>
      <c r="DK284" s="172"/>
      <c r="DL284" s="19">
        <f t="shared" si="343"/>
        <v>156</v>
      </c>
      <c r="DM284" s="19">
        <f t="shared" si="344"/>
        <v>27</v>
      </c>
      <c r="DN284" s="174">
        <f t="shared" si="345"/>
        <v>10</v>
      </c>
      <c r="DO284" s="278">
        <f t="shared" si="346"/>
        <v>242</v>
      </c>
      <c r="DP284" s="278">
        <f t="shared" si="347"/>
        <v>0</v>
      </c>
      <c r="DQ284" s="20">
        <f t="shared" si="348"/>
        <v>22</v>
      </c>
      <c r="DR284" s="20">
        <f t="shared" si="349"/>
        <v>6</v>
      </c>
      <c r="DS284" s="337">
        <f t="shared" si="350"/>
        <v>207</v>
      </c>
      <c r="DT284" s="174">
        <f t="shared" si="351"/>
        <v>64</v>
      </c>
      <c r="DU284" s="172">
        <f t="shared" si="352"/>
        <v>207</v>
      </c>
    </row>
    <row r="285" spans="1:125">
      <c r="A285" s="408" t="s">
        <v>824</v>
      </c>
      <c r="B285" s="408" t="s">
        <v>825</v>
      </c>
      <c r="C285" s="154">
        <f t="shared" si="299"/>
        <v>17</v>
      </c>
      <c r="D285" s="167">
        <f t="shared" si="300"/>
        <v>68</v>
      </c>
      <c r="E285" s="166" t="str">
        <f t="shared" si="301"/>
        <v>9C</v>
      </c>
      <c r="F285" s="367" t="str">
        <f t="shared" si="302"/>
        <v>1B</v>
      </c>
      <c r="G285" s="367" t="str">
        <f t="shared" si="303"/>
        <v>0C</v>
      </c>
      <c r="H285" s="367" t="str">
        <f t="shared" si="304"/>
        <v>FF</v>
      </c>
      <c r="I285" s="367" t="str">
        <f t="shared" si="305"/>
        <v>00</v>
      </c>
      <c r="J285" s="367" t="str">
        <f t="shared" si="306"/>
        <v>15</v>
      </c>
      <c r="K285" s="367" t="str">
        <f t="shared" si="307"/>
        <v>06</v>
      </c>
      <c r="L285" s="367" t="str">
        <f t="shared" si="308"/>
        <v>DD</v>
      </c>
      <c r="M285" s="367" t="str">
        <f t="shared" si="309"/>
        <v>4</v>
      </c>
      <c r="N285" s="367" t="str">
        <f t="shared" si="310"/>
        <v/>
      </c>
      <c r="O285" s="156" t="str">
        <f t="shared" si="311"/>
        <v/>
      </c>
      <c r="P285" s="157" t="str">
        <f t="shared" si="355"/>
        <v>1</v>
      </c>
      <c r="Q285" s="158" t="str">
        <f t="shared" si="355"/>
        <v>0</v>
      </c>
      <c r="R285" s="158" t="str">
        <f t="shared" si="355"/>
        <v>0</v>
      </c>
      <c r="S285" s="159" t="str">
        <f t="shared" si="355"/>
        <v>1</v>
      </c>
      <c r="T285" s="158" t="str">
        <f t="shared" si="355"/>
        <v>1</v>
      </c>
      <c r="U285" s="158" t="str">
        <f t="shared" si="355"/>
        <v>1</v>
      </c>
      <c r="V285" s="158" t="str">
        <f t="shared" si="355"/>
        <v>0</v>
      </c>
      <c r="W285" s="159" t="str">
        <f t="shared" si="355"/>
        <v>0</v>
      </c>
      <c r="X285" s="158" t="str">
        <f t="shared" si="356"/>
        <v>0</v>
      </c>
      <c r="Y285" s="158" t="str">
        <f t="shared" si="356"/>
        <v>0</v>
      </c>
      <c r="Z285" s="158" t="str">
        <f t="shared" si="356"/>
        <v>0</v>
      </c>
      <c r="AA285" s="159" t="str">
        <f t="shared" si="356"/>
        <v>1</v>
      </c>
      <c r="AB285" s="161" t="str">
        <f t="shared" si="356"/>
        <v>1</v>
      </c>
      <c r="AC285" s="161" t="str">
        <f t="shared" si="356"/>
        <v>0</v>
      </c>
      <c r="AD285" s="158" t="str">
        <f t="shared" si="356"/>
        <v>1</v>
      </c>
      <c r="AE285" s="159" t="str">
        <f t="shared" si="356"/>
        <v>1</v>
      </c>
      <c r="AF285" s="367" t="str">
        <f t="shared" si="357"/>
        <v>0</v>
      </c>
      <c r="AG285" s="162" t="str">
        <f t="shared" si="357"/>
        <v>0</v>
      </c>
      <c r="AH285" s="163" t="str">
        <f t="shared" si="357"/>
        <v>0</v>
      </c>
      <c r="AI285" s="165" t="str">
        <f t="shared" si="357"/>
        <v>0</v>
      </c>
      <c r="AJ285" s="164" t="str">
        <f t="shared" si="357"/>
        <v>1</v>
      </c>
      <c r="AK285" s="164" t="str">
        <f t="shared" si="357"/>
        <v>1</v>
      </c>
      <c r="AL285" s="289" t="str">
        <f t="shared" si="357"/>
        <v>0</v>
      </c>
      <c r="AM285" s="165" t="str">
        <f t="shared" si="357"/>
        <v>0</v>
      </c>
      <c r="AN285" s="230" t="str">
        <f t="shared" si="358"/>
        <v>1</v>
      </c>
      <c r="AO285" s="230" t="str">
        <f t="shared" si="358"/>
        <v>1</v>
      </c>
      <c r="AP285" s="230" t="str">
        <f t="shared" si="358"/>
        <v>1</v>
      </c>
      <c r="AQ285" s="231" t="str">
        <f t="shared" si="358"/>
        <v>1</v>
      </c>
      <c r="AR285" s="230" t="str">
        <f t="shared" si="358"/>
        <v>1</v>
      </c>
      <c r="AS285" s="230" t="str">
        <f t="shared" si="358"/>
        <v>1</v>
      </c>
      <c r="AT285" s="230" t="str">
        <f t="shared" si="358"/>
        <v>1</v>
      </c>
      <c r="AU285" s="231" t="str">
        <f t="shared" si="358"/>
        <v>1</v>
      </c>
      <c r="AV285" s="230" t="str">
        <f t="shared" si="359"/>
        <v>0</v>
      </c>
      <c r="AW285" s="232" t="str">
        <f t="shared" si="359"/>
        <v>0</v>
      </c>
      <c r="AX285" s="232" t="str">
        <f t="shared" si="359"/>
        <v>0</v>
      </c>
      <c r="AY285" s="233" t="str">
        <f t="shared" si="359"/>
        <v>0</v>
      </c>
      <c r="AZ285" s="232" t="str">
        <f t="shared" si="359"/>
        <v>0</v>
      </c>
      <c r="BA285" s="232" t="str">
        <f t="shared" si="359"/>
        <v>0</v>
      </c>
      <c r="BB285" s="232" t="str">
        <f t="shared" si="359"/>
        <v>0</v>
      </c>
      <c r="BC285" s="233" t="str">
        <f t="shared" si="359"/>
        <v>0</v>
      </c>
      <c r="BD285" s="168" t="str">
        <f t="shared" si="360"/>
        <v>0</v>
      </c>
      <c r="BE285" s="168" t="str">
        <f t="shared" si="360"/>
        <v>0</v>
      </c>
      <c r="BF285" s="168" t="str">
        <f t="shared" si="360"/>
        <v>0</v>
      </c>
      <c r="BG285" s="169" t="str">
        <f t="shared" si="360"/>
        <v>1</v>
      </c>
      <c r="BH285" s="168" t="str">
        <f t="shared" si="360"/>
        <v>0</v>
      </c>
      <c r="BI285" s="168" t="str">
        <f t="shared" si="360"/>
        <v>1</v>
      </c>
      <c r="BJ285" s="168" t="str">
        <f t="shared" si="360"/>
        <v>0</v>
      </c>
      <c r="BK285" s="169" t="str">
        <f t="shared" si="360"/>
        <v>1</v>
      </c>
      <c r="BL285" s="168" t="str">
        <f t="shared" si="361"/>
        <v>0</v>
      </c>
      <c r="BM285" s="168" t="str">
        <f t="shared" si="361"/>
        <v>0</v>
      </c>
      <c r="BN285" s="168" t="str">
        <f t="shared" si="361"/>
        <v>0</v>
      </c>
      <c r="BO285" s="169" t="str">
        <f t="shared" si="361"/>
        <v>0</v>
      </c>
      <c r="BP285" s="168" t="str">
        <f t="shared" si="361"/>
        <v>0</v>
      </c>
      <c r="BQ285" s="168" t="str">
        <f t="shared" si="361"/>
        <v>1</v>
      </c>
      <c r="BR285" s="168" t="str">
        <f t="shared" si="361"/>
        <v>1</v>
      </c>
      <c r="BS285" s="169" t="str">
        <f t="shared" si="361"/>
        <v>0</v>
      </c>
      <c r="BT285" s="302" t="str">
        <f t="shared" si="362"/>
        <v>1</v>
      </c>
      <c r="BU285" s="302" t="str">
        <f t="shared" si="362"/>
        <v>1</v>
      </c>
      <c r="BV285" s="302" t="str">
        <f t="shared" si="362"/>
        <v>0</v>
      </c>
      <c r="BW285" s="303" t="str">
        <f t="shared" si="362"/>
        <v>1</v>
      </c>
      <c r="BX285" s="302" t="str">
        <f t="shared" si="362"/>
        <v>1</v>
      </c>
      <c r="BY285" s="302" t="str">
        <f t="shared" si="362"/>
        <v>1</v>
      </c>
      <c r="BZ285" s="302" t="str">
        <f t="shared" si="362"/>
        <v>0</v>
      </c>
      <c r="CA285" s="303" t="str">
        <f t="shared" si="362"/>
        <v>1</v>
      </c>
      <c r="CB285" s="164" t="str">
        <f t="shared" si="363"/>
        <v>0</v>
      </c>
      <c r="CC285" s="289" t="str">
        <f t="shared" si="363"/>
        <v>1</v>
      </c>
      <c r="CD285" s="340" t="str">
        <f t="shared" si="363"/>
        <v>0</v>
      </c>
      <c r="CE285" s="341" t="str">
        <f t="shared" si="363"/>
        <v>0</v>
      </c>
      <c r="CF285" s="340" t="str">
        <f t="shared" si="363"/>
        <v>0</v>
      </c>
      <c r="CG285" s="340" t="str">
        <f t="shared" si="363"/>
        <v>0</v>
      </c>
      <c r="CH285" s="340" t="str">
        <f t="shared" si="363"/>
        <v>0</v>
      </c>
      <c r="CI285" s="341" t="str">
        <f t="shared" si="363"/>
        <v>0</v>
      </c>
      <c r="CL285" s="32" t="str">
        <f t="shared" si="353"/>
        <v>9C1B</v>
      </c>
      <c r="CM285" s="285">
        <f t="shared" si="321"/>
        <v>255</v>
      </c>
      <c r="CN285" s="285">
        <f t="shared" si="322"/>
        <v>265</v>
      </c>
      <c r="CO285" s="142">
        <f t="shared" si="323"/>
        <v>65.7</v>
      </c>
      <c r="CP285" s="142">
        <f t="shared" si="324"/>
        <v>18.722222222222221</v>
      </c>
      <c r="CQ285" s="154">
        <f t="shared" si="354"/>
        <v>6</v>
      </c>
      <c r="CS285" s="170">
        <f t="shared" si="325"/>
        <v>9</v>
      </c>
      <c r="CT285" s="23">
        <f t="shared" si="326"/>
        <v>12</v>
      </c>
      <c r="CU285" s="171">
        <f t="shared" si="327"/>
        <v>1</v>
      </c>
      <c r="CV285" s="23">
        <f t="shared" si="328"/>
        <v>11</v>
      </c>
      <c r="CW285" s="172">
        <f t="shared" si="329"/>
        <v>0</v>
      </c>
      <c r="CX285" s="24">
        <f t="shared" si="330"/>
        <v>12</v>
      </c>
      <c r="CY285" s="267">
        <f t="shared" si="331"/>
        <v>15</v>
      </c>
      <c r="CZ285" s="268">
        <f t="shared" si="332"/>
        <v>15</v>
      </c>
      <c r="DA285" s="267">
        <f t="shared" si="333"/>
        <v>0</v>
      </c>
      <c r="DB285" s="268">
        <f t="shared" si="334"/>
        <v>0</v>
      </c>
      <c r="DC285" s="173">
        <f t="shared" si="335"/>
        <v>1</v>
      </c>
      <c r="DD285" s="26">
        <f t="shared" si="336"/>
        <v>5</v>
      </c>
      <c r="DE285" s="173">
        <f t="shared" si="337"/>
        <v>0</v>
      </c>
      <c r="DF285" s="26">
        <f t="shared" si="338"/>
        <v>6</v>
      </c>
      <c r="DG285" s="326">
        <f t="shared" si="339"/>
        <v>13</v>
      </c>
      <c r="DH285" s="327">
        <f t="shared" si="340"/>
        <v>13</v>
      </c>
      <c r="DI285" s="172">
        <f t="shared" si="341"/>
        <v>4</v>
      </c>
      <c r="DJ285" s="24">
        <f t="shared" si="342"/>
        <v>0</v>
      </c>
      <c r="DK285" s="172"/>
      <c r="DL285" s="19">
        <f t="shared" si="343"/>
        <v>156</v>
      </c>
      <c r="DM285" s="19">
        <f t="shared" si="344"/>
        <v>27</v>
      </c>
      <c r="DN285" s="174">
        <f t="shared" si="345"/>
        <v>12</v>
      </c>
      <c r="DO285" s="278">
        <f t="shared" si="346"/>
        <v>255</v>
      </c>
      <c r="DP285" s="278">
        <f t="shared" si="347"/>
        <v>0</v>
      </c>
      <c r="DQ285" s="20">
        <f t="shared" si="348"/>
        <v>21</v>
      </c>
      <c r="DR285" s="20">
        <f t="shared" si="349"/>
        <v>6</v>
      </c>
      <c r="DS285" s="337">
        <f t="shared" si="350"/>
        <v>221</v>
      </c>
      <c r="DT285" s="174">
        <f t="shared" si="351"/>
        <v>64</v>
      </c>
      <c r="DU285" s="172">
        <f t="shared" si="352"/>
        <v>221</v>
      </c>
    </row>
    <row r="286" spans="1:125">
      <c r="A286" s="408" t="s">
        <v>826</v>
      </c>
      <c r="B286" s="408" t="s">
        <v>827</v>
      </c>
      <c r="C286" s="154">
        <f t="shared" si="299"/>
        <v>17</v>
      </c>
      <c r="D286" s="167">
        <f t="shared" si="300"/>
        <v>68</v>
      </c>
      <c r="E286" s="166" t="str">
        <f t="shared" si="301"/>
        <v>9C</v>
      </c>
      <c r="F286" s="367" t="str">
        <f t="shared" si="302"/>
        <v>1B</v>
      </c>
      <c r="G286" s="367" t="str">
        <f t="shared" si="303"/>
        <v>0E</v>
      </c>
      <c r="H286" s="367" t="str">
        <f t="shared" si="304"/>
        <v>FF</v>
      </c>
      <c r="I286" s="367" t="str">
        <f t="shared" si="305"/>
        <v>00</v>
      </c>
      <c r="J286" s="367" t="str">
        <f t="shared" si="306"/>
        <v>15</v>
      </c>
      <c r="K286" s="367" t="str">
        <f t="shared" si="307"/>
        <v>06</v>
      </c>
      <c r="L286" s="367" t="str">
        <f t="shared" si="308"/>
        <v>DF</v>
      </c>
      <c r="M286" s="367" t="str">
        <f t="shared" si="309"/>
        <v>4</v>
      </c>
      <c r="N286" s="367" t="str">
        <f t="shared" si="310"/>
        <v/>
      </c>
      <c r="O286" s="156" t="str">
        <f t="shared" si="311"/>
        <v/>
      </c>
      <c r="P286" s="157" t="str">
        <f t="shared" si="355"/>
        <v>1</v>
      </c>
      <c r="Q286" s="158" t="str">
        <f t="shared" si="355"/>
        <v>0</v>
      </c>
      <c r="R286" s="158" t="str">
        <f t="shared" si="355"/>
        <v>0</v>
      </c>
      <c r="S286" s="159" t="str">
        <f t="shared" si="355"/>
        <v>1</v>
      </c>
      <c r="T286" s="158" t="str">
        <f t="shared" si="355"/>
        <v>1</v>
      </c>
      <c r="U286" s="158" t="str">
        <f t="shared" si="355"/>
        <v>1</v>
      </c>
      <c r="V286" s="158" t="str">
        <f t="shared" si="355"/>
        <v>0</v>
      </c>
      <c r="W286" s="159" t="str">
        <f t="shared" si="355"/>
        <v>0</v>
      </c>
      <c r="X286" s="158" t="str">
        <f t="shared" si="356"/>
        <v>0</v>
      </c>
      <c r="Y286" s="158" t="str">
        <f t="shared" si="356"/>
        <v>0</v>
      </c>
      <c r="Z286" s="158" t="str">
        <f t="shared" si="356"/>
        <v>0</v>
      </c>
      <c r="AA286" s="159" t="str">
        <f t="shared" si="356"/>
        <v>1</v>
      </c>
      <c r="AB286" s="161" t="str">
        <f t="shared" si="356"/>
        <v>1</v>
      </c>
      <c r="AC286" s="161" t="str">
        <f t="shared" si="356"/>
        <v>0</v>
      </c>
      <c r="AD286" s="158" t="str">
        <f t="shared" si="356"/>
        <v>1</v>
      </c>
      <c r="AE286" s="159" t="str">
        <f t="shared" si="356"/>
        <v>1</v>
      </c>
      <c r="AF286" s="367" t="str">
        <f t="shared" si="357"/>
        <v>0</v>
      </c>
      <c r="AG286" s="162" t="str">
        <f t="shared" si="357"/>
        <v>0</v>
      </c>
      <c r="AH286" s="163" t="str">
        <f t="shared" si="357"/>
        <v>0</v>
      </c>
      <c r="AI286" s="165" t="str">
        <f t="shared" si="357"/>
        <v>0</v>
      </c>
      <c r="AJ286" s="164" t="str">
        <f t="shared" si="357"/>
        <v>1</v>
      </c>
      <c r="AK286" s="164" t="str">
        <f t="shared" si="357"/>
        <v>1</v>
      </c>
      <c r="AL286" s="289" t="str">
        <f t="shared" si="357"/>
        <v>1</v>
      </c>
      <c r="AM286" s="165" t="str">
        <f t="shared" si="357"/>
        <v>0</v>
      </c>
      <c r="AN286" s="230" t="str">
        <f t="shared" si="358"/>
        <v>1</v>
      </c>
      <c r="AO286" s="230" t="str">
        <f t="shared" si="358"/>
        <v>1</v>
      </c>
      <c r="AP286" s="230" t="str">
        <f t="shared" si="358"/>
        <v>1</v>
      </c>
      <c r="AQ286" s="231" t="str">
        <f t="shared" si="358"/>
        <v>1</v>
      </c>
      <c r="AR286" s="230" t="str">
        <f t="shared" si="358"/>
        <v>1</v>
      </c>
      <c r="AS286" s="230" t="str">
        <f t="shared" si="358"/>
        <v>1</v>
      </c>
      <c r="AT286" s="230" t="str">
        <f t="shared" si="358"/>
        <v>1</v>
      </c>
      <c r="AU286" s="231" t="str">
        <f t="shared" si="358"/>
        <v>1</v>
      </c>
      <c r="AV286" s="230" t="str">
        <f t="shared" si="359"/>
        <v>0</v>
      </c>
      <c r="AW286" s="232" t="str">
        <f t="shared" si="359"/>
        <v>0</v>
      </c>
      <c r="AX286" s="232" t="str">
        <f t="shared" si="359"/>
        <v>0</v>
      </c>
      <c r="AY286" s="233" t="str">
        <f t="shared" si="359"/>
        <v>0</v>
      </c>
      <c r="AZ286" s="232" t="str">
        <f t="shared" si="359"/>
        <v>0</v>
      </c>
      <c r="BA286" s="232" t="str">
        <f t="shared" si="359"/>
        <v>0</v>
      </c>
      <c r="BB286" s="232" t="str">
        <f t="shared" si="359"/>
        <v>0</v>
      </c>
      <c r="BC286" s="233" t="str">
        <f t="shared" si="359"/>
        <v>0</v>
      </c>
      <c r="BD286" s="168" t="str">
        <f t="shared" si="360"/>
        <v>0</v>
      </c>
      <c r="BE286" s="168" t="str">
        <f t="shared" si="360"/>
        <v>0</v>
      </c>
      <c r="BF286" s="168" t="str">
        <f t="shared" si="360"/>
        <v>0</v>
      </c>
      <c r="BG286" s="169" t="str">
        <f t="shared" si="360"/>
        <v>1</v>
      </c>
      <c r="BH286" s="168" t="str">
        <f t="shared" si="360"/>
        <v>0</v>
      </c>
      <c r="BI286" s="168" t="str">
        <f t="shared" si="360"/>
        <v>1</v>
      </c>
      <c r="BJ286" s="168" t="str">
        <f t="shared" si="360"/>
        <v>0</v>
      </c>
      <c r="BK286" s="169" t="str">
        <f t="shared" si="360"/>
        <v>1</v>
      </c>
      <c r="BL286" s="168" t="str">
        <f t="shared" si="361"/>
        <v>0</v>
      </c>
      <c r="BM286" s="168" t="str">
        <f t="shared" si="361"/>
        <v>0</v>
      </c>
      <c r="BN286" s="168" t="str">
        <f t="shared" si="361"/>
        <v>0</v>
      </c>
      <c r="BO286" s="169" t="str">
        <f t="shared" si="361"/>
        <v>0</v>
      </c>
      <c r="BP286" s="168" t="str">
        <f t="shared" si="361"/>
        <v>0</v>
      </c>
      <c r="BQ286" s="168" t="str">
        <f t="shared" si="361"/>
        <v>1</v>
      </c>
      <c r="BR286" s="168" t="str">
        <f t="shared" si="361"/>
        <v>1</v>
      </c>
      <c r="BS286" s="169" t="str">
        <f t="shared" si="361"/>
        <v>0</v>
      </c>
      <c r="BT286" s="302" t="str">
        <f t="shared" si="362"/>
        <v>1</v>
      </c>
      <c r="BU286" s="302" t="str">
        <f t="shared" si="362"/>
        <v>1</v>
      </c>
      <c r="BV286" s="302" t="str">
        <f t="shared" si="362"/>
        <v>0</v>
      </c>
      <c r="BW286" s="303" t="str">
        <f t="shared" si="362"/>
        <v>1</v>
      </c>
      <c r="BX286" s="302" t="str">
        <f t="shared" si="362"/>
        <v>1</v>
      </c>
      <c r="BY286" s="302" t="str">
        <f t="shared" si="362"/>
        <v>1</v>
      </c>
      <c r="BZ286" s="302" t="str">
        <f t="shared" si="362"/>
        <v>1</v>
      </c>
      <c r="CA286" s="303" t="str">
        <f t="shared" si="362"/>
        <v>1</v>
      </c>
      <c r="CB286" s="164" t="str">
        <f t="shared" si="363"/>
        <v>0</v>
      </c>
      <c r="CC286" s="289" t="str">
        <f t="shared" si="363"/>
        <v>1</v>
      </c>
      <c r="CD286" s="340" t="str">
        <f t="shared" si="363"/>
        <v>0</v>
      </c>
      <c r="CE286" s="341" t="str">
        <f t="shared" si="363"/>
        <v>0</v>
      </c>
      <c r="CF286" s="340" t="str">
        <f t="shared" si="363"/>
        <v>0</v>
      </c>
      <c r="CG286" s="340" t="str">
        <f t="shared" si="363"/>
        <v>0</v>
      </c>
      <c r="CH286" s="340" t="str">
        <f t="shared" si="363"/>
        <v>0</v>
      </c>
      <c r="CI286" s="341" t="str">
        <f t="shared" si="363"/>
        <v>0</v>
      </c>
      <c r="CL286" s="32" t="str">
        <f t="shared" si="353"/>
        <v>9C1B</v>
      </c>
      <c r="CM286" s="285">
        <f t="shared" si="321"/>
        <v>255</v>
      </c>
      <c r="CN286" s="285">
        <f t="shared" si="322"/>
        <v>265</v>
      </c>
      <c r="CO286" s="142">
        <f t="shared" si="323"/>
        <v>65.7</v>
      </c>
      <c r="CP286" s="142">
        <f t="shared" si="324"/>
        <v>18.722222222222221</v>
      </c>
      <c r="CQ286" s="154">
        <f t="shared" si="354"/>
        <v>7</v>
      </c>
      <c r="CS286" s="170">
        <f t="shared" si="325"/>
        <v>9</v>
      </c>
      <c r="CT286" s="23">
        <f t="shared" si="326"/>
        <v>12</v>
      </c>
      <c r="CU286" s="171">
        <f t="shared" si="327"/>
        <v>1</v>
      </c>
      <c r="CV286" s="23">
        <f t="shared" si="328"/>
        <v>11</v>
      </c>
      <c r="CW286" s="172">
        <f t="shared" si="329"/>
        <v>0</v>
      </c>
      <c r="CX286" s="24">
        <f t="shared" si="330"/>
        <v>14</v>
      </c>
      <c r="CY286" s="267">
        <f t="shared" si="331"/>
        <v>15</v>
      </c>
      <c r="CZ286" s="268">
        <f t="shared" si="332"/>
        <v>15</v>
      </c>
      <c r="DA286" s="267">
        <f t="shared" si="333"/>
        <v>0</v>
      </c>
      <c r="DB286" s="268">
        <f t="shared" si="334"/>
        <v>0</v>
      </c>
      <c r="DC286" s="173">
        <f t="shared" si="335"/>
        <v>1</v>
      </c>
      <c r="DD286" s="26">
        <f t="shared" si="336"/>
        <v>5</v>
      </c>
      <c r="DE286" s="173">
        <f t="shared" si="337"/>
        <v>0</v>
      </c>
      <c r="DF286" s="26">
        <f t="shared" si="338"/>
        <v>6</v>
      </c>
      <c r="DG286" s="326">
        <f t="shared" si="339"/>
        <v>13</v>
      </c>
      <c r="DH286" s="327">
        <f t="shared" si="340"/>
        <v>15</v>
      </c>
      <c r="DI286" s="172">
        <f t="shared" si="341"/>
        <v>4</v>
      </c>
      <c r="DJ286" s="24">
        <f t="shared" si="342"/>
        <v>0</v>
      </c>
      <c r="DK286" s="172"/>
      <c r="DL286" s="19">
        <f t="shared" si="343"/>
        <v>156</v>
      </c>
      <c r="DM286" s="19">
        <f t="shared" si="344"/>
        <v>27</v>
      </c>
      <c r="DN286" s="174">
        <f t="shared" si="345"/>
        <v>14</v>
      </c>
      <c r="DO286" s="278">
        <f t="shared" si="346"/>
        <v>255</v>
      </c>
      <c r="DP286" s="278">
        <f t="shared" si="347"/>
        <v>0</v>
      </c>
      <c r="DQ286" s="20">
        <f t="shared" si="348"/>
        <v>21</v>
      </c>
      <c r="DR286" s="20">
        <f t="shared" si="349"/>
        <v>6</v>
      </c>
      <c r="DS286" s="337">
        <f t="shared" si="350"/>
        <v>223</v>
      </c>
      <c r="DT286" s="174">
        <f t="shared" si="351"/>
        <v>64</v>
      </c>
      <c r="DU286" s="172">
        <f t="shared" si="352"/>
        <v>223</v>
      </c>
    </row>
    <row r="287" spans="1:125">
      <c r="A287" s="408" t="s">
        <v>828</v>
      </c>
      <c r="B287" s="408" t="s">
        <v>829</v>
      </c>
      <c r="C287" s="154">
        <f t="shared" si="299"/>
        <v>17</v>
      </c>
      <c r="D287" s="167">
        <f t="shared" si="300"/>
        <v>68</v>
      </c>
      <c r="E287" s="166" t="str">
        <f t="shared" si="301"/>
        <v>9C</v>
      </c>
      <c r="F287" s="367" t="str">
        <f t="shared" si="302"/>
        <v>1B</v>
      </c>
      <c r="G287" s="367" t="str">
        <f t="shared" si="303"/>
        <v>00</v>
      </c>
      <c r="H287" s="367" t="str">
        <f t="shared" si="304"/>
        <v>00</v>
      </c>
      <c r="I287" s="367" t="str">
        <f t="shared" si="305"/>
        <v>01</v>
      </c>
      <c r="J287" s="367" t="str">
        <f t="shared" si="306"/>
        <v>13</v>
      </c>
      <c r="K287" s="367" t="str">
        <f t="shared" si="307"/>
        <v>06</v>
      </c>
      <c r="L287" s="367" t="str">
        <f t="shared" si="308"/>
        <v>D1</v>
      </c>
      <c r="M287" s="367" t="str">
        <f t="shared" si="309"/>
        <v>4</v>
      </c>
      <c r="N287" s="367" t="str">
        <f t="shared" si="310"/>
        <v/>
      </c>
      <c r="O287" s="156" t="str">
        <f t="shared" si="311"/>
        <v/>
      </c>
      <c r="P287" s="157" t="str">
        <f t="shared" si="355"/>
        <v>1</v>
      </c>
      <c r="Q287" s="158" t="str">
        <f t="shared" si="355"/>
        <v>0</v>
      </c>
      <c r="R287" s="158" t="str">
        <f t="shared" si="355"/>
        <v>0</v>
      </c>
      <c r="S287" s="159" t="str">
        <f t="shared" si="355"/>
        <v>1</v>
      </c>
      <c r="T287" s="158" t="str">
        <f t="shared" si="355"/>
        <v>1</v>
      </c>
      <c r="U287" s="158" t="str">
        <f t="shared" si="355"/>
        <v>1</v>
      </c>
      <c r="V287" s="158" t="str">
        <f t="shared" si="355"/>
        <v>0</v>
      </c>
      <c r="W287" s="159" t="str">
        <f t="shared" si="355"/>
        <v>0</v>
      </c>
      <c r="X287" s="158" t="str">
        <f t="shared" si="356"/>
        <v>0</v>
      </c>
      <c r="Y287" s="158" t="str">
        <f t="shared" si="356"/>
        <v>0</v>
      </c>
      <c r="Z287" s="158" t="str">
        <f t="shared" si="356"/>
        <v>0</v>
      </c>
      <c r="AA287" s="159" t="str">
        <f t="shared" si="356"/>
        <v>1</v>
      </c>
      <c r="AB287" s="161" t="str">
        <f t="shared" si="356"/>
        <v>1</v>
      </c>
      <c r="AC287" s="161" t="str">
        <f t="shared" si="356"/>
        <v>0</v>
      </c>
      <c r="AD287" s="158" t="str">
        <f t="shared" si="356"/>
        <v>1</v>
      </c>
      <c r="AE287" s="159" t="str">
        <f t="shared" si="356"/>
        <v>1</v>
      </c>
      <c r="AF287" s="367" t="str">
        <f t="shared" si="357"/>
        <v>0</v>
      </c>
      <c r="AG287" s="162" t="str">
        <f t="shared" si="357"/>
        <v>0</v>
      </c>
      <c r="AH287" s="163" t="str">
        <f t="shared" si="357"/>
        <v>0</v>
      </c>
      <c r="AI287" s="165" t="str">
        <f t="shared" si="357"/>
        <v>0</v>
      </c>
      <c r="AJ287" s="164" t="str">
        <f t="shared" si="357"/>
        <v>0</v>
      </c>
      <c r="AK287" s="164" t="str">
        <f t="shared" si="357"/>
        <v>0</v>
      </c>
      <c r="AL287" s="289" t="str">
        <f t="shared" si="357"/>
        <v>0</v>
      </c>
      <c r="AM287" s="165" t="str">
        <f t="shared" si="357"/>
        <v>0</v>
      </c>
      <c r="AN287" s="230" t="str">
        <f t="shared" si="358"/>
        <v>0</v>
      </c>
      <c r="AO287" s="230" t="str">
        <f t="shared" si="358"/>
        <v>0</v>
      </c>
      <c r="AP287" s="230" t="str">
        <f t="shared" si="358"/>
        <v>0</v>
      </c>
      <c r="AQ287" s="231" t="str">
        <f t="shared" si="358"/>
        <v>0</v>
      </c>
      <c r="AR287" s="230" t="str">
        <f t="shared" si="358"/>
        <v>0</v>
      </c>
      <c r="AS287" s="230" t="str">
        <f t="shared" si="358"/>
        <v>0</v>
      </c>
      <c r="AT287" s="230" t="str">
        <f t="shared" si="358"/>
        <v>0</v>
      </c>
      <c r="AU287" s="231" t="str">
        <f t="shared" si="358"/>
        <v>0</v>
      </c>
      <c r="AV287" s="230" t="str">
        <f t="shared" si="359"/>
        <v>0</v>
      </c>
      <c r="AW287" s="232" t="str">
        <f t="shared" si="359"/>
        <v>0</v>
      </c>
      <c r="AX287" s="232" t="str">
        <f t="shared" si="359"/>
        <v>0</v>
      </c>
      <c r="AY287" s="233" t="str">
        <f t="shared" si="359"/>
        <v>0</v>
      </c>
      <c r="AZ287" s="232" t="str">
        <f t="shared" si="359"/>
        <v>0</v>
      </c>
      <c r="BA287" s="232" t="str">
        <f t="shared" si="359"/>
        <v>0</v>
      </c>
      <c r="BB287" s="232" t="str">
        <f t="shared" si="359"/>
        <v>0</v>
      </c>
      <c r="BC287" s="233" t="str">
        <f t="shared" si="359"/>
        <v>1</v>
      </c>
      <c r="BD287" s="168" t="str">
        <f t="shared" si="360"/>
        <v>0</v>
      </c>
      <c r="BE287" s="168" t="str">
        <f t="shared" si="360"/>
        <v>0</v>
      </c>
      <c r="BF287" s="168" t="str">
        <f t="shared" si="360"/>
        <v>0</v>
      </c>
      <c r="BG287" s="169" t="str">
        <f t="shared" si="360"/>
        <v>1</v>
      </c>
      <c r="BH287" s="168" t="str">
        <f t="shared" si="360"/>
        <v>0</v>
      </c>
      <c r="BI287" s="168" t="str">
        <f t="shared" si="360"/>
        <v>0</v>
      </c>
      <c r="BJ287" s="168" t="str">
        <f t="shared" si="360"/>
        <v>1</v>
      </c>
      <c r="BK287" s="169" t="str">
        <f t="shared" si="360"/>
        <v>1</v>
      </c>
      <c r="BL287" s="168" t="str">
        <f t="shared" si="361"/>
        <v>0</v>
      </c>
      <c r="BM287" s="168" t="str">
        <f t="shared" si="361"/>
        <v>0</v>
      </c>
      <c r="BN287" s="168" t="str">
        <f t="shared" si="361"/>
        <v>0</v>
      </c>
      <c r="BO287" s="169" t="str">
        <f t="shared" si="361"/>
        <v>0</v>
      </c>
      <c r="BP287" s="168" t="str">
        <f t="shared" si="361"/>
        <v>0</v>
      </c>
      <c r="BQ287" s="168" t="str">
        <f t="shared" si="361"/>
        <v>1</v>
      </c>
      <c r="BR287" s="168" t="str">
        <f t="shared" si="361"/>
        <v>1</v>
      </c>
      <c r="BS287" s="169" t="str">
        <f t="shared" si="361"/>
        <v>0</v>
      </c>
      <c r="BT287" s="302" t="str">
        <f t="shared" si="362"/>
        <v>1</v>
      </c>
      <c r="BU287" s="302" t="str">
        <f t="shared" si="362"/>
        <v>1</v>
      </c>
      <c r="BV287" s="302" t="str">
        <f t="shared" si="362"/>
        <v>0</v>
      </c>
      <c r="BW287" s="303" t="str">
        <f t="shared" si="362"/>
        <v>1</v>
      </c>
      <c r="BX287" s="302" t="str">
        <f t="shared" si="362"/>
        <v>0</v>
      </c>
      <c r="BY287" s="302" t="str">
        <f t="shared" si="362"/>
        <v>0</v>
      </c>
      <c r="BZ287" s="302" t="str">
        <f t="shared" si="362"/>
        <v>0</v>
      </c>
      <c r="CA287" s="303" t="str">
        <f t="shared" si="362"/>
        <v>1</v>
      </c>
      <c r="CB287" s="164" t="str">
        <f t="shared" si="363"/>
        <v>0</v>
      </c>
      <c r="CC287" s="289" t="str">
        <f t="shared" si="363"/>
        <v>1</v>
      </c>
      <c r="CD287" s="340" t="str">
        <f t="shared" si="363"/>
        <v>0</v>
      </c>
      <c r="CE287" s="341" t="str">
        <f t="shared" si="363"/>
        <v>0</v>
      </c>
      <c r="CF287" s="340" t="str">
        <f t="shared" si="363"/>
        <v>0</v>
      </c>
      <c r="CG287" s="340" t="str">
        <f t="shared" si="363"/>
        <v>0</v>
      </c>
      <c r="CH287" s="340" t="str">
        <f t="shared" si="363"/>
        <v>0</v>
      </c>
      <c r="CI287" s="341" t="str">
        <f t="shared" si="363"/>
        <v>0</v>
      </c>
      <c r="CL287" s="32" t="str">
        <f t="shared" si="353"/>
        <v>9C1B</v>
      </c>
      <c r="CM287" s="285">
        <f t="shared" si="321"/>
        <v>256</v>
      </c>
      <c r="CN287" s="285">
        <f t="shared" si="322"/>
        <v>266</v>
      </c>
      <c r="CO287" s="142">
        <f t="shared" si="323"/>
        <v>65.5</v>
      </c>
      <c r="CP287" s="142">
        <f t="shared" si="324"/>
        <v>18.611111111111111</v>
      </c>
      <c r="CQ287" s="154">
        <f t="shared" si="354"/>
        <v>0</v>
      </c>
      <c r="CS287" s="170">
        <f t="shared" si="325"/>
        <v>9</v>
      </c>
      <c r="CT287" s="23">
        <f t="shared" si="326"/>
        <v>12</v>
      </c>
      <c r="CU287" s="171">
        <f t="shared" si="327"/>
        <v>1</v>
      </c>
      <c r="CV287" s="23">
        <f t="shared" si="328"/>
        <v>11</v>
      </c>
      <c r="CW287" s="172">
        <f t="shared" si="329"/>
        <v>0</v>
      </c>
      <c r="CX287" s="24">
        <f t="shared" si="330"/>
        <v>0</v>
      </c>
      <c r="CY287" s="267">
        <f t="shared" si="331"/>
        <v>0</v>
      </c>
      <c r="CZ287" s="268">
        <f t="shared" si="332"/>
        <v>0</v>
      </c>
      <c r="DA287" s="267">
        <f t="shared" si="333"/>
        <v>0</v>
      </c>
      <c r="DB287" s="268">
        <f t="shared" si="334"/>
        <v>1</v>
      </c>
      <c r="DC287" s="173">
        <f t="shared" si="335"/>
        <v>1</v>
      </c>
      <c r="DD287" s="26">
        <f t="shared" si="336"/>
        <v>3</v>
      </c>
      <c r="DE287" s="173">
        <f t="shared" si="337"/>
        <v>0</v>
      </c>
      <c r="DF287" s="26">
        <f t="shared" si="338"/>
        <v>6</v>
      </c>
      <c r="DG287" s="326">
        <f t="shared" si="339"/>
        <v>13</v>
      </c>
      <c r="DH287" s="327">
        <f t="shared" si="340"/>
        <v>1</v>
      </c>
      <c r="DI287" s="172">
        <f t="shared" si="341"/>
        <v>4</v>
      </c>
      <c r="DJ287" s="24">
        <f t="shared" si="342"/>
        <v>0</v>
      </c>
      <c r="DK287" s="172"/>
      <c r="DL287" s="19">
        <f t="shared" si="343"/>
        <v>156</v>
      </c>
      <c r="DM287" s="19">
        <f t="shared" si="344"/>
        <v>27</v>
      </c>
      <c r="DN287" s="174">
        <f t="shared" si="345"/>
        <v>0</v>
      </c>
      <c r="DO287" s="278">
        <f t="shared" si="346"/>
        <v>0</v>
      </c>
      <c r="DP287" s="278">
        <f t="shared" si="347"/>
        <v>1</v>
      </c>
      <c r="DQ287" s="20">
        <f t="shared" si="348"/>
        <v>19</v>
      </c>
      <c r="DR287" s="20">
        <f t="shared" si="349"/>
        <v>6</v>
      </c>
      <c r="DS287" s="337">
        <f t="shared" si="350"/>
        <v>209</v>
      </c>
      <c r="DT287" s="174">
        <f t="shared" si="351"/>
        <v>64</v>
      </c>
      <c r="DU287" s="172">
        <f t="shared" si="352"/>
        <v>209</v>
      </c>
    </row>
    <row r="288" spans="1:125">
      <c r="A288" s="408" t="s">
        <v>830</v>
      </c>
      <c r="B288" s="408" t="s">
        <v>831</v>
      </c>
      <c r="C288" s="154">
        <f t="shared" si="299"/>
        <v>17</v>
      </c>
      <c r="D288" s="167">
        <f t="shared" si="300"/>
        <v>68</v>
      </c>
      <c r="E288" s="166" t="str">
        <f t="shared" si="301"/>
        <v>9C</v>
      </c>
      <c r="F288" s="367" t="str">
        <f t="shared" si="302"/>
        <v>1B</v>
      </c>
      <c r="G288" s="367" t="str">
        <f t="shared" si="303"/>
        <v>02</v>
      </c>
      <c r="H288" s="367" t="str">
        <f t="shared" si="304"/>
        <v>00</v>
      </c>
      <c r="I288" s="367" t="str">
        <f t="shared" si="305"/>
        <v>01</v>
      </c>
      <c r="J288" s="367" t="str">
        <f t="shared" si="306"/>
        <v>13</v>
      </c>
      <c r="K288" s="367" t="str">
        <f t="shared" si="307"/>
        <v>06</v>
      </c>
      <c r="L288" s="367" t="str">
        <f t="shared" si="308"/>
        <v>D3</v>
      </c>
      <c r="M288" s="367" t="str">
        <f t="shared" si="309"/>
        <v>4</v>
      </c>
      <c r="N288" s="367" t="str">
        <f t="shared" si="310"/>
        <v/>
      </c>
      <c r="O288" s="156" t="str">
        <f t="shared" si="311"/>
        <v/>
      </c>
      <c r="P288" s="157" t="str">
        <f t="shared" si="355"/>
        <v>1</v>
      </c>
      <c r="Q288" s="158" t="str">
        <f t="shared" si="355"/>
        <v>0</v>
      </c>
      <c r="R288" s="158" t="str">
        <f t="shared" si="355"/>
        <v>0</v>
      </c>
      <c r="S288" s="159" t="str">
        <f t="shared" si="355"/>
        <v>1</v>
      </c>
      <c r="T288" s="158" t="str">
        <f t="shared" si="355"/>
        <v>1</v>
      </c>
      <c r="U288" s="158" t="str">
        <f t="shared" si="355"/>
        <v>1</v>
      </c>
      <c r="V288" s="158" t="str">
        <f t="shared" si="355"/>
        <v>0</v>
      </c>
      <c r="W288" s="159" t="str">
        <f t="shared" si="355"/>
        <v>0</v>
      </c>
      <c r="X288" s="158" t="str">
        <f t="shared" si="356"/>
        <v>0</v>
      </c>
      <c r="Y288" s="158" t="str">
        <f t="shared" si="356"/>
        <v>0</v>
      </c>
      <c r="Z288" s="158" t="str">
        <f t="shared" si="356"/>
        <v>0</v>
      </c>
      <c r="AA288" s="159" t="str">
        <f t="shared" si="356"/>
        <v>1</v>
      </c>
      <c r="AB288" s="161" t="str">
        <f t="shared" si="356"/>
        <v>1</v>
      </c>
      <c r="AC288" s="161" t="str">
        <f t="shared" si="356"/>
        <v>0</v>
      </c>
      <c r="AD288" s="158" t="str">
        <f t="shared" si="356"/>
        <v>1</v>
      </c>
      <c r="AE288" s="159" t="str">
        <f t="shared" si="356"/>
        <v>1</v>
      </c>
      <c r="AF288" s="367" t="str">
        <f t="shared" si="357"/>
        <v>0</v>
      </c>
      <c r="AG288" s="162" t="str">
        <f t="shared" si="357"/>
        <v>0</v>
      </c>
      <c r="AH288" s="163" t="str">
        <f t="shared" si="357"/>
        <v>0</v>
      </c>
      <c r="AI288" s="165" t="str">
        <f t="shared" si="357"/>
        <v>0</v>
      </c>
      <c r="AJ288" s="164" t="str">
        <f t="shared" si="357"/>
        <v>0</v>
      </c>
      <c r="AK288" s="164" t="str">
        <f t="shared" si="357"/>
        <v>0</v>
      </c>
      <c r="AL288" s="289" t="str">
        <f t="shared" si="357"/>
        <v>1</v>
      </c>
      <c r="AM288" s="165" t="str">
        <f t="shared" si="357"/>
        <v>0</v>
      </c>
      <c r="AN288" s="230" t="str">
        <f t="shared" si="358"/>
        <v>0</v>
      </c>
      <c r="AO288" s="230" t="str">
        <f t="shared" si="358"/>
        <v>0</v>
      </c>
      <c r="AP288" s="230" t="str">
        <f t="shared" si="358"/>
        <v>0</v>
      </c>
      <c r="AQ288" s="231" t="str">
        <f t="shared" si="358"/>
        <v>0</v>
      </c>
      <c r="AR288" s="230" t="str">
        <f t="shared" si="358"/>
        <v>0</v>
      </c>
      <c r="AS288" s="230" t="str">
        <f t="shared" si="358"/>
        <v>0</v>
      </c>
      <c r="AT288" s="230" t="str">
        <f t="shared" si="358"/>
        <v>0</v>
      </c>
      <c r="AU288" s="231" t="str">
        <f t="shared" si="358"/>
        <v>0</v>
      </c>
      <c r="AV288" s="230" t="str">
        <f t="shared" si="359"/>
        <v>0</v>
      </c>
      <c r="AW288" s="232" t="str">
        <f t="shared" si="359"/>
        <v>0</v>
      </c>
      <c r="AX288" s="232" t="str">
        <f t="shared" si="359"/>
        <v>0</v>
      </c>
      <c r="AY288" s="233" t="str">
        <f t="shared" si="359"/>
        <v>0</v>
      </c>
      <c r="AZ288" s="232" t="str">
        <f t="shared" si="359"/>
        <v>0</v>
      </c>
      <c r="BA288" s="232" t="str">
        <f t="shared" si="359"/>
        <v>0</v>
      </c>
      <c r="BB288" s="232" t="str">
        <f t="shared" si="359"/>
        <v>0</v>
      </c>
      <c r="BC288" s="233" t="str">
        <f t="shared" si="359"/>
        <v>1</v>
      </c>
      <c r="BD288" s="168" t="str">
        <f t="shared" si="360"/>
        <v>0</v>
      </c>
      <c r="BE288" s="168" t="str">
        <f t="shared" si="360"/>
        <v>0</v>
      </c>
      <c r="BF288" s="168" t="str">
        <f t="shared" si="360"/>
        <v>0</v>
      </c>
      <c r="BG288" s="169" t="str">
        <f t="shared" si="360"/>
        <v>1</v>
      </c>
      <c r="BH288" s="168" t="str">
        <f t="shared" si="360"/>
        <v>0</v>
      </c>
      <c r="BI288" s="168" t="str">
        <f t="shared" si="360"/>
        <v>0</v>
      </c>
      <c r="BJ288" s="168" t="str">
        <f t="shared" si="360"/>
        <v>1</v>
      </c>
      <c r="BK288" s="169" t="str">
        <f t="shared" si="360"/>
        <v>1</v>
      </c>
      <c r="BL288" s="168" t="str">
        <f t="shared" si="361"/>
        <v>0</v>
      </c>
      <c r="BM288" s="168" t="str">
        <f t="shared" si="361"/>
        <v>0</v>
      </c>
      <c r="BN288" s="168" t="str">
        <f t="shared" si="361"/>
        <v>0</v>
      </c>
      <c r="BO288" s="169" t="str">
        <f t="shared" si="361"/>
        <v>0</v>
      </c>
      <c r="BP288" s="168" t="str">
        <f t="shared" si="361"/>
        <v>0</v>
      </c>
      <c r="BQ288" s="168" t="str">
        <f t="shared" si="361"/>
        <v>1</v>
      </c>
      <c r="BR288" s="168" t="str">
        <f t="shared" si="361"/>
        <v>1</v>
      </c>
      <c r="BS288" s="169" t="str">
        <f t="shared" si="361"/>
        <v>0</v>
      </c>
      <c r="BT288" s="302" t="str">
        <f t="shared" si="362"/>
        <v>1</v>
      </c>
      <c r="BU288" s="302" t="str">
        <f t="shared" si="362"/>
        <v>1</v>
      </c>
      <c r="BV288" s="302" t="str">
        <f t="shared" si="362"/>
        <v>0</v>
      </c>
      <c r="BW288" s="303" t="str">
        <f t="shared" si="362"/>
        <v>1</v>
      </c>
      <c r="BX288" s="302" t="str">
        <f t="shared" si="362"/>
        <v>0</v>
      </c>
      <c r="BY288" s="302" t="str">
        <f t="shared" si="362"/>
        <v>0</v>
      </c>
      <c r="BZ288" s="302" t="str">
        <f t="shared" si="362"/>
        <v>1</v>
      </c>
      <c r="CA288" s="303" t="str">
        <f t="shared" si="362"/>
        <v>1</v>
      </c>
      <c r="CB288" s="164" t="str">
        <f t="shared" si="363"/>
        <v>0</v>
      </c>
      <c r="CC288" s="289" t="str">
        <f t="shared" si="363"/>
        <v>1</v>
      </c>
      <c r="CD288" s="340" t="str">
        <f t="shared" si="363"/>
        <v>0</v>
      </c>
      <c r="CE288" s="341" t="str">
        <f t="shared" si="363"/>
        <v>0</v>
      </c>
      <c r="CF288" s="340" t="str">
        <f t="shared" si="363"/>
        <v>0</v>
      </c>
      <c r="CG288" s="340" t="str">
        <f t="shared" si="363"/>
        <v>0</v>
      </c>
      <c r="CH288" s="340" t="str">
        <f t="shared" si="363"/>
        <v>0</v>
      </c>
      <c r="CI288" s="341" t="str">
        <f t="shared" si="363"/>
        <v>0</v>
      </c>
      <c r="CL288" s="32" t="str">
        <f t="shared" si="353"/>
        <v>9C1B</v>
      </c>
      <c r="CM288" s="285">
        <f t="shared" si="321"/>
        <v>256</v>
      </c>
      <c r="CN288" s="285">
        <f t="shared" si="322"/>
        <v>266</v>
      </c>
      <c r="CO288" s="142">
        <f t="shared" si="323"/>
        <v>65.5</v>
      </c>
      <c r="CP288" s="142">
        <f t="shared" si="324"/>
        <v>18.611111111111111</v>
      </c>
      <c r="CQ288" s="154">
        <f t="shared" si="354"/>
        <v>1</v>
      </c>
      <c r="CS288" s="170">
        <f t="shared" si="325"/>
        <v>9</v>
      </c>
      <c r="CT288" s="23">
        <f t="shared" si="326"/>
        <v>12</v>
      </c>
      <c r="CU288" s="171">
        <f t="shared" si="327"/>
        <v>1</v>
      </c>
      <c r="CV288" s="23">
        <f t="shared" si="328"/>
        <v>11</v>
      </c>
      <c r="CW288" s="172">
        <f t="shared" si="329"/>
        <v>0</v>
      </c>
      <c r="CX288" s="24">
        <f t="shared" si="330"/>
        <v>2</v>
      </c>
      <c r="CY288" s="267">
        <f t="shared" si="331"/>
        <v>0</v>
      </c>
      <c r="CZ288" s="268">
        <f t="shared" si="332"/>
        <v>0</v>
      </c>
      <c r="DA288" s="267">
        <f t="shared" si="333"/>
        <v>0</v>
      </c>
      <c r="DB288" s="268">
        <f t="shared" si="334"/>
        <v>1</v>
      </c>
      <c r="DC288" s="173">
        <f t="shared" si="335"/>
        <v>1</v>
      </c>
      <c r="DD288" s="26">
        <f t="shared" si="336"/>
        <v>3</v>
      </c>
      <c r="DE288" s="173">
        <f t="shared" si="337"/>
        <v>0</v>
      </c>
      <c r="DF288" s="26">
        <f t="shared" si="338"/>
        <v>6</v>
      </c>
      <c r="DG288" s="326">
        <f t="shared" si="339"/>
        <v>13</v>
      </c>
      <c r="DH288" s="327">
        <f t="shared" si="340"/>
        <v>3</v>
      </c>
      <c r="DI288" s="172">
        <f t="shared" si="341"/>
        <v>4</v>
      </c>
      <c r="DJ288" s="24">
        <f t="shared" si="342"/>
        <v>0</v>
      </c>
      <c r="DK288" s="172"/>
      <c r="DL288" s="19">
        <f t="shared" si="343"/>
        <v>156</v>
      </c>
      <c r="DM288" s="19">
        <f t="shared" si="344"/>
        <v>27</v>
      </c>
      <c r="DN288" s="174">
        <f t="shared" si="345"/>
        <v>2</v>
      </c>
      <c r="DO288" s="278">
        <f t="shared" si="346"/>
        <v>0</v>
      </c>
      <c r="DP288" s="278">
        <f t="shared" si="347"/>
        <v>1</v>
      </c>
      <c r="DQ288" s="20">
        <f t="shared" si="348"/>
        <v>19</v>
      </c>
      <c r="DR288" s="20">
        <f t="shared" si="349"/>
        <v>6</v>
      </c>
      <c r="DS288" s="337">
        <f t="shared" si="350"/>
        <v>211</v>
      </c>
      <c r="DT288" s="174">
        <f t="shared" si="351"/>
        <v>64</v>
      </c>
      <c r="DU288" s="172">
        <f t="shared" si="352"/>
        <v>211</v>
      </c>
    </row>
    <row r="289" spans="1:125">
      <c r="A289" s="408" t="s">
        <v>832</v>
      </c>
      <c r="B289" s="408" t="s">
        <v>833</v>
      </c>
      <c r="C289" s="154">
        <f t="shared" si="299"/>
        <v>17</v>
      </c>
      <c r="D289" s="167">
        <f t="shared" si="300"/>
        <v>68</v>
      </c>
      <c r="E289" s="166" t="str">
        <f t="shared" si="301"/>
        <v>9C</v>
      </c>
      <c r="F289" s="367" t="str">
        <f t="shared" si="302"/>
        <v>1B</v>
      </c>
      <c r="G289" s="367" t="str">
        <f t="shared" si="303"/>
        <v>06</v>
      </c>
      <c r="H289" s="367" t="str">
        <f t="shared" si="304"/>
        <v>00</v>
      </c>
      <c r="I289" s="367" t="str">
        <f t="shared" si="305"/>
        <v>01</v>
      </c>
      <c r="J289" s="367" t="str">
        <f t="shared" si="306"/>
        <v>11</v>
      </c>
      <c r="K289" s="367" t="str">
        <f t="shared" si="307"/>
        <v>06</v>
      </c>
      <c r="L289" s="367" t="str">
        <f t="shared" si="308"/>
        <v>D5</v>
      </c>
      <c r="M289" s="367" t="str">
        <f t="shared" si="309"/>
        <v>4</v>
      </c>
      <c r="N289" s="367" t="str">
        <f t="shared" si="310"/>
        <v/>
      </c>
      <c r="O289" s="156" t="str">
        <f t="shared" si="311"/>
        <v/>
      </c>
      <c r="P289" s="157" t="str">
        <f t="shared" si="355"/>
        <v>1</v>
      </c>
      <c r="Q289" s="158" t="str">
        <f t="shared" si="355"/>
        <v>0</v>
      </c>
      <c r="R289" s="158" t="str">
        <f t="shared" si="355"/>
        <v>0</v>
      </c>
      <c r="S289" s="159" t="str">
        <f t="shared" si="355"/>
        <v>1</v>
      </c>
      <c r="T289" s="158" t="str">
        <f t="shared" si="355"/>
        <v>1</v>
      </c>
      <c r="U289" s="158" t="str">
        <f t="shared" si="355"/>
        <v>1</v>
      </c>
      <c r="V289" s="158" t="str">
        <f t="shared" si="355"/>
        <v>0</v>
      </c>
      <c r="W289" s="159" t="str">
        <f t="shared" si="355"/>
        <v>0</v>
      </c>
      <c r="X289" s="158" t="str">
        <f t="shared" si="356"/>
        <v>0</v>
      </c>
      <c r="Y289" s="158" t="str">
        <f t="shared" si="356"/>
        <v>0</v>
      </c>
      <c r="Z289" s="158" t="str">
        <f t="shared" si="356"/>
        <v>0</v>
      </c>
      <c r="AA289" s="159" t="str">
        <f t="shared" si="356"/>
        <v>1</v>
      </c>
      <c r="AB289" s="161" t="str">
        <f t="shared" si="356"/>
        <v>1</v>
      </c>
      <c r="AC289" s="161" t="str">
        <f t="shared" si="356"/>
        <v>0</v>
      </c>
      <c r="AD289" s="158" t="str">
        <f t="shared" si="356"/>
        <v>1</v>
      </c>
      <c r="AE289" s="159" t="str">
        <f t="shared" si="356"/>
        <v>1</v>
      </c>
      <c r="AF289" s="367" t="str">
        <f t="shared" si="357"/>
        <v>0</v>
      </c>
      <c r="AG289" s="162" t="str">
        <f t="shared" si="357"/>
        <v>0</v>
      </c>
      <c r="AH289" s="163" t="str">
        <f t="shared" si="357"/>
        <v>0</v>
      </c>
      <c r="AI289" s="165" t="str">
        <f t="shared" si="357"/>
        <v>0</v>
      </c>
      <c r="AJ289" s="164" t="str">
        <f t="shared" si="357"/>
        <v>0</v>
      </c>
      <c r="AK289" s="164" t="str">
        <f t="shared" si="357"/>
        <v>1</v>
      </c>
      <c r="AL289" s="289" t="str">
        <f t="shared" si="357"/>
        <v>1</v>
      </c>
      <c r="AM289" s="165" t="str">
        <f t="shared" si="357"/>
        <v>0</v>
      </c>
      <c r="AN289" s="230" t="str">
        <f t="shared" si="358"/>
        <v>0</v>
      </c>
      <c r="AO289" s="230" t="str">
        <f t="shared" si="358"/>
        <v>0</v>
      </c>
      <c r="AP289" s="230" t="str">
        <f t="shared" si="358"/>
        <v>0</v>
      </c>
      <c r="AQ289" s="231" t="str">
        <f t="shared" si="358"/>
        <v>0</v>
      </c>
      <c r="AR289" s="230" t="str">
        <f t="shared" si="358"/>
        <v>0</v>
      </c>
      <c r="AS289" s="230" t="str">
        <f t="shared" si="358"/>
        <v>0</v>
      </c>
      <c r="AT289" s="230" t="str">
        <f t="shared" si="358"/>
        <v>0</v>
      </c>
      <c r="AU289" s="231" t="str">
        <f t="shared" si="358"/>
        <v>0</v>
      </c>
      <c r="AV289" s="230" t="str">
        <f t="shared" si="359"/>
        <v>0</v>
      </c>
      <c r="AW289" s="232" t="str">
        <f t="shared" si="359"/>
        <v>0</v>
      </c>
      <c r="AX289" s="232" t="str">
        <f t="shared" si="359"/>
        <v>0</v>
      </c>
      <c r="AY289" s="233" t="str">
        <f t="shared" si="359"/>
        <v>0</v>
      </c>
      <c r="AZ289" s="232" t="str">
        <f t="shared" si="359"/>
        <v>0</v>
      </c>
      <c r="BA289" s="232" t="str">
        <f t="shared" si="359"/>
        <v>0</v>
      </c>
      <c r="BB289" s="232" t="str">
        <f t="shared" si="359"/>
        <v>0</v>
      </c>
      <c r="BC289" s="233" t="str">
        <f t="shared" si="359"/>
        <v>1</v>
      </c>
      <c r="BD289" s="168" t="str">
        <f t="shared" si="360"/>
        <v>0</v>
      </c>
      <c r="BE289" s="168" t="str">
        <f t="shared" si="360"/>
        <v>0</v>
      </c>
      <c r="BF289" s="168" t="str">
        <f t="shared" si="360"/>
        <v>0</v>
      </c>
      <c r="BG289" s="169" t="str">
        <f t="shared" si="360"/>
        <v>1</v>
      </c>
      <c r="BH289" s="168" t="str">
        <f t="shared" si="360"/>
        <v>0</v>
      </c>
      <c r="BI289" s="168" t="str">
        <f t="shared" si="360"/>
        <v>0</v>
      </c>
      <c r="BJ289" s="168" t="str">
        <f t="shared" si="360"/>
        <v>0</v>
      </c>
      <c r="BK289" s="169" t="str">
        <f t="shared" si="360"/>
        <v>1</v>
      </c>
      <c r="BL289" s="168" t="str">
        <f t="shared" si="361"/>
        <v>0</v>
      </c>
      <c r="BM289" s="168" t="str">
        <f t="shared" si="361"/>
        <v>0</v>
      </c>
      <c r="BN289" s="168" t="str">
        <f t="shared" si="361"/>
        <v>0</v>
      </c>
      <c r="BO289" s="169" t="str">
        <f t="shared" si="361"/>
        <v>0</v>
      </c>
      <c r="BP289" s="168" t="str">
        <f t="shared" si="361"/>
        <v>0</v>
      </c>
      <c r="BQ289" s="168" t="str">
        <f t="shared" si="361"/>
        <v>1</v>
      </c>
      <c r="BR289" s="168" t="str">
        <f t="shared" si="361"/>
        <v>1</v>
      </c>
      <c r="BS289" s="169" t="str">
        <f t="shared" si="361"/>
        <v>0</v>
      </c>
      <c r="BT289" s="302" t="str">
        <f t="shared" si="362"/>
        <v>1</v>
      </c>
      <c r="BU289" s="302" t="str">
        <f t="shared" si="362"/>
        <v>1</v>
      </c>
      <c r="BV289" s="302" t="str">
        <f t="shared" si="362"/>
        <v>0</v>
      </c>
      <c r="BW289" s="303" t="str">
        <f t="shared" si="362"/>
        <v>1</v>
      </c>
      <c r="BX289" s="302" t="str">
        <f t="shared" si="362"/>
        <v>0</v>
      </c>
      <c r="BY289" s="302" t="str">
        <f t="shared" si="362"/>
        <v>1</v>
      </c>
      <c r="BZ289" s="302" t="str">
        <f t="shared" si="362"/>
        <v>0</v>
      </c>
      <c r="CA289" s="303" t="str">
        <f t="shared" si="362"/>
        <v>1</v>
      </c>
      <c r="CB289" s="164" t="str">
        <f t="shared" si="363"/>
        <v>0</v>
      </c>
      <c r="CC289" s="289" t="str">
        <f t="shared" si="363"/>
        <v>1</v>
      </c>
      <c r="CD289" s="340" t="str">
        <f t="shared" si="363"/>
        <v>0</v>
      </c>
      <c r="CE289" s="341" t="str">
        <f t="shared" si="363"/>
        <v>0</v>
      </c>
      <c r="CF289" s="340" t="str">
        <f t="shared" si="363"/>
        <v>0</v>
      </c>
      <c r="CG289" s="340" t="str">
        <f t="shared" si="363"/>
        <v>0</v>
      </c>
      <c r="CH289" s="340" t="str">
        <f t="shared" si="363"/>
        <v>0</v>
      </c>
      <c r="CI289" s="341" t="str">
        <f t="shared" si="363"/>
        <v>0</v>
      </c>
      <c r="CL289" s="32" t="str">
        <f t="shared" si="353"/>
        <v>9C1B</v>
      </c>
      <c r="CM289" s="285">
        <f t="shared" si="321"/>
        <v>256</v>
      </c>
      <c r="CN289" s="285">
        <f t="shared" si="322"/>
        <v>266</v>
      </c>
      <c r="CO289" s="142">
        <f t="shared" si="323"/>
        <v>65.3</v>
      </c>
      <c r="CP289" s="142">
        <f t="shared" si="324"/>
        <v>18.5</v>
      </c>
      <c r="CQ289" s="154">
        <f t="shared" si="354"/>
        <v>3</v>
      </c>
      <c r="CS289" s="170">
        <f t="shared" si="325"/>
        <v>9</v>
      </c>
      <c r="CT289" s="23">
        <f t="shared" si="326"/>
        <v>12</v>
      </c>
      <c r="CU289" s="171">
        <f t="shared" si="327"/>
        <v>1</v>
      </c>
      <c r="CV289" s="23">
        <f t="shared" si="328"/>
        <v>11</v>
      </c>
      <c r="CW289" s="172">
        <f t="shared" si="329"/>
        <v>0</v>
      </c>
      <c r="CX289" s="24">
        <f t="shared" si="330"/>
        <v>6</v>
      </c>
      <c r="CY289" s="267">
        <f t="shared" si="331"/>
        <v>0</v>
      </c>
      <c r="CZ289" s="268">
        <f t="shared" si="332"/>
        <v>0</v>
      </c>
      <c r="DA289" s="267">
        <f t="shared" si="333"/>
        <v>0</v>
      </c>
      <c r="DB289" s="268">
        <f t="shared" si="334"/>
        <v>1</v>
      </c>
      <c r="DC289" s="173">
        <f t="shared" si="335"/>
        <v>1</v>
      </c>
      <c r="DD289" s="26">
        <f t="shared" si="336"/>
        <v>1</v>
      </c>
      <c r="DE289" s="173">
        <f t="shared" si="337"/>
        <v>0</v>
      </c>
      <c r="DF289" s="26">
        <f t="shared" si="338"/>
        <v>6</v>
      </c>
      <c r="DG289" s="326">
        <f t="shared" si="339"/>
        <v>13</v>
      </c>
      <c r="DH289" s="327">
        <f t="shared" si="340"/>
        <v>5</v>
      </c>
      <c r="DI289" s="172">
        <f t="shared" si="341"/>
        <v>4</v>
      </c>
      <c r="DJ289" s="24">
        <f t="shared" si="342"/>
        <v>0</v>
      </c>
      <c r="DK289" s="172"/>
      <c r="DL289" s="19">
        <f t="shared" si="343"/>
        <v>156</v>
      </c>
      <c r="DM289" s="19">
        <f t="shared" si="344"/>
        <v>27</v>
      </c>
      <c r="DN289" s="174">
        <f t="shared" si="345"/>
        <v>6</v>
      </c>
      <c r="DO289" s="278">
        <f t="shared" si="346"/>
        <v>0</v>
      </c>
      <c r="DP289" s="278">
        <f t="shared" si="347"/>
        <v>1</v>
      </c>
      <c r="DQ289" s="20">
        <f t="shared" si="348"/>
        <v>17</v>
      </c>
      <c r="DR289" s="20">
        <f t="shared" si="349"/>
        <v>6</v>
      </c>
      <c r="DS289" s="337">
        <f t="shared" si="350"/>
        <v>213</v>
      </c>
      <c r="DT289" s="174">
        <f t="shared" si="351"/>
        <v>64</v>
      </c>
      <c r="DU289" s="172">
        <f t="shared" si="352"/>
        <v>213</v>
      </c>
    </row>
    <row r="290" spans="1:125">
      <c r="A290" s="408" t="s">
        <v>834</v>
      </c>
      <c r="B290" s="408" t="s">
        <v>835</v>
      </c>
      <c r="C290" s="154">
        <f t="shared" si="299"/>
        <v>17</v>
      </c>
      <c r="D290" s="167">
        <f t="shared" si="300"/>
        <v>68</v>
      </c>
      <c r="E290" s="166" t="str">
        <f t="shared" si="301"/>
        <v>9C</v>
      </c>
      <c r="F290" s="367" t="str">
        <f t="shared" si="302"/>
        <v>1B</v>
      </c>
      <c r="G290" s="367" t="str">
        <f t="shared" si="303"/>
        <v>08</v>
      </c>
      <c r="H290" s="367" t="str">
        <f t="shared" si="304"/>
        <v>00</v>
      </c>
      <c r="I290" s="367" t="str">
        <f t="shared" si="305"/>
        <v>01</v>
      </c>
      <c r="J290" s="367" t="str">
        <f t="shared" si="306"/>
        <v>10</v>
      </c>
      <c r="K290" s="367" t="str">
        <f t="shared" si="307"/>
        <v>06</v>
      </c>
      <c r="L290" s="367" t="str">
        <f t="shared" si="308"/>
        <v>D6</v>
      </c>
      <c r="M290" s="367" t="str">
        <f t="shared" si="309"/>
        <v>4</v>
      </c>
      <c r="N290" s="367" t="str">
        <f t="shared" si="310"/>
        <v/>
      </c>
      <c r="O290" s="156" t="str">
        <f t="shared" si="311"/>
        <v/>
      </c>
      <c r="P290" s="157" t="str">
        <f t="shared" si="355"/>
        <v>1</v>
      </c>
      <c r="Q290" s="158" t="str">
        <f t="shared" si="355"/>
        <v>0</v>
      </c>
      <c r="R290" s="158" t="str">
        <f t="shared" si="355"/>
        <v>0</v>
      </c>
      <c r="S290" s="159" t="str">
        <f t="shared" si="355"/>
        <v>1</v>
      </c>
      <c r="T290" s="158" t="str">
        <f t="shared" si="355"/>
        <v>1</v>
      </c>
      <c r="U290" s="158" t="str">
        <f t="shared" si="355"/>
        <v>1</v>
      </c>
      <c r="V290" s="158" t="str">
        <f t="shared" si="355"/>
        <v>0</v>
      </c>
      <c r="W290" s="159" t="str">
        <f t="shared" si="355"/>
        <v>0</v>
      </c>
      <c r="X290" s="158" t="str">
        <f t="shared" si="356"/>
        <v>0</v>
      </c>
      <c r="Y290" s="158" t="str">
        <f t="shared" si="356"/>
        <v>0</v>
      </c>
      <c r="Z290" s="158" t="str">
        <f t="shared" si="356"/>
        <v>0</v>
      </c>
      <c r="AA290" s="159" t="str">
        <f t="shared" si="356"/>
        <v>1</v>
      </c>
      <c r="AB290" s="161" t="str">
        <f t="shared" si="356"/>
        <v>1</v>
      </c>
      <c r="AC290" s="161" t="str">
        <f t="shared" si="356"/>
        <v>0</v>
      </c>
      <c r="AD290" s="158" t="str">
        <f t="shared" si="356"/>
        <v>1</v>
      </c>
      <c r="AE290" s="159" t="str">
        <f t="shared" si="356"/>
        <v>1</v>
      </c>
      <c r="AF290" s="367" t="str">
        <f t="shared" si="357"/>
        <v>0</v>
      </c>
      <c r="AG290" s="162" t="str">
        <f t="shared" si="357"/>
        <v>0</v>
      </c>
      <c r="AH290" s="163" t="str">
        <f t="shared" si="357"/>
        <v>0</v>
      </c>
      <c r="AI290" s="165" t="str">
        <f t="shared" si="357"/>
        <v>0</v>
      </c>
      <c r="AJ290" s="164" t="str">
        <f t="shared" si="357"/>
        <v>1</v>
      </c>
      <c r="AK290" s="164" t="str">
        <f t="shared" si="357"/>
        <v>0</v>
      </c>
      <c r="AL290" s="289" t="str">
        <f t="shared" si="357"/>
        <v>0</v>
      </c>
      <c r="AM290" s="165" t="str">
        <f t="shared" si="357"/>
        <v>0</v>
      </c>
      <c r="AN290" s="230" t="str">
        <f t="shared" si="358"/>
        <v>0</v>
      </c>
      <c r="AO290" s="230" t="str">
        <f t="shared" si="358"/>
        <v>0</v>
      </c>
      <c r="AP290" s="230" t="str">
        <f t="shared" si="358"/>
        <v>0</v>
      </c>
      <c r="AQ290" s="231" t="str">
        <f t="shared" si="358"/>
        <v>0</v>
      </c>
      <c r="AR290" s="230" t="str">
        <f t="shared" si="358"/>
        <v>0</v>
      </c>
      <c r="AS290" s="230" t="str">
        <f t="shared" si="358"/>
        <v>0</v>
      </c>
      <c r="AT290" s="230" t="str">
        <f t="shared" si="358"/>
        <v>0</v>
      </c>
      <c r="AU290" s="231" t="str">
        <f t="shared" si="358"/>
        <v>0</v>
      </c>
      <c r="AV290" s="230" t="str">
        <f t="shared" si="359"/>
        <v>0</v>
      </c>
      <c r="AW290" s="232" t="str">
        <f t="shared" si="359"/>
        <v>0</v>
      </c>
      <c r="AX290" s="232" t="str">
        <f t="shared" si="359"/>
        <v>0</v>
      </c>
      <c r="AY290" s="233" t="str">
        <f t="shared" si="359"/>
        <v>0</v>
      </c>
      <c r="AZ290" s="232" t="str">
        <f t="shared" si="359"/>
        <v>0</v>
      </c>
      <c r="BA290" s="232" t="str">
        <f t="shared" si="359"/>
        <v>0</v>
      </c>
      <c r="BB290" s="232" t="str">
        <f t="shared" si="359"/>
        <v>0</v>
      </c>
      <c r="BC290" s="233" t="str">
        <f t="shared" si="359"/>
        <v>1</v>
      </c>
      <c r="BD290" s="168" t="str">
        <f t="shared" si="360"/>
        <v>0</v>
      </c>
      <c r="BE290" s="168" t="str">
        <f t="shared" si="360"/>
        <v>0</v>
      </c>
      <c r="BF290" s="168" t="str">
        <f t="shared" si="360"/>
        <v>0</v>
      </c>
      <c r="BG290" s="169" t="str">
        <f t="shared" si="360"/>
        <v>1</v>
      </c>
      <c r="BH290" s="168" t="str">
        <f t="shared" si="360"/>
        <v>0</v>
      </c>
      <c r="BI290" s="168" t="str">
        <f t="shared" si="360"/>
        <v>0</v>
      </c>
      <c r="BJ290" s="168" t="str">
        <f t="shared" si="360"/>
        <v>0</v>
      </c>
      <c r="BK290" s="169" t="str">
        <f t="shared" si="360"/>
        <v>0</v>
      </c>
      <c r="BL290" s="168" t="str">
        <f t="shared" si="361"/>
        <v>0</v>
      </c>
      <c r="BM290" s="168" t="str">
        <f t="shared" si="361"/>
        <v>0</v>
      </c>
      <c r="BN290" s="168" t="str">
        <f t="shared" si="361"/>
        <v>0</v>
      </c>
      <c r="BO290" s="169" t="str">
        <f t="shared" si="361"/>
        <v>0</v>
      </c>
      <c r="BP290" s="168" t="str">
        <f t="shared" si="361"/>
        <v>0</v>
      </c>
      <c r="BQ290" s="168" t="str">
        <f t="shared" si="361"/>
        <v>1</v>
      </c>
      <c r="BR290" s="168" t="str">
        <f t="shared" si="361"/>
        <v>1</v>
      </c>
      <c r="BS290" s="169" t="str">
        <f t="shared" si="361"/>
        <v>0</v>
      </c>
      <c r="BT290" s="302" t="str">
        <f t="shared" si="362"/>
        <v>1</v>
      </c>
      <c r="BU290" s="302" t="str">
        <f t="shared" si="362"/>
        <v>1</v>
      </c>
      <c r="BV290" s="302" t="str">
        <f t="shared" si="362"/>
        <v>0</v>
      </c>
      <c r="BW290" s="303" t="str">
        <f t="shared" si="362"/>
        <v>1</v>
      </c>
      <c r="BX290" s="302" t="str">
        <f t="shared" si="362"/>
        <v>0</v>
      </c>
      <c r="BY290" s="302" t="str">
        <f t="shared" si="362"/>
        <v>1</v>
      </c>
      <c r="BZ290" s="302" t="str">
        <f t="shared" si="362"/>
        <v>1</v>
      </c>
      <c r="CA290" s="303" t="str">
        <f t="shared" si="362"/>
        <v>0</v>
      </c>
      <c r="CB290" s="164" t="str">
        <f t="shared" si="363"/>
        <v>0</v>
      </c>
      <c r="CC290" s="289" t="str">
        <f t="shared" si="363"/>
        <v>1</v>
      </c>
      <c r="CD290" s="340" t="str">
        <f t="shared" si="363"/>
        <v>0</v>
      </c>
      <c r="CE290" s="341" t="str">
        <f t="shared" si="363"/>
        <v>0</v>
      </c>
      <c r="CF290" s="340" t="str">
        <f t="shared" si="363"/>
        <v>0</v>
      </c>
      <c r="CG290" s="340" t="str">
        <f t="shared" si="363"/>
        <v>0</v>
      </c>
      <c r="CH290" s="340" t="str">
        <f t="shared" si="363"/>
        <v>0</v>
      </c>
      <c r="CI290" s="341" t="str">
        <f t="shared" si="363"/>
        <v>0</v>
      </c>
      <c r="CL290" s="32" t="str">
        <f t="shared" si="353"/>
        <v>9C1B</v>
      </c>
      <c r="CM290" s="285">
        <f t="shared" si="321"/>
        <v>256</v>
      </c>
      <c r="CN290" s="285">
        <f t="shared" si="322"/>
        <v>266</v>
      </c>
      <c r="CO290" s="142">
        <f t="shared" si="323"/>
        <v>65.2</v>
      </c>
      <c r="CP290" s="142">
        <f t="shared" si="324"/>
        <v>18.444444444444443</v>
      </c>
      <c r="CQ290" s="154">
        <f t="shared" si="354"/>
        <v>4</v>
      </c>
      <c r="CS290" s="170">
        <f t="shared" si="325"/>
        <v>9</v>
      </c>
      <c r="CT290" s="23">
        <f t="shared" si="326"/>
        <v>12</v>
      </c>
      <c r="CU290" s="171">
        <f t="shared" si="327"/>
        <v>1</v>
      </c>
      <c r="CV290" s="23">
        <f t="shared" si="328"/>
        <v>11</v>
      </c>
      <c r="CW290" s="172">
        <f t="shared" si="329"/>
        <v>0</v>
      </c>
      <c r="CX290" s="24">
        <f t="shared" si="330"/>
        <v>8</v>
      </c>
      <c r="CY290" s="267">
        <f t="shared" si="331"/>
        <v>0</v>
      </c>
      <c r="CZ290" s="268">
        <f t="shared" si="332"/>
        <v>0</v>
      </c>
      <c r="DA290" s="267">
        <f t="shared" si="333"/>
        <v>0</v>
      </c>
      <c r="DB290" s="268">
        <f t="shared" si="334"/>
        <v>1</v>
      </c>
      <c r="DC290" s="173">
        <f t="shared" si="335"/>
        <v>1</v>
      </c>
      <c r="DD290" s="26">
        <f t="shared" si="336"/>
        <v>0</v>
      </c>
      <c r="DE290" s="173">
        <f t="shared" si="337"/>
        <v>0</v>
      </c>
      <c r="DF290" s="26">
        <f t="shared" si="338"/>
        <v>6</v>
      </c>
      <c r="DG290" s="326">
        <f t="shared" si="339"/>
        <v>13</v>
      </c>
      <c r="DH290" s="327">
        <f t="shared" si="340"/>
        <v>6</v>
      </c>
      <c r="DI290" s="172">
        <f t="shared" si="341"/>
        <v>4</v>
      </c>
      <c r="DJ290" s="24">
        <f t="shared" si="342"/>
        <v>0</v>
      </c>
      <c r="DK290" s="172"/>
      <c r="DL290" s="19">
        <f t="shared" si="343"/>
        <v>156</v>
      </c>
      <c r="DM290" s="19">
        <f t="shared" si="344"/>
        <v>27</v>
      </c>
      <c r="DN290" s="174">
        <f t="shared" si="345"/>
        <v>8</v>
      </c>
      <c r="DO290" s="278">
        <f t="shared" si="346"/>
        <v>0</v>
      </c>
      <c r="DP290" s="278">
        <f t="shared" si="347"/>
        <v>1</v>
      </c>
      <c r="DQ290" s="20">
        <f t="shared" si="348"/>
        <v>16</v>
      </c>
      <c r="DR290" s="20">
        <f t="shared" si="349"/>
        <v>6</v>
      </c>
      <c r="DS290" s="337">
        <f t="shared" si="350"/>
        <v>214</v>
      </c>
      <c r="DT290" s="174">
        <f t="shared" si="351"/>
        <v>64</v>
      </c>
      <c r="DU290" s="172">
        <f t="shared" si="352"/>
        <v>214</v>
      </c>
    </row>
    <row r="291" spans="1:125">
      <c r="A291" s="408" t="s">
        <v>836</v>
      </c>
      <c r="B291" s="408" t="s">
        <v>837</v>
      </c>
      <c r="C291" s="154">
        <f t="shared" si="299"/>
        <v>17</v>
      </c>
      <c r="D291" s="167">
        <f t="shared" si="300"/>
        <v>68</v>
      </c>
      <c r="E291" s="166" t="str">
        <f t="shared" si="301"/>
        <v>9C</v>
      </c>
      <c r="F291" s="367" t="str">
        <f t="shared" si="302"/>
        <v>1B</v>
      </c>
      <c r="G291" s="367" t="str">
        <f t="shared" si="303"/>
        <v>0A</v>
      </c>
      <c r="H291" s="367" t="str">
        <f t="shared" si="304"/>
        <v>00</v>
      </c>
      <c r="I291" s="367" t="str">
        <f t="shared" si="305"/>
        <v>01</v>
      </c>
      <c r="J291" s="367" t="str">
        <f t="shared" si="306"/>
        <v>0F</v>
      </c>
      <c r="K291" s="367" t="str">
        <f t="shared" si="307"/>
        <v>06</v>
      </c>
      <c r="L291" s="367" t="str">
        <f t="shared" si="308"/>
        <v>D7</v>
      </c>
      <c r="M291" s="367" t="str">
        <f t="shared" si="309"/>
        <v>4</v>
      </c>
      <c r="N291" s="367" t="str">
        <f t="shared" si="310"/>
        <v/>
      </c>
      <c r="O291" s="156" t="str">
        <f t="shared" si="311"/>
        <v/>
      </c>
      <c r="P291" s="157" t="str">
        <f t="shared" si="355"/>
        <v>1</v>
      </c>
      <c r="Q291" s="158" t="str">
        <f t="shared" si="355"/>
        <v>0</v>
      </c>
      <c r="R291" s="158" t="str">
        <f t="shared" si="355"/>
        <v>0</v>
      </c>
      <c r="S291" s="159" t="str">
        <f t="shared" si="355"/>
        <v>1</v>
      </c>
      <c r="T291" s="158" t="str">
        <f t="shared" si="355"/>
        <v>1</v>
      </c>
      <c r="U291" s="158" t="str">
        <f t="shared" si="355"/>
        <v>1</v>
      </c>
      <c r="V291" s="158" t="str">
        <f t="shared" si="355"/>
        <v>0</v>
      </c>
      <c r="W291" s="159" t="str">
        <f t="shared" si="355"/>
        <v>0</v>
      </c>
      <c r="X291" s="158" t="str">
        <f t="shared" si="356"/>
        <v>0</v>
      </c>
      <c r="Y291" s="158" t="str">
        <f t="shared" si="356"/>
        <v>0</v>
      </c>
      <c r="Z291" s="158" t="str">
        <f t="shared" si="356"/>
        <v>0</v>
      </c>
      <c r="AA291" s="159" t="str">
        <f t="shared" si="356"/>
        <v>1</v>
      </c>
      <c r="AB291" s="161" t="str">
        <f t="shared" si="356"/>
        <v>1</v>
      </c>
      <c r="AC291" s="161" t="str">
        <f t="shared" si="356"/>
        <v>0</v>
      </c>
      <c r="AD291" s="158" t="str">
        <f t="shared" si="356"/>
        <v>1</v>
      </c>
      <c r="AE291" s="159" t="str">
        <f t="shared" si="356"/>
        <v>1</v>
      </c>
      <c r="AF291" s="367" t="str">
        <f t="shared" si="357"/>
        <v>0</v>
      </c>
      <c r="AG291" s="162" t="str">
        <f t="shared" si="357"/>
        <v>0</v>
      </c>
      <c r="AH291" s="163" t="str">
        <f t="shared" si="357"/>
        <v>0</v>
      </c>
      <c r="AI291" s="165" t="str">
        <f t="shared" si="357"/>
        <v>0</v>
      </c>
      <c r="AJ291" s="164" t="str">
        <f t="shared" si="357"/>
        <v>1</v>
      </c>
      <c r="AK291" s="164" t="str">
        <f t="shared" si="357"/>
        <v>0</v>
      </c>
      <c r="AL291" s="289" t="str">
        <f t="shared" si="357"/>
        <v>1</v>
      </c>
      <c r="AM291" s="165" t="str">
        <f t="shared" si="357"/>
        <v>0</v>
      </c>
      <c r="AN291" s="230" t="str">
        <f t="shared" si="358"/>
        <v>0</v>
      </c>
      <c r="AO291" s="230" t="str">
        <f t="shared" si="358"/>
        <v>0</v>
      </c>
      <c r="AP291" s="230" t="str">
        <f t="shared" si="358"/>
        <v>0</v>
      </c>
      <c r="AQ291" s="231" t="str">
        <f t="shared" si="358"/>
        <v>0</v>
      </c>
      <c r="AR291" s="230" t="str">
        <f t="shared" si="358"/>
        <v>0</v>
      </c>
      <c r="AS291" s="230" t="str">
        <f t="shared" si="358"/>
        <v>0</v>
      </c>
      <c r="AT291" s="230" t="str">
        <f t="shared" si="358"/>
        <v>0</v>
      </c>
      <c r="AU291" s="231" t="str">
        <f t="shared" si="358"/>
        <v>0</v>
      </c>
      <c r="AV291" s="230" t="str">
        <f t="shared" si="359"/>
        <v>0</v>
      </c>
      <c r="AW291" s="232" t="str">
        <f t="shared" si="359"/>
        <v>0</v>
      </c>
      <c r="AX291" s="232" t="str">
        <f t="shared" si="359"/>
        <v>0</v>
      </c>
      <c r="AY291" s="233" t="str">
        <f t="shared" si="359"/>
        <v>0</v>
      </c>
      <c r="AZ291" s="232" t="str">
        <f t="shared" si="359"/>
        <v>0</v>
      </c>
      <c r="BA291" s="232" t="str">
        <f t="shared" si="359"/>
        <v>0</v>
      </c>
      <c r="BB291" s="232" t="str">
        <f t="shared" si="359"/>
        <v>0</v>
      </c>
      <c r="BC291" s="233" t="str">
        <f t="shared" si="359"/>
        <v>1</v>
      </c>
      <c r="BD291" s="168" t="str">
        <f t="shared" si="360"/>
        <v>0</v>
      </c>
      <c r="BE291" s="168" t="str">
        <f t="shared" si="360"/>
        <v>0</v>
      </c>
      <c r="BF291" s="168" t="str">
        <f t="shared" si="360"/>
        <v>0</v>
      </c>
      <c r="BG291" s="169" t="str">
        <f t="shared" si="360"/>
        <v>0</v>
      </c>
      <c r="BH291" s="168" t="str">
        <f t="shared" si="360"/>
        <v>1</v>
      </c>
      <c r="BI291" s="168" t="str">
        <f t="shared" si="360"/>
        <v>1</v>
      </c>
      <c r="BJ291" s="168" t="str">
        <f t="shared" si="360"/>
        <v>1</v>
      </c>
      <c r="BK291" s="169" t="str">
        <f t="shared" si="360"/>
        <v>1</v>
      </c>
      <c r="BL291" s="168" t="str">
        <f t="shared" si="361"/>
        <v>0</v>
      </c>
      <c r="BM291" s="168" t="str">
        <f t="shared" si="361"/>
        <v>0</v>
      </c>
      <c r="BN291" s="168" t="str">
        <f t="shared" si="361"/>
        <v>0</v>
      </c>
      <c r="BO291" s="169" t="str">
        <f t="shared" si="361"/>
        <v>0</v>
      </c>
      <c r="BP291" s="168" t="str">
        <f t="shared" si="361"/>
        <v>0</v>
      </c>
      <c r="BQ291" s="168" t="str">
        <f t="shared" si="361"/>
        <v>1</v>
      </c>
      <c r="BR291" s="168" t="str">
        <f t="shared" si="361"/>
        <v>1</v>
      </c>
      <c r="BS291" s="169" t="str">
        <f t="shared" si="361"/>
        <v>0</v>
      </c>
      <c r="BT291" s="302" t="str">
        <f t="shared" si="362"/>
        <v>1</v>
      </c>
      <c r="BU291" s="302" t="str">
        <f t="shared" si="362"/>
        <v>1</v>
      </c>
      <c r="BV291" s="302" t="str">
        <f t="shared" si="362"/>
        <v>0</v>
      </c>
      <c r="BW291" s="303" t="str">
        <f t="shared" si="362"/>
        <v>1</v>
      </c>
      <c r="BX291" s="302" t="str">
        <f t="shared" si="362"/>
        <v>0</v>
      </c>
      <c r="BY291" s="302" t="str">
        <f t="shared" si="362"/>
        <v>1</v>
      </c>
      <c r="BZ291" s="302" t="str">
        <f t="shared" si="362"/>
        <v>1</v>
      </c>
      <c r="CA291" s="303" t="str">
        <f t="shared" si="362"/>
        <v>1</v>
      </c>
      <c r="CB291" s="164" t="str">
        <f t="shared" si="363"/>
        <v>0</v>
      </c>
      <c r="CC291" s="289" t="str">
        <f t="shared" si="363"/>
        <v>1</v>
      </c>
      <c r="CD291" s="340" t="str">
        <f t="shared" si="363"/>
        <v>0</v>
      </c>
      <c r="CE291" s="341" t="str">
        <f t="shared" si="363"/>
        <v>0</v>
      </c>
      <c r="CF291" s="340" t="str">
        <f t="shared" si="363"/>
        <v>0</v>
      </c>
      <c r="CG291" s="340" t="str">
        <f t="shared" si="363"/>
        <v>0</v>
      </c>
      <c r="CH291" s="340" t="str">
        <f t="shared" si="363"/>
        <v>0</v>
      </c>
      <c r="CI291" s="341" t="str">
        <f t="shared" si="363"/>
        <v>0</v>
      </c>
      <c r="CL291" s="32" t="str">
        <f t="shared" si="353"/>
        <v>9C1B</v>
      </c>
      <c r="CM291" s="285">
        <f t="shared" si="321"/>
        <v>256</v>
      </c>
      <c r="CN291" s="285">
        <f t="shared" si="322"/>
        <v>266</v>
      </c>
      <c r="CO291" s="142">
        <f t="shared" si="323"/>
        <v>65.099999999999994</v>
      </c>
      <c r="CP291" s="142">
        <f t="shared" si="324"/>
        <v>18.388888888888886</v>
      </c>
      <c r="CQ291" s="154">
        <f t="shared" si="354"/>
        <v>5</v>
      </c>
      <c r="CS291" s="170">
        <f t="shared" si="325"/>
        <v>9</v>
      </c>
      <c r="CT291" s="23">
        <f t="shared" si="326"/>
        <v>12</v>
      </c>
      <c r="CU291" s="171">
        <f t="shared" si="327"/>
        <v>1</v>
      </c>
      <c r="CV291" s="23">
        <f t="shared" si="328"/>
        <v>11</v>
      </c>
      <c r="CW291" s="172">
        <f t="shared" si="329"/>
        <v>0</v>
      </c>
      <c r="CX291" s="24">
        <f t="shared" si="330"/>
        <v>10</v>
      </c>
      <c r="CY291" s="267">
        <f t="shared" si="331"/>
        <v>0</v>
      </c>
      <c r="CZ291" s="268">
        <f t="shared" si="332"/>
        <v>0</v>
      </c>
      <c r="DA291" s="267">
        <f t="shared" si="333"/>
        <v>0</v>
      </c>
      <c r="DB291" s="268">
        <f t="shared" si="334"/>
        <v>1</v>
      </c>
      <c r="DC291" s="173">
        <f t="shared" si="335"/>
        <v>0</v>
      </c>
      <c r="DD291" s="26">
        <f t="shared" si="336"/>
        <v>15</v>
      </c>
      <c r="DE291" s="173">
        <f t="shared" si="337"/>
        <v>0</v>
      </c>
      <c r="DF291" s="26">
        <f t="shared" si="338"/>
        <v>6</v>
      </c>
      <c r="DG291" s="326">
        <f t="shared" si="339"/>
        <v>13</v>
      </c>
      <c r="DH291" s="327">
        <f t="shared" si="340"/>
        <v>7</v>
      </c>
      <c r="DI291" s="172">
        <f t="shared" si="341"/>
        <v>4</v>
      </c>
      <c r="DJ291" s="24">
        <f t="shared" si="342"/>
        <v>0</v>
      </c>
      <c r="DK291" s="172"/>
      <c r="DL291" s="19">
        <f t="shared" si="343"/>
        <v>156</v>
      </c>
      <c r="DM291" s="19">
        <f t="shared" si="344"/>
        <v>27</v>
      </c>
      <c r="DN291" s="174">
        <f t="shared" si="345"/>
        <v>10</v>
      </c>
      <c r="DO291" s="278">
        <f t="shared" si="346"/>
        <v>0</v>
      </c>
      <c r="DP291" s="278">
        <f t="shared" si="347"/>
        <v>1</v>
      </c>
      <c r="DQ291" s="20">
        <f t="shared" si="348"/>
        <v>15</v>
      </c>
      <c r="DR291" s="20">
        <f t="shared" si="349"/>
        <v>6</v>
      </c>
      <c r="DS291" s="337">
        <f t="shared" si="350"/>
        <v>215</v>
      </c>
      <c r="DT291" s="174">
        <f t="shared" si="351"/>
        <v>64</v>
      </c>
      <c r="DU291" s="172">
        <f t="shared" si="352"/>
        <v>215</v>
      </c>
    </row>
    <row r="292" spans="1:125">
      <c r="A292" s="408" t="s">
        <v>838</v>
      </c>
      <c r="B292" s="408" t="s">
        <v>839</v>
      </c>
      <c r="C292" s="154">
        <f t="shared" si="299"/>
        <v>17</v>
      </c>
      <c r="D292" s="167">
        <f t="shared" si="300"/>
        <v>68</v>
      </c>
      <c r="E292" s="166" t="str">
        <f t="shared" si="301"/>
        <v>9C</v>
      </c>
      <c r="F292" s="367" t="str">
        <f t="shared" si="302"/>
        <v>1B</v>
      </c>
      <c r="G292" s="367" t="str">
        <f t="shared" si="303"/>
        <v>0E</v>
      </c>
      <c r="H292" s="367" t="str">
        <f t="shared" si="304"/>
        <v>00</v>
      </c>
      <c r="I292" s="367" t="str">
        <f t="shared" si="305"/>
        <v>01</v>
      </c>
      <c r="J292" s="367" t="str">
        <f t="shared" si="306"/>
        <v>0D</v>
      </c>
      <c r="K292" s="367" t="str">
        <f t="shared" si="307"/>
        <v>06</v>
      </c>
      <c r="L292" s="367" t="str">
        <f t="shared" si="308"/>
        <v>D9</v>
      </c>
      <c r="M292" s="367" t="str">
        <f t="shared" si="309"/>
        <v>4</v>
      </c>
      <c r="N292" s="367" t="str">
        <f t="shared" si="310"/>
        <v/>
      </c>
      <c r="O292" s="156" t="str">
        <f t="shared" si="311"/>
        <v/>
      </c>
      <c r="P292" s="157" t="str">
        <f t="shared" si="355"/>
        <v>1</v>
      </c>
      <c r="Q292" s="158" t="str">
        <f t="shared" si="355"/>
        <v>0</v>
      </c>
      <c r="R292" s="158" t="str">
        <f t="shared" si="355"/>
        <v>0</v>
      </c>
      <c r="S292" s="159" t="str">
        <f t="shared" si="355"/>
        <v>1</v>
      </c>
      <c r="T292" s="158" t="str">
        <f t="shared" si="355"/>
        <v>1</v>
      </c>
      <c r="U292" s="158" t="str">
        <f t="shared" si="355"/>
        <v>1</v>
      </c>
      <c r="V292" s="158" t="str">
        <f t="shared" si="355"/>
        <v>0</v>
      </c>
      <c r="W292" s="159" t="str">
        <f t="shared" si="355"/>
        <v>0</v>
      </c>
      <c r="X292" s="158" t="str">
        <f t="shared" si="356"/>
        <v>0</v>
      </c>
      <c r="Y292" s="158" t="str">
        <f t="shared" si="356"/>
        <v>0</v>
      </c>
      <c r="Z292" s="158" t="str">
        <f t="shared" si="356"/>
        <v>0</v>
      </c>
      <c r="AA292" s="159" t="str">
        <f t="shared" si="356"/>
        <v>1</v>
      </c>
      <c r="AB292" s="161" t="str">
        <f t="shared" si="356"/>
        <v>1</v>
      </c>
      <c r="AC292" s="161" t="str">
        <f t="shared" si="356"/>
        <v>0</v>
      </c>
      <c r="AD292" s="158" t="str">
        <f t="shared" si="356"/>
        <v>1</v>
      </c>
      <c r="AE292" s="159" t="str">
        <f t="shared" si="356"/>
        <v>1</v>
      </c>
      <c r="AF292" s="367" t="str">
        <f t="shared" si="357"/>
        <v>0</v>
      </c>
      <c r="AG292" s="162" t="str">
        <f t="shared" si="357"/>
        <v>0</v>
      </c>
      <c r="AH292" s="163" t="str">
        <f t="shared" si="357"/>
        <v>0</v>
      </c>
      <c r="AI292" s="165" t="str">
        <f t="shared" si="357"/>
        <v>0</v>
      </c>
      <c r="AJ292" s="164" t="str">
        <f t="shared" si="357"/>
        <v>1</v>
      </c>
      <c r="AK292" s="164" t="str">
        <f t="shared" si="357"/>
        <v>1</v>
      </c>
      <c r="AL292" s="289" t="str">
        <f t="shared" si="357"/>
        <v>1</v>
      </c>
      <c r="AM292" s="165" t="str">
        <f t="shared" si="357"/>
        <v>0</v>
      </c>
      <c r="AN292" s="230" t="str">
        <f t="shared" si="358"/>
        <v>0</v>
      </c>
      <c r="AO292" s="230" t="str">
        <f t="shared" si="358"/>
        <v>0</v>
      </c>
      <c r="AP292" s="230" t="str">
        <f t="shared" si="358"/>
        <v>0</v>
      </c>
      <c r="AQ292" s="231" t="str">
        <f t="shared" si="358"/>
        <v>0</v>
      </c>
      <c r="AR292" s="230" t="str">
        <f t="shared" si="358"/>
        <v>0</v>
      </c>
      <c r="AS292" s="230" t="str">
        <f t="shared" si="358"/>
        <v>0</v>
      </c>
      <c r="AT292" s="230" t="str">
        <f t="shared" si="358"/>
        <v>0</v>
      </c>
      <c r="AU292" s="231" t="str">
        <f t="shared" si="358"/>
        <v>0</v>
      </c>
      <c r="AV292" s="230" t="str">
        <f t="shared" si="359"/>
        <v>0</v>
      </c>
      <c r="AW292" s="232" t="str">
        <f t="shared" si="359"/>
        <v>0</v>
      </c>
      <c r="AX292" s="232" t="str">
        <f t="shared" si="359"/>
        <v>0</v>
      </c>
      <c r="AY292" s="233" t="str">
        <f t="shared" si="359"/>
        <v>0</v>
      </c>
      <c r="AZ292" s="232" t="str">
        <f t="shared" si="359"/>
        <v>0</v>
      </c>
      <c r="BA292" s="232" t="str">
        <f t="shared" si="359"/>
        <v>0</v>
      </c>
      <c r="BB292" s="232" t="str">
        <f t="shared" si="359"/>
        <v>0</v>
      </c>
      <c r="BC292" s="233" t="str">
        <f t="shared" si="359"/>
        <v>1</v>
      </c>
      <c r="BD292" s="168" t="str">
        <f t="shared" si="360"/>
        <v>0</v>
      </c>
      <c r="BE292" s="168" t="str">
        <f t="shared" si="360"/>
        <v>0</v>
      </c>
      <c r="BF292" s="168" t="str">
        <f t="shared" si="360"/>
        <v>0</v>
      </c>
      <c r="BG292" s="169" t="str">
        <f t="shared" si="360"/>
        <v>0</v>
      </c>
      <c r="BH292" s="168" t="str">
        <f t="shared" si="360"/>
        <v>1</v>
      </c>
      <c r="BI292" s="168" t="str">
        <f t="shared" si="360"/>
        <v>1</v>
      </c>
      <c r="BJ292" s="168" t="str">
        <f t="shared" si="360"/>
        <v>0</v>
      </c>
      <c r="BK292" s="169" t="str">
        <f t="shared" si="360"/>
        <v>1</v>
      </c>
      <c r="BL292" s="168" t="str">
        <f t="shared" si="361"/>
        <v>0</v>
      </c>
      <c r="BM292" s="168" t="str">
        <f t="shared" si="361"/>
        <v>0</v>
      </c>
      <c r="BN292" s="168" t="str">
        <f t="shared" si="361"/>
        <v>0</v>
      </c>
      <c r="BO292" s="169" t="str">
        <f t="shared" si="361"/>
        <v>0</v>
      </c>
      <c r="BP292" s="168" t="str">
        <f t="shared" si="361"/>
        <v>0</v>
      </c>
      <c r="BQ292" s="168" t="str">
        <f t="shared" si="361"/>
        <v>1</v>
      </c>
      <c r="BR292" s="168" t="str">
        <f t="shared" si="361"/>
        <v>1</v>
      </c>
      <c r="BS292" s="169" t="str">
        <f t="shared" si="361"/>
        <v>0</v>
      </c>
      <c r="BT292" s="302" t="str">
        <f t="shared" si="362"/>
        <v>1</v>
      </c>
      <c r="BU292" s="302" t="str">
        <f t="shared" si="362"/>
        <v>1</v>
      </c>
      <c r="BV292" s="302" t="str">
        <f t="shared" si="362"/>
        <v>0</v>
      </c>
      <c r="BW292" s="303" t="str">
        <f t="shared" si="362"/>
        <v>1</v>
      </c>
      <c r="BX292" s="302" t="str">
        <f t="shared" si="362"/>
        <v>1</v>
      </c>
      <c r="BY292" s="302" t="str">
        <f t="shared" si="362"/>
        <v>0</v>
      </c>
      <c r="BZ292" s="302" t="str">
        <f t="shared" si="362"/>
        <v>0</v>
      </c>
      <c r="CA292" s="303" t="str">
        <f t="shared" si="362"/>
        <v>1</v>
      </c>
      <c r="CB292" s="164" t="str">
        <f t="shared" si="363"/>
        <v>0</v>
      </c>
      <c r="CC292" s="289" t="str">
        <f t="shared" si="363"/>
        <v>1</v>
      </c>
      <c r="CD292" s="340" t="str">
        <f t="shared" si="363"/>
        <v>0</v>
      </c>
      <c r="CE292" s="341" t="str">
        <f t="shared" si="363"/>
        <v>0</v>
      </c>
      <c r="CF292" s="340" t="str">
        <f t="shared" si="363"/>
        <v>0</v>
      </c>
      <c r="CG292" s="340" t="str">
        <f t="shared" si="363"/>
        <v>0</v>
      </c>
      <c r="CH292" s="340" t="str">
        <f t="shared" si="363"/>
        <v>0</v>
      </c>
      <c r="CI292" s="341" t="str">
        <f t="shared" si="363"/>
        <v>0</v>
      </c>
      <c r="CL292" s="32" t="str">
        <f t="shared" si="353"/>
        <v>9C1B</v>
      </c>
      <c r="CM292" s="285">
        <f t="shared" si="321"/>
        <v>256</v>
      </c>
      <c r="CN292" s="285">
        <f t="shared" si="322"/>
        <v>266</v>
      </c>
      <c r="CO292" s="142">
        <f t="shared" si="323"/>
        <v>64.900000000000006</v>
      </c>
      <c r="CP292" s="142">
        <f t="shared" si="324"/>
        <v>18.277777777777782</v>
      </c>
      <c r="CQ292" s="154">
        <f t="shared" si="354"/>
        <v>7</v>
      </c>
      <c r="CS292" s="170">
        <f t="shared" si="325"/>
        <v>9</v>
      </c>
      <c r="CT292" s="23">
        <f t="shared" si="326"/>
        <v>12</v>
      </c>
      <c r="CU292" s="171">
        <f t="shared" si="327"/>
        <v>1</v>
      </c>
      <c r="CV292" s="23">
        <f t="shared" si="328"/>
        <v>11</v>
      </c>
      <c r="CW292" s="172">
        <f t="shared" si="329"/>
        <v>0</v>
      </c>
      <c r="CX292" s="24">
        <f t="shared" si="330"/>
        <v>14</v>
      </c>
      <c r="CY292" s="267">
        <f t="shared" si="331"/>
        <v>0</v>
      </c>
      <c r="CZ292" s="268">
        <f t="shared" si="332"/>
        <v>0</v>
      </c>
      <c r="DA292" s="267">
        <f t="shared" si="333"/>
        <v>0</v>
      </c>
      <c r="DB292" s="268">
        <f t="shared" si="334"/>
        <v>1</v>
      </c>
      <c r="DC292" s="173">
        <f t="shared" si="335"/>
        <v>0</v>
      </c>
      <c r="DD292" s="26">
        <f t="shared" si="336"/>
        <v>13</v>
      </c>
      <c r="DE292" s="173">
        <f t="shared" si="337"/>
        <v>0</v>
      </c>
      <c r="DF292" s="26">
        <f t="shared" si="338"/>
        <v>6</v>
      </c>
      <c r="DG292" s="326">
        <f t="shared" si="339"/>
        <v>13</v>
      </c>
      <c r="DH292" s="327">
        <f t="shared" si="340"/>
        <v>9</v>
      </c>
      <c r="DI292" s="172">
        <f t="shared" si="341"/>
        <v>4</v>
      </c>
      <c r="DJ292" s="24">
        <f t="shared" si="342"/>
        <v>0</v>
      </c>
      <c r="DK292" s="172"/>
      <c r="DL292" s="19">
        <f t="shared" si="343"/>
        <v>156</v>
      </c>
      <c r="DM292" s="19">
        <f t="shared" si="344"/>
        <v>27</v>
      </c>
      <c r="DN292" s="174">
        <f t="shared" si="345"/>
        <v>14</v>
      </c>
      <c r="DO292" s="278">
        <f t="shared" si="346"/>
        <v>0</v>
      </c>
      <c r="DP292" s="278">
        <f t="shared" si="347"/>
        <v>1</v>
      </c>
      <c r="DQ292" s="20">
        <f t="shared" si="348"/>
        <v>13</v>
      </c>
      <c r="DR292" s="20">
        <f t="shared" si="349"/>
        <v>6</v>
      </c>
      <c r="DS292" s="337">
        <f t="shared" si="350"/>
        <v>217</v>
      </c>
      <c r="DT292" s="174">
        <f t="shared" si="351"/>
        <v>64</v>
      </c>
      <c r="DU292" s="172">
        <f t="shared" si="352"/>
        <v>217</v>
      </c>
    </row>
    <row r="293" spans="1:125">
      <c r="A293" s="408" t="s">
        <v>840</v>
      </c>
      <c r="B293" s="408" t="s">
        <v>841</v>
      </c>
      <c r="C293" s="154">
        <f t="shared" si="299"/>
        <v>17</v>
      </c>
      <c r="D293" s="167">
        <f t="shared" si="300"/>
        <v>68</v>
      </c>
      <c r="E293" s="166" t="str">
        <f t="shared" si="301"/>
        <v>9C</v>
      </c>
      <c r="F293" s="367" t="str">
        <f t="shared" si="302"/>
        <v>1B</v>
      </c>
      <c r="G293" s="367" t="str">
        <f t="shared" si="303"/>
        <v>00</v>
      </c>
      <c r="H293" s="367" t="str">
        <f t="shared" si="304"/>
        <v>00</v>
      </c>
      <c r="I293" s="367" t="str">
        <f t="shared" si="305"/>
        <v>01</v>
      </c>
      <c r="J293" s="367" t="str">
        <f t="shared" si="306"/>
        <v>0C</v>
      </c>
      <c r="K293" s="367" t="str">
        <f t="shared" si="307"/>
        <v>06</v>
      </c>
      <c r="L293" s="367" t="str">
        <f t="shared" si="308"/>
        <v>CA</v>
      </c>
      <c r="M293" s="367" t="str">
        <f t="shared" si="309"/>
        <v>4</v>
      </c>
      <c r="N293" s="367" t="str">
        <f t="shared" si="310"/>
        <v/>
      </c>
      <c r="O293" s="156" t="str">
        <f t="shared" si="311"/>
        <v/>
      </c>
      <c r="P293" s="157" t="str">
        <f t="shared" si="355"/>
        <v>1</v>
      </c>
      <c r="Q293" s="158" t="str">
        <f t="shared" si="355"/>
        <v>0</v>
      </c>
      <c r="R293" s="158" t="str">
        <f t="shared" si="355"/>
        <v>0</v>
      </c>
      <c r="S293" s="159" t="str">
        <f t="shared" si="355"/>
        <v>1</v>
      </c>
      <c r="T293" s="158" t="str">
        <f t="shared" si="355"/>
        <v>1</v>
      </c>
      <c r="U293" s="158" t="str">
        <f t="shared" si="355"/>
        <v>1</v>
      </c>
      <c r="V293" s="158" t="str">
        <f t="shared" si="355"/>
        <v>0</v>
      </c>
      <c r="W293" s="159" t="str">
        <f t="shared" si="355"/>
        <v>0</v>
      </c>
      <c r="X293" s="158" t="str">
        <f t="shared" si="356"/>
        <v>0</v>
      </c>
      <c r="Y293" s="158" t="str">
        <f t="shared" si="356"/>
        <v>0</v>
      </c>
      <c r="Z293" s="158" t="str">
        <f t="shared" si="356"/>
        <v>0</v>
      </c>
      <c r="AA293" s="159" t="str">
        <f t="shared" si="356"/>
        <v>1</v>
      </c>
      <c r="AB293" s="161" t="str">
        <f t="shared" si="356"/>
        <v>1</v>
      </c>
      <c r="AC293" s="161" t="str">
        <f t="shared" si="356"/>
        <v>0</v>
      </c>
      <c r="AD293" s="158" t="str">
        <f t="shared" si="356"/>
        <v>1</v>
      </c>
      <c r="AE293" s="159" t="str">
        <f t="shared" si="356"/>
        <v>1</v>
      </c>
      <c r="AF293" s="367" t="str">
        <f t="shared" si="357"/>
        <v>0</v>
      </c>
      <c r="AG293" s="162" t="str">
        <f t="shared" si="357"/>
        <v>0</v>
      </c>
      <c r="AH293" s="163" t="str">
        <f t="shared" si="357"/>
        <v>0</v>
      </c>
      <c r="AI293" s="165" t="str">
        <f t="shared" si="357"/>
        <v>0</v>
      </c>
      <c r="AJ293" s="164" t="str">
        <f t="shared" si="357"/>
        <v>0</v>
      </c>
      <c r="AK293" s="164" t="str">
        <f t="shared" si="357"/>
        <v>0</v>
      </c>
      <c r="AL293" s="289" t="str">
        <f t="shared" si="357"/>
        <v>0</v>
      </c>
      <c r="AM293" s="165" t="str">
        <f t="shared" si="357"/>
        <v>0</v>
      </c>
      <c r="AN293" s="230" t="str">
        <f t="shared" si="358"/>
        <v>0</v>
      </c>
      <c r="AO293" s="230" t="str">
        <f t="shared" si="358"/>
        <v>0</v>
      </c>
      <c r="AP293" s="230" t="str">
        <f t="shared" si="358"/>
        <v>0</v>
      </c>
      <c r="AQ293" s="231" t="str">
        <f t="shared" si="358"/>
        <v>0</v>
      </c>
      <c r="AR293" s="230" t="str">
        <f t="shared" si="358"/>
        <v>0</v>
      </c>
      <c r="AS293" s="230" t="str">
        <f t="shared" si="358"/>
        <v>0</v>
      </c>
      <c r="AT293" s="230" t="str">
        <f t="shared" si="358"/>
        <v>0</v>
      </c>
      <c r="AU293" s="231" t="str">
        <f t="shared" si="358"/>
        <v>0</v>
      </c>
      <c r="AV293" s="230" t="str">
        <f t="shared" si="359"/>
        <v>0</v>
      </c>
      <c r="AW293" s="232" t="str">
        <f t="shared" si="359"/>
        <v>0</v>
      </c>
      <c r="AX293" s="232" t="str">
        <f t="shared" si="359"/>
        <v>0</v>
      </c>
      <c r="AY293" s="233" t="str">
        <f t="shared" si="359"/>
        <v>0</v>
      </c>
      <c r="AZ293" s="232" t="str">
        <f t="shared" si="359"/>
        <v>0</v>
      </c>
      <c r="BA293" s="232" t="str">
        <f t="shared" si="359"/>
        <v>0</v>
      </c>
      <c r="BB293" s="232" t="str">
        <f t="shared" si="359"/>
        <v>0</v>
      </c>
      <c r="BC293" s="233" t="str">
        <f t="shared" si="359"/>
        <v>1</v>
      </c>
      <c r="BD293" s="168" t="str">
        <f t="shared" si="360"/>
        <v>0</v>
      </c>
      <c r="BE293" s="168" t="str">
        <f t="shared" si="360"/>
        <v>0</v>
      </c>
      <c r="BF293" s="168" t="str">
        <f t="shared" si="360"/>
        <v>0</v>
      </c>
      <c r="BG293" s="169" t="str">
        <f t="shared" si="360"/>
        <v>0</v>
      </c>
      <c r="BH293" s="168" t="str">
        <f t="shared" si="360"/>
        <v>1</v>
      </c>
      <c r="BI293" s="168" t="str">
        <f t="shared" si="360"/>
        <v>1</v>
      </c>
      <c r="BJ293" s="168" t="str">
        <f t="shared" si="360"/>
        <v>0</v>
      </c>
      <c r="BK293" s="169" t="str">
        <f t="shared" si="360"/>
        <v>0</v>
      </c>
      <c r="BL293" s="168" t="str">
        <f t="shared" si="361"/>
        <v>0</v>
      </c>
      <c r="BM293" s="168" t="str">
        <f t="shared" si="361"/>
        <v>0</v>
      </c>
      <c r="BN293" s="168" t="str">
        <f t="shared" si="361"/>
        <v>0</v>
      </c>
      <c r="BO293" s="169" t="str">
        <f t="shared" si="361"/>
        <v>0</v>
      </c>
      <c r="BP293" s="168" t="str">
        <f t="shared" si="361"/>
        <v>0</v>
      </c>
      <c r="BQ293" s="168" t="str">
        <f t="shared" si="361"/>
        <v>1</v>
      </c>
      <c r="BR293" s="168" t="str">
        <f t="shared" si="361"/>
        <v>1</v>
      </c>
      <c r="BS293" s="169" t="str">
        <f t="shared" si="361"/>
        <v>0</v>
      </c>
      <c r="BT293" s="302" t="str">
        <f t="shared" si="362"/>
        <v>1</v>
      </c>
      <c r="BU293" s="302" t="str">
        <f t="shared" si="362"/>
        <v>1</v>
      </c>
      <c r="BV293" s="302" t="str">
        <f t="shared" si="362"/>
        <v>0</v>
      </c>
      <c r="BW293" s="303" t="str">
        <f t="shared" si="362"/>
        <v>0</v>
      </c>
      <c r="BX293" s="302" t="str">
        <f t="shared" si="362"/>
        <v>1</v>
      </c>
      <c r="BY293" s="302" t="str">
        <f t="shared" si="362"/>
        <v>0</v>
      </c>
      <c r="BZ293" s="302" t="str">
        <f t="shared" si="362"/>
        <v>1</v>
      </c>
      <c r="CA293" s="303" t="str">
        <f t="shared" si="362"/>
        <v>0</v>
      </c>
      <c r="CB293" s="164" t="str">
        <f t="shared" si="363"/>
        <v>0</v>
      </c>
      <c r="CC293" s="289" t="str">
        <f t="shared" si="363"/>
        <v>1</v>
      </c>
      <c r="CD293" s="340" t="str">
        <f t="shared" si="363"/>
        <v>0</v>
      </c>
      <c r="CE293" s="341" t="str">
        <f t="shared" si="363"/>
        <v>0</v>
      </c>
      <c r="CF293" s="340" t="str">
        <f t="shared" si="363"/>
        <v>0</v>
      </c>
      <c r="CG293" s="340" t="str">
        <f t="shared" si="363"/>
        <v>0</v>
      </c>
      <c r="CH293" s="340" t="str">
        <f t="shared" si="363"/>
        <v>0</v>
      </c>
      <c r="CI293" s="341" t="str">
        <f t="shared" si="363"/>
        <v>0</v>
      </c>
      <c r="CL293" s="32" t="str">
        <f t="shared" si="353"/>
        <v>9C1B</v>
      </c>
      <c r="CM293" s="285">
        <f t="shared" si="321"/>
        <v>256</v>
      </c>
      <c r="CN293" s="285">
        <f t="shared" si="322"/>
        <v>266</v>
      </c>
      <c r="CO293" s="142">
        <f t="shared" si="323"/>
        <v>64.8</v>
      </c>
      <c r="CP293" s="142">
        <f t="shared" si="324"/>
        <v>18.222222222222221</v>
      </c>
      <c r="CQ293" s="154">
        <f t="shared" si="354"/>
        <v>0</v>
      </c>
      <c r="CS293" s="170">
        <f t="shared" si="325"/>
        <v>9</v>
      </c>
      <c r="CT293" s="23">
        <f t="shared" si="326"/>
        <v>12</v>
      </c>
      <c r="CU293" s="171">
        <f t="shared" si="327"/>
        <v>1</v>
      </c>
      <c r="CV293" s="23">
        <f t="shared" si="328"/>
        <v>11</v>
      </c>
      <c r="CW293" s="172">
        <f t="shared" si="329"/>
        <v>0</v>
      </c>
      <c r="CX293" s="24">
        <f t="shared" si="330"/>
        <v>0</v>
      </c>
      <c r="CY293" s="267">
        <f t="shared" si="331"/>
        <v>0</v>
      </c>
      <c r="CZ293" s="268">
        <f t="shared" si="332"/>
        <v>0</v>
      </c>
      <c r="DA293" s="267">
        <f t="shared" si="333"/>
        <v>0</v>
      </c>
      <c r="DB293" s="268">
        <f t="shared" si="334"/>
        <v>1</v>
      </c>
      <c r="DC293" s="173">
        <f t="shared" si="335"/>
        <v>0</v>
      </c>
      <c r="DD293" s="26">
        <f t="shared" si="336"/>
        <v>12</v>
      </c>
      <c r="DE293" s="173">
        <f t="shared" si="337"/>
        <v>0</v>
      </c>
      <c r="DF293" s="26">
        <f t="shared" si="338"/>
        <v>6</v>
      </c>
      <c r="DG293" s="326">
        <f t="shared" si="339"/>
        <v>12</v>
      </c>
      <c r="DH293" s="327">
        <f t="shared" si="340"/>
        <v>10</v>
      </c>
      <c r="DI293" s="172">
        <f t="shared" si="341"/>
        <v>4</v>
      </c>
      <c r="DJ293" s="24">
        <f t="shared" si="342"/>
        <v>0</v>
      </c>
      <c r="DK293" s="172"/>
      <c r="DL293" s="19">
        <f t="shared" si="343"/>
        <v>156</v>
      </c>
      <c r="DM293" s="19">
        <f t="shared" si="344"/>
        <v>27</v>
      </c>
      <c r="DN293" s="174">
        <f t="shared" si="345"/>
        <v>0</v>
      </c>
      <c r="DO293" s="278">
        <f t="shared" si="346"/>
        <v>0</v>
      </c>
      <c r="DP293" s="278">
        <f t="shared" si="347"/>
        <v>1</v>
      </c>
      <c r="DQ293" s="20">
        <f t="shared" si="348"/>
        <v>12</v>
      </c>
      <c r="DR293" s="20">
        <f t="shared" si="349"/>
        <v>6</v>
      </c>
      <c r="DS293" s="337">
        <f t="shared" si="350"/>
        <v>202</v>
      </c>
      <c r="DT293" s="174">
        <f t="shared" si="351"/>
        <v>64</v>
      </c>
      <c r="DU293" s="172">
        <f t="shared" si="352"/>
        <v>202</v>
      </c>
    </row>
    <row r="294" spans="1:125">
      <c r="A294" s="408" t="s">
        <v>842</v>
      </c>
      <c r="B294" s="408" t="s">
        <v>843</v>
      </c>
      <c r="C294" s="154">
        <f t="shared" si="299"/>
        <v>17</v>
      </c>
      <c r="D294" s="167">
        <f t="shared" si="300"/>
        <v>68</v>
      </c>
      <c r="E294" s="166" t="str">
        <f t="shared" si="301"/>
        <v>9C</v>
      </c>
      <c r="F294" s="367" t="str">
        <f t="shared" si="302"/>
        <v>1B</v>
      </c>
      <c r="G294" s="367" t="str">
        <f t="shared" si="303"/>
        <v>08</v>
      </c>
      <c r="H294" s="367" t="str">
        <f t="shared" si="304"/>
        <v>00</v>
      </c>
      <c r="I294" s="367" t="str">
        <f t="shared" si="305"/>
        <v>01</v>
      </c>
      <c r="J294" s="367" t="str">
        <f t="shared" si="306"/>
        <v>0A</v>
      </c>
      <c r="K294" s="367" t="str">
        <f t="shared" si="307"/>
        <v>06</v>
      </c>
      <c r="L294" s="367" t="str">
        <f t="shared" si="308"/>
        <v>D0</v>
      </c>
      <c r="M294" s="367" t="str">
        <f t="shared" si="309"/>
        <v>4</v>
      </c>
      <c r="N294" s="367" t="str">
        <f t="shared" si="310"/>
        <v/>
      </c>
      <c r="O294" s="156" t="str">
        <f t="shared" si="311"/>
        <v/>
      </c>
      <c r="P294" s="157" t="str">
        <f t="shared" si="355"/>
        <v>1</v>
      </c>
      <c r="Q294" s="158" t="str">
        <f t="shared" si="355"/>
        <v>0</v>
      </c>
      <c r="R294" s="158" t="str">
        <f t="shared" si="355"/>
        <v>0</v>
      </c>
      <c r="S294" s="159" t="str">
        <f t="shared" si="355"/>
        <v>1</v>
      </c>
      <c r="T294" s="158" t="str">
        <f t="shared" si="355"/>
        <v>1</v>
      </c>
      <c r="U294" s="158" t="str">
        <f t="shared" si="355"/>
        <v>1</v>
      </c>
      <c r="V294" s="158" t="str">
        <f t="shared" si="355"/>
        <v>0</v>
      </c>
      <c r="W294" s="159" t="str">
        <f t="shared" si="355"/>
        <v>0</v>
      </c>
      <c r="X294" s="158" t="str">
        <f t="shared" si="356"/>
        <v>0</v>
      </c>
      <c r="Y294" s="158" t="str">
        <f t="shared" si="356"/>
        <v>0</v>
      </c>
      <c r="Z294" s="158" t="str">
        <f t="shared" si="356"/>
        <v>0</v>
      </c>
      <c r="AA294" s="159" t="str">
        <f t="shared" si="356"/>
        <v>1</v>
      </c>
      <c r="AB294" s="161" t="str">
        <f t="shared" si="356"/>
        <v>1</v>
      </c>
      <c r="AC294" s="161" t="str">
        <f t="shared" si="356"/>
        <v>0</v>
      </c>
      <c r="AD294" s="158" t="str">
        <f t="shared" si="356"/>
        <v>1</v>
      </c>
      <c r="AE294" s="159" t="str">
        <f t="shared" si="356"/>
        <v>1</v>
      </c>
      <c r="AF294" s="367" t="str">
        <f t="shared" si="357"/>
        <v>0</v>
      </c>
      <c r="AG294" s="162" t="str">
        <f t="shared" si="357"/>
        <v>0</v>
      </c>
      <c r="AH294" s="163" t="str">
        <f t="shared" si="357"/>
        <v>0</v>
      </c>
      <c r="AI294" s="165" t="str">
        <f t="shared" si="357"/>
        <v>0</v>
      </c>
      <c r="AJ294" s="164" t="str">
        <f t="shared" si="357"/>
        <v>1</v>
      </c>
      <c r="AK294" s="164" t="str">
        <f t="shared" si="357"/>
        <v>0</v>
      </c>
      <c r="AL294" s="289" t="str">
        <f t="shared" si="357"/>
        <v>0</v>
      </c>
      <c r="AM294" s="165" t="str">
        <f t="shared" si="357"/>
        <v>0</v>
      </c>
      <c r="AN294" s="230" t="str">
        <f t="shared" si="358"/>
        <v>0</v>
      </c>
      <c r="AO294" s="230" t="str">
        <f t="shared" si="358"/>
        <v>0</v>
      </c>
      <c r="AP294" s="230" t="str">
        <f t="shared" si="358"/>
        <v>0</v>
      </c>
      <c r="AQ294" s="231" t="str">
        <f t="shared" si="358"/>
        <v>0</v>
      </c>
      <c r="AR294" s="230" t="str">
        <f t="shared" si="358"/>
        <v>0</v>
      </c>
      <c r="AS294" s="230" t="str">
        <f t="shared" si="358"/>
        <v>0</v>
      </c>
      <c r="AT294" s="230" t="str">
        <f t="shared" si="358"/>
        <v>0</v>
      </c>
      <c r="AU294" s="231" t="str">
        <f t="shared" si="358"/>
        <v>0</v>
      </c>
      <c r="AV294" s="230" t="str">
        <f t="shared" si="359"/>
        <v>0</v>
      </c>
      <c r="AW294" s="232" t="str">
        <f t="shared" si="359"/>
        <v>0</v>
      </c>
      <c r="AX294" s="232" t="str">
        <f t="shared" si="359"/>
        <v>0</v>
      </c>
      <c r="AY294" s="233" t="str">
        <f t="shared" si="359"/>
        <v>0</v>
      </c>
      <c r="AZ294" s="232" t="str">
        <f t="shared" si="359"/>
        <v>0</v>
      </c>
      <c r="BA294" s="232" t="str">
        <f t="shared" si="359"/>
        <v>0</v>
      </c>
      <c r="BB294" s="232" t="str">
        <f t="shared" si="359"/>
        <v>0</v>
      </c>
      <c r="BC294" s="233" t="str">
        <f t="shared" si="359"/>
        <v>1</v>
      </c>
      <c r="BD294" s="168" t="str">
        <f t="shared" si="360"/>
        <v>0</v>
      </c>
      <c r="BE294" s="168" t="str">
        <f t="shared" si="360"/>
        <v>0</v>
      </c>
      <c r="BF294" s="168" t="str">
        <f t="shared" si="360"/>
        <v>0</v>
      </c>
      <c r="BG294" s="169" t="str">
        <f t="shared" si="360"/>
        <v>0</v>
      </c>
      <c r="BH294" s="168" t="str">
        <f t="shared" si="360"/>
        <v>1</v>
      </c>
      <c r="BI294" s="168" t="str">
        <f t="shared" si="360"/>
        <v>0</v>
      </c>
      <c r="BJ294" s="168" t="str">
        <f t="shared" si="360"/>
        <v>1</v>
      </c>
      <c r="BK294" s="169" t="str">
        <f t="shared" si="360"/>
        <v>0</v>
      </c>
      <c r="BL294" s="168" t="str">
        <f t="shared" si="361"/>
        <v>0</v>
      </c>
      <c r="BM294" s="168" t="str">
        <f t="shared" si="361"/>
        <v>0</v>
      </c>
      <c r="BN294" s="168" t="str">
        <f t="shared" si="361"/>
        <v>0</v>
      </c>
      <c r="BO294" s="169" t="str">
        <f t="shared" si="361"/>
        <v>0</v>
      </c>
      <c r="BP294" s="168" t="str">
        <f t="shared" si="361"/>
        <v>0</v>
      </c>
      <c r="BQ294" s="168" t="str">
        <f t="shared" si="361"/>
        <v>1</v>
      </c>
      <c r="BR294" s="168" t="str">
        <f t="shared" si="361"/>
        <v>1</v>
      </c>
      <c r="BS294" s="169" t="str">
        <f t="shared" si="361"/>
        <v>0</v>
      </c>
      <c r="BT294" s="302" t="str">
        <f t="shared" si="362"/>
        <v>1</v>
      </c>
      <c r="BU294" s="302" t="str">
        <f t="shared" si="362"/>
        <v>1</v>
      </c>
      <c r="BV294" s="302" t="str">
        <f t="shared" si="362"/>
        <v>0</v>
      </c>
      <c r="BW294" s="303" t="str">
        <f t="shared" si="362"/>
        <v>1</v>
      </c>
      <c r="BX294" s="302" t="str">
        <f t="shared" si="362"/>
        <v>0</v>
      </c>
      <c r="BY294" s="302" t="str">
        <f t="shared" si="362"/>
        <v>0</v>
      </c>
      <c r="BZ294" s="302" t="str">
        <f t="shared" si="362"/>
        <v>0</v>
      </c>
      <c r="CA294" s="303" t="str">
        <f t="shared" si="362"/>
        <v>0</v>
      </c>
      <c r="CB294" s="164" t="str">
        <f t="shared" si="363"/>
        <v>0</v>
      </c>
      <c r="CC294" s="289" t="str">
        <f t="shared" si="363"/>
        <v>1</v>
      </c>
      <c r="CD294" s="340" t="str">
        <f t="shared" si="363"/>
        <v>0</v>
      </c>
      <c r="CE294" s="341" t="str">
        <f t="shared" si="363"/>
        <v>0</v>
      </c>
      <c r="CF294" s="340" t="str">
        <f t="shared" si="363"/>
        <v>0</v>
      </c>
      <c r="CG294" s="340" t="str">
        <f t="shared" si="363"/>
        <v>0</v>
      </c>
      <c r="CH294" s="340" t="str">
        <f t="shared" si="363"/>
        <v>0</v>
      </c>
      <c r="CI294" s="341" t="str">
        <f t="shared" si="363"/>
        <v>0</v>
      </c>
      <c r="CL294" s="32" t="str">
        <f t="shared" si="353"/>
        <v>9C1B</v>
      </c>
      <c r="CM294" s="285">
        <f t="shared" si="321"/>
        <v>256</v>
      </c>
      <c r="CN294" s="285">
        <f t="shared" si="322"/>
        <v>266</v>
      </c>
      <c r="CO294" s="142">
        <f t="shared" si="323"/>
        <v>64.599999999999994</v>
      </c>
      <c r="CP294" s="142">
        <f t="shared" si="324"/>
        <v>18.111111111111107</v>
      </c>
      <c r="CQ294" s="154">
        <f t="shared" si="354"/>
        <v>4</v>
      </c>
      <c r="CS294" s="170">
        <f t="shared" si="325"/>
        <v>9</v>
      </c>
      <c r="CT294" s="23">
        <f t="shared" si="326"/>
        <v>12</v>
      </c>
      <c r="CU294" s="171">
        <f t="shared" si="327"/>
        <v>1</v>
      </c>
      <c r="CV294" s="23">
        <f t="shared" si="328"/>
        <v>11</v>
      </c>
      <c r="CW294" s="172">
        <f t="shared" si="329"/>
        <v>0</v>
      </c>
      <c r="CX294" s="24">
        <f t="shared" si="330"/>
        <v>8</v>
      </c>
      <c r="CY294" s="267">
        <f t="shared" si="331"/>
        <v>0</v>
      </c>
      <c r="CZ294" s="268">
        <f t="shared" si="332"/>
        <v>0</v>
      </c>
      <c r="DA294" s="267">
        <f t="shared" si="333"/>
        <v>0</v>
      </c>
      <c r="DB294" s="268">
        <f t="shared" si="334"/>
        <v>1</v>
      </c>
      <c r="DC294" s="173">
        <f t="shared" si="335"/>
        <v>0</v>
      </c>
      <c r="DD294" s="26">
        <f t="shared" si="336"/>
        <v>10</v>
      </c>
      <c r="DE294" s="173">
        <f t="shared" si="337"/>
        <v>0</v>
      </c>
      <c r="DF294" s="26">
        <f t="shared" si="338"/>
        <v>6</v>
      </c>
      <c r="DG294" s="326">
        <f t="shared" si="339"/>
        <v>13</v>
      </c>
      <c r="DH294" s="327">
        <f t="shared" si="340"/>
        <v>0</v>
      </c>
      <c r="DI294" s="172">
        <f t="shared" si="341"/>
        <v>4</v>
      </c>
      <c r="DJ294" s="24">
        <f t="shared" si="342"/>
        <v>0</v>
      </c>
      <c r="DK294" s="172"/>
      <c r="DL294" s="19">
        <f t="shared" si="343"/>
        <v>156</v>
      </c>
      <c r="DM294" s="19">
        <f t="shared" si="344"/>
        <v>27</v>
      </c>
      <c r="DN294" s="174">
        <f t="shared" si="345"/>
        <v>8</v>
      </c>
      <c r="DO294" s="278">
        <f t="shared" si="346"/>
        <v>0</v>
      </c>
      <c r="DP294" s="278">
        <f t="shared" si="347"/>
        <v>1</v>
      </c>
      <c r="DQ294" s="20">
        <f t="shared" si="348"/>
        <v>10</v>
      </c>
      <c r="DR294" s="20">
        <f t="shared" si="349"/>
        <v>6</v>
      </c>
      <c r="DS294" s="337">
        <f t="shared" si="350"/>
        <v>208</v>
      </c>
      <c r="DT294" s="174">
        <f t="shared" si="351"/>
        <v>64</v>
      </c>
      <c r="DU294" s="172">
        <f t="shared" si="352"/>
        <v>208</v>
      </c>
    </row>
    <row r="295" spans="1:125">
      <c r="A295" s="408" t="s">
        <v>844</v>
      </c>
      <c r="B295" s="408" t="s">
        <v>845</v>
      </c>
      <c r="C295" s="154">
        <f t="shared" si="299"/>
        <v>17</v>
      </c>
      <c r="D295" s="167">
        <f t="shared" si="300"/>
        <v>68</v>
      </c>
      <c r="E295" s="166" t="str">
        <f t="shared" si="301"/>
        <v>9C</v>
      </c>
      <c r="F295" s="367" t="str">
        <f t="shared" si="302"/>
        <v>1B</v>
      </c>
      <c r="G295" s="367" t="str">
        <f t="shared" si="303"/>
        <v>0A</v>
      </c>
      <c r="H295" s="367" t="str">
        <f t="shared" si="304"/>
        <v>00</v>
      </c>
      <c r="I295" s="367" t="str">
        <f t="shared" si="305"/>
        <v>01</v>
      </c>
      <c r="J295" s="367" t="str">
        <f t="shared" si="306"/>
        <v>0A</v>
      </c>
      <c r="K295" s="367" t="str">
        <f t="shared" si="307"/>
        <v>06</v>
      </c>
      <c r="L295" s="367" t="str">
        <f t="shared" si="308"/>
        <v>D2</v>
      </c>
      <c r="M295" s="367" t="str">
        <f t="shared" si="309"/>
        <v>4</v>
      </c>
      <c r="N295" s="367" t="str">
        <f t="shared" si="310"/>
        <v/>
      </c>
      <c r="O295" s="156" t="str">
        <f t="shared" si="311"/>
        <v/>
      </c>
      <c r="P295" s="157" t="str">
        <f t="shared" si="355"/>
        <v>1</v>
      </c>
      <c r="Q295" s="158" t="str">
        <f t="shared" si="355"/>
        <v>0</v>
      </c>
      <c r="R295" s="158" t="str">
        <f t="shared" si="355"/>
        <v>0</v>
      </c>
      <c r="S295" s="159" t="str">
        <f t="shared" si="355"/>
        <v>1</v>
      </c>
      <c r="T295" s="158" t="str">
        <f t="shared" si="355"/>
        <v>1</v>
      </c>
      <c r="U295" s="158" t="str">
        <f t="shared" si="355"/>
        <v>1</v>
      </c>
      <c r="V295" s="158" t="str">
        <f t="shared" si="355"/>
        <v>0</v>
      </c>
      <c r="W295" s="159" t="str">
        <f t="shared" si="355"/>
        <v>0</v>
      </c>
      <c r="X295" s="158" t="str">
        <f t="shared" si="356"/>
        <v>0</v>
      </c>
      <c r="Y295" s="158" t="str">
        <f t="shared" si="356"/>
        <v>0</v>
      </c>
      <c r="Z295" s="158" t="str">
        <f t="shared" si="356"/>
        <v>0</v>
      </c>
      <c r="AA295" s="159" t="str">
        <f t="shared" si="356"/>
        <v>1</v>
      </c>
      <c r="AB295" s="161" t="str">
        <f t="shared" si="356"/>
        <v>1</v>
      </c>
      <c r="AC295" s="161" t="str">
        <f t="shared" si="356"/>
        <v>0</v>
      </c>
      <c r="AD295" s="158" t="str">
        <f t="shared" si="356"/>
        <v>1</v>
      </c>
      <c r="AE295" s="159" t="str">
        <f t="shared" si="356"/>
        <v>1</v>
      </c>
      <c r="AF295" s="367" t="str">
        <f t="shared" si="357"/>
        <v>0</v>
      </c>
      <c r="AG295" s="162" t="str">
        <f t="shared" si="357"/>
        <v>0</v>
      </c>
      <c r="AH295" s="163" t="str">
        <f t="shared" si="357"/>
        <v>0</v>
      </c>
      <c r="AI295" s="165" t="str">
        <f t="shared" si="357"/>
        <v>0</v>
      </c>
      <c r="AJ295" s="164" t="str">
        <f t="shared" si="357"/>
        <v>1</v>
      </c>
      <c r="AK295" s="164" t="str">
        <f t="shared" si="357"/>
        <v>0</v>
      </c>
      <c r="AL295" s="289" t="str">
        <f t="shared" si="357"/>
        <v>1</v>
      </c>
      <c r="AM295" s="165" t="str">
        <f t="shared" si="357"/>
        <v>0</v>
      </c>
      <c r="AN295" s="230" t="str">
        <f t="shared" si="358"/>
        <v>0</v>
      </c>
      <c r="AO295" s="230" t="str">
        <f t="shared" si="358"/>
        <v>0</v>
      </c>
      <c r="AP295" s="230" t="str">
        <f t="shared" si="358"/>
        <v>0</v>
      </c>
      <c r="AQ295" s="231" t="str">
        <f t="shared" si="358"/>
        <v>0</v>
      </c>
      <c r="AR295" s="230" t="str">
        <f t="shared" si="358"/>
        <v>0</v>
      </c>
      <c r="AS295" s="230" t="str">
        <f t="shared" si="358"/>
        <v>0</v>
      </c>
      <c r="AT295" s="230" t="str">
        <f t="shared" si="358"/>
        <v>0</v>
      </c>
      <c r="AU295" s="231" t="str">
        <f t="shared" si="358"/>
        <v>0</v>
      </c>
      <c r="AV295" s="230" t="str">
        <f t="shared" si="359"/>
        <v>0</v>
      </c>
      <c r="AW295" s="232" t="str">
        <f t="shared" si="359"/>
        <v>0</v>
      </c>
      <c r="AX295" s="232" t="str">
        <f t="shared" si="359"/>
        <v>0</v>
      </c>
      <c r="AY295" s="233" t="str">
        <f t="shared" si="359"/>
        <v>0</v>
      </c>
      <c r="AZ295" s="232" t="str">
        <f t="shared" si="359"/>
        <v>0</v>
      </c>
      <c r="BA295" s="232" t="str">
        <f t="shared" si="359"/>
        <v>0</v>
      </c>
      <c r="BB295" s="232" t="str">
        <f t="shared" si="359"/>
        <v>0</v>
      </c>
      <c r="BC295" s="233" t="str">
        <f t="shared" si="359"/>
        <v>1</v>
      </c>
      <c r="BD295" s="168" t="str">
        <f t="shared" si="360"/>
        <v>0</v>
      </c>
      <c r="BE295" s="168" t="str">
        <f t="shared" si="360"/>
        <v>0</v>
      </c>
      <c r="BF295" s="168" t="str">
        <f t="shared" si="360"/>
        <v>0</v>
      </c>
      <c r="BG295" s="169" t="str">
        <f t="shared" si="360"/>
        <v>0</v>
      </c>
      <c r="BH295" s="168" t="str">
        <f t="shared" si="360"/>
        <v>1</v>
      </c>
      <c r="BI295" s="168" t="str">
        <f t="shared" si="360"/>
        <v>0</v>
      </c>
      <c r="BJ295" s="168" t="str">
        <f t="shared" si="360"/>
        <v>1</v>
      </c>
      <c r="BK295" s="169" t="str">
        <f t="shared" si="360"/>
        <v>0</v>
      </c>
      <c r="BL295" s="168" t="str">
        <f t="shared" si="361"/>
        <v>0</v>
      </c>
      <c r="BM295" s="168" t="str">
        <f t="shared" si="361"/>
        <v>0</v>
      </c>
      <c r="BN295" s="168" t="str">
        <f t="shared" si="361"/>
        <v>0</v>
      </c>
      <c r="BO295" s="169" t="str">
        <f t="shared" si="361"/>
        <v>0</v>
      </c>
      <c r="BP295" s="168" t="str">
        <f t="shared" si="361"/>
        <v>0</v>
      </c>
      <c r="BQ295" s="168" t="str">
        <f t="shared" si="361"/>
        <v>1</v>
      </c>
      <c r="BR295" s="168" t="str">
        <f t="shared" si="361"/>
        <v>1</v>
      </c>
      <c r="BS295" s="169" t="str">
        <f t="shared" si="361"/>
        <v>0</v>
      </c>
      <c r="BT295" s="302" t="str">
        <f t="shared" si="362"/>
        <v>1</v>
      </c>
      <c r="BU295" s="302" t="str">
        <f t="shared" si="362"/>
        <v>1</v>
      </c>
      <c r="BV295" s="302" t="str">
        <f t="shared" si="362"/>
        <v>0</v>
      </c>
      <c r="BW295" s="303" t="str">
        <f t="shared" si="362"/>
        <v>1</v>
      </c>
      <c r="BX295" s="302" t="str">
        <f t="shared" si="362"/>
        <v>0</v>
      </c>
      <c r="BY295" s="302" t="str">
        <f t="shared" si="362"/>
        <v>0</v>
      </c>
      <c r="BZ295" s="302" t="str">
        <f t="shared" si="362"/>
        <v>1</v>
      </c>
      <c r="CA295" s="303" t="str">
        <f t="shared" si="362"/>
        <v>0</v>
      </c>
      <c r="CB295" s="164" t="str">
        <f t="shared" si="363"/>
        <v>0</v>
      </c>
      <c r="CC295" s="289" t="str">
        <f t="shared" si="363"/>
        <v>1</v>
      </c>
      <c r="CD295" s="340" t="str">
        <f t="shared" si="363"/>
        <v>0</v>
      </c>
      <c r="CE295" s="341" t="str">
        <f t="shared" si="363"/>
        <v>0</v>
      </c>
      <c r="CF295" s="340" t="str">
        <f t="shared" si="363"/>
        <v>0</v>
      </c>
      <c r="CG295" s="340" t="str">
        <f t="shared" si="363"/>
        <v>0</v>
      </c>
      <c r="CH295" s="340" t="str">
        <f t="shared" si="363"/>
        <v>0</v>
      </c>
      <c r="CI295" s="341" t="str">
        <f t="shared" si="363"/>
        <v>0</v>
      </c>
      <c r="CL295" s="32" t="str">
        <f t="shared" si="353"/>
        <v>9C1B</v>
      </c>
      <c r="CM295" s="285">
        <f t="shared" si="321"/>
        <v>256</v>
      </c>
      <c r="CN295" s="285">
        <f t="shared" si="322"/>
        <v>266</v>
      </c>
      <c r="CO295" s="142">
        <f t="shared" si="323"/>
        <v>64.599999999999994</v>
      </c>
      <c r="CP295" s="142">
        <f t="shared" si="324"/>
        <v>18.111111111111107</v>
      </c>
      <c r="CQ295" s="154">
        <f t="shared" si="354"/>
        <v>5</v>
      </c>
      <c r="CS295" s="170">
        <f t="shared" si="325"/>
        <v>9</v>
      </c>
      <c r="CT295" s="23">
        <f t="shared" si="326"/>
        <v>12</v>
      </c>
      <c r="CU295" s="171">
        <f t="shared" si="327"/>
        <v>1</v>
      </c>
      <c r="CV295" s="23">
        <f t="shared" si="328"/>
        <v>11</v>
      </c>
      <c r="CW295" s="172">
        <f t="shared" si="329"/>
        <v>0</v>
      </c>
      <c r="CX295" s="24">
        <f t="shared" si="330"/>
        <v>10</v>
      </c>
      <c r="CY295" s="267">
        <f t="shared" si="331"/>
        <v>0</v>
      </c>
      <c r="CZ295" s="268">
        <f t="shared" si="332"/>
        <v>0</v>
      </c>
      <c r="DA295" s="267">
        <f t="shared" si="333"/>
        <v>0</v>
      </c>
      <c r="DB295" s="268">
        <f t="shared" si="334"/>
        <v>1</v>
      </c>
      <c r="DC295" s="173">
        <f t="shared" si="335"/>
        <v>0</v>
      </c>
      <c r="DD295" s="26">
        <f t="shared" si="336"/>
        <v>10</v>
      </c>
      <c r="DE295" s="173">
        <f t="shared" si="337"/>
        <v>0</v>
      </c>
      <c r="DF295" s="26">
        <f t="shared" si="338"/>
        <v>6</v>
      </c>
      <c r="DG295" s="326">
        <f t="shared" si="339"/>
        <v>13</v>
      </c>
      <c r="DH295" s="327">
        <f t="shared" si="340"/>
        <v>2</v>
      </c>
      <c r="DI295" s="172">
        <f t="shared" si="341"/>
        <v>4</v>
      </c>
      <c r="DJ295" s="24">
        <f t="shared" si="342"/>
        <v>0</v>
      </c>
      <c r="DK295" s="172"/>
      <c r="DL295" s="19">
        <f t="shared" si="343"/>
        <v>156</v>
      </c>
      <c r="DM295" s="19">
        <f t="shared" si="344"/>
        <v>27</v>
      </c>
      <c r="DN295" s="174">
        <f t="shared" si="345"/>
        <v>10</v>
      </c>
      <c r="DO295" s="278">
        <f t="shared" si="346"/>
        <v>0</v>
      </c>
      <c r="DP295" s="278">
        <f t="shared" si="347"/>
        <v>1</v>
      </c>
      <c r="DQ295" s="20">
        <f t="shared" si="348"/>
        <v>10</v>
      </c>
      <c r="DR295" s="20">
        <f t="shared" si="349"/>
        <v>6</v>
      </c>
      <c r="DS295" s="337">
        <f t="shared" si="350"/>
        <v>210</v>
      </c>
      <c r="DT295" s="174">
        <f t="shared" si="351"/>
        <v>64</v>
      </c>
      <c r="DU295" s="172">
        <f t="shared" si="352"/>
        <v>210</v>
      </c>
    </row>
    <row r="296" spans="1:125">
      <c r="A296" s="408" t="s">
        <v>846</v>
      </c>
      <c r="B296" s="408" t="s">
        <v>847</v>
      </c>
      <c r="C296" s="154">
        <f t="shared" si="299"/>
        <v>17</v>
      </c>
      <c r="D296" s="167">
        <f t="shared" si="300"/>
        <v>68</v>
      </c>
      <c r="E296" s="166" t="str">
        <f t="shared" si="301"/>
        <v>9C</v>
      </c>
      <c r="F296" s="367" t="str">
        <f t="shared" si="302"/>
        <v>1B</v>
      </c>
      <c r="G296" s="367" t="str">
        <f t="shared" si="303"/>
        <v>0C</v>
      </c>
      <c r="H296" s="367" t="str">
        <f t="shared" si="304"/>
        <v>00</v>
      </c>
      <c r="I296" s="367" t="str">
        <f t="shared" si="305"/>
        <v>01</v>
      </c>
      <c r="J296" s="367" t="str">
        <f t="shared" si="306"/>
        <v>09</v>
      </c>
      <c r="K296" s="367" t="str">
        <f t="shared" si="307"/>
        <v>06</v>
      </c>
      <c r="L296" s="367" t="str">
        <f t="shared" si="308"/>
        <v>D3</v>
      </c>
      <c r="M296" s="367" t="str">
        <f t="shared" si="309"/>
        <v>4</v>
      </c>
      <c r="N296" s="367" t="str">
        <f t="shared" si="310"/>
        <v/>
      </c>
      <c r="O296" s="156" t="str">
        <f t="shared" si="311"/>
        <v/>
      </c>
      <c r="P296" s="157" t="str">
        <f t="shared" si="355"/>
        <v>1</v>
      </c>
      <c r="Q296" s="158" t="str">
        <f t="shared" si="355"/>
        <v>0</v>
      </c>
      <c r="R296" s="158" t="str">
        <f t="shared" si="355"/>
        <v>0</v>
      </c>
      <c r="S296" s="159" t="str">
        <f t="shared" si="355"/>
        <v>1</v>
      </c>
      <c r="T296" s="158" t="str">
        <f t="shared" si="355"/>
        <v>1</v>
      </c>
      <c r="U296" s="158" t="str">
        <f t="shared" si="355"/>
        <v>1</v>
      </c>
      <c r="V296" s="158" t="str">
        <f t="shared" si="355"/>
        <v>0</v>
      </c>
      <c r="W296" s="159" t="str">
        <f t="shared" si="355"/>
        <v>0</v>
      </c>
      <c r="X296" s="158" t="str">
        <f t="shared" si="356"/>
        <v>0</v>
      </c>
      <c r="Y296" s="158" t="str">
        <f t="shared" si="356"/>
        <v>0</v>
      </c>
      <c r="Z296" s="158" t="str">
        <f t="shared" si="356"/>
        <v>0</v>
      </c>
      <c r="AA296" s="159" t="str">
        <f t="shared" si="356"/>
        <v>1</v>
      </c>
      <c r="AB296" s="161" t="str">
        <f t="shared" si="356"/>
        <v>1</v>
      </c>
      <c r="AC296" s="161" t="str">
        <f t="shared" si="356"/>
        <v>0</v>
      </c>
      <c r="AD296" s="158" t="str">
        <f t="shared" si="356"/>
        <v>1</v>
      </c>
      <c r="AE296" s="159" t="str">
        <f t="shared" si="356"/>
        <v>1</v>
      </c>
      <c r="AF296" s="367" t="str">
        <f t="shared" si="357"/>
        <v>0</v>
      </c>
      <c r="AG296" s="162" t="str">
        <f t="shared" si="357"/>
        <v>0</v>
      </c>
      <c r="AH296" s="163" t="str">
        <f t="shared" si="357"/>
        <v>0</v>
      </c>
      <c r="AI296" s="165" t="str">
        <f t="shared" si="357"/>
        <v>0</v>
      </c>
      <c r="AJ296" s="164" t="str">
        <f t="shared" si="357"/>
        <v>1</v>
      </c>
      <c r="AK296" s="164" t="str">
        <f t="shared" si="357"/>
        <v>1</v>
      </c>
      <c r="AL296" s="289" t="str">
        <f t="shared" si="357"/>
        <v>0</v>
      </c>
      <c r="AM296" s="165" t="str">
        <f t="shared" si="357"/>
        <v>0</v>
      </c>
      <c r="AN296" s="230" t="str">
        <f t="shared" si="358"/>
        <v>0</v>
      </c>
      <c r="AO296" s="230" t="str">
        <f t="shared" si="358"/>
        <v>0</v>
      </c>
      <c r="AP296" s="230" t="str">
        <f t="shared" si="358"/>
        <v>0</v>
      </c>
      <c r="AQ296" s="231" t="str">
        <f t="shared" si="358"/>
        <v>0</v>
      </c>
      <c r="AR296" s="230" t="str">
        <f t="shared" si="358"/>
        <v>0</v>
      </c>
      <c r="AS296" s="230" t="str">
        <f t="shared" si="358"/>
        <v>0</v>
      </c>
      <c r="AT296" s="230" t="str">
        <f t="shared" si="358"/>
        <v>0</v>
      </c>
      <c r="AU296" s="231" t="str">
        <f t="shared" si="358"/>
        <v>0</v>
      </c>
      <c r="AV296" s="230" t="str">
        <f t="shared" si="359"/>
        <v>0</v>
      </c>
      <c r="AW296" s="232" t="str">
        <f t="shared" si="359"/>
        <v>0</v>
      </c>
      <c r="AX296" s="232" t="str">
        <f t="shared" si="359"/>
        <v>0</v>
      </c>
      <c r="AY296" s="233" t="str">
        <f t="shared" si="359"/>
        <v>0</v>
      </c>
      <c r="AZ296" s="232" t="str">
        <f t="shared" si="359"/>
        <v>0</v>
      </c>
      <c r="BA296" s="232" t="str">
        <f t="shared" si="359"/>
        <v>0</v>
      </c>
      <c r="BB296" s="232" t="str">
        <f t="shared" si="359"/>
        <v>0</v>
      </c>
      <c r="BC296" s="233" t="str">
        <f t="shared" si="359"/>
        <v>1</v>
      </c>
      <c r="BD296" s="168" t="str">
        <f t="shared" si="360"/>
        <v>0</v>
      </c>
      <c r="BE296" s="168" t="str">
        <f t="shared" si="360"/>
        <v>0</v>
      </c>
      <c r="BF296" s="168" t="str">
        <f t="shared" si="360"/>
        <v>0</v>
      </c>
      <c r="BG296" s="169" t="str">
        <f t="shared" si="360"/>
        <v>0</v>
      </c>
      <c r="BH296" s="168" t="str">
        <f t="shared" si="360"/>
        <v>1</v>
      </c>
      <c r="BI296" s="168" t="str">
        <f t="shared" si="360"/>
        <v>0</v>
      </c>
      <c r="BJ296" s="168" t="str">
        <f t="shared" si="360"/>
        <v>0</v>
      </c>
      <c r="BK296" s="169" t="str">
        <f t="shared" si="360"/>
        <v>1</v>
      </c>
      <c r="BL296" s="168" t="str">
        <f t="shared" si="361"/>
        <v>0</v>
      </c>
      <c r="BM296" s="168" t="str">
        <f t="shared" si="361"/>
        <v>0</v>
      </c>
      <c r="BN296" s="168" t="str">
        <f t="shared" si="361"/>
        <v>0</v>
      </c>
      <c r="BO296" s="169" t="str">
        <f t="shared" si="361"/>
        <v>0</v>
      </c>
      <c r="BP296" s="168" t="str">
        <f t="shared" si="361"/>
        <v>0</v>
      </c>
      <c r="BQ296" s="168" t="str">
        <f t="shared" si="361"/>
        <v>1</v>
      </c>
      <c r="BR296" s="168" t="str">
        <f t="shared" si="361"/>
        <v>1</v>
      </c>
      <c r="BS296" s="169" t="str">
        <f t="shared" si="361"/>
        <v>0</v>
      </c>
      <c r="BT296" s="302" t="str">
        <f t="shared" si="362"/>
        <v>1</v>
      </c>
      <c r="BU296" s="302" t="str">
        <f t="shared" si="362"/>
        <v>1</v>
      </c>
      <c r="BV296" s="302" t="str">
        <f t="shared" si="362"/>
        <v>0</v>
      </c>
      <c r="BW296" s="303" t="str">
        <f t="shared" si="362"/>
        <v>1</v>
      </c>
      <c r="BX296" s="302" t="str">
        <f t="shared" si="362"/>
        <v>0</v>
      </c>
      <c r="BY296" s="302" t="str">
        <f t="shared" si="362"/>
        <v>0</v>
      </c>
      <c r="BZ296" s="302" t="str">
        <f t="shared" si="362"/>
        <v>1</v>
      </c>
      <c r="CA296" s="303" t="str">
        <f t="shared" si="362"/>
        <v>1</v>
      </c>
      <c r="CB296" s="164" t="str">
        <f t="shared" si="363"/>
        <v>0</v>
      </c>
      <c r="CC296" s="289" t="str">
        <f t="shared" si="363"/>
        <v>1</v>
      </c>
      <c r="CD296" s="340" t="str">
        <f t="shared" si="363"/>
        <v>0</v>
      </c>
      <c r="CE296" s="341" t="str">
        <f t="shared" si="363"/>
        <v>0</v>
      </c>
      <c r="CF296" s="340" t="str">
        <f t="shared" si="363"/>
        <v>0</v>
      </c>
      <c r="CG296" s="340" t="str">
        <f t="shared" si="363"/>
        <v>0</v>
      </c>
      <c r="CH296" s="340" t="str">
        <f t="shared" si="363"/>
        <v>0</v>
      </c>
      <c r="CI296" s="341" t="str">
        <f t="shared" si="363"/>
        <v>0</v>
      </c>
      <c r="CL296" s="32" t="str">
        <f t="shared" si="353"/>
        <v>9C1B</v>
      </c>
      <c r="CM296" s="285">
        <f t="shared" si="321"/>
        <v>256</v>
      </c>
      <c r="CN296" s="285">
        <f t="shared" si="322"/>
        <v>266</v>
      </c>
      <c r="CO296" s="142">
        <f t="shared" si="323"/>
        <v>64.5</v>
      </c>
      <c r="CP296" s="142">
        <f t="shared" si="324"/>
        <v>18.055555555555557</v>
      </c>
      <c r="CQ296" s="154">
        <f t="shared" si="354"/>
        <v>6</v>
      </c>
      <c r="CS296" s="170">
        <f t="shared" si="325"/>
        <v>9</v>
      </c>
      <c r="CT296" s="23">
        <f t="shared" si="326"/>
        <v>12</v>
      </c>
      <c r="CU296" s="171">
        <f t="shared" si="327"/>
        <v>1</v>
      </c>
      <c r="CV296" s="23">
        <f t="shared" si="328"/>
        <v>11</v>
      </c>
      <c r="CW296" s="172">
        <f t="shared" si="329"/>
        <v>0</v>
      </c>
      <c r="CX296" s="24">
        <f t="shared" si="330"/>
        <v>12</v>
      </c>
      <c r="CY296" s="267">
        <f t="shared" si="331"/>
        <v>0</v>
      </c>
      <c r="CZ296" s="268">
        <f t="shared" si="332"/>
        <v>0</v>
      </c>
      <c r="DA296" s="267">
        <f t="shared" si="333"/>
        <v>0</v>
      </c>
      <c r="DB296" s="268">
        <f t="shared" si="334"/>
        <v>1</v>
      </c>
      <c r="DC296" s="173">
        <f t="shared" si="335"/>
        <v>0</v>
      </c>
      <c r="DD296" s="26">
        <f t="shared" si="336"/>
        <v>9</v>
      </c>
      <c r="DE296" s="173">
        <f t="shared" si="337"/>
        <v>0</v>
      </c>
      <c r="DF296" s="26">
        <f t="shared" si="338"/>
        <v>6</v>
      </c>
      <c r="DG296" s="326">
        <f t="shared" si="339"/>
        <v>13</v>
      </c>
      <c r="DH296" s="327">
        <f t="shared" si="340"/>
        <v>3</v>
      </c>
      <c r="DI296" s="172">
        <f t="shared" si="341"/>
        <v>4</v>
      </c>
      <c r="DJ296" s="24">
        <f t="shared" si="342"/>
        <v>0</v>
      </c>
      <c r="DK296" s="172"/>
      <c r="DL296" s="19">
        <f t="shared" si="343"/>
        <v>156</v>
      </c>
      <c r="DM296" s="19">
        <f t="shared" si="344"/>
        <v>27</v>
      </c>
      <c r="DN296" s="174">
        <f t="shared" si="345"/>
        <v>12</v>
      </c>
      <c r="DO296" s="278">
        <f t="shared" si="346"/>
        <v>0</v>
      </c>
      <c r="DP296" s="278">
        <f t="shared" si="347"/>
        <v>1</v>
      </c>
      <c r="DQ296" s="20">
        <f t="shared" si="348"/>
        <v>9</v>
      </c>
      <c r="DR296" s="20">
        <f t="shared" si="349"/>
        <v>6</v>
      </c>
      <c r="DS296" s="337">
        <f t="shared" si="350"/>
        <v>211</v>
      </c>
      <c r="DT296" s="174">
        <f t="shared" si="351"/>
        <v>64</v>
      </c>
      <c r="DU296" s="172">
        <f t="shared" si="352"/>
        <v>211</v>
      </c>
    </row>
    <row r="297" spans="1:125">
      <c r="A297" s="408" t="s">
        <v>848</v>
      </c>
      <c r="B297" s="408" t="s">
        <v>849</v>
      </c>
      <c r="C297" s="154">
        <f t="shared" si="299"/>
        <v>17</v>
      </c>
      <c r="D297" s="167">
        <f t="shared" si="300"/>
        <v>68</v>
      </c>
      <c r="E297" s="166" t="str">
        <f t="shared" si="301"/>
        <v>9C</v>
      </c>
      <c r="F297" s="367" t="str">
        <f t="shared" si="302"/>
        <v>1B</v>
      </c>
      <c r="G297" s="367" t="str">
        <f t="shared" si="303"/>
        <v>04</v>
      </c>
      <c r="H297" s="367" t="str">
        <f t="shared" si="304"/>
        <v>00</v>
      </c>
      <c r="I297" s="367" t="str">
        <f t="shared" si="305"/>
        <v>01</v>
      </c>
      <c r="J297" s="367" t="str">
        <f t="shared" si="306"/>
        <v>06</v>
      </c>
      <c r="K297" s="367" t="str">
        <f t="shared" si="307"/>
        <v>06</v>
      </c>
      <c r="L297" s="367" t="str">
        <f t="shared" si="308"/>
        <v>C8</v>
      </c>
      <c r="M297" s="367" t="str">
        <f t="shared" si="309"/>
        <v>4</v>
      </c>
      <c r="N297" s="367" t="str">
        <f t="shared" si="310"/>
        <v/>
      </c>
      <c r="O297" s="156" t="str">
        <f t="shared" si="311"/>
        <v/>
      </c>
      <c r="P297" s="157" t="str">
        <f t="shared" si="355"/>
        <v>1</v>
      </c>
      <c r="Q297" s="158" t="str">
        <f t="shared" si="355"/>
        <v>0</v>
      </c>
      <c r="R297" s="158" t="str">
        <f t="shared" si="355"/>
        <v>0</v>
      </c>
      <c r="S297" s="159" t="str">
        <f t="shared" si="355"/>
        <v>1</v>
      </c>
      <c r="T297" s="158" t="str">
        <f t="shared" si="355"/>
        <v>1</v>
      </c>
      <c r="U297" s="158" t="str">
        <f t="shared" si="355"/>
        <v>1</v>
      </c>
      <c r="V297" s="158" t="str">
        <f t="shared" si="355"/>
        <v>0</v>
      </c>
      <c r="W297" s="159" t="str">
        <f t="shared" si="355"/>
        <v>0</v>
      </c>
      <c r="X297" s="158" t="str">
        <f t="shared" si="356"/>
        <v>0</v>
      </c>
      <c r="Y297" s="158" t="str">
        <f t="shared" si="356"/>
        <v>0</v>
      </c>
      <c r="Z297" s="158" t="str">
        <f t="shared" si="356"/>
        <v>0</v>
      </c>
      <c r="AA297" s="159" t="str">
        <f t="shared" si="356"/>
        <v>1</v>
      </c>
      <c r="AB297" s="161" t="str">
        <f t="shared" si="356"/>
        <v>1</v>
      </c>
      <c r="AC297" s="161" t="str">
        <f t="shared" si="356"/>
        <v>0</v>
      </c>
      <c r="AD297" s="158" t="str">
        <f t="shared" si="356"/>
        <v>1</v>
      </c>
      <c r="AE297" s="159" t="str">
        <f t="shared" si="356"/>
        <v>1</v>
      </c>
      <c r="AF297" s="367" t="str">
        <f t="shared" si="357"/>
        <v>0</v>
      </c>
      <c r="AG297" s="162" t="str">
        <f t="shared" si="357"/>
        <v>0</v>
      </c>
      <c r="AH297" s="163" t="str">
        <f t="shared" si="357"/>
        <v>0</v>
      </c>
      <c r="AI297" s="165" t="str">
        <f t="shared" si="357"/>
        <v>0</v>
      </c>
      <c r="AJ297" s="164" t="str">
        <f t="shared" si="357"/>
        <v>0</v>
      </c>
      <c r="AK297" s="164" t="str">
        <f t="shared" si="357"/>
        <v>1</v>
      </c>
      <c r="AL297" s="289" t="str">
        <f t="shared" si="357"/>
        <v>0</v>
      </c>
      <c r="AM297" s="165" t="str">
        <f t="shared" si="357"/>
        <v>0</v>
      </c>
      <c r="AN297" s="230" t="str">
        <f t="shared" si="358"/>
        <v>0</v>
      </c>
      <c r="AO297" s="230" t="str">
        <f t="shared" si="358"/>
        <v>0</v>
      </c>
      <c r="AP297" s="230" t="str">
        <f t="shared" si="358"/>
        <v>0</v>
      </c>
      <c r="AQ297" s="231" t="str">
        <f t="shared" si="358"/>
        <v>0</v>
      </c>
      <c r="AR297" s="230" t="str">
        <f t="shared" si="358"/>
        <v>0</v>
      </c>
      <c r="AS297" s="230" t="str">
        <f t="shared" si="358"/>
        <v>0</v>
      </c>
      <c r="AT297" s="230" t="str">
        <f t="shared" si="358"/>
        <v>0</v>
      </c>
      <c r="AU297" s="231" t="str">
        <f t="shared" si="358"/>
        <v>0</v>
      </c>
      <c r="AV297" s="230" t="str">
        <f t="shared" si="359"/>
        <v>0</v>
      </c>
      <c r="AW297" s="232" t="str">
        <f t="shared" si="359"/>
        <v>0</v>
      </c>
      <c r="AX297" s="232" t="str">
        <f t="shared" si="359"/>
        <v>0</v>
      </c>
      <c r="AY297" s="233" t="str">
        <f t="shared" si="359"/>
        <v>0</v>
      </c>
      <c r="AZ297" s="232" t="str">
        <f t="shared" si="359"/>
        <v>0</v>
      </c>
      <c r="BA297" s="232" t="str">
        <f t="shared" si="359"/>
        <v>0</v>
      </c>
      <c r="BB297" s="232" t="str">
        <f t="shared" si="359"/>
        <v>0</v>
      </c>
      <c r="BC297" s="233" t="str">
        <f t="shared" si="359"/>
        <v>1</v>
      </c>
      <c r="BD297" s="168" t="str">
        <f t="shared" si="360"/>
        <v>0</v>
      </c>
      <c r="BE297" s="168" t="str">
        <f t="shared" si="360"/>
        <v>0</v>
      </c>
      <c r="BF297" s="168" t="str">
        <f t="shared" si="360"/>
        <v>0</v>
      </c>
      <c r="BG297" s="169" t="str">
        <f t="shared" si="360"/>
        <v>0</v>
      </c>
      <c r="BH297" s="168" t="str">
        <f t="shared" si="360"/>
        <v>0</v>
      </c>
      <c r="BI297" s="168" t="str">
        <f t="shared" si="360"/>
        <v>1</v>
      </c>
      <c r="BJ297" s="168" t="str">
        <f t="shared" si="360"/>
        <v>1</v>
      </c>
      <c r="BK297" s="169" t="str">
        <f t="shared" si="360"/>
        <v>0</v>
      </c>
      <c r="BL297" s="168" t="str">
        <f t="shared" si="361"/>
        <v>0</v>
      </c>
      <c r="BM297" s="168" t="str">
        <f t="shared" si="361"/>
        <v>0</v>
      </c>
      <c r="BN297" s="168" t="str">
        <f t="shared" si="361"/>
        <v>0</v>
      </c>
      <c r="BO297" s="169" t="str">
        <f t="shared" si="361"/>
        <v>0</v>
      </c>
      <c r="BP297" s="168" t="str">
        <f t="shared" si="361"/>
        <v>0</v>
      </c>
      <c r="BQ297" s="168" t="str">
        <f t="shared" si="361"/>
        <v>1</v>
      </c>
      <c r="BR297" s="168" t="str">
        <f t="shared" si="361"/>
        <v>1</v>
      </c>
      <c r="BS297" s="169" t="str">
        <f t="shared" si="361"/>
        <v>0</v>
      </c>
      <c r="BT297" s="302" t="str">
        <f t="shared" si="362"/>
        <v>1</v>
      </c>
      <c r="BU297" s="302" t="str">
        <f t="shared" si="362"/>
        <v>1</v>
      </c>
      <c r="BV297" s="302" t="str">
        <f t="shared" si="362"/>
        <v>0</v>
      </c>
      <c r="BW297" s="303" t="str">
        <f t="shared" si="362"/>
        <v>0</v>
      </c>
      <c r="BX297" s="302" t="str">
        <f t="shared" si="362"/>
        <v>1</v>
      </c>
      <c r="BY297" s="302" t="str">
        <f t="shared" si="362"/>
        <v>0</v>
      </c>
      <c r="BZ297" s="302" t="str">
        <f t="shared" si="362"/>
        <v>0</v>
      </c>
      <c r="CA297" s="303" t="str">
        <f t="shared" si="362"/>
        <v>0</v>
      </c>
      <c r="CB297" s="164" t="str">
        <f t="shared" si="363"/>
        <v>0</v>
      </c>
      <c r="CC297" s="289" t="str">
        <f t="shared" si="363"/>
        <v>1</v>
      </c>
      <c r="CD297" s="340" t="str">
        <f t="shared" si="363"/>
        <v>0</v>
      </c>
      <c r="CE297" s="341" t="str">
        <f t="shared" si="363"/>
        <v>0</v>
      </c>
      <c r="CF297" s="340" t="str">
        <f t="shared" si="363"/>
        <v>0</v>
      </c>
      <c r="CG297" s="340" t="str">
        <f t="shared" si="363"/>
        <v>0</v>
      </c>
      <c r="CH297" s="340" t="str">
        <f t="shared" si="363"/>
        <v>0</v>
      </c>
      <c r="CI297" s="341" t="str">
        <f t="shared" si="363"/>
        <v>0</v>
      </c>
      <c r="CL297" s="32" t="str">
        <f t="shared" si="353"/>
        <v>9C1B</v>
      </c>
      <c r="CM297" s="285">
        <f t="shared" si="321"/>
        <v>256</v>
      </c>
      <c r="CN297" s="285">
        <f t="shared" si="322"/>
        <v>266</v>
      </c>
      <c r="CO297" s="142">
        <f t="shared" si="323"/>
        <v>64.2</v>
      </c>
      <c r="CP297" s="142">
        <f t="shared" si="324"/>
        <v>17.888888888888889</v>
      </c>
      <c r="CQ297" s="154">
        <f t="shared" si="354"/>
        <v>2</v>
      </c>
      <c r="CS297" s="170">
        <f t="shared" si="325"/>
        <v>9</v>
      </c>
      <c r="CT297" s="23">
        <f t="shared" si="326"/>
        <v>12</v>
      </c>
      <c r="CU297" s="171">
        <f t="shared" si="327"/>
        <v>1</v>
      </c>
      <c r="CV297" s="23">
        <f t="shared" si="328"/>
        <v>11</v>
      </c>
      <c r="CW297" s="172">
        <f t="shared" si="329"/>
        <v>0</v>
      </c>
      <c r="CX297" s="24">
        <f t="shared" si="330"/>
        <v>4</v>
      </c>
      <c r="CY297" s="267">
        <f t="shared" si="331"/>
        <v>0</v>
      </c>
      <c r="CZ297" s="268">
        <f t="shared" si="332"/>
        <v>0</v>
      </c>
      <c r="DA297" s="267">
        <f t="shared" si="333"/>
        <v>0</v>
      </c>
      <c r="DB297" s="268">
        <f t="shared" si="334"/>
        <v>1</v>
      </c>
      <c r="DC297" s="173">
        <f t="shared" si="335"/>
        <v>0</v>
      </c>
      <c r="DD297" s="26">
        <f t="shared" si="336"/>
        <v>6</v>
      </c>
      <c r="DE297" s="173">
        <f t="shared" si="337"/>
        <v>0</v>
      </c>
      <c r="DF297" s="26">
        <f t="shared" si="338"/>
        <v>6</v>
      </c>
      <c r="DG297" s="326">
        <f t="shared" si="339"/>
        <v>12</v>
      </c>
      <c r="DH297" s="327">
        <f t="shared" si="340"/>
        <v>8</v>
      </c>
      <c r="DI297" s="172">
        <f t="shared" si="341"/>
        <v>4</v>
      </c>
      <c r="DJ297" s="24">
        <f t="shared" si="342"/>
        <v>0</v>
      </c>
      <c r="DK297" s="172"/>
      <c r="DL297" s="19">
        <f t="shared" si="343"/>
        <v>156</v>
      </c>
      <c r="DM297" s="19">
        <f t="shared" si="344"/>
        <v>27</v>
      </c>
      <c r="DN297" s="174">
        <f t="shared" si="345"/>
        <v>4</v>
      </c>
      <c r="DO297" s="278">
        <f t="shared" si="346"/>
        <v>0</v>
      </c>
      <c r="DP297" s="278">
        <f t="shared" si="347"/>
        <v>1</v>
      </c>
      <c r="DQ297" s="20">
        <f t="shared" si="348"/>
        <v>6</v>
      </c>
      <c r="DR297" s="20">
        <f t="shared" si="349"/>
        <v>6</v>
      </c>
      <c r="DS297" s="337">
        <f t="shared" si="350"/>
        <v>200</v>
      </c>
      <c r="DT297" s="174">
        <f t="shared" si="351"/>
        <v>64</v>
      </c>
      <c r="DU297" s="172">
        <f t="shared" si="352"/>
        <v>200</v>
      </c>
    </row>
    <row r="298" spans="1:125">
      <c r="A298" s="408" t="s">
        <v>850</v>
      </c>
      <c r="B298" s="408" t="s">
        <v>851</v>
      </c>
      <c r="C298" s="154">
        <f t="shared" si="299"/>
        <v>17</v>
      </c>
      <c r="D298" s="167">
        <f t="shared" si="300"/>
        <v>68</v>
      </c>
      <c r="E298" s="166" t="str">
        <f t="shared" si="301"/>
        <v>9C</v>
      </c>
      <c r="F298" s="367" t="str">
        <f t="shared" si="302"/>
        <v>1B</v>
      </c>
      <c r="G298" s="367" t="str">
        <f t="shared" si="303"/>
        <v>08</v>
      </c>
      <c r="H298" s="367" t="str">
        <f t="shared" si="304"/>
        <v>00</v>
      </c>
      <c r="I298" s="367" t="str">
        <f t="shared" si="305"/>
        <v>01</v>
      </c>
      <c r="J298" s="367" t="str">
        <f t="shared" si="306"/>
        <v>04</v>
      </c>
      <c r="K298" s="367" t="str">
        <f t="shared" si="307"/>
        <v>06</v>
      </c>
      <c r="L298" s="367" t="str">
        <f t="shared" si="308"/>
        <v>CA</v>
      </c>
      <c r="M298" s="367" t="str">
        <f t="shared" si="309"/>
        <v>4</v>
      </c>
      <c r="N298" s="367" t="str">
        <f t="shared" si="310"/>
        <v/>
      </c>
      <c r="O298" s="156" t="str">
        <f t="shared" si="311"/>
        <v/>
      </c>
      <c r="P298" s="157" t="str">
        <f t="shared" si="355"/>
        <v>1</v>
      </c>
      <c r="Q298" s="158" t="str">
        <f t="shared" si="355"/>
        <v>0</v>
      </c>
      <c r="R298" s="158" t="str">
        <f t="shared" si="355"/>
        <v>0</v>
      </c>
      <c r="S298" s="159" t="str">
        <f t="shared" si="355"/>
        <v>1</v>
      </c>
      <c r="T298" s="158" t="str">
        <f t="shared" si="355"/>
        <v>1</v>
      </c>
      <c r="U298" s="158" t="str">
        <f t="shared" si="355"/>
        <v>1</v>
      </c>
      <c r="V298" s="158" t="str">
        <f t="shared" si="355"/>
        <v>0</v>
      </c>
      <c r="W298" s="159" t="str">
        <f t="shared" si="355"/>
        <v>0</v>
      </c>
      <c r="X298" s="158" t="str">
        <f t="shared" si="356"/>
        <v>0</v>
      </c>
      <c r="Y298" s="158" t="str">
        <f t="shared" si="356"/>
        <v>0</v>
      </c>
      <c r="Z298" s="158" t="str">
        <f t="shared" si="356"/>
        <v>0</v>
      </c>
      <c r="AA298" s="159" t="str">
        <f t="shared" si="356"/>
        <v>1</v>
      </c>
      <c r="AB298" s="161" t="str">
        <f t="shared" si="356"/>
        <v>1</v>
      </c>
      <c r="AC298" s="161" t="str">
        <f t="shared" si="356"/>
        <v>0</v>
      </c>
      <c r="AD298" s="158" t="str">
        <f t="shared" si="356"/>
        <v>1</v>
      </c>
      <c r="AE298" s="159" t="str">
        <f t="shared" si="356"/>
        <v>1</v>
      </c>
      <c r="AF298" s="367" t="str">
        <f t="shared" si="357"/>
        <v>0</v>
      </c>
      <c r="AG298" s="162" t="str">
        <f t="shared" si="357"/>
        <v>0</v>
      </c>
      <c r="AH298" s="163" t="str">
        <f t="shared" si="357"/>
        <v>0</v>
      </c>
      <c r="AI298" s="165" t="str">
        <f t="shared" si="357"/>
        <v>0</v>
      </c>
      <c r="AJ298" s="164" t="str">
        <f t="shared" si="357"/>
        <v>1</v>
      </c>
      <c r="AK298" s="164" t="str">
        <f t="shared" si="357"/>
        <v>0</v>
      </c>
      <c r="AL298" s="289" t="str">
        <f t="shared" si="357"/>
        <v>0</v>
      </c>
      <c r="AM298" s="165" t="str">
        <f t="shared" si="357"/>
        <v>0</v>
      </c>
      <c r="AN298" s="230" t="str">
        <f t="shared" si="358"/>
        <v>0</v>
      </c>
      <c r="AO298" s="230" t="str">
        <f t="shared" si="358"/>
        <v>0</v>
      </c>
      <c r="AP298" s="230" t="str">
        <f t="shared" si="358"/>
        <v>0</v>
      </c>
      <c r="AQ298" s="231" t="str">
        <f t="shared" si="358"/>
        <v>0</v>
      </c>
      <c r="AR298" s="230" t="str">
        <f t="shared" si="358"/>
        <v>0</v>
      </c>
      <c r="AS298" s="230" t="str">
        <f t="shared" si="358"/>
        <v>0</v>
      </c>
      <c r="AT298" s="230" t="str">
        <f t="shared" si="358"/>
        <v>0</v>
      </c>
      <c r="AU298" s="231" t="str">
        <f t="shared" si="358"/>
        <v>0</v>
      </c>
      <c r="AV298" s="230" t="str">
        <f t="shared" si="359"/>
        <v>0</v>
      </c>
      <c r="AW298" s="232" t="str">
        <f t="shared" si="359"/>
        <v>0</v>
      </c>
      <c r="AX298" s="232" t="str">
        <f t="shared" si="359"/>
        <v>0</v>
      </c>
      <c r="AY298" s="233" t="str">
        <f t="shared" si="359"/>
        <v>0</v>
      </c>
      <c r="AZ298" s="232" t="str">
        <f t="shared" si="359"/>
        <v>0</v>
      </c>
      <c r="BA298" s="232" t="str">
        <f t="shared" si="359"/>
        <v>0</v>
      </c>
      <c r="BB298" s="232" t="str">
        <f t="shared" si="359"/>
        <v>0</v>
      </c>
      <c r="BC298" s="233" t="str">
        <f t="shared" si="359"/>
        <v>1</v>
      </c>
      <c r="BD298" s="168" t="str">
        <f t="shared" si="360"/>
        <v>0</v>
      </c>
      <c r="BE298" s="168" t="str">
        <f t="shared" si="360"/>
        <v>0</v>
      </c>
      <c r="BF298" s="168" t="str">
        <f t="shared" si="360"/>
        <v>0</v>
      </c>
      <c r="BG298" s="169" t="str">
        <f t="shared" si="360"/>
        <v>0</v>
      </c>
      <c r="BH298" s="168" t="str">
        <f t="shared" si="360"/>
        <v>0</v>
      </c>
      <c r="BI298" s="168" t="str">
        <f t="shared" si="360"/>
        <v>1</v>
      </c>
      <c r="BJ298" s="168" t="str">
        <f t="shared" si="360"/>
        <v>0</v>
      </c>
      <c r="BK298" s="169" t="str">
        <f t="shared" si="360"/>
        <v>0</v>
      </c>
      <c r="BL298" s="168" t="str">
        <f t="shared" si="361"/>
        <v>0</v>
      </c>
      <c r="BM298" s="168" t="str">
        <f t="shared" si="361"/>
        <v>0</v>
      </c>
      <c r="BN298" s="168" t="str">
        <f t="shared" si="361"/>
        <v>0</v>
      </c>
      <c r="BO298" s="169" t="str">
        <f t="shared" si="361"/>
        <v>0</v>
      </c>
      <c r="BP298" s="168" t="str">
        <f t="shared" si="361"/>
        <v>0</v>
      </c>
      <c r="BQ298" s="168" t="str">
        <f t="shared" si="361"/>
        <v>1</v>
      </c>
      <c r="BR298" s="168" t="str">
        <f t="shared" si="361"/>
        <v>1</v>
      </c>
      <c r="BS298" s="169" t="str">
        <f t="shared" si="361"/>
        <v>0</v>
      </c>
      <c r="BT298" s="302" t="str">
        <f t="shared" si="362"/>
        <v>1</v>
      </c>
      <c r="BU298" s="302" t="str">
        <f t="shared" si="362"/>
        <v>1</v>
      </c>
      <c r="BV298" s="302" t="str">
        <f t="shared" si="362"/>
        <v>0</v>
      </c>
      <c r="BW298" s="303" t="str">
        <f t="shared" si="362"/>
        <v>0</v>
      </c>
      <c r="BX298" s="302" t="str">
        <f t="shared" si="362"/>
        <v>1</v>
      </c>
      <c r="BY298" s="302" t="str">
        <f t="shared" si="362"/>
        <v>0</v>
      </c>
      <c r="BZ298" s="302" t="str">
        <f t="shared" si="362"/>
        <v>1</v>
      </c>
      <c r="CA298" s="303" t="str">
        <f t="shared" si="362"/>
        <v>0</v>
      </c>
      <c r="CB298" s="164" t="str">
        <f t="shared" si="363"/>
        <v>0</v>
      </c>
      <c r="CC298" s="289" t="str">
        <f t="shared" si="363"/>
        <v>1</v>
      </c>
      <c r="CD298" s="340" t="str">
        <f t="shared" si="363"/>
        <v>0</v>
      </c>
      <c r="CE298" s="341" t="str">
        <f t="shared" si="363"/>
        <v>0</v>
      </c>
      <c r="CF298" s="340" t="str">
        <f t="shared" si="363"/>
        <v>0</v>
      </c>
      <c r="CG298" s="340" t="str">
        <f t="shared" si="363"/>
        <v>0</v>
      </c>
      <c r="CH298" s="340" t="str">
        <f t="shared" si="363"/>
        <v>0</v>
      </c>
      <c r="CI298" s="341" t="str">
        <f t="shared" si="363"/>
        <v>0</v>
      </c>
      <c r="CL298" s="32" t="str">
        <f t="shared" si="353"/>
        <v>9C1B</v>
      </c>
      <c r="CM298" s="285">
        <f t="shared" si="321"/>
        <v>256</v>
      </c>
      <c r="CN298" s="285">
        <f t="shared" si="322"/>
        <v>266</v>
      </c>
      <c r="CO298" s="142">
        <f t="shared" si="323"/>
        <v>64</v>
      </c>
      <c r="CP298" s="142">
        <f t="shared" si="324"/>
        <v>17.777777777777779</v>
      </c>
      <c r="CQ298" s="154">
        <f t="shared" si="354"/>
        <v>4</v>
      </c>
      <c r="CS298" s="170">
        <f t="shared" si="325"/>
        <v>9</v>
      </c>
      <c r="CT298" s="23">
        <f t="shared" si="326"/>
        <v>12</v>
      </c>
      <c r="CU298" s="171">
        <f t="shared" si="327"/>
        <v>1</v>
      </c>
      <c r="CV298" s="23">
        <f t="shared" si="328"/>
        <v>11</v>
      </c>
      <c r="CW298" s="172">
        <f t="shared" si="329"/>
        <v>0</v>
      </c>
      <c r="CX298" s="24">
        <f t="shared" si="330"/>
        <v>8</v>
      </c>
      <c r="CY298" s="267">
        <f t="shared" si="331"/>
        <v>0</v>
      </c>
      <c r="CZ298" s="268">
        <f t="shared" si="332"/>
        <v>0</v>
      </c>
      <c r="DA298" s="267">
        <f t="shared" si="333"/>
        <v>0</v>
      </c>
      <c r="DB298" s="268">
        <f t="shared" si="334"/>
        <v>1</v>
      </c>
      <c r="DC298" s="173">
        <f t="shared" si="335"/>
        <v>0</v>
      </c>
      <c r="DD298" s="26">
        <f t="shared" si="336"/>
        <v>4</v>
      </c>
      <c r="DE298" s="173">
        <f t="shared" si="337"/>
        <v>0</v>
      </c>
      <c r="DF298" s="26">
        <f t="shared" si="338"/>
        <v>6</v>
      </c>
      <c r="DG298" s="326">
        <f t="shared" si="339"/>
        <v>12</v>
      </c>
      <c r="DH298" s="327">
        <f t="shared" si="340"/>
        <v>10</v>
      </c>
      <c r="DI298" s="172">
        <f t="shared" si="341"/>
        <v>4</v>
      </c>
      <c r="DJ298" s="24">
        <f t="shared" si="342"/>
        <v>0</v>
      </c>
      <c r="DK298" s="172"/>
      <c r="DL298" s="19">
        <f t="shared" si="343"/>
        <v>156</v>
      </c>
      <c r="DM298" s="19">
        <f t="shared" si="344"/>
        <v>27</v>
      </c>
      <c r="DN298" s="174">
        <f t="shared" si="345"/>
        <v>8</v>
      </c>
      <c r="DO298" s="278">
        <f t="shared" si="346"/>
        <v>0</v>
      </c>
      <c r="DP298" s="278">
        <f t="shared" si="347"/>
        <v>1</v>
      </c>
      <c r="DQ298" s="20">
        <f t="shared" si="348"/>
        <v>4</v>
      </c>
      <c r="DR298" s="20">
        <f t="shared" si="349"/>
        <v>6</v>
      </c>
      <c r="DS298" s="337">
        <f t="shared" si="350"/>
        <v>202</v>
      </c>
      <c r="DT298" s="174">
        <f t="shared" si="351"/>
        <v>64</v>
      </c>
      <c r="DU298" s="172">
        <f t="shared" si="352"/>
        <v>202</v>
      </c>
    </row>
    <row r="299" spans="1:125">
      <c r="A299" s="408" t="s">
        <v>852</v>
      </c>
      <c r="B299" s="408" t="s">
        <v>853</v>
      </c>
      <c r="C299" s="154">
        <f t="shared" si="299"/>
        <v>17</v>
      </c>
      <c r="D299" s="167">
        <f t="shared" si="300"/>
        <v>68</v>
      </c>
      <c r="E299" s="166" t="str">
        <f t="shared" si="301"/>
        <v>9C</v>
      </c>
      <c r="F299" s="367" t="str">
        <f t="shared" si="302"/>
        <v>1B</v>
      </c>
      <c r="G299" s="367" t="str">
        <f t="shared" si="303"/>
        <v>0A</v>
      </c>
      <c r="H299" s="367" t="str">
        <f t="shared" si="304"/>
        <v>00</v>
      </c>
      <c r="I299" s="367" t="str">
        <f t="shared" si="305"/>
        <v>01</v>
      </c>
      <c r="J299" s="367" t="str">
        <f t="shared" si="306"/>
        <v>04</v>
      </c>
      <c r="K299" s="367" t="str">
        <f t="shared" si="307"/>
        <v>06</v>
      </c>
      <c r="L299" s="367" t="str">
        <f t="shared" si="308"/>
        <v>CC</v>
      </c>
      <c r="M299" s="367" t="str">
        <f t="shared" si="309"/>
        <v>4</v>
      </c>
      <c r="N299" s="367" t="str">
        <f t="shared" si="310"/>
        <v/>
      </c>
      <c r="O299" s="156" t="str">
        <f t="shared" si="311"/>
        <v/>
      </c>
      <c r="P299" s="157" t="str">
        <f t="shared" si="355"/>
        <v>1</v>
      </c>
      <c r="Q299" s="158" t="str">
        <f t="shared" si="355"/>
        <v>0</v>
      </c>
      <c r="R299" s="158" t="str">
        <f t="shared" si="355"/>
        <v>0</v>
      </c>
      <c r="S299" s="159" t="str">
        <f t="shared" si="355"/>
        <v>1</v>
      </c>
      <c r="T299" s="158" t="str">
        <f t="shared" si="355"/>
        <v>1</v>
      </c>
      <c r="U299" s="158" t="str">
        <f t="shared" si="355"/>
        <v>1</v>
      </c>
      <c r="V299" s="158" t="str">
        <f t="shared" si="355"/>
        <v>0</v>
      </c>
      <c r="W299" s="159" t="str">
        <f t="shared" si="355"/>
        <v>0</v>
      </c>
      <c r="X299" s="158" t="str">
        <f t="shared" si="356"/>
        <v>0</v>
      </c>
      <c r="Y299" s="158" t="str">
        <f t="shared" si="356"/>
        <v>0</v>
      </c>
      <c r="Z299" s="158" t="str">
        <f t="shared" si="356"/>
        <v>0</v>
      </c>
      <c r="AA299" s="159" t="str">
        <f t="shared" si="356"/>
        <v>1</v>
      </c>
      <c r="AB299" s="161" t="str">
        <f t="shared" si="356"/>
        <v>1</v>
      </c>
      <c r="AC299" s="161" t="str">
        <f t="shared" si="356"/>
        <v>0</v>
      </c>
      <c r="AD299" s="158" t="str">
        <f t="shared" si="356"/>
        <v>1</v>
      </c>
      <c r="AE299" s="159" t="str">
        <f t="shared" si="356"/>
        <v>1</v>
      </c>
      <c r="AF299" s="367" t="str">
        <f t="shared" si="357"/>
        <v>0</v>
      </c>
      <c r="AG299" s="162" t="str">
        <f t="shared" si="357"/>
        <v>0</v>
      </c>
      <c r="AH299" s="163" t="str">
        <f t="shared" si="357"/>
        <v>0</v>
      </c>
      <c r="AI299" s="165" t="str">
        <f t="shared" si="357"/>
        <v>0</v>
      </c>
      <c r="AJ299" s="164" t="str">
        <f t="shared" si="357"/>
        <v>1</v>
      </c>
      <c r="AK299" s="164" t="str">
        <f t="shared" si="357"/>
        <v>0</v>
      </c>
      <c r="AL299" s="289" t="str">
        <f t="shared" si="357"/>
        <v>1</v>
      </c>
      <c r="AM299" s="165" t="str">
        <f t="shared" si="357"/>
        <v>0</v>
      </c>
      <c r="AN299" s="230" t="str">
        <f t="shared" si="358"/>
        <v>0</v>
      </c>
      <c r="AO299" s="230" t="str">
        <f t="shared" si="358"/>
        <v>0</v>
      </c>
      <c r="AP299" s="230" t="str">
        <f t="shared" si="358"/>
        <v>0</v>
      </c>
      <c r="AQ299" s="231" t="str">
        <f t="shared" si="358"/>
        <v>0</v>
      </c>
      <c r="AR299" s="230" t="str">
        <f t="shared" si="358"/>
        <v>0</v>
      </c>
      <c r="AS299" s="230" t="str">
        <f t="shared" si="358"/>
        <v>0</v>
      </c>
      <c r="AT299" s="230" t="str">
        <f t="shared" si="358"/>
        <v>0</v>
      </c>
      <c r="AU299" s="231" t="str">
        <f t="shared" si="358"/>
        <v>0</v>
      </c>
      <c r="AV299" s="230" t="str">
        <f t="shared" si="359"/>
        <v>0</v>
      </c>
      <c r="AW299" s="232" t="str">
        <f t="shared" si="359"/>
        <v>0</v>
      </c>
      <c r="AX299" s="232" t="str">
        <f t="shared" si="359"/>
        <v>0</v>
      </c>
      <c r="AY299" s="233" t="str">
        <f t="shared" si="359"/>
        <v>0</v>
      </c>
      <c r="AZ299" s="232" t="str">
        <f t="shared" si="359"/>
        <v>0</v>
      </c>
      <c r="BA299" s="232" t="str">
        <f t="shared" si="359"/>
        <v>0</v>
      </c>
      <c r="BB299" s="232" t="str">
        <f t="shared" si="359"/>
        <v>0</v>
      </c>
      <c r="BC299" s="233" t="str">
        <f t="shared" si="359"/>
        <v>1</v>
      </c>
      <c r="BD299" s="168" t="str">
        <f t="shared" si="360"/>
        <v>0</v>
      </c>
      <c r="BE299" s="168" t="str">
        <f t="shared" si="360"/>
        <v>0</v>
      </c>
      <c r="BF299" s="168" t="str">
        <f t="shared" si="360"/>
        <v>0</v>
      </c>
      <c r="BG299" s="169" t="str">
        <f t="shared" si="360"/>
        <v>0</v>
      </c>
      <c r="BH299" s="168" t="str">
        <f t="shared" si="360"/>
        <v>0</v>
      </c>
      <c r="BI299" s="168" t="str">
        <f t="shared" si="360"/>
        <v>1</v>
      </c>
      <c r="BJ299" s="168" t="str">
        <f t="shared" si="360"/>
        <v>0</v>
      </c>
      <c r="BK299" s="169" t="str">
        <f t="shared" si="360"/>
        <v>0</v>
      </c>
      <c r="BL299" s="168" t="str">
        <f t="shared" si="361"/>
        <v>0</v>
      </c>
      <c r="BM299" s="168" t="str">
        <f t="shared" si="361"/>
        <v>0</v>
      </c>
      <c r="BN299" s="168" t="str">
        <f t="shared" si="361"/>
        <v>0</v>
      </c>
      <c r="BO299" s="169" t="str">
        <f t="shared" si="361"/>
        <v>0</v>
      </c>
      <c r="BP299" s="168" t="str">
        <f t="shared" si="361"/>
        <v>0</v>
      </c>
      <c r="BQ299" s="168" t="str">
        <f t="shared" si="361"/>
        <v>1</v>
      </c>
      <c r="BR299" s="168" t="str">
        <f t="shared" si="361"/>
        <v>1</v>
      </c>
      <c r="BS299" s="169" t="str">
        <f t="shared" si="361"/>
        <v>0</v>
      </c>
      <c r="BT299" s="302" t="str">
        <f t="shared" si="362"/>
        <v>1</v>
      </c>
      <c r="BU299" s="302" t="str">
        <f t="shared" si="362"/>
        <v>1</v>
      </c>
      <c r="BV299" s="302" t="str">
        <f t="shared" si="362"/>
        <v>0</v>
      </c>
      <c r="BW299" s="303" t="str">
        <f t="shared" si="362"/>
        <v>0</v>
      </c>
      <c r="BX299" s="302" t="str">
        <f t="shared" si="362"/>
        <v>1</v>
      </c>
      <c r="BY299" s="302" t="str">
        <f t="shared" si="362"/>
        <v>1</v>
      </c>
      <c r="BZ299" s="302" t="str">
        <f t="shared" si="362"/>
        <v>0</v>
      </c>
      <c r="CA299" s="303" t="str">
        <f t="shared" si="362"/>
        <v>0</v>
      </c>
      <c r="CB299" s="164" t="str">
        <f t="shared" si="363"/>
        <v>0</v>
      </c>
      <c r="CC299" s="289" t="str">
        <f t="shared" si="363"/>
        <v>1</v>
      </c>
      <c r="CD299" s="340" t="str">
        <f t="shared" si="363"/>
        <v>0</v>
      </c>
      <c r="CE299" s="341" t="str">
        <f t="shared" si="363"/>
        <v>0</v>
      </c>
      <c r="CF299" s="340" t="str">
        <f t="shared" si="363"/>
        <v>0</v>
      </c>
      <c r="CG299" s="340" t="str">
        <f t="shared" si="363"/>
        <v>0</v>
      </c>
      <c r="CH299" s="340" t="str">
        <f t="shared" si="363"/>
        <v>0</v>
      </c>
      <c r="CI299" s="341" t="str">
        <f t="shared" si="363"/>
        <v>0</v>
      </c>
      <c r="CL299" s="32" t="str">
        <f t="shared" si="353"/>
        <v>9C1B</v>
      </c>
      <c r="CM299" s="285">
        <f t="shared" si="321"/>
        <v>256</v>
      </c>
      <c r="CN299" s="285">
        <f t="shared" si="322"/>
        <v>266</v>
      </c>
      <c r="CO299" s="142">
        <f t="shared" si="323"/>
        <v>64</v>
      </c>
      <c r="CP299" s="142">
        <f t="shared" si="324"/>
        <v>17.777777777777779</v>
      </c>
      <c r="CQ299" s="154">
        <f t="shared" si="354"/>
        <v>5</v>
      </c>
      <c r="CS299" s="170">
        <f t="shared" si="325"/>
        <v>9</v>
      </c>
      <c r="CT299" s="23">
        <f t="shared" si="326"/>
        <v>12</v>
      </c>
      <c r="CU299" s="171">
        <f t="shared" si="327"/>
        <v>1</v>
      </c>
      <c r="CV299" s="23">
        <f t="shared" si="328"/>
        <v>11</v>
      </c>
      <c r="CW299" s="172">
        <f t="shared" si="329"/>
        <v>0</v>
      </c>
      <c r="CX299" s="24">
        <f t="shared" si="330"/>
        <v>10</v>
      </c>
      <c r="CY299" s="267">
        <f t="shared" si="331"/>
        <v>0</v>
      </c>
      <c r="CZ299" s="268">
        <f t="shared" si="332"/>
        <v>0</v>
      </c>
      <c r="DA299" s="267">
        <f t="shared" si="333"/>
        <v>0</v>
      </c>
      <c r="DB299" s="268">
        <f t="shared" si="334"/>
        <v>1</v>
      </c>
      <c r="DC299" s="173">
        <f t="shared" si="335"/>
        <v>0</v>
      </c>
      <c r="DD299" s="26">
        <f t="shared" si="336"/>
        <v>4</v>
      </c>
      <c r="DE299" s="173">
        <f t="shared" si="337"/>
        <v>0</v>
      </c>
      <c r="DF299" s="26">
        <f t="shared" si="338"/>
        <v>6</v>
      </c>
      <c r="DG299" s="326">
        <f t="shared" si="339"/>
        <v>12</v>
      </c>
      <c r="DH299" s="327">
        <f t="shared" si="340"/>
        <v>12</v>
      </c>
      <c r="DI299" s="172">
        <f t="shared" si="341"/>
        <v>4</v>
      </c>
      <c r="DJ299" s="24">
        <f t="shared" si="342"/>
        <v>0</v>
      </c>
      <c r="DK299" s="172"/>
      <c r="DL299" s="19">
        <f t="shared" si="343"/>
        <v>156</v>
      </c>
      <c r="DM299" s="19">
        <f t="shared" si="344"/>
        <v>27</v>
      </c>
      <c r="DN299" s="174">
        <f t="shared" si="345"/>
        <v>10</v>
      </c>
      <c r="DO299" s="278">
        <f t="shared" si="346"/>
        <v>0</v>
      </c>
      <c r="DP299" s="278">
        <f t="shared" si="347"/>
        <v>1</v>
      </c>
      <c r="DQ299" s="20">
        <f t="shared" si="348"/>
        <v>4</v>
      </c>
      <c r="DR299" s="20">
        <f t="shared" si="349"/>
        <v>6</v>
      </c>
      <c r="DS299" s="337">
        <f t="shared" si="350"/>
        <v>204</v>
      </c>
      <c r="DT299" s="174">
        <f t="shared" si="351"/>
        <v>64</v>
      </c>
      <c r="DU299" s="172">
        <f t="shared" si="352"/>
        <v>204</v>
      </c>
    </row>
    <row r="300" spans="1:125">
      <c r="A300" s="408" t="s">
        <v>854</v>
      </c>
      <c r="B300" s="408" t="s">
        <v>855</v>
      </c>
      <c r="C300" s="154">
        <f t="shared" si="299"/>
        <v>17</v>
      </c>
      <c r="D300" s="167">
        <f t="shared" si="300"/>
        <v>68</v>
      </c>
      <c r="E300" s="166" t="str">
        <f t="shared" si="301"/>
        <v>9C</v>
      </c>
      <c r="F300" s="367" t="str">
        <f t="shared" si="302"/>
        <v>1B</v>
      </c>
      <c r="G300" s="367" t="str">
        <f t="shared" si="303"/>
        <v>00</v>
      </c>
      <c r="H300" s="367" t="str">
        <f t="shared" si="304"/>
        <v>00</v>
      </c>
      <c r="I300" s="367" t="str">
        <f t="shared" si="305"/>
        <v>01</v>
      </c>
      <c r="J300" s="367" t="str">
        <f t="shared" si="306"/>
        <v>01</v>
      </c>
      <c r="K300" s="367" t="str">
        <f t="shared" si="307"/>
        <v>06</v>
      </c>
      <c r="L300" s="367" t="str">
        <f t="shared" si="308"/>
        <v>BF</v>
      </c>
      <c r="M300" s="367" t="str">
        <f t="shared" si="309"/>
        <v>4</v>
      </c>
      <c r="N300" s="367" t="str">
        <f t="shared" si="310"/>
        <v/>
      </c>
      <c r="O300" s="156" t="str">
        <f t="shared" si="311"/>
        <v/>
      </c>
      <c r="P300" s="157" t="str">
        <f t="shared" si="355"/>
        <v>1</v>
      </c>
      <c r="Q300" s="158" t="str">
        <f t="shared" si="355"/>
        <v>0</v>
      </c>
      <c r="R300" s="158" t="str">
        <f t="shared" si="355"/>
        <v>0</v>
      </c>
      <c r="S300" s="159" t="str">
        <f t="shared" si="355"/>
        <v>1</v>
      </c>
      <c r="T300" s="158" t="str">
        <f t="shared" si="355"/>
        <v>1</v>
      </c>
      <c r="U300" s="158" t="str">
        <f t="shared" si="355"/>
        <v>1</v>
      </c>
      <c r="V300" s="158" t="str">
        <f t="shared" si="355"/>
        <v>0</v>
      </c>
      <c r="W300" s="159" t="str">
        <f t="shared" si="355"/>
        <v>0</v>
      </c>
      <c r="X300" s="158" t="str">
        <f t="shared" si="356"/>
        <v>0</v>
      </c>
      <c r="Y300" s="158" t="str">
        <f t="shared" si="356"/>
        <v>0</v>
      </c>
      <c r="Z300" s="158" t="str">
        <f t="shared" si="356"/>
        <v>0</v>
      </c>
      <c r="AA300" s="159" t="str">
        <f t="shared" si="356"/>
        <v>1</v>
      </c>
      <c r="AB300" s="161" t="str">
        <f t="shared" si="356"/>
        <v>1</v>
      </c>
      <c r="AC300" s="161" t="str">
        <f t="shared" si="356"/>
        <v>0</v>
      </c>
      <c r="AD300" s="158" t="str">
        <f t="shared" si="356"/>
        <v>1</v>
      </c>
      <c r="AE300" s="159" t="str">
        <f t="shared" si="356"/>
        <v>1</v>
      </c>
      <c r="AF300" s="367" t="str">
        <f t="shared" si="357"/>
        <v>0</v>
      </c>
      <c r="AG300" s="162" t="str">
        <f t="shared" si="357"/>
        <v>0</v>
      </c>
      <c r="AH300" s="163" t="str">
        <f t="shared" si="357"/>
        <v>0</v>
      </c>
      <c r="AI300" s="165" t="str">
        <f t="shared" si="357"/>
        <v>0</v>
      </c>
      <c r="AJ300" s="164" t="str">
        <f t="shared" si="357"/>
        <v>0</v>
      </c>
      <c r="AK300" s="164" t="str">
        <f t="shared" si="357"/>
        <v>0</v>
      </c>
      <c r="AL300" s="289" t="str">
        <f t="shared" si="357"/>
        <v>0</v>
      </c>
      <c r="AM300" s="165" t="str">
        <f t="shared" si="357"/>
        <v>0</v>
      </c>
      <c r="AN300" s="230" t="str">
        <f t="shared" si="358"/>
        <v>0</v>
      </c>
      <c r="AO300" s="230" t="str">
        <f t="shared" si="358"/>
        <v>0</v>
      </c>
      <c r="AP300" s="230" t="str">
        <f t="shared" si="358"/>
        <v>0</v>
      </c>
      <c r="AQ300" s="231" t="str">
        <f t="shared" si="358"/>
        <v>0</v>
      </c>
      <c r="AR300" s="230" t="str">
        <f t="shared" si="358"/>
        <v>0</v>
      </c>
      <c r="AS300" s="230" t="str">
        <f t="shared" si="358"/>
        <v>0</v>
      </c>
      <c r="AT300" s="230" t="str">
        <f t="shared" si="358"/>
        <v>0</v>
      </c>
      <c r="AU300" s="231" t="str">
        <f t="shared" si="358"/>
        <v>0</v>
      </c>
      <c r="AV300" s="230" t="str">
        <f t="shared" si="359"/>
        <v>0</v>
      </c>
      <c r="AW300" s="232" t="str">
        <f t="shared" si="359"/>
        <v>0</v>
      </c>
      <c r="AX300" s="232" t="str">
        <f t="shared" si="359"/>
        <v>0</v>
      </c>
      <c r="AY300" s="233" t="str">
        <f t="shared" si="359"/>
        <v>0</v>
      </c>
      <c r="AZ300" s="232" t="str">
        <f t="shared" si="359"/>
        <v>0</v>
      </c>
      <c r="BA300" s="232" t="str">
        <f t="shared" si="359"/>
        <v>0</v>
      </c>
      <c r="BB300" s="232" t="str">
        <f t="shared" si="359"/>
        <v>0</v>
      </c>
      <c r="BC300" s="233" t="str">
        <f t="shared" si="359"/>
        <v>1</v>
      </c>
      <c r="BD300" s="168" t="str">
        <f t="shared" si="360"/>
        <v>0</v>
      </c>
      <c r="BE300" s="168" t="str">
        <f t="shared" si="360"/>
        <v>0</v>
      </c>
      <c r="BF300" s="168" t="str">
        <f t="shared" si="360"/>
        <v>0</v>
      </c>
      <c r="BG300" s="169" t="str">
        <f t="shared" si="360"/>
        <v>0</v>
      </c>
      <c r="BH300" s="168" t="str">
        <f t="shared" si="360"/>
        <v>0</v>
      </c>
      <c r="BI300" s="168" t="str">
        <f t="shared" si="360"/>
        <v>0</v>
      </c>
      <c r="BJ300" s="168" t="str">
        <f t="shared" si="360"/>
        <v>0</v>
      </c>
      <c r="BK300" s="169" t="str">
        <f t="shared" si="360"/>
        <v>1</v>
      </c>
      <c r="BL300" s="168" t="str">
        <f t="shared" si="361"/>
        <v>0</v>
      </c>
      <c r="BM300" s="168" t="str">
        <f t="shared" si="361"/>
        <v>0</v>
      </c>
      <c r="BN300" s="168" t="str">
        <f t="shared" si="361"/>
        <v>0</v>
      </c>
      <c r="BO300" s="169" t="str">
        <f t="shared" si="361"/>
        <v>0</v>
      </c>
      <c r="BP300" s="168" t="str">
        <f t="shared" si="361"/>
        <v>0</v>
      </c>
      <c r="BQ300" s="168" t="str">
        <f t="shared" si="361"/>
        <v>1</v>
      </c>
      <c r="BR300" s="168" t="str">
        <f t="shared" si="361"/>
        <v>1</v>
      </c>
      <c r="BS300" s="169" t="str">
        <f t="shared" si="361"/>
        <v>0</v>
      </c>
      <c r="BT300" s="302" t="str">
        <f t="shared" si="362"/>
        <v>1</v>
      </c>
      <c r="BU300" s="302" t="str">
        <f t="shared" si="362"/>
        <v>0</v>
      </c>
      <c r="BV300" s="302" t="str">
        <f t="shared" si="362"/>
        <v>1</v>
      </c>
      <c r="BW300" s="303" t="str">
        <f t="shared" si="362"/>
        <v>1</v>
      </c>
      <c r="BX300" s="302" t="str">
        <f t="shared" si="362"/>
        <v>1</v>
      </c>
      <c r="BY300" s="302" t="str">
        <f t="shared" si="362"/>
        <v>1</v>
      </c>
      <c r="BZ300" s="302" t="str">
        <f t="shared" si="362"/>
        <v>1</v>
      </c>
      <c r="CA300" s="303" t="str">
        <f t="shared" si="362"/>
        <v>1</v>
      </c>
      <c r="CB300" s="164" t="str">
        <f t="shared" si="363"/>
        <v>0</v>
      </c>
      <c r="CC300" s="289" t="str">
        <f t="shared" si="363"/>
        <v>1</v>
      </c>
      <c r="CD300" s="340" t="str">
        <f t="shared" si="363"/>
        <v>0</v>
      </c>
      <c r="CE300" s="341" t="str">
        <f t="shared" si="363"/>
        <v>0</v>
      </c>
      <c r="CF300" s="340" t="str">
        <f t="shared" si="363"/>
        <v>0</v>
      </c>
      <c r="CG300" s="340" t="str">
        <f t="shared" si="363"/>
        <v>0</v>
      </c>
      <c r="CH300" s="340" t="str">
        <f t="shared" si="363"/>
        <v>0</v>
      </c>
      <c r="CI300" s="341" t="str">
        <f t="shared" si="363"/>
        <v>0</v>
      </c>
      <c r="CL300" s="32" t="str">
        <f t="shared" si="353"/>
        <v>9C1B</v>
      </c>
      <c r="CM300" s="285">
        <f t="shared" si="321"/>
        <v>256</v>
      </c>
      <c r="CN300" s="285">
        <f t="shared" si="322"/>
        <v>266</v>
      </c>
      <c r="CO300" s="142">
        <f t="shared" si="323"/>
        <v>63.7</v>
      </c>
      <c r="CP300" s="142">
        <f t="shared" si="324"/>
        <v>17.611111111111111</v>
      </c>
      <c r="CQ300" s="154">
        <f t="shared" si="354"/>
        <v>0</v>
      </c>
      <c r="CS300" s="170">
        <f t="shared" si="325"/>
        <v>9</v>
      </c>
      <c r="CT300" s="23">
        <f t="shared" si="326"/>
        <v>12</v>
      </c>
      <c r="CU300" s="171">
        <f t="shared" si="327"/>
        <v>1</v>
      </c>
      <c r="CV300" s="23">
        <f t="shared" si="328"/>
        <v>11</v>
      </c>
      <c r="CW300" s="172">
        <f t="shared" si="329"/>
        <v>0</v>
      </c>
      <c r="CX300" s="24">
        <f t="shared" si="330"/>
        <v>0</v>
      </c>
      <c r="CY300" s="267">
        <f t="shared" si="331"/>
        <v>0</v>
      </c>
      <c r="CZ300" s="268">
        <f t="shared" si="332"/>
        <v>0</v>
      </c>
      <c r="DA300" s="267">
        <f t="shared" si="333"/>
        <v>0</v>
      </c>
      <c r="DB300" s="268">
        <f t="shared" si="334"/>
        <v>1</v>
      </c>
      <c r="DC300" s="173">
        <f t="shared" si="335"/>
        <v>0</v>
      </c>
      <c r="DD300" s="26">
        <f t="shared" si="336"/>
        <v>1</v>
      </c>
      <c r="DE300" s="173">
        <f t="shared" si="337"/>
        <v>0</v>
      </c>
      <c r="DF300" s="26">
        <f t="shared" si="338"/>
        <v>6</v>
      </c>
      <c r="DG300" s="326">
        <f t="shared" si="339"/>
        <v>11</v>
      </c>
      <c r="DH300" s="327">
        <f t="shared" si="340"/>
        <v>15</v>
      </c>
      <c r="DI300" s="172">
        <f t="shared" si="341"/>
        <v>4</v>
      </c>
      <c r="DJ300" s="24">
        <f t="shared" si="342"/>
        <v>0</v>
      </c>
      <c r="DK300" s="172"/>
      <c r="DL300" s="19">
        <f t="shared" si="343"/>
        <v>156</v>
      </c>
      <c r="DM300" s="19">
        <f t="shared" si="344"/>
        <v>27</v>
      </c>
      <c r="DN300" s="174">
        <f t="shared" si="345"/>
        <v>0</v>
      </c>
      <c r="DO300" s="278">
        <f t="shared" si="346"/>
        <v>0</v>
      </c>
      <c r="DP300" s="278">
        <f t="shared" si="347"/>
        <v>1</v>
      </c>
      <c r="DQ300" s="20">
        <f t="shared" si="348"/>
        <v>1</v>
      </c>
      <c r="DR300" s="20">
        <f t="shared" si="349"/>
        <v>6</v>
      </c>
      <c r="DS300" s="337">
        <f t="shared" si="350"/>
        <v>191</v>
      </c>
      <c r="DT300" s="174">
        <f t="shared" si="351"/>
        <v>64</v>
      </c>
      <c r="DU300" s="172">
        <f t="shared" si="352"/>
        <v>191</v>
      </c>
    </row>
    <row r="301" spans="1:125">
      <c r="A301" s="408" t="s">
        <v>856</v>
      </c>
      <c r="B301" s="408" t="s">
        <v>857</v>
      </c>
      <c r="C301" s="154">
        <f t="shared" si="299"/>
        <v>17</v>
      </c>
      <c r="D301" s="167">
        <f t="shared" si="300"/>
        <v>68</v>
      </c>
      <c r="E301" s="166" t="str">
        <f t="shared" si="301"/>
        <v>9C</v>
      </c>
      <c r="F301" s="367" t="str">
        <f t="shared" si="302"/>
        <v>1B</v>
      </c>
      <c r="G301" s="367" t="str">
        <f t="shared" si="303"/>
        <v>04</v>
      </c>
      <c r="H301" s="367" t="str">
        <f t="shared" si="304"/>
        <v>00</v>
      </c>
      <c r="I301" s="367" t="str">
        <f t="shared" si="305"/>
        <v>01</v>
      </c>
      <c r="J301" s="367" t="str">
        <f t="shared" si="306"/>
        <v>FE</v>
      </c>
      <c r="K301" s="367" t="str">
        <f t="shared" si="307"/>
        <v>05</v>
      </c>
      <c r="L301" s="367" t="str">
        <f t="shared" si="308"/>
        <v>BF</v>
      </c>
      <c r="M301" s="367" t="str">
        <f t="shared" si="309"/>
        <v>4</v>
      </c>
      <c r="N301" s="367" t="str">
        <f t="shared" si="310"/>
        <v/>
      </c>
      <c r="O301" s="156" t="str">
        <f t="shared" si="311"/>
        <v/>
      </c>
      <c r="P301" s="157" t="str">
        <f t="shared" si="355"/>
        <v>1</v>
      </c>
      <c r="Q301" s="158" t="str">
        <f t="shared" si="355"/>
        <v>0</v>
      </c>
      <c r="R301" s="158" t="str">
        <f t="shared" si="355"/>
        <v>0</v>
      </c>
      <c r="S301" s="159" t="str">
        <f t="shared" si="355"/>
        <v>1</v>
      </c>
      <c r="T301" s="158" t="str">
        <f t="shared" si="355"/>
        <v>1</v>
      </c>
      <c r="U301" s="158" t="str">
        <f t="shared" si="355"/>
        <v>1</v>
      </c>
      <c r="V301" s="158" t="str">
        <f t="shared" si="355"/>
        <v>0</v>
      </c>
      <c r="W301" s="159" t="str">
        <f t="shared" si="355"/>
        <v>0</v>
      </c>
      <c r="X301" s="158" t="str">
        <f t="shared" si="356"/>
        <v>0</v>
      </c>
      <c r="Y301" s="158" t="str">
        <f t="shared" si="356"/>
        <v>0</v>
      </c>
      <c r="Z301" s="158" t="str">
        <f t="shared" si="356"/>
        <v>0</v>
      </c>
      <c r="AA301" s="159" t="str">
        <f t="shared" si="356"/>
        <v>1</v>
      </c>
      <c r="AB301" s="161" t="str">
        <f t="shared" si="356"/>
        <v>1</v>
      </c>
      <c r="AC301" s="161" t="str">
        <f t="shared" si="356"/>
        <v>0</v>
      </c>
      <c r="AD301" s="158" t="str">
        <f t="shared" si="356"/>
        <v>1</v>
      </c>
      <c r="AE301" s="159" t="str">
        <f t="shared" si="356"/>
        <v>1</v>
      </c>
      <c r="AF301" s="367" t="str">
        <f t="shared" si="357"/>
        <v>0</v>
      </c>
      <c r="AG301" s="162" t="str">
        <f t="shared" si="357"/>
        <v>0</v>
      </c>
      <c r="AH301" s="163" t="str">
        <f t="shared" si="357"/>
        <v>0</v>
      </c>
      <c r="AI301" s="165" t="str">
        <f t="shared" si="357"/>
        <v>0</v>
      </c>
      <c r="AJ301" s="164" t="str">
        <f t="shared" si="357"/>
        <v>0</v>
      </c>
      <c r="AK301" s="164" t="str">
        <f t="shared" si="357"/>
        <v>1</v>
      </c>
      <c r="AL301" s="289" t="str">
        <f t="shared" si="357"/>
        <v>0</v>
      </c>
      <c r="AM301" s="165" t="str">
        <f t="shared" si="357"/>
        <v>0</v>
      </c>
      <c r="AN301" s="230" t="str">
        <f t="shared" si="358"/>
        <v>0</v>
      </c>
      <c r="AO301" s="230" t="str">
        <f t="shared" si="358"/>
        <v>0</v>
      </c>
      <c r="AP301" s="230" t="str">
        <f t="shared" si="358"/>
        <v>0</v>
      </c>
      <c r="AQ301" s="231" t="str">
        <f t="shared" si="358"/>
        <v>0</v>
      </c>
      <c r="AR301" s="230" t="str">
        <f t="shared" si="358"/>
        <v>0</v>
      </c>
      <c r="AS301" s="230" t="str">
        <f t="shared" si="358"/>
        <v>0</v>
      </c>
      <c r="AT301" s="230" t="str">
        <f t="shared" si="358"/>
        <v>0</v>
      </c>
      <c r="AU301" s="231" t="str">
        <f t="shared" si="358"/>
        <v>0</v>
      </c>
      <c r="AV301" s="230" t="str">
        <f t="shared" si="359"/>
        <v>0</v>
      </c>
      <c r="AW301" s="232" t="str">
        <f t="shared" si="359"/>
        <v>0</v>
      </c>
      <c r="AX301" s="232" t="str">
        <f t="shared" si="359"/>
        <v>0</v>
      </c>
      <c r="AY301" s="233" t="str">
        <f t="shared" si="359"/>
        <v>0</v>
      </c>
      <c r="AZ301" s="232" t="str">
        <f t="shared" si="359"/>
        <v>0</v>
      </c>
      <c r="BA301" s="232" t="str">
        <f t="shared" si="359"/>
        <v>0</v>
      </c>
      <c r="BB301" s="232" t="str">
        <f t="shared" si="359"/>
        <v>0</v>
      </c>
      <c r="BC301" s="233" t="str">
        <f t="shared" si="359"/>
        <v>1</v>
      </c>
      <c r="BD301" s="168" t="str">
        <f t="shared" si="360"/>
        <v>1</v>
      </c>
      <c r="BE301" s="168" t="str">
        <f t="shared" si="360"/>
        <v>1</v>
      </c>
      <c r="BF301" s="168" t="str">
        <f t="shared" si="360"/>
        <v>1</v>
      </c>
      <c r="BG301" s="169" t="str">
        <f t="shared" si="360"/>
        <v>1</v>
      </c>
      <c r="BH301" s="168" t="str">
        <f t="shared" si="360"/>
        <v>1</v>
      </c>
      <c r="BI301" s="168" t="str">
        <f t="shared" si="360"/>
        <v>1</v>
      </c>
      <c r="BJ301" s="168" t="str">
        <f t="shared" si="360"/>
        <v>1</v>
      </c>
      <c r="BK301" s="169" t="str">
        <f t="shared" si="360"/>
        <v>0</v>
      </c>
      <c r="BL301" s="168" t="str">
        <f t="shared" si="361"/>
        <v>0</v>
      </c>
      <c r="BM301" s="168" t="str">
        <f t="shared" si="361"/>
        <v>0</v>
      </c>
      <c r="BN301" s="168" t="str">
        <f t="shared" si="361"/>
        <v>0</v>
      </c>
      <c r="BO301" s="169" t="str">
        <f t="shared" si="361"/>
        <v>0</v>
      </c>
      <c r="BP301" s="168" t="str">
        <f t="shared" si="361"/>
        <v>0</v>
      </c>
      <c r="BQ301" s="168" t="str">
        <f t="shared" si="361"/>
        <v>1</v>
      </c>
      <c r="BR301" s="168" t="str">
        <f t="shared" si="361"/>
        <v>0</v>
      </c>
      <c r="BS301" s="169" t="str">
        <f t="shared" si="361"/>
        <v>1</v>
      </c>
      <c r="BT301" s="302" t="str">
        <f t="shared" si="362"/>
        <v>1</v>
      </c>
      <c r="BU301" s="302" t="str">
        <f t="shared" si="362"/>
        <v>0</v>
      </c>
      <c r="BV301" s="302" t="str">
        <f t="shared" si="362"/>
        <v>1</v>
      </c>
      <c r="BW301" s="303" t="str">
        <f t="shared" si="362"/>
        <v>1</v>
      </c>
      <c r="BX301" s="302" t="str">
        <f t="shared" si="362"/>
        <v>1</v>
      </c>
      <c r="BY301" s="302" t="str">
        <f t="shared" si="362"/>
        <v>1</v>
      </c>
      <c r="BZ301" s="302" t="str">
        <f t="shared" si="362"/>
        <v>1</v>
      </c>
      <c r="CA301" s="303" t="str">
        <f t="shared" si="362"/>
        <v>1</v>
      </c>
      <c r="CB301" s="164" t="str">
        <f t="shared" si="363"/>
        <v>0</v>
      </c>
      <c r="CC301" s="289" t="str">
        <f t="shared" si="363"/>
        <v>1</v>
      </c>
      <c r="CD301" s="340" t="str">
        <f t="shared" si="363"/>
        <v>0</v>
      </c>
      <c r="CE301" s="341" t="str">
        <f t="shared" si="363"/>
        <v>0</v>
      </c>
      <c r="CF301" s="340" t="str">
        <f t="shared" si="363"/>
        <v>0</v>
      </c>
      <c r="CG301" s="340" t="str">
        <f t="shared" si="363"/>
        <v>0</v>
      </c>
      <c r="CH301" s="340" t="str">
        <f t="shared" si="363"/>
        <v>0</v>
      </c>
      <c r="CI301" s="341" t="str">
        <f t="shared" si="363"/>
        <v>0</v>
      </c>
      <c r="CL301" s="32" t="str">
        <f t="shared" si="353"/>
        <v>9C1B</v>
      </c>
      <c r="CM301" s="285">
        <f t="shared" si="321"/>
        <v>256</v>
      </c>
      <c r="CN301" s="285">
        <f t="shared" si="322"/>
        <v>266</v>
      </c>
      <c r="CO301" s="142">
        <f t="shared" si="323"/>
        <v>63.4</v>
      </c>
      <c r="CP301" s="142">
        <f t="shared" si="324"/>
        <v>17.444444444444443</v>
      </c>
      <c r="CQ301" s="154">
        <f t="shared" si="354"/>
        <v>2</v>
      </c>
      <c r="CS301" s="170">
        <f t="shared" si="325"/>
        <v>9</v>
      </c>
      <c r="CT301" s="23">
        <f t="shared" si="326"/>
        <v>12</v>
      </c>
      <c r="CU301" s="171">
        <f t="shared" si="327"/>
        <v>1</v>
      </c>
      <c r="CV301" s="23">
        <f t="shared" si="328"/>
        <v>11</v>
      </c>
      <c r="CW301" s="172">
        <f t="shared" si="329"/>
        <v>0</v>
      </c>
      <c r="CX301" s="24">
        <f t="shared" si="330"/>
        <v>4</v>
      </c>
      <c r="CY301" s="267">
        <f t="shared" si="331"/>
        <v>0</v>
      </c>
      <c r="CZ301" s="268">
        <f t="shared" si="332"/>
        <v>0</v>
      </c>
      <c r="DA301" s="267">
        <f t="shared" si="333"/>
        <v>0</v>
      </c>
      <c r="DB301" s="268">
        <f t="shared" si="334"/>
        <v>1</v>
      </c>
      <c r="DC301" s="173">
        <f t="shared" si="335"/>
        <v>15</v>
      </c>
      <c r="DD301" s="26">
        <f t="shared" si="336"/>
        <v>14</v>
      </c>
      <c r="DE301" s="173">
        <f t="shared" si="337"/>
        <v>0</v>
      </c>
      <c r="DF301" s="26">
        <f t="shared" si="338"/>
        <v>5</v>
      </c>
      <c r="DG301" s="326">
        <f t="shared" si="339"/>
        <v>11</v>
      </c>
      <c r="DH301" s="327">
        <f t="shared" si="340"/>
        <v>15</v>
      </c>
      <c r="DI301" s="172">
        <f t="shared" si="341"/>
        <v>4</v>
      </c>
      <c r="DJ301" s="24">
        <f t="shared" si="342"/>
        <v>0</v>
      </c>
      <c r="DK301" s="172"/>
      <c r="DL301" s="19">
        <f t="shared" si="343"/>
        <v>156</v>
      </c>
      <c r="DM301" s="19">
        <f t="shared" si="344"/>
        <v>27</v>
      </c>
      <c r="DN301" s="174">
        <f t="shared" si="345"/>
        <v>4</v>
      </c>
      <c r="DO301" s="278">
        <f t="shared" si="346"/>
        <v>0</v>
      </c>
      <c r="DP301" s="278">
        <f t="shared" si="347"/>
        <v>1</v>
      </c>
      <c r="DQ301" s="20">
        <f t="shared" si="348"/>
        <v>254</v>
      </c>
      <c r="DR301" s="20">
        <f t="shared" si="349"/>
        <v>5</v>
      </c>
      <c r="DS301" s="337">
        <f t="shared" si="350"/>
        <v>191</v>
      </c>
      <c r="DT301" s="174">
        <f t="shared" si="351"/>
        <v>64</v>
      </c>
      <c r="DU301" s="172">
        <f t="shared" si="352"/>
        <v>191</v>
      </c>
    </row>
    <row r="302" spans="1:125">
      <c r="A302" s="408" t="s">
        <v>858</v>
      </c>
      <c r="B302" s="408" t="s">
        <v>859</v>
      </c>
      <c r="C302" s="154">
        <f t="shared" si="299"/>
        <v>17</v>
      </c>
      <c r="D302" s="167">
        <f t="shared" si="300"/>
        <v>68</v>
      </c>
      <c r="E302" s="166" t="str">
        <f t="shared" si="301"/>
        <v>9C</v>
      </c>
      <c r="F302" s="367" t="str">
        <f t="shared" si="302"/>
        <v>1B</v>
      </c>
      <c r="G302" s="367" t="str">
        <f t="shared" si="303"/>
        <v>06</v>
      </c>
      <c r="H302" s="367" t="str">
        <f t="shared" si="304"/>
        <v>00</v>
      </c>
      <c r="I302" s="367" t="str">
        <f t="shared" si="305"/>
        <v>01</v>
      </c>
      <c r="J302" s="367" t="str">
        <f t="shared" si="306"/>
        <v>FC</v>
      </c>
      <c r="K302" s="367" t="str">
        <f t="shared" si="307"/>
        <v>05</v>
      </c>
      <c r="L302" s="367" t="str">
        <f t="shared" si="308"/>
        <v>BF</v>
      </c>
      <c r="M302" s="367" t="str">
        <f t="shared" si="309"/>
        <v>4</v>
      </c>
      <c r="N302" s="367" t="str">
        <f t="shared" si="310"/>
        <v/>
      </c>
      <c r="O302" s="156" t="str">
        <f t="shared" si="311"/>
        <v/>
      </c>
      <c r="P302" s="157" t="str">
        <f t="shared" si="355"/>
        <v>1</v>
      </c>
      <c r="Q302" s="158" t="str">
        <f t="shared" si="355"/>
        <v>0</v>
      </c>
      <c r="R302" s="158" t="str">
        <f t="shared" si="355"/>
        <v>0</v>
      </c>
      <c r="S302" s="159" t="str">
        <f t="shared" si="355"/>
        <v>1</v>
      </c>
      <c r="T302" s="158" t="str">
        <f t="shared" si="355"/>
        <v>1</v>
      </c>
      <c r="U302" s="158" t="str">
        <f t="shared" si="355"/>
        <v>1</v>
      </c>
      <c r="V302" s="158" t="str">
        <f t="shared" si="355"/>
        <v>0</v>
      </c>
      <c r="W302" s="159" t="str">
        <f t="shared" si="355"/>
        <v>0</v>
      </c>
      <c r="X302" s="158" t="str">
        <f t="shared" si="356"/>
        <v>0</v>
      </c>
      <c r="Y302" s="158" t="str">
        <f t="shared" si="356"/>
        <v>0</v>
      </c>
      <c r="Z302" s="158" t="str">
        <f t="shared" si="356"/>
        <v>0</v>
      </c>
      <c r="AA302" s="159" t="str">
        <f t="shared" si="356"/>
        <v>1</v>
      </c>
      <c r="AB302" s="161" t="str">
        <f t="shared" si="356"/>
        <v>1</v>
      </c>
      <c r="AC302" s="161" t="str">
        <f t="shared" si="356"/>
        <v>0</v>
      </c>
      <c r="AD302" s="158" t="str">
        <f t="shared" si="356"/>
        <v>1</v>
      </c>
      <c r="AE302" s="159" t="str">
        <f t="shared" si="356"/>
        <v>1</v>
      </c>
      <c r="AF302" s="367" t="str">
        <f t="shared" si="357"/>
        <v>0</v>
      </c>
      <c r="AG302" s="162" t="str">
        <f t="shared" si="357"/>
        <v>0</v>
      </c>
      <c r="AH302" s="163" t="str">
        <f t="shared" si="357"/>
        <v>0</v>
      </c>
      <c r="AI302" s="165" t="str">
        <f t="shared" si="357"/>
        <v>0</v>
      </c>
      <c r="AJ302" s="164" t="str">
        <f t="shared" si="357"/>
        <v>0</v>
      </c>
      <c r="AK302" s="164" t="str">
        <f t="shared" si="357"/>
        <v>1</v>
      </c>
      <c r="AL302" s="289" t="str">
        <f t="shared" si="357"/>
        <v>1</v>
      </c>
      <c r="AM302" s="165" t="str">
        <f t="shared" si="357"/>
        <v>0</v>
      </c>
      <c r="AN302" s="230" t="str">
        <f t="shared" si="358"/>
        <v>0</v>
      </c>
      <c r="AO302" s="230" t="str">
        <f t="shared" si="358"/>
        <v>0</v>
      </c>
      <c r="AP302" s="230" t="str">
        <f t="shared" si="358"/>
        <v>0</v>
      </c>
      <c r="AQ302" s="231" t="str">
        <f t="shared" si="358"/>
        <v>0</v>
      </c>
      <c r="AR302" s="230" t="str">
        <f t="shared" si="358"/>
        <v>0</v>
      </c>
      <c r="AS302" s="230" t="str">
        <f t="shared" si="358"/>
        <v>0</v>
      </c>
      <c r="AT302" s="230" t="str">
        <f t="shared" si="358"/>
        <v>0</v>
      </c>
      <c r="AU302" s="231" t="str">
        <f t="shared" si="358"/>
        <v>0</v>
      </c>
      <c r="AV302" s="230" t="str">
        <f t="shared" si="359"/>
        <v>0</v>
      </c>
      <c r="AW302" s="232" t="str">
        <f t="shared" si="359"/>
        <v>0</v>
      </c>
      <c r="AX302" s="232" t="str">
        <f t="shared" si="359"/>
        <v>0</v>
      </c>
      <c r="AY302" s="233" t="str">
        <f t="shared" si="359"/>
        <v>0</v>
      </c>
      <c r="AZ302" s="232" t="str">
        <f t="shared" si="359"/>
        <v>0</v>
      </c>
      <c r="BA302" s="232" t="str">
        <f t="shared" si="359"/>
        <v>0</v>
      </c>
      <c r="BB302" s="232" t="str">
        <f t="shared" si="359"/>
        <v>0</v>
      </c>
      <c r="BC302" s="233" t="str">
        <f t="shared" si="359"/>
        <v>1</v>
      </c>
      <c r="BD302" s="168" t="str">
        <f t="shared" si="360"/>
        <v>1</v>
      </c>
      <c r="BE302" s="168" t="str">
        <f t="shared" si="360"/>
        <v>1</v>
      </c>
      <c r="BF302" s="168" t="str">
        <f t="shared" si="360"/>
        <v>1</v>
      </c>
      <c r="BG302" s="169" t="str">
        <f t="shared" si="360"/>
        <v>1</v>
      </c>
      <c r="BH302" s="168" t="str">
        <f t="shared" si="360"/>
        <v>1</v>
      </c>
      <c r="BI302" s="168" t="str">
        <f t="shared" si="360"/>
        <v>1</v>
      </c>
      <c r="BJ302" s="168" t="str">
        <f t="shared" si="360"/>
        <v>0</v>
      </c>
      <c r="BK302" s="169" t="str">
        <f t="shared" si="360"/>
        <v>0</v>
      </c>
      <c r="BL302" s="168" t="str">
        <f t="shared" si="361"/>
        <v>0</v>
      </c>
      <c r="BM302" s="168" t="str">
        <f t="shared" si="361"/>
        <v>0</v>
      </c>
      <c r="BN302" s="168" t="str">
        <f t="shared" si="361"/>
        <v>0</v>
      </c>
      <c r="BO302" s="169" t="str">
        <f t="shared" si="361"/>
        <v>0</v>
      </c>
      <c r="BP302" s="168" t="str">
        <f t="shared" si="361"/>
        <v>0</v>
      </c>
      <c r="BQ302" s="168" t="str">
        <f t="shared" si="361"/>
        <v>1</v>
      </c>
      <c r="BR302" s="168" t="str">
        <f t="shared" si="361"/>
        <v>0</v>
      </c>
      <c r="BS302" s="169" t="str">
        <f t="shared" si="361"/>
        <v>1</v>
      </c>
      <c r="BT302" s="302" t="str">
        <f t="shared" si="362"/>
        <v>1</v>
      </c>
      <c r="BU302" s="302" t="str">
        <f t="shared" si="362"/>
        <v>0</v>
      </c>
      <c r="BV302" s="302" t="str">
        <f t="shared" si="362"/>
        <v>1</v>
      </c>
      <c r="BW302" s="303" t="str">
        <f t="shared" si="362"/>
        <v>1</v>
      </c>
      <c r="BX302" s="302" t="str">
        <f t="shared" si="362"/>
        <v>1</v>
      </c>
      <c r="BY302" s="302" t="str">
        <f t="shared" si="362"/>
        <v>1</v>
      </c>
      <c r="BZ302" s="302" t="str">
        <f t="shared" si="362"/>
        <v>1</v>
      </c>
      <c r="CA302" s="303" t="str">
        <f t="shared" si="362"/>
        <v>1</v>
      </c>
      <c r="CB302" s="164" t="str">
        <f t="shared" si="363"/>
        <v>0</v>
      </c>
      <c r="CC302" s="289" t="str">
        <f t="shared" si="363"/>
        <v>1</v>
      </c>
      <c r="CD302" s="340" t="str">
        <f t="shared" si="363"/>
        <v>0</v>
      </c>
      <c r="CE302" s="341" t="str">
        <f t="shared" si="363"/>
        <v>0</v>
      </c>
      <c r="CF302" s="340" t="str">
        <f t="shared" si="363"/>
        <v>0</v>
      </c>
      <c r="CG302" s="340" t="str">
        <f t="shared" si="363"/>
        <v>0</v>
      </c>
      <c r="CH302" s="340" t="str">
        <f t="shared" si="363"/>
        <v>0</v>
      </c>
      <c r="CI302" s="341" t="str">
        <f t="shared" si="363"/>
        <v>0</v>
      </c>
      <c r="CL302" s="32" t="str">
        <f t="shared" si="353"/>
        <v>9C1B</v>
      </c>
      <c r="CM302" s="285">
        <f t="shared" si="321"/>
        <v>256</v>
      </c>
      <c r="CN302" s="285">
        <f t="shared" si="322"/>
        <v>266</v>
      </c>
      <c r="CO302" s="142">
        <f t="shared" si="323"/>
        <v>63.2</v>
      </c>
      <c r="CP302" s="142">
        <f t="shared" si="324"/>
        <v>17.333333333333332</v>
      </c>
      <c r="CQ302" s="154">
        <f t="shared" si="354"/>
        <v>3</v>
      </c>
      <c r="CS302" s="170">
        <f t="shared" si="325"/>
        <v>9</v>
      </c>
      <c r="CT302" s="23">
        <f t="shared" si="326"/>
        <v>12</v>
      </c>
      <c r="CU302" s="171">
        <f t="shared" si="327"/>
        <v>1</v>
      </c>
      <c r="CV302" s="23">
        <f t="shared" si="328"/>
        <v>11</v>
      </c>
      <c r="CW302" s="172">
        <f t="shared" si="329"/>
        <v>0</v>
      </c>
      <c r="CX302" s="24">
        <f t="shared" si="330"/>
        <v>6</v>
      </c>
      <c r="CY302" s="267">
        <f t="shared" si="331"/>
        <v>0</v>
      </c>
      <c r="CZ302" s="268">
        <f t="shared" si="332"/>
        <v>0</v>
      </c>
      <c r="DA302" s="267">
        <f t="shared" si="333"/>
        <v>0</v>
      </c>
      <c r="DB302" s="268">
        <f t="shared" si="334"/>
        <v>1</v>
      </c>
      <c r="DC302" s="173">
        <f t="shared" si="335"/>
        <v>15</v>
      </c>
      <c r="DD302" s="26">
        <f t="shared" si="336"/>
        <v>12</v>
      </c>
      <c r="DE302" s="173">
        <f t="shared" si="337"/>
        <v>0</v>
      </c>
      <c r="DF302" s="26">
        <f t="shared" si="338"/>
        <v>5</v>
      </c>
      <c r="DG302" s="326">
        <f t="shared" si="339"/>
        <v>11</v>
      </c>
      <c r="DH302" s="327">
        <f t="shared" si="340"/>
        <v>15</v>
      </c>
      <c r="DI302" s="172">
        <f t="shared" si="341"/>
        <v>4</v>
      </c>
      <c r="DJ302" s="24">
        <f t="shared" si="342"/>
        <v>0</v>
      </c>
      <c r="DK302" s="172"/>
      <c r="DL302" s="19">
        <f t="shared" si="343"/>
        <v>156</v>
      </c>
      <c r="DM302" s="19">
        <f t="shared" si="344"/>
        <v>27</v>
      </c>
      <c r="DN302" s="174">
        <f t="shared" si="345"/>
        <v>6</v>
      </c>
      <c r="DO302" s="278">
        <f t="shared" si="346"/>
        <v>0</v>
      </c>
      <c r="DP302" s="278">
        <f t="shared" si="347"/>
        <v>1</v>
      </c>
      <c r="DQ302" s="20">
        <f t="shared" si="348"/>
        <v>252</v>
      </c>
      <c r="DR302" s="20">
        <f t="shared" si="349"/>
        <v>5</v>
      </c>
      <c r="DS302" s="337">
        <f t="shared" si="350"/>
        <v>191</v>
      </c>
      <c r="DT302" s="174">
        <f t="shared" si="351"/>
        <v>64</v>
      </c>
      <c r="DU302" s="172">
        <f t="shared" si="352"/>
        <v>191</v>
      </c>
    </row>
    <row r="303" spans="1:125">
      <c r="A303" s="408" t="s">
        <v>860</v>
      </c>
      <c r="B303" s="408" t="s">
        <v>861</v>
      </c>
      <c r="C303" s="154">
        <f t="shared" si="299"/>
        <v>17</v>
      </c>
      <c r="D303" s="167">
        <f t="shared" si="300"/>
        <v>68</v>
      </c>
      <c r="E303" s="166" t="str">
        <f t="shared" si="301"/>
        <v>9C</v>
      </c>
      <c r="F303" s="367" t="str">
        <f t="shared" si="302"/>
        <v>1B</v>
      </c>
      <c r="G303" s="367" t="str">
        <f t="shared" si="303"/>
        <v>0E</v>
      </c>
      <c r="H303" s="367" t="str">
        <f t="shared" si="304"/>
        <v>00</v>
      </c>
      <c r="I303" s="367" t="str">
        <f t="shared" si="305"/>
        <v>01</v>
      </c>
      <c r="J303" s="367" t="str">
        <f t="shared" si="306"/>
        <v>F8</v>
      </c>
      <c r="K303" s="367" t="str">
        <f t="shared" si="307"/>
        <v>05</v>
      </c>
      <c r="L303" s="367" t="str">
        <f t="shared" si="308"/>
        <v>C3</v>
      </c>
      <c r="M303" s="367" t="str">
        <f t="shared" si="309"/>
        <v>4</v>
      </c>
      <c r="N303" s="367" t="str">
        <f t="shared" si="310"/>
        <v/>
      </c>
      <c r="O303" s="156" t="str">
        <f t="shared" si="311"/>
        <v/>
      </c>
      <c r="P303" s="157" t="str">
        <f t="shared" si="355"/>
        <v>1</v>
      </c>
      <c r="Q303" s="158" t="str">
        <f t="shared" si="355"/>
        <v>0</v>
      </c>
      <c r="R303" s="158" t="str">
        <f t="shared" si="355"/>
        <v>0</v>
      </c>
      <c r="S303" s="159" t="str">
        <f t="shared" si="355"/>
        <v>1</v>
      </c>
      <c r="T303" s="158" t="str">
        <f t="shared" si="355"/>
        <v>1</v>
      </c>
      <c r="U303" s="158" t="str">
        <f t="shared" si="355"/>
        <v>1</v>
      </c>
      <c r="V303" s="158" t="str">
        <f t="shared" si="355"/>
        <v>0</v>
      </c>
      <c r="W303" s="159" t="str">
        <f t="shared" si="355"/>
        <v>0</v>
      </c>
      <c r="X303" s="158" t="str">
        <f t="shared" si="356"/>
        <v>0</v>
      </c>
      <c r="Y303" s="158" t="str">
        <f t="shared" si="356"/>
        <v>0</v>
      </c>
      <c r="Z303" s="158" t="str">
        <f t="shared" si="356"/>
        <v>0</v>
      </c>
      <c r="AA303" s="159" t="str">
        <f t="shared" si="356"/>
        <v>1</v>
      </c>
      <c r="AB303" s="161" t="str">
        <f t="shared" si="356"/>
        <v>1</v>
      </c>
      <c r="AC303" s="161" t="str">
        <f t="shared" si="356"/>
        <v>0</v>
      </c>
      <c r="AD303" s="158" t="str">
        <f t="shared" si="356"/>
        <v>1</v>
      </c>
      <c r="AE303" s="159" t="str">
        <f t="shared" si="356"/>
        <v>1</v>
      </c>
      <c r="AF303" s="367" t="str">
        <f t="shared" si="357"/>
        <v>0</v>
      </c>
      <c r="AG303" s="162" t="str">
        <f t="shared" si="357"/>
        <v>0</v>
      </c>
      <c r="AH303" s="163" t="str">
        <f t="shared" si="357"/>
        <v>0</v>
      </c>
      <c r="AI303" s="165" t="str">
        <f t="shared" si="357"/>
        <v>0</v>
      </c>
      <c r="AJ303" s="164" t="str">
        <f t="shared" si="357"/>
        <v>1</v>
      </c>
      <c r="AK303" s="164" t="str">
        <f t="shared" si="357"/>
        <v>1</v>
      </c>
      <c r="AL303" s="289" t="str">
        <f t="shared" si="357"/>
        <v>1</v>
      </c>
      <c r="AM303" s="165" t="str">
        <f t="shared" si="357"/>
        <v>0</v>
      </c>
      <c r="AN303" s="230" t="str">
        <f t="shared" si="358"/>
        <v>0</v>
      </c>
      <c r="AO303" s="230" t="str">
        <f t="shared" si="358"/>
        <v>0</v>
      </c>
      <c r="AP303" s="230" t="str">
        <f t="shared" si="358"/>
        <v>0</v>
      </c>
      <c r="AQ303" s="231" t="str">
        <f t="shared" si="358"/>
        <v>0</v>
      </c>
      <c r="AR303" s="230" t="str">
        <f t="shared" si="358"/>
        <v>0</v>
      </c>
      <c r="AS303" s="230" t="str">
        <f t="shared" si="358"/>
        <v>0</v>
      </c>
      <c r="AT303" s="230" t="str">
        <f t="shared" si="358"/>
        <v>0</v>
      </c>
      <c r="AU303" s="231" t="str">
        <f t="shared" si="358"/>
        <v>0</v>
      </c>
      <c r="AV303" s="230" t="str">
        <f t="shared" si="359"/>
        <v>0</v>
      </c>
      <c r="AW303" s="232" t="str">
        <f t="shared" si="359"/>
        <v>0</v>
      </c>
      <c r="AX303" s="232" t="str">
        <f t="shared" si="359"/>
        <v>0</v>
      </c>
      <c r="AY303" s="233" t="str">
        <f t="shared" si="359"/>
        <v>0</v>
      </c>
      <c r="AZ303" s="232" t="str">
        <f t="shared" si="359"/>
        <v>0</v>
      </c>
      <c r="BA303" s="232" t="str">
        <f t="shared" si="359"/>
        <v>0</v>
      </c>
      <c r="BB303" s="232" t="str">
        <f t="shared" si="359"/>
        <v>0</v>
      </c>
      <c r="BC303" s="233" t="str">
        <f t="shared" si="359"/>
        <v>1</v>
      </c>
      <c r="BD303" s="168" t="str">
        <f t="shared" si="360"/>
        <v>1</v>
      </c>
      <c r="BE303" s="168" t="str">
        <f t="shared" si="360"/>
        <v>1</v>
      </c>
      <c r="BF303" s="168" t="str">
        <f t="shared" si="360"/>
        <v>1</v>
      </c>
      <c r="BG303" s="169" t="str">
        <f t="shared" si="360"/>
        <v>1</v>
      </c>
      <c r="BH303" s="168" t="str">
        <f t="shared" si="360"/>
        <v>1</v>
      </c>
      <c r="BI303" s="168" t="str">
        <f t="shared" si="360"/>
        <v>0</v>
      </c>
      <c r="BJ303" s="168" t="str">
        <f t="shared" si="360"/>
        <v>0</v>
      </c>
      <c r="BK303" s="169" t="str">
        <f t="shared" si="360"/>
        <v>0</v>
      </c>
      <c r="BL303" s="168" t="str">
        <f t="shared" si="361"/>
        <v>0</v>
      </c>
      <c r="BM303" s="168" t="str">
        <f t="shared" si="361"/>
        <v>0</v>
      </c>
      <c r="BN303" s="168" t="str">
        <f t="shared" si="361"/>
        <v>0</v>
      </c>
      <c r="BO303" s="169" t="str">
        <f t="shared" si="361"/>
        <v>0</v>
      </c>
      <c r="BP303" s="168" t="str">
        <f t="shared" si="361"/>
        <v>0</v>
      </c>
      <c r="BQ303" s="168" t="str">
        <f t="shared" si="361"/>
        <v>1</v>
      </c>
      <c r="BR303" s="168" t="str">
        <f t="shared" si="361"/>
        <v>0</v>
      </c>
      <c r="BS303" s="169" t="str">
        <f t="shared" si="361"/>
        <v>1</v>
      </c>
      <c r="BT303" s="302" t="str">
        <f t="shared" si="362"/>
        <v>1</v>
      </c>
      <c r="BU303" s="302" t="str">
        <f t="shared" si="362"/>
        <v>1</v>
      </c>
      <c r="BV303" s="302" t="str">
        <f t="shared" si="362"/>
        <v>0</v>
      </c>
      <c r="BW303" s="303" t="str">
        <f t="shared" si="362"/>
        <v>0</v>
      </c>
      <c r="BX303" s="302" t="str">
        <f t="shared" si="362"/>
        <v>0</v>
      </c>
      <c r="BY303" s="302" t="str">
        <f t="shared" si="362"/>
        <v>0</v>
      </c>
      <c r="BZ303" s="302" t="str">
        <f t="shared" si="362"/>
        <v>1</v>
      </c>
      <c r="CA303" s="303" t="str">
        <f t="shared" si="362"/>
        <v>1</v>
      </c>
      <c r="CB303" s="164" t="str">
        <f t="shared" si="363"/>
        <v>0</v>
      </c>
      <c r="CC303" s="289" t="str">
        <f t="shared" si="363"/>
        <v>1</v>
      </c>
      <c r="CD303" s="340" t="str">
        <f t="shared" si="363"/>
        <v>0</v>
      </c>
      <c r="CE303" s="341" t="str">
        <f t="shared" si="363"/>
        <v>0</v>
      </c>
      <c r="CF303" s="340" t="str">
        <f t="shared" si="363"/>
        <v>0</v>
      </c>
      <c r="CG303" s="340" t="str">
        <f t="shared" si="363"/>
        <v>0</v>
      </c>
      <c r="CH303" s="340" t="str">
        <f t="shared" si="363"/>
        <v>0</v>
      </c>
      <c r="CI303" s="341" t="str">
        <f t="shared" si="363"/>
        <v>0</v>
      </c>
      <c r="CL303" s="32" t="str">
        <f t="shared" si="353"/>
        <v>9C1B</v>
      </c>
      <c r="CM303" s="285">
        <f t="shared" si="321"/>
        <v>256</v>
      </c>
      <c r="CN303" s="285">
        <f t="shared" si="322"/>
        <v>266</v>
      </c>
      <c r="CO303" s="142">
        <f t="shared" si="323"/>
        <v>62.8</v>
      </c>
      <c r="CP303" s="142">
        <f t="shared" si="324"/>
        <v>17.111111111111111</v>
      </c>
      <c r="CQ303" s="154">
        <f t="shared" si="354"/>
        <v>7</v>
      </c>
      <c r="CS303" s="170">
        <f t="shared" si="325"/>
        <v>9</v>
      </c>
      <c r="CT303" s="23">
        <f t="shared" si="326"/>
        <v>12</v>
      </c>
      <c r="CU303" s="171">
        <f t="shared" si="327"/>
        <v>1</v>
      </c>
      <c r="CV303" s="23">
        <f t="shared" si="328"/>
        <v>11</v>
      </c>
      <c r="CW303" s="172">
        <f t="shared" si="329"/>
        <v>0</v>
      </c>
      <c r="CX303" s="24">
        <f t="shared" si="330"/>
        <v>14</v>
      </c>
      <c r="CY303" s="267">
        <f t="shared" si="331"/>
        <v>0</v>
      </c>
      <c r="CZ303" s="268">
        <f t="shared" si="332"/>
        <v>0</v>
      </c>
      <c r="DA303" s="267">
        <f t="shared" si="333"/>
        <v>0</v>
      </c>
      <c r="DB303" s="268">
        <f t="shared" si="334"/>
        <v>1</v>
      </c>
      <c r="DC303" s="173">
        <f t="shared" si="335"/>
        <v>15</v>
      </c>
      <c r="DD303" s="26">
        <f t="shared" si="336"/>
        <v>8</v>
      </c>
      <c r="DE303" s="173">
        <f t="shared" si="337"/>
        <v>0</v>
      </c>
      <c r="DF303" s="26">
        <f t="shared" si="338"/>
        <v>5</v>
      </c>
      <c r="DG303" s="326">
        <f t="shared" si="339"/>
        <v>12</v>
      </c>
      <c r="DH303" s="327">
        <f t="shared" si="340"/>
        <v>3</v>
      </c>
      <c r="DI303" s="172">
        <f t="shared" si="341"/>
        <v>4</v>
      </c>
      <c r="DJ303" s="24">
        <f t="shared" si="342"/>
        <v>0</v>
      </c>
      <c r="DK303" s="172"/>
      <c r="DL303" s="19">
        <f t="shared" si="343"/>
        <v>156</v>
      </c>
      <c r="DM303" s="19">
        <f t="shared" si="344"/>
        <v>27</v>
      </c>
      <c r="DN303" s="174">
        <f t="shared" si="345"/>
        <v>14</v>
      </c>
      <c r="DO303" s="278">
        <f t="shared" si="346"/>
        <v>0</v>
      </c>
      <c r="DP303" s="278">
        <f t="shared" si="347"/>
        <v>1</v>
      </c>
      <c r="DQ303" s="20">
        <f t="shared" si="348"/>
        <v>248</v>
      </c>
      <c r="DR303" s="20">
        <f t="shared" si="349"/>
        <v>5</v>
      </c>
      <c r="DS303" s="337">
        <f t="shared" si="350"/>
        <v>195</v>
      </c>
      <c r="DT303" s="174">
        <f t="shared" si="351"/>
        <v>64</v>
      </c>
      <c r="DU303" s="172">
        <f t="shared" si="352"/>
        <v>195</v>
      </c>
    </row>
    <row r="304" spans="1:125">
      <c r="A304" s="408" t="s">
        <v>862</v>
      </c>
      <c r="B304" s="408" t="s">
        <v>863</v>
      </c>
      <c r="C304" s="154">
        <f t="shared" si="299"/>
        <v>17</v>
      </c>
      <c r="D304" s="167">
        <f t="shared" si="300"/>
        <v>68</v>
      </c>
      <c r="E304" s="166" t="str">
        <f t="shared" si="301"/>
        <v>9C</v>
      </c>
      <c r="F304" s="367" t="str">
        <f t="shared" si="302"/>
        <v>1B</v>
      </c>
      <c r="G304" s="367" t="str">
        <f t="shared" si="303"/>
        <v>02</v>
      </c>
      <c r="H304" s="367" t="str">
        <f t="shared" si="304"/>
        <v>00</v>
      </c>
      <c r="I304" s="367" t="str">
        <f t="shared" si="305"/>
        <v>01</v>
      </c>
      <c r="J304" s="367" t="str">
        <f t="shared" si="306"/>
        <v>F6</v>
      </c>
      <c r="K304" s="367" t="str">
        <f t="shared" si="307"/>
        <v>05</v>
      </c>
      <c r="L304" s="367" t="str">
        <f t="shared" si="308"/>
        <v>B5</v>
      </c>
      <c r="M304" s="367" t="str">
        <f t="shared" si="309"/>
        <v>4</v>
      </c>
      <c r="N304" s="367" t="str">
        <f t="shared" si="310"/>
        <v/>
      </c>
      <c r="O304" s="156" t="str">
        <f t="shared" si="311"/>
        <v/>
      </c>
      <c r="P304" s="157" t="str">
        <f t="shared" si="355"/>
        <v>1</v>
      </c>
      <c r="Q304" s="158" t="str">
        <f t="shared" si="355"/>
        <v>0</v>
      </c>
      <c r="R304" s="158" t="str">
        <f t="shared" si="355"/>
        <v>0</v>
      </c>
      <c r="S304" s="159" t="str">
        <f t="shared" si="355"/>
        <v>1</v>
      </c>
      <c r="T304" s="158" t="str">
        <f t="shared" si="355"/>
        <v>1</v>
      </c>
      <c r="U304" s="158" t="str">
        <f t="shared" si="355"/>
        <v>1</v>
      </c>
      <c r="V304" s="158" t="str">
        <f t="shared" si="355"/>
        <v>0</v>
      </c>
      <c r="W304" s="159" t="str">
        <f t="shared" si="355"/>
        <v>0</v>
      </c>
      <c r="X304" s="158" t="str">
        <f t="shared" si="356"/>
        <v>0</v>
      </c>
      <c r="Y304" s="158" t="str">
        <f t="shared" si="356"/>
        <v>0</v>
      </c>
      <c r="Z304" s="158" t="str">
        <f t="shared" si="356"/>
        <v>0</v>
      </c>
      <c r="AA304" s="159" t="str">
        <f t="shared" si="356"/>
        <v>1</v>
      </c>
      <c r="AB304" s="161" t="str">
        <f t="shared" si="356"/>
        <v>1</v>
      </c>
      <c r="AC304" s="161" t="str">
        <f t="shared" si="356"/>
        <v>0</v>
      </c>
      <c r="AD304" s="158" t="str">
        <f t="shared" si="356"/>
        <v>1</v>
      </c>
      <c r="AE304" s="159" t="str">
        <f t="shared" si="356"/>
        <v>1</v>
      </c>
      <c r="AF304" s="367" t="str">
        <f t="shared" si="357"/>
        <v>0</v>
      </c>
      <c r="AG304" s="162" t="str">
        <f t="shared" si="357"/>
        <v>0</v>
      </c>
      <c r="AH304" s="163" t="str">
        <f t="shared" si="357"/>
        <v>0</v>
      </c>
      <c r="AI304" s="165" t="str">
        <f t="shared" si="357"/>
        <v>0</v>
      </c>
      <c r="AJ304" s="164" t="str">
        <f t="shared" si="357"/>
        <v>0</v>
      </c>
      <c r="AK304" s="164" t="str">
        <f t="shared" si="357"/>
        <v>0</v>
      </c>
      <c r="AL304" s="289" t="str">
        <f t="shared" si="357"/>
        <v>1</v>
      </c>
      <c r="AM304" s="165" t="str">
        <f t="shared" si="357"/>
        <v>0</v>
      </c>
      <c r="AN304" s="230" t="str">
        <f t="shared" si="358"/>
        <v>0</v>
      </c>
      <c r="AO304" s="230" t="str">
        <f t="shared" si="358"/>
        <v>0</v>
      </c>
      <c r="AP304" s="230" t="str">
        <f t="shared" si="358"/>
        <v>0</v>
      </c>
      <c r="AQ304" s="231" t="str">
        <f t="shared" si="358"/>
        <v>0</v>
      </c>
      <c r="AR304" s="230" t="str">
        <f t="shared" si="358"/>
        <v>0</v>
      </c>
      <c r="AS304" s="230" t="str">
        <f t="shared" si="358"/>
        <v>0</v>
      </c>
      <c r="AT304" s="230" t="str">
        <f t="shared" si="358"/>
        <v>0</v>
      </c>
      <c r="AU304" s="231" t="str">
        <f t="shared" si="358"/>
        <v>0</v>
      </c>
      <c r="AV304" s="230" t="str">
        <f t="shared" si="359"/>
        <v>0</v>
      </c>
      <c r="AW304" s="232" t="str">
        <f t="shared" si="359"/>
        <v>0</v>
      </c>
      <c r="AX304" s="232" t="str">
        <f t="shared" si="359"/>
        <v>0</v>
      </c>
      <c r="AY304" s="233" t="str">
        <f t="shared" si="359"/>
        <v>0</v>
      </c>
      <c r="AZ304" s="232" t="str">
        <f t="shared" si="359"/>
        <v>0</v>
      </c>
      <c r="BA304" s="232" t="str">
        <f t="shared" si="359"/>
        <v>0</v>
      </c>
      <c r="BB304" s="232" t="str">
        <f t="shared" si="359"/>
        <v>0</v>
      </c>
      <c r="BC304" s="233" t="str">
        <f t="shared" si="359"/>
        <v>1</v>
      </c>
      <c r="BD304" s="168" t="str">
        <f t="shared" si="360"/>
        <v>1</v>
      </c>
      <c r="BE304" s="168" t="str">
        <f t="shared" si="360"/>
        <v>1</v>
      </c>
      <c r="BF304" s="168" t="str">
        <f t="shared" si="360"/>
        <v>1</v>
      </c>
      <c r="BG304" s="169" t="str">
        <f t="shared" si="360"/>
        <v>1</v>
      </c>
      <c r="BH304" s="168" t="str">
        <f t="shared" si="360"/>
        <v>0</v>
      </c>
      <c r="BI304" s="168" t="str">
        <f t="shared" si="360"/>
        <v>1</v>
      </c>
      <c r="BJ304" s="168" t="str">
        <f t="shared" si="360"/>
        <v>1</v>
      </c>
      <c r="BK304" s="169" t="str">
        <f t="shared" si="360"/>
        <v>0</v>
      </c>
      <c r="BL304" s="168" t="str">
        <f t="shared" si="361"/>
        <v>0</v>
      </c>
      <c r="BM304" s="168" t="str">
        <f t="shared" si="361"/>
        <v>0</v>
      </c>
      <c r="BN304" s="168" t="str">
        <f t="shared" si="361"/>
        <v>0</v>
      </c>
      <c r="BO304" s="169" t="str">
        <f t="shared" si="361"/>
        <v>0</v>
      </c>
      <c r="BP304" s="168" t="str">
        <f t="shared" si="361"/>
        <v>0</v>
      </c>
      <c r="BQ304" s="168" t="str">
        <f t="shared" si="361"/>
        <v>1</v>
      </c>
      <c r="BR304" s="168" t="str">
        <f t="shared" si="361"/>
        <v>0</v>
      </c>
      <c r="BS304" s="169" t="str">
        <f t="shared" si="361"/>
        <v>1</v>
      </c>
      <c r="BT304" s="302" t="str">
        <f t="shared" si="362"/>
        <v>1</v>
      </c>
      <c r="BU304" s="302" t="str">
        <f t="shared" si="362"/>
        <v>0</v>
      </c>
      <c r="BV304" s="302" t="str">
        <f t="shared" si="362"/>
        <v>1</v>
      </c>
      <c r="BW304" s="303" t="str">
        <f t="shared" si="362"/>
        <v>1</v>
      </c>
      <c r="BX304" s="302" t="str">
        <f t="shared" si="362"/>
        <v>0</v>
      </c>
      <c r="BY304" s="302" t="str">
        <f t="shared" si="362"/>
        <v>1</v>
      </c>
      <c r="BZ304" s="302" t="str">
        <f t="shared" si="362"/>
        <v>0</v>
      </c>
      <c r="CA304" s="303" t="str">
        <f t="shared" si="362"/>
        <v>1</v>
      </c>
      <c r="CB304" s="164" t="str">
        <f t="shared" si="363"/>
        <v>0</v>
      </c>
      <c r="CC304" s="289" t="str">
        <f t="shared" si="363"/>
        <v>1</v>
      </c>
      <c r="CD304" s="340" t="str">
        <f t="shared" si="363"/>
        <v>0</v>
      </c>
      <c r="CE304" s="341" t="str">
        <f t="shared" si="363"/>
        <v>0</v>
      </c>
      <c r="CF304" s="340" t="str">
        <f t="shared" si="363"/>
        <v>0</v>
      </c>
      <c r="CG304" s="340" t="str">
        <f t="shared" si="363"/>
        <v>0</v>
      </c>
      <c r="CH304" s="340" t="str">
        <f t="shared" si="363"/>
        <v>0</v>
      </c>
      <c r="CI304" s="341" t="str">
        <f t="shared" si="363"/>
        <v>0</v>
      </c>
      <c r="CL304" s="32" t="str">
        <f t="shared" si="353"/>
        <v>9C1B</v>
      </c>
      <c r="CM304" s="285">
        <f t="shared" si="321"/>
        <v>256</v>
      </c>
      <c r="CN304" s="285">
        <f t="shared" si="322"/>
        <v>266</v>
      </c>
      <c r="CO304" s="142">
        <f t="shared" si="323"/>
        <v>62.6</v>
      </c>
      <c r="CP304" s="142">
        <f t="shared" si="324"/>
        <v>17</v>
      </c>
      <c r="CQ304" s="154">
        <f t="shared" si="354"/>
        <v>1</v>
      </c>
      <c r="CS304" s="170">
        <f t="shared" si="325"/>
        <v>9</v>
      </c>
      <c r="CT304" s="23">
        <f t="shared" si="326"/>
        <v>12</v>
      </c>
      <c r="CU304" s="171">
        <f t="shared" si="327"/>
        <v>1</v>
      </c>
      <c r="CV304" s="23">
        <f t="shared" si="328"/>
        <v>11</v>
      </c>
      <c r="CW304" s="172">
        <f t="shared" si="329"/>
        <v>0</v>
      </c>
      <c r="CX304" s="24">
        <f t="shared" si="330"/>
        <v>2</v>
      </c>
      <c r="CY304" s="267">
        <f t="shared" si="331"/>
        <v>0</v>
      </c>
      <c r="CZ304" s="268">
        <f t="shared" si="332"/>
        <v>0</v>
      </c>
      <c r="DA304" s="267">
        <f t="shared" si="333"/>
        <v>0</v>
      </c>
      <c r="DB304" s="268">
        <f t="shared" si="334"/>
        <v>1</v>
      </c>
      <c r="DC304" s="173">
        <f t="shared" si="335"/>
        <v>15</v>
      </c>
      <c r="DD304" s="26">
        <f t="shared" si="336"/>
        <v>6</v>
      </c>
      <c r="DE304" s="173">
        <f t="shared" si="337"/>
        <v>0</v>
      </c>
      <c r="DF304" s="26">
        <f t="shared" si="338"/>
        <v>5</v>
      </c>
      <c r="DG304" s="326">
        <f t="shared" si="339"/>
        <v>11</v>
      </c>
      <c r="DH304" s="327">
        <f t="shared" si="340"/>
        <v>5</v>
      </c>
      <c r="DI304" s="172">
        <f t="shared" si="341"/>
        <v>4</v>
      </c>
      <c r="DJ304" s="24">
        <f t="shared" si="342"/>
        <v>0</v>
      </c>
      <c r="DK304" s="172"/>
      <c r="DL304" s="19">
        <f t="shared" si="343"/>
        <v>156</v>
      </c>
      <c r="DM304" s="19">
        <f t="shared" si="344"/>
        <v>27</v>
      </c>
      <c r="DN304" s="174">
        <f t="shared" si="345"/>
        <v>2</v>
      </c>
      <c r="DO304" s="278">
        <f t="shared" si="346"/>
        <v>0</v>
      </c>
      <c r="DP304" s="278">
        <f t="shared" si="347"/>
        <v>1</v>
      </c>
      <c r="DQ304" s="20">
        <f t="shared" si="348"/>
        <v>246</v>
      </c>
      <c r="DR304" s="20">
        <f t="shared" si="349"/>
        <v>5</v>
      </c>
      <c r="DS304" s="337">
        <f t="shared" si="350"/>
        <v>181</v>
      </c>
      <c r="DT304" s="174">
        <f t="shared" si="351"/>
        <v>64</v>
      </c>
      <c r="DU304" s="172">
        <f t="shared" si="352"/>
        <v>181</v>
      </c>
    </row>
    <row r="305" spans="1:125">
      <c r="A305" s="408" t="s">
        <v>864</v>
      </c>
      <c r="B305" s="408" t="s">
        <v>865</v>
      </c>
      <c r="C305" s="154">
        <f t="shared" si="299"/>
        <v>17</v>
      </c>
      <c r="D305" s="167">
        <f t="shared" si="300"/>
        <v>68</v>
      </c>
      <c r="E305" s="166" t="str">
        <f t="shared" si="301"/>
        <v>9C</v>
      </c>
      <c r="F305" s="367" t="str">
        <f t="shared" si="302"/>
        <v>1B</v>
      </c>
      <c r="G305" s="367" t="str">
        <f t="shared" si="303"/>
        <v>04</v>
      </c>
      <c r="H305" s="367" t="str">
        <f t="shared" si="304"/>
        <v>00</v>
      </c>
      <c r="I305" s="367" t="str">
        <f t="shared" si="305"/>
        <v>01</v>
      </c>
      <c r="J305" s="367" t="str">
        <f t="shared" si="306"/>
        <v>F4</v>
      </c>
      <c r="K305" s="367" t="str">
        <f t="shared" si="307"/>
        <v>05</v>
      </c>
      <c r="L305" s="367" t="str">
        <f t="shared" si="308"/>
        <v>B5</v>
      </c>
      <c r="M305" s="367" t="str">
        <f t="shared" si="309"/>
        <v>4</v>
      </c>
      <c r="N305" s="367" t="str">
        <f t="shared" si="310"/>
        <v/>
      </c>
      <c r="O305" s="156" t="str">
        <f t="shared" si="311"/>
        <v/>
      </c>
      <c r="P305" s="157" t="str">
        <f t="shared" si="355"/>
        <v>1</v>
      </c>
      <c r="Q305" s="158" t="str">
        <f t="shared" si="355"/>
        <v>0</v>
      </c>
      <c r="R305" s="158" t="str">
        <f t="shared" si="355"/>
        <v>0</v>
      </c>
      <c r="S305" s="159" t="str">
        <f t="shared" si="355"/>
        <v>1</v>
      </c>
      <c r="T305" s="158" t="str">
        <f t="shared" si="355"/>
        <v>1</v>
      </c>
      <c r="U305" s="158" t="str">
        <f t="shared" si="355"/>
        <v>1</v>
      </c>
      <c r="V305" s="158" t="str">
        <f t="shared" si="355"/>
        <v>0</v>
      </c>
      <c r="W305" s="159" t="str">
        <f t="shared" si="355"/>
        <v>0</v>
      </c>
      <c r="X305" s="158" t="str">
        <f t="shared" si="356"/>
        <v>0</v>
      </c>
      <c r="Y305" s="158" t="str">
        <f t="shared" si="356"/>
        <v>0</v>
      </c>
      <c r="Z305" s="158" t="str">
        <f t="shared" si="356"/>
        <v>0</v>
      </c>
      <c r="AA305" s="159" t="str">
        <f t="shared" si="356"/>
        <v>1</v>
      </c>
      <c r="AB305" s="161" t="str">
        <f t="shared" si="356"/>
        <v>1</v>
      </c>
      <c r="AC305" s="161" t="str">
        <f t="shared" si="356"/>
        <v>0</v>
      </c>
      <c r="AD305" s="158" t="str">
        <f t="shared" si="356"/>
        <v>1</v>
      </c>
      <c r="AE305" s="159" t="str">
        <f t="shared" si="356"/>
        <v>1</v>
      </c>
      <c r="AF305" s="367" t="str">
        <f t="shared" si="357"/>
        <v>0</v>
      </c>
      <c r="AG305" s="162" t="str">
        <f t="shared" si="357"/>
        <v>0</v>
      </c>
      <c r="AH305" s="163" t="str">
        <f t="shared" si="357"/>
        <v>0</v>
      </c>
      <c r="AI305" s="165" t="str">
        <f t="shared" si="357"/>
        <v>0</v>
      </c>
      <c r="AJ305" s="164" t="str">
        <f t="shared" si="357"/>
        <v>0</v>
      </c>
      <c r="AK305" s="164" t="str">
        <f t="shared" si="357"/>
        <v>1</v>
      </c>
      <c r="AL305" s="289" t="str">
        <f t="shared" si="357"/>
        <v>0</v>
      </c>
      <c r="AM305" s="165" t="str">
        <f t="shared" si="357"/>
        <v>0</v>
      </c>
      <c r="AN305" s="230" t="str">
        <f t="shared" si="358"/>
        <v>0</v>
      </c>
      <c r="AO305" s="230" t="str">
        <f t="shared" si="358"/>
        <v>0</v>
      </c>
      <c r="AP305" s="230" t="str">
        <f t="shared" si="358"/>
        <v>0</v>
      </c>
      <c r="AQ305" s="231" t="str">
        <f t="shared" si="358"/>
        <v>0</v>
      </c>
      <c r="AR305" s="230" t="str">
        <f t="shared" si="358"/>
        <v>0</v>
      </c>
      <c r="AS305" s="230" t="str">
        <f t="shared" si="358"/>
        <v>0</v>
      </c>
      <c r="AT305" s="230" t="str">
        <f t="shared" si="358"/>
        <v>0</v>
      </c>
      <c r="AU305" s="231" t="str">
        <f t="shared" si="358"/>
        <v>0</v>
      </c>
      <c r="AV305" s="230" t="str">
        <f t="shared" si="359"/>
        <v>0</v>
      </c>
      <c r="AW305" s="232" t="str">
        <f t="shared" si="359"/>
        <v>0</v>
      </c>
      <c r="AX305" s="232" t="str">
        <f t="shared" si="359"/>
        <v>0</v>
      </c>
      <c r="AY305" s="233" t="str">
        <f t="shared" si="359"/>
        <v>0</v>
      </c>
      <c r="AZ305" s="232" t="str">
        <f t="shared" si="359"/>
        <v>0</v>
      </c>
      <c r="BA305" s="232" t="str">
        <f t="shared" si="359"/>
        <v>0</v>
      </c>
      <c r="BB305" s="232" t="str">
        <f t="shared" si="359"/>
        <v>0</v>
      </c>
      <c r="BC305" s="233" t="str">
        <f t="shared" si="359"/>
        <v>1</v>
      </c>
      <c r="BD305" s="168" t="str">
        <f t="shared" si="360"/>
        <v>1</v>
      </c>
      <c r="BE305" s="168" t="str">
        <f t="shared" si="360"/>
        <v>1</v>
      </c>
      <c r="BF305" s="168" t="str">
        <f t="shared" si="360"/>
        <v>1</v>
      </c>
      <c r="BG305" s="169" t="str">
        <f t="shared" si="360"/>
        <v>1</v>
      </c>
      <c r="BH305" s="168" t="str">
        <f t="shared" si="360"/>
        <v>0</v>
      </c>
      <c r="BI305" s="168" t="str">
        <f t="shared" si="360"/>
        <v>1</v>
      </c>
      <c r="BJ305" s="168" t="str">
        <f t="shared" si="360"/>
        <v>0</v>
      </c>
      <c r="BK305" s="169" t="str">
        <f t="shared" si="360"/>
        <v>0</v>
      </c>
      <c r="BL305" s="168" t="str">
        <f t="shared" si="361"/>
        <v>0</v>
      </c>
      <c r="BM305" s="168" t="str">
        <f t="shared" si="361"/>
        <v>0</v>
      </c>
      <c r="BN305" s="168" t="str">
        <f t="shared" si="361"/>
        <v>0</v>
      </c>
      <c r="BO305" s="169" t="str">
        <f t="shared" si="361"/>
        <v>0</v>
      </c>
      <c r="BP305" s="168" t="str">
        <f t="shared" si="361"/>
        <v>0</v>
      </c>
      <c r="BQ305" s="168" t="str">
        <f t="shared" si="361"/>
        <v>1</v>
      </c>
      <c r="BR305" s="168" t="str">
        <f t="shared" si="361"/>
        <v>0</v>
      </c>
      <c r="BS305" s="169" t="str">
        <f t="shared" si="361"/>
        <v>1</v>
      </c>
      <c r="BT305" s="302" t="str">
        <f t="shared" si="362"/>
        <v>1</v>
      </c>
      <c r="BU305" s="302" t="str">
        <f t="shared" si="362"/>
        <v>0</v>
      </c>
      <c r="BV305" s="302" t="str">
        <f t="shared" si="362"/>
        <v>1</v>
      </c>
      <c r="BW305" s="303" t="str">
        <f t="shared" si="362"/>
        <v>1</v>
      </c>
      <c r="BX305" s="302" t="str">
        <f t="shared" si="362"/>
        <v>0</v>
      </c>
      <c r="BY305" s="302" t="str">
        <f t="shared" si="362"/>
        <v>1</v>
      </c>
      <c r="BZ305" s="302" t="str">
        <f t="shared" si="362"/>
        <v>0</v>
      </c>
      <c r="CA305" s="303" t="str">
        <f t="shared" si="362"/>
        <v>1</v>
      </c>
      <c r="CB305" s="164" t="str">
        <f t="shared" si="363"/>
        <v>0</v>
      </c>
      <c r="CC305" s="289" t="str">
        <f t="shared" si="363"/>
        <v>1</v>
      </c>
      <c r="CD305" s="340" t="str">
        <f t="shared" si="363"/>
        <v>0</v>
      </c>
      <c r="CE305" s="341" t="str">
        <f t="shared" si="363"/>
        <v>0</v>
      </c>
      <c r="CF305" s="340" t="str">
        <f t="shared" si="363"/>
        <v>0</v>
      </c>
      <c r="CG305" s="340" t="str">
        <f t="shared" si="363"/>
        <v>0</v>
      </c>
      <c r="CH305" s="340" t="str">
        <f t="shared" si="363"/>
        <v>0</v>
      </c>
      <c r="CI305" s="341" t="str">
        <f t="shared" si="363"/>
        <v>0</v>
      </c>
      <c r="CL305" s="32" t="str">
        <f t="shared" si="353"/>
        <v>9C1B</v>
      </c>
      <c r="CM305" s="285">
        <f t="shared" si="321"/>
        <v>256</v>
      </c>
      <c r="CN305" s="285">
        <f t="shared" si="322"/>
        <v>266</v>
      </c>
      <c r="CO305" s="142">
        <f t="shared" si="323"/>
        <v>62.4</v>
      </c>
      <c r="CP305" s="142">
        <f t="shared" si="324"/>
        <v>16.888888888888889</v>
      </c>
      <c r="CQ305" s="154">
        <f t="shared" si="354"/>
        <v>2</v>
      </c>
      <c r="CS305" s="170">
        <f t="shared" si="325"/>
        <v>9</v>
      </c>
      <c r="CT305" s="23">
        <f t="shared" si="326"/>
        <v>12</v>
      </c>
      <c r="CU305" s="171">
        <f t="shared" si="327"/>
        <v>1</v>
      </c>
      <c r="CV305" s="23">
        <f t="shared" si="328"/>
        <v>11</v>
      </c>
      <c r="CW305" s="172">
        <f t="shared" si="329"/>
        <v>0</v>
      </c>
      <c r="CX305" s="24">
        <f t="shared" si="330"/>
        <v>4</v>
      </c>
      <c r="CY305" s="267">
        <f t="shared" si="331"/>
        <v>0</v>
      </c>
      <c r="CZ305" s="268">
        <f t="shared" si="332"/>
        <v>0</v>
      </c>
      <c r="DA305" s="267">
        <f t="shared" si="333"/>
        <v>0</v>
      </c>
      <c r="DB305" s="268">
        <f t="shared" si="334"/>
        <v>1</v>
      </c>
      <c r="DC305" s="173">
        <f t="shared" si="335"/>
        <v>15</v>
      </c>
      <c r="DD305" s="26">
        <f t="shared" si="336"/>
        <v>4</v>
      </c>
      <c r="DE305" s="173">
        <f t="shared" si="337"/>
        <v>0</v>
      </c>
      <c r="DF305" s="26">
        <f t="shared" si="338"/>
        <v>5</v>
      </c>
      <c r="DG305" s="326">
        <f t="shared" si="339"/>
        <v>11</v>
      </c>
      <c r="DH305" s="327">
        <f t="shared" si="340"/>
        <v>5</v>
      </c>
      <c r="DI305" s="172">
        <f t="shared" si="341"/>
        <v>4</v>
      </c>
      <c r="DJ305" s="24">
        <f t="shared" si="342"/>
        <v>0</v>
      </c>
      <c r="DK305" s="172"/>
      <c r="DL305" s="19">
        <f t="shared" si="343"/>
        <v>156</v>
      </c>
      <c r="DM305" s="19">
        <f t="shared" si="344"/>
        <v>27</v>
      </c>
      <c r="DN305" s="174">
        <f t="shared" si="345"/>
        <v>4</v>
      </c>
      <c r="DO305" s="278">
        <f t="shared" si="346"/>
        <v>0</v>
      </c>
      <c r="DP305" s="278">
        <f t="shared" si="347"/>
        <v>1</v>
      </c>
      <c r="DQ305" s="20">
        <f t="shared" si="348"/>
        <v>244</v>
      </c>
      <c r="DR305" s="20">
        <f t="shared" si="349"/>
        <v>5</v>
      </c>
      <c r="DS305" s="337">
        <f t="shared" si="350"/>
        <v>181</v>
      </c>
      <c r="DT305" s="174">
        <f t="shared" si="351"/>
        <v>64</v>
      </c>
      <c r="DU305" s="172">
        <f t="shared" si="352"/>
        <v>181</v>
      </c>
    </row>
    <row r="306" spans="1:125">
      <c r="A306" s="408" t="s">
        <v>866</v>
      </c>
      <c r="B306" s="408" t="s">
        <v>867</v>
      </c>
      <c r="C306" s="154">
        <f t="shared" si="299"/>
        <v>17</v>
      </c>
      <c r="D306" s="167">
        <f t="shared" si="300"/>
        <v>68</v>
      </c>
      <c r="E306" s="166" t="str">
        <f t="shared" si="301"/>
        <v>9C</v>
      </c>
      <c r="F306" s="367" t="str">
        <f t="shared" si="302"/>
        <v>1B</v>
      </c>
      <c r="G306" s="367" t="str">
        <f t="shared" si="303"/>
        <v>06</v>
      </c>
      <c r="H306" s="367" t="str">
        <f t="shared" si="304"/>
        <v>00</v>
      </c>
      <c r="I306" s="367" t="str">
        <f t="shared" si="305"/>
        <v>01</v>
      </c>
      <c r="J306" s="367" t="str">
        <f t="shared" si="306"/>
        <v>F3</v>
      </c>
      <c r="K306" s="367" t="str">
        <f t="shared" si="307"/>
        <v>05</v>
      </c>
      <c r="L306" s="367" t="str">
        <f t="shared" si="308"/>
        <v>B6</v>
      </c>
      <c r="M306" s="367" t="str">
        <f t="shared" si="309"/>
        <v>4</v>
      </c>
      <c r="N306" s="367" t="str">
        <f t="shared" si="310"/>
        <v/>
      </c>
      <c r="O306" s="156" t="str">
        <f t="shared" si="311"/>
        <v/>
      </c>
      <c r="P306" s="157" t="str">
        <f t="shared" si="355"/>
        <v>1</v>
      </c>
      <c r="Q306" s="158" t="str">
        <f t="shared" si="355"/>
        <v>0</v>
      </c>
      <c r="R306" s="158" t="str">
        <f t="shared" si="355"/>
        <v>0</v>
      </c>
      <c r="S306" s="159" t="str">
        <f t="shared" si="355"/>
        <v>1</v>
      </c>
      <c r="T306" s="158" t="str">
        <f t="shared" si="355"/>
        <v>1</v>
      </c>
      <c r="U306" s="158" t="str">
        <f t="shared" si="355"/>
        <v>1</v>
      </c>
      <c r="V306" s="158" t="str">
        <f t="shared" si="355"/>
        <v>0</v>
      </c>
      <c r="W306" s="159" t="str">
        <f t="shared" si="355"/>
        <v>0</v>
      </c>
      <c r="X306" s="158" t="str">
        <f t="shared" si="356"/>
        <v>0</v>
      </c>
      <c r="Y306" s="158" t="str">
        <f t="shared" si="356"/>
        <v>0</v>
      </c>
      <c r="Z306" s="158" t="str">
        <f t="shared" si="356"/>
        <v>0</v>
      </c>
      <c r="AA306" s="159" t="str">
        <f t="shared" si="356"/>
        <v>1</v>
      </c>
      <c r="AB306" s="161" t="str">
        <f t="shared" si="356"/>
        <v>1</v>
      </c>
      <c r="AC306" s="161" t="str">
        <f t="shared" si="356"/>
        <v>0</v>
      </c>
      <c r="AD306" s="158" t="str">
        <f t="shared" si="356"/>
        <v>1</v>
      </c>
      <c r="AE306" s="159" t="str">
        <f t="shared" si="356"/>
        <v>1</v>
      </c>
      <c r="AF306" s="367" t="str">
        <f t="shared" si="357"/>
        <v>0</v>
      </c>
      <c r="AG306" s="162" t="str">
        <f t="shared" si="357"/>
        <v>0</v>
      </c>
      <c r="AH306" s="163" t="str">
        <f t="shared" si="357"/>
        <v>0</v>
      </c>
      <c r="AI306" s="165" t="str">
        <f t="shared" si="357"/>
        <v>0</v>
      </c>
      <c r="AJ306" s="164" t="str">
        <f t="shared" si="357"/>
        <v>0</v>
      </c>
      <c r="AK306" s="164" t="str">
        <f t="shared" si="357"/>
        <v>1</v>
      </c>
      <c r="AL306" s="289" t="str">
        <f t="shared" si="357"/>
        <v>1</v>
      </c>
      <c r="AM306" s="165" t="str">
        <f t="shared" si="357"/>
        <v>0</v>
      </c>
      <c r="AN306" s="230" t="str">
        <f t="shared" si="358"/>
        <v>0</v>
      </c>
      <c r="AO306" s="230" t="str">
        <f t="shared" si="358"/>
        <v>0</v>
      </c>
      <c r="AP306" s="230" t="str">
        <f t="shared" si="358"/>
        <v>0</v>
      </c>
      <c r="AQ306" s="231" t="str">
        <f t="shared" si="358"/>
        <v>0</v>
      </c>
      <c r="AR306" s="230" t="str">
        <f t="shared" si="358"/>
        <v>0</v>
      </c>
      <c r="AS306" s="230" t="str">
        <f t="shared" si="358"/>
        <v>0</v>
      </c>
      <c r="AT306" s="230" t="str">
        <f t="shared" si="358"/>
        <v>0</v>
      </c>
      <c r="AU306" s="231" t="str">
        <f t="shared" si="358"/>
        <v>0</v>
      </c>
      <c r="AV306" s="230" t="str">
        <f t="shared" si="359"/>
        <v>0</v>
      </c>
      <c r="AW306" s="232" t="str">
        <f t="shared" si="359"/>
        <v>0</v>
      </c>
      <c r="AX306" s="232" t="str">
        <f t="shared" si="359"/>
        <v>0</v>
      </c>
      <c r="AY306" s="233" t="str">
        <f t="shared" si="359"/>
        <v>0</v>
      </c>
      <c r="AZ306" s="232" t="str">
        <f t="shared" si="359"/>
        <v>0</v>
      </c>
      <c r="BA306" s="232" t="str">
        <f t="shared" si="359"/>
        <v>0</v>
      </c>
      <c r="BB306" s="232" t="str">
        <f t="shared" si="359"/>
        <v>0</v>
      </c>
      <c r="BC306" s="233" t="str">
        <f t="shared" si="359"/>
        <v>1</v>
      </c>
      <c r="BD306" s="168" t="str">
        <f t="shared" si="360"/>
        <v>1</v>
      </c>
      <c r="BE306" s="168" t="str">
        <f t="shared" si="360"/>
        <v>1</v>
      </c>
      <c r="BF306" s="168" t="str">
        <f t="shared" si="360"/>
        <v>1</v>
      </c>
      <c r="BG306" s="169" t="str">
        <f t="shared" si="360"/>
        <v>1</v>
      </c>
      <c r="BH306" s="168" t="str">
        <f t="shared" si="360"/>
        <v>0</v>
      </c>
      <c r="BI306" s="168" t="str">
        <f t="shared" si="360"/>
        <v>0</v>
      </c>
      <c r="BJ306" s="168" t="str">
        <f t="shared" si="360"/>
        <v>1</v>
      </c>
      <c r="BK306" s="169" t="str">
        <f t="shared" si="360"/>
        <v>1</v>
      </c>
      <c r="BL306" s="168" t="str">
        <f t="shared" si="361"/>
        <v>0</v>
      </c>
      <c r="BM306" s="168" t="str">
        <f t="shared" si="361"/>
        <v>0</v>
      </c>
      <c r="BN306" s="168" t="str">
        <f t="shared" si="361"/>
        <v>0</v>
      </c>
      <c r="BO306" s="169" t="str">
        <f t="shared" si="361"/>
        <v>0</v>
      </c>
      <c r="BP306" s="168" t="str">
        <f t="shared" si="361"/>
        <v>0</v>
      </c>
      <c r="BQ306" s="168" t="str">
        <f t="shared" si="361"/>
        <v>1</v>
      </c>
      <c r="BR306" s="168" t="str">
        <f t="shared" si="361"/>
        <v>0</v>
      </c>
      <c r="BS306" s="169" t="str">
        <f t="shared" si="361"/>
        <v>1</v>
      </c>
      <c r="BT306" s="302" t="str">
        <f t="shared" si="362"/>
        <v>1</v>
      </c>
      <c r="BU306" s="302" t="str">
        <f t="shared" si="362"/>
        <v>0</v>
      </c>
      <c r="BV306" s="302" t="str">
        <f t="shared" si="362"/>
        <v>1</v>
      </c>
      <c r="BW306" s="303" t="str">
        <f t="shared" si="362"/>
        <v>1</v>
      </c>
      <c r="BX306" s="302" t="str">
        <f t="shared" si="362"/>
        <v>0</v>
      </c>
      <c r="BY306" s="302" t="str">
        <f t="shared" si="362"/>
        <v>1</v>
      </c>
      <c r="BZ306" s="302" t="str">
        <f t="shared" si="362"/>
        <v>1</v>
      </c>
      <c r="CA306" s="303" t="str">
        <f t="shared" si="362"/>
        <v>0</v>
      </c>
      <c r="CB306" s="164" t="str">
        <f t="shared" si="363"/>
        <v>0</v>
      </c>
      <c r="CC306" s="289" t="str">
        <f t="shared" si="363"/>
        <v>1</v>
      </c>
      <c r="CD306" s="340" t="str">
        <f t="shared" si="363"/>
        <v>0</v>
      </c>
      <c r="CE306" s="341" t="str">
        <f t="shared" si="363"/>
        <v>0</v>
      </c>
      <c r="CF306" s="340" t="str">
        <f t="shared" si="363"/>
        <v>0</v>
      </c>
      <c r="CG306" s="340" t="str">
        <f t="shared" si="363"/>
        <v>0</v>
      </c>
      <c r="CH306" s="340" t="str">
        <f t="shared" si="363"/>
        <v>0</v>
      </c>
      <c r="CI306" s="341" t="str">
        <f t="shared" si="363"/>
        <v>0</v>
      </c>
      <c r="CL306" s="32" t="str">
        <f t="shared" si="353"/>
        <v>9C1B</v>
      </c>
      <c r="CM306" s="285">
        <f t="shared" si="321"/>
        <v>256</v>
      </c>
      <c r="CN306" s="285">
        <f t="shared" si="322"/>
        <v>266</v>
      </c>
      <c r="CO306" s="142">
        <f t="shared" si="323"/>
        <v>62.3</v>
      </c>
      <c r="CP306" s="142">
        <f t="shared" si="324"/>
        <v>16.833333333333332</v>
      </c>
      <c r="CQ306" s="154">
        <f t="shared" si="354"/>
        <v>3</v>
      </c>
      <c r="CS306" s="170">
        <f t="shared" si="325"/>
        <v>9</v>
      </c>
      <c r="CT306" s="23">
        <f t="shared" si="326"/>
        <v>12</v>
      </c>
      <c r="CU306" s="171">
        <f t="shared" si="327"/>
        <v>1</v>
      </c>
      <c r="CV306" s="23">
        <f t="shared" si="328"/>
        <v>11</v>
      </c>
      <c r="CW306" s="172">
        <f t="shared" si="329"/>
        <v>0</v>
      </c>
      <c r="CX306" s="24">
        <f t="shared" si="330"/>
        <v>6</v>
      </c>
      <c r="CY306" s="267">
        <f t="shared" si="331"/>
        <v>0</v>
      </c>
      <c r="CZ306" s="268">
        <f t="shared" si="332"/>
        <v>0</v>
      </c>
      <c r="DA306" s="267">
        <f t="shared" si="333"/>
        <v>0</v>
      </c>
      <c r="DB306" s="268">
        <f t="shared" si="334"/>
        <v>1</v>
      </c>
      <c r="DC306" s="173">
        <f t="shared" si="335"/>
        <v>15</v>
      </c>
      <c r="DD306" s="26">
        <f t="shared" si="336"/>
        <v>3</v>
      </c>
      <c r="DE306" s="173">
        <f t="shared" si="337"/>
        <v>0</v>
      </c>
      <c r="DF306" s="26">
        <f t="shared" si="338"/>
        <v>5</v>
      </c>
      <c r="DG306" s="326">
        <f t="shared" si="339"/>
        <v>11</v>
      </c>
      <c r="DH306" s="327">
        <f t="shared" si="340"/>
        <v>6</v>
      </c>
      <c r="DI306" s="172">
        <f t="shared" si="341"/>
        <v>4</v>
      </c>
      <c r="DJ306" s="24">
        <f t="shared" si="342"/>
        <v>0</v>
      </c>
      <c r="DK306" s="172"/>
      <c r="DL306" s="19">
        <f t="shared" si="343"/>
        <v>156</v>
      </c>
      <c r="DM306" s="19">
        <f t="shared" si="344"/>
        <v>27</v>
      </c>
      <c r="DN306" s="174">
        <f t="shared" si="345"/>
        <v>6</v>
      </c>
      <c r="DO306" s="278">
        <f t="shared" si="346"/>
        <v>0</v>
      </c>
      <c r="DP306" s="278">
        <f t="shared" si="347"/>
        <v>1</v>
      </c>
      <c r="DQ306" s="20">
        <f t="shared" si="348"/>
        <v>243</v>
      </c>
      <c r="DR306" s="20">
        <f t="shared" si="349"/>
        <v>5</v>
      </c>
      <c r="DS306" s="337">
        <f t="shared" si="350"/>
        <v>182</v>
      </c>
      <c r="DT306" s="174">
        <f t="shared" si="351"/>
        <v>64</v>
      </c>
      <c r="DU306" s="172">
        <f t="shared" si="352"/>
        <v>182</v>
      </c>
    </row>
    <row r="307" spans="1:125">
      <c r="A307" s="408" t="s">
        <v>868</v>
      </c>
      <c r="B307" s="408" t="s">
        <v>869</v>
      </c>
      <c r="C307" s="154">
        <f t="shared" si="299"/>
        <v>17</v>
      </c>
      <c r="D307" s="167">
        <f t="shared" si="300"/>
        <v>68</v>
      </c>
      <c r="E307" s="166" t="str">
        <f t="shared" si="301"/>
        <v>9C</v>
      </c>
      <c r="F307" s="367" t="str">
        <f t="shared" si="302"/>
        <v>1B</v>
      </c>
      <c r="G307" s="367" t="str">
        <f t="shared" si="303"/>
        <v>02</v>
      </c>
      <c r="H307" s="367" t="str">
        <f t="shared" si="304"/>
        <v>00</v>
      </c>
      <c r="I307" s="367" t="str">
        <f t="shared" si="305"/>
        <v>01</v>
      </c>
      <c r="J307" s="367" t="str">
        <f t="shared" si="306"/>
        <v>EE</v>
      </c>
      <c r="K307" s="367" t="str">
        <f t="shared" si="307"/>
        <v>05</v>
      </c>
      <c r="L307" s="367" t="str">
        <f t="shared" si="308"/>
        <v>AD</v>
      </c>
      <c r="M307" s="367" t="str">
        <f t="shared" si="309"/>
        <v>4</v>
      </c>
      <c r="N307" s="367" t="str">
        <f t="shared" si="310"/>
        <v/>
      </c>
      <c r="O307" s="156" t="str">
        <f t="shared" si="311"/>
        <v/>
      </c>
      <c r="P307" s="157" t="str">
        <f t="shared" si="355"/>
        <v>1</v>
      </c>
      <c r="Q307" s="158" t="str">
        <f t="shared" si="355"/>
        <v>0</v>
      </c>
      <c r="R307" s="158" t="str">
        <f t="shared" si="355"/>
        <v>0</v>
      </c>
      <c r="S307" s="159" t="str">
        <f t="shared" si="355"/>
        <v>1</v>
      </c>
      <c r="T307" s="158" t="str">
        <f t="shared" si="355"/>
        <v>1</v>
      </c>
      <c r="U307" s="158" t="str">
        <f t="shared" si="355"/>
        <v>1</v>
      </c>
      <c r="V307" s="158" t="str">
        <f t="shared" si="355"/>
        <v>0</v>
      </c>
      <c r="W307" s="159" t="str">
        <f t="shared" si="355"/>
        <v>0</v>
      </c>
      <c r="X307" s="158" t="str">
        <f t="shared" si="356"/>
        <v>0</v>
      </c>
      <c r="Y307" s="158" t="str">
        <f t="shared" si="356"/>
        <v>0</v>
      </c>
      <c r="Z307" s="158" t="str">
        <f t="shared" si="356"/>
        <v>0</v>
      </c>
      <c r="AA307" s="159" t="str">
        <f t="shared" si="356"/>
        <v>1</v>
      </c>
      <c r="AB307" s="161" t="str">
        <f t="shared" si="356"/>
        <v>1</v>
      </c>
      <c r="AC307" s="161" t="str">
        <f t="shared" si="356"/>
        <v>0</v>
      </c>
      <c r="AD307" s="158" t="str">
        <f t="shared" si="356"/>
        <v>1</v>
      </c>
      <c r="AE307" s="159" t="str">
        <f t="shared" si="356"/>
        <v>1</v>
      </c>
      <c r="AF307" s="367" t="str">
        <f t="shared" si="357"/>
        <v>0</v>
      </c>
      <c r="AG307" s="162" t="str">
        <f t="shared" si="357"/>
        <v>0</v>
      </c>
      <c r="AH307" s="163" t="str">
        <f t="shared" si="357"/>
        <v>0</v>
      </c>
      <c r="AI307" s="165" t="str">
        <f t="shared" si="357"/>
        <v>0</v>
      </c>
      <c r="AJ307" s="164" t="str">
        <f t="shared" si="357"/>
        <v>0</v>
      </c>
      <c r="AK307" s="164" t="str">
        <f t="shared" si="357"/>
        <v>0</v>
      </c>
      <c r="AL307" s="289" t="str">
        <f t="shared" si="357"/>
        <v>1</v>
      </c>
      <c r="AM307" s="165" t="str">
        <f t="shared" si="357"/>
        <v>0</v>
      </c>
      <c r="AN307" s="230" t="str">
        <f t="shared" si="358"/>
        <v>0</v>
      </c>
      <c r="AO307" s="230" t="str">
        <f t="shared" si="358"/>
        <v>0</v>
      </c>
      <c r="AP307" s="230" t="str">
        <f t="shared" si="358"/>
        <v>0</v>
      </c>
      <c r="AQ307" s="231" t="str">
        <f t="shared" si="358"/>
        <v>0</v>
      </c>
      <c r="AR307" s="230" t="str">
        <f t="shared" si="358"/>
        <v>0</v>
      </c>
      <c r="AS307" s="230" t="str">
        <f t="shared" si="358"/>
        <v>0</v>
      </c>
      <c r="AT307" s="230" t="str">
        <f t="shared" si="358"/>
        <v>0</v>
      </c>
      <c r="AU307" s="231" t="str">
        <f t="shared" si="358"/>
        <v>0</v>
      </c>
      <c r="AV307" s="230" t="str">
        <f t="shared" si="359"/>
        <v>0</v>
      </c>
      <c r="AW307" s="232" t="str">
        <f t="shared" si="359"/>
        <v>0</v>
      </c>
      <c r="AX307" s="232" t="str">
        <f t="shared" si="359"/>
        <v>0</v>
      </c>
      <c r="AY307" s="233" t="str">
        <f t="shared" si="359"/>
        <v>0</v>
      </c>
      <c r="AZ307" s="232" t="str">
        <f t="shared" si="359"/>
        <v>0</v>
      </c>
      <c r="BA307" s="232" t="str">
        <f t="shared" si="359"/>
        <v>0</v>
      </c>
      <c r="BB307" s="232" t="str">
        <f t="shared" si="359"/>
        <v>0</v>
      </c>
      <c r="BC307" s="233" t="str">
        <f t="shared" si="359"/>
        <v>1</v>
      </c>
      <c r="BD307" s="168" t="str">
        <f t="shared" si="360"/>
        <v>1</v>
      </c>
      <c r="BE307" s="168" t="str">
        <f t="shared" si="360"/>
        <v>1</v>
      </c>
      <c r="BF307" s="168" t="str">
        <f t="shared" si="360"/>
        <v>1</v>
      </c>
      <c r="BG307" s="169" t="str">
        <f t="shared" si="360"/>
        <v>0</v>
      </c>
      <c r="BH307" s="168" t="str">
        <f t="shared" si="360"/>
        <v>1</v>
      </c>
      <c r="BI307" s="168" t="str">
        <f t="shared" si="360"/>
        <v>1</v>
      </c>
      <c r="BJ307" s="168" t="str">
        <f t="shared" si="360"/>
        <v>1</v>
      </c>
      <c r="BK307" s="169" t="str">
        <f t="shared" si="360"/>
        <v>0</v>
      </c>
      <c r="BL307" s="168" t="str">
        <f t="shared" si="361"/>
        <v>0</v>
      </c>
      <c r="BM307" s="168" t="str">
        <f t="shared" si="361"/>
        <v>0</v>
      </c>
      <c r="BN307" s="168" t="str">
        <f t="shared" si="361"/>
        <v>0</v>
      </c>
      <c r="BO307" s="169" t="str">
        <f t="shared" si="361"/>
        <v>0</v>
      </c>
      <c r="BP307" s="168" t="str">
        <f t="shared" si="361"/>
        <v>0</v>
      </c>
      <c r="BQ307" s="168" t="str">
        <f t="shared" si="361"/>
        <v>1</v>
      </c>
      <c r="BR307" s="168" t="str">
        <f t="shared" si="361"/>
        <v>0</v>
      </c>
      <c r="BS307" s="169" t="str">
        <f t="shared" si="361"/>
        <v>1</v>
      </c>
      <c r="BT307" s="302" t="str">
        <f t="shared" si="362"/>
        <v>1</v>
      </c>
      <c r="BU307" s="302" t="str">
        <f t="shared" si="362"/>
        <v>0</v>
      </c>
      <c r="BV307" s="302" t="str">
        <f t="shared" si="362"/>
        <v>1</v>
      </c>
      <c r="BW307" s="303" t="str">
        <f t="shared" si="362"/>
        <v>0</v>
      </c>
      <c r="BX307" s="302" t="str">
        <f t="shared" si="362"/>
        <v>1</v>
      </c>
      <c r="BY307" s="302" t="str">
        <f t="shared" si="362"/>
        <v>1</v>
      </c>
      <c r="BZ307" s="302" t="str">
        <f t="shared" si="362"/>
        <v>0</v>
      </c>
      <c r="CA307" s="303" t="str">
        <f t="shared" si="362"/>
        <v>1</v>
      </c>
      <c r="CB307" s="164" t="str">
        <f t="shared" si="363"/>
        <v>0</v>
      </c>
      <c r="CC307" s="289" t="str">
        <f t="shared" si="363"/>
        <v>1</v>
      </c>
      <c r="CD307" s="340" t="str">
        <f t="shared" si="363"/>
        <v>0</v>
      </c>
      <c r="CE307" s="341" t="str">
        <f t="shared" si="363"/>
        <v>0</v>
      </c>
      <c r="CF307" s="340" t="str">
        <f t="shared" si="363"/>
        <v>0</v>
      </c>
      <c r="CG307" s="340" t="str">
        <f t="shared" si="363"/>
        <v>0</v>
      </c>
      <c r="CH307" s="340" t="str">
        <f t="shared" si="363"/>
        <v>0</v>
      </c>
      <c r="CI307" s="341" t="str">
        <f t="shared" si="363"/>
        <v>0</v>
      </c>
      <c r="CL307" s="32" t="str">
        <f t="shared" si="353"/>
        <v>9C1B</v>
      </c>
      <c r="CM307" s="285">
        <f t="shared" si="321"/>
        <v>256</v>
      </c>
      <c r="CN307" s="285">
        <f t="shared" si="322"/>
        <v>266</v>
      </c>
      <c r="CO307" s="142">
        <f t="shared" si="323"/>
        <v>61.8</v>
      </c>
      <c r="CP307" s="142">
        <f t="shared" si="324"/>
        <v>16.555555555555557</v>
      </c>
      <c r="CQ307" s="154">
        <f t="shared" si="354"/>
        <v>1</v>
      </c>
      <c r="CS307" s="170">
        <f t="shared" si="325"/>
        <v>9</v>
      </c>
      <c r="CT307" s="23">
        <f t="shared" si="326"/>
        <v>12</v>
      </c>
      <c r="CU307" s="171">
        <f t="shared" si="327"/>
        <v>1</v>
      </c>
      <c r="CV307" s="23">
        <f t="shared" si="328"/>
        <v>11</v>
      </c>
      <c r="CW307" s="172">
        <f t="shared" si="329"/>
        <v>0</v>
      </c>
      <c r="CX307" s="24">
        <f t="shared" si="330"/>
        <v>2</v>
      </c>
      <c r="CY307" s="267">
        <f t="shared" si="331"/>
        <v>0</v>
      </c>
      <c r="CZ307" s="268">
        <f t="shared" si="332"/>
        <v>0</v>
      </c>
      <c r="DA307" s="267">
        <f t="shared" si="333"/>
        <v>0</v>
      </c>
      <c r="DB307" s="268">
        <f t="shared" si="334"/>
        <v>1</v>
      </c>
      <c r="DC307" s="173">
        <f t="shared" si="335"/>
        <v>14</v>
      </c>
      <c r="DD307" s="26">
        <f t="shared" si="336"/>
        <v>14</v>
      </c>
      <c r="DE307" s="173">
        <f t="shared" si="337"/>
        <v>0</v>
      </c>
      <c r="DF307" s="26">
        <f t="shared" si="338"/>
        <v>5</v>
      </c>
      <c r="DG307" s="326">
        <f t="shared" si="339"/>
        <v>10</v>
      </c>
      <c r="DH307" s="327">
        <f t="shared" si="340"/>
        <v>13</v>
      </c>
      <c r="DI307" s="172">
        <f t="shared" si="341"/>
        <v>4</v>
      </c>
      <c r="DJ307" s="24">
        <f t="shared" si="342"/>
        <v>0</v>
      </c>
      <c r="DK307" s="172"/>
      <c r="DL307" s="19">
        <f t="shared" si="343"/>
        <v>156</v>
      </c>
      <c r="DM307" s="19">
        <f t="shared" si="344"/>
        <v>27</v>
      </c>
      <c r="DN307" s="174">
        <f t="shared" si="345"/>
        <v>2</v>
      </c>
      <c r="DO307" s="278">
        <f t="shared" si="346"/>
        <v>0</v>
      </c>
      <c r="DP307" s="278">
        <f t="shared" si="347"/>
        <v>1</v>
      </c>
      <c r="DQ307" s="20">
        <f t="shared" si="348"/>
        <v>238</v>
      </c>
      <c r="DR307" s="20">
        <f t="shared" si="349"/>
        <v>5</v>
      </c>
      <c r="DS307" s="337">
        <f t="shared" si="350"/>
        <v>173</v>
      </c>
      <c r="DT307" s="174">
        <f t="shared" si="351"/>
        <v>64</v>
      </c>
      <c r="DU307" s="172">
        <f t="shared" si="352"/>
        <v>173</v>
      </c>
    </row>
    <row r="308" spans="1:125">
      <c r="A308" s="408" t="s">
        <v>870</v>
      </c>
      <c r="B308" s="408" t="s">
        <v>871</v>
      </c>
      <c r="C308" s="154">
        <f t="shared" si="299"/>
        <v>17</v>
      </c>
      <c r="D308" s="167">
        <f t="shared" si="300"/>
        <v>68</v>
      </c>
      <c r="E308" s="166" t="str">
        <f t="shared" si="301"/>
        <v>9C</v>
      </c>
      <c r="F308" s="367" t="str">
        <f t="shared" si="302"/>
        <v>1B</v>
      </c>
      <c r="G308" s="367" t="str">
        <f t="shared" si="303"/>
        <v>04</v>
      </c>
      <c r="H308" s="367" t="str">
        <f t="shared" si="304"/>
        <v>00</v>
      </c>
      <c r="I308" s="367" t="str">
        <f t="shared" si="305"/>
        <v>01</v>
      </c>
      <c r="J308" s="367" t="str">
        <f t="shared" si="306"/>
        <v>ED</v>
      </c>
      <c r="K308" s="367" t="str">
        <f t="shared" si="307"/>
        <v>05</v>
      </c>
      <c r="L308" s="367" t="str">
        <f t="shared" si="308"/>
        <v>AE</v>
      </c>
      <c r="M308" s="367" t="str">
        <f t="shared" si="309"/>
        <v>4</v>
      </c>
      <c r="N308" s="367" t="str">
        <f t="shared" si="310"/>
        <v/>
      </c>
      <c r="O308" s="156" t="str">
        <f t="shared" si="311"/>
        <v/>
      </c>
      <c r="P308" s="157" t="str">
        <f t="shared" si="355"/>
        <v>1</v>
      </c>
      <c r="Q308" s="158" t="str">
        <f t="shared" si="355"/>
        <v>0</v>
      </c>
      <c r="R308" s="158" t="str">
        <f t="shared" si="355"/>
        <v>0</v>
      </c>
      <c r="S308" s="159" t="str">
        <f t="shared" si="355"/>
        <v>1</v>
      </c>
      <c r="T308" s="158" t="str">
        <f t="shared" si="355"/>
        <v>1</v>
      </c>
      <c r="U308" s="158" t="str">
        <f t="shared" si="355"/>
        <v>1</v>
      </c>
      <c r="V308" s="158" t="str">
        <f t="shared" si="355"/>
        <v>0</v>
      </c>
      <c r="W308" s="159" t="str">
        <f t="shared" si="355"/>
        <v>0</v>
      </c>
      <c r="X308" s="158" t="str">
        <f t="shared" si="356"/>
        <v>0</v>
      </c>
      <c r="Y308" s="158" t="str">
        <f t="shared" si="356"/>
        <v>0</v>
      </c>
      <c r="Z308" s="158" t="str">
        <f t="shared" si="356"/>
        <v>0</v>
      </c>
      <c r="AA308" s="159" t="str">
        <f t="shared" si="356"/>
        <v>1</v>
      </c>
      <c r="AB308" s="161" t="str">
        <f t="shared" si="356"/>
        <v>1</v>
      </c>
      <c r="AC308" s="161" t="str">
        <f t="shared" si="356"/>
        <v>0</v>
      </c>
      <c r="AD308" s="158" t="str">
        <f t="shared" si="356"/>
        <v>1</v>
      </c>
      <c r="AE308" s="159" t="str">
        <f t="shared" si="356"/>
        <v>1</v>
      </c>
      <c r="AF308" s="367" t="str">
        <f t="shared" si="357"/>
        <v>0</v>
      </c>
      <c r="AG308" s="162" t="str">
        <f t="shared" si="357"/>
        <v>0</v>
      </c>
      <c r="AH308" s="163" t="str">
        <f t="shared" si="357"/>
        <v>0</v>
      </c>
      <c r="AI308" s="165" t="str">
        <f t="shared" si="357"/>
        <v>0</v>
      </c>
      <c r="AJ308" s="164" t="str">
        <f t="shared" si="357"/>
        <v>0</v>
      </c>
      <c r="AK308" s="164" t="str">
        <f t="shared" si="357"/>
        <v>1</v>
      </c>
      <c r="AL308" s="289" t="str">
        <f t="shared" si="357"/>
        <v>0</v>
      </c>
      <c r="AM308" s="165" t="str">
        <f t="shared" si="357"/>
        <v>0</v>
      </c>
      <c r="AN308" s="230" t="str">
        <f t="shared" si="358"/>
        <v>0</v>
      </c>
      <c r="AO308" s="230" t="str">
        <f t="shared" si="358"/>
        <v>0</v>
      </c>
      <c r="AP308" s="230" t="str">
        <f t="shared" si="358"/>
        <v>0</v>
      </c>
      <c r="AQ308" s="231" t="str">
        <f t="shared" si="358"/>
        <v>0</v>
      </c>
      <c r="AR308" s="230" t="str">
        <f t="shared" si="358"/>
        <v>0</v>
      </c>
      <c r="AS308" s="230" t="str">
        <f t="shared" si="358"/>
        <v>0</v>
      </c>
      <c r="AT308" s="230" t="str">
        <f t="shared" si="358"/>
        <v>0</v>
      </c>
      <c r="AU308" s="231" t="str">
        <f t="shared" si="358"/>
        <v>0</v>
      </c>
      <c r="AV308" s="230" t="str">
        <f t="shared" si="359"/>
        <v>0</v>
      </c>
      <c r="AW308" s="232" t="str">
        <f t="shared" si="359"/>
        <v>0</v>
      </c>
      <c r="AX308" s="232" t="str">
        <f t="shared" si="359"/>
        <v>0</v>
      </c>
      <c r="AY308" s="233" t="str">
        <f t="shared" si="359"/>
        <v>0</v>
      </c>
      <c r="AZ308" s="232" t="str">
        <f t="shared" si="359"/>
        <v>0</v>
      </c>
      <c r="BA308" s="232" t="str">
        <f t="shared" si="359"/>
        <v>0</v>
      </c>
      <c r="BB308" s="232" t="str">
        <f t="shared" si="359"/>
        <v>0</v>
      </c>
      <c r="BC308" s="233" t="str">
        <f t="shared" si="359"/>
        <v>1</v>
      </c>
      <c r="BD308" s="168" t="str">
        <f t="shared" si="360"/>
        <v>1</v>
      </c>
      <c r="BE308" s="168" t="str">
        <f t="shared" si="360"/>
        <v>1</v>
      </c>
      <c r="BF308" s="168" t="str">
        <f t="shared" si="360"/>
        <v>1</v>
      </c>
      <c r="BG308" s="169" t="str">
        <f t="shared" si="360"/>
        <v>0</v>
      </c>
      <c r="BH308" s="168" t="str">
        <f t="shared" si="360"/>
        <v>1</v>
      </c>
      <c r="BI308" s="168" t="str">
        <f t="shared" si="360"/>
        <v>1</v>
      </c>
      <c r="BJ308" s="168" t="str">
        <f t="shared" si="360"/>
        <v>0</v>
      </c>
      <c r="BK308" s="169" t="str">
        <f t="shared" si="360"/>
        <v>1</v>
      </c>
      <c r="BL308" s="168" t="str">
        <f t="shared" si="361"/>
        <v>0</v>
      </c>
      <c r="BM308" s="168" t="str">
        <f t="shared" si="361"/>
        <v>0</v>
      </c>
      <c r="BN308" s="168" t="str">
        <f t="shared" si="361"/>
        <v>0</v>
      </c>
      <c r="BO308" s="169" t="str">
        <f t="shared" si="361"/>
        <v>0</v>
      </c>
      <c r="BP308" s="168" t="str">
        <f t="shared" si="361"/>
        <v>0</v>
      </c>
      <c r="BQ308" s="168" t="str">
        <f t="shared" si="361"/>
        <v>1</v>
      </c>
      <c r="BR308" s="168" t="str">
        <f t="shared" si="361"/>
        <v>0</v>
      </c>
      <c r="BS308" s="169" t="str">
        <f t="shared" si="361"/>
        <v>1</v>
      </c>
      <c r="BT308" s="302" t="str">
        <f t="shared" si="362"/>
        <v>1</v>
      </c>
      <c r="BU308" s="302" t="str">
        <f t="shared" si="362"/>
        <v>0</v>
      </c>
      <c r="BV308" s="302" t="str">
        <f t="shared" si="362"/>
        <v>1</v>
      </c>
      <c r="BW308" s="303" t="str">
        <f t="shared" si="362"/>
        <v>0</v>
      </c>
      <c r="BX308" s="302" t="str">
        <f t="shared" si="362"/>
        <v>1</v>
      </c>
      <c r="BY308" s="302" t="str">
        <f t="shared" si="362"/>
        <v>1</v>
      </c>
      <c r="BZ308" s="302" t="str">
        <f t="shared" si="362"/>
        <v>1</v>
      </c>
      <c r="CA308" s="303" t="str">
        <f t="shared" si="362"/>
        <v>0</v>
      </c>
      <c r="CB308" s="164" t="str">
        <f t="shared" si="363"/>
        <v>0</v>
      </c>
      <c r="CC308" s="289" t="str">
        <f t="shared" si="363"/>
        <v>1</v>
      </c>
      <c r="CD308" s="340" t="str">
        <f t="shared" si="363"/>
        <v>0</v>
      </c>
      <c r="CE308" s="341" t="str">
        <f t="shared" si="363"/>
        <v>0</v>
      </c>
      <c r="CF308" s="340" t="str">
        <f t="shared" si="363"/>
        <v>0</v>
      </c>
      <c r="CG308" s="340" t="str">
        <f t="shared" si="363"/>
        <v>0</v>
      </c>
      <c r="CH308" s="340" t="str">
        <f t="shared" si="363"/>
        <v>0</v>
      </c>
      <c r="CI308" s="341" t="str">
        <f t="shared" si="363"/>
        <v>0</v>
      </c>
      <c r="CL308" s="32" t="str">
        <f t="shared" si="353"/>
        <v>9C1B</v>
      </c>
      <c r="CM308" s="285">
        <f t="shared" si="321"/>
        <v>256</v>
      </c>
      <c r="CN308" s="285">
        <f t="shared" si="322"/>
        <v>266</v>
      </c>
      <c r="CO308" s="142">
        <f t="shared" si="323"/>
        <v>61.7</v>
      </c>
      <c r="CP308" s="142">
        <f t="shared" si="324"/>
        <v>16.5</v>
      </c>
      <c r="CQ308" s="154">
        <f t="shared" si="354"/>
        <v>2</v>
      </c>
      <c r="CS308" s="170">
        <f t="shared" si="325"/>
        <v>9</v>
      </c>
      <c r="CT308" s="23">
        <f t="shared" si="326"/>
        <v>12</v>
      </c>
      <c r="CU308" s="171">
        <f t="shared" si="327"/>
        <v>1</v>
      </c>
      <c r="CV308" s="23">
        <f t="shared" si="328"/>
        <v>11</v>
      </c>
      <c r="CW308" s="172">
        <f t="shared" si="329"/>
        <v>0</v>
      </c>
      <c r="CX308" s="24">
        <f t="shared" si="330"/>
        <v>4</v>
      </c>
      <c r="CY308" s="267">
        <f t="shared" si="331"/>
        <v>0</v>
      </c>
      <c r="CZ308" s="268">
        <f t="shared" si="332"/>
        <v>0</v>
      </c>
      <c r="DA308" s="267">
        <f t="shared" si="333"/>
        <v>0</v>
      </c>
      <c r="DB308" s="268">
        <f t="shared" si="334"/>
        <v>1</v>
      </c>
      <c r="DC308" s="173">
        <f t="shared" si="335"/>
        <v>14</v>
      </c>
      <c r="DD308" s="26">
        <f t="shared" si="336"/>
        <v>13</v>
      </c>
      <c r="DE308" s="173">
        <f t="shared" si="337"/>
        <v>0</v>
      </c>
      <c r="DF308" s="26">
        <f t="shared" si="338"/>
        <v>5</v>
      </c>
      <c r="DG308" s="326">
        <f t="shared" si="339"/>
        <v>10</v>
      </c>
      <c r="DH308" s="327">
        <f t="shared" si="340"/>
        <v>14</v>
      </c>
      <c r="DI308" s="172">
        <f t="shared" si="341"/>
        <v>4</v>
      </c>
      <c r="DJ308" s="24">
        <f t="shared" si="342"/>
        <v>0</v>
      </c>
      <c r="DK308" s="172"/>
      <c r="DL308" s="19">
        <f t="shared" si="343"/>
        <v>156</v>
      </c>
      <c r="DM308" s="19">
        <f t="shared" si="344"/>
        <v>27</v>
      </c>
      <c r="DN308" s="174">
        <f t="shared" si="345"/>
        <v>4</v>
      </c>
      <c r="DO308" s="278">
        <f t="shared" si="346"/>
        <v>0</v>
      </c>
      <c r="DP308" s="278">
        <f t="shared" si="347"/>
        <v>1</v>
      </c>
      <c r="DQ308" s="20">
        <f t="shared" si="348"/>
        <v>237</v>
      </c>
      <c r="DR308" s="20">
        <f t="shared" si="349"/>
        <v>5</v>
      </c>
      <c r="DS308" s="337">
        <f t="shared" si="350"/>
        <v>174</v>
      </c>
      <c r="DT308" s="174">
        <f t="shared" si="351"/>
        <v>64</v>
      </c>
      <c r="DU308" s="172">
        <f t="shared" si="352"/>
        <v>174</v>
      </c>
    </row>
    <row r="309" spans="1:125">
      <c r="A309" s="408" t="s">
        <v>872</v>
      </c>
      <c r="B309" s="408" t="s">
        <v>873</v>
      </c>
      <c r="C309" s="154">
        <f t="shared" si="299"/>
        <v>17</v>
      </c>
      <c r="D309" s="167">
        <f t="shared" si="300"/>
        <v>68</v>
      </c>
      <c r="E309" s="166" t="str">
        <f t="shared" si="301"/>
        <v>9C</v>
      </c>
      <c r="F309" s="367" t="str">
        <f t="shared" si="302"/>
        <v>1B</v>
      </c>
      <c r="G309" s="367" t="str">
        <f t="shared" si="303"/>
        <v>06</v>
      </c>
      <c r="H309" s="367" t="str">
        <f t="shared" si="304"/>
        <v>00</v>
      </c>
      <c r="I309" s="367" t="str">
        <f t="shared" si="305"/>
        <v>01</v>
      </c>
      <c r="J309" s="367" t="str">
        <f t="shared" si="306"/>
        <v>ED</v>
      </c>
      <c r="K309" s="367" t="str">
        <f t="shared" si="307"/>
        <v>05</v>
      </c>
      <c r="L309" s="367" t="str">
        <f t="shared" si="308"/>
        <v>B0</v>
      </c>
      <c r="M309" s="367" t="str">
        <f t="shared" si="309"/>
        <v>4</v>
      </c>
      <c r="N309" s="367" t="str">
        <f t="shared" si="310"/>
        <v/>
      </c>
      <c r="O309" s="156" t="str">
        <f t="shared" si="311"/>
        <v/>
      </c>
      <c r="P309" s="157" t="str">
        <f t="shared" si="355"/>
        <v>1</v>
      </c>
      <c r="Q309" s="158" t="str">
        <f t="shared" si="355"/>
        <v>0</v>
      </c>
      <c r="R309" s="158" t="str">
        <f t="shared" si="355"/>
        <v>0</v>
      </c>
      <c r="S309" s="159" t="str">
        <f t="shared" si="355"/>
        <v>1</v>
      </c>
      <c r="T309" s="158" t="str">
        <f t="shared" si="355"/>
        <v>1</v>
      </c>
      <c r="U309" s="158" t="str">
        <f t="shared" si="355"/>
        <v>1</v>
      </c>
      <c r="V309" s="158" t="str">
        <f t="shared" si="355"/>
        <v>0</v>
      </c>
      <c r="W309" s="159" t="str">
        <f t="shared" si="355"/>
        <v>0</v>
      </c>
      <c r="X309" s="158" t="str">
        <f t="shared" si="356"/>
        <v>0</v>
      </c>
      <c r="Y309" s="158" t="str">
        <f t="shared" si="356"/>
        <v>0</v>
      </c>
      <c r="Z309" s="158" t="str">
        <f t="shared" si="356"/>
        <v>0</v>
      </c>
      <c r="AA309" s="159" t="str">
        <f t="shared" si="356"/>
        <v>1</v>
      </c>
      <c r="AB309" s="161" t="str">
        <f t="shared" si="356"/>
        <v>1</v>
      </c>
      <c r="AC309" s="161" t="str">
        <f t="shared" si="356"/>
        <v>0</v>
      </c>
      <c r="AD309" s="158" t="str">
        <f t="shared" si="356"/>
        <v>1</v>
      </c>
      <c r="AE309" s="159" t="str">
        <f t="shared" si="356"/>
        <v>1</v>
      </c>
      <c r="AF309" s="367" t="str">
        <f t="shared" si="357"/>
        <v>0</v>
      </c>
      <c r="AG309" s="162" t="str">
        <f t="shared" si="357"/>
        <v>0</v>
      </c>
      <c r="AH309" s="163" t="str">
        <f t="shared" si="357"/>
        <v>0</v>
      </c>
      <c r="AI309" s="165" t="str">
        <f t="shared" si="357"/>
        <v>0</v>
      </c>
      <c r="AJ309" s="164" t="str">
        <f t="shared" si="357"/>
        <v>0</v>
      </c>
      <c r="AK309" s="164" t="str">
        <f t="shared" si="357"/>
        <v>1</v>
      </c>
      <c r="AL309" s="289" t="str">
        <f t="shared" si="357"/>
        <v>1</v>
      </c>
      <c r="AM309" s="165" t="str">
        <f t="shared" si="357"/>
        <v>0</v>
      </c>
      <c r="AN309" s="230" t="str">
        <f t="shared" si="358"/>
        <v>0</v>
      </c>
      <c r="AO309" s="230" t="str">
        <f t="shared" si="358"/>
        <v>0</v>
      </c>
      <c r="AP309" s="230" t="str">
        <f t="shared" si="358"/>
        <v>0</v>
      </c>
      <c r="AQ309" s="231" t="str">
        <f t="shared" si="358"/>
        <v>0</v>
      </c>
      <c r="AR309" s="230" t="str">
        <f t="shared" si="358"/>
        <v>0</v>
      </c>
      <c r="AS309" s="230" t="str">
        <f t="shared" si="358"/>
        <v>0</v>
      </c>
      <c r="AT309" s="230" t="str">
        <f t="shared" si="358"/>
        <v>0</v>
      </c>
      <c r="AU309" s="231" t="str">
        <f t="shared" si="358"/>
        <v>0</v>
      </c>
      <c r="AV309" s="230" t="str">
        <f t="shared" si="359"/>
        <v>0</v>
      </c>
      <c r="AW309" s="232" t="str">
        <f t="shared" si="359"/>
        <v>0</v>
      </c>
      <c r="AX309" s="232" t="str">
        <f t="shared" si="359"/>
        <v>0</v>
      </c>
      <c r="AY309" s="233" t="str">
        <f t="shared" si="359"/>
        <v>0</v>
      </c>
      <c r="AZ309" s="232" t="str">
        <f t="shared" si="359"/>
        <v>0</v>
      </c>
      <c r="BA309" s="232" t="str">
        <f t="shared" si="359"/>
        <v>0</v>
      </c>
      <c r="BB309" s="232" t="str">
        <f t="shared" si="359"/>
        <v>0</v>
      </c>
      <c r="BC309" s="233" t="str">
        <f t="shared" si="359"/>
        <v>1</v>
      </c>
      <c r="BD309" s="168" t="str">
        <f t="shared" si="360"/>
        <v>1</v>
      </c>
      <c r="BE309" s="168" t="str">
        <f t="shared" si="360"/>
        <v>1</v>
      </c>
      <c r="BF309" s="168" t="str">
        <f t="shared" si="360"/>
        <v>1</v>
      </c>
      <c r="BG309" s="169" t="str">
        <f t="shared" si="360"/>
        <v>0</v>
      </c>
      <c r="BH309" s="168" t="str">
        <f t="shared" si="360"/>
        <v>1</v>
      </c>
      <c r="BI309" s="168" t="str">
        <f t="shared" si="360"/>
        <v>1</v>
      </c>
      <c r="BJ309" s="168" t="str">
        <f t="shared" si="360"/>
        <v>0</v>
      </c>
      <c r="BK309" s="169" t="str">
        <f t="shared" si="360"/>
        <v>1</v>
      </c>
      <c r="BL309" s="168" t="str">
        <f t="shared" si="361"/>
        <v>0</v>
      </c>
      <c r="BM309" s="168" t="str">
        <f t="shared" si="361"/>
        <v>0</v>
      </c>
      <c r="BN309" s="168" t="str">
        <f t="shared" si="361"/>
        <v>0</v>
      </c>
      <c r="BO309" s="169" t="str">
        <f t="shared" si="361"/>
        <v>0</v>
      </c>
      <c r="BP309" s="168" t="str">
        <f t="shared" si="361"/>
        <v>0</v>
      </c>
      <c r="BQ309" s="168" t="str">
        <f t="shared" si="361"/>
        <v>1</v>
      </c>
      <c r="BR309" s="168" t="str">
        <f t="shared" si="361"/>
        <v>0</v>
      </c>
      <c r="BS309" s="169" t="str">
        <f t="shared" si="361"/>
        <v>1</v>
      </c>
      <c r="BT309" s="302" t="str">
        <f t="shared" si="362"/>
        <v>1</v>
      </c>
      <c r="BU309" s="302" t="str">
        <f t="shared" si="362"/>
        <v>0</v>
      </c>
      <c r="BV309" s="302" t="str">
        <f t="shared" si="362"/>
        <v>1</v>
      </c>
      <c r="BW309" s="303" t="str">
        <f t="shared" si="362"/>
        <v>1</v>
      </c>
      <c r="BX309" s="302" t="str">
        <f t="shared" si="362"/>
        <v>0</v>
      </c>
      <c r="BY309" s="302" t="str">
        <f t="shared" si="362"/>
        <v>0</v>
      </c>
      <c r="BZ309" s="302" t="str">
        <f t="shared" si="362"/>
        <v>0</v>
      </c>
      <c r="CA309" s="303" t="str">
        <f t="shared" si="362"/>
        <v>0</v>
      </c>
      <c r="CB309" s="164" t="str">
        <f t="shared" si="363"/>
        <v>0</v>
      </c>
      <c r="CC309" s="289" t="str">
        <f t="shared" si="363"/>
        <v>1</v>
      </c>
      <c r="CD309" s="340" t="str">
        <f t="shared" si="363"/>
        <v>0</v>
      </c>
      <c r="CE309" s="341" t="str">
        <f t="shared" si="363"/>
        <v>0</v>
      </c>
      <c r="CF309" s="340" t="str">
        <f t="shared" si="363"/>
        <v>0</v>
      </c>
      <c r="CG309" s="340" t="str">
        <f t="shared" si="363"/>
        <v>0</v>
      </c>
      <c r="CH309" s="340" t="str">
        <f t="shared" si="363"/>
        <v>0</v>
      </c>
      <c r="CI309" s="341" t="str">
        <f t="shared" si="363"/>
        <v>0</v>
      </c>
      <c r="CL309" s="32" t="str">
        <f t="shared" si="353"/>
        <v>9C1B</v>
      </c>
      <c r="CM309" s="285">
        <f t="shared" si="321"/>
        <v>256</v>
      </c>
      <c r="CN309" s="285">
        <f t="shared" si="322"/>
        <v>266</v>
      </c>
      <c r="CO309" s="142">
        <f t="shared" si="323"/>
        <v>61.7</v>
      </c>
      <c r="CP309" s="142">
        <f t="shared" si="324"/>
        <v>16.5</v>
      </c>
      <c r="CQ309" s="154">
        <f t="shared" si="354"/>
        <v>3</v>
      </c>
      <c r="CS309" s="170">
        <f t="shared" si="325"/>
        <v>9</v>
      </c>
      <c r="CT309" s="23">
        <f t="shared" si="326"/>
        <v>12</v>
      </c>
      <c r="CU309" s="171">
        <f t="shared" si="327"/>
        <v>1</v>
      </c>
      <c r="CV309" s="23">
        <f t="shared" si="328"/>
        <v>11</v>
      </c>
      <c r="CW309" s="172">
        <f t="shared" si="329"/>
        <v>0</v>
      </c>
      <c r="CX309" s="24">
        <f t="shared" si="330"/>
        <v>6</v>
      </c>
      <c r="CY309" s="267">
        <f t="shared" si="331"/>
        <v>0</v>
      </c>
      <c r="CZ309" s="268">
        <f t="shared" si="332"/>
        <v>0</v>
      </c>
      <c r="DA309" s="267">
        <f t="shared" si="333"/>
        <v>0</v>
      </c>
      <c r="DB309" s="268">
        <f t="shared" si="334"/>
        <v>1</v>
      </c>
      <c r="DC309" s="173">
        <f t="shared" si="335"/>
        <v>14</v>
      </c>
      <c r="DD309" s="26">
        <f t="shared" si="336"/>
        <v>13</v>
      </c>
      <c r="DE309" s="173">
        <f t="shared" si="337"/>
        <v>0</v>
      </c>
      <c r="DF309" s="26">
        <f t="shared" si="338"/>
        <v>5</v>
      </c>
      <c r="DG309" s="326">
        <f t="shared" si="339"/>
        <v>11</v>
      </c>
      <c r="DH309" s="327">
        <f t="shared" si="340"/>
        <v>0</v>
      </c>
      <c r="DI309" s="172">
        <f t="shared" si="341"/>
        <v>4</v>
      </c>
      <c r="DJ309" s="24">
        <f t="shared" si="342"/>
        <v>0</v>
      </c>
      <c r="DK309" s="172"/>
      <c r="DL309" s="19">
        <f t="shared" si="343"/>
        <v>156</v>
      </c>
      <c r="DM309" s="19">
        <f t="shared" si="344"/>
        <v>27</v>
      </c>
      <c r="DN309" s="174">
        <f t="shared" si="345"/>
        <v>6</v>
      </c>
      <c r="DO309" s="278">
        <f t="shared" si="346"/>
        <v>0</v>
      </c>
      <c r="DP309" s="278">
        <f t="shared" si="347"/>
        <v>1</v>
      </c>
      <c r="DQ309" s="20">
        <f t="shared" si="348"/>
        <v>237</v>
      </c>
      <c r="DR309" s="20">
        <f t="shared" si="349"/>
        <v>5</v>
      </c>
      <c r="DS309" s="337">
        <f t="shared" si="350"/>
        <v>176</v>
      </c>
      <c r="DT309" s="174">
        <f t="shared" si="351"/>
        <v>64</v>
      </c>
      <c r="DU309" s="172">
        <f t="shared" si="352"/>
        <v>176</v>
      </c>
    </row>
    <row r="310" spans="1:125">
      <c r="A310" s="408" t="s">
        <v>874</v>
      </c>
      <c r="B310" s="408" t="s">
        <v>875</v>
      </c>
      <c r="C310" s="154">
        <f t="shared" si="299"/>
        <v>17</v>
      </c>
      <c r="D310" s="167">
        <f t="shared" si="300"/>
        <v>68</v>
      </c>
      <c r="E310" s="166" t="str">
        <f t="shared" si="301"/>
        <v>9C</v>
      </c>
      <c r="F310" s="367" t="str">
        <f t="shared" si="302"/>
        <v>1B</v>
      </c>
      <c r="G310" s="367" t="str">
        <f t="shared" si="303"/>
        <v>08</v>
      </c>
      <c r="H310" s="367" t="str">
        <f t="shared" si="304"/>
        <v>00</v>
      </c>
      <c r="I310" s="367" t="str">
        <f t="shared" si="305"/>
        <v>01</v>
      </c>
      <c r="J310" s="367" t="str">
        <f t="shared" si="306"/>
        <v>ED</v>
      </c>
      <c r="K310" s="367" t="str">
        <f t="shared" si="307"/>
        <v>05</v>
      </c>
      <c r="L310" s="367" t="str">
        <f t="shared" si="308"/>
        <v>B2</v>
      </c>
      <c r="M310" s="367" t="str">
        <f t="shared" si="309"/>
        <v>4</v>
      </c>
      <c r="N310" s="367" t="str">
        <f t="shared" si="310"/>
        <v/>
      </c>
      <c r="O310" s="156" t="str">
        <f t="shared" si="311"/>
        <v/>
      </c>
      <c r="P310" s="157" t="str">
        <f t="shared" si="355"/>
        <v>1</v>
      </c>
      <c r="Q310" s="158" t="str">
        <f t="shared" si="355"/>
        <v>0</v>
      </c>
      <c r="R310" s="158" t="str">
        <f t="shared" si="355"/>
        <v>0</v>
      </c>
      <c r="S310" s="159" t="str">
        <f t="shared" si="355"/>
        <v>1</v>
      </c>
      <c r="T310" s="158" t="str">
        <f t="shared" si="355"/>
        <v>1</v>
      </c>
      <c r="U310" s="158" t="str">
        <f t="shared" si="355"/>
        <v>1</v>
      </c>
      <c r="V310" s="158" t="str">
        <f t="shared" si="355"/>
        <v>0</v>
      </c>
      <c r="W310" s="159" t="str">
        <f t="shared" si="355"/>
        <v>0</v>
      </c>
      <c r="X310" s="158" t="str">
        <f t="shared" si="356"/>
        <v>0</v>
      </c>
      <c r="Y310" s="158" t="str">
        <f t="shared" si="356"/>
        <v>0</v>
      </c>
      <c r="Z310" s="158" t="str">
        <f t="shared" si="356"/>
        <v>0</v>
      </c>
      <c r="AA310" s="159" t="str">
        <f t="shared" si="356"/>
        <v>1</v>
      </c>
      <c r="AB310" s="161" t="str">
        <f t="shared" si="356"/>
        <v>1</v>
      </c>
      <c r="AC310" s="161" t="str">
        <f t="shared" si="356"/>
        <v>0</v>
      </c>
      <c r="AD310" s="158" t="str">
        <f t="shared" si="356"/>
        <v>1</v>
      </c>
      <c r="AE310" s="159" t="str">
        <f t="shared" si="356"/>
        <v>1</v>
      </c>
      <c r="AF310" s="367" t="str">
        <f t="shared" si="357"/>
        <v>0</v>
      </c>
      <c r="AG310" s="162" t="str">
        <f t="shared" si="357"/>
        <v>0</v>
      </c>
      <c r="AH310" s="163" t="str">
        <f t="shared" si="357"/>
        <v>0</v>
      </c>
      <c r="AI310" s="165" t="str">
        <f t="shared" si="357"/>
        <v>0</v>
      </c>
      <c r="AJ310" s="164" t="str">
        <f t="shared" si="357"/>
        <v>1</v>
      </c>
      <c r="AK310" s="164" t="str">
        <f t="shared" si="357"/>
        <v>0</v>
      </c>
      <c r="AL310" s="289" t="str">
        <f t="shared" si="357"/>
        <v>0</v>
      </c>
      <c r="AM310" s="165" t="str">
        <f t="shared" si="357"/>
        <v>0</v>
      </c>
      <c r="AN310" s="230" t="str">
        <f t="shared" si="358"/>
        <v>0</v>
      </c>
      <c r="AO310" s="230" t="str">
        <f t="shared" si="358"/>
        <v>0</v>
      </c>
      <c r="AP310" s="230" t="str">
        <f t="shared" si="358"/>
        <v>0</v>
      </c>
      <c r="AQ310" s="231" t="str">
        <f t="shared" si="358"/>
        <v>0</v>
      </c>
      <c r="AR310" s="230" t="str">
        <f t="shared" si="358"/>
        <v>0</v>
      </c>
      <c r="AS310" s="230" t="str">
        <f t="shared" si="358"/>
        <v>0</v>
      </c>
      <c r="AT310" s="230" t="str">
        <f t="shared" si="358"/>
        <v>0</v>
      </c>
      <c r="AU310" s="231" t="str">
        <f t="shared" si="358"/>
        <v>0</v>
      </c>
      <c r="AV310" s="230" t="str">
        <f t="shared" si="359"/>
        <v>0</v>
      </c>
      <c r="AW310" s="232" t="str">
        <f t="shared" si="359"/>
        <v>0</v>
      </c>
      <c r="AX310" s="232" t="str">
        <f t="shared" si="359"/>
        <v>0</v>
      </c>
      <c r="AY310" s="233" t="str">
        <f t="shared" si="359"/>
        <v>0</v>
      </c>
      <c r="AZ310" s="232" t="str">
        <f t="shared" si="359"/>
        <v>0</v>
      </c>
      <c r="BA310" s="232" t="str">
        <f t="shared" si="359"/>
        <v>0</v>
      </c>
      <c r="BB310" s="232" t="str">
        <f t="shared" si="359"/>
        <v>0</v>
      </c>
      <c r="BC310" s="233" t="str">
        <f t="shared" si="359"/>
        <v>1</v>
      </c>
      <c r="BD310" s="168" t="str">
        <f t="shared" si="360"/>
        <v>1</v>
      </c>
      <c r="BE310" s="168" t="str">
        <f t="shared" si="360"/>
        <v>1</v>
      </c>
      <c r="BF310" s="168" t="str">
        <f t="shared" si="360"/>
        <v>1</v>
      </c>
      <c r="BG310" s="169" t="str">
        <f t="shared" si="360"/>
        <v>0</v>
      </c>
      <c r="BH310" s="168" t="str">
        <f t="shared" si="360"/>
        <v>1</v>
      </c>
      <c r="BI310" s="168" t="str">
        <f t="shared" si="360"/>
        <v>1</v>
      </c>
      <c r="BJ310" s="168" t="str">
        <f t="shared" si="360"/>
        <v>0</v>
      </c>
      <c r="BK310" s="169" t="str">
        <f t="shared" si="360"/>
        <v>1</v>
      </c>
      <c r="BL310" s="168" t="str">
        <f t="shared" si="361"/>
        <v>0</v>
      </c>
      <c r="BM310" s="168" t="str">
        <f t="shared" si="361"/>
        <v>0</v>
      </c>
      <c r="BN310" s="168" t="str">
        <f t="shared" si="361"/>
        <v>0</v>
      </c>
      <c r="BO310" s="169" t="str">
        <f t="shared" si="361"/>
        <v>0</v>
      </c>
      <c r="BP310" s="168" t="str">
        <f t="shared" si="361"/>
        <v>0</v>
      </c>
      <c r="BQ310" s="168" t="str">
        <f t="shared" si="361"/>
        <v>1</v>
      </c>
      <c r="BR310" s="168" t="str">
        <f t="shared" si="361"/>
        <v>0</v>
      </c>
      <c r="BS310" s="169" t="str">
        <f t="shared" si="361"/>
        <v>1</v>
      </c>
      <c r="BT310" s="302" t="str">
        <f t="shared" si="362"/>
        <v>1</v>
      </c>
      <c r="BU310" s="302" t="str">
        <f t="shared" si="362"/>
        <v>0</v>
      </c>
      <c r="BV310" s="302" t="str">
        <f t="shared" si="362"/>
        <v>1</v>
      </c>
      <c r="BW310" s="303" t="str">
        <f t="shared" si="362"/>
        <v>1</v>
      </c>
      <c r="BX310" s="302" t="str">
        <f t="shared" si="362"/>
        <v>0</v>
      </c>
      <c r="BY310" s="302" t="str">
        <f t="shared" si="362"/>
        <v>0</v>
      </c>
      <c r="BZ310" s="302" t="str">
        <f t="shared" si="362"/>
        <v>1</v>
      </c>
      <c r="CA310" s="303" t="str">
        <f t="shared" si="362"/>
        <v>0</v>
      </c>
      <c r="CB310" s="164" t="str">
        <f t="shared" si="363"/>
        <v>0</v>
      </c>
      <c r="CC310" s="289" t="str">
        <f t="shared" si="363"/>
        <v>1</v>
      </c>
      <c r="CD310" s="340" t="str">
        <f t="shared" si="363"/>
        <v>0</v>
      </c>
      <c r="CE310" s="341" t="str">
        <f t="shared" si="363"/>
        <v>0</v>
      </c>
      <c r="CF310" s="340" t="str">
        <f t="shared" si="363"/>
        <v>0</v>
      </c>
      <c r="CG310" s="340" t="str">
        <f t="shared" si="363"/>
        <v>0</v>
      </c>
      <c r="CH310" s="340" t="str">
        <f t="shared" si="363"/>
        <v>0</v>
      </c>
      <c r="CI310" s="341" t="str">
        <f t="shared" si="363"/>
        <v>0</v>
      </c>
      <c r="CL310" s="32" t="str">
        <f t="shared" si="353"/>
        <v>9C1B</v>
      </c>
      <c r="CM310" s="285">
        <f t="shared" si="321"/>
        <v>256</v>
      </c>
      <c r="CN310" s="285">
        <f t="shared" si="322"/>
        <v>266</v>
      </c>
      <c r="CO310" s="142">
        <f t="shared" si="323"/>
        <v>61.7</v>
      </c>
      <c r="CP310" s="142">
        <f t="shared" si="324"/>
        <v>16.5</v>
      </c>
      <c r="CQ310" s="154">
        <f t="shared" si="354"/>
        <v>4</v>
      </c>
      <c r="CS310" s="170">
        <f t="shared" si="325"/>
        <v>9</v>
      </c>
      <c r="CT310" s="23">
        <f t="shared" si="326"/>
        <v>12</v>
      </c>
      <c r="CU310" s="171">
        <f t="shared" si="327"/>
        <v>1</v>
      </c>
      <c r="CV310" s="23">
        <f t="shared" si="328"/>
        <v>11</v>
      </c>
      <c r="CW310" s="172">
        <f t="shared" si="329"/>
        <v>0</v>
      </c>
      <c r="CX310" s="24">
        <f t="shared" si="330"/>
        <v>8</v>
      </c>
      <c r="CY310" s="267">
        <f t="shared" si="331"/>
        <v>0</v>
      </c>
      <c r="CZ310" s="268">
        <f t="shared" si="332"/>
        <v>0</v>
      </c>
      <c r="DA310" s="267">
        <f t="shared" si="333"/>
        <v>0</v>
      </c>
      <c r="DB310" s="268">
        <f t="shared" si="334"/>
        <v>1</v>
      </c>
      <c r="DC310" s="173">
        <f t="shared" si="335"/>
        <v>14</v>
      </c>
      <c r="DD310" s="26">
        <f t="shared" si="336"/>
        <v>13</v>
      </c>
      <c r="DE310" s="173">
        <f t="shared" si="337"/>
        <v>0</v>
      </c>
      <c r="DF310" s="26">
        <f t="shared" si="338"/>
        <v>5</v>
      </c>
      <c r="DG310" s="326">
        <f t="shared" si="339"/>
        <v>11</v>
      </c>
      <c r="DH310" s="327">
        <f t="shared" si="340"/>
        <v>2</v>
      </c>
      <c r="DI310" s="172">
        <f t="shared" si="341"/>
        <v>4</v>
      </c>
      <c r="DJ310" s="24">
        <f t="shared" si="342"/>
        <v>0</v>
      </c>
      <c r="DK310" s="172"/>
      <c r="DL310" s="19">
        <f t="shared" si="343"/>
        <v>156</v>
      </c>
      <c r="DM310" s="19">
        <f t="shared" si="344"/>
        <v>27</v>
      </c>
      <c r="DN310" s="174">
        <f t="shared" si="345"/>
        <v>8</v>
      </c>
      <c r="DO310" s="278">
        <f t="shared" si="346"/>
        <v>0</v>
      </c>
      <c r="DP310" s="278">
        <f t="shared" si="347"/>
        <v>1</v>
      </c>
      <c r="DQ310" s="20">
        <f t="shared" si="348"/>
        <v>237</v>
      </c>
      <c r="DR310" s="20">
        <f t="shared" si="349"/>
        <v>5</v>
      </c>
      <c r="DS310" s="337">
        <f t="shared" si="350"/>
        <v>178</v>
      </c>
      <c r="DT310" s="174">
        <f t="shared" si="351"/>
        <v>64</v>
      </c>
      <c r="DU310" s="172">
        <f t="shared" si="352"/>
        <v>178</v>
      </c>
    </row>
    <row r="311" spans="1:125">
      <c r="A311" s="408" t="s">
        <v>876</v>
      </c>
      <c r="B311" s="408" t="s">
        <v>877</v>
      </c>
      <c r="C311" s="154">
        <f t="shared" si="299"/>
        <v>17</v>
      </c>
      <c r="D311" s="167">
        <f t="shared" si="300"/>
        <v>68</v>
      </c>
      <c r="E311" s="166" t="str">
        <f t="shared" si="301"/>
        <v>9C</v>
      </c>
      <c r="F311" s="367" t="str">
        <f t="shared" si="302"/>
        <v>1B</v>
      </c>
      <c r="G311" s="367" t="str">
        <f t="shared" si="303"/>
        <v>00</v>
      </c>
      <c r="H311" s="367" t="str">
        <f t="shared" si="304"/>
        <v>00</v>
      </c>
      <c r="I311" s="367" t="str">
        <f t="shared" si="305"/>
        <v>01</v>
      </c>
      <c r="J311" s="367" t="str">
        <f t="shared" si="306"/>
        <v>EC</v>
      </c>
      <c r="K311" s="367" t="str">
        <f t="shared" si="307"/>
        <v>05</v>
      </c>
      <c r="L311" s="367" t="str">
        <f t="shared" si="308"/>
        <v>A9</v>
      </c>
      <c r="M311" s="367" t="str">
        <f t="shared" si="309"/>
        <v>4</v>
      </c>
      <c r="N311" s="367" t="str">
        <f t="shared" si="310"/>
        <v/>
      </c>
      <c r="O311" s="156" t="str">
        <f t="shared" si="311"/>
        <v/>
      </c>
      <c r="P311" s="157" t="str">
        <f t="shared" si="355"/>
        <v>1</v>
      </c>
      <c r="Q311" s="158" t="str">
        <f t="shared" si="355"/>
        <v>0</v>
      </c>
      <c r="R311" s="158" t="str">
        <f t="shared" si="355"/>
        <v>0</v>
      </c>
      <c r="S311" s="159" t="str">
        <f t="shared" si="355"/>
        <v>1</v>
      </c>
      <c r="T311" s="158" t="str">
        <f t="shared" si="355"/>
        <v>1</v>
      </c>
      <c r="U311" s="158" t="str">
        <f t="shared" si="355"/>
        <v>1</v>
      </c>
      <c r="V311" s="158" t="str">
        <f t="shared" si="355"/>
        <v>0</v>
      </c>
      <c r="W311" s="159" t="str">
        <f t="shared" si="355"/>
        <v>0</v>
      </c>
      <c r="X311" s="158" t="str">
        <f t="shared" si="356"/>
        <v>0</v>
      </c>
      <c r="Y311" s="158" t="str">
        <f t="shared" si="356"/>
        <v>0</v>
      </c>
      <c r="Z311" s="158" t="str">
        <f t="shared" si="356"/>
        <v>0</v>
      </c>
      <c r="AA311" s="159" t="str">
        <f t="shared" si="356"/>
        <v>1</v>
      </c>
      <c r="AB311" s="161" t="str">
        <f t="shared" si="356"/>
        <v>1</v>
      </c>
      <c r="AC311" s="161" t="str">
        <f t="shared" si="356"/>
        <v>0</v>
      </c>
      <c r="AD311" s="158" t="str">
        <f t="shared" si="356"/>
        <v>1</v>
      </c>
      <c r="AE311" s="159" t="str">
        <f t="shared" si="356"/>
        <v>1</v>
      </c>
      <c r="AF311" s="367" t="str">
        <f t="shared" si="357"/>
        <v>0</v>
      </c>
      <c r="AG311" s="162" t="str">
        <f t="shared" si="357"/>
        <v>0</v>
      </c>
      <c r="AH311" s="163" t="str">
        <f t="shared" si="357"/>
        <v>0</v>
      </c>
      <c r="AI311" s="165" t="str">
        <f t="shared" si="357"/>
        <v>0</v>
      </c>
      <c r="AJ311" s="164" t="str">
        <f t="shared" si="357"/>
        <v>0</v>
      </c>
      <c r="AK311" s="164" t="str">
        <f t="shared" si="357"/>
        <v>0</v>
      </c>
      <c r="AL311" s="289" t="str">
        <f t="shared" si="357"/>
        <v>0</v>
      </c>
      <c r="AM311" s="165" t="str">
        <f t="shared" si="357"/>
        <v>0</v>
      </c>
      <c r="AN311" s="230" t="str">
        <f t="shared" si="358"/>
        <v>0</v>
      </c>
      <c r="AO311" s="230" t="str">
        <f t="shared" si="358"/>
        <v>0</v>
      </c>
      <c r="AP311" s="230" t="str">
        <f t="shared" si="358"/>
        <v>0</v>
      </c>
      <c r="AQ311" s="231" t="str">
        <f t="shared" si="358"/>
        <v>0</v>
      </c>
      <c r="AR311" s="230" t="str">
        <f t="shared" si="358"/>
        <v>0</v>
      </c>
      <c r="AS311" s="230" t="str">
        <f t="shared" si="358"/>
        <v>0</v>
      </c>
      <c r="AT311" s="230" t="str">
        <f t="shared" si="358"/>
        <v>0</v>
      </c>
      <c r="AU311" s="231" t="str">
        <f t="shared" si="358"/>
        <v>0</v>
      </c>
      <c r="AV311" s="230" t="str">
        <f t="shared" si="359"/>
        <v>0</v>
      </c>
      <c r="AW311" s="232" t="str">
        <f t="shared" si="359"/>
        <v>0</v>
      </c>
      <c r="AX311" s="232" t="str">
        <f t="shared" si="359"/>
        <v>0</v>
      </c>
      <c r="AY311" s="233" t="str">
        <f t="shared" si="359"/>
        <v>0</v>
      </c>
      <c r="AZ311" s="232" t="str">
        <f t="shared" si="359"/>
        <v>0</v>
      </c>
      <c r="BA311" s="232" t="str">
        <f t="shared" si="359"/>
        <v>0</v>
      </c>
      <c r="BB311" s="232" t="str">
        <f t="shared" si="359"/>
        <v>0</v>
      </c>
      <c r="BC311" s="233" t="str">
        <f t="shared" si="359"/>
        <v>1</v>
      </c>
      <c r="BD311" s="168" t="str">
        <f t="shared" si="360"/>
        <v>1</v>
      </c>
      <c r="BE311" s="168" t="str">
        <f t="shared" si="360"/>
        <v>1</v>
      </c>
      <c r="BF311" s="168" t="str">
        <f t="shared" si="360"/>
        <v>1</v>
      </c>
      <c r="BG311" s="169" t="str">
        <f t="shared" si="360"/>
        <v>0</v>
      </c>
      <c r="BH311" s="168" t="str">
        <f t="shared" si="360"/>
        <v>1</v>
      </c>
      <c r="BI311" s="168" t="str">
        <f t="shared" si="360"/>
        <v>1</v>
      </c>
      <c r="BJ311" s="168" t="str">
        <f t="shared" si="360"/>
        <v>0</v>
      </c>
      <c r="BK311" s="169" t="str">
        <f t="shared" si="360"/>
        <v>0</v>
      </c>
      <c r="BL311" s="168" t="str">
        <f t="shared" si="361"/>
        <v>0</v>
      </c>
      <c r="BM311" s="168" t="str">
        <f t="shared" si="361"/>
        <v>0</v>
      </c>
      <c r="BN311" s="168" t="str">
        <f t="shared" si="361"/>
        <v>0</v>
      </c>
      <c r="BO311" s="169" t="str">
        <f t="shared" si="361"/>
        <v>0</v>
      </c>
      <c r="BP311" s="168" t="str">
        <f t="shared" si="361"/>
        <v>0</v>
      </c>
      <c r="BQ311" s="168" t="str">
        <f t="shared" si="361"/>
        <v>1</v>
      </c>
      <c r="BR311" s="168" t="str">
        <f t="shared" si="361"/>
        <v>0</v>
      </c>
      <c r="BS311" s="169" t="str">
        <f t="shared" si="361"/>
        <v>1</v>
      </c>
      <c r="BT311" s="302" t="str">
        <f t="shared" si="362"/>
        <v>1</v>
      </c>
      <c r="BU311" s="302" t="str">
        <f t="shared" si="362"/>
        <v>0</v>
      </c>
      <c r="BV311" s="302" t="str">
        <f t="shared" si="362"/>
        <v>1</v>
      </c>
      <c r="BW311" s="303" t="str">
        <f t="shared" si="362"/>
        <v>0</v>
      </c>
      <c r="BX311" s="302" t="str">
        <f t="shared" si="362"/>
        <v>1</v>
      </c>
      <c r="BY311" s="302" t="str">
        <f t="shared" si="362"/>
        <v>0</v>
      </c>
      <c r="BZ311" s="302" t="str">
        <f t="shared" si="362"/>
        <v>0</v>
      </c>
      <c r="CA311" s="303" t="str">
        <f t="shared" si="362"/>
        <v>1</v>
      </c>
      <c r="CB311" s="164" t="str">
        <f t="shared" si="363"/>
        <v>0</v>
      </c>
      <c r="CC311" s="289" t="str">
        <f t="shared" si="363"/>
        <v>1</v>
      </c>
      <c r="CD311" s="340" t="str">
        <f t="shared" si="363"/>
        <v>0</v>
      </c>
      <c r="CE311" s="341" t="str">
        <f t="shared" si="363"/>
        <v>0</v>
      </c>
      <c r="CF311" s="340" t="str">
        <f t="shared" si="363"/>
        <v>0</v>
      </c>
      <c r="CG311" s="340" t="str">
        <f t="shared" si="363"/>
        <v>0</v>
      </c>
      <c r="CH311" s="340" t="str">
        <f t="shared" si="363"/>
        <v>0</v>
      </c>
      <c r="CI311" s="341" t="str">
        <f t="shared" si="363"/>
        <v>0</v>
      </c>
      <c r="CL311" s="32" t="str">
        <f t="shared" si="353"/>
        <v>9C1B</v>
      </c>
      <c r="CM311" s="285">
        <f t="shared" si="321"/>
        <v>256</v>
      </c>
      <c r="CN311" s="285">
        <f t="shared" si="322"/>
        <v>266</v>
      </c>
      <c r="CO311" s="142">
        <f t="shared" si="323"/>
        <v>61.6</v>
      </c>
      <c r="CP311" s="142">
        <f t="shared" si="324"/>
        <v>16.444444444444443</v>
      </c>
      <c r="CQ311" s="154">
        <f t="shared" si="354"/>
        <v>0</v>
      </c>
      <c r="CS311" s="170">
        <f t="shared" si="325"/>
        <v>9</v>
      </c>
      <c r="CT311" s="23">
        <f t="shared" si="326"/>
        <v>12</v>
      </c>
      <c r="CU311" s="171">
        <f t="shared" si="327"/>
        <v>1</v>
      </c>
      <c r="CV311" s="23">
        <f t="shared" si="328"/>
        <v>11</v>
      </c>
      <c r="CW311" s="172">
        <f t="shared" si="329"/>
        <v>0</v>
      </c>
      <c r="CX311" s="24">
        <f t="shared" si="330"/>
        <v>0</v>
      </c>
      <c r="CY311" s="267">
        <f t="shared" si="331"/>
        <v>0</v>
      </c>
      <c r="CZ311" s="268">
        <f t="shared" si="332"/>
        <v>0</v>
      </c>
      <c r="DA311" s="267">
        <f t="shared" si="333"/>
        <v>0</v>
      </c>
      <c r="DB311" s="268">
        <f t="shared" si="334"/>
        <v>1</v>
      </c>
      <c r="DC311" s="173">
        <f t="shared" si="335"/>
        <v>14</v>
      </c>
      <c r="DD311" s="26">
        <f t="shared" si="336"/>
        <v>12</v>
      </c>
      <c r="DE311" s="173">
        <f t="shared" si="337"/>
        <v>0</v>
      </c>
      <c r="DF311" s="26">
        <f t="shared" si="338"/>
        <v>5</v>
      </c>
      <c r="DG311" s="326">
        <f t="shared" si="339"/>
        <v>10</v>
      </c>
      <c r="DH311" s="327">
        <f t="shared" si="340"/>
        <v>9</v>
      </c>
      <c r="DI311" s="172">
        <f t="shared" si="341"/>
        <v>4</v>
      </c>
      <c r="DJ311" s="24">
        <f t="shared" si="342"/>
        <v>0</v>
      </c>
      <c r="DK311" s="172"/>
      <c r="DL311" s="19">
        <f t="shared" si="343"/>
        <v>156</v>
      </c>
      <c r="DM311" s="19">
        <f t="shared" si="344"/>
        <v>27</v>
      </c>
      <c r="DN311" s="174">
        <f t="shared" si="345"/>
        <v>0</v>
      </c>
      <c r="DO311" s="278">
        <f t="shared" si="346"/>
        <v>0</v>
      </c>
      <c r="DP311" s="278">
        <f t="shared" si="347"/>
        <v>1</v>
      </c>
      <c r="DQ311" s="20">
        <f t="shared" si="348"/>
        <v>236</v>
      </c>
      <c r="DR311" s="20">
        <f t="shared" si="349"/>
        <v>5</v>
      </c>
      <c r="DS311" s="337">
        <f t="shared" si="350"/>
        <v>169</v>
      </c>
      <c r="DT311" s="174">
        <f t="shared" si="351"/>
        <v>64</v>
      </c>
      <c r="DU311" s="172">
        <f t="shared" si="352"/>
        <v>169</v>
      </c>
    </row>
    <row r="312" spans="1:125">
      <c r="A312" s="408" t="s">
        <v>878</v>
      </c>
      <c r="B312" s="408" t="s">
        <v>879</v>
      </c>
      <c r="C312" s="154">
        <f t="shared" si="299"/>
        <v>17</v>
      </c>
      <c r="D312" s="167">
        <f t="shared" si="300"/>
        <v>68</v>
      </c>
      <c r="E312" s="166" t="str">
        <f t="shared" si="301"/>
        <v>9C</v>
      </c>
      <c r="F312" s="367" t="str">
        <f t="shared" si="302"/>
        <v>1B</v>
      </c>
      <c r="G312" s="367" t="str">
        <f t="shared" si="303"/>
        <v>08</v>
      </c>
      <c r="H312" s="367" t="str">
        <f t="shared" si="304"/>
        <v>00</v>
      </c>
      <c r="I312" s="367" t="str">
        <f t="shared" si="305"/>
        <v>01</v>
      </c>
      <c r="J312" s="367" t="str">
        <f t="shared" si="306"/>
        <v>EC</v>
      </c>
      <c r="K312" s="367" t="str">
        <f t="shared" si="307"/>
        <v>05</v>
      </c>
      <c r="L312" s="367" t="str">
        <f t="shared" si="308"/>
        <v>B1</v>
      </c>
      <c r="M312" s="367" t="str">
        <f t="shared" si="309"/>
        <v>4</v>
      </c>
      <c r="N312" s="367" t="str">
        <f t="shared" si="310"/>
        <v/>
      </c>
      <c r="O312" s="156" t="str">
        <f t="shared" si="311"/>
        <v/>
      </c>
      <c r="P312" s="157" t="str">
        <f t="shared" si="355"/>
        <v>1</v>
      </c>
      <c r="Q312" s="158" t="str">
        <f t="shared" si="355"/>
        <v>0</v>
      </c>
      <c r="R312" s="158" t="str">
        <f t="shared" si="355"/>
        <v>0</v>
      </c>
      <c r="S312" s="159" t="str">
        <f t="shared" si="355"/>
        <v>1</v>
      </c>
      <c r="T312" s="158" t="str">
        <f t="shared" si="355"/>
        <v>1</v>
      </c>
      <c r="U312" s="158" t="str">
        <f t="shared" si="355"/>
        <v>1</v>
      </c>
      <c r="V312" s="158" t="str">
        <f t="shared" si="355"/>
        <v>0</v>
      </c>
      <c r="W312" s="159" t="str">
        <f t="shared" si="355"/>
        <v>0</v>
      </c>
      <c r="X312" s="158" t="str">
        <f t="shared" si="356"/>
        <v>0</v>
      </c>
      <c r="Y312" s="158" t="str">
        <f t="shared" si="356"/>
        <v>0</v>
      </c>
      <c r="Z312" s="158" t="str">
        <f t="shared" si="356"/>
        <v>0</v>
      </c>
      <c r="AA312" s="159" t="str">
        <f t="shared" si="356"/>
        <v>1</v>
      </c>
      <c r="AB312" s="161" t="str">
        <f t="shared" si="356"/>
        <v>1</v>
      </c>
      <c r="AC312" s="161" t="str">
        <f t="shared" si="356"/>
        <v>0</v>
      </c>
      <c r="AD312" s="158" t="str">
        <f t="shared" si="356"/>
        <v>1</v>
      </c>
      <c r="AE312" s="159" t="str">
        <f t="shared" si="356"/>
        <v>1</v>
      </c>
      <c r="AF312" s="367" t="str">
        <f t="shared" si="357"/>
        <v>0</v>
      </c>
      <c r="AG312" s="162" t="str">
        <f t="shared" si="357"/>
        <v>0</v>
      </c>
      <c r="AH312" s="163" t="str">
        <f t="shared" si="357"/>
        <v>0</v>
      </c>
      <c r="AI312" s="165" t="str">
        <f t="shared" si="357"/>
        <v>0</v>
      </c>
      <c r="AJ312" s="164" t="str">
        <f t="shared" si="357"/>
        <v>1</v>
      </c>
      <c r="AK312" s="164" t="str">
        <f t="shared" si="357"/>
        <v>0</v>
      </c>
      <c r="AL312" s="289" t="str">
        <f t="shared" si="357"/>
        <v>0</v>
      </c>
      <c r="AM312" s="165" t="str">
        <f t="shared" si="357"/>
        <v>0</v>
      </c>
      <c r="AN312" s="230" t="str">
        <f t="shared" si="358"/>
        <v>0</v>
      </c>
      <c r="AO312" s="230" t="str">
        <f t="shared" si="358"/>
        <v>0</v>
      </c>
      <c r="AP312" s="230" t="str">
        <f t="shared" si="358"/>
        <v>0</v>
      </c>
      <c r="AQ312" s="231" t="str">
        <f t="shared" si="358"/>
        <v>0</v>
      </c>
      <c r="AR312" s="230" t="str">
        <f t="shared" si="358"/>
        <v>0</v>
      </c>
      <c r="AS312" s="230" t="str">
        <f t="shared" si="358"/>
        <v>0</v>
      </c>
      <c r="AT312" s="230" t="str">
        <f t="shared" si="358"/>
        <v>0</v>
      </c>
      <c r="AU312" s="231" t="str">
        <f t="shared" si="358"/>
        <v>0</v>
      </c>
      <c r="AV312" s="230" t="str">
        <f t="shared" si="359"/>
        <v>0</v>
      </c>
      <c r="AW312" s="232" t="str">
        <f t="shared" si="359"/>
        <v>0</v>
      </c>
      <c r="AX312" s="232" t="str">
        <f t="shared" si="359"/>
        <v>0</v>
      </c>
      <c r="AY312" s="233" t="str">
        <f t="shared" si="359"/>
        <v>0</v>
      </c>
      <c r="AZ312" s="232" t="str">
        <f t="shared" si="359"/>
        <v>0</v>
      </c>
      <c r="BA312" s="232" t="str">
        <f t="shared" si="359"/>
        <v>0</v>
      </c>
      <c r="BB312" s="232" t="str">
        <f t="shared" si="359"/>
        <v>0</v>
      </c>
      <c r="BC312" s="233" t="str">
        <f t="shared" si="359"/>
        <v>1</v>
      </c>
      <c r="BD312" s="168" t="str">
        <f t="shared" si="360"/>
        <v>1</v>
      </c>
      <c r="BE312" s="168" t="str">
        <f t="shared" si="360"/>
        <v>1</v>
      </c>
      <c r="BF312" s="168" t="str">
        <f t="shared" si="360"/>
        <v>1</v>
      </c>
      <c r="BG312" s="169" t="str">
        <f t="shared" si="360"/>
        <v>0</v>
      </c>
      <c r="BH312" s="168" t="str">
        <f t="shared" si="360"/>
        <v>1</v>
      </c>
      <c r="BI312" s="168" t="str">
        <f t="shared" si="360"/>
        <v>1</v>
      </c>
      <c r="BJ312" s="168" t="str">
        <f t="shared" si="360"/>
        <v>0</v>
      </c>
      <c r="BK312" s="169" t="str">
        <f t="shared" si="360"/>
        <v>0</v>
      </c>
      <c r="BL312" s="168" t="str">
        <f t="shared" si="361"/>
        <v>0</v>
      </c>
      <c r="BM312" s="168" t="str">
        <f t="shared" si="361"/>
        <v>0</v>
      </c>
      <c r="BN312" s="168" t="str">
        <f t="shared" si="361"/>
        <v>0</v>
      </c>
      <c r="BO312" s="169" t="str">
        <f t="shared" si="361"/>
        <v>0</v>
      </c>
      <c r="BP312" s="168" t="str">
        <f t="shared" si="361"/>
        <v>0</v>
      </c>
      <c r="BQ312" s="168" t="str">
        <f t="shared" si="361"/>
        <v>1</v>
      </c>
      <c r="BR312" s="168" t="str">
        <f t="shared" si="361"/>
        <v>0</v>
      </c>
      <c r="BS312" s="169" t="str">
        <f t="shared" si="361"/>
        <v>1</v>
      </c>
      <c r="BT312" s="302" t="str">
        <f t="shared" si="362"/>
        <v>1</v>
      </c>
      <c r="BU312" s="302" t="str">
        <f t="shared" si="362"/>
        <v>0</v>
      </c>
      <c r="BV312" s="302" t="str">
        <f t="shared" si="362"/>
        <v>1</v>
      </c>
      <c r="BW312" s="303" t="str">
        <f t="shared" si="362"/>
        <v>1</v>
      </c>
      <c r="BX312" s="302" t="str">
        <f t="shared" si="362"/>
        <v>0</v>
      </c>
      <c r="BY312" s="302" t="str">
        <f t="shared" si="362"/>
        <v>0</v>
      </c>
      <c r="BZ312" s="302" t="str">
        <f t="shared" si="362"/>
        <v>0</v>
      </c>
      <c r="CA312" s="303" t="str">
        <f t="shared" si="362"/>
        <v>1</v>
      </c>
      <c r="CB312" s="164" t="str">
        <f t="shared" si="363"/>
        <v>0</v>
      </c>
      <c r="CC312" s="289" t="str">
        <f t="shared" si="363"/>
        <v>1</v>
      </c>
      <c r="CD312" s="340" t="str">
        <f t="shared" si="363"/>
        <v>0</v>
      </c>
      <c r="CE312" s="341" t="str">
        <f t="shared" si="363"/>
        <v>0</v>
      </c>
      <c r="CF312" s="340" t="str">
        <f t="shared" si="363"/>
        <v>0</v>
      </c>
      <c r="CG312" s="340" t="str">
        <f t="shared" si="363"/>
        <v>0</v>
      </c>
      <c r="CH312" s="340" t="str">
        <f t="shared" si="363"/>
        <v>0</v>
      </c>
      <c r="CI312" s="341" t="str">
        <f t="shared" si="363"/>
        <v>0</v>
      </c>
      <c r="CL312" s="32" t="str">
        <f t="shared" si="353"/>
        <v>9C1B</v>
      </c>
      <c r="CM312" s="285">
        <f t="shared" si="321"/>
        <v>256</v>
      </c>
      <c r="CN312" s="285">
        <f t="shared" si="322"/>
        <v>266</v>
      </c>
      <c r="CO312" s="142">
        <f t="shared" si="323"/>
        <v>61.6</v>
      </c>
      <c r="CP312" s="142">
        <f t="shared" si="324"/>
        <v>16.444444444444443</v>
      </c>
      <c r="CQ312" s="154">
        <f t="shared" si="354"/>
        <v>4</v>
      </c>
      <c r="CS312" s="170">
        <f t="shared" si="325"/>
        <v>9</v>
      </c>
      <c r="CT312" s="23">
        <f t="shared" si="326"/>
        <v>12</v>
      </c>
      <c r="CU312" s="171">
        <f t="shared" si="327"/>
        <v>1</v>
      </c>
      <c r="CV312" s="23">
        <f t="shared" si="328"/>
        <v>11</v>
      </c>
      <c r="CW312" s="172">
        <f t="shared" si="329"/>
        <v>0</v>
      </c>
      <c r="CX312" s="24">
        <f t="shared" si="330"/>
        <v>8</v>
      </c>
      <c r="CY312" s="267">
        <f t="shared" si="331"/>
        <v>0</v>
      </c>
      <c r="CZ312" s="268">
        <f t="shared" si="332"/>
        <v>0</v>
      </c>
      <c r="DA312" s="267">
        <f t="shared" si="333"/>
        <v>0</v>
      </c>
      <c r="DB312" s="268">
        <f t="shared" si="334"/>
        <v>1</v>
      </c>
      <c r="DC312" s="173">
        <f t="shared" si="335"/>
        <v>14</v>
      </c>
      <c r="DD312" s="26">
        <f t="shared" si="336"/>
        <v>12</v>
      </c>
      <c r="DE312" s="173">
        <f t="shared" si="337"/>
        <v>0</v>
      </c>
      <c r="DF312" s="26">
        <f t="shared" si="338"/>
        <v>5</v>
      </c>
      <c r="DG312" s="326">
        <f t="shared" si="339"/>
        <v>11</v>
      </c>
      <c r="DH312" s="327">
        <f t="shared" si="340"/>
        <v>1</v>
      </c>
      <c r="DI312" s="172">
        <f t="shared" si="341"/>
        <v>4</v>
      </c>
      <c r="DJ312" s="24">
        <f t="shared" si="342"/>
        <v>0</v>
      </c>
      <c r="DK312" s="172"/>
      <c r="DL312" s="19">
        <f t="shared" si="343"/>
        <v>156</v>
      </c>
      <c r="DM312" s="19">
        <f t="shared" si="344"/>
        <v>27</v>
      </c>
      <c r="DN312" s="174">
        <f t="shared" si="345"/>
        <v>8</v>
      </c>
      <c r="DO312" s="278">
        <f t="shared" si="346"/>
        <v>0</v>
      </c>
      <c r="DP312" s="278">
        <f t="shared" si="347"/>
        <v>1</v>
      </c>
      <c r="DQ312" s="20">
        <f t="shared" si="348"/>
        <v>236</v>
      </c>
      <c r="DR312" s="20">
        <f t="shared" si="349"/>
        <v>5</v>
      </c>
      <c r="DS312" s="337">
        <f t="shared" si="350"/>
        <v>177</v>
      </c>
      <c r="DT312" s="174">
        <f t="shared" si="351"/>
        <v>64</v>
      </c>
      <c r="DU312" s="172">
        <f t="shared" si="352"/>
        <v>177</v>
      </c>
    </row>
    <row r="313" spans="1:125">
      <c r="A313" s="408" t="s">
        <v>880</v>
      </c>
      <c r="B313" s="408" t="s">
        <v>881</v>
      </c>
      <c r="C313" s="154">
        <f t="shared" si="299"/>
        <v>17</v>
      </c>
      <c r="D313" s="167">
        <f t="shared" si="300"/>
        <v>68</v>
      </c>
      <c r="E313" s="166" t="str">
        <f t="shared" si="301"/>
        <v>9C</v>
      </c>
      <c r="F313" s="367" t="str">
        <f t="shared" si="302"/>
        <v>1B</v>
      </c>
      <c r="G313" s="367" t="str">
        <f t="shared" si="303"/>
        <v>0A</v>
      </c>
      <c r="H313" s="367" t="str">
        <f t="shared" si="304"/>
        <v>00</v>
      </c>
      <c r="I313" s="367" t="str">
        <f t="shared" si="305"/>
        <v>01</v>
      </c>
      <c r="J313" s="367" t="str">
        <f t="shared" si="306"/>
        <v>EC</v>
      </c>
      <c r="K313" s="367" t="str">
        <f t="shared" si="307"/>
        <v>05</v>
      </c>
      <c r="L313" s="367" t="str">
        <f t="shared" si="308"/>
        <v>B3</v>
      </c>
      <c r="M313" s="367" t="str">
        <f t="shared" si="309"/>
        <v>4</v>
      </c>
      <c r="N313" s="367" t="str">
        <f t="shared" si="310"/>
        <v/>
      </c>
      <c r="O313" s="156" t="str">
        <f t="shared" si="311"/>
        <v/>
      </c>
      <c r="P313" s="157" t="str">
        <f t="shared" si="355"/>
        <v>1</v>
      </c>
      <c r="Q313" s="158" t="str">
        <f t="shared" si="355"/>
        <v>0</v>
      </c>
      <c r="R313" s="158" t="str">
        <f t="shared" si="355"/>
        <v>0</v>
      </c>
      <c r="S313" s="159" t="str">
        <f t="shared" si="355"/>
        <v>1</v>
      </c>
      <c r="T313" s="158" t="str">
        <f t="shared" si="355"/>
        <v>1</v>
      </c>
      <c r="U313" s="158" t="str">
        <f t="shared" si="355"/>
        <v>1</v>
      </c>
      <c r="V313" s="158" t="str">
        <f t="shared" si="355"/>
        <v>0</v>
      </c>
      <c r="W313" s="159" t="str">
        <f t="shared" si="355"/>
        <v>0</v>
      </c>
      <c r="X313" s="158" t="str">
        <f t="shared" si="356"/>
        <v>0</v>
      </c>
      <c r="Y313" s="158" t="str">
        <f t="shared" si="356"/>
        <v>0</v>
      </c>
      <c r="Z313" s="158" t="str">
        <f t="shared" si="356"/>
        <v>0</v>
      </c>
      <c r="AA313" s="159" t="str">
        <f t="shared" si="356"/>
        <v>1</v>
      </c>
      <c r="AB313" s="161" t="str">
        <f t="shared" si="356"/>
        <v>1</v>
      </c>
      <c r="AC313" s="161" t="str">
        <f t="shared" si="356"/>
        <v>0</v>
      </c>
      <c r="AD313" s="158" t="str">
        <f t="shared" si="356"/>
        <v>1</v>
      </c>
      <c r="AE313" s="159" t="str">
        <f t="shared" si="356"/>
        <v>1</v>
      </c>
      <c r="AF313" s="367" t="str">
        <f t="shared" si="357"/>
        <v>0</v>
      </c>
      <c r="AG313" s="162" t="str">
        <f t="shared" si="357"/>
        <v>0</v>
      </c>
      <c r="AH313" s="163" t="str">
        <f t="shared" si="357"/>
        <v>0</v>
      </c>
      <c r="AI313" s="165" t="str">
        <f t="shared" si="357"/>
        <v>0</v>
      </c>
      <c r="AJ313" s="164" t="str">
        <f t="shared" si="357"/>
        <v>1</v>
      </c>
      <c r="AK313" s="164" t="str">
        <f t="shared" si="357"/>
        <v>0</v>
      </c>
      <c r="AL313" s="289" t="str">
        <f t="shared" si="357"/>
        <v>1</v>
      </c>
      <c r="AM313" s="165" t="str">
        <f t="shared" si="357"/>
        <v>0</v>
      </c>
      <c r="AN313" s="230" t="str">
        <f t="shared" si="358"/>
        <v>0</v>
      </c>
      <c r="AO313" s="230" t="str">
        <f t="shared" si="358"/>
        <v>0</v>
      </c>
      <c r="AP313" s="230" t="str">
        <f t="shared" si="358"/>
        <v>0</v>
      </c>
      <c r="AQ313" s="231" t="str">
        <f t="shared" si="358"/>
        <v>0</v>
      </c>
      <c r="AR313" s="230" t="str">
        <f t="shared" si="358"/>
        <v>0</v>
      </c>
      <c r="AS313" s="230" t="str">
        <f t="shared" si="358"/>
        <v>0</v>
      </c>
      <c r="AT313" s="230" t="str">
        <f t="shared" si="358"/>
        <v>0</v>
      </c>
      <c r="AU313" s="231" t="str">
        <f t="shared" si="358"/>
        <v>0</v>
      </c>
      <c r="AV313" s="230" t="str">
        <f t="shared" si="359"/>
        <v>0</v>
      </c>
      <c r="AW313" s="232" t="str">
        <f t="shared" si="359"/>
        <v>0</v>
      </c>
      <c r="AX313" s="232" t="str">
        <f t="shared" si="359"/>
        <v>0</v>
      </c>
      <c r="AY313" s="233" t="str">
        <f t="shared" si="359"/>
        <v>0</v>
      </c>
      <c r="AZ313" s="232" t="str">
        <f t="shared" si="359"/>
        <v>0</v>
      </c>
      <c r="BA313" s="232" t="str">
        <f t="shared" si="359"/>
        <v>0</v>
      </c>
      <c r="BB313" s="232" t="str">
        <f t="shared" si="359"/>
        <v>0</v>
      </c>
      <c r="BC313" s="233" t="str">
        <f t="shared" si="359"/>
        <v>1</v>
      </c>
      <c r="BD313" s="168" t="str">
        <f t="shared" si="360"/>
        <v>1</v>
      </c>
      <c r="BE313" s="168" t="str">
        <f t="shared" si="360"/>
        <v>1</v>
      </c>
      <c r="BF313" s="168" t="str">
        <f t="shared" si="360"/>
        <v>1</v>
      </c>
      <c r="BG313" s="169" t="str">
        <f t="shared" si="360"/>
        <v>0</v>
      </c>
      <c r="BH313" s="168" t="str">
        <f t="shared" si="360"/>
        <v>1</v>
      </c>
      <c r="BI313" s="168" t="str">
        <f t="shared" si="360"/>
        <v>1</v>
      </c>
      <c r="BJ313" s="168" t="str">
        <f t="shared" si="360"/>
        <v>0</v>
      </c>
      <c r="BK313" s="169" t="str">
        <f t="shared" si="360"/>
        <v>0</v>
      </c>
      <c r="BL313" s="168" t="str">
        <f t="shared" si="361"/>
        <v>0</v>
      </c>
      <c r="BM313" s="168" t="str">
        <f t="shared" si="361"/>
        <v>0</v>
      </c>
      <c r="BN313" s="168" t="str">
        <f t="shared" si="361"/>
        <v>0</v>
      </c>
      <c r="BO313" s="169" t="str">
        <f t="shared" si="361"/>
        <v>0</v>
      </c>
      <c r="BP313" s="168" t="str">
        <f t="shared" si="361"/>
        <v>0</v>
      </c>
      <c r="BQ313" s="168" t="str">
        <f t="shared" si="361"/>
        <v>1</v>
      </c>
      <c r="BR313" s="168" t="str">
        <f t="shared" si="361"/>
        <v>0</v>
      </c>
      <c r="BS313" s="169" t="str">
        <f t="shared" si="361"/>
        <v>1</v>
      </c>
      <c r="BT313" s="302" t="str">
        <f t="shared" si="362"/>
        <v>1</v>
      </c>
      <c r="BU313" s="302" t="str">
        <f t="shared" si="362"/>
        <v>0</v>
      </c>
      <c r="BV313" s="302" t="str">
        <f t="shared" si="362"/>
        <v>1</v>
      </c>
      <c r="BW313" s="303" t="str">
        <f t="shared" si="362"/>
        <v>1</v>
      </c>
      <c r="BX313" s="302" t="str">
        <f t="shared" si="362"/>
        <v>0</v>
      </c>
      <c r="BY313" s="302" t="str">
        <f t="shared" si="362"/>
        <v>0</v>
      </c>
      <c r="BZ313" s="302" t="str">
        <f t="shared" si="362"/>
        <v>1</v>
      </c>
      <c r="CA313" s="303" t="str">
        <f t="shared" si="362"/>
        <v>1</v>
      </c>
      <c r="CB313" s="164" t="str">
        <f t="shared" si="363"/>
        <v>0</v>
      </c>
      <c r="CC313" s="289" t="str">
        <f t="shared" si="363"/>
        <v>1</v>
      </c>
      <c r="CD313" s="340" t="str">
        <f t="shared" si="363"/>
        <v>0</v>
      </c>
      <c r="CE313" s="341" t="str">
        <f t="shared" si="363"/>
        <v>0</v>
      </c>
      <c r="CF313" s="340" t="str">
        <f t="shared" si="363"/>
        <v>0</v>
      </c>
      <c r="CG313" s="340" t="str">
        <f t="shared" si="363"/>
        <v>0</v>
      </c>
      <c r="CH313" s="340" t="str">
        <f t="shared" si="363"/>
        <v>0</v>
      </c>
      <c r="CI313" s="341" t="str">
        <f t="shared" si="363"/>
        <v>0</v>
      </c>
      <c r="CL313" s="32" t="str">
        <f t="shared" si="353"/>
        <v>9C1B</v>
      </c>
      <c r="CM313" s="285">
        <f t="shared" si="321"/>
        <v>256</v>
      </c>
      <c r="CN313" s="285">
        <f t="shared" si="322"/>
        <v>266</v>
      </c>
      <c r="CO313" s="142">
        <f t="shared" si="323"/>
        <v>61.6</v>
      </c>
      <c r="CP313" s="142">
        <f t="shared" si="324"/>
        <v>16.444444444444443</v>
      </c>
      <c r="CQ313" s="154">
        <f t="shared" si="354"/>
        <v>5</v>
      </c>
      <c r="CS313" s="170">
        <f t="shared" si="325"/>
        <v>9</v>
      </c>
      <c r="CT313" s="23">
        <f t="shared" si="326"/>
        <v>12</v>
      </c>
      <c r="CU313" s="171">
        <f t="shared" si="327"/>
        <v>1</v>
      </c>
      <c r="CV313" s="23">
        <f t="shared" si="328"/>
        <v>11</v>
      </c>
      <c r="CW313" s="172">
        <f t="shared" si="329"/>
        <v>0</v>
      </c>
      <c r="CX313" s="24">
        <f t="shared" si="330"/>
        <v>10</v>
      </c>
      <c r="CY313" s="267">
        <f t="shared" si="331"/>
        <v>0</v>
      </c>
      <c r="CZ313" s="268">
        <f t="shared" si="332"/>
        <v>0</v>
      </c>
      <c r="DA313" s="267">
        <f t="shared" si="333"/>
        <v>0</v>
      </c>
      <c r="DB313" s="268">
        <f t="shared" si="334"/>
        <v>1</v>
      </c>
      <c r="DC313" s="173">
        <f t="shared" si="335"/>
        <v>14</v>
      </c>
      <c r="DD313" s="26">
        <f t="shared" si="336"/>
        <v>12</v>
      </c>
      <c r="DE313" s="173">
        <f t="shared" si="337"/>
        <v>0</v>
      </c>
      <c r="DF313" s="26">
        <f t="shared" si="338"/>
        <v>5</v>
      </c>
      <c r="DG313" s="326">
        <f t="shared" si="339"/>
        <v>11</v>
      </c>
      <c r="DH313" s="327">
        <f t="shared" si="340"/>
        <v>3</v>
      </c>
      <c r="DI313" s="172">
        <f t="shared" si="341"/>
        <v>4</v>
      </c>
      <c r="DJ313" s="24">
        <f t="shared" si="342"/>
        <v>0</v>
      </c>
      <c r="DK313" s="172"/>
      <c r="DL313" s="19">
        <f t="shared" si="343"/>
        <v>156</v>
      </c>
      <c r="DM313" s="19">
        <f t="shared" si="344"/>
        <v>27</v>
      </c>
      <c r="DN313" s="174">
        <f t="shared" si="345"/>
        <v>10</v>
      </c>
      <c r="DO313" s="278">
        <f t="shared" si="346"/>
        <v>0</v>
      </c>
      <c r="DP313" s="278">
        <f t="shared" si="347"/>
        <v>1</v>
      </c>
      <c r="DQ313" s="20">
        <f t="shared" si="348"/>
        <v>236</v>
      </c>
      <c r="DR313" s="20">
        <f t="shared" si="349"/>
        <v>5</v>
      </c>
      <c r="DS313" s="337">
        <f t="shared" si="350"/>
        <v>179</v>
      </c>
      <c r="DT313" s="174">
        <f t="shared" si="351"/>
        <v>64</v>
      </c>
      <c r="DU313" s="172">
        <f t="shared" si="352"/>
        <v>179</v>
      </c>
    </row>
    <row r="314" spans="1:125">
      <c r="A314" s="408" t="s">
        <v>882</v>
      </c>
      <c r="B314" s="408" t="s">
        <v>883</v>
      </c>
      <c r="C314" s="154">
        <f t="shared" ref="C314:C377" si="364">LEN(B314)-$C$7+1</f>
        <v>17</v>
      </c>
      <c r="D314" s="167">
        <f t="shared" ref="D314:D377" si="365">C314*4</f>
        <v>68</v>
      </c>
      <c r="E314" s="166" t="str">
        <f t="shared" ref="E314:E377" si="366">MID(B314,$C$7,2)</f>
        <v>9C</v>
      </c>
      <c r="F314" s="367" t="str">
        <f t="shared" ref="F314:F377" si="367">MID(B314,$C$7+2,2)</f>
        <v>1B</v>
      </c>
      <c r="G314" s="367" t="str">
        <f t="shared" ref="G314:G377" si="368">MID(B314,$C$7+4,2)</f>
        <v>0E</v>
      </c>
      <c r="H314" s="367" t="str">
        <f t="shared" ref="H314:H377" si="369">MID(B314,$C$7+6,2)</f>
        <v>00</v>
      </c>
      <c r="I314" s="367" t="str">
        <f t="shared" ref="I314:I377" si="370">MID(B314,$C$7+8,2)</f>
        <v>01</v>
      </c>
      <c r="J314" s="367" t="str">
        <f t="shared" ref="J314:J377" si="371">MID(B314,$C$7+10,2)</f>
        <v>EA</v>
      </c>
      <c r="K314" s="367" t="str">
        <f t="shared" ref="K314:K377" si="372">MID(B314,$C$7+12,2)</f>
        <v>05</v>
      </c>
      <c r="L314" s="367" t="str">
        <f t="shared" ref="L314:L377" si="373">MID(B314,$C$7+14,2)</f>
        <v>B5</v>
      </c>
      <c r="M314" s="367" t="str">
        <f t="shared" ref="M314:M377" si="374">MID(B314,$C$7+16,2)</f>
        <v>4</v>
      </c>
      <c r="N314" s="367" t="str">
        <f t="shared" ref="N314:N377" si="375">MID(B314,$C$7+18,2)</f>
        <v/>
      </c>
      <c r="O314" s="156" t="str">
        <f t="shared" ref="O314:O377" si="376">MID(B314,$C$7+20,2)</f>
        <v/>
      </c>
      <c r="P314" s="157" t="str">
        <f t="shared" si="355"/>
        <v>1</v>
      </c>
      <c r="Q314" s="158" t="str">
        <f t="shared" si="355"/>
        <v>0</v>
      </c>
      <c r="R314" s="158" t="str">
        <f t="shared" ref="P314:W346" si="377">MID(HEX2BIN($E314,8),R$2,1)</f>
        <v>0</v>
      </c>
      <c r="S314" s="159" t="str">
        <f t="shared" si="377"/>
        <v>1</v>
      </c>
      <c r="T314" s="158" t="str">
        <f t="shared" si="377"/>
        <v>1</v>
      </c>
      <c r="U314" s="158" t="str">
        <f t="shared" si="377"/>
        <v>1</v>
      </c>
      <c r="V314" s="158" t="str">
        <f t="shared" si="377"/>
        <v>0</v>
      </c>
      <c r="W314" s="159" t="str">
        <f t="shared" si="377"/>
        <v>0</v>
      </c>
      <c r="X314" s="158" t="str">
        <f t="shared" si="356"/>
        <v>0</v>
      </c>
      <c r="Y314" s="158" t="str">
        <f t="shared" si="356"/>
        <v>0</v>
      </c>
      <c r="Z314" s="158" t="str">
        <f t="shared" ref="X314:AE346" si="378">MID(HEX2BIN($F314,8),Z$2,1)</f>
        <v>0</v>
      </c>
      <c r="AA314" s="159" t="str">
        <f t="shared" si="378"/>
        <v>1</v>
      </c>
      <c r="AB314" s="161" t="str">
        <f t="shared" si="378"/>
        <v>1</v>
      </c>
      <c r="AC314" s="161" t="str">
        <f t="shared" si="378"/>
        <v>0</v>
      </c>
      <c r="AD314" s="158" t="str">
        <f t="shared" si="378"/>
        <v>1</v>
      </c>
      <c r="AE314" s="159" t="str">
        <f t="shared" si="378"/>
        <v>1</v>
      </c>
      <c r="AF314" s="367" t="str">
        <f t="shared" si="357"/>
        <v>0</v>
      </c>
      <c r="AG314" s="162" t="str">
        <f t="shared" si="357"/>
        <v>0</v>
      </c>
      <c r="AH314" s="163" t="str">
        <f t="shared" ref="AF314:AM346" si="379">MID(HEX2BIN($G314,8),AH$2,1)</f>
        <v>0</v>
      </c>
      <c r="AI314" s="165" t="str">
        <f t="shared" si="379"/>
        <v>0</v>
      </c>
      <c r="AJ314" s="164" t="str">
        <f t="shared" si="379"/>
        <v>1</v>
      </c>
      <c r="AK314" s="164" t="str">
        <f t="shared" si="379"/>
        <v>1</v>
      </c>
      <c r="AL314" s="289" t="str">
        <f t="shared" si="379"/>
        <v>1</v>
      </c>
      <c r="AM314" s="165" t="str">
        <f t="shared" si="379"/>
        <v>0</v>
      </c>
      <c r="AN314" s="230" t="str">
        <f t="shared" si="358"/>
        <v>0</v>
      </c>
      <c r="AO314" s="230" t="str">
        <f t="shared" si="358"/>
        <v>0</v>
      </c>
      <c r="AP314" s="230" t="str">
        <f t="shared" ref="AN314:AU346" si="380">MID(HEX2BIN($H314,8),AP$2,1)</f>
        <v>0</v>
      </c>
      <c r="AQ314" s="231" t="str">
        <f t="shared" si="380"/>
        <v>0</v>
      </c>
      <c r="AR314" s="230" t="str">
        <f t="shared" si="380"/>
        <v>0</v>
      </c>
      <c r="AS314" s="230" t="str">
        <f t="shared" si="380"/>
        <v>0</v>
      </c>
      <c r="AT314" s="230" t="str">
        <f t="shared" si="380"/>
        <v>0</v>
      </c>
      <c r="AU314" s="231" t="str">
        <f t="shared" si="380"/>
        <v>0</v>
      </c>
      <c r="AV314" s="230" t="str">
        <f t="shared" si="359"/>
        <v>0</v>
      </c>
      <c r="AW314" s="232" t="str">
        <f t="shared" si="359"/>
        <v>0</v>
      </c>
      <c r="AX314" s="232" t="str">
        <f t="shared" ref="AV314:BC346" si="381">MID(HEX2BIN($I314,8),AX$2,1)</f>
        <v>0</v>
      </c>
      <c r="AY314" s="233" t="str">
        <f t="shared" si="381"/>
        <v>0</v>
      </c>
      <c r="AZ314" s="232" t="str">
        <f t="shared" si="381"/>
        <v>0</v>
      </c>
      <c r="BA314" s="232" t="str">
        <f t="shared" si="381"/>
        <v>0</v>
      </c>
      <c r="BB314" s="232" t="str">
        <f t="shared" si="381"/>
        <v>0</v>
      </c>
      <c r="BC314" s="233" t="str">
        <f t="shared" si="381"/>
        <v>1</v>
      </c>
      <c r="BD314" s="168" t="str">
        <f t="shared" si="360"/>
        <v>1</v>
      </c>
      <c r="BE314" s="168" t="str">
        <f t="shared" si="360"/>
        <v>1</v>
      </c>
      <c r="BF314" s="168" t="str">
        <f t="shared" ref="BD314:BK346" si="382">MID(HEX2BIN($J314,8),BF$2,1)</f>
        <v>1</v>
      </c>
      <c r="BG314" s="169" t="str">
        <f t="shared" si="382"/>
        <v>0</v>
      </c>
      <c r="BH314" s="168" t="str">
        <f t="shared" si="382"/>
        <v>1</v>
      </c>
      <c r="BI314" s="168" t="str">
        <f t="shared" si="382"/>
        <v>0</v>
      </c>
      <c r="BJ314" s="168" t="str">
        <f t="shared" si="382"/>
        <v>1</v>
      </c>
      <c r="BK314" s="169" t="str">
        <f t="shared" si="382"/>
        <v>0</v>
      </c>
      <c r="BL314" s="168" t="str">
        <f t="shared" si="361"/>
        <v>0</v>
      </c>
      <c r="BM314" s="168" t="str">
        <f t="shared" si="361"/>
        <v>0</v>
      </c>
      <c r="BN314" s="168" t="str">
        <f t="shared" ref="BL314:BS346" si="383">MID(HEX2BIN($K314,8),BN$2,1)</f>
        <v>0</v>
      </c>
      <c r="BO314" s="169" t="str">
        <f t="shared" si="383"/>
        <v>0</v>
      </c>
      <c r="BP314" s="168" t="str">
        <f t="shared" si="383"/>
        <v>0</v>
      </c>
      <c r="BQ314" s="168" t="str">
        <f t="shared" si="383"/>
        <v>1</v>
      </c>
      <c r="BR314" s="168" t="str">
        <f t="shared" si="383"/>
        <v>0</v>
      </c>
      <c r="BS314" s="169" t="str">
        <f t="shared" si="383"/>
        <v>1</v>
      </c>
      <c r="BT314" s="302" t="str">
        <f t="shared" si="362"/>
        <v>1</v>
      </c>
      <c r="BU314" s="302" t="str">
        <f t="shared" si="362"/>
        <v>0</v>
      </c>
      <c r="BV314" s="302" t="str">
        <f t="shared" ref="BT314:CA346" si="384">MID(HEX2BIN($L314,8),BV$2,1)</f>
        <v>1</v>
      </c>
      <c r="BW314" s="303" t="str">
        <f t="shared" si="384"/>
        <v>1</v>
      </c>
      <c r="BX314" s="302" t="str">
        <f t="shared" si="384"/>
        <v>0</v>
      </c>
      <c r="BY314" s="302" t="str">
        <f t="shared" si="384"/>
        <v>1</v>
      </c>
      <c r="BZ314" s="302" t="str">
        <f t="shared" si="384"/>
        <v>0</v>
      </c>
      <c r="CA314" s="303" t="str">
        <f t="shared" si="384"/>
        <v>1</v>
      </c>
      <c r="CB314" s="164" t="str">
        <f t="shared" si="363"/>
        <v>0</v>
      </c>
      <c r="CC314" s="289" t="str">
        <f t="shared" si="363"/>
        <v>1</v>
      </c>
      <c r="CD314" s="340" t="str">
        <f t="shared" ref="CB314:CI346" si="385">MID(HEX2BIN($M314,8),CD$2,1)</f>
        <v>0</v>
      </c>
      <c r="CE314" s="341" t="str">
        <f t="shared" si="385"/>
        <v>0</v>
      </c>
      <c r="CF314" s="340" t="str">
        <f t="shared" si="385"/>
        <v>0</v>
      </c>
      <c r="CG314" s="340" t="str">
        <f t="shared" si="385"/>
        <v>0</v>
      </c>
      <c r="CH314" s="340" t="str">
        <f t="shared" si="385"/>
        <v>0</v>
      </c>
      <c r="CI314" s="341" t="str">
        <f t="shared" si="385"/>
        <v>0</v>
      </c>
      <c r="CL314" s="32" t="str">
        <f t="shared" si="353"/>
        <v>9C1B</v>
      </c>
      <c r="CM314" s="285">
        <f t="shared" ref="CM314:CM377" si="386">DP314*256+DO314</f>
        <v>256</v>
      </c>
      <c r="CN314" s="285">
        <f t="shared" ref="CN314:CN377" si="387">IF(CM314&gt;65525,CM314-65526,CM314+10)</f>
        <v>266</v>
      </c>
      <c r="CO314" s="142">
        <f t="shared" ref="CO314:CO377" si="388">(DR314*256+DQ314-900)/10</f>
        <v>61.4</v>
      </c>
      <c r="CP314" s="142">
        <f t="shared" ref="CP314:CP377" si="389">(CO314-32)*5/9</f>
        <v>16.333333333333332</v>
      </c>
      <c r="CQ314" s="154">
        <f t="shared" si="354"/>
        <v>7</v>
      </c>
      <c r="CS314" s="170">
        <f t="shared" ref="CS314:CS377" si="390">P314*P$6+Q314*Q$6+R314*R$6+S314*S$6</f>
        <v>9</v>
      </c>
      <c r="CT314" s="23">
        <f t="shared" ref="CT314:CT377" si="391">T314*T$6+U314*U$6+V314*V$6+W314*W$6</f>
        <v>12</v>
      </c>
      <c r="CU314" s="171">
        <f t="shared" ref="CU314:CU377" si="392">X314*X$6+Y314*Y$6+Z314*Z$6+AA314*AA$6</f>
        <v>1</v>
      </c>
      <c r="CV314" s="23">
        <f t="shared" ref="CV314:CV377" si="393">AB314*AB$6+AC314*AC$6+AD314*AD$6+AE314*AE$6</f>
        <v>11</v>
      </c>
      <c r="CW314" s="172">
        <f t="shared" ref="CW314:CW377" si="394">AF314*AF$6+AG314*AG$6+AH314*AH$6+AI314*AI$6</f>
        <v>0</v>
      </c>
      <c r="CX314" s="24">
        <f t="shared" ref="CX314:CX377" si="395">AJ314*AJ$6+AK314*AK$6+AL314*AL$6+AM314*AM$6</f>
        <v>14</v>
      </c>
      <c r="CY314" s="267">
        <f t="shared" ref="CY314:CY377" si="396">AN314*AN$6+AO314*AO$6+AP314*AP$6+AQ314*AQ$6</f>
        <v>0</v>
      </c>
      <c r="CZ314" s="268">
        <f t="shared" ref="CZ314:CZ377" si="397">AR314*AR$6+AS314*AS$6+AT314*AT$6+AU314*AU$6</f>
        <v>0</v>
      </c>
      <c r="DA314" s="267">
        <f t="shared" ref="DA314:DA377" si="398">AV314*AV$6+AW314*AW$6+AX314*AX$6+AY314*AY$6</f>
        <v>0</v>
      </c>
      <c r="DB314" s="268">
        <f t="shared" ref="DB314:DB377" si="399">AZ314*AZ$6+BA314*BA$6+BB314*BB$6+BC314*BC$6</f>
        <v>1</v>
      </c>
      <c r="DC314" s="173">
        <f t="shared" ref="DC314:DC377" si="400">BD314*BD$6+BE314*BE$6+BF314*BF$6+BG314*BG$6</f>
        <v>14</v>
      </c>
      <c r="DD314" s="26">
        <f t="shared" ref="DD314:DD377" si="401">BH314*BH$6+BI314*BI$6+BJ314*BJ$6+BK314*BK$6</f>
        <v>10</v>
      </c>
      <c r="DE314" s="173">
        <f t="shared" ref="DE314:DE377" si="402">BL314*BL$6+BM314*BM$6+BN314*BN$6+BO314*BO$6</f>
        <v>0</v>
      </c>
      <c r="DF314" s="26">
        <f t="shared" ref="DF314:DF377" si="403">BP314*BP$6+BQ314*BQ$6+BR314*BR$6+BS314*BS$6</f>
        <v>5</v>
      </c>
      <c r="DG314" s="326">
        <f t="shared" ref="DG314:DG377" si="404">BT314*BT$6+BU314*BU$6+BV314*BV$6+BW314*BW$6</f>
        <v>11</v>
      </c>
      <c r="DH314" s="327">
        <f t="shared" ref="DH314:DH377" si="405">BX314*BX$6+BY314*BY$6+BZ314*BZ$6+CA314*CA$6</f>
        <v>5</v>
      </c>
      <c r="DI314" s="172">
        <f t="shared" ref="DI314:DI377" si="406">CB314*CB$6+CC314*CC$6+CD314*CD$6+CE314*CE$6</f>
        <v>4</v>
      </c>
      <c r="DJ314" s="24">
        <f t="shared" ref="DJ314:DJ377" si="407">CF314*CF$6+CG314*CG$6+CH314*CH$6+CI314*CI$6</f>
        <v>0</v>
      </c>
      <c r="DK314" s="172"/>
      <c r="DL314" s="19">
        <f t="shared" ref="DL314:DL377" si="408">P314*P$8+Q314*Q$8+R314*R$8+S314*S$8+T314*T$8+U314*U$8+V314*V$8+W314*W$8</f>
        <v>156</v>
      </c>
      <c r="DM314" s="19">
        <f t="shared" ref="DM314:DM377" si="409">X314*X$8+Y314*Y$8+Z314*Z$8+AA314*AA$8+AB314*AB$8+AC314*AC$8+AD314*AD$8+AE314*AE$8</f>
        <v>27</v>
      </c>
      <c r="DN314" s="174">
        <f t="shared" ref="DN314:DN377" si="410">AF314*AF$8+AG314*AG$8+AH314*AH$8+AI314*AI$8+AJ314*AJ$8+AK314*AK$8+AL314*AL$8+AM314*AM$8</f>
        <v>14</v>
      </c>
      <c r="DO314" s="278">
        <f t="shared" ref="DO314:DO377" si="411">AN314*AN$8+AO314*AO$8+AP314*AP$8+AQ314*AQ$8+AR314*AR$8+AS314*AS$8+AT314*AT$8+AU314*AU$8</f>
        <v>0</v>
      </c>
      <c r="DP314" s="278">
        <f t="shared" ref="DP314:DP377" si="412">AV314*AV$8+AW314*AW$8+AX314*AX$8+AY314*AY$8+AZ314*AZ$8+BA314*BA$8+BB314*BB$8+BC314*BC$8</f>
        <v>1</v>
      </c>
      <c r="DQ314" s="20">
        <f t="shared" ref="DQ314:DQ377" si="413">BD314*BD$8+BE314*BE$8+BF314*BF$8+BG314*BG$8+BH314*BH$8+BI314*BI$8+BJ314*BJ$8+BK314*BK$8</f>
        <v>234</v>
      </c>
      <c r="DR314" s="20">
        <f t="shared" ref="DR314:DR377" si="414">BL314*BL$8+BM314*BM$8+BN314*BN$8+BO314*BO$8+BP314*BP$8+BQ314*BQ$8+BR314*BR$8+BS314*BS$8</f>
        <v>5</v>
      </c>
      <c r="DS314" s="337">
        <f t="shared" ref="DS314:DS377" si="415">BT314*BT$8+BU314*BU$8+BV314*BV$8+BW314*BW$8+BX314*BX$8+BY314*BY$8+BZ314*BZ$8+CA314*CA$8</f>
        <v>181</v>
      </c>
      <c r="DT314" s="174">
        <f t="shared" ref="DT314:DT377" si="416">CB314*CB$8+CC314*CC$8+CD314*CD$8+CE314*CE$8+CF314*CF$8+CG314*CG$8+CH314*CH$8+CI314*CI$8</f>
        <v>64</v>
      </c>
      <c r="DU314" s="172">
        <f t="shared" ref="DU314:DU377" si="417">MOD(DL314+DM314+DN314+DO314+DP314+DQ314+DR314,256)</f>
        <v>181</v>
      </c>
    </row>
    <row r="315" spans="1:125">
      <c r="A315" s="408" t="s">
        <v>884</v>
      </c>
      <c r="B315" s="408" t="s">
        <v>885</v>
      </c>
      <c r="C315" s="154">
        <f t="shared" si="364"/>
        <v>17</v>
      </c>
      <c r="D315" s="167">
        <f t="shared" si="365"/>
        <v>68</v>
      </c>
      <c r="E315" s="166" t="str">
        <f t="shared" si="366"/>
        <v>9C</v>
      </c>
      <c r="F315" s="367" t="str">
        <f t="shared" si="367"/>
        <v>1B</v>
      </c>
      <c r="G315" s="367" t="str">
        <f t="shared" si="368"/>
        <v>00</v>
      </c>
      <c r="H315" s="367" t="str">
        <f t="shared" si="369"/>
        <v>00</v>
      </c>
      <c r="I315" s="367" t="str">
        <f t="shared" si="370"/>
        <v>01</v>
      </c>
      <c r="J315" s="367" t="str">
        <f t="shared" si="371"/>
        <v>EA</v>
      </c>
      <c r="K315" s="367" t="str">
        <f t="shared" si="372"/>
        <v>05</v>
      </c>
      <c r="L315" s="367" t="str">
        <f t="shared" si="373"/>
        <v>A7</v>
      </c>
      <c r="M315" s="367" t="str">
        <f t="shared" si="374"/>
        <v>4</v>
      </c>
      <c r="N315" s="367" t="str">
        <f t="shared" si="375"/>
        <v/>
      </c>
      <c r="O315" s="156" t="str">
        <f t="shared" si="376"/>
        <v/>
      </c>
      <c r="P315" s="157" t="str">
        <f t="shared" si="377"/>
        <v>1</v>
      </c>
      <c r="Q315" s="158" t="str">
        <f t="shared" si="377"/>
        <v>0</v>
      </c>
      <c r="R315" s="158" t="str">
        <f t="shared" si="377"/>
        <v>0</v>
      </c>
      <c r="S315" s="159" t="str">
        <f t="shared" si="377"/>
        <v>1</v>
      </c>
      <c r="T315" s="158" t="str">
        <f t="shared" si="377"/>
        <v>1</v>
      </c>
      <c r="U315" s="158" t="str">
        <f t="shared" si="377"/>
        <v>1</v>
      </c>
      <c r="V315" s="158" t="str">
        <f t="shared" si="377"/>
        <v>0</v>
      </c>
      <c r="W315" s="159" t="str">
        <f t="shared" si="377"/>
        <v>0</v>
      </c>
      <c r="X315" s="158" t="str">
        <f t="shared" si="378"/>
        <v>0</v>
      </c>
      <c r="Y315" s="158" t="str">
        <f t="shared" si="378"/>
        <v>0</v>
      </c>
      <c r="Z315" s="158" t="str">
        <f t="shared" si="378"/>
        <v>0</v>
      </c>
      <c r="AA315" s="159" t="str">
        <f t="shared" si="378"/>
        <v>1</v>
      </c>
      <c r="AB315" s="161" t="str">
        <f t="shared" si="378"/>
        <v>1</v>
      </c>
      <c r="AC315" s="161" t="str">
        <f t="shared" si="378"/>
        <v>0</v>
      </c>
      <c r="AD315" s="158" t="str">
        <f t="shared" si="378"/>
        <v>1</v>
      </c>
      <c r="AE315" s="159" t="str">
        <f t="shared" si="378"/>
        <v>1</v>
      </c>
      <c r="AF315" s="367" t="str">
        <f t="shared" si="379"/>
        <v>0</v>
      </c>
      <c r="AG315" s="162" t="str">
        <f t="shared" si="379"/>
        <v>0</v>
      </c>
      <c r="AH315" s="163" t="str">
        <f t="shared" si="379"/>
        <v>0</v>
      </c>
      <c r="AI315" s="165" t="str">
        <f t="shared" si="379"/>
        <v>0</v>
      </c>
      <c r="AJ315" s="164" t="str">
        <f t="shared" si="379"/>
        <v>0</v>
      </c>
      <c r="AK315" s="164" t="str">
        <f t="shared" si="379"/>
        <v>0</v>
      </c>
      <c r="AL315" s="289" t="str">
        <f t="shared" si="379"/>
        <v>0</v>
      </c>
      <c r="AM315" s="165" t="str">
        <f t="shared" si="379"/>
        <v>0</v>
      </c>
      <c r="AN315" s="230" t="str">
        <f t="shared" si="380"/>
        <v>0</v>
      </c>
      <c r="AO315" s="230" t="str">
        <f t="shared" si="380"/>
        <v>0</v>
      </c>
      <c r="AP315" s="230" t="str">
        <f t="shared" si="380"/>
        <v>0</v>
      </c>
      <c r="AQ315" s="231" t="str">
        <f t="shared" si="380"/>
        <v>0</v>
      </c>
      <c r="AR315" s="230" t="str">
        <f t="shared" si="380"/>
        <v>0</v>
      </c>
      <c r="AS315" s="230" t="str">
        <f t="shared" si="380"/>
        <v>0</v>
      </c>
      <c r="AT315" s="230" t="str">
        <f t="shared" si="380"/>
        <v>0</v>
      </c>
      <c r="AU315" s="231" t="str">
        <f t="shared" si="380"/>
        <v>0</v>
      </c>
      <c r="AV315" s="230" t="str">
        <f t="shared" si="381"/>
        <v>0</v>
      </c>
      <c r="AW315" s="232" t="str">
        <f t="shared" si="381"/>
        <v>0</v>
      </c>
      <c r="AX315" s="232" t="str">
        <f t="shared" si="381"/>
        <v>0</v>
      </c>
      <c r="AY315" s="233" t="str">
        <f t="shared" si="381"/>
        <v>0</v>
      </c>
      <c r="AZ315" s="232" t="str">
        <f t="shared" si="381"/>
        <v>0</v>
      </c>
      <c r="BA315" s="232" t="str">
        <f t="shared" si="381"/>
        <v>0</v>
      </c>
      <c r="BB315" s="232" t="str">
        <f t="shared" si="381"/>
        <v>0</v>
      </c>
      <c r="BC315" s="233" t="str">
        <f t="shared" si="381"/>
        <v>1</v>
      </c>
      <c r="BD315" s="168" t="str">
        <f t="shared" si="382"/>
        <v>1</v>
      </c>
      <c r="BE315" s="168" t="str">
        <f t="shared" si="382"/>
        <v>1</v>
      </c>
      <c r="BF315" s="168" t="str">
        <f t="shared" si="382"/>
        <v>1</v>
      </c>
      <c r="BG315" s="169" t="str">
        <f t="shared" si="382"/>
        <v>0</v>
      </c>
      <c r="BH315" s="168" t="str">
        <f t="shared" si="382"/>
        <v>1</v>
      </c>
      <c r="BI315" s="168" t="str">
        <f t="shared" si="382"/>
        <v>0</v>
      </c>
      <c r="BJ315" s="168" t="str">
        <f t="shared" si="382"/>
        <v>1</v>
      </c>
      <c r="BK315" s="169" t="str">
        <f t="shared" si="382"/>
        <v>0</v>
      </c>
      <c r="BL315" s="168" t="str">
        <f t="shared" si="383"/>
        <v>0</v>
      </c>
      <c r="BM315" s="168" t="str">
        <f t="shared" si="383"/>
        <v>0</v>
      </c>
      <c r="BN315" s="168" t="str">
        <f t="shared" si="383"/>
        <v>0</v>
      </c>
      <c r="BO315" s="169" t="str">
        <f t="shared" si="383"/>
        <v>0</v>
      </c>
      <c r="BP315" s="168" t="str">
        <f t="shared" si="383"/>
        <v>0</v>
      </c>
      <c r="BQ315" s="168" t="str">
        <f t="shared" si="383"/>
        <v>1</v>
      </c>
      <c r="BR315" s="168" t="str">
        <f t="shared" si="383"/>
        <v>0</v>
      </c>
      <c r="BS315" s="169" t="str">
        <f t="shared" si="383"/>
        <v>1</v>
      </c>
      <c r="BT315" s="302" t="str">
        <f t="shared" si="384"/>
        <v>1</v>
      </c>
      <c r="BU315" s="302" t="str">
        <f t="shared" si="384"/>
        <v>0</v>
      </c>
      <c r="BV315" s="302" t="str">
        <f t="shared" si="384"/>
        <v>1</v>
      </c>
      <c r="BW315" s="303" t="str">
        <f t="shared" si="384"/>
        <v>0</v>
      </c>
      <c r="BX315" s="302" t="str">
        <f t="shared" si="384"/>
        <v>0</v>
      </c>
      <c r="BY315" s="302" t="str">
        <f t="shared" si="384"/>
        <v>1</v>
      </c>
      <c r="BZ315" s="302" t="str">
        <f t="shared" si="384"/>
        <v>1</v>
      </c>
      <c r="CA315" s="303" t="str">
        <f t="shared" si="384"/>
        <v>1</v>
      </c>
      <c r="CB315" s="164" t="str">
        <f t="shared" si="385"/>
        <v>0</v>
      </c>
      <c r="CC315" s="289" t="str">
        <f t="shared" si="385"/>
        <v>1</v>
      </c>
      <c r="CD315" s="340" t="str">
        <f t="shared" si="385"/>
        <v>0</v>
      </c>
      <c r="CE315" s="341" t="str">
        <f t="shared" si="385"/>
        <v>0</v>
      </c>
      <c r="CF315" s="340" t="str">
        <f t="shared" si="385"/>
        <v>0</v>
      </c>
      <c r="CG315" s="340" t="str">
        <f t="shared" si="385"/>
        <v>0</v>
      </c>
      <c r="CH315" s="340" t="str">
        <f t="shared" si="385"/>
        <v>0</v>
      </c>
      <c r="CI315" s="341" t="str">
        <f t="shared" si="385"/>
        <v>0</v>
      </c>
      <c r="CL315" s="32" t="str">
        <f t="shared" si="353"/>
        <v>9C1B</v>
      </c>
      <c r="CM315" s="285">
        <f t="shared" si="386"/>
        <v>256</v>
      </c>
      <c r="CN315" s="285">
        <f t="shared" si="387"/>
        <v>266</v>
      </c>
      <c r="CO315" s="142">
        <f t="shared" si="388"/>
        <v>61.4</v>
      </c>
      <c r="CP315" s="142">
        <f t="shared" si="389"/>
        <v>16.333333333333332</v>
      </c>
      <c r="CQ315" s="154">
        <f t="shared" si="354"/>
        <v>0</v>
      </c>
      <c r="CS315" s="170">
        <f t="shared" si="390"/>
        <v>9</v>
      </c>
      <c r="CT315" s="23">
        <f t="shared" si="391"/>
        <v>12</v>
      </c>
      <c r="CU315" s="171">
        <f t="shared" si="392"/>
        <v>1</v>
      </c>
      <c r="CV315" s="23">
        <f t="shared" si="393"/>
        <v>11</v>
      </c>
      <c r="CW315" s="172">
        <f t="shared" si="394"/>
        <v>0</v>
      </c>
      <c r="CX315" s="24">
        <f t="shared" si="395"/>
        <v>0</v>
      </c>
      <c r="CY315" s="267">
        <f t="shared" si="396"/>
        <v>0</v>
      </c>
      <c r="CZ315" s="268">
        <f t="shared" si="397"/>
        <v>0</v>
      </c>
      <c r="DA315" s="267">
        <f t="shared" si="398"/>
        <v>0</v>
      </c>
      <c r="DB315" s="268">
        <f t="shared" si="399"/>
        <v>1</v>
      </c>
      <c r="DC315" s="173">
        <f t="shared" si="400"/>
        <v>14</v>
      </c>
      <c r="DD315" s="26">
        <f t="shared" si="401"/>
        <v>10</v>
      </c>
      <c r="DE315" s="173">
        <f t="shared" si="402"/>
        <v>0</v>
      </c>
      <c r="DF315" s="26">
        <f t="shared" si="403"/>
        <v>5</v>
      </c>
      <c r="DG315" s="326">
        <f t="shared" si="404"/>
        <v>10</v>
      </c>
      <c r="DH315" s="327">
        <f t="shared" si="405"/>
        <v>7</v>
      </c>
      <c r="DI315" s="172">
        <f t="shared" si="406"/>
        <v>4</v>
      </c>
      <c r="DJ315" s="24">
        <f t="shared" si="407"/>
        <v>0</v>
      </c>
      <c r="DK315" s="172"/>
      <c r="DL315" s="19">
        <f t="shared" si="408"/>
        <v>156</v>
      </c>
      <c r="DM315" s="19">
        <f t="shared" si="409"/>
        <v>27</v>
      </c>
      <c r="DN315" s="174">
        <f t="shared" si="410"/>
        <v>0</v>
      </c>
      <c r="DO315" s="278">
        <f t="shared" si="411"/>
        <v>0</v>
      </c>
      <c r="DP315" s="278">
        <f t="shared" si="412"/>
        <v>1</v>
      </c>
      <c r="DQ315" s="20">
        <f t="shared" si="413"/>
        <v>234</v>
      </c>
      <c r="DR315" s="20">
        <f t="shared" si="414"/>
        <v>5</v>
      </c>
      <c r="DS315" s="337">
        <f t="shared" si="415"/>
        <v>167</v>
      </c>
      <c r="DT315" s="174">
        <f t="shared" si="416"/>
        <v>64</v>
      </c>
      <c r="DU315" s="172">
        <f t="shared" si="417"/>
        <v>167</v>
      </c>
    </row>
    <row r="316" spans="1:125">
      <c r="A316" s="408" t="s">
        <v>886</v>
      </c>
      <c r="B316" s="408" t="s">
        <v>887</v>
      </c>
      <c r="C316" s="154">
        <f t="shared" si="364"/>
        <v>17</v>
      </c>
      <c r="D316" s="167">
        <f t="shared" si="365"/>
        <v>68</v>
      </c>
      <c r="E316" s="166" t="str">
        <f t="shared" si="366"/>
        <v>9C</v>
      </c>
      <c r="F316" s="367" t="str">
        <f t="shared" si="367"/>
        <v>1B</v>
      </c>
      <c r="G316" s="367" t="str">
        <f t="shared" si="368"/>
        <v>02</v>
      </c>
      <c r="H316" s="367" t="str">
        <f t="shared" si="369"/>
        <v>00</v>
      </c>
      <c r="I316" s="367" t="str">
        <f t="shared" si="370"/>
        <v>01</v>
      </c>
      <c r="J316" s="367" t="str">
        <f t="shared" si="371"/>
        <v>EA</v>
      </c>
      <c r="K316" s="367" t="str">
        <f t="shared" si="372"/>
        <v>05</v>
      </c>
      <c r="L316" s="367" t="str">
        <f t="shared" si="373"/>
        <v>A9</v>
      </c>
      <c r="M316" s="367" t="str">
        <f t="shared" si="374"/>
        <v>4</v>
      </c>
      <c r="N316" s="367" t="str">
        <f t="shared" si="375"/>
        <v/>
      </c>
      <c r="O316" s="156" t="str">
        <f t="shared" si="376"/>
        <v/>
      </c>
      <c r="P316" s="157" t="str">
        <f t="shared" si="377"/>
        <v>1</v>
      </c>
      <c r="Q316" s="158" t="str">
        <f t="shared" si="377"/>
        <v>0</v>
      </c>
      <c r="R316" s="158" t="str">
        <f t="shared" si="377"/>
        <v>0</v>
      </c>
      <c r="S316" s="159" t="str">
        <f t="shared" si="377"/>
        <v>1</v>
      </c>
      <c r="T316" s="158" t="str">
        <f t="shared" si="377"/>
        <v>1</v>
      </c>
      <c r="U316" s="158" t="str">
        <f t="shared" si="377"/>
        <v>1</v>
      </c>
      <c r="V316" s="158" t="str">
        <f t="shared" si="377"/>
        <v>0</v>
      </c>
      <c r="W316" s="159" t="str">
        <f t="shared" si="377"/>
        <v>0</v>
      </c>
      <c r="X316" s="158" t="str">
        <f t="shared" si="378"/>
        <v>0</v>
      </c>
      <c r="Y316" s="158" t="str">
        <f t="shared" si="378"/>
        <v>0</v>
      </c>
      <c r="Z316" s="158" t="str">
        <f t="shared" si="378"/>
        <v>0</v>
      </c>
      <c r="AA316" s="159" t="str">
        <f t="shared" si="378"/>
        <v>1</v>
      </c>
      <c r="AB316" s="161" t="str">
        <f t="shared" si="378"/>
        <v>1</v>
      </c>
      <c r="AC316" s="161" t="str">
        <f t="shared" si="378"/>
        <v>0</v>
      </c>
      <c r="AD316" s="158" t="str">
        <f t="shared" si="378"/>
        <v>1</v>
      </c>
      <c r="AE316" s="159" t="str">
        <f t="shared" si="378"/>
        <v>1</v>
      </c>
      <c r="AF316" s="367" t="str">
        <f t="shared" si="379"/>
        <v>0</v>
      </c>
      <c r="AG316" s="162" t="str">
        <f t="shared" si="379"/>
        <v>0</v>
      </c>
      <c r="AH316" s="163" t="str">
        <f t="shared" si="379"/>
        <v>0</v>
      </c>
      <c r="AI316" s="165" t="str">
        <f t="shared" si="379"/>
        <v>0</v>
      </c>
      <c r="AJ316" s="164" t="str">
        <f t="shared" si="379"/>
        <v>0</v>
      </c>
      <c r="AK316" s="164" t="str">
        <f t="shared" si="379"/>
        <v>0</v>
      </c>
      <c r="AL316" s="289" t="str">
        <f t="shared" si="379"/>
        <v>1</v>
      </c>
      <c r="AM316" s="165" t="str">
        <f t="shared" si="379"/>
        <v>0</v>
      </c>
      <c r="AN316" s="230" t="str">
        <f t="shared" si="380"/>
        <v>0</v>
      </c>
      <c r="AO316" s="230" t="str">
        <f t="shared" si="380"/>
        <v>0</v>
      </c>
      <c r="AP316" s="230" t="str">
        <f t="shared" si="380"/>
        <v>0</v>
      </c>
      <c r="AQ316" s="231" t="str">
        <f t="shared" si="380"/>
        <v>0</v>
      </c>
      <c r="AR316" s="230" t="str">
        <f t="shared" si="380"/>
        <v>0</v>
      </c>
      <c r="AS316" s="230" t="str">
        <f t="shared" si="380"/>
        <v>0</v>
      </c>
      <c r="AT316" s="230" t="str">
        <f t="shared" si="380"/>
        <v>0</v>
      </c>
      <c r="AU316" s="231" t="str">
        <f t="shared" si="380"/>
        <v>0</v>
      </c>
      <c r="AV316" s="230" t="str">
        <f t="shared" si="381"/>
        <v>0</v>
      </c>
      <c r="AW316" s="232" t="str">
        <f t="shared" si="381"/>
        <v>0</v>
      </c>
      <c r="AX316" s="232" t="str">
        <f t="shared" si="381"/>
        <v>0</v>
      </c>
      <c r="AY316" s="233" t="str">
        <f t="shared" si="381"/>
        <v>0</v>
      </c>
      <c r="AZ316" s="232" t="str">
        <f t="shared" si="381"/>
        <v>0</v>
      </c>
      <c r="BA316" s="232" t="str">
        <f t="shared" si="381"/>
        <v>0</v>
      </c>
      <c r="BB316" s="232" t="str">
        <f t="shared" si="381"/>
        <v>0</v>
      </c>
      <c r="BC316" s="233" t="str">
        <f t="shared" si="381"/>
        <v>1</v>
      </c>
      <c r="BD316" s="168" t="str">
        <f t="shared" si="382"/>
        <v>1</v>
      </c>
      <c r="BE316" s="168" t="str">
        <f t="shared" si="382"/>
        <v>1</v>
      </c>
      <c r="BF316" s="168" t="str">
        <f t="shared" si="382"/>
        <v>1</v>
      </c>
      <c r="BG316" s="169" t="str">
        <f t="shared" si="382"/>
        <v>0</v>
      </c>
      <c r="BH316" s="168" t="str">
        <f t="shared" si="382"/>
        <v>1</v>
      </c>
      <c r="BI316" s="168" t="str">
        <f t="shared" si="382"/>
        <v>0</v>
      </c>
      <c r="BJ316" s="168" t="str">
        <f t="shared" si="382"/>
        <v>1</v>
      </c>
      <c r="BK316" s="169" t="str">
        <f t="shared" si="382"/>
        <v>0</v>
      </c>
      <c r="BL316" s="168" t="str">
        <f t="shared" si="383"/>
        <v>0</v>
      </c>
      <c r="BM316" s="168" t="str">
        <f t="shared" si="383"/>
        <v>0</v>
      </c>
      <c r="BN316" s="168" t="str">
        <f t="shared" si="383"/>
        <v>0</v>
      </c>
      <c r="BO316" s="169" t="str">
        <f t="shared" si="383"/>
        <v>0</v>
      </c>
      <c r="BP316" s="168" t="str">
        <f t="shared" si="383"/>
        <v>0</v>
      </c>
      <c r="BQ316" s="168" t="str">
        <f t="shared" si="383"/>
        <v>1</v>
      </c>
      <c r="BR316" s="168" t="str">
        <f t="shared" si="383"/>
        <v>0</v>
      </c>
      <c r="BS316" s="169" t="str">
        <f t="shared" si="383"/>
        <v>1</v>
      </c>
      <c r="BT316" s="302" t="str">
        <f t="shared" si="384"/>
        <v>1</v>
      </c>
      <c r="BU316" s="302" t="str">
        <f t="shared" si="384"/>
        <v>0</v>
      </c>
      <c r="BV316" s="302" t="str">
        <f t="shared" si="384"/>
        <v>1</v>
      </c>
      <c r="BW316" s="303" t="str">
        <f t="shared" si="384"/>
        <v>0</v>
      </c>
      <c r="BX316" s="302" t="str">
        <f t="shared" si="384"/>
        <v>1</v>
      </c>
      <c r="BY316" s="302" t="str">
        <f t="shared" si="384"/>
        <v>0</v>
      </c>
      <c r="BZ316" s="302" t="str">
        <f t="shared" si="384"/>
        <v>0</v>
      </c>
      <c r="CA316" s="303" t="str">
        <f t="shared" si="384"/>
        <v>1</v>
      </c>
      <c r="CB316" s="164" t="str">
        <f t="shared" si="385"/>
        <v>0</v>
      </c>
      <c r="CC316" s="289" t="str">
        <f t="shared" si="385"/>
        <v>1</v>
      </c>
      <c r="CD316" s="340" t="str">
        <f t="shared" si="385"/>
        <v>0</v>
      </c>
      <c r="CE316" s="341" t="str">
        <f t="shared" si="385"/>
        <v>0</v>
      </c>
      <c r="CF316" s="340" t="str">
        <f t="shared" si="385"/>
        <v>0</v>
      </c>
      <c r="CG316" s="340" t="str">
        <f t="shared" si="385"/>
        <v>0</v>
      </c>
      <c r="CH316" s="340" t="str">
        <f t="shared" si="385"/>
        <v>0</v>
      </c>
      <c r="CI316" s="341" t="str">
        <f t="shared" si="385"/>
        <v>0</v>
      </c>
      <c r="CL316" s="32" t="str">
        <f t="shared" si="353"/>
        <v>9C1B</v>
      </c>
      <c r="CM316" s="285">
        <f t="shared" si="386"/>
        <v>256</v>
      </c>
      <c r="CN316" s="285">
        <f t="shared" si="387"/>
        <v>266</v>
      </c>
      <c r="CO316" s="142">
        <f t="shared" si="388"/>
        <v>61.4</v>
      </c>
      <c r="CP316" s="142">
        <f t="shared" si="389"/>
        <v>16.333333333333332</v>
      </c>
      <c r="CQ316" s="154">
        <f t="shared" si="354"/>
        <v>1</v>
      </c>
      <c r="CS316" s="170">
        <f t="shared" si="390"/>
        <v>9</v>
      </c>
      <c r="CT316" s="23">
        <f t="shared" si="391"/>
        <v>12</v>
      </c>
      <c r="CU316" s="171">
        <f t="shared" si="392"/>
        <v>1</v>
      </c>
      <c r="CV316" s="23">
        <f t="shared" si="393"/>
        <v>11</v>
      </c>
      <c r="CW316" s="172">
        <f t="shared" si="394"/>
        <v>0</v>
      </c>
      <c r="CX316" s="24">
        <f t="shared" si="395"/>
        <v>2</v>
      </c>
      <c r="CY316" s="267">
        <f t="shared" si="396"/>
        <v>0</v>
      </c>
      <c r="CZ316" s="268">
        <f t="shared" si="397"/>
        <v>0</v>
      </c>
      <c r="DA316" s="267">
        <f t="shared" si="398"/>
        <v>0</v>
      </c>
      <c r="DB316" s="268">
        <f t="shared" si="399"/>
        <v>1</v>
      </c>
      <c r="DC316" s="173">
        <f t="shared" si="400"/>
        <v>14</v>
      </c>
      <c r="DD316" s="26">
        <f t="shared" si="401"/>
        <v>10</v>
      </c>
      <c r="DE316" s="173">
        <f t="shared" si="402"/>
        <v>0</v>
      </c>
      <c r="DF316" s="26">
        <f t="shared" si="403"/>
        <v>5</v>
      </c>
      <c r="DG316" s="326">
        <f t="shared" si="404"/>
        <v>10</v>
      </c>
      <c r="DH316" s="327">
        <f t="shared" si="405"/>
        <v>9</v>
      </c>
      <c r="DI316" s="172">
        <f t="shared" si="406"/>
        <v>4</v>
      </c>
      <c r="DJ316" s="24">
        <f t="shared" si="407"/>
        <v>0</v>
      </c>
      <c r="DK316" s="172"/>
      <c r="DL316" s="19">
        <f t="shared" si="408"/>
        <v>156</v>
      </c>
      <c r="DM316" s="19">
        <f t="shared" si="409"/>
        <v>27</v>
      </c>
      <c r="DN316" s="174">
        <f t="shared" si="410"/>
        <v>2</v>
      </c>
      <c r="DO316" s="278">
        <f t="shared" si="411"/>
        <v>0</v>
      </c>
      <c r="DP316" s="278">
        <f t="shared" si="412"/>
        <v>1</v>
      </c>
      <c r="DQ316" s="20">
        <f t="shared" si="413"/>
        <v>234</v>
      </c>
      <c r="DR316" s="20">
        <f t="shared" si="414"/>
        <v>5</v>
      </c>
      <c r="DS316" s="337">
        <f t="shared" si="415"/>
        <v>169</v>
      </c>
      <c r="DT316" s="174">
        <f t="shared" si="416"/>
        <v>64</v>
      </c>
      <c r="DU316" s="172">
        <f t="shared" si="417"/>
        <v>169</v>
      </c>
    </row>
    <row r="317" spans="1:125">
      <c r="A317" s="408" t="s">
        <v>888</v>
      </c>
      <c r="B317" s="408" t="s">
        <v>889</v>
      </c>
      <c r="C317" s="154">
        <f t="shared" si="364"/>
        <v>17</v>
      </c>
      <c r="D317" s="167">
        <f t="shared" si="365"/>
        <v>68</v>
      </c>
      <c r="E317" s="166" t="str">
        <f t="shared" si="366"/>
        <v>9C</v>
      </c>
      <c r="F317" s="367" t="str">
        <f t="shared" si="367"/>
        <v>1B</v>
      </c>
      <c r="G317" s="367" t="str">
        <f t="shared" si="368"/>
        <v>06</v>
      </c>
      <c r="H317" s="367" t="str">
        <f t="shared" si="369"/>
        <v>00</v>
      </c>
      <c r="I317" s="367" t="str">
        <f t="shared" si="370"/>
        <v>01</v>
      </c>
      <c r="J317" s="367" t="str">
        <f t="shared" si="371"/>
        <v>EA</v>
      </c>
      <c r="K317" s="367" t="str">
        <f t="shared" si="372"/>
        <v>05</v>
      </c>
      <c r="L317" s="367" t="str">
        <f t="shared" si="373"/>
        <v>AD</v>
      </c>
      <c r="M317" s="367" t="str">
        <f t="shared" si="374"/>
        <v>4</v>
      </c>
      <c r="N317" s="367" t="str">
        <f t="shared" si="375"/>
        <v/>
      </c>
      <c r="O317" s="156" t="str">
        <f t="shared" si="376"/>
        <v/>
      </c>
      <c r="P317" s="157" t="str">
        <f t="shared" si="377"/>
        <v>1</v>
      </c>
      <c r="Q317" s="158" t="str">
        <f t="shared" si="377"/>
        <v>0</v>
      </c>
      <c r="R317" s="158" t="str">
        <f t="shared" si="377"/>
        <v>0</v>
      </c>
      <c r="S317" s="159" t="str">
        <f t="shared" si="377"/>
        <v>1</v>
      </c>
      <c r="T317" s="158" t="str">
        <f t="shared" si="377"/>
        <v>1</v>
      </c>
      <c r="U317" s="158" t="str">
        <f t="shared" si="377"/>
        <v>1</v>
      </c>
      <c r="V317" s="158" t="str">
        <f t="shared" si="377"/>
        <v>0</v>
      </c>
      <c r="W317" s="159" t="str">
        <f t="shared" si="377"/>
        <v>0</v>
      </c>
      <c r="X317" s="158" t="str">
        <f t="shared" si="378"/>
        <v>0</v>
      </c>
      <c r="Y317" s="158" t="str">
        <f t="shared" si="378"/>
        <v>0</v>
      </c>
      <c r="Z317" s="158" t="str">
        <f t="shared" si="378"/>
        <v>0</v>
      </c>
      <c r="AA317" s="159" t="str">
        <f t="shared" si="378"/>
        <v>1</v>
      </c>
      <c r="AB317" s="161" t="str">
        <f t="shared" si="378"/>
        <v>1</v>
      </c>
      <c r="AC317" s="161" t="str">
        <f t="shared" si="378"/>
        <v>0</v>
      </c>
      <c r="AD317" s="158" t="str">
        <f t="shared" si="378"/>
        <v>1</v>
      </c>
      <c r="AE317" s="159" t="str">
        <f t="shared" si="378"/>
        <v>1</v>
      </c>
      <c r="AF317" s="367" t="str">
        <f t="shared" si="379"/>
        <v>0</v>
      </c>
      <c r="AG317" s="162" t="str">
        <f t="shared" si="379"/>
        <v>0</v>
      </c>
      <c r="AH317" s="163" t="str">
        <f t="shared" si="379"/>
        <v>0</v>
      </c>
      <c r="AI317" s="165" t="str">
        <f t="shared" si="379"/>
        <v>0</v>
      </c>
      <c r="AJ317" s="164" t="str">
        <f t="shared" si="379"/>
        <v>0</v>
      </c>
      <c r="AK317" s="164" t="str">
        <f t="shared" si="379"/>
        <v>1</v>
      </c>
      <c r="AL317" s="289" t="str">
        <f t="shared" si="379"/>
        <v>1</v>
      </c>
      <c r="AM317" s="165" t="str">
        <f t="shared" si="379"/>
        <v>0</v>
      </c>
      <c r="AN317" s="230" t="str">
        <f t="shared" si="380"/>
        <v>0</v>
      </c>
      <c r="AO317" s="230" t="str">
        <f t="shared" si="380"/>
        <v>0</v>
      </c>
      <c r="AP317" s="230" t="str">
        <f t="shared" si="380"/>
        <v>0</v>
      </c>
      <c r="AQ317" s="231" t="str">
        <f t="shared" si="380"/>
        <v>0</v>
      </c>
      <c r="AR317" s="230" t="str">
        <f t="shared" si="380"/>
        <v>0</v>
      </c>
      <c r="AS317" s="230" t="str">
        <f t="shared" si="380"/>
        <v>0</v>
      </c>
      <c r="AT317" s="230" t="str">
        <f t="shared" si="380"/>
        <v>0</v>
      </c>
      <c r="AU317" s="231" t="str">
        <f t="shared" si="380"/>
        <v>0</v>
      </c>
      <c r="AV317" s="230" t="str">
        <f t="shared" si="381"/>
        <v>0</v>
      </c>
      <c r="AW317" s="232" t="str">
        <f t="shared" si="381"/>
        <v>0</v>
      </c>
      <c r="AX317" s="232" t="str">
        <f t="shared" si="381"/>
        <v>0</v>
      </c>
      <c r="AY317" s="233" t="str">
        <f t="shared" si="381"/>
        <v>0</v>
      </c>
      <c r="AZ317" s="232" t="str">
        <f t="shared" si="381"/>
        <v>0</v>
      </c>
      <c r="BA317" s="232" t="str">
        <f t="shared" si="381"/>
        <v>0</v>
      </c>
      <c r="BB317" s="232" t="str">
        <f t="shared" si="381"/>
        <v>0</v>
      </c>
      <c r="BC317" s="233" t="str">
        <f t="shared" si="381"/>
        <v>1</v>
      </c>
      <c r="BD317" s="168" t="str">
        <f t="shared" si="382"/>
        <v>1</v>
      </c>
      <c r="BE317" s="168" t="str">
        <f t="shared" si="382"/>
        <v>1</v>
      </c>
      <c r="BF317" s="168" t="str">
        <f t="shared" si="382"/>
        <v>1</v>
      </c>
      <c r="BG317" s="169" t="str">
        <f t="shared" si="382"/>
        <v>0</v>
      </c>
      <c r="BH317" s="168" t="str">
        <f t="shared" si="382"/>
        <v>1</v>
      </c>
      <c r="BI317" s="168" t="str">
        <f t="shared" si="382"/>
        <v>0</v>
      </c>
      <c r="BJ317" s="168" t="str">
        <f t="shared" si="382"/>
        <v>1</v>
      </c>
      <c r="BK317" s="169" t="str">
        <f t="shared" si="382"/>
        <v>0</v>
      </c>
      <c r="BL317" s="168" t="str">
        <f t="shared" si="383"/>
        <v>0</v>
      </c>
      <c r="BM317" s="168" t="str">
        <f t="shared" si="383"/>
        <v>0</v>
      </c>
      <c r="BN317" s="168" t="str">
        <f t="shared" si="383"/>
        <v>0</v>
      </c>
      <c r="BO317" s="169" t="str">
        <f t="shared" si="383"/>
        <v>0</v>
      </c>
      <c r="BP317" s="168" t="str">
        <f t="shared" si="383"/>
        <v>0</v>
      </c>
      <c r="BQ317" s="168" t="str">
        <f t="shared" si="383"/>
        <v>1</v>
      </c>
      <c r="BR317" s="168" t="str">
        <f t="shared" si="383"/>
        <v>0</v>
      </c>
      <c r="BS317" s="169" t="str">
        <f t="shared" si="383"/>
        <v>1</v>
      </c>
      <c r="BT317" s="302" t="str">
        <f t="shared" si="384"/>
        <v>1</v>
      </c>
      <c r="BU317" s="302" t="str">
        <f t="shared" si="384"/>
        <v>0</v>
      </c>
      <c r="BV317" s="302" t="str">
        <f t="shared" si="384"/>
        <v>1</v>
      </c>
      <c r="BW317" s="303" t="str">
        <f t="shared" si="384"/>
        <v>0</v>
      </c>
      <c r="BX317" s="302" t="str">
        <f t="shared" si="384"/>
        <v>1</v>
      </c>
      <c r="BY317" s="302" t="str">
        <f t="shared" si="384"/>
        <v>1</v>
      </c>
      <c r="BZ317" s="302" t="str">
        <f t="shared" si="384"/>
        <v>0</v>
      </c>
      <c r="CA317" s="303" t="str">
        <f t="shared" si="384"/>
        <v>1</v>
      </c>
      <c r="CB317" s="164" t="str">
        <f t="shared" si="385"/>
        <v>0</v>
      </c>
      <c r="CC317" s="289" t="str">
        <f t="shared" si="385"/>
        <v>1</v>
      </c>
      <c r="CD317" s="340" t="str">
        <f t="shared" si="385"/>
        <v>0</v>
      </c>
      <c r="CE317" s="341" t="str">
        <f t="shared" si="385"/>
        <v>0</v>
      </c>
      <c r="CF317" s="340" t="str">
        <f t="shared" si="385"/>
        <v>0</v>
      </c>
      <c r="CG317" s="340" t="str">
        <f t="shared" si="385"/>
        <v>0</v>
      </c>
      <c r="CH317" s="340" t="str">
        <f t="shared" si="385"/>
        <v>0</v>
      </c>
      <c r="CI317" s="341" t="str">
        <f t="shared" si="385"/>
        <v>0</v>
      </c>
      <c r="CL317" s="32" t="str">
        <f t="shared" si="353"/>
        <v>9C1B</v>
      </c>
      <c r="CM317" s="285">
        <f t="shared" si="386"/>
        <v>256</v>
      </c>
      <c r="CN317" s="285">
        <f t="shared" si="387"/>
        <v>266</v>
      </c>
      <c r="CO317" s="142">
        <f t="shared" si="388"/>
        <v>61.4</v>
      </c>
      <c r="CP317" s="142">
        <f t="shared" si="389"/>
        <v>16.333333333333332</v>
      </c>
      <c r="CQ317" s="154">
        <f t="shared" si="354"/>
        <v>3</v>
      </c>
      <c r="CS317" s="170">
        <f t="shared" si="390"/>
        <v>9</v>
      </c>
      <c r="CT317" s="23">
        <f t="shared" si="391"/>
        <v>12</v>
      </c>
      <c r="CU317" s="171">
        <f t="shared" si="392"/>
        <v>1</v>
      </c>
      <c r="CV317" s="23">
        <f t="shared" si="393"/>
        <v>11</v>
      </c>
      <c r="CW317" s="172">
        <f t="shared" si="394"/>
        <v>0</v>
      </c>
      <c r="CX317" s="24">
        <f t="shared" si="395"/>
        <v>6</v>
      </c>
      <c r="CY317" s="267">
        <f t="shared" si="396"/>
        <v>0</v>
      </c>
      <c r="CZ317" s="268">
        <f t="shared" si="397"/>
        <v>0</v>
      </c>
      <c r="DA317" s="267">
        <f t="shared" si="398"/>
        <v>0</v>
      </c>
      <c r="DB317" s="268">
        <f t="shared" si="399"/>
        <v>1</v>
      </c>
      <c r="DC317" s="173">
        <f t="shared" si="400"/>
        <v>14</v>
      </c>
      <c r="DD317" s="26">
        <f t="shared" si="401"/>
        <v>10</v>
      </c>
      <c r="DE317" s="173">
        <f t="shared" si="402"/>
        <v>0</v>
      </c>
      <c r="DF317" s="26">
        <f t="shared" si="403"/>
        <v>5</v>
      </c>
      <c r="DG317" s="326">
        <f t="shared" si="404"/>
        <v>10</v>
      </c>
      <c r="DH317" s="327">
        <f t="shared" si="405"/>
        <v>13</v>
      </c>
      <c r="DI317" s="172">
        <f t="shared" si="406"/>
        <v>4</v>
      </c>
      <c r="DJ317" s="24">
        <f t="shared" si="407"/>
        <v>0</v>
      </c>
      <c r="DK317" s="172"/>
      <c r="DL317" s="19">
        <f t="shared" si="408"/>
        <v>156</v>
      </c>
      <c r="DM317" s="19">
        <f t="shared" si="409"/>
        <v>27</v>
      </c>
      <c r="DN317" s="174">
        <f t="shared" si="410"/>
        <v>6</v>
      </c>
      <c r="DO317" s="278">
        <f t="shared" si="411"/>
        <v>0</v>
      </c>
      <c r="DP317" s="278">
        <f t="shared" si="412"/>
        <v>1</v>
      </c>
      <c r="DQ317" s="20">
        <f t="shared" si="413"/>
        <v>234</v>
      </c>
      <c r="DR317" s="20">
        <f t="shared" si="414"/>
        <v>5</v>
      </c>
      <c r="DS317" s="337">
        <f t="shared" si="415"/>
        <v>173</v>
      </c>
      <c r="DT317" s="174">
        <f t="shared" si="416"/>
        <v>64</v>
      </c>
      <c r="DU317" s="172">
        <f t="shared" si="417"/>
        <v>173</v>
      </c>
    </row>
    <row r="318" spans="1:125">
      <c r="A318" s="408" t="s">
        <v>890</v>
      </c>
      <c r="B318" s="408" t="s">
        <v>891</v>
      </c>
      <c r="C318" s="154">
        <f t="shared" si="364"/>
        <v>17</v>
      </c>
      <c r="D318" s="167">
        <f t="shared" si="365"/>
        <v>68</v>
      </c>
      <c r="E318" s="166" t="str">
        <f t="shared" si="366"/>
        <v>9C</v>
      </c>
      <c r="F318" s="367" t="str">
        <f t="shared" si="367"/>
        <v>1B</v>
      </c>
      <c r="G318" s="367" t="str">
        <f t="shared" si="368"/>
        <v>0A</v>
      </c>
      <c r="H318" s="367" t="str">
        <f t="shared" si="369"/>
        <v>00</v>
      </c>
      <c r="I318" s="367" t="str">
        <f t="shared" si="370"/>
        <v>01</v>
      </c>
      <c r="J318" s="367" t="str">
        <f t="shared" si="371"/>
        <v>EB</v>
      </c>
      <c r="K318" s="367" t="str">
        <f t="shared" si="372"/>
        <v>05</v>
      </c>
      <c r="L318" s="367" t="str">
        <f t="shared" si="373"/>
        <v>B2</v>
      </c>
      <c r="M318" s="367" t="str">
        <f t="shared" si="374"/>
        <v>4</v>
      </c>
      <c r="N318" s="367" t="str">
        <f t="shared" si="375"/>
        <v/>
      </c>
      <c r="O318" s="156" t="str">
        <f t="shared" si="376"/>
        <v/>
      </c>
      <c r="P318" s="157" t="str">
        <f t="shared" si="377"/>
        <v>1</v>
      </c>
      <c r="Q318" s="158" t="str">
        <f t="shared" si="377"/>
        <v>0</v>
      </c>
      <c r="R318" s="158" t="str">
        <f t="shared" si="377"/>
        <v>0</v>
      </c>
      <c r="S318" s="159" t="str">
        <f t="shared" si="377"/>
        <v>1</v>
      </c>
      <c r="T318" s="158" t="str">
        <f t="shared" si="377"/>
        <v>1</v>
      </c>
      <c r="U318" s="158" t="str">
        <f t="shared" si="377"/>
        <v>1</v>
      </c>
      <c r="V318" s="158" t="str">
        <f t="shared" si="377"/>
        <v>0</v>
      </c>
      <c r="W318" s="159" t="str">
        <f t="shared" si="377"/>
        <v>0</v>
      </c>
      <c r="X318" s="158" t="str">
        <f t="shared" si="378"/>
        <v>0</v>
      </c>
      <c r="Y318" s="158" t="str">
        <f t="shared" si="378"/>
        <v>0</v>
      </c>
      <c r="Z318" s="158" t="str">
        <f t="shared" si="378"/>
        <v>0</v>
      </c>
      <c r="AA318" s="159" t="str">
        <f t="shared" si="378"/>
        <v>1</v>
      </c>
      <c r="AB318" s="161" t="str">
        <f t="shared" si="378"/>
        <v>1</v>
      </c>
      <c r="AC318" s="161" t="str">
        <f t="shared" si="378"/>
        <v>0</v>
      </c>
      <c r="AD318" s="158" t="str">
        <f t="shared" si="378"/>
        <v>1</v>
      </c>
      <c r="AE318" s="159" t="str">
        <f t="shared" si="378"/>
        <v>1</v>
      </c>
      <c r="AF318" s="367" t="str">
        <f t="shared" si="379"/>
        <v>0</v>
      </c>
      <c r="AG318" s="162" t="str">
        <f t="shared" si="379"/>
        <v>0</v>
      </c>
      <c r="AH318" s="163" t="str">
        <f t="shared" si="379"/>
        <v>0</v>
      </c>
      <c r="AI318" s="165" t="str">
        <f t="shared" si="379"/>
        <v>0</v>
      </c>
      <c r="AJ318" s="164" t="str">
        <f t="shared" si="379"/>
        <v>1</v>
      </c>
      <c r="AK318" s="164" t="str">
        <f t="shared" si="379"/>
        <v>0</v>
      </c>
      <c r="AL318" s="289" t="str">
        <f t="shared" si="379"/>
        <v>1</v>
      </c>
      <c r="AM318" s="165" t="str">
        <f t="shared" si="379"/>
        <v>0</v>
      </c>
      <c r="AN318" s="230" t="str">
        <f t="shared" si="380"/>
        <v>0</v>
      </c>
      <c r="AO318" s="230" t="str">
        <f t="shared" si="380"/>
        <v>0</v>
      </c>
      <c r="AP318" s="230" t="str">
        <f t="shared" si="380"/>
        <v>0</v>
      </c>
      <c r="AQ318" s="231" t="str">
        <f t="shared" si="380"/>
        <v>0</v>
      </c>
      <c r="AR318" s="230" t="str">
        <f t="shared" si="380"/>
        <v>0</v>
      </c>
      <c r="AS318" s="230" t="str">
        <f t="shared" si="380"/>
        <v>0</v>
      </c>
      <c r="AT318" s="230" t="str">
        <f t="shared" si="380"/>
        <v>0</v>
      </c>
      <c r="AU318" s="231" t="str">
        <f t="shared" si="380"/>
        <v>0</v>
      </c>
      <c r="AV318" s="230" t="str">
        <f t="shared" si="381"/>
        <v>0</v>
      </c>
      <c r="AW318" s="232" t="str">
        <f t="shared" si="381"/>
        <v>0</v>
      </c>
      <c r="AX318" s="232" t="str">
        <f t="shared" si="381"/>
        <v>0</v>
      </c>
      <c r="AY318" s="233" t="str">
        <f t="shared" si="381"/>
        <v>0</v>
      </c>
      <c r="AZ318" s="232" t="str">
        <f t="shared" si="381"/>
        <v>0</v>
      </c>
      <c r="BA318" s="232" t="str">
        <f t="shared" si="381"/>
        <v>0</v>
      </c>
      <c r="BB318" s="232" t="str">
        <f t="shared" si="381"/>
        <v>0</v>
      </c>
      <c r="BC318" s="233" t="str">
        <f t="shared" si="381"/>
        <v>1</v>
      </c>
      <c r="BD318" s="168" t="str">
        <f t="shared" si="382"/>
        <v>1</v>
      </c>
      <c r="BE318" s="168" t="str">
        <f t="shared" si="382"/>
        <v>1</v>
      </c>
      <c r="BF318" s="168" t="str">
        <f t="shared" si="382"/>
        <v>1</v>
      </c>
      <c r="BG318" s="169" t="str">
        <f t="shared" si="382"/>
        <v>0</v>
      </c>
      <c r="BH318" s="168" t="str">
        <f t="shared" si="382"/>
        <v>1</v>
      </c>
      <c r="BI318" s="168" t="str">
        <f t="shared" si="382"/>
        <v>0</v>
      </c>
      <c r="BJ318" s="168" t="str">
        <f t="shared" si="382"/>
        <v>1</v>
      </c>
      <c r="BK318" s="169" t="str">
        <f t="shared" si="382"/>
        <v>1</v>
      </c>
      <c r="BL318" s="168" t="str">
        <f t="shared" si="383"/>
        <v>0</v>
      </c>
      <c r="BM318" s="168" t="str">
        <f t="shared" si="383"/>
        <v>0</v>
      </c>
      <c r="BN318" s="168" t="str">
        <f t="shared" si="383"/>
        <v>0</v>
      </c>
      <c r="BO318" s="169" t="str">
        <f t="shared" si="383"/>
        <v>0</v>
      </c>
      <c r="BP318" s="168" t="str">
        <f t="shared" si="383"/>
        <v>0</v>
      </c>
      <c r="BQ318" s="168" t="str">
        <f t="shared" si="383"/>
        <v>1</v>
      </c>
      <c r="BR318" s="168" t="str">
        <f t="shared" si="383"/>
        <v>0</v>
      </c>
      <c r="BS318" s="169" t="str">
        <f t="shared" si="383"/>
        <v>1</v>
      </c>
      <c r="BT318" s="302" t="str">
        <f t="shared" si="384"/>
        <v>1</v>
      </c>
      <c r="BU318" s="302" t="str">
        <f t="shared" si="384"/>
        <v>0</v>
      </c>
      <c r="BV318" s="302" t="str">
        <f t="shared" si="384"/>
        <v>1</v>
      </c>
      <c r="BW318" s="303" t="str">
        <f t="shared" si="384"/>
        <v>1</v>
      </c>
      <c r="BX318" s="302" t="str">
        <f t="shared" si="384"/>
        <v>0</v>
      </c>
      <c r="BY318" s="302" t="str">
        <f t="shared" si="384"/>
        <v>0</v>
      </c>
      <c r="BZ318" s="302" t="str">
        <f t="shared" si="384"/>
        <v>1</v>
      </c>
      <c r="CA318" s="303" t="str">
        <f t="shared" si="384"/>
        <v>0</v>
      </c>
      <c r="CB318" s="164" t="str">
        <f t="shared" si="385"/>
        <v>0</v>
      </c>
      <c r="CC318" s="289" t="str">
        <f t="shared" si="385"/>
        <v>1</v>
      </c>
      <c r="CD318" s="340" t="str">
        <f t="shared" si="385"/>
        <v>0</v>
      </c>
      <c r="CE318" s="341" t="str">
        <f t="shared" si="385"/>
        <v>0</v>
      </c>
      <c r="CF318" s="340" t="str">
        <f t="shared" si="385"/>
        <v>0</v>
      </c>
      <c r="CG318" s="340" t="str">
        <f t="shared" si="385"/>
        <v>0</v>
      </c>
      <c r="CH318" s="340" t="str">
        <f t="shared" si="385"/>
        <v>0</v>
      </c>
      <c r="CI318" s="341" t="str">
        <f t="shared" si="385"/>
        <v>0</v>
      </c>
      <c r="CL318" s="32" t="str">
        <f t="shared" si="353"/>
        <v>9C1B</v>
      </c>
      <c r="CM318" s="285">
        <f t="shared" si="386"/>
        <v>256</v>
      </c>
      <c r="CN318" s="285">
        <f t="shared" si="387"/>
        <v>266</v>
      </c>
      <c r="CO318" s="142">
        <f t="shared" si="388"/>
        <v>61.5</v>
      </c>
      <c r="CP318" s="142">
        <f t="shared" si="389"/>
        <v>16.388888888888889</v>
      </c>
      <c r="CQ318" s="154">
        <f t="shared" si="354"/>
        <v>5</v>
      </c>
      <c r="CS318" s="170">
        <f t="shared" si="390"/>
        <v>9</v>
      </c>
      <c r="CT318" s="23">
        <f t="shared" si="391"/>
        <v>12</v>
      </c>
      <c r="CU318" s="171">
        <f t="shared" si="392"/>
        <v>1</v>
      </c>
      <c r="CV318" s="23">
        <f t="shared" si="393"/>
        <v>11</v>
      </c>
      <c r="CW318" s="172">
        <f t="shared" si="394"/>
        <v>0</v>
      </c>
      <c r="CX318" s="24">
        <f t="shared" si="395"/>
        <v>10</v>
      </c>
      <c r="CY318" s="267">
        <f t="shared" si="396"/>
        <v>0</v>
      </c>
      <c r="CZ318" s="268">
        <f t="shared" si="397"/>
        <v>0</v>
      </c>
      <c r="DA318" s="267">
        <f t="shared" si="398"/>
        <v>0</v>
      </c>
      <c r="DB318" s="268">
        <f t="shared" si="399"/>
        <v>1</v>
      </c>
      <c r="DC318" s="173">
        <f t="shared" si="400"/>
        <v>14</v>
      </c>
      <c r="DD318" s="26">
        <f t="shared" si="401"/>
        <v>11</v>
      </c>
      <c r="DE318" s="173">
        <f t="shared" si="402"/>
        <v>0</v>
      </c>
      <c r="DF318" s="26">
        <f t="shared" si="403"/>
        <v>5</v>
      </c>
      <c r="DG318" s="326">
        <f t="shared" si="404"/>
        <v>11</v>
      </c>
      <c r="DH318" s="327">
        <f t="shared" si="405"/>
        <v>2</v>
      </c>
      <c r="DI318" s="172">
        <f t="shared" si="406"/>
        <v>4</v>
      </c>
      <c r="DJ318" s="24">
        <f t="shared" si="407"/>
        <v>0</v>
      </c>
      <c r="DK318" s="172"/>
      <c r="DL318" s="19">
        <f t="shared" si="408"/>
        <v>156</v>
      </c>
      <c r="DM318" s="19">
        <f t="shared" si="409"/>
        <v>27</v>
      </c>
      <c r="DN318" s="174">
        <f t="shared" si="410"/>
        <v>10</v>
      </c>
      <c r="DO318" s="278">
        <f t="shared" si="411"/>
        <v>0</v>
      </c>
      <c r="DP318" s="278">
        <f t="shared" si="412"/>
        <v>1</v>
      </c>
      <c r="DQ318" s="20">
        <f t="shared" si="413"/>
        <v>235</v>
      </c>
      <c r="DR318" s="20">
        <f t="shared" si="414"/>
        <v>5</v>
      </c>
      <c r="DS318" s="337">
        <f t="shared" si="415"/>
        <v>178</v>
      </c>
      <c r="DT318" s="174">
        <f t="shared" si="416"/>
        <v>64</v>
      </c>
      <c r="DU318" s="172">
        <f t="shared" si="417"/>
        <v>178</v>
      </c>
    </row>
    <row r="319" spans="1:125">
      <c r="A319" s="408" t="s">
        <v>892</v>
      </c>
      <c r="B319" s="408" t="s">
        <v>893</v>
      </c>
      <c r="C319" s="154">
        <f t="shared" si="364"/>
        <v>17</v>
      </c>
      <c r="D319" s="167">
        <f t="shared" si="365"/>
        <v>68</v>
      </c>
      <c r="E319" s="166" t="str">
        <f t="shared" si="366"/>
        <v>9C</v>
      </c>
      <c r="F319" s="367" t="str">
        <f t="shared" si="367"/>
        <v>1B</v>
      </c>
      <c r="G319" s="367" t="str">
        <f t="shared" si="368"/>
        <v>0E</v>
      </c>
      <c r="H319" s="367" t="str">
        <f t="shared" si="369"/>
        <v>03</v>
      </c>
      <c r="I319" s="367" t="str">
        <f t="shared" si="370"/>
        <v>01</v>
      </c>
      <c r="J319" s="367" t="str">
        <f t="shared" si="371"/>
        <v>EB</v>
      </c>
      <c r="K319" s="367" t="str">
        <f t="shared" si="372"/>
        <v>05</v>
      </c>
      <c r="L319" s="367" t="str">
        <f t="shared" si="373"/>
        <v>B9</v>
      </c>
      <c r="M319" s="367" t="str">
        <f t="shared" si="374"/>
        <v>4</v>
      </c>
      <c r="N319" s="367" t="str">
        <f t="shared" si="375"/>
        <v/>
      </c>
      <c r="O319" s="156" t="str">
        <f t="shared" si="376"/>
        <v/>
      </c>
      <c r="P319" s="157" t="str">
        <f t="shared" si="377"/>
        <v>1</v>
      </c>
      <c r="Q319" s="158" t="str">
        <f t="shared" si="377"/>
        <v>0</v>
      </c>
      <c r="R319" s="158" t="str">
        <f t="shared" si="377"/>
        <v>0</v>
      </c>
      <c r="S319" s="159" t="str">
        <f t="shared" si="377"/>
        <v>1</v>
      </c>
      <c r="T319" s="158" t="str">
        <f t="shared" si="377"/>
        <v>1</v>
      </c>
      <c r="U319" s="158" t="str">
        <f t="shared" si="377"/>
        <v>1</v>
      </c>
      <c r="V319" s="158" t="str">
        <f t="shared" si="377"/>
        <v>0</v>
      </c>
      <c r="W319" s="159" t="str">
        <f t="shared" si="377"/>
        <v>0</v>
      </c>
      <c r="X319" s="158" t="str">
        <f t="shared" si="378"/>
        <v>0</v>
      </c>
      <c r="Y319" s="158" t="str">
        <f t="shared" si="378"/>
        <v>0</v>
      </c>
      <c r="Z319" s="158" t="str">
        <f t="shared" si="378"/>
        <v>0</v>
      </c>
      <c r="AA319" s="159" t="str">
        <f t="shared" si="378"/>
        <v>1</v>
      </c>
      <c r="AB319" s="161" t="str">
        <f t="shared" si="378"/>
        <v>1</v>
      </c>
      <c r="AC319" s="161" t="str">
        <f t="shared" si="378"/>
        <v>0</v>
      </c>
      <c r="AD319" s="158" t="str">
        <f t="shared" si="378"/>
        <v>1</v>
      </c>
      <c r="AE319" s="159" t="str">
        <f t="shared" si="378"/>
        <v>1</v>
      </c>
      <c r="AF319" s="367" t="str">
        <f t="shared" si="379"/>
        <v>0</v>
      </c>
      <c r="AG319" s="162" t="str">
        <f t="shared" si="379"/>
        <v>0</v>
      </c>
      <c r="AH319" s="163" t="str">
        <f t="shared" si="379"/>
        <v>0</v>
      </c>
      <c r="AI319" s="165" t="str">
        <f t="shared" si="379"/>
        <v>0</v>
      </c>
      <c r="AJ319" s="164" t="str">
        <f t="shared" si="379"/>
        <v>1</v>
      </c>
      <c r="AK319" s="164" t="str">
        <f t="shared" si="379"/>
        <v>1</v>
      </c>
      <c r="AL319" s="289" t="str">
        <f t="shared" si="379"/>
        <v>1</v>
      </c>
      <c r="AM319" s="165" t="str">
        <f t="shared" si="379"/>
        <v>0</v>
      </c>
      <c r="AN319" s="230" t="str">
        <f t="shared" si="380"/>
        <v>0</v>
      </c>
      <c r="AO319" s="230" t="str">
        <f t="shared" si="380"/>
        <v>0</v>
      </c>
      <c r="AP319" s="230" t="str">
        <f t="shared" si="380"/>
        <v>0</v>
      </c>
      <c r="AQ319" s="231" t="str">
        <f t="shared" si="380"/>
        <v>0</v>
      </c>
      <c r="AR319" s="230" t="str">
        <f t="shared" si="380"/>
        <v>0</v>
      </c>
      <c r="AS319" s="230" t="str">
        <f t="shared" si="380"/>
        <v>0</v>
      </c>
      <c r="AT319" s="230" t="str">
        <f t="shared" si="380"/>
        <v>1</v>
      </c>
      <c r="AU319" s="231" t="str">
        <f t="shared" si="380"/>
        <v>1</v>
      </c>
      <c r="AV319" s="230" t="str">
        <f t="shared" si="381"/>
        <v>0</v>
      </c>
      <c r="AW319" s="232" t="str">
        <f t="shared" si="381"/>
        <v>0</v>
      </c>
      <c r="AX319" s="232" t="str">
        <f t="shared" si="381"/>
        <v>0</v>
      </c>
      <c r="AY319" s="233" t="str">
        <f t="shared" si="381"/>
        <v>0</v>
      </c>
      <c r="AZ319" s="232" t="str">
        <f t="shared" si="381"/>
        <v>0</v>
      </c>
      <c r="BA319" s="232" t="str">
        <f t="shared" si="381"/>
        <v>0</v>
      </c>
      <c r="BB319" s="232" t="str">
        <f t="shared" si="381"/>
        <v>0</v>
      </c>
      <c r="BC319" s="233" t="str">
        <f t="shared" si="381"/>
        <v>1</v>
      </c>
      <c r="BD319" s="168" t="str">
        <f t="shared" si="382"/>
        <v>1</v>
      </c>
      <c r="BE319" s="168" t="str">
        <f t="shared" si="382"/>
        <v>1</v>
      </c>
      <c r="BF319" s="168" t="str">
        <f t="shared" si="382"/>
        <v>1</v>
      </c>
      <c r="BG319" s="169" t="str">
        <f t="shared" si="382"/>
        <v>0</v>
      </c>
      <c r="BH319" s="168" t="str">
        <f t="shared" si="382"/>
        <v>1</v>
      </c>
      <c r="BI319" s="168" t="str">
        <f t="shared" si="382"/>
        <v>0</v>
      </c>
      <c r="BJ319" s="168" t="str">
        <f t="shared" si="382"/>
        <v>1</v>
      </c>
      <c r="BK319" s="169" t="str">
        <f t="shared" si="382"/>
        <v>1</v>
      </c>
      <c r="BL319" s="168" t="str">
        <f t="shared" si="383"/>
        <v>0</v>
      </c>
      <c r="BM319" s="168" t="str">
        <f t="shared" si="383"/>
        <v>0</v>
      </c>
      <c r="BN319" s="168" t="str">
        <f t="shared" si="383"/>
        <v>0</v>
      </c>
      <c r="BO319" s="169" t="str">
        <f t="shared" si="383"/>
        <v>0</v>
      </c>
      <c r="BP319" s="168" t="str">
        <f t="shared" si="383"/>
        <v>0</v>
      </c>
      <c r="BQ319" s="168" t="str">
        <f t="shared" si="383"/>
        <v>1</v>
      </c>
      <c r="BR319" s="168" t="str">
        <f t="shared" si="383"/>
        <v>0</v>
      </c>
      <c r="BS319" s="169" t="str">
        <f t="shared" si="383"/>
        <v>1</v>
      </c>
      <c r="BT319" s="302" t="str">
        <f t="shared" si="384"/>
        <v>1</v>
      </c>
      <c r="BU319" s="302" t="str">
        <f t="shared" si="384"/>
        <v>0</v>
      </c>
      <c r="BV319" s="302" t="str">
        <f t="shared" si="384"/>
        <v>1</v>
      </c>
      <c r="BW319" s="303" t="str">
        <f t="shared" si="384"/>
        <v>1</v>
      </c>
      <c r="BX319" s="302" t="str">
        <f t="shared" si="384"/>
        <v>1</v>
      </c>
      <c r="BY319" s="302" t="str">
        <f t="shared" si="384"/>
        <v>0</v>
      </c>
      <c r="BZ319" s="302" t="str">
        <f t="shared" si="384"/>
        <v>0</v>
      </c>
      <c r="CA319" s="303" t="str">
        <f t="shared" si="384"/>
        <v>1</v>
      </c>
      <c r="CB319" s="164" t="str">
        <f t="shared" si="385"/>
        <v>0</v>
      </c>
      <c r="CC319" s="289" t="str">
        <f t="shared" si="385"/>
        <v>1</v>
      </c>
      <c r="CD319" s="340" t="str">
        <f t="shared" si="385"/>
        <v>0</v>
      </c>
      <c r="CE319" s="341" t="str">
        <f t="shared" si="385"/>
        <v>0</v>
      </c>
      <c r="CF319" s="340" t="str">
        <f t="shared" si="385"/>
        <v>0</v>
      </c>
      <c r="CG319" s="340" t="str">
        <f t="shared" si="385"/>
        <v>0</v>
      </c>
      <c r="CH319" s="340" t="str">
        <f t="shared" si="385"/>
        <v>0</v>
      </c>
      <c r="CI319" s="341" t="str">
        <f t="shared" si="385"/>
        <v>0</v>
      </c>
      <c r="CL319" s="32" t="str">
        <f t="shared" si="353"/>
        <v>9C1B</v>
      </c>
      <c r="CM319" s="285">
        <f t="shared" si="386"/>
        <v>259</v>
      </c>
      <c r="CN319" s="285">
        <f t="shared" si="387"/>
        <v>269</v>
      </c>
      <c r="CO319" s="142">
        <f t="shared" si="388"/>
        <v>61.5</v>
      </c>
      <c r="CP319" s="142">
        <f t="shared" si="389"/>
        <v>16.388888888888889</v>
      </c>
      <c r="CQ319" s="154">
        <f t="shared" si="354"/>
        <v>7</v>
      </c>
      <c r="CS319" s="170">
        <f t="shared" si="390"/>
        <v>9</v>
      </c>
      <c r="CT319" s="23">
        <f t="shared" si="391"/>
        <v>12</v>
      </c>
      <c r="CU319" s="171">
        <f t="shared" si="392"/>
        <v>1</v>
      </c>
      <c r="CV319" s="23">
        <f t="shared" si="393"/>
        <v>11</v>
      </c>
      <c r="CW319" s="172">
        <f t="shared" si="394"/>
        <v>0</v>
      </c>
      <c r="CX319" s="24">
        <f t="shared" si="395"/>
        <v>14</v>
      </c>
      <c r="CY319" s="267">
        <f t="shared" si="396"/>
        <v>0</v>
      </c>
      <c r="CZ319" s="268">
        <f t="shared" si="397"/>
        <v>3</v>
      </c>
      <c r="DA319" s="267">
        <f t="shared" si="398"/>
        <v>0</v>
      </c>
      <c r="DB319" s="268">
        <f t="shared" si="399"/>
        <v>1</v>
      </c>
      <c r="DC319" s="173">
        <f t="shared" si="400"/>
        <v>14</v>
      </c>
      <c r="DD319" s="26">
        <f t="shared" si="401"/>
        <v>11</v>
      </c>
      <c r="DE319" s="173">
        <f t="shared" si="402"/>
        <v>0</v>
      </c>
      <c r="DF319" s="26">
        <f t="shared" si="403"/>
        <v>5</v>
      </c>
      <c r="DG319" s="326">
        <f t="shared" si="404"/>
        <v>11</v>
      </c>
      <c r="DH319" s="327">
        <f t="shared" si="405"/>
        <v>9</v>
      </c>
      <c r="DI319" s="172">
        <f t="shared" si="406"/>
        <v>4</v>
      </c>
      <c r="DJ319" s="24">
        <f t="shared" si="407"/>
        <v>0</v>
      </c>
      <c r="DK319" s="172"/>
      <c r="DL319" s="19">
        <f t="shared" si="408"/>
        <v>156</v>
      </c>
      <c r="DM319" s="19">
        <f t="shared" si="409"/>
        <v>27</v>
      </c>
      <c r="DN319" s="174">
        <f t="shared" si="410"/>
        <v>14</v>
      </c>
      <c r="DO319" s="278">
        <f t="shared" si="411"/>
        <v>3</v>
      </c>
      <c r="DP319" s="278">
        <f t="shared" si="412"/>
        <v>1</v>
      </c>
      <c r="DQ319" s="20">
        <f t="shared" si="413"/>
        <v>235</v>
      </c>
      <c r="DR319" s="20">
        <f t="shared" si="414"/>
        <v>5</v>
      </c>
      <c r="DS319" s="337">
        <f t="shared" si="415"/>
        <v>185</v>
      </c>
      <c r="DT319" s="174">
        <f t="shared" si="416"/>
        <v>64</v>
      </c>
      <c r="DU319" s="172">
        <f t="shared" si="417"/>
        <v>185</v>
      </c>
    </row>
    <row r="320" spans="1:125">
      <c r="A320" s="408" t="s">
        <v>894</v>
      </c>
      <c r="B320" s="408" t="s">
        <v>895</v>
      </c>
      <c r="C320" s="154">
        <f t="shared" si="364"/>
        <v>17</v>
      </c>
      <c r="D320" s="167">
        <f t="shared" si="365"/>
        <v>68</v>
      </c>
      <c r="E320" s="166" t="str">
        <f t="shared" si="366"/>
        <v>9C</v>
      </c>
      <c r="F320" s="367" t="str">
        <f t="shared" si="367"/>
        <v>1B</v>
      </c>
      <c r="G320" s="367" t="str">
        <f t="shared" si="368"/>
        <v>00</v>
      </c>
      <c r="H320" s="367" t="str">
        <f t="shared" si="369"/>
        <v>0E</v>
      </c>
      <c r="I320" s="367" t="str">
        <f t="shared" si="370"/>
        <v>01</v>
      </c>
      <c r="J320" s="367" t="str">
        <f t="shared" si="371"/>
        <v>EB</v>
      </c>
      <c r="K320" s="367" t="str">
        <f t="shared" si="372"/>
        <v>05</v>
      </c>
      <c r="L320" s="367" t="str">
        <f t="shared" si="373"/>
        <v>B6</v>
      </c>
      <c r="M320" s="367" t="str">
        <f t="shared" si="374"/>
        <v>4</v>
      </c>
      <c r="N320" s="367" t="str">
        <f t="shared" si="375"/>
        <v/>
      </c>
      <c r="O320" s="156" t="str">
        <f t="shared" si="376"/>
        <v/>
      </c>
      <c r="P320" s="157" t="str">
        <f t="shared" si="377"/>
        <v>1</v>
      </c>
      <c r="Q320" s="158" t="str">
        <f t="shared" si="377"/>
        <v>0</v>
      </c>
      <c r="R320" s="158" t="str">
        <f t="shared" si="377"/>
        <v>0</v>
      </c>
      <c r="S320" s="159" t="str">
        <f t="shared" si="377"/>
        <v>1</v>
      </c>
      <c r="T320" s="158" t="str">
        <f t="shared" si="377"/>
        <v>1</v>
      </c>
      <c r="U320" s="158" t="str">
        <f t="shared" si="377"/>
        <v>1</v>
      </c>
      <c r="V320" s="158" t="str">
        <f t="shared" si="377"/>
        <v>0</v>
      </c>
      <c r="W320" s="159" t="str">
        <f t="shared" si="377"/>
        <v>0</v>
      </c>
      <c r="X320" s="158" t="str">
        <f t="shared" si="378"/>
        <v>0</v>
      </c>
      <c r="Y320" s="158" t="str">
        <f t="shared" si="378"/>
        <v>0</v>
      </c>
      <c r="Z320" s="158" t="str">
        <f t="shared" si="378"/>
        <v>0</v>
      </c>
      <c r="AA320" s="159" t="str">
        <f t="shared" si="378"/>
        <v>1</v>
      </c>
      <c r="AB320" s="161" t="str">
        <f t="shared" si="378"/>
        <v>1</v>
      </c>
      <c r="AC320" s="161" t="str">
        <f t="shared" si="378"/>
        <v>0</v>
      </c>
      <c r="AD320" s="158" t="str">
        <f t="shared" si="378"/>
        <v>1</v>
      </c>
      <c r="AE320" s="159" t="str">
        <f t="shared" si="378"/>
        <v>1</v>
      </c>
      <c r="AF320" s="367" t="str">
        <f t="shared" si="379"/>
        <v>0</v>
      </c>
      <c r="AG320" s="162" t="str">
        <f t="shared" si="379"/>
        <v>0</v>
      </c>
      <c r="AH320" s="163" t="str">
        <f t="shared" si="379"/>
        <v>0</v>
      </c>
      <c r="AI320" s="165" t="str">
        <f t="shared" si="379"/>
        <v>0</v>
      </c>
      <c r="AJ320" s="164" t="str">
        <f t="shared" si="379"/>
        <v>0</v>
      </c>
      <c r="AK320" s="164" t="str">
        <f t="shared" si="379"/>
        <v>0</v>
      </c>
      <c r="AL320" s="289" t="str">
        <f t="shared" si="379"/>
        <v>0</v>
      </c>
      <c r="AM320" s="165" t="str">
        <f t="shared" si="379"/>
        <v>0</v>
      </c>
      <c r="AN320" s="230" t="str">
        <f t="shared" si="380"/>
        <v>0</v>
      </c>
      <c r="AO320" s="230" t="str">
        <f t="shared" si="380"/>
        <v>0</v>
      </c>
      <c r="AP320" s="230" t="str">
        <f t="shared" si="380"/>
        <v>0</v>
      </c>
      <c r="AQ320" s="231" t="str">
        <f t="shared" si="380"/>
        <v>0</v>
      </c>
      <c r="AR320" s="230" t="str">
        <f t="shared" si="380"/>
        <v>1</v>
      </c>
      <c r="AS320" s="230" t="str">
        <f t="shared" si="380"/>
        <v>1</v>
      </c>
      <c r="AT320" s="230" t="str">
        <f t="shared" si="380"/>
        <v>1</v>
      </c>
      <c r="AU320" s="231" t="str">
        <f t="shared" si="380"/>
        <v>0</v>
      </c>
      <c r="AV320" s="230" t="str">
        <f t="shared" si="381"/>
        <v>0</v>
      </c>
      <c r="AW320" s="232" t="str">
        <f t="shared" si="381"/>
        <v>0</v>
      </c>
      <c r="AX320" s="232" t="str">
        <f t="shared" si="381"/>
        <v>0</v>
      </c>
      <c r="AY320" s="233" t="str">
        <f t="shared" si="381"/>
        <v>0</v>
      </c>
      <c r="AZ320" s="232" t="str">
        <f t="shared" si="381"/>
        <v>0</v>
      </c>
      <c r="BA320" s="232" t="str">
        <f t="shared" si="381"/>
        <v>0</v>
      </c>
      <c r="BB320" s="232" t="str">
        <f t="shared" si="381"/>
        <v>0</v>
      </c>
      <c r="BC320" s="233" t="str">
        <f t="shared" si="381"/>
        <v>1</v>
      </c>
      <c r="BD320" s="168" t="str">
        <f t="shared" si="382"/>
        <v>1</v>
      </c>
      <c r="BE320" s="168" t="str">
        <f t="shared" si="382"/>
        <v>1</v>
      </c>
      <c r="BF320" s="168" t="str">
        <f t="shared" si="382"/>
        <v>1</v>
      </c>
      <c r="BG320" s="169" t="str">
        <f t="shared" si="382"/>
        <v>0</v>
      </c>
      <c r="BH320" s="168" t="str">
        <f t="shared" si="382"/>
        <v>1</v>
      </c>
      <c r="BI320" s="168" t="str">
        <f t="shared" si="382"/>
        <v>0</v>
      </c>
      <c r="BJ320" s="168" t="str">
        <f t="shared" si="382"/>
        <v>1</v>
      </c>
      <c r="BK320" s="169" t="str">
        <f t="shared" si="382"/>
        <v>1</v>
      </c>
      <c r="BL320" s="168" t="str">
        <f t="shared" si="383"/>
        <v>0</v>
      </c>
      <c r="BM320" s="168" t="str">
        <f t="shared" si="383"/>
        <v>0</v>
      </c>
      <c r="BN320" s="168" t="str">
        <f t="shared" si="383"/>
        <v>0</v>
      </c>
      <c r="BO320" s="169" t="str">
        <f t="shared" si="383"/>
        <v>0</v>
      </c>
      <c r="BP320" s="168" t="str">
        <f t="shared" si="383"/>
        <v>0</v>
      </c>
      <c r="BQ320" s="168" t="str">
        <f t="shared" si="383"/>
        <v>1</v>
      </c>
      <c r="BR320" s="168" t="str">
        <f t="shared" si="383"/>
        <v>0</v>
      </c>
      <c r="BS320" s="169" t="str">
        <f t="shared" si="383"/>
        <v>1</v>
      </c>
      <c r="BT320" s="302" t="str">
        <f t="shared" si="384"/>
        <v>1</v>
      </c>
      <c r="BU320" s="302" t="str">
        <f t="shared" si="384"/>
        <v>0</v>
      </c>
      <c r="BV320" s="302" t="str">
        <f t="shared" si="384"/>
        <v>1</v>
      </c>
      <c r="BW320" s="303" t="str">
        <f t="shared" si="384"/>
        <v>1</v>
      </c>
      <c r="BX320" s="302" t="str">
        <f t="shared" si="384"/>
        <v>0</v>
      </c>
      <c r="BY320" s="302" t="str">
        <f t="shared" si="384"/>
        <v>1</v>
      </c>
      <c r="BZ320" s="302" t="str">
        <f t="shared" si="384"/>
        <v>1</v>
      </c>
      <c r="CA320" s="303" t="str">
        <f t="shared" si="384"/>
        <v>0</v>
      </c>
      <c r="CB320" s="164" t="str">
        <f t="shared" si="385"/>
        <v>0</v>
      </c>
      <c r="CC320" s="289" t="str">
        <f t="shared" si="385"/>
        <v>1</v>
      </c>
      <c r="CD320" s="340" t="str">
        <f t="shared" si="385"/>
        <v>0</v>
      </c>
      <c r="CE320" s="341" t="str">
        <f t="shared" si="385"/>
        <v>0</v>
      </c>
      <c r="CF320" s="340" t="str">
        <f t="shared" si="385"/>
        <v>0</v>
      </c>
      <c r="CG320" s="340" t="str">
        <f t="shared" si="385"/>
        <v>0</v>
      </c>
      <c r="CH320" s="340" t="str">
        <f t="shared" si="385"/>
        <v>0</v>
      </c>
      <c r="CI320" s="341" t="str">
        <f t="shared" si="385"/>
        <v>0</v>
      </c>
      <c r="CL320" s="32" t="str">
        <f t="shared" si="353"/>
        <v>9C1B</v>
      </c>
      <c r="CM320" s="285">
        <f t="shared" si="386"/>
        <v>270</v>
      </c>
      <c r="CN320" s="285">
        <f t="shared" si="387"/>
        <v>280</v>
      </c>
      <c r="CO320" s="142">
        <f t="shared" si="388"/>
        <v>61.5</v>
      </c>
      <c r="CP320" s="142">
        <f t="shared" si="389"/>
        <v>16.388888888888889</v>
      </c>
      <c r="CQ320" s="154">
        <f t="shared" si="354"/>
        <v>0</v>
      </c>
      <c r="CS320" s="170">
        <f t="shared" si="390"/>
        <v>9</v>
      </c>
      <c r="CT320" s="23">
        <f t="shared" si="391"/>
        <v>12</v>
      </c>
      <c r="CU320" s="171">
        <f t="shared" si="392"/>
        <v>1</v>
      </c>
      <c r="CV320" s="23">
        <f t="shared" si="393"/>
        <v>11</v>
      </c>
      <c r="CW320" s="172">
        <f t="shared" si="394"/>
        <v>0</v>
      </c>
      <c r="CX320" s="24">
        <f t="shared" si="395"/>
        <v>0</v>
      </c>
      <c r="CY320" s="267">
        <f t="shared" si="396"/>
        <v>0</v>
      </c>
      <c r="CZ320" s="268">
        <f t="shared" si="397"/>
        <v>14</v>
      </c>
      <c r="DA320" s="267">
        <f t="shared" si="398"/>
        <v>0</v>
      </c>
      <c r="DB320" s="268">
        <f t="shared" si="399"/>
        <v>1</v>
      </c>
      <c r="DC320" s="173">
        <f t="shared" si="400"/>
        <v>14</v>
      </c>
      <c r="DD320" s="26">
        <f t="shared" si="401"/>
        <v>11</v>
      </c>
      <c r="DE320" s="173">
        <f t="shared" si="402"/>
        <v>0</v>
      </c>
      <c r="DF320" s="26">
        <f t="shared" si="403"/>
        <v>5</v>
      </c>
      <c r="DG320" s="326">
        <f t="shared" si="404"/>
        <v>11</v>
      </c>
      <c r="DH320" s="327">
        <f t="shared" si="405"/>
        <v>6</v>
      </c>
      <c r="DI320" s="172">
        <f t="shared" si="406"/>
        <v>4</v>
      </c>
      <c r="DJ320" s="24">
        <f t="shared" si="407"/>
        <v>0</v>
      </c>
      <c r="DK320" s="172"/>
      <c r="DL320" s="19">
        <f t="shared" si="408"/>
        <v>156</v>
      </c>
      <c r="DM320" s="19">
        <f t="shared" si="409"/>
        <v>27</v>
      </c>
      <c r="DN320" s="174">
        <f t="shared" si="410"/>
        <v>0</v>
      </c>
      <c r="DO320" s="278">
        <f t="shared" si="411"/>
        <v>14</v>
      </c>
      <c r="DP320" s="278">
        <f t="shared" si="412"/>
        <v>1</v>
      </c>
      <c r="DQ320" s="20">
        <f t="shared" si="413"/>
        <v>235</v>
      </c>
      <c r="DR320" s="20">
        <f t="shared" si="414"/>
        <v>5</v>
      </c>
      <c r="DS320" s="337">
        <f t="shared" si="415"/>
        <v>182</v>
      </c>
      <c r="DT320" s="174">
        <f t="shared" si="416"/>
        <v>64</v>
      </c>
      <c r="DU320" s="172">
        <f t="shared" si="417"/>
        <v>182</v>
      </c>
    </row>
    <row r="321" spans="1:125">
      <c r="A321" s="408" t="s">
        <v>896</v>
      </c>
      <c r="B321" s="408" t="s">
        <v>897</v>
      </c>
      <c r="C321" s="154">
        <f t="shared" si="364"/>
        <v>17</v>
      </c>
      <c r="D321" s="167">
        <f t="shared" si="365"/>
        <v>68</v>
      </c>
      <c r="E321" s="166" t="str">
        <f t="shared" si="366"/>
        <v>9C</v>
      </c>
      <c r="F321" s="367" t="str">
        <f t="shared" si="367"/>
        <v>1B</v>
      </c>
      <c r="G321" s="367" t="str">
        <f t="shared" si="368"/>
        <v>04</v>
      </c>
      <c r="H321" s="367" t="str">
        <f t="shared" si="369"/>
        <v>22</v>
      </c>
      <c r="I321" s="367" t="str">
        <f t="shared" si="370"/>
        <v>01</v>
      </c>
      <c r="J321" s="367" t="str">
        <f t="shared" si="371"/>
        <v>E9</v>
      </c>
      <c r="K321" s="367" t="str">
        <f t="shared" si="372"/>
        <v>05</v>
      </c>
      <c r="L321" s="367" t="str">
        <f t="shared" si="373"/>
        <v>CC</v>
      </c>
      <c r="M321" s="367" t="str">
        <f t="shared" si="374"/>
        <v>4</v>
      </c>
      <c r="N321" s="367" t="str">
        <f t="shared" si="375"/>
        <v/>
      </c>
      <c r="O321" s="156" t="str">
        <f t="shared" si="376"/>
        <v/>
      </c>
      <c r="P321" s="157" t="str">
        <f t="shared" si="377"/>
        <v>1</v>
      </c>
      <c r="Q321" s="158" t="str">
        <f t="shared" si="377"/>
        <v>0</v>
      </c>
      <c r="R321" s="158" t="str">
        <f t="shared" si="377"/>
        <v>0</v>
      </c>
      <c r="S321" s="159" t="str">
        <f t="shared" si="377"/>
        <v>1</v>
      </c>
      <c r="T321" s="158" t="str">
        <f t="shared" si="377"/>
        <v>1</v>
      </c>
      <c r="U321" s="158" t="str">
        <f t="shared" si="377"/>
        <v>1</v>
      </c>
      <c r="V321" s="158" t="str">
        <f t="shared" si="377"/>
        <v>0</v>
      </c>
      <c r="W321" s="159" t="str">
        <f t="shared" si="377"/>
        <v>0</v>
      </c>
      <c r="X321" s="158" t="str">
        <f t="shared" si="378"/>
        <v>0</v>
      </c>
      <c r="Y321" s="158" t="str">
        <f t="shared" si="378"/>
        <v>0</v>
      </c>
      <c r="Z321" s="158" t="str">
        <f t="shared" si="378"/>
        <v>0</v>
      </c>
      <c r="AA321" s="159" t="str">
        <f t="shared" si="378"/>
        <v>1</v>
      </c>
      <c r="AB321" s="161" t="str">
        <f t="shared" si="378"/>
        <v>1</v>
      </c>
      <c r="AC321" s="161" t="str">
        <f t="shared" si="378"/>
        <v>0</v>
      </c>
      <c r="AD321" s="158" t="str">
        <f t="shared" si="378"/>
        <v>1</v>
      </c>
      <c r="AE321" s="159" t="str">
        <f t="shared" si="378"/>
        <v>1</v>
      </c>
      <c r="AF321" s="367" t="str">
        <f t="shared" si="379"/>
        <v>0</v>
      </c>
      <c r="AG321" s="162" t="str">
        <f t="shared" si="379"/>
        <v>0</v>
      </c>
      <c r="AH321" s="163" t="str">
        <f t="shared" si="379"/>
        <v>0</v>
      </c>
      <c r="AI321" s="165" t="str">
        <f t="shared" si="379"/>
        <v>0</v>
      </c>
      <c r="AJ321" s="164" t="str">
        <f t="shared" si="379"/>
        <v>0</v>
      </c>
      <c r="AK321" s="164" t="str">
        <f t="shared" si="379"/>
        <v>1</v>
      </c>
      <c r="AL321" s="289" t="str">
        <f t="shared" si="379"/>
        <v>0</v>
      </c>
      <c r="AM321" s="165" t="str">
        <f t="shared" si="379"/>
        <v>0</v>
      </c>
      <c r="AN321" s="230" t="str">
        <f t="shared" si="380"/>
        <v>0</v>
      </c>
      <c r="AO321" s="230" t="str">
        <f t="shared" si="380"/>
        <v>0</v>
      </c>
      <c r="AP321" s="230" t="str">
        <f t="shared" si="380"/>
        <v>1</v>
      </c>
      <c r="AQ321" s="231" t="str">
        <f t="shared" si="380"/>
        <v>0</v>
      </c>
      <c r="AR321" s="230" t="str">
        <f t="shared" si="380"/>
        <v>0</v>
      </c>
      <c r="AS321" s="230" t="str">
        <f t="shared" si="380"/>
        <v>0</v>
      </c>
      <c r="AT321" s="230" t="str">
        <f t="shared" si="380"/>
        <v>1</v>
      </c>
      <c r="AU321" s="231" t="str">
        <f t="shared" si="380"/>
        <v>0</v>
      </c>
      <c r="AV321" s="230" t="str">
        <f t="shared" si="381"/>
        <v>0</v>
      </c>
      <c r="AW321" s="232" t="str">
        <f t="shared" si="381"/>
        <v>0</v>
      </c>
      <c r="AX321" s="232" t="str">
        <f t="shared" si="381"/>
        <v>0</v>
      </c>
      <c r="AY321" s="233" t="str">
        <f t="shared" si="381"/>
        <v>0</v>
      </c>
      <c r="AZ321" s="232" t="str">
        <f t="shared" si="381"/>
        <v>0</v>
      </c>
      <c r="BA321" s="232" t="str">
        <f t="shared" si="381"/>
        <v>0</v>
      </c>
      <c r="BB321" s="232" t="str">
        <f t="shared" si="381"/>
        <v>0</v>
      </c>
      <c r="BC321" s="233" t="str">
        <f t="shared" si="381"/>
        <v>1</v>
      </c>
      <c r="BD321" s="168" t="str">
        <f t="shared" si="382"/>
        <v>1</v>
      </c>
      <c r="BE321" s="168" t="str">
        <f t="shared" si="382"/>
        <v>1</v>
      </c>
      <c r="BF321" s="168" t="str">
        <f t="shared" si="382"/>
        <v>1</v>
      </c>
      <c r="BG321" s="169" t="str">
        <f t="shared" si="382"/>
        <v>0</v>
      </c>
      <c r="BH321" s="168" t="str">
        <f t="shared" si="382"/>
        <v>1</v>
      </c>
      <c r="BI321" s="168" t="str">
        <f t="shared" si="382"/>
        <v>0</v>
      </c>
      <c r="BJ321" s="168" t="str">
        <f t="shared" si="382"/>
        <v>0</v>
      </c>
      <c r="BK321" s="169" t="str">
        <f t="shared" si="382"/>
        <v>1</v>
      </c>
      <c r="BL321" s="168" t="str">
        <f t="shared" si="383"/>
        <v>0</v>
      </c>
      <c r="BM321" s="168" t="str">
        <f t="shared" si="383"/>
        <v>0</v>
      </c>
      <c r="BN321" s="168" t="str">
        <f t="shared" si="383"/>
        <v>0</v>
      </c>
      <c r="BO321" s="169" t="str">
        <f t="shared" si="383"/>
        <v>0</v>
      </c>
      <c r="BP321" s="168" t="str">
        <f t="shared" si="383"/>
        <v>0</v>
      </c>
      <c r="BQ321" s="168" t="str">
        <f t="shared" si="383"/>
        <v>1</v>
      </c>
      <c r="BR321" s="168" t="str">
        <f t="shared" si="383"/>
        <v>0</v>
      </c>
      <c r="BS321" s="169" t="str">
        <f t="shared" si="383"/>
        <v>1</v>
      </c>
      <c r="BT321" s="302" t="str">
        <f t="shared" si="384"/>
        <v>1</v>
      </c>
      <c r="BU321" s="302" t="str">
        <f t="shared" si="384"/>
        <v>1</v>
      </c>
      <c r="BV321" s="302" t="str">
        <f t="shared" si="384"/>
        <v>0</v>
      </c>
      <c r="BW321" s="303" t="str">
        <f t="shared" si="384"/>
        <v>0</v>
      </c>
      <c r="BX321" s="302" t="str">
        <f t="shared" si="384"/>
        <v>1</v>
      </c>
      <c r="BY321" s="302" t="str">
        <f t="shared" si="384"/>
        <v>1</v>
      </c>
      <c r="BZ321" s="302" t="str">
        <f t="shared" si="384"/>
        <v>0</v>
      </c>
      <c r="CA321" s="303" t="str">
        <f t="shared" si="384"/>
        <v>0</v>
      </c>
      <c r="CB321" s="164" t="str">
        <f t="shared" si="385"/>
        <v>0</v>
      </c>
      <c r="CC321" s="289" t="str">
        <f t="shared" si="385"/>
        <v>1</v>
      </c>
      <c r="CD321" s="340" t="str">
        <f t="shared" si="385"/>
        <v>0</v>
      </c>
      <c r="CE321" s="341" t="str">
        <f t="shared" si="385"/>
        <v>0</v>
      </c>
      <c r="CF321" s="340" t="str">
        <f t="shared" si="385"/>
        <v>0</v>
      </c>
      <c r="CG321" s="340" t="str">
        <f t="shared" si="385"/>
        <v>0</v>
      </c>
      <c r="CH321" s="340" t="str">
        <f t="shared" si="385"/>
        <v>0</v>
      </c>
      <c r="CI321" s="341" t="str">
        <f t="shared" si="385"/>
        <v>0</v>
      </c>
      <c r="CL321" s="32" t="str">
        <f t="shared" si="353"/>
        <v>9C1B</v>
      </c>
      <c r="CM321" s="285">
        <f t="shared" si="386"/>
        <v>290</v>
      </c>
      <c r="CN321" s="285">
        <f t="shared" si="387"/>
        <v>300</v>
      </c>
      <c r="CO321" s="142">
        <f t="shared" si="388"/>
        <v>61.3</v>
      </c>
      <c r="CP321" s="142">
        <f t="shared" si="389"/>
        <v>16.277777777777779</v>
      </c>
      <c r="CQ321" s="154">
        <f t="shared" si="354"/>
        <v>2</v>
      </c>
      <c r="CS321" s="170">
        <f t="shared" si="390"/>
        <v>9</v>
      </c>
      <c r="CT321" s="23">
        <f t="shared" si="391"/>
        <v>12</v>
      </c>
      <c r="CU321" s="171">
        <f t="shared" si="392"/>
        <v>1</v>
      </c>
      <c r="CV321" s="23">
        <f t="shared" si="393"/>
        <v>11</v>
      </c>
      <c r="CW321" s="172">
        <f t="shared" si="394"/>
        <v>0</v>
      </c>
      <c r="CX321" s="24">
        <f t="shared" si="395"/>
        <v>4</v>
      </c>
      <c r="CY321" s="267">
        <f t="shared" si="396"/>
        <v>2</v>
      </c>
      <c r="CZ321" s="268">
        <f t="shared" si="397"/>
        <v>2</v>
      </c>
      <c r="DA321" s="267">
        <f t="shared" si="398"/>
        <v>0</v>
      </c>
      <c r="DB321" s="268">
        <f t="shared" si="399"/>
        <v>1</v>
      </c>
      <c r="DC321" s="173">
        <f t="shared" si="400"/>
        <v>14</v>
      </c>
      <c r="DD321" s="26">
        <f t="shared" si="401"/>
        <v>9</v>
      </c>
      <c r="DE321" s="173">
        <f t="shared" si="402"/>
        <v>0</v>
      </c>
      <c r="DF321" s="26">
        <f t="shared" si="403"/>
        <v>5</v>
      </c>
      <c r="DG321" s="326">
        <f t="shared" si="404"/>
        <v>12</v>
      </c>
      <c r="DH321" s="327">
        <f t="shared" si="405"/>
        <v>12</v>
      </c>
      <c r="DI321" s="172">
        <f t="shared" si="406"/>
        <v>4</v>
      </c>
      <c r="DJ321" s="24">
        <f t="shared" si="407"/>
        <v>0</v>
      </c>
      <c r="DK321" s="172"/>
      <c r="DL321" s="19">
        <f t="shared" si="408"/>
        <v>156</v>
      </c>
      <c r="DM321" s="19">
        <f t="shared" si="409"/>
        <v>27</v>
      </c>
      <c r="DN321" s="174">
        <f t="shared" si="410"/>
        <v>4</v>
      </c>
      <c r="DO321" s="278">
        <f t="shared" si="411"/>
        <v>34</v>
      </c>
      <c r="DP321" s="278">
        <f t="shared" si="412"/>
        <v>1</v>
      </c>
      <c r="DQ321" s="20">
        <f t="shared" si="413"/>
        <v>233</v>
      </c>
      <c r="DR321" s="20">
        <f t="shared" si="414"/>
        <v>5</v>
      </c>
      <c r="DS321" s="337">
        <f t="shared" si="415"/>
        <v>204</v>
      </c>
      <c r="DT321" s="174">
        <f t="shared" si="416"/>
        <v>64</v>
      </c>
      <c r="DU321" s="172">
        <f t="shared" si="417"/>
        <v>204</v>
      </c>
    </row>
    <row r="322" spans="1:125">
      <c r="A322" s="408" t="s">
        <v>898</v>
      </c>
      <c r="B322" s="408" t="s">
        <v>899</v>
      </c>
      <c r="C322" s="154">
        <f t="shared" si="364"/>
        <v>17</v>
      </c>
      <c r="D322" s="167">
        <f t="shared" si="365"/>
        <v>68</v>
      </c>
      <c r="E322" s="166" t="str">
        <f t="shared" si="366"/>
        <v>9C</v>
      </c>
      <c r="F322" s="367" t="str">
        <f t="shared" si="367"/>
        <v>1B</v>
      </c>
      <c r="G322" s="367" t="str">
        <f t="shared" si="368"/>
        <v>06</v>
      </c>
      <c r="H322" s="367" t="str">
        <f t="shared" si="369"/>
        <v>2B</v>
      </c>
      <c r="I322" s="367" t="str">
        <f t="shared" si="370"/>
        <v>01</v>
      </c>
      <c r="J322" s="367" t="str">
        <f t="shared" si="371"/>
        <v>E9</v>
      </c>
      <c r="K322" s="367" t="str">
        <f t="shared" si="372"/>
        <v>05</v>
      </c>
      <c r="L322" s="367" t="str">
        <f t="shared" si="373"/>
        <v>D7</v>
      </c>
      <c r="M322" s="367" t="str">
        <f t="shared" si="374"/>
        <v>4</v>
      </c>
      <c r="N322" s="367" t="str">
        <f t="shared" si="375"/>
        <v/>
      </c>
      <c r="O322" s="156" t="str">
        <f t="shared" si="376"/>
        <v/>
      </c>
      <c r="P322" s="157" t="str">
        <f t="shared" si="377"/>
        <v>1</v>
      </c>
      <c r="Q322" s="158" t="str">
        <f t="shared" si="377"/>
        <v>0</v>
      </c>
      <c r="R322" s="158" t="str">
        <f t="shared" si="377"/>
        <v>0</v>
      </c>
      <c r="S322" s="159" t="str">
        <f t="shared" si="377"/>
        <v>1</v>
      </c>
      <c r="T322" s="158" t="str">
        <f t="shared" si="377"/>
        <v>1</v>
      </c>
      <c r="U322" s="158" t="str">
        <f t="shared" si="377"/>
        <v>1</v>
      </c>
      <c r="V322" s="158" t="str">
        <f t="shared" si="377"/>
        <v>0</v>
      </c>
      <c r="W322" s="159" t="str">
        <f t="shared" si="377"/>
        <v>0</v>
      </c>
      <c r="X322" s="158" t="str">
        <f t="shared" si="378"/>
        <v>0</v>
      </c>
      <c r="Y322" s="158" t="str">
        <f t="shared" si="378"/>
        <v>0</v>
      </c>
      <c r="Z322" s="158" t="str">
        <f t="shared" si="378"/>
        <v>0</v>
      </c>
      <c r="AA322" s="159" t="str">
        <f t="shared" si="378"/>
        <v>1</v>
      </c>
      <c r="AB322" s="161" t="str">
        <f t="shared" si="378"/>
        <v>1</v>
      </c>
      <c r="AC322" s="161" t="str">
        <f t="shared" si="378"/>
        <v>0</v>
      </c>
      <c r="AD322" s="158" t="str">
        <f t="shared" si="378"/>
        <v>1</v>
      </c>
      <c r="AE322" s="159" t="str">
        <f t="shared" si="378"/>
        <v>1</v>
      </c>
      <c r="AF322" s="367" t="str">
        <f t="shared" si="379"/>
        <v>0</v>
      </c>
      <c r="AG322" s="162" t="str">
        <f t="shared" si="379"/>
        <v>0</v>
      </c>
      <c r="AH322" s="163" t="str">
        <f t="shared" si="379"/>
        <v>0</v>
      </c>
      <c r="AI322" s="165" t="str">
        <f t="shared" si="379"/>
        <v>0</v>
      </c>
      <c r="AJ322" s="164" t="str">
        <f t="shared" si="379"/>
        <v>0</v>
      </c>
      <c r="AK322" s="164" t="str">
        <f t="shared" si="379"/>
        <v>1</v>
      </c>
      <c r="AL322" s="289" t="str">
        <f t="shared" si="379"/>
        <v>1</v>
      </c>
      <c r="AM322" s="165" t="str">
        <f t="shared" si="379"/>
        <v>0</v>
      </c>
      <c r="AN322" s="230" t="str">
        <f t="shared" si="380"/>
        <v>0</v>
      </c>
      <c r="AO322" s="230" t="str">
        <f t="shared" si="380"/>
        <v>0</v>
      </c>
      <c r="AP322" s="230" t="str">
        <f t="shared" si="380"/>
        <v>1</v>
      </c>
      <c r="AQ322" s="231" t="str">
        <f t="shared" si="380"/>
        <v>0</v>
      </c>
      <c r="AR322" s="230" t="str">
        <f t="shared" si="380"/>
        <v>1</v>
      </c>
      <c r="AS322" s="230" t="str">
        <f t="shared" si="380"/>
        <v>0</v>
      </c>
      <c r="AT322" s="230" t="str">
        <f t="shared" si="380"/>
        <v>1</v>
      </c>
      <c r="AU322" s="231" t="str">
        <f t="shared" si="380"/>
        <v>1</v>
      </c>
      <c r="AV322" s="230" t="str">
        <f t="shared" si="381"/>
        <v>0</v>
      </c>
      <c r="AW322" s="232" t="str">
        <f t="shared" si="381"/>
        <v>0</v>
      </c>
      <c r="AX322" s="232" t="str">
        <f t="shared" si="381"/>
        <v>0</v>
      </c>
      <c r="AY322" s="233" t="str">
        <f t="shared" si="381"/>
        <v>0</v>
      </c>
      <c r="AZ322" s="232" t="str">
        <f t="shared" si="381"/>
        <v>0</v>
      </c>
      <c r="BA322" s="232" t="str">
        <f t="shared" si="381"/>
        <v>0</v>
      </c>
      <c r="BB322" s="232" t="str">
        <f t="shared" si="381"/>
        <v>0</v>
      </c>
      <c r="BC322" s="233" t="str">
        <f t="shared" si="381"/>
        <v>1</v>
      </c>
      <c r="BD322" s="168" t="str">
        <f t="shared" si="382"/>
        <v>1</v>
      </c>
      <c r="BE322" s="168" t="str">
        <f t="shared" si="382"/>
        <v>1</v>
      </c>
      <c r="BF322" s="168" t="str">
        <f t="shared" si="382"/>
        <v>1</v>
      </c>
      <c r="BG322" s="169" t="str">
        <f t="shared" si="382"/>
        <v>0</v>
      </c>
      <c r="BH322" s="168" t="str">
        <f t="shared" si="382"/>
        <v>1</v>
      </c>
      <c r="BI322" s="168" t="str">
        <f t="shared" si="382"/>
        <v>0</v>
      </c>
      <c r="BJ322" s="168" t="str">
        <f t="shared" si="382"/>
        <v>0</v>
      </c>
      <c r="BK322" s="169" t="str">
        <f t="shared" si="382"/>
        <v>1</v>
      </c>
      <c r="BL322" s="168" t="str">
        <f t="shared" si="383"/>
        <v>0</v>
      </c>
      <c r="BM322" s="168" t="str">
        <f t="shared" si="383"/>
        <v>0</v>
      </c>
      <c r="BN322" s="168" t="str">
        <f t="shared" si="383"/>
        <v>0</v>
      </c>
      <c r="BO322" s="169" t="str">
        <f t="shared" si="383"/>
        <v>0</v>
      </c>
      <c r="BP322" s="168" t="str">
        <f t="shared" si="383"/>
        <v>0</v>
      </c>
      <c r="BQ322" s="168" t="str">
        <f t="shared" si="383"/>
        <v>1</v>
      </c>
      <c r="BR322" s="168" t="str">
        <f t="shared" si="383"/>
        <v>0</v>
      </c>
      <c r="BS322" s="169" t="str">
        <f t="shared" si="383"/>
        <v>1</v>
      </c>
      <c r="BT322" s="302" t="str">
        <f t="shared" si="384"/>
        <v>1</v>
      </c>
      <c r="BU322" s="302" t="str">
        <f t="shared" si="384"/>
        <v>1</v>
      </c>
      <c r="BV322" s="302" t="str">
        <f t="shared" si="384"/>
        <v>0</v>
      </c>
      <c r="BW322" s="303" t="str">
        <f t="shared" si="384"/>
        <v>1</v>
      </c>
      <c r="BX322" s="302" t="str">
        <f t="shared" si="384"/>
        <v>0</v>
      </c>
      <c r="BY322" s="302" t="str">
        <f t="shared" si="384"/>
        <v>1</v>
      </c>
      <c r="BZ322" s="302" t="str">
        <f t="shared" si="384"/>
        <v>1</v>
      </c>
      <c r="CA322" s="303" t="str">
        <f t="shared" si="384"/>
        <v>1</v>
      </c>
      <c r="CB322" s="164" t="str">
        <f t="shared" si="385"/>
        <v>0</v>
      </c>
      <c r="CC322" s="289" t="str">
        <f t="shared" si="385"/>
        <v>1</v>
      </c>
      <c r="CD322" s="340" t="str">
        <f t="shared" si="385"/>
        <v>0</v>
      </c>
      <c r="CE322" s="341" t="str">
        <f t="shared" si="385"/>
        <v>0</v>
      </c>
      <c r="CF322" s="340" t="str">
        <f t="shared" si="385"/>
        <v>0</v>
      </c>
      <c r="CG322" s="340" t="str">
        <f t="shared" si="385"/>
        <v>0</v>
      </c>
      <c r="CH322" s="340" t="str">
        <f t="shared" si="385"/>
        <v>0</v>
      </c>
      <c r="CI322" s="341" t="str">
        <f t="shared" si="385"/>
        <v>0</v>
      </c>
      <c r="CL322" s="32" t="str">
        <f t="shared" si="353"/>
        <v>9C1B</v>
      </c>
      <c r="CM322" s="285">
        <f t="shared" si="386"/>
        <v>299</v>
      </c>
      <c r="CN322" s="285">
        <f t="shared" si="387"/>
        <v>309</v>
      </c>
      <c r="CO322" s="142">
        <f t="shared" si="388"/>
        <v>61.3</v>
      </c>
      <c r="CP322" s="142">
        <f t="shared" si="389"/>
        <v>16.277777777777779</v>
      </c>
      <c r="CQ322" s="154">
        <f t="shared" si="354"/>
        <v>3</v>
      </c>
      <c r="CS322" s="170">
        <f t="shared" si="390"/>
        <v>9</v>
      </c>
      <c r="CT322" s="23">
        <f t="shared" si="391"/>
        <v>12</v>
      </c>
      <c r="CU322" s="171">
        <f t="shared" si="392"/>
        <v>1</v>
      </c>
      <c r="CV322" s="23">
        <f t="shared" si="393"/>
        <v>11</v>
      </c>
      <c r="CW322" s="172">
        <f t="shared" si="394"/>
        <v>0</v>
      </c>
      <c r="CX322" s="24">
        <f t="shared" si="395"/>
        <v>6</v>
      </c>
      <c r="CY322" s="267">
        <f t="shared" si="396"/>
        <v>2</v>
      </c>
      <c r="CZ322" s="268">
        <f t="shared" si="397"/>
        <v>11</v>
      </c>
      <c r="DA322" s="267">
        <f t="shared" si="398"/>
        <v>0</v>
      </c>
      <c r="DB322" s="268">
        <f t="shared" si="399"/>
        <v>1</v>
      </c>
      <c r="DC322" s="173">
        <f t="shared" si="400"/>
        <v>14</v>
      </c>
      <c r="DD322" s="26">
        <f t="shared" si="401"/>
        <v>9</v>
      </c>
      <c r="DE322" s="173">
        <f t="shared" si="402"/>
        <v>0</v>
      </c>
      <c r="DF322" s="26">
        <f t="shared" si="403"/>
        <v>5</v>
      </c>
      <c r="DG322" s="326">
        <f t="shared" si="404"/>
        <v>13</v>
      </c>
      <c r="DH322" s="327">
        <f t="shared" si="405"/>
        <v>7</v>
      </c>
      <c r="DI322" s="172">
        <f t="shared" si="406"/>
        <v>4</v>
      </c>
      <c r="DJ322" s="24">
        <f t="shared" si="407"/>
        <v>0</v>
      </c>
      <c r="DK322" s="172"/>
      <c r="DL322" s="19">
        <f t="shared" si="408"/>
        <v>156</v>
      </c>
      <c r="DM322" s="19">
        <f t="shared" si="409"/>
        <v>27</v>
      </c>
      <c r="DN322" s="174">
        <f t="shared" si="410"/>
        <v>6</v>
      </c>
      <c r="DO322" s="278">
        <f t="shared" si="411"/>
        <v>43</v>
      </c>
      <c r="DP322" s="278">
        <f t="shared" si="412"/>
        <v>1</v>
      </c>
      <c r="DQ322" s="20">
        <f t="shared" si="413"/>
        <v>233</v>
      </c>
      <c r="DR322" s="20">
        <f t="shared" si="414"/>
        <v>5</v>
      </c>
      <c r="DS322" s="337">
        <f t="shared" si="415"/>
        <v>215</v>
      </c>
      <c r="DT322" s="174">
        <f t="shared" si="416"/>
        <v>64</v>
      </c>
      <c r="DU322" s="172">
        <f t="shared" si="417"/>
        <v>215</v>
      </c>
    </row>
    <row r="323" spans="1:125">
      <c r="A323" s="408" t="s">
        <v>900</v>
      </c>
      <c r="B323" s="408" t="s">
        <v>901</v>
      </c>
      <c r="C323" s="154">
        <f t="shared" si="364"/>
        <v>17</v>
      </c>
      <c r="D323" s="167">
        <f t="shared" si="365"/>
        <v>68</v>
      </c>
      <c r="E323" s="166" t="str">
        <f t="shared" si="366"/>
        <v>9C</v>
      </c>
      <c r="F323" s="367" t="str">
        <f t="shared" si="367"/>
        <v>1B</v>
      </c>
      <c r="G323" s="367" t="str">
        <f t="shared" si="368"/>
        <v>08</v>
      </c>
      <c r="H323" s="367" t="str">
        <f t="shared" si="369"/>
        <v>34</v>
      </c>
      <c r="I323" s="367" t="str">
        <f t="shared" si="370"/>
        <v>01</v>
      </c>
      <c r="J323" s="367" t="str">
        <f t="shared" si="371"/>
        <v>E7</v>
      </c>
      <c r="K323" s="367" t="str">
        <f t="shared" si="372"/>
        <v>05</v>
      </c>
      <c r="L323" s="367" t="str">
        <f t="shared" si="373"/>
        <v>E0</v>
      </c>
      <c r="M323" s="367" t="str">
        <f t="shared" si="374"/>
        <v>4</v>
      </c>
      <c r="N323" s="367" t="str">
        <f t="shared" si="375"/>
        <v/>
      </c>
      <c r="O323" s="156" t="str">
        <f t="shared" si="376"/>
        <v/>
      </c>
      <c r="P323" s="157" t="str">
        <f t="shared" si="377"/>
        <v>1</v>
      </c>
      <c r="Q323" s="158" t="str">
        <f t="shared" si="377"/>
        <v>0</v>
      </c>
      <c r="R323" s="158" t="str">
        <f t="shared" si="377"/>
        <v>0</v>
      </c>
      <c r="S323" s="159" t="str">
        <f t="shared" si="377"/>
        <v>1</v>
      </c>
      <c r="T323" s="158" t="str">
        <f t="shared" si="377"/>
        <v>1</v>
      </c>
      <c r="U323" s="158" t="str">
        <f t="shared" si="377"/>
        <v>1</v>
      </c>
      <c r="V323" s="158" t="str">
        <f t="shared" si="377"/>
        <v>0</v>
      </c>
      <c r="W323" s="159" t="str">
        <f t="shared" si="377"/>
        <v>0</v>
      </c>
      <c r="X323" s="158" t="str">
        <f t="shared" si="378"/>
        <v>0</v>
      </c>
      <c r="Y323" s="158" t="str">
        <f t="shared" si="378"/>
        <v>0</v>
      </c>
      <c r="Z323" s="158" t="str">
        <f t="shared" si="378"/>
        <v>0</v>
      </c>
      <c r="AA323" s="159" t="str">
        <f t="shared" si="378"/>
        <v>1</v>
      </c>
      <c r="AB323" s="161" t="str">
        <f t="shared" si="378"/>
        <v>1</v>
      </c>
      <c r="AC323" s="161" t="str">
        <f t="shared" si="378"/>
        <v>0</v>
      </c>
      <c r="AD323" s="158" t="str">
        <f t="shared" si="378"/>
        <v>1</v>
      </c>
      <c r="AE323" s="159" t="str">
        <f t="shared" si="378"/>
        <v>1</v>
      </c>
      <c r="AF323" s="367" t="str">
        <f t="shared" si="379"/>
        <v>0</v>
      </c>
      <c r="AG323" s="162" t="str">
        <f t="shared" si="379"/>
        <v>0</v>
      </c>
      <c r="AH323" s="163" t="str">
        <f t="shared" si="379"/>
        <v>0</v>
      </c>
      <c r="AI323" s="165" t="str">
        <f t="shared" si="379"/>
        <v>0</v>
      </c>
      <c r="AJ323" s="164" t="str">
        <f t="shared" si="379"/>
        <v>1</v>
      </c>
      <c r="AK323" s="164" t="str">
        <f t="shared" si="379"/>
        <v>0</v>
      </c>
      <c r="AL323" s="289" t="str">
        <f t="shared" si="379"/>
        <v>0</v>
      </c>
      <c r="AM323" s="165" t="str">
        <f t="shared" si="379"/>
        <v>0</v>
      </c>
      <c r="AN323" s="230" t="str">
        <f t="shared" si="380"/>
        <v>0</v>
      </c>
      <c r="AO323" s="230" t="str">
        <f t="shared" si="380"/>
        <v>0</v>
      </c>
      <c r="AP323" s="230" t="str">
        <f t="shared" si="380"/>
        <v>1</v>
      </c>
      <c r="AQ323" s="231" t="str">
        <f t="shared" si="380"/>
        <v>1</v>
      </c>
      <c r="AR323" s="230" t="str">
        <f t="shared" si="380"/>
        <v>0</v>
      </c>
      <c r="AS323" s="230" t="str">
        <f t="shared" si="380"/>
        <v>1</v>
      </c>
      <c r="AT323" s="230" t="str">
        <f t="shared" si="380"/>
        <v>0</v>
      </c>
      <c r="AU323" s="231" t="str">
        <f t="shared" si="380"/>
        <v>0</v>
      </c>
      <c r="AV323" s="230" t="str">
        <f t="shared" si="381"/>
        <v>0</v>
      </c>
      <c r="AW323" s="232" t="str">
        <f t="shared" si="381"/>
        <v>0</v>
      </c>
      <c r="AX323" s="232" t="str">
        <f t="shared" si="381"/>
        <v>0</v>
      </c>
      <c r="AY323" s="233" t="str">
        <f t="shared" si="381"/>
        <v>0</v>
      </c>
      <c r="AZ323" s="232" t="str">
        <f t="shared" si="381"/>
        <v>0</v>
      </c>
      <c r="BA323" s="232" t="str">
        <f t="shared" si="381"/>
        <v>0</v>
      </c>
      <c r="BB323" s="232" t="str">
        <f t="shared" si="381"/>
        <v>0</v>
      </c>
      <c r="BC323" s="233" t="str">
        <f t="shared" si="381"/>
        <v>1</v>
      </c>
      <c r="BD323" s="168" t="str">
        <f t="shared" si="382"/>
        <v>1</v>
      </c>
      <c r="BE323" s="168" t="str">
        <f t="shared" si="382"/>
        <v>1</v>
      </c>
      <c r="BF323" s="168" t="str">
        <f t="shared" si="382"/>
        <v>1</v>
      </c>
      <c r="BG323" s="169" t="str">
        <f t="shared" si="382"/>
        <v>0</v>
      </c>
      <c r="BH323" s="168" t="str">
        <f t="shared" si="382"/>
        <v>0</v>
      </c>
      <c r="BI323" s="168" t="str">
        <f t="shared" si="382"/>
        <v>1</v>
      </c>
      <c r="BJ323" s="168" t="str">
        <f t="shared" si="382"/>
        <v>1</v>
      </c>
      <c r="BK323" s="169" t="str">
        <f t="shared" si="382"/>
        <v>1</v>
      </c>
      <c r="BL323" s="168" t="str">
        <f t="shared" si="383"/>
        <v>0</v>
      </c>
      <c r="BM323" s="168" t="str">
        <f t="shared" si="383"/>
        <v>0</v>
      </c>
      <c r="BN323" s="168" t="str">
        <f t="shared" si="383"/>
        <v>0</v>
      </c>
      <c r="BO323" s="169" t="str">
        <f t="shared" si="383"/>
        <v>0</v>
      </c>
      <c r="BP323" s="168" t="str">
        <f t="shared" si="383"/>
        <v>0</v>
      </c>
      <c r="BQ323" s="168" t="str">
        <f t="shared" si="383"/>
        <v>1</v>
      </c>
      <c r="BR323" s="168" t="str">
        <f t="shared" si="383"/>
        <v>0</v>
      </c>
      <c r="BS323" s="169" t="str">
        <f t="shared" si="383"/>
        <v>1</v>
      </c>
      <c r="BT323" s="302" t="str">
        <f t="shared" si="384"/>
        <v>1</v>
      </c>
      <c r="BU323" s="302" t="str">
        <f t="shared" si="384"/>
        <v>1</v>
      </c>
      <c r="BV323" s="302" t="str">
        <f t="shared" si="384"/>
        <v>1</v>
      </c>
      <c r="BW323" s="303" t="str">
        <f t="shared" si="384"/>
        <v>0</v>
      </c>
      <c r="BX323" s="302" t="str">
        <f t="shared" si="384"/>
        <v>0</v>
      </c>
      <c r="BY323" s="302" t="str">
        <f t="shared" si="384"/>
        <v>0</v>
      </c>
      <c r="BZ323" s="302" t="str">
        <f t="shared" si="384"/>
        <v>0</v>
      </c>
      <c r="CA323" s="303" t="str">
        <f t="shared" si="384"/>
        <v>0</v>
      </c>
      <c r="CB323" s="164" t="str">
        <f t="shared" si="385"/>
        <v>0</v>
      </c>
      <c r="CC323" s="289" t="str">
        <f t="shared" si="385"/>
        <v>1</v>
      </c>
      <c r="CD323" s="340" t="str">
        <f t="shared" si="385"/>
        <v>0</v>
      </c>
      <c r="CE323" s="341" t="str">
        <f t="shared" si="385"/>
        <v>0</v>
      </c>
      <c r="CF323" s="340" t="str">
        <f t="shared" si="385"/>
        <v>0</v>
      </c>
      <c r="CG323" s="340" t="str">
        <f t="shared" si="385"/>
        <v>0</v>
      </c>
      <c r="CH323" s="340" t="str">
        <f t="shared" si="385"/>
        <v>0</v>
      </c>
      <c r="CI323" s="341" t="str">
        <f t="shared" si="385"/>
        <v>0</v>
      </c>
      <c r="CL323" s="32" t="str">
        <f t="shared" si="353"/>
        <v>9C1B</v>
      </c>
      <c r="CM323" s="285">
        <f t="shared" si="386"/>
        <v>308</v>
      </c>
      <c r="CN323" s="285">
        <f t="shared" si="387"/>
        <v>318</v>
      </c>
      <c r="CO323" s="142">
        <f t="shared" si="388"/>
        <v>61.1</v>
      </c>
      <c r="CP323" s="142">
        <f t="shared" si="389"/>
        <v>16.166666666666668</v>
      </c>
      <c r="CQ323" s="154">
        <f t="shared" si="354"/>
        <v>4</v>
      </c>
      <c r="CS323" s="170">
        <f t="shared" si="390"/>
        <v>9</v>
      </c>
      <c r="CT323" s="23">
        <f t="shared" si="391"/>
        <v>12</v>
      </c>
      <c r="CU323" s="171">
        <f t="shared" si="392"/>
        <v>1</v>
      </c>
      <c r="CV323" s="23">
        <f t="shared" si="393"/>
        <v>11</v>
      </c>
      <c r="CW323" s="172">
        <f t="shared" si="394"/>
        <v>0</v>
      </c>
      <c r="CX323" s="24">
        <f t="shared" si="395"/>
        <v>8</v>
      </c>
      <c r="CY323" s="267">
        <f t="shared" si="396"/>
        <v>3</v>
      </c>
      <c r="CZ323" s="268">
        <f t="shared" si="397"/>
        <v>4</v>
      </c>
      <c r="DA323" s="267">
        <f t="shared" si="398"/>
        <v>0</v>
      </c>
      <c r="DB323" s="268">
        <f t="shared" si="399"/>
        <v>1</v>
      </c>
      <c r="DC323" s="173">
        <f t="shared" si="400"/>
        <v>14</v>
      </c>
      <c r="DD323" s="26">
        <f t="shared" si="401"/>
        <v>7</v>
      </c>
      <c r="DE323" s="173">
        <f t="shared" si="402"/>
        <v>0</v>
      </c>
      <c r="DF323" s="26">
        <f t="shared" si="403"/>
        <v>5</v>
      </c>
      <c r="DG323" s="326">
        <f t="shared" si="404"/>
        <v>14</v>
      </c>
      <c r="DH323" s="327">
        <f t="shared" si="405"/>
        <v>0</v>
      </c>
      <c r="DI323" s="172">
        <f t="shared" si="406"/>
        <v>4</v>
      </c>
      <c r="DJ323" s="24">
        <f t="shared" si="407"/>
        <v>0</v>
      </c>
      <c r="DK323" s="172"/>
      <c r="DL323" s="19">
        <f t="shared" si="408"/>
        <v>156</v>
      </c>
      <c r="DM323" s="19">
        <f t="shared" si="409"/>
        <v>27</v>
      </c>
      <c r="DN323" s="174">
        <f t="shared" si="410"/>
        <v>8</v>
      </c>
      <c r="DO323" s="278">
        <f t="shared" si="411"/>
        <v>52</v>
      </c>
      <c r="DP323" s="278">
        <f t="shared" si="412"/>
        <v>1</v>
      </c>
      <c r="DQ323" s="20">
        <f t="shared" si="413"/>
        <v>231</v>
      </c>
      <c r="DR323" s="20">
        <f t="shared" si="414"/>
        <v>5</v>
      </c>
      <c r="DS323" s="337">
        <f t="shared" si="415"/>
        <v>224</v>
      </c>
      <c r="DT323" s="174">
        <f t="shared" si="416"/>
        <v>64</v>
      </c>
      <c r="DU323" s="172">
        <f t="shared" si="417"/>
        <v>224</v>
      </c>
    </row>
    <row r="324" spans="1:125">
      <c r="A324" s="408" t="s">
        <v>902</v>
      </c>
      <c r="B324" s="408" t="s">
        <v>903</v>
      </c>
      <c r="C324" s="154">
        <f t="shared" si="364"/>
        <v>17</v>
      </c>
      <c r="D324" s="167">
        <f t="shared" si="365"/>
        <v>68</v>
      </c>
      <c r="E324" s="166" t="str">
        <f t="shared" si="366"/>
        <v>9C</v>
      </c>
      <c r="F324" s="367" t="str">
        <f t="shared" si="367"/>
        <v>1B</v>
      </c>
      <c r="G324" s="367" t="str">
        <f t="shared" si="368"/>
        <v>0A</v>
      </c>
      <c r="H324" s="367" t="str">
        <f t="shared" si="369"/>
        <v>3D</v>
      </c>
      <c r="I324" s="367" t="str">
        <f t="shared" si="370"/>
        <v>01</v>
      </c>
      <c r="J324" s="367" t="str">
        <f t="shared" si="371"/>
        <v>E6</v>
      </c>
      <c r="K324" s="367" t="str">
        <f t="shared" si="372"/>
        <v>05</v>
      </c>
      <c r="L324" s="367" t="str">
        <f t="shared" si="373"/>
        <v>EA</v>
      </c>
      <c r="M324" s="367" t="str">
        <f t="shared" si="374"/>
        <v>4</v>
      </c>
      <c r="N324" s="367" t="str">
        <f t="shared" si="375"/>
        <v/>
      </c>
      <c r="O324" s="156" t="str">
        <f t="shared" si="376"/>
        <v/>
      </c>
      <c r="P324" s="157" t="str">
        <f t="shared" si="377"/>
        <v>1</v>
      </c>
      <c r="Q324" s="158" t="str">
        <f t="shared" si="377"/>
        <v>0</v>
      </c>
      <c r="R324" s="158" t="str">
        <f t="shared" si="377"/>
        <v>0</v>
      </c>
      <c r="S324" s="159" t="str">
        <f t="shared" si="377"/>
        <v>1</v>
      </c>
      <c r="T324" s="158" t="str">
        <f t="shared" si="377"/>
        <v>1</v>
      </c>
      <c r="U324" s="158" t="str">
        <f t="shared" si="377"/>
        <v>1</v>
      </c>
      <c r="V324" s="158" t="str">
        <f t="shared" si="377"/>
        <v>0</v>
      </c>
      <c r="W324" s="159" t="str">
        <f t="shared" si="377"/>
        <v>0</v>
      </c>
      <c r="X324" s="158" t="str">
        <f t="shared" si="378"/>
        <v>0</v>
      </c>
      <c r="Y324" s="158" t="str">
        <f t="shared" si="378"/>
        <v>0</v>
      </c>
      <c r="Z324" s="158" t="str">
        <f t="shared" si="378"/>
        <v>0</v>
      </c>
      <c r="AA324" s="159" t="str">
        <f t="shared" si="378"/>
        <v>1</v>
      </c>
      <c r="AB324" s="161" t="str">
        <f t="shared" si="378"/>
        <v>1</v>
      </c>
      <c r="AC324" s="161" t="str">
        <f t="shared" si="378"/>
        <v>0</v>
      </c>
      <c r="AD324" s="158" t="str">
        <f t="shared" si="378"/>
        <v>1</v>
      </c>
      <c r="AE324" s="159" t="str">
        <f t="shared" si="378"/>
        <v>1</v>
      </c>
      <c r="AF324" s="367" t="str">
        <f t="shared" si="379"/>
        <v>0</v>
      </c>
      <c r="AG324" s="162" t="str">
        <f t="shared" si="379"/>
        <v>0</v>
      </c>
      <c r="AH324" s="163" t="str">
        <f t="shared" si="379"/>
        <v>0</v>
      </c>
      <c r="AI324" s="165" t="str">
        <f t="shared" si="379"/>
        <v>0</v>
      </c>
      <c r="AJ324" s="164" t="str">
        <f t="shared" si="379"/>
        <v>1</v>
      </c>
      <c r="AK324" s="164" t="str">
        <f t="shared" si="379"/>
        <v>0</v>
      </c>
      <c r="AL324" s="289" t="str">
        <f t="shared" si="379"/>
        <v>1</v>
      </c>
      <c r="AM324" s="165" t="str">
        <f t="shared" si="379"/>
        <v>0</v>
      </c>
      <c r="AN324" s="230" t="str">
        <f t="shared" si="380"/>
        <v>0</v>
      </c>
      <c r="AO324" s="230" t="str">
        <f t="shared" si="380"/>
        <v>0</v>
      </c>
      <c r="AP324" s="230" t="str">
        <f t="shared" si="380"/>
        <v>1</v>
      </c>
      <c r="AQ324" s="231" t="str">
        <f t="shared" si="380"/>
        <v>1</v>
      </c>
      <c r="AR324" s="230" t="str">
        <f t="shared" si="380"/>
        <v>1</v>
      </c>
      <c r="AS324" s="230" t="str">
        <f t="shared" si="380"/>
        <v>1</v>
      </c>
      <c r="AT324" s="230" t="str">
        <f t="shared" si="380"/>
        <v>0</v>
      </c>
      <c r="AU324" s="231" t="str">
        <f t="shared" si="380"/>
        <v>1</v>
      </c>
      <c r="AV324" s="230" t="str">
        <f t="shared" si="381"/>
        <v>0</v>
      </c>
      <c r="AW324" s="232" t="str">
        <f t="shared" si="381"/>
        <v>0</v>
      </c>
      <c r="AX324" s="232" t="str">
        <f t="shared" si="381"/>
        <v>0</v>
      </c>
      <c r="AY324" s="233" t="str">
        <f t="shared" si="381"/>
        <v>0</v>
      </c>
      <c r="AZ324" s="232" t="str">
        <f t="shared" si="381"/>
        <v>0</v>
      </c>
      <c r="BA324" s="232" t="str">
        <f t="shared" si="381"/>
        <v>0</v>
      </c>
      <c r="BB324" s="232" t="str">
        <f t="shared" si="381"/>
        <v>0</v>
      </c>
      <c r="BC324" s="233" t="str">
        <f t="shared" si="381"/>
        <v>1</v>
      </c>
      <c r="BD324" s="168" t="str">
        <f t="shared" si="382"/>
        <v>1</v>
      </c>
      <c r="BE324" s="168" t="str">
        <f t="shared" si="382"/>
        <v>1</v>
      </c>
      <c r="BF324" s="168" t="str">
        <f t="shared" si="382"/>
        <v>1</v>
      </c>
      <c r="BG324" s="169" t="str">
        <f t="shared" si="382"/>
        <v>0</v>
      </c>
      <c r="BH324" s="168" t="str">
        <f t="shared" si="382"/>
        <v>0</v>
      </c>
      <c r="BI324" s="168" t="str">
        <f t="shared" si="382"/>
        <v>1</v>
      </c>
      <c r="BJ324" s="168" t="str">
        <f t="shared" si="382"/>
        <v>1</v>
      </c>
      <c r="BK324" s="169" t="str">
        <f t="shared" si="382"/>
        <v>0</v>
      </c>
      <c r="BL324" s="168" t="str">
        <f t="shared" si="383"/>
        <v>0</v>
      </c>
      <c r="BM324" s="168" t="str">
        <f t="shared" si="383"/>
        <v>0</v>
      </c>
      <c r="BN324" s="168" t="str">
        <f t="shared" si="383"/>
        <v>0</v>
      </c>
      <c r="BO324" s="169" t="str">
        <f t="shared" si="383"/>
        <v>0</v>
      </c>
      <c r="BP324" s="168" t="str">
        <f t="shared" si="383"/>
        <v>0</v>
      </c>
      <c r="BQ324" s="168" t="str">
        <f t="shared" si="383"/>
        <v>1</v>
      </c>
      <c r="BR324" s="168" t="str">
        <f t="shared" si="383"/>
        <v>0</v>
      </c>
      <c r="BS324" s="169" t="str">
        <f t="shared" si="383"/>
        <v>1</v>
      </c>
      <c r="BT324" s="302" t="str">
        <f t="shared" si="384"/>
        <v>1</v>
      </c>
      <c r="BU324" s="302" t="str">
        <f t="shared" si="384"/>
        <v>1</v>
      </c>
      <c r="BV324" s="302" t="str">
        <f t="shared" si="384"/>
        <v>1</v>
      </c>
      <c r="BW324" s="303" t="str">
        <f t="shared" si="384"/>
        <v>0</v>
      </c>
      <c r="BX324" s="302" t="str">
        <f t="shared" si="384"/>
        <v>1</v>
      </c>
      <c r="BY324" s="302" t="str">
        <f t="shared" si="384"/>
        <v>0</v>
      </c>
      <c r="BZ324" s="302" t="str">
        <f t="shared" si="384"/>
        <v>1</v>
      </c>
      <c r="CA324" s="303" t="str">
        <f t="shared" si="384"/>
        <v>0</v>
      </c>
      <c r="CB324" s="164" t="str">
        <f t="shared" si="385"/>
        <v>0</v>
      </c>
      <c r="CC324" s="289" t="str">
        <f t="shared" si="385"/>
        <v>1</v>
      </c>
      <c r="CD324" s="340" t="str">
        <f t="shared" si="385"/>
        <v>0</v>
      </c>
      <c r="CE324" s="341" t="str">
        <f t="shared" si="385"/>
        <v>0</v>
      </c>
      <c r="CF324" s="340" t="str">
        <f t="shared" si="385"/>
        <v>0</v>
      </c>
      <c r="CG324" s="340" t="str">
        <f t="shared" si="385"/>
        <v>0</v>
      </c>
      <c r="CH324" s="340" t="str">
        <f t="shared" si="385"/>
        <v>0</v>
      </c>
      <c r="CI324" s="341" t="str">
        <f t="shared" si="385"/>
        <v>0</v>
      </c>
      <c r="CL324" s="32" t="str">
        <f t="shared" si="353"/>
        <v>9C1B</v>
      </c>
      <c r="CM324" s="285">
        <f t="shared" si="386"/>
        <v>317</v>
      </c>
      <c r="CN324" s="285">
        <f t="shared" si="387"/>
        <v>327</v>
      </c>
      <c r="CO324" s="142">
        <f t="shared" si="388"/>
        <v>61</v>
      </c>
      <c r="CP324" s="142">
        <f t="shared" si="389"/>
        <v>16.111111111111111</v>
      </c>
      <c r="CQ324" s="154">
        <f t="shared" si="354"/>
        <v>5</v>
      </c>
      <c r="CS324" s="170">
        <f t="shared" si="390"/>
        <v>9</v>
      </c>
      <c r="CT324" s="23">
        <f t="shared" si="391"/>
        <v>12</v>
      </c>
      <c r="CU324" s="171">
        <f t="shared" si="392"/>
        <v>1</v>
      </c>
      <c r="CV324" s="23">
        <f t="shared" si="393"/>
        <v>11</v>
      </c>
      <c r="CW324" s="172">
        <f t="shared" si="394"/>
        <v>0</v>
      </c>
      <c r="CX324" s="24">
        <f t="shared" si="395"/>
        <v>10</v>
      </c>
      <c r="CY324" s="267">
        <f t="shared" si="396"/>
        <v>3</v>
      </c>
      <c r="CZ324" s="268">
        <f t="shared" si="397"/>
        <v>13</v>
      </c>
      <c r="DA324" s="267">
        <f t="shared" si="398"/>
        <v>0</v>
      </c>
      <c r="DB324" s="268">
        <f t="shared" si="399"/>
        <v>1</v>
      </c>
      <c r="DC324" s="173">
        <f t="shared" si="400"/>
        <v>14</v>
      </c>
      <c r="DD324" s="26">
        <f t="shared" si="401"/>
        <v>6</v>
      </c>
      <c r="DE324" s="173">
        <f t="shared" si="402"/>
        <v>0</v>
      </c>
      <c r="DF324" s="26">
        <f t="shared" si="403"/>
        <v>5</v>
      </c>
      <c r="DG324" s="326">
        <f t="shared" si="404"/>
        <v>14</v>
      </c>
      <c r="DH324" s="327">
        <f t="shared" si="405"/>
        <v>10</v>
      </c>
      <c r="DI324" s="172">
        <f t="shared" si="406"/>
        <v>4</v>
      </c>
      <c r="DJ324" s="24">
        <f t="shared" si="407"/>
        <v>0</v>
      </c>
      <c r="DK324" s="172"/>
      <c r="DL324" s="19">
        <f t="shared" si="408"/>
        <v>156</v>
      </c>
      <c r="DM324" s="19">
        <f t="shared" si="409"/>
        <v>27</v>
      </c>
      <c r="DN324" s="174">
        <f t="shared" si="410"/>
        <v>10</v>
      </c>
      <c r="DO324" s="278">
        <f t="shared" si="411"/>
        <v>61</v>
      </c>
      <c r="DP324" s="278">
        <f t="shared" si="412"/>
        <v>1</v>
      </c>
      <c r="DQ324" s="20">
        <f t="shared" si="413"/>
        <v>230</v>
      </c>
      <c r="DR324" s="20">
        <f t="shared" si="414"/>
        <v>5</v>
      </c>
      <c r="DS324" s="337">
        <f t="shared" si="415"/>
        <v>234</v>
      </c>
      <c r="DT324" s="174">
        <f t="shared" si="416"/>
        <v>64</v>
      </c>
      <c r="DU324" s="172">
        <f t="shared" si="417"/>
        <v>234</v>
      </c>
    </row>
    <row r="325" spans="1:125">
      <c r="A325" s="408" t="s">
        <v>904</v>
      </c>
      <c r="B325" s="408" t="s">
        <v>905</v>
      </c>
      <c r="C325" s="154">
        <f t="shared" si="364"/>
        <v>17</v>
      </c>
      <c r="D325" s="167">
        <f t="shared" si="365"/>
        <v>68</v>
      </c>
      <c r="E325" s="166" t="str">
        <f t="shared" si="366"/>
        <v>9C</v>
      </c>
      <c r="F325" s="367" t="str">
        <f t="shared" si="367"/>
        <v>1B</v>
      </c>
      <c r="G325" s="367" t="str">
        <f t="shared" si="368"/>
        <v>0C</v>
      </c>
      <c r="H325" s="367" t="str">
        <f t="shared" si="369"/>
        <v>45</v>
      </c>
      <c r="I325" s="367" t="str">
        <f t="shared" si="370"/>
        <v>01</v>
      </c>
      <c r="J325" s="367" t="str">
        <f t="shared" si="371"/>
        <v>E5</v>
      </c>
      <c r="K325" s="367" t="str">
        <f t="shared" si="372"/>
        <v>05</v>
      </c>
      <c r="L325" s="367" t="str">
        <f t="shared" si="373"/>
        <v>F3</v>
      </c>
      <c r="M325" s="367" t="str">
        <f t="shared" si="374"/>
        <v>4</v>
      </c>
      <c r="N325" s="367" t="str">
        <f t="shared" si="375"/>
        <v/>
      </c>
      <c r="O325" s="156" t="str">
        <f t="shared" si="376"/>
        <v/>
      </c>
      <c r="P325" s="157" t="str">
        <f t="shared" si="377"/>
        <v>1</v>
      </c>
      <c r="Q325" s="158" t="str">
        <f t="shared" si="377"/>
        <v>0</v>
      </c>
      <c r="R325" s="158" t="str">
        <f t="shared" si="377"/>
        <v>0</v>
      </c>
      <c r="S325" s="159" t="str">
        <f t="shared" si="377"/>
        <v>1</v>
      </c>
      <c r="T325" s="158" t="str">
        <f t="shared" si="377"/>
        <v>1</v>
      </c>
      <c r="U325" s="158" t="str">
        <f t="shared" si="377"/>
        <v>1</v>
      </c>
      <c r="V325" s="158" t="str">
        <f t="shared" si="377"/>
        <v>0</v>
      </c>
      <c r="W325" s="159" t="str">
        <f t="shared" si="377"/>
        <v>0</v>
      </c>
      <c r="X325" s="158" t="str">
        <f t="shared" si="378"/>
        <v>0</v>
      </c>
      <c r="Y325" s="158" t="str">
        <f t="shared" si="378"/>
        <v>0</v>
      </c>
      <c r="Z325" s="158" t="str">
        <f t="shared" si="378"/>
        <v>0</v>
      </c>
      <c r="AA325" s="159" t="str">
        <f t="shared" si="378"/>
        <v>1</v>
      </c>
      <c r="AB325" s="161" t="str">
        <f t="shared" si="378"/>
        <v>1</v>
      </c>
      <c r="AC325" s="161" t="str">
        <f t="shared" si="378"/>
        <v>0</v>
      </c>
      <c r="AD325" s="158" t="str">
        <f t="shared" si="378"/>
        <v>1</v>
      </c>
      <c r="AE325" s="159" t="str">
        <f t="shared" si="378"/>
        <v>1</v>
      </c>
      <c r="AF325" s="367" t="str">
        <f t="shared" si="379"/>
        <v>0</v>
      </c>
      <c r="AG325" s="162" t="str">
        <f t="shared" si="379"/>
        <v>0</v>
      </c>
      <c r="AH325" s="163" t="str">
        <f t="shared" si="379"/>
        <v>0</v>
      </c>
      <c r="AI325" s="165" t="str">
        <f t="shared" si="379"/>
        <v>0</v>
      </c>
      <c r="AJ325" s="164" t="str">
        <f t="shared" si="379"/>
        <v>1</v>
      </c>
      <c r="AK325" s="164" t="str">
        <f t="shared" si="379"/>
        <v>1</v>
      </c>
      <c r="AL325" s="289" t="str">
        <f t="shared" si="379"/>
        <v>0</v>
      </c>
      <c r="AM325" s="165" t="str">
        <f t="shared" si="379"/>
        <v>0</v>
      </c>
      <c r="AN325" s="230" t="str">
        <f t="shared" si="380"/>
        <v>0</v>
      </c>
      <c r="AO325" s="230" t="str">
        <f t="shared" si="380"/>
        <v>1</v>
      </c>
      <c r="AP325" s="230" t="str">
        <f t="shared" si="380"/>
        <v>0</v>
      </c>
      <c r="AQ325" s="231" t="str">
        <f t="shared" si="380"/>
        <v>0</v>
      </c>
      <c r="AR325" s="230" t="str">
        <f t="shared" si="380"/>
        <v>0</v>
      </c>
      <c r="AS325" s="230" t="str">
        <f t="shared" si="380"/>
        <v>1</v>
      </c>
      <c r="AT325" s="230" t="str">
        <f t="shared" si="380"/>
        <v>0</v>
      </c>
      <c r="AU325" s="231" t="str">
        <f t="shared" si="380"/>
        <v>1</v>
      </c>
      <c r="AV325" s="230" t="str">
        <f t="shared" si="381"/>
        <v>0</v>
      </c>
      <c r="AW325" s="232" t="str">
        <f t="shared" si="381"/>
        <v>0</v>
      </c>
      <c r="AX325" s="232" t="str">
        <f t="shared" si="381"/>
        <v>0</v>
      </c>
      <c r="AY325" s="233" t="str">
        <f t="shared" si="381"/>
        <v>0</v>
      </c>
      <c r="AZ325" s="232" t="str">
        <f t="shared" si="381"/>
        <v>0</v>
      </c>
      <c r="BA325" s="232" t="str">
        <f t="shared" si="381"/>
        <v>0</v>
      </c>
      <c r="BB325" s="232" t="str">
        <f t="shared" si="381"/>
        <v>0</v>
      </c>
      <c r="BC325" s="233" t="str">
        <f t="shared" si="381"/>
        <v>1</v>
      </c>
      <c r="BD325" s="168" t="str">
        <f t="shared" si="382"/>
        <v>1</v>
      </c>
      <c r="BE325" s="168" t="str">
        <f t="shared" si="382"/>
        <v>1</v>
      </c>
      <c r="BF325" s="168" t="str">
        <f t="shared" si="382"/>
        <v>1</v>
      </c>
      <c r="BG325" s="169" t="str">
        <f t="shared" si="382"/>
        <v>0</v>
      </c>
      <c r="BH325" s="168" t="str">
        <f t="shared" si="382"/>
        <v>0</v>
      </c>
      <c r="BI325" s="168" t="str">
        <f t="shared" si="382"/>
        <v>1</v>
      </c>
      <c r="BJ325" s="168" t="str">
        <f t="shared" si="382"/>
        <v>0</v>
      </c>
      <c r="BK325" s="169" t="str">
        <f t="shared" si="382"/>
        <v>1</v>
      </c>
      <c r="BL325" s="168" t="str">
        <f t="shared" si="383"/>
        <v>0</v>
      </c>
      <c r="BM325" s="168" t="str">
        <f t="shared" si="383"/>
        <v>0</v>
      </c>
      <c r="BN325" s="168" t="str">
        <f t="shared" si="383"/>
        <v>0</v>
      </c>
      <c r="BO325" s="169" t="str">
        <f t="shared" si="383"/>
        <v>0</v>
      </c>
      <c r="BP325" s="168" t="str">
        <f t="shared" si="383"/>
        <v>0</v>
      </c>
      <c r="BQ325" s="168" t="str">
        <f t="shared" si="383"/>
        <v>1</v>
      </c>
      <c r="BR325" s="168" t="str">
        <f t="shared" si="383"/>
        <v>0</v>
      </c>
      <c r="BS325" s="169" t="str">
        <f t="shared" si="383"/>
        <v>1</v>
      </c>
      <c r="BT325" s="302" t="str">
        <f t="shared" si="384"/>
        <v>1</v>
      </c>
      <c r="BU325" s="302" t="str">
        <f t="shared" si="384"/>
        <v>1</v>
      </c>
      <c r="BV325" s="302" t="str">
        <f t="shared" si="384"/>
        <v>1</v>
      </c>
      <c r="BW325" s="303" t="str">
        <f t="shared" si="384"/>
        <v>1</v>
      </c>
      <c r="BX325" s="302" t="str">
        <f t="shared" si="384"/>
        <v>0</v>
      </c>
      <c r="BY325" s="302" t="str">
        <f t="shared" si="384"/>
        <v>0</v>
      </c>
      <c r="BZ325" s="302" t="str">
        <f t="shared" si="384"/>
        <v>1</v>
      </c>
      <c r="CA325" s="303" t="str">
        <f t="shared" si="384"/>
        <v>1</v>
      </c>
      <c r="CB325" s="164" t="str">
        <f t="shared" si="385"/>
        <v>0</v>
      </c>
      <c r="CC325" s="289" t="str">
        <f t="shared" si="385"/>
        <v>1</v>
      </c>
      <c r="CD325" s="340" t="str">
        <f t="shared" si="385"/>
        <v>0</v>
      </c>
      <c r="CE325" s="341" t="str">
        <f t="shared" si="385"/>
        <v>0</v>
      </c>
      <c r="CF325" s="340" t="str">
        <f t="shared" si="385"/>
        <v>0</v>
      </c>
      <c r="CG325" s="340" t="str">
        <f t="shared" si="385"/>
        <v>0</v>
      </c>
      <c r="CH325" s="340" t="str">
        <f t="shared" si="385"/>
        <v>0</v>
      </c>
      <c r="CI325" s="341" t="str">
        <f t="shared" si="385"/>
        <v>0</v>
      </c>
      <c r="CL325" s="32" t="str">
        <f t="shared" si="353"/>
        <v>9C1B</v>
      </c>
      <c r="CM325" s="285">
        <f t="shared" si="386"/>
        <v>325</v>
      </c>
      <c r="CN325" s="285">
        <f t="shared" si="387"/>
        <v>335</v>
      </c>
      <c r="CO325" s="142">
        <f t="shared" si="388"/>
        <v>60.9</v>
      </c>
      <c r="CP325" s="142">
        <f t="shared" si="389"/>
        <v>16.055555555555557</v>
      </c>
      <c r="CQ325" s="154">
        <f t="shared" si="354"/>
        <v>6</v>
      </c>
      <c r="CS325" s="170">
        <f t="shared" si="390"/>
        <v>9</v>
      </c>
      <c r="CT325" s="23">
        <f t="shared" si="391"/>
        <v>12</v>
      </c>
      <c r="CU325" s="171">
        <f t="shared" si="392"/>
        <v>1</v>
      </c>
      <c r="CV325" s="23">
        <f t="shared" si="393"/>
        <v>11</v>
      </c>
      <c r="CW325" s="172">
        <f t="shared" si="394"/>
        <v>0</v>
      </c>
      <c r="CX325" s="24">
        <f t="shared" si="395"/>
        <v>12</v>
      </c>
      <c r="CY325" s="267">
        <f t="shared" si="396"/>
        <v>4</v>
      </c>
      <c r="CZ325" s="268">
        <f t="shared" si="397"/>
        <v>5</v>
      </c>
      <c r="DA325" s="267">
        <f t="shared" si="398"/>
        <v>0</v>
      </c>
      <c r="DB325" s="268">
        <f t="shared" si="399"/>
        <v>1</v>
      </c>
      <c r="DC325" s="173">
        <f t="shared" si="400"/>
        <v>14</v>
      </c>
      <c r="DD325" s="26">
        <f t="shared" si="401"/>
        <v>5</v>
      </c>
      <c r="DE325" s="173">
        <f t="shared" si="402"/>
        <v>0</v>
      </c>
      <c r="DF325" s="26">
        <f t="shared" si="403"/>
        <v>5</v>
      </c>
      <c r="DG325" s="326">
        <f t="shared" si="404"/>
        <v>15</v>
      </c>
      <c r="DH325" s="327">
        <f t="shared" si="405"/>
        <v>3</v>
      </c>
      <c r="DI325" s="172">
        <f t="shared" si="406"/>
        <v>4</v>
      </c>
      <c r="DJ325" s="24">
        <f t="shared" si="407"/>
        <v>0</v>
      </c>
      <c r="DK325" s="172"/>
      <c r="DL325" s="19">
        <f t="shared" si="408"/>
        <v>156</v>
      </c>
      <c r="DM325" s="19">
        <f t="shared" si="409"/>
        <v>27</v>
      </c>
      <c r="DN325" s="174">
        <f t="shared" si="410"/>
        <v>12</v>
      </c>
      <c r="DO325" s="278">
        <f t="shared" si="411"/>
        <v>69</v>
      </c>
      <c r="DP325" s="278">
        <f t="shared" si="412"/>
        <v>1</v>
      </c>
      <c r="DQ325" s="20">
        <f t="shared" si="413"/>
        <v>229</v>
      </c>
      <c r="DR325" s="20">
        <f t="shared" si="414"/>
        <v>5</v>
      </c>
      <c r="DS325" s="337">
        <f t="shared" si="415"/>
        <v>243</v>
      </c>
      <c r="DT325" s="174">
        <f t="shared" si="416"/>
        <v>64</v>
      </c>
      <c r="DU325" s="172">
        <f t="shared" si="417"/>
        <v>243</v>
      </c>
    </row>
    <row r="326" spans="1:125">
      <c r="A326" s="408" t="s">
        <v>906</v>
      </c>
      <c r="B326" s="408" t="s">
        <v>907</v>
      </c>
      <c r="C326" s="154">
        <f t="shared" si="364"/>
        <v>17</v>
      </c>
      <c r="D326" s="167">
        <f t="shared" si="365"/>
        <v>68</v>
      </c>
      <c r="E326" s="166" t="str">
        <f t="shared" si="366"/>
        <v>9C</v>
      </c>
      <c r="F326" s="367" t="str">
        <f t="shared" si="367"/>
        <v>1B</v>
      </c>
      <c r="G326" s="367" t="str">
        <f t="shared" si="368"/>
        <v>00</v>
      </c>
      <c r="H326" s="367" t="str">
        <f t="shared" si="369"/>
        <v>54</v>
      </c>
      <c r="I326" s="367" t="str">
        <f t="shared" si="370"/>
        <v>01</v>
      </c>
      <c r="J326" s="367" t="str">
        <f t="shared" si="371"/>
        <v>E3</v>
      </c>
      <c r="K326" s="367" t="str">
        <f t="shared" si="372"/>
        <v>05</v>
      </c>
      <c r="L326" s="367" t="str">
        <f t="shared" si="373"/>
        <v>F4</v>
      </c>
      <c r="M326" s="367" t="str">
        <f t="shared" si="374"/>
        <v>4</v>
      </c>
      <c r="N326" s="367" t="str">
        <f t="shared" si="375"/>
        <v/>
      </c>
      <c r="O326" s="156" t="str">
        <f t="shared" si="376"/>
        <v/>
      </c>
      <c r="P326" s="157" t="str">
        <f t="shared" si="377"/>
        <v>1</v>
      </c>
      <c r="Q326" s="158" t="str">
        <f t="shared" si="377"/>
        <v>0</v>
      </c>
      <c r="R326" s="158" t="str">
        <f t="shared" si="377"/>
        <v>0</v>
      </c>
      <c r="S326" s="159" t="str">
        <f t="shared" si="377"/>
        <v>1</v>
      </c>
      <c r="T326" s="158" t="str">
        <f t="shared" si="377"/>
        <v>1</v>
      </c>
      <c r="U326" s="158" t="str">
        <f t="shared" si="377"/>
        <v>1</v>
      </c>
      <c r="V326" s="158" t="str">
        <f t="shared" si="377"/>
        <v>0</v>
      </c>
      <c r="W326" s="159" t="str">
        <f t="shared" si="377"/>
        <v>0</v>
      </c>
      <c r="X326" s="158" t="str">
        <f t="shared" si="378"/>
        <v>0</v>
      </c>
      <c r="Y326" s="158" t="str">
        <f t="shared" si="378"/>
        <v>0</v>
      </c>
      <c r="Z326" s="158" t="str">
        <f t="shared" si="378"/>
        <v>0</v>
      </c>
      <c r="AA326" s="159" t="str">
        <f t="shared" si="378"/>
        <v>1</v>
      </c>
      <c r="AB326" s="161" t="str">
        <f t="shared" si="378"/>
        <v>1</v>
      </c>
      <c r="AC326" s="161" t="str">
        <f t="shared" si="378"/>
        <v>0</v>
      </c>
      <c r="AD326" s="158" t="str">
        <f t="shared" si="378"/>
        <v>1</v>
      </c>
      <c r="AE326" s="159" t="str">
        <f t="shared" si="378"/>
        <v>1</v>
      </c>
      <c r="AF326" s="367" t="str">
        <f t="shared" si="379"/>
        <v>0</v>
      </c>
      <c r="AG326" s="162" t="str">
        <f t="shared" si="379"/>
        <v>0</v>
      </c>
      <c r="AH326" s="163" t="str">
        <f t="shared" si="379"/>
        <v>0</v>
      </c>
      <c r="AI326" s="165" t="str">
        <f t="shared" si="379"/>
        <v>0</v>
      </c>
      <c r="AJ326" s="164" t="str">
        <f t="shared" si="379"/>
        <v>0</v>
      </c>
      <c r="AK326" s="164" t="str">
        <f t="shared" si="379"/>
        <v>0</v>
      </c>
      <c r="AL326" s="289" t="str">
        <f t="shared" si="379"/>
        <v>0</v>
      </c>
      <c r="AM326" s="165" t="str">
        <f t="shared" si="379"/>
        <v>0</v>
      </c>
      <c r="AN326" s="230" t="str">
        <f t="shared" si="380"/>
        <v>0</v>
      </c>
      <c r="AO326" s="230" t="str">
        <f t="shared" si="380"/>
        <v>1</v>
      </c>
      <c r="AP326" s="230" t="str">
        <f t="shared" si="380"/>
        <v>0</v>
      </c>
      <c r="AQ326" s="231" t="str">
        <f t="shared" si="380"/>
        <v>1</v>
      </c>
      <c r="AR326" s="230" t="str">
        <f t="shared" si="380"/>
        <v>0</v>
      </c>
      <c r="AS326" s="230" t="str">
        <f t="shared" si="380"/>
        <v>1</v>
      </c>
      <c r="AT326" s="230" t="str">
        <f t="shared" si="380"/>
        <v>0</v>
      </c>
      <c r="AU326" s="231" t="str">
        <f t="shared" si="380"/>
        <v>0</v>
      </c>
      <c r="AV326" s="230" t="str">
        <f t="shared" si="381"/>
        <v>0</v>
      </c>
      <c r="AW326" s="232" t="str">
        <f t="shared" si="381"/>
        <v>0</v>
      </c>
      <c r="AX326" s="232" t="str">
        <f t="shared" si="381"/>
        <v>0</v>
      </c>
      <c r="AY326" s="233" t="str">
        <f t="shared" si="381"/>
        <v>0</v>
      </c>
      <c r="AZ326" s="232" t="str">
        <f t="shared" si="381"/>
        <v>0</v>
      </c>
      <c r="BA326" s="232" t="str">
        <f t="shared" si="381"/>
        <v>0</v>
      </c>
      <c r="BB326" s="232" t="str">
        <f t="shared" si="381"/>
        <v>0</v>
      </c>
      <c r="BC326" s="233" t="str">
        <f t="shared" si="381"/>
        <v>1</v>
      </c>
      <c r="BD326" s="168" t="str">
        <f t="shared" si="382"/>
        <v>1</v>
      </c>
      <c r="BE326" s="168" t="str">
        <f t="shared" si="382"/>
        <v>1</v>
      </c>
      <c r="BF326" s="168" t="str">
        <f t="shared" si="382"/>
        <v>1</v>
      </c>
      <c r="BG326" s="169" t="str">
        <f t="shared" si="382"/>
        <v>0</v>
      </c>
      <c r="BH326" s="168" t="str">
        <f t="shared" si="382"/>
        <v>0</v>
      </c>
      <c r="BI326" s="168" t="str">
        <f t="shared" si="382"/>
        <v>0</v>
      </c>
      <c r="BJ326" s="168" t="str">
        <f t="shared" si="382"/>
        <v>1</v>
      </c>
      <c r="BK326" s="169" t="str">
        <f t="shared" si="382"/>
        <v>1</v>
      </c>
      <c r="BL326" s="168" t="str">
        <f t="shared" si="383"/>
        <v>0</v>
      </c>
      <c r="BM326" s="168" t="str">
        <f t="shared" si="383"/>
        <v>0</v>
      </c>
      <c r="BN326" s="168" t="str">
        <f t="shared" si="383"/>
        <v>0</v>
      </c>
      <c r="BO326" s="169" t="str">
        <f t="shared" si="383"/>
        <v>0</v>
      </c>
      <c r="BP326" s="168" t="str">
        <f t="shared" si="383"/>
        <v>0</v>
      </c>
      <c r="BQ326" s="168" t="str">
        <f t="shared" si="383"/>
        <v>1</v>
      </c>
      <c r="BR326" s="168" t="str">
        <f t="shared" si="383"/>
        <v>0</v>
      </c>
      <c r="BS326" s="169" t="str">
        <f t="shared" si="383"/>
        <v>1</v>
      </c>
      <c r="BT326" s="302" t="str">
        <f t="shared" si="384"/>
        <v>1</v>
      </c>
      <c r="BU326" s="302" t="str">
        <f t="shared" si="384"/>
        <v>1</v>
      </c>
      <c r="BV326" s="302" t="str">
        <f t="shared" si="384"/>
        <v>1</v>
      </c>
      <c r="BW326" s="303" t="str">
        <f t="shared" si="384"/>
        <v>1</v>
      </c>
      <c r="BX326" s="302" t="str">
        <f t="shared" si="384"/>
        <v>0</v>
      </c>
      <c r="BY326" s="302" t="str">
        <f t="shared" si="384"/>
        <v>1</v>
      </c>
      <c r="BZ326" s="302" t="str">
        <f t="shared" si="384"/>
        <v>0</v>
      </c>
      <c r="CA326" s="303" t="str">
        <f t="shared" si="384"/>
        <v>0</v>
      </c>
      <c r="CB326" s="164" t="str">
        <f t="shared" si="385"/>
        <v>0</v>
      </c>
      <c r="CC326" s="289" t="str">
        <f t="shared" si="385"/>
        <v>1</v>
      </c>
      <c r="CD326" s="340" t="str">
        <f t="shared" si="385"/>
        <v>0</v>
      </c>
      <c r="CE326" s="341" t="str">
        <f t="shared" si="385"/>
        <v>0</v>
      </c>
      <c r="CF326" s="340" t="str">
        <f t="shared" si="385"/>
        <v>0</v>
      </c>
      <c r="CG326" s="340" t="str">
        <f t="shared" si="385"/>
        <v>0</v>
      </c>
      <c r="CH326" s="340" t="str">
        <f t="shared" si="385"/>
        <v>0</v>
      </c>
      <c r="CI326" s="341" t="str">
        <f t="shared" si="385"/>
        <v>0</v>
      </c>
      <c r="CL326" s="32" t="str">
        <f t="shared" si="353"/>
        <v>9C1B</v>
      </c>
      <c r="CM326" s="285">
        <f t="shared" si="386"/>
        <v>340</v>
      </c>
      <c r="CN326" s="285">
        <f t="shared" si="387"/>
        <v>350</v>
      </c>
      <c r="CO326" s="142">
        <f t="shared" si="388"/>
        <v>60.7</v>
      </c>
      <c r="CP326" s="142">
        <f t="shared" si="389"/>
        <v>15.944444444444445</v>
      </c>
      <c r="CQ326" s="154">
        <f t="shared" si="354"/>
        <v>0</v>
      </c>
      <c r="CS326" s="170">
        <f t="shared" si="390"/>
        <v>9</v>
      </c>
      <c r="CT326" s="23">
        <f t="shared" si="391"/>
        <v>12</v>
      </c>
      <c r="CU326" s="171">
        <f t="shared" si="392"/>
        <v>1</v>
      </c>
      <c r="CV326" s="23">
        <f t="shared" si="393"/>
        <v>11</v>
      </c>
      <c r="CW326" s="172">
        <f t="shared" si="394"/>
        <v>0</v>
      </c>
      <c r="CX326" s="24">
        <f t="shared" si="395"/>
        <v>0</v>
      </c>
      <c r="CY326" s="267">
        <f t="shared" si="396"/>
        <v>5</v>
      </c>
      <c r="CZ326" s="268">
        <f t="shared" si="397"/>
        <v>4</v>
      </c>
      <c r="DA326" s="267">
        <f t="shared" si="398"/>
        <v>0</v>
      </c>
      <c r="DB326" s="268">
        <f t="shared" si="399"/>
        <v>1</v>
      </c>
      <c r="DC326" s="173">
        <f t="shared" si="400"/>
        <v>14</v>
      </c>
      <c r="DD326" s="26">
        <f t="shared" si="401"/>
        <v>3</v>
      </c>
      <c r="DE326" s="173">
        <f t="shared" si="402"/>
        <v>0</v>
      </c>
      <c r="DF326" s="26">
        <f t="shared" si="403"/>
        <v>5</v>
      </c>
      <c r="DG326" s="326">
        <f t="shared" si="404"/>
        <v>15</v>
      </c>
      <c r="DH326" s="327">
        <f t="shared" si="405"/>
        <v>4</v>
      </c>
      <c r="DI326" s="172">
        <f t="shared" si="406"/>
        <v>4</v>
      </c>
      <c r="DJ326" s="24">
        <f t="shared" si="407"/>
        <v>0</v>
      </c>
      <c r="DK326" s="172"/>
      <c r="DL326" s="19">
        <f t="shared" si="408"/>
        <v>156</v>
      </c>
      <c r="DM326" s="19">
        <f t="shared" si="409"/>
        <v>27</v>
      </c>
      <c r="DN326" s="174">
        <f t="shared" si="410"/>
        <v>0</v>
      </c>
      <c r="DO326" s="278">
        <f t="shared" si="411"/>
        <v>84</v>
      </c>
      <c r="DP326" s="278">
        <f t="shared" si="412"/>
        <v>1</v>
      </c>
      <c r="DQ326" s="20">
        <f t="shared" si="413"/>
        <v>227</v>
      </c>
      <c r="DR326" s="20">
        <f t="shared" si="414"/>
        <v>5</v>
      </c>
      <c r="DS326" s="337">
        <f t="shared" si="415"/>
        <v>244</v>
      </c>
      <c r="DT326" s="174">
        <f t="shared" si="416"/>
        <v>64</v>
      </c>
      <c r="DU326" s="172">
        <f t="shared" si="417"/>
        <v>244</v>
      </c>
    </row>
    <row r="327" spans="1:125">
      <c r="A327" s="408" t="s">
        <v>908</v>
      </c>
      <c r="B327" s="408" t="s">
        <v>909</v>
      </c>
      <c r="C327" s="154">
        <f t="shared" si="364"/>
        <v>17</v>
      </c>
      <c r="D327" s="167">
        <f t="shared" si="365"/>
        <v>68</v>
      </c>
      <c r="E327" s="166" t="str">
        <f t="shared" si="366"/>
        <v>9C</v>
      </c>
      <c r="F327" s="367" t="str">
        <f t="shared" si="367"/>
        <v>1B</v>
      </c>
      <c r="G327" s="367" t="str">
        <f t="shared" si="368"/>
        <v>02</v>
      </c>
      <c r="H327" s="367" t="str">
        <f t="shared" si="369"/>
        <v>5C</v>
      </c>
      <c r="I327" s="367" t="str">
        <f t="shared" si="370"/>
        <v>01</v>
      </c>
      <c r="J327" s="367" t="str">
        <f t="shared" si="371"/>
        <v>E2</v>
      </c>
      <c r="K327" s="367" t="str">
        <f t="shared" si="372"/>
        <v>05</v>
      </c>
      <c r="L327" s="367" t="str">
        <f t="shared" si="373"/>
        <v>FD</v>
      </c>
      <c r="M327" s="367" t="str">
        <f t="shared" si="374"/>
        <v>4</v>
      </c>
      <c r="N327" s="367" t="str">
        <f t="shared" si="375"/>
        <v/>
      </c>
      <c r="O327" s="156" t="str">
        <f t="shared" si="376"/>
        <v/>
      </c>
      <c r="P327" s="157" t="str">
        <f t="shared" si="377"/>
        <v>1</v>
      </c>
      <c r="Q327" s="158" t="str">
        <f t="shared" si="377"/>
        <v>0</v>
      </c>
      <c r="R327" s="158" t="str">
        <f t="shared" si="377"/>
        <v>0</v>
      </c>
      <c r="S327" s="159" t="str">
        <f t="shared" si="377"/>
        <v>1</v>
      </c>
      <c r="T327" s="158" t="str">
        <f t="shared" si="377"/>
        <v>1</v>
      </c>
      <c r="U327" s="158" t="str">
        <f t="shared" si="377"/>
        <v>1</v>
      </c>
      <c r="V327" s="158" t="str">
        <f t="shared" si="377"/>
        <v>0</v>
      </c>
      <c r="W327" s="159" t="str">
        <f t="shared" si="377"/>
        <v>0</v>
      </c>
      <c r="X327" s="158" t="str">
        <f t="shared" si="378"/>
        <v>0</v>
      </c>
      <c r="Y327" s="158" t="str">
        <f t="shared" si="378"/>
        <v>0</v>
      </c>
      <c r="Z327" s="158" t="str">
        <f t="shared" si="378"/>
        <v>0</v>
      </c>
      <c r="AA327" s="159" t="str">
        <f t="shared" si="378"/>
        <v>1</v>
      </c>
      <c r="AB327" s="161" t="str">
        <f t="shared" si="378"/>
        <v>1</v>
      </c>
      <c r="AC327" s="161" t="str">
        <f t="shared" si="378"/>
        <v>0</v>
      </c>
      <c r="AD327" s="158" t="str">
        <f t="shared" si="378"/>
        <v>1</v>
      </c>
      <c r="AE327" s="159" t="str">
        <f t="shared" si="378"/>
        <v>1</v>
      </c>
      <c r="AF327" s="367" t="str">
        <f t="shared" si="379"/>
        <v>0</v>
      </c>
      <c r="AG327" s="162" t="str">
        <f t="shared" si="379"/>
        <v>0</v>
      </c>
      <c r="AH327" s="163" t="str">
        <f t="shared" si="379"/>
        <v>0</v>
      </c>
      <c r="AI327" s="165" t="str">
        <f t="shared" si="379"/>
        <v>0</v>
      </c>
      <c r="AJ327" s="164" t="str">
        <f t="shared" si="379"/>
        <v>0</v>
      </c>
      <c r="AK327" s="164" t="str">
        <f t="shared" si="379"/>
        <v>0</v>
      </c>
      <c r="AL327" s="289" t="str">
        <f t="shared" si="379"/>
        <v>1</v>
      </c>
      <c r="AM327" s="165" t="str">
        <f t="shared" si="379"/>
        <v>0</v>
      </c>
      <c r="AN327" s="230" t="str">
        <f t="shared" si="380"/>
        <v>0</v>
      </c>
      <c r="AO327" s="230" t="str">
        <f t="shared" si="380"/>
        <v>1</v>
      </c>
      <c r="AP327" s="230" t="str">
        <f t="shared" si="380"/>
        <v>0</v>
      </c>
      <c r="AQ327" s="231" t="str">
        <f t="shared" si="380"/>
        <v>1</v>
      </c>
      <c r="AR327" s="230" t="str">
        <f t="shared" si="380"/>
        <v>1</v>
      </c>
      <c r="AS327" s="230" t="str">
        <f t="shared" si="380"/>
        <v>1</v>
      </c>
      <c r="AT327" s="230" t="str">
        <f t="shared" si="380"/>
        <v>0</v>
      </c>
      <c r="AU327" s="231" t="str">
        <f t="shared" si="380"/>
        <v>0</v>
      </c>
      <c r="AV327" s="230" t="str">
        <f t="shared" si="381"/>
        <v>0</v>
      </c>
      <c r="AW327" s="232" t="str">
        <f t="shared" si="381"/>
        <v>0</v>
      </c>
      <c r="AX327" s="232" t="str">
        <f t="shared" si="381"/>
        <v>0</v>
      </c>
      <c r="AY327" s="233" t="str">
        <f t="shared" si="381"/>
        <v>0</v>
      </c>
      <c r="AZ327" s="232" t="str">
        <f t="shared" si="381"/>
        <v>0</v>
      </c>
      <c r="BA327" s="232" t="str">
        <f t="shared" si="381"/>
        <v>0</v>
      </c>
      <c r="BB327" s="232" t="str">
        <f t="shared" si="381"/>
        <v>0</v>
      </c>
      <c r="BC327" s="233" t="str">
        <f t="shared" si="381"/>
        <v>1</v>
      </c>
      <c r="BD327" s="168" t="str">
        <f t="shared" si="382"/>
        <v>1</v>
      </c>
      <c r="BE327" s="168" t="str">
        <f t="shared" si="382"/>
        <v>1</v>
      </c>
      <c r="BF327" s="168" t="str">
        <f t="shared" si="382"/>
        <v>1</v>
      </c>
      <c r="BG327" s="169" t="str">
        <f t="shared" si="382"/>
        <v>0</v>
      </c>
      <c r="BH327" s="168" t="str">
        <f t="shared" si="382"/>
        <v>0</v>
      </c>
      <c r="BI327" s="168" t="str">
        <f t="shared" si="382"/>
        <v>0</v>
      </c>
      <c r="BJ327" s="168" t="str">
        <f t="shared" si="382"/>
        <v>1</v>
      </c>
      <c r="BK327" s="169" t="str">
        <f t="shared" si="382"/>
        <v>0</v>
      </c>
      <c r="BL327" s="168" t="str">
        <f t="shared" si="383"/>
        <v>0</v>
      </c>
      <c r="BM327" s="168" t="str">
        <f t="shared" si="383"/>
        <v>0</v>
      </c>
      <c r="BN327" s="168" t="str">
        <f t="shared" si="383"/>
        <v>0</v>
      </c>
      <c r="BO327" s="169" t="str">
        <f t="shared" si="383"/>
        <v>0</v>
      </c>
      <c r="BP327" s="168" t="str">
        <f t="shared" si="383"/>
        <v>0</v>
      </c>
      <c r="BQ327" s="168" t="str">
        <f t="shared" si="383"/>
        <v>1</v>
      </c>
      <c r="BR327" s="168" t="str">
        <f t="shared" si="383"/>
        <v>0</v>
      </c>
      <c r="BS327" s="169" t="str">
        <f t="shared" si="383"/>
        <v>1</v>
      </c>
      <c r="BT327" s="302" t="str">
        <f t="shared" si="384"/>
        <v>1</v>
      </c>
      <c r="BU327" s="302" t="str">
        <f t="shared" si="384"/>
        <v>1</v>
      </c>
      <c r="BV327" s="302" t="str">
        <f t="shared" si="384"/>
        <v>1</v>
      </c>
      <c r="BW327" s="303" t="str">
        <f t="shared" si="384"/>
        <v>1</v>
      </c>
      <c r="BX327" s="302" t="str">
        <f t="shared" si="384"/>
        <v>1</v>
      </c>
      <c r="BY327" s="302" t="str">
        <f t="shared" si="384"/>
        <v>1</v>
      </c>
      <c r="BZ327" s="302" t="str">
        <f t="shared" si="384"/>
        <v>0</v>
      </c>
      <c r="CA327" s="303" t="str">
        <f t="shared" si="384"/>
        <v>1</v>
      </c>
      <c r="CB327" s="164" t="str">
        <f t="shared" si="385"/>
        <v>0</v>
      </c>
      <c r="CC327" s="289" t="str">
        <f t="shared" si="385"/>
        <v>1</v>
      </c>
      <c r="CD327" s="340" t="str">
        <f t="shared" si="385"/>
        <v>0</v>
      </c>
      <c r="CE327" s="341" t="str">
        <f t="shared" si="385"/>
        <v>0</v>
      </c>
      <c r="CF327" s="340" t="str">
        <f t="shared" si="385"/>
        <v>0</v>
      </c>
      <c r="CG327" s="340" t="str">
        <f t="shared" si="385"/>
        <v>0</v>
      </c>
      <c r="CH327" s="340" t="str">
        <f t="shared" si="385"/>
        <v>0</v>
      </c>
      <c r="CI327" s="341" t="str">
        <f t="shared" si="385"/>
        <v>0</v>
      </c>
      <c r="CL327" s="32" t="str">
        <f t="shared" si="353"/>
        <v>9C1B</v>
      </c>
      <c r="CM327" s="285">
        <f t="shared" si="386"/>
        <v>348</v>
      </c>
      <c r="CN327" s="285">
        <f t="shared" si="387"/>
        <v>358</v>
      </c>
      <c r="CO327" s="142">
        <f t="shared" si="388"/>
        <v>60.6</v>
      </c>
      <c r="CP327" s="142">
        <f t="shared" si="389"/>
        <v>15.888888888888889</v>
      </c>
      <c r="CQ327" s="154">
        <f t="shared" si="354"/>
        <v>1</v>
      </c>
      <c r="CS327" s="170">
        <f t="shared" si="390"/>
        <v>9</v>
      </c>
      <c r="CT327" s="23">
        <f t="shared" si="391"/>
        <v>12</v>
      </c>
      <c r="CU327" s="171">
        <f t="shared" si="392"/>
        <v>1</v>
      </c>
      <c r="CV327" s="23">
        <f t="shared" si="393"/>
        <v>11</v>
      </c>
      <c r="CW327" s="172">
        <f t="shared" si="394"/>
        <v>0</v>
      </c>
      <c r="CX327" s="24">
        <f t="shared" si="395"/>
        <v>2</v>
      </c>
      <c r="CY327" s="267">
        <f t="shared" si="396"/>
        <v>5</v>
      </c>
      <c r="CZ327" s="268">
        <f t="shared" si="397"/>
        <v>12</v>
      </c>
      <c r="DA327" s="267">
        <f t="shared" si="398"/>
        <v>0</v>
      </c>
      <c r="DB327" s="268">
        <f t="shared" si="399"/>
        <v>1</v>
      </c>
      <c r="DC327" s="173">
        <f t="shared" si="400"/>
        <v>14</v>
      </c>
      <c r="DD327" s="26">
        <f t="shared" si="401"/>
        <v>2</v>
      </c>
      <c r="DE327" s="173">
        <f t="shared" si="402"/>
        <v>0</v>
      </c>
      <c r="DF327" s="26">
        <f t="shared" si="403"/>
        <v>5</v>
      </c>
      <c r="DG327" s="326">
        <f t="shared" si="404"/>
        <v>15</v>
      </c>
      <c r="DH327" s="327">
        <f t="shared" si="405"/>
        <v>13</v>
      </c>
      <c r="DI327" s="172">
        <f t="shared" si="406"/>
        <v>4</v>
      </c>
      <c r="DJ327" s="24">
        <f t="shared" si="407"/>
        <v>0</v>
      </c>
      <c r="DK327" s="172"/>
      <c r="DL327" s="19">
        <f t="shared" si="408"/>
        <v>156</v>
      </c>
      <c r="DM327" s="19">
        <f t="shared" si="409"/>
        <v>27</v>
      </c>
      <c r="DN327" s="174">
        <f t="shared" si="410"/>
        <v>2</v>
      </c>
      <c r="DO327" s="278">
        <f t="shared" si="411"/>
        <v>92</v>
      </c>
      <c r="DP327" s="278">
        <f t="shared" si="412"/>
        <v>1</v>
      </c>
      <c r="DQ327" s="20">
        <f t="shared" si="413"/>
        <v>226</v>
      </c>
      <c r="DR327" s="20">
        <f t="shared" si="414"/>
        <v>5</v>
      </c>
      <c r="DS327" s="337">
        <f t="shared" si="415"/>
        <v>253</v>
      </c>
      <c r="DT327" s="174">
        <f t="shared" si="416"/>
        <v>64</v>
      </c>
      <c r="DU327" s="172">
        <f t="shared" si="417"/>
        <v>253</v>
      </c>
    </row>
    <row r="328" spans="1:125">
      <c r="A328" s="408" t="s">
        <v>910</v>
      </c>
      <c r="B328" s="408" t="s">
        <v>911</v>
      </c>
      <c r="C328" s="154">
        <f t="shared" si="364"/>
        <v>17</v>
      </c>
      <c r="D328" s="167">
        <f t="shared" si="365"/>
        <v>68</v>
      </c>
      <c r="E328" s="166" t="str">
        <f t="shared" si="366"/>
        <v>9C</v>
      </c>
      <c r="F328" s="367" t="str">
        <f t="shared" si="367"/>
        <v>1B</v>
      </c>
      <c r="G328" s="367" t="str">
        <f t="shared" si="368"/>
        <v>04</v>
      </c>
      <c r="H328" s="367" t="str">
        <f t="shared" si="369"/>
        <v>64</v>
      </c>
      <c r="I328" s="367" t="str">
        <f t="shared" si="370"/>
        <v>01</v>
      </c>
      <c r="J328" s="367" t="str">
        <f t="shared" si="371"/>
        <v>E0</v>
      </c>
      <c r="K328" s="367" t="str">
        <f t="shared" si="372"/>
        <v>05</v>
      </c>
      <c r="L328" s="367" t="str">
        <f t="shared" si="373"/>
        <v>05</v>
      </c>
      <c r="M328" s="367" t="str">
        <f t="shared" si="374"/>
        <v>4</v>
      </c>
      <c r="N328" s="367" t="str">
        <f t="shared" si="375"/>
        <v/>
      </c>
      <c r="O328" s="156" t="str">
        <f t="shared" si="376"/>
        <v/>
      </c>
      <c r="P328" s="157" t="str">
        <f t="shared" si="377"/>
        <v>1</v>
      </c>
      <c r="Q328" s="158" t="str">
        <f t="shared" si="377"/>
        <v>0</v>
      </c>
      <c r="R328" s="158" t="str">
        <f t="shared" si="377"/>
        <v>0</v>
      </c>
      <c r="S328" s="159" t="str">
        <f t="shared" si="377"/>
        <v>1</v>
      </c>
      <c r="T328" s="158" t="str">
        <f t="shared" si="377"/>
        <v>1</v>
      </c>
      <c r="U328" s="158" t="str">
        <f t="shared" si="377"/>
        <v>1</v>
      </c>
      <c r="V328" s="158" t="str">
        <f t="shared" si="377"/>
        <v>0</v>
      </c>
      <c r="W328" s="159" t="str">
        <f t="shared" si="377"/>
        <v>0</v>
      </c>
      <c r="X328" s="158" t="str">
        <f t="shared" si="378"/>
        <v>0</v>
      </c>
      <c r="Y328" s="158" t="str">
        <f t="shared" si="378"/>
        <v>0</v>
      </c>
      <c r="Z328" s="158" t="str">
        <f t="shared" si="378"/>
        <v>0</v>
      </c>
      <c r="AA328" s="159" t="str">
        <f t="shared" si="378"/>
        <v>1</v>
      </c>
      <c r="AB328" s="161" t="str">
        <f t="shared" si="378"/>
        <v>1</v>
      </c>
      <c r="AC328" s="161" t="str">
        <f t="shared" si="378"/>
        <v>0</v>
      </c>
      <c r="AD328" s="158" t="str">
        <f t="shared" si="378"/>
        <v>1</v>
      </c>
      <c r="AE328" s="159" t="str">
        <f t="shared" si="378"/>
        <v>1</v>
      </c>
      <c r="AF328" s="367" t="str">
        <f t="shared" si="379"/>
        <v>0</v>
      </c>
      <c r="AG328" s="162" t="str">
        <f t="shared" si="379"/>
        <v>0</v>
      </c>
      <c r="AH328" s="163" t="str">
        <f t="shared" si="379"/>
        <v>0</v>
      </c>
      <c r="AI328" s="165" t="str">
        <f t="shared" si="379"/>
        <v>0</v>
      </c>
      <c r="AJ328" s="164" t="str">
        <f t="shared" si="379"/>
        <v>0</v>
      </c>
      <c r="AK328" s="164" t="str">
        <f t="shared" si="379"/>
        <v>1</v>
      </c>
      <c r="AL328" s="289" t="str">
        <f t="shared" si="379"/>
        <v>0</v>
      </c>
      <c r="AM328" s="165" t="str">
        <f t="shared" si="379"/>
        <v>0</v>
      </c>
      <c r="AN328" s="230" t="str">
        <f t="shared" si="380"/>
        <v>0</v>
      </c>
      <c r="AO328" s="230" t="str">
        <f t="shared" si="380"/>
        <v>1</v>
      </c>
      <c r="AP328" s="230" t="str">
        <f t="shared" si="380"/>
        <v>1</v>
      </c>
      <c r="AQ328" s="231" t="str">
        <f t="shared" si="380"/>
        <v>0</v>
      </c>
      <c r="AR328" s="230" t="str">
        <f t="shared" si="380"/>
        <v>0</v>
      </c>
      <c r="AS328" s="230" t="str">
        <f t="shared" si="380"/>
        <v>1</v>
      </c>
      <c r="AT328" s="230" t="str">
        <f t="shared" si="380"/>
        <v>0</v>
      </c>
      <c r="AU328" s="231" t="str">
        <f t="shared" si="380"/>
        <v>0</v>
      </c>
      <c r="AV328" s="230" t="str">
        <f t="shared" si="381"/>
        <v>0</v>
      </c>
      <c r="AW328" s="232" t="str">
        <f t="shared" si="381"/>
        <v>0</v>
      </c>
      <c r="AX328" s="232" t="str">
        <f t="shared" si="381"/>
        <v>0</v>
      </c>
      <c r="AY328" s="233" t="str">
        <f t="shared" si="381"/>
        <v>0</v>
      </c>
      <c r="AZ328" s="232" t="str">
        <f t="shared" si="381"/>
        <v>0</v>
      </c>
      <c r="BA328" s="232" t="str">
        <f t="shared" si="381"/>
        <v>0</v>
      </c>
      <c r="BB328" s="232" t="str">
        <f t="shared" si="381"/>
        <v>0</v>
      </c>
      <c r="BC328" s="233" t="str">
        <f t="shared" si="381"/>
        <v>1</v>
      </c>
      <c r="BD328" s="168" t="str">
        <f t="shared" si="382"/>
        <v>1</v>
      </c>
      <c r="BE328" s="168" t="str">
        <f t="shared" si="382"/>
        <v>1</v>
      </c>
      <c r="BF328" s="168" t="str">
        <f t="shared" si="382"/>
        <v>1</v>
      </c>
      <c r="BG328" s="169" t="str">
        <f t="shared" si="382"/>
        <v>0</v>
      </c>
      <c r="BH328" s="168" t="str">
        <f t="shared" si="382"/>
        <v>0</v>
      </c>
      <c r="BI328" s="168" t="str">
        <f t="shared" si="382"/>
        <v>0</v>
      </c>
      <c r="BJ328" s="168" t="str">
        <f t="shared" si="382"/>
        <v>0</v>
      </c>
      <c r="BK328" s="169" t="str">
        <f t="shared" si="382"/>
        <v>0</v>
      </c>
      <c r="BL328" s="168" t="str">
        <f t="shared" si="383"/>
        <v>0</v>
      </c>
      <c r="BM328" s="168" t="str">
        <f t="shared" si="383"/>
        <v>0</v>
      </c>
      <c r="BN328" s="168" t="str">
        <f t="shared" si="383"/>
        <v>0</v>
      </c>
      <c r="BO328" s="169" t="str">
        <f t="shared" si="383"/>
        <v>0</v>
      </c>
      <c r="BP328" s="168" t="str">
        <f t="shared" si="383"/>
        <v>0</v>
      </c>
      <c r="BQ328" s="168" t="str">
        <f t="shared" si="383"/>
        <v>1</v>
      </c>
      <c r="BR328" s="168" t="str">
        <f t="shared" si="383"/>
        <v>0</v>
      </c>
      <c r="BS328" s="169" t="str">
        <f t="shared" si="383"/>
        <v>1</v>
      </c>
      <c r="BT328" s="302" t="str">
        <f t="shared" si="384"/>
        <v>0</v>
      </c>
      <c r="BU328" s="302" t="str">
        <f t="shared" si="384"/>
        <v>0</v>
      </c>
      <c r="BV328" s="302" t="str">
        <f t="shared" si="384"/>
        <v>0</v>
      </c>
      <c r="BW328" s="303" t="str">
        <f t="shared" si="384"/>
        <v>0</v>
      </c>
      <c r="BX328" s="302" t="str">
        <f t="shared" si="384"/>
        <v>0</v>
      </c>
      <c r="BY328" s="302" t="str">
        <f t="shared" si="384"/>
        <v>1</v>
      </c>
      <c r="BZ328" s="302" t="str">
        <f t="shared" si="384"/>
        <v>0</v>
      </c>
      <c r="CA328" s="303" t="str">
        <f t="shared" si="384"/>
        <v>1</v>
      </c>
      <c r="CB328" s="164" t="str">
        <f t="shared" si="385"/>
        <v>0</v>
      </c>
      <c r="CC328" s="289" t="str">
        <f t="shared" si="385"/>
        <v>1</v>
      </c>
      <c r="CD328" s="340" t="str">
        <f t="shared" si="385"/>
        <v>0</v>
      </c>
      <c r="CE328" s="341" t="str">
        <f t="shared" si="385"/>
        <v>0</v>
      </c>
      <c r="CF328" s="340" t="str">
        <f t="shared" si="385"/>
        <v>0</v>
      </c>
      <c r="CG328" s="340" t="str">
        <f t="shared" si="385"/>
        <v>0</v>
      </c>
      <c r="CH328" s="340" t="str">
        <f t="shared" si="385"/>
        <v>0</v>
      </c>
      <c r="CI328" s="341" t="str">
        <f t="shared" si="385"/>
        <v>0</v>
      </c>
      <c r="CL328" s="32" t="str">
        <f t="shared" si="353"/>
        <v>9C1B</v>
      </c>
      <c r="CM328" s="285">
        <f t="shared" si="386"/>
        <v>356</v>
      </c>
      <c r="CN328" s="285">
        <f t="shared" si="387"/>
        <v>366</v>
      </c>
      <c r="CO328" s="142">
        <f t="shared" si="388"/>
        <v>60.4</v>
      </c>
      <c r="CP328" s="142">
        <f t="shared" si="389"/>
        <v>15.777777777777779</v>
      </c>
      <c r="CQ328" s="154">
        <f t="shared" si="354"/>
        <v>2</v>
      </c>
      <c r="CS328" s="170">
        <f t="shared" si="390"/>
        <v>9</v>
      </c>
      <c r="CT328" s="23">
        <f t="shared" si="391"/>
        <v>12</v>
      </c>
      <c r="CU328" s="171">
        <f t="shared" si="392"/>
        <v>1</v>
      </c>
      <c r="CV328" s="23">
        <f t="shared" si="393"/>
        <v>11</v>
      </c>
      <c r="CW328" s="172">
        <f t="shared" si="394"/>
        <v>0</v>
      </c>
      <c r="CX328" s="24">
        <f t="shared" si="395"/>
        <v>4</v>
      </c>
      <c r="CY328" s="267">
        <f t="shared" si="396"/>
        <v>6</v>
      </c>
      <c r="CZ328" s="268">
        <f t="shared" si="397"/>
        <v>4</v>
      </c>
      <c r="DA328" s="267">
        <f t="shared" si="398"/>
        <v>0</v>
      </c>
      <c r="DB328" s="268">
        <f t="shared" si="399"/>
        <v>1</v>
      </c>
      <c r="DC328" s="173">
        <f t="shared" si="400"/>
        <v>14</v>
      </c>
      <c r="DD328" s="26">
        <f t="shared" si="401"/>
        <v>0</v>
      </c>
      <c r="DE328" s="173">
        <f t="shared" si="402"/>
        <v>0</v>
      </c>
      <c r="DF328" s="26">
        <f t="shared" si="403"/>
        <v>5</v>
      </c>
      <c r="DG328" s="326">
        <f t="shared" si="404"/>
        <v>0</v>
      </c>
      <c r="DH328" s="327">
        <f t="shared" si="405"/>
        <v>5</v>
      </c>
      <c r="DI328" s="172">
        <f t="shared" si="406"/>
        <v>4</v>
      </c>
      <c r="DJ328" s="24">
        <f t="shared" si="407"/>
        <v>0</v>
      </c>
      <c r="DK328" s="172"/>
      <c r="DL328" s="19">
        <f t="shared" si="408"/>
        <v>156</v>
      </c>
      <c r="DM328" s="19">
        <f t="shared" si="409"/>
        <v>27</v>
      </c>
      <c r="DN328" s="174">
        <f t="shared" si="410"/>
        <v>4</v>
      </c>
      <c r="DO328" s="278">
        <f t="shared" si="411"/>
        <v>100</v>
      </c>
      <c r="DP328" s="278">
        <f t="shared" si="412"/>
        <v>1</v>
      </c>
      <c r="DQ328" s="20">
        <f t="shared" si="413"/>
        <v>224</v>
      </c>
      <c r="DR328" s="20">
        <f t="shared" si="414"/>
        <v>5</v>
      </c>
      <c r="DS328" s="337">
        <f t="shared" si="415"/>
        <v>5</v>
      </c>
      <c r="DT328" s="174">
        <f t="shared" si="416"/>
        <v>64</v>
      </c>
      <c r="DU328" s="172">
        <f t="shared" si="417"/>
        <v>5</v>
      </c>
    </row>
    <row r="329" spans="1:125">
      <c r="A329" s="408" t="s">
        <v>912</v>
      </c>
      <c r="B329" s="408" t="s">
        <v>913</v>
      </c>
      <c r="C329" s="154">
        <f t="shared" si="364"/>
        <v>17</v>
      </c>
      <c r="D329" s="167">
        <f t="shared" si="365"/>
        <v>68</v>
      </c>
      <c r="E329" s="166" t="str">
        <f t="shared" si="366"/>
        <v>9C</v>
      </c>
      <c r="F329" s="367" t="str">
        <f t="shared" si="367"/>
        <v>1B</v>
      </c>
      <c r="G329" s="367" t="str">
        <f t="shared" si="368"/>
        <v>06</v>
      </c>
      <c r="H329" s="367" t="str">
        <f t="shared" si="369"/>
        <v>6C</v>
      </c>
      <c r="I329" s="367" t="str">
        <f t="shared" si="370"/>
        <v>01</v>
      </c>
      <c r="J329" s="367" t="str">
        <f t="shared" si="371"/>
        <v>E0</v>
      </c>
      <c r="K329" s="367" t="str">
        <f t="shared" si="372"/>
        <v>05</v>
      </c>
      <c r="L329" s="367" t="str">
        <f t="shared" si="373"/>
        <v>0F</v>
      </c>
      <c r="M329" s="367" t="str">
        <f t="shared" si="374"/>
        <v>4</v>
      </c>
      <c r="N329" s="367" t="str">
        <f t="shared" si="375"/>
        <v/>
      </c>
      <c r="O329" s="156" t="str">
        <f t="shared" si="376"/>
        <v/>
      </c>
      <c r="P329" s="157" t="str">
        <f t="shared" si="377"/>
        <v>1</v>
      </c>
      <c r="Q329" s="158" t="str">
        <f t="shared" si="377"/>
        <v>0</v>
      </c>
      <c r="R329" s="158" t="str">
        <f t="shared" si="377"/>
        <v>0</v>
      </c>
      <c r="S329" s="159" t="str">
        <f t="shared" si="377"/>
        <v>1</v>
      </c>
      <c r="T329" s="158" t="str">
        <f t="shared" si="377"/>
        <v>1</v>
      </c>
      <c r="U329" s="158" t="str">
        <f t="shared" si="377"/>
        <v>1</v>
      </c>
      <c r="V329" s="158" t="str">
        <f t="shared" si="377"/>
        <v>0</v>
      </c>
      <c r="W329" s="159" t="str">
        <f t="shared" si="377"/>
        <v>0</v>
      </c>
      <c r="X329" s="158" t="str">
        <f t="shared" si="378"/>
        <v>0</v>
      </c>
      <c r="Y329" s="158" t="str">
        <f t="shared" si="378"/>
        <v>0</v>
      </c>
      <c r="Z329" s="158" t="str">
        <f t="shared" si="378"/>
        <v>0</v>
      </c>
      <c r="AA329" s="159" t="str">
        <f t="shared" si="378"/>
        <v>1</v>
      </c>
      <c r="AB329" s="161" t="str">
        <f t="shared" si="378"/>
        <v>1</v>
      </c>
      <c r="AC329" s="161" t="str">
        <f t="shared" si="378"/>
        <v>0</v>
      </c>
      <c r="AD329" s="158" t="str">
        <f t="shared" si="378"/>
        <v>1</v>
      </c>
      <c r="AE329" s="159" t="str">
        <f t="shared" si="378"/>
        <v>1</v>
      </c>
      <c r="AF329" s="367" t="str">
        <f t="shared" si="379"/>
        <v>0</v>
      </c>
      <c r="AG329" s="162" t="str">
        <f t="shared" si="379"/>
        <v>0</v>
      </c>
      <c r="AH329" s="163" t="str">
        <f t="shared" si="379"/>
        <v>0</v>
      </c>
      <c r="AI329" s="165" t="str">
        <f t="shared" si="379"/>
        <v>0</v>
      </c>
      <c r="AJ329" s="164" t="str">
        <f t="shared" si="379"/>
        <v>0</v>
      </c>
      <c r="AK329" s="164" t="str">
        <f t="shared" si="379"/>
        <v>1</v>
      </c>
      <c r="AL329" s="289" t="str">
        <f t="shared" si="379"/>
        <v>1</v>
      </c>
      <c r="AM329" s="165" t="str">
        <f t="shared" si="379"/>
        <v>0</v>
      </c>
      <c r="AN329" s="230" t="str">
        <f t="shared" si="380"/>
        <v>0</v>
      </c>
      <c r="AO329" s="230" t="str">
        <f t="shared" si="380"/>
        <v>1</v>
      </c>
      <c r="AP329" s="230" t="str">
        <f t="shared" si="380"/>
        <v>1</v>
      </c>
      <c r="AQ329" s="231" t="str">
        <f t="shared" si="380"/>
        <v>0</v>
      </c>
      <c r="AR329" s="230" t="str">
        <f t="shared" si="380"/>
        <v>1</v>
      </c>
      <c r="AS329" s="230" t="str">
        <f t="shared" si="380"/>
        <v>1</v>
      </c>
      <c r="AT329" s="230" t="str">
        <f t="shared" si="380"/>
        <v>0</v>
      </c>
      <c r="AU329" s="231" t="str">
        <f t="shared" si="380"/>
        <v>0</v>
      </c>
      <c r="AV329" s="230" t="str">
        <f t="shared" si="381"/>
        <v>0</v>
      </c>
      <c r="AW329" s="232" t="str">
        <f t="shared" si="381"/>
        <v>0</v>
      </c>
      <c r="AX329" s="232" t="str">
        <f t="shared" si="381"/>
        <v>0</v>
      </c>
      <c r="AY329" s="233" t="str">
        <f t="shared" si="381"/>
        <v>0</v>
      </c>
      <c r="AZ329" s="232" t="str">
        <f t="shared" si="381"/>
        <v>0</v>
      </c>
      <c r="BA329" s="232" t="str">
        <f t="shared" si="381"/>
        <v>0</v>
      </c>
      <c r="BB329" s="232" t="str">
        <f t="shared" si="381"/>
        <v>0</v>
      </c>
      <c r="BC329" s="233" t="str">
        <f t="shared" si="381"/>
        <v>1</v>
      </c>
      <c r="BD329" s="168" t="str">
        <f t="shared" si="382"/>
        <v>1</v>
      </c>
      <c r="BE329" s="168" t="str">
        <f t="shared" si="382"/>
        <v>1</v>
      </c>
      <c r="BF329" s="168" t="str">
        <f t="shared" si="382"/>
        <v>1</v>
      </c>
      <c r="BG329" s="169" t="str">
        <f t="shared" si="382"/>
        <v>0</v>
      </c>
      <c r="BH329" s="168" t="str">
        <f t="shared" si="382"/>
        <v>0</v>
      </c>
      <c r="BI329" s="168" t="str">
        <f t="shared" si="382"/>
        <v>0</v>
      </c>
      <c r="BJ329" s="168" t="str">
        <f t="shared" si="382"/>
        <v>0</v>
      </c>
      <c r="BK329" s="169" t="str">
        <f t="shared" si="382"/>
        <v>0</v>
      </c>
      <c r="BL329" s="168" t="str">
        <f t="shared" si="383"/>
        <v>0</v>
      </c>
      <c r="BM329" s="168" t="str">
        <f t="shared" si="383"/>
        <v>0</v>
      </c>
      <c r="BN329" s="168" t="str">
        <f t="shared" si="383"/>
        <v>0</v>
      </c>
      <c r="BO329" s="169" t="str">
        <f t="shared" si="383"/>
        <v>0</v>
      </c>
      <c r="BP329" s="168" t="str">
        <f t="shared" si="383"/>
        <v>0</v>
      </c>
      <c r="BQ329" s="168" t="str">
        <f t="shared" si="383"/>
        <v>1</v>
      </c>
      <c r="BR329" s="168" t="str">
        <f t="shared" si="383"/>
        <v>0</v>
      </c>
      <c r="BS329" s="169" t="str">
        <f t="shared" si="383"/>
        <v>1</v>
      </c>
      <c r="BT329" s="302" t="str">
        <f t="shared" si="384"/>
        <v>0</v>
      </c>
      <c r="BU329" s="302" t="str">
        <f t="shared" si="384"/>
        <v>0</v>
      </c>
      <c r="BV329" s="302" t="str">
        <f t="shared" si="384"/>
        <v>0</v>
      </c>
      <c r="BW329" s="303" t="str">
        <f t="shared" si="384"/>
        <v>0</v>
      </c>
      <c r="BX329" s="302" t="str">
        <f t="shared" si="384"/>
        <v>1</v>
      </c>
      <c r="BY329" s="302" t="str">
        <f t="shared" si="384"/>
        <v>1</v>
      </c>
      <c r="BZ329" s="302" t="str">
        <f t="shared" si="384"/>
        <v>1</v>
      </c>
      <c r="CA329" s="303" t="str">
        <f t="shared" si="384"/>
        <v>1</v>
      </c>
      <c r="CB329" s="164" t="str">
        <f t="shared" si="385"/>
        <v>0</v>
      </c>
      <c r="CC329" s="289" t="str">
        <f t="shared" si="385"/>
        <v>1</v>
      </c>
      <c r="CD329" s="340" t="str">
        <f t="shared" si="385"/>
        <v>0</v>
      </c>
      <c r="CE329" s="341" t="str">
        <f t="shared" si="385"/>
        <v>0</v>
      </c>
      <c r="CF329" s="340" t="str">
        <f t="shared" si="385"/>
        <v>0</v>
      </c>
      <c r="CG329" s="340" t="str">
        <f t="shared" si="385"/>
        <v>0</v>
      </c>
      <c r="CH329" s="340" t="str">
        <f t="shared" si="385"/>
        <v>0</v>
      </c>
      <c r="CI329" s="341" t="str">
        <f t="shared" si="385"/>
        <v>0</v>
      </c>
      <c r="CL329" s="32" t="str">
        <f t="shared" si="353"/>
        <v>9C1B</v>
      </c>
      <c r="CM329" s="285">
        <f t="shared" si="386"/>
        <v>364</v>
      </c>
      <c r="CN329" s="285">
        <f t="shared" si="387"/>
        <v>374</v>
      </c>
      <c r="CO329" s="142">
        <f t="shared" si="388"/>
        <v>60.4</v>
      </c>
      <c r="CP329" s="142">
        <f t="shared" si="389"/>
        <v>15.777777777777779</v>
      </c>
      <c r="CQ329" s="154">
        <f t="shared" si="354"/>
        <v>3</v>
      </c>
      <c r="CS329" s="170">
        <f t="shared" si="390"/>
        <v>9</v>
      </c>
      <c r="CT329" s="23">
        <f t="shared" si="391"/>
        <v>12</v>
      </c>
      <c r="CU329" s="171">
        <f t="shared" si="392"/>
        <v>1</v>
      </c>
      <c r="CV329" s="23">
        <f t="shared" si="393"/>
        <v>11</v>
      </c>
      <c r="CW329" s="172">
        <f t="shared" si="394"/>
        <v>0</v>
      </c>
      <c r="CX329" s="24">
        <f t="shared" si="395"/>
        <v>6</v>
      </c>
      <c r="CY329" s="267">
        <f t="shared" si="396"/>
        <v>6</v>
      </c>
      <c r="CZ329" s="268">
        <f t="shared" si="397"/>
        <v>12</v>
      </c>
      <c r="DA329" s="267">
        <f t="shared" si="398"/>
        <v>0</v>
      </c>
      <c r="DB329" s="268">
        <f t="shared" si="399"/>
        <v>1</v>
      </c>
      <c r="DC329" s="173">
        <f t="shared" si="400"/>
        <v>14</v>
      </c>
      <c r="DD329" s="26">
        <f t="shared" si="401"/>
        <v>0</v>
      </c>
      <c r="DE329" s="173">
        <f t="shared" si="402"/>
        <v>0</v>
      </c>
      <c r="DF329" s="26">
        <f t="shared" si="403"/>
        <v>5</v>
      </c>
      <c r="DG329" s="326">
        <f t="shared" si="404"/>
        <v>0</v>
      </c>
      <c r="DH329" s="327">
        <f t="shared" si="405"/>
        <v>15</v>
      </c>
      <c r="DI329" s="172">
        <f t="shared" si="406"/>
        <v>4</v>
      </c>
      <c r="DJ329" s="24">
        <f t="shared" si="407"/>
        <v>0</v>
      </c>
      <c r="DK329" s="172"/>
      <c r="DL329" s="19">
        <f t="shared" si="408"/>
        <v>156</v>
      </c>
      <c r="DM329" s="19">
        <f t="shared" si="409"/>
        <v>27</v>
      </c>
      <c r="DN329" s="174">
        <f t="shared" si="410"/>
        <v>6</v>
      </c>
      <c r="DO329" s="278">
        <f t="shared" si="411"/>
        <v>108</v>
      </c>
      <c r="DP329" s="278">
        <f t="shared" si="412"/>
        <v>1</v>
      </c>
      <c r="DQ329" s="20">
        <f t="shared" si="413"/>
        <v>224</v>
      </c>
      <c r="DR329" s="20">
        <f t="shared" si="414"/>
        <v>5</v>
      </c>
      <c r="DS329" s="337">
        <f t="shared" si="415"/>
        <v>15</v>
      </c>
      <c r="DT329" s="174">
        <f t="shared" si="416"/>
        <v>64</v>
      </c>
      <c r="DU329" s="172">
        <f t="shared" si="417"/>
        <v>15</v>
      </c>
    </row>
    <row r="330" spans="1:125">
      <c r="A330" s="408" t="s">
        <v>914</v>
      </c>
      <c r="B330" s="408" t="s">
        <v>915</v>
      </c>
      <c r="C330" s="154">
        <f t="shared" si="364"/>
        <v>17</v>
      </c>
      <c r="D330" s="167">
        <f t="shared" si="365"/>
        <v>68</v>
      </c>
      <c r="E330" s="166" t="str">
        <f t="shared" si="366"/>
        <v>9C</v>
      </c>
      <c r="F330" s="367" t="str">
        <f t="shared" si="367"/>
        <v>1B</v>
      </c>
      <c r="G330" s="367" t="str">
        <f t="shared" si="368"/>
        <v>08</v>
      </c>
      <c r="H330" s="367" t="str">
        <f t="shared" si="369"/>
        <v>73</v>
      </c>
      <c r="I330" s="367" t="str">
        <f t="shared" si="370"/>
        <v>01</v>
      </c>
      <c r="J330" s="367" t="str">
        <f t="shared" si="371"/>
        <v>DE</v>
      </c>
      <c r="K330" s="367" t="str">
        <f t="shared" si="372"/>
        <v>05</v>
      </c>
      <c r="L330" s="367" t="str">
        <f t="shared" si="373"/>
        <v>16</v>
      </c>
      <c r="M330" s="367" t="str">
        <f t="shared" si="374"/>
        <v>4</v>
      </c>
      <c r="N330" s="367" t="str">
        <f t="shared" si="375"/>
        <v/>
      </c>
      <c r="O330" s="156" t="str">
        <f t="shared" si="376"/>
        <v/>
      </c>
      <c r="P330" s="157" t="str">
        <f t="shared" si="377"/>
        <v>1</v>
      </c>
      <c r="Q330" s="158" t="str">
        <f t="shared" si="377"/>
        <v>0</v>
      </c>
      <c r="R330" s="158" t="str">
        <f t="shared" si="377"/>
        <v>0</v>
      </c>
      <c r="S330" s="159" t="str">
        <f t="shared" si="377"/>
        <v>1</v>
      </c>
      <c r="T330" s="158" t="str">
        <f t="shared" si="377"/>
        <v>1</v>
      </c>
      <c r="U330" s="158" t="str">
        <f t="shared" si="377"/>
        <v>1</v>
      </c>
      <c r="V330" s="158" t="str">
        <f t="shared" si="377"/>
        <v>0</v>
      </c>
      <c r="W330" s="159" t="str">
        <f t="shared" si="377"/>
        <v>0</v>
      </c>
      <c r="X330" s="158" t="str">
        <f t="shared" si="378"/>
        <v>0</v>
      </c>
      <c r="Y330" s="158" t="str">
        <f t="shared" si="378"/>
        <v>0</v>
      </c>
      <c r="Z330" s="158" t="str">
        <f t="shared" si="378"/>
        <v>0</v>
      </c>
      <c r="AA330" s="159" t="str">
        <f t="shared" si="378"/>
        <v>1</v>
      </c>
      <c r="AB330" s="161" t="str">
        <f t="shared" si="378"/>
        <v>1</v>
      </c>
      <c r="AC330" s="161" t="str">
        <f t="shared" si="378"/>
        <v>0</v>
      </c>
      <c r="AD330" s="158" t="str">
        <f t="shared" si="378"/>
        <v>1</v>
      </c>
      <c r="AE330" s="159" t="str">
        <f t="shared" si="378"/>
        <v>1</v>
      </c>
      <c r="AF330" s="367" t="str">
        <f t="shared" si="379"/>
        <v>0</v>
      </c>
      <c r="AG330" s="162" t="str">
        <f t="shared" si="379"/>
        <v>0</v>
      </c>
      <c r="AH330" s="163" t="str">
        <f t="shared" si="379"/>
        <v>0</v>
      </c>
      <c r="AI330" s="165" t="str">
        <f t="shared" si="379"/>
        <v>0</v>
      </c>
      <c r="AJ330" s="164" t="str">
        <f t="shared" si="379"/>
        <v>1</v>
      </c>
      <c r="AK330" s="164" t="str">
        <f t="shared" si="379"/>
        <v>0</v>
      </c>
      <c r="AL330" s="289" t="str">
        <f t="shared" si="379"/>
        <v>0</v>
      </c>
      <c r="AM330" s="165" t="str">
        <f t="shared" si="379"/>
        <v>0</v>
      </c>
      <c r="AN330" s="230" t="str">
        <f t="shared" si="380"/>
        <v>0</v>
      </c>
      <c r="AO330" s="230" t="str">
        <f t="shared" si="380"/>
        <v>1</v>
      </c>
      <c r="AP330" s="230" t="str">
        <f t="shared" si="380"/>
        <v>1</v>
      </c>
      <c r="AQ330" s="231" t="str">
        <f t="shared" si="380"/>
        <v>1</v>
      </c>
      <c r="AR330" s="230" t="str">
        <f t="shared" si="380"/>
        <v>0</v>
      </c>
      <c r="AS330" s="230" t="str">
        <f t="shared" si="380"/>
        <v>0</v>
      </c>
      <c r="AT330" s="230" t="str">
        <f t="shared" si="380"/>
        <v>1</v>
      </c>
      <c r="AU330" s="231" t="str">
        <f t="shared" si="380"/>
        <v>1</v>
      </c>
      <c r="AV330" s="230" t="str">
        <f t="shared" si="381"/>
        <v>0</v>
      </c>
      <c r="AW330" s="232" t="str">
        <f t="shared" si="381"/>
        <v>0</v>
      </c>
      <c r="AX330" s="232" t="str">
        <f t="shared" si="381"/>
        <v>0</v>
      </c>
      <c r="AY330" s="233" t="str">
        <f t="shared" si="381"/>
        <v>0</v>
      </c>
      <c r="AZ330" s="232" t="str">
        <f t="shared" si="381"/>
        <v>0</v>
      </c>
      <c r="BA330" s="232" t="str">
        <f t="shared" si="381"/>
        <v>0</v>
      </c>
      <c r="BB330" s="232" t="str">
        <f t="shared" si="381"/>
        <v>0</v>
      </c>
      <c r="BC330" s="233" t="str">
        <f t="shared" si="381"/>
        <v>1</v>
      </c>
      <c r="BD330" s="168" t="str">
        <f t="shared" si="382"/>
        <v>1</v>
      </c>
      <c r="BE330" s="168" t="str">
        <f t="shared" si="382"/>
        <v>1</v>
      </c>
      <c r="BF330" s="168" t="str">
        <f t="shared" si="382"/>
        <v>0</v>
      </c>
      <c r="BG330" s="169" t="str">
        <f t="shared" si="382"/>
        <v>1</v>
      </c>
      <c r="BH330" s="168" t="str">
        <f t="shared" si="382"/>
        <v>1</v>
      </c>
      <c r="BI330" s="168" t="str">
        <f t="shared" si="382"/>
        <v>1</v>
      </c>
      <c r="BJ330" s="168" t="str">
        <f t="shared" si="382"/>
        <v>1</v>
      </c>
      <c r="BK330" s="169" t="str">
        <f t="shared" si="382"/>
        <v>0</v>
      </c>
      <c r="BL330" s="168" t="str">
        <f t="shared" si="383"/>
        <v>0</v>
      </c>
      <c r="BM330" s="168" t="str">
        <f t="shared" si="383"/>
        <v>0</v>
      </c>
      <c r="BN330" s="168" t="str">
        <f t="shared" si="383"/>
        <v>0</v>
      </c>
      <c r="BO330" s="169" t="str">
        <f t="shared" si="383"/>
        <v>0</v>
      </c>
      <c r="BP330" s="168" t="str">
        <f t="shared" si="383"/>
        <v>0</v>
      </c>
      <c r="BQ330" s="168" t="str">
        <f t="shared" si="383"/>
        <v>1</v>
      </c>
      <c r="BR330" s="168" t="str">
        <f t="shared" si="383"/>
        <v>0</v>
      </c>
      <c r="BS330" s="169" t="str">
        <f t="shared" si="383"/>
        <v>1</v>
      </c>
      <c r="BT330" s="302" t="str">
        <f t="shared" si="384"/>
        <v>0</v>
      </c>
      <c r="BU330" s="302" t="str">
        <f t="shared" si="384"/>
        <v>0</v>
      </c>
      <c r="BV330" s="302" t="str">
        <f t="shared" si="384"/>
        <v>0</v>
      </c>
      <c r="BW330" s="303" t="str">
        <f t="shared" si="384"/>
        <v>1</v>
      </c>
      <c r="BX330" s="302" t="str">
        <f t="shared" si="384"/>
        <v>0</v>
      </c>
      <c r="BY330" s="302" t="str">
        <f t="shared" si="384"/>
        <v>1</v>
      </c>
      <c r="BZ330" s="302" t="str">
        <f t="shared" si="384"/>
        <v>1</v>
      </c>
      <c r="CA330" s="303" t="str">
        <f t="shared" si="384"/>
        <v>0</v>
      </c>
      <c r="CB330" s="164" t="str">
        <f t="shared" si="385"/>
        <v>0</v>
      </c>
      <c r="CC330" s="289" t="str">
        <f t="shared" si="385"/>
        <v>1</v>
      </c>
      <c r="CD330" s="340" t="str">
        <f t="shared" si="385"/>
        <v>0</v>
      </c>
      <c r="CE330" s="341" t="str">
        <f t="shared" si="385"/>
        <v>0</v>
      </c>
      <c r="CF330" s="340" t="str">
        <f t="shared" si="385"/>
        <v>0</v>
      </c>
      <c r="CG330" s="340" t="str">
        <f t="shared" si="385"/>
        <v>0</v>
      </c>
      <c r="CH330" s="340" t="str">
        <f t="shared" si="385"/>
        <v>0</v>
      </c>
      <c r="CI330" s="341" t="str">
        <f t="shared" si="385"/>
        <v>0</v>
      </c>
      <c r="CL330" s="32" t="str">
        <f t="shared" si="353"/>
        <v>9C1B</v>
      </c>
      <c r="CM330" s="285">
        <f t="shared" si="386"/>
        <v>371</v>
      </c>
      <c r="CN330" s="285">
        <f t="shared" si="387"/>
        <v>381</v>
      </c>
      <c r="CO330" s="142">
        <f t="shared" si="388"/>
        <v>60.2</v>
      </c>
      <c r="CP330" s="142">
        <f t="shared" si="389"/>
        <v>15.666666666666666</v>
      </c>
      <c r="CQ330" s="154">
        <f t="shared" si="354"/>
        <v>4</v>
      </c>
      <c r="CS330" s="170">
        <f t="shared" si="390"/>
        <v>9</v>
      </c>
      <c r="CT330" s="23">
        <f t="shared" si="391"/>
        <v>12</v>
      </c>
      <c r="CU330" s="171">
        <f t="shared" si="392"/>
        <v>1</v>
      </c>
      <c r="CV330" s="23">
        <f t="shared" si="393"/>
        <v>11</v>
      </c>
      <c r="CW330" s="172">
        <f t="shared" si="394"/>
        <v>0</v>
      </c>
      <c r="CX330" s="24">
        <f t="shared" si="395"/>
        <v>8</v>
      </c>
      <c r="CY330" s="267">
        <f t="shared" si="396"/>
        <v>7</v>
      </c>
      <c r="CZ330" s="268">
        <f t="shared" si="397"/>
        <v>3</v>
      </c>
      <c r="DA330" s="267">
        <f t="shared" si="398"/>
        <v>0</v>
      </c>
      <c r="DB330" s="268">
        <f t="shared" si="399"/>
        <v>1</v>
      </c>
      <c r="DC330" s="173">
        <f t="shared" si="400"/>
        <v>13</v>
      </c>
      <c r="DD330" s="26">
        <f t="shared" si="401"/>
        <v>14</v>
      </c>
      <c r="DE330" s="173">
        <f t="shared" si="402"/>
        <v>0</v>
      </c>
      <c r="DF330" s="26">
        <f t="shared" si="403"/>
        <v>5</v>
      </c>
      <c r="DG330" s="326">
        <f t="shared" si="404"/>
        <v>1</v>
      </c>
      <c r="DH330" s="327">
        <f t="shared" si="405"/>
        <v>6</v>
      </c>
      <c r="DI330" s="172">
        <f t="shared" si="406"/>
        <v>4</v>
      </c>
      <c r="DJ330" s="24">
        <f t="shared" si="407"/>
        <v>0</v>
      </c>
      <c r="DK330" s="172"/>
      <c r="DL330" s="19">
        <f t="shared" si="408"/>
        <v>156</v>
      </c>
      <c r="DM330" s="19">
        <f t="shared" si="409"/>
        <v>27</v>
      </c>
      <c r="DN330" s="174">
        <f t="shared" si="410"/>
        <v>8</v>
      </c>
      <c r="DO330" s="278">
        <f t="shared" si="411"/>
        <v>115</v>
      </c>
      <c r="DP330" s="278">
        <f t="shared" si="412"/>
        <v>1</v>
      </c>
      <c r="DQ330" s="20">
        <f t="shared" si="413"/>
        <v>222</v>
      </c>
      <c r="DR330" s="20">
        <f t="shared" si="414"/>
        <v>5</v>
      </c>
      <c r="DS330" s="337">
        <f t="shared" si="415"/>
        <v>22</v>
      </c>
      <c r="DT330" s="174">
        <f t="shared" si="416"/>
        <v>64</v>
      </c>
      <c r="DU330" s="172">
        <f t="shared" si="417"/>
        <v>22</v>
      </c>
    </row>
    <row r="331" spans="1:125">
      <c r="A331" s="408" t="s">
        <v>916</v>
      </c>
      <c r="B331" s="408" t="s">
        <v>917</v>
      </c>
      <c r="C331" s="154">
        <f t="shared" si="364"/>
        <v>17</v>
      </c>
      <c r="D331" s="167">
        <f t="shared" si="365"/>
        <v>68</v>
      </c>
      <c r="E331" s="166" t="str">
        <f t="shared" si="366"/>
        <v>9C</v>
      </c>
      <c r="F331" s="367" t="str">
        <f t="shared" si="367"/>
        <v>1B</v>
      </c>
      <c r="G331" s="367" t="str">
        <f t="shared" si="368"/>
        <v>0C</v>
      </c>
      <c r="H331" s="367" t="str">
        <f t="shared" si="369"/>
        <v>83</v>
      </c>
      <c r="I331" s="367" t="str">
        <f t="shared" si="370"/>
        <v>01</v>
      </c>
      <c r="J331" s="367" t="str">
        <f t="shared" si="371"/>
        <v>DD</v>
      </c>
      <c r="K331" s="367" t="str">
        <f t="shared" si="372"/>
        <v>05</v>
      </c>
      <c r="L331" s="367" t="str">
        <f t="shared" si="373"/>
        <v>29</v>
      </c>
      <c r="M331" s="367" t="str">
        <f t="shared" si="374"/>
        <v>4</v>
      </c>
      <c r="N331" s="367" t="str">
        <f t="shared" si="375"/>
        <v/>
      </c>
      <c r="O331" s="156" t="str">
        <f t="shared" si="376"/>
        <v/>
      </c>
      <c r="P331" s="157" t="str">
        <f t="shared" si="377"/>
        <v>1</v>
      </c>
      <c r="Q331" s="158" t="str">
        <f t="shared" si="377"/>
        <v>0</v>
      </c>
      <c r="R331" s="158" t="str">
        <f t="shared" si="377"/>
        <v>0</v>
      </c>
      <c r="S331" s="159" t="str">
        <f t="shared" si="377"/>
        <v>1</v>
      </c>
      <c r="T331" s="158" t="str">
        <f t="shared" si="377"/>
        <v>1</v>
      </c>
      <c r="U331" s="158" t="str">
        <f t="shared" si="377"/>
        <v>1</v>
      </c>
      <c r="V331" s="158" t="str">
        <f t="shared" si="377"/>
        <v>0</v>
      </c>
      <c r="W331" s="159" t="str">
        <f t="shared" si="377"/>
        <v>0</v>
      </c>
      <c r="X331" s="158" t="str">
        <f t="shared" si="378"/>
        <v>0</v>
      </c>
      <c r="Y331" s="158" t="str">
        <f t="shared" si="378"/>
        <v>0</v>
      </c>
      <c r="Z331" s="158" t="str">
        <f t="shared" si="378"/>
        <v>0</v>
      </c>
      <c r="AA331" s="159" t="str">
        <f t="shared" si="378"/>
        <v>1</v>
      </c>
      <c r="AB331" s="161" t="str">
        <f t="shared" si="378"/>
        <v>1</v>
      </c>
      <c r="AC331" s="161" t="str">
        <f t="shared" si="378"/>
        <v>0</v>
      </c>
      <c r="AD331" s="158" t="str">
        <f t="shared" si="378"/>
        <v>1</v>
      </c>
      <c r="AE331" s="159" t="str">
        <f t="shared" si="378"/>
        <v>1</v>
      </c>
      <c r="AF331" s="367" t="str">
        <f t="shared" si="379"/>
        <v>0</v>
      </c>
      <c r="AG331" s="162" t="str">
        <f t="shared" si="379"/>
        <v>0</v>
      </c>
      <c r="AH331" s="163" t="str">
        <f t="shared" si="379"/>
        <v>0</v>
      </c>
      <c r="AI331" s="165" t="str">
        <f t="shared" si="379"/>
        <v>0</v>
      </c>
      <c r="AJ331" s="164" t="str">
        <f t="shared" si="379"/>
        <v>1</v>
      </c>
      <c r="AK331" s="164" t="str">
        <f t="shared" si="379"/>
        <v>1</v>
      </c>
      <c r="AL331" s="289" t="str">
        <f t="shared" si="379"/>
        <v>0</v>
      </c>
      <c r="AM331" s="165" t="str">
        <f t="shared" si="379"/>
        <v>0</v>
      </c>
      <c r="AN331" s="230" t="str">
        <f t="shared" si="380"/>
        <v>1</v>
      </c>
      <c r="AO331" s="230" t="str">
        <f t="shared" si="380"/>
        <v>0</v>
      </c>
      <c r="AP331" s="230" t="str">
        <f t="shared" si="380"/>
        <v>0</v>
      </c>
      <c r="AQ331" s="231" t="str">
        <f t="shared" si="380"/>
        <v>0</v>
      </c>
      <c r="AR331" s="230" t="str">
        <f t="shared" si="380"/>
        <v>0</v>
      </c>
      <c r="AS331" s="230" t="str">
        <f t="shared" si="380"/>
        <v>0</v>
      </c>
      <c r="AT331" s="230" t="str">
        <f t="shared" si="380"/>
        <v>1</v>
      </c>
      <c r="AU331" s="231" t="str">
        <f t="shared" si="380"/>
        <v>1</v>
      </c>
      <c r="AV331" s="230" t="str">
        <f t="shared" si="381"/>
        <v>0</v>
      </c>
      <c r="AW331" s="232" t="str">
        <f t="shared" si="381"/>
        <v>0</v>
      </c>
      <c r="AX331" s="232" t="str">
        <f t="shared" si="381"/>
        <v>0</v>
      </c>
      <c r="AY331" s="233" t="str">
        <f t="shared" si="381"/>
        <v>0</v>
      </c>
      <c r="AZ331" s="232" t="str">
        <f t="shared" si="381"/>
        <v>0</v>
      </c>
      <c r="BA331" s="232" t="str">
        <f t="shared" si="381"/>
        <v>0</v>
      </c>
      <c r="BB331" s="232" t="str">
        <f t="shared" si="381"/>
        <v>0</v>
      </c>
      <c r="BC331" s="233" t="str">
        <f t="shared" si="381"/>
        <v>1</v>
      </c>
      <c r="BD331" s="168" t="str">
        <f t="shared" si="382"/>
        <v>1</v>
      </c>
      <c r="BE331" s="168" t="str">
        <f t="shared" si="382"/>
        <v>1</v>
      </c>
      <c r="BF331" s="168" t="str">
        <f t="shared" si="382"/>
        <v>0</v>
      </c>
      <c r="BG331" s="169" t="str">
        <f t="shared" si="382"/>
        <v>1</v>
      </c>
      <c r="BH331" s="168" t="str">
        <f t="shared" si="382"/>
        <v>1</v>
      </c>
      <c r="BI331" s="168" t="str">
        <f t="shared" si="382"/>
        <v>1</v>
      </c>
      <c r="BJ331" s="168" t="str">
        <f t="shared" si="382"/>
        <v>0</v>
      </c>
      <c r="BK331" s="169" t="str">
        <f t="shared" si="382"/>
        <v>1</v>
      </c>
      <c r="BL331" s="168" t="str">
        <f t="shared" si="383"/>
        <v>0</v>
      </c>
      <c r="BM331" s="168" t="str">
        <f t="shared" si="383"/>
        <v>0</v>
      </c>
      <c r="BN331" s="168" t="str">
        <f t="shared" si="383"/>
        <v>0</v>
      </c>
      <c r="BO331" s="169" t="str">
        <f t="shared" si="383"/>
        <v>0</v>
      </c>
      <c r="BP331" s="168" t="str">
        <f t="shared" si="383"/>
        <v>0</v>
      </c>
      <c r="BQ331" s="168" t="str">
        <f t="shared" si="383"/>
        <v>1</v>
      </c>
      <c r="BR331" s="168" t="str">
        <f t="shared" si="383"/>
        <v>0</v>
      </c>
      <c r="BS331" s="169" t="str">
        <f t="shared" si="383"/>
        <v>1</v>
      </c>
      <c r="BT331" s="302" t="str">
        <f t="shared" si="384"/>
        <v>0</v>
      </c>
      <c r="BU331" s="302" t="str">
        <f t="shared" si="384"/>
        <v>0</v>
      </c>
      <c r="BV331" s="302" t="str">
        <f t="shared" si="384"/>
        <v>1</v>
      </c>
      <c r="BW331" s="303" t="str">
        <f t="shared" si="384"/>
        <v>0</v>
      </c>
      <c r="BX331" s="302" t="str">
        <f t="shared" si="384"/>
        <v>1</v>
      </c>
      <c r="BY331" s="302" t="str">
        <f t="shared" si="384"/>
        <v>0</v>
      </c>
      <c r="BZ331" s="302" t="str">
        <f t="shared" si="384"/>
        <v>0</v>
      </c>
      <c r="CA331" s="303" t="str">
        <f t="shared" si="384"/>
        <v>1</v>
      </c>
      <c r="CB331" s="164" t="str">
        <f t="shared" si="385"/>
        <v>0</v>
      </c>
      <c r="CC331" s="289" t="str">
        <f t="shared" si="385"/>
        <v>1</v>
      </c>
      <c r="CD331" s="340" t="str">
        <f t="shared" si="385"/>
        <v>0</v>
      </c>
      <c r="CE331" s="341" t="str">
        <f t="shared" si="385"/>
        <v>0</v>
      </c>
      <c r="CF331" s="340" t="str">
        <f t="shared" si="385"/>
        <v>0</v>
      </c>
      <c r="CG331" s="340" t="str">
        <f t="shared" si="385"/>
        <v>0</v>
      </c>
      <c r="CH331" s="340" t="str">
        <f t="shared" si="385"/>
        <v>0</v>
      </c>
      <c r="CI331" s="341" t="str">
        <f t="shared" si="385"/>
        <v>0</v>
      </c>
      <c r="CL331" s="32" t="str">
        <f t="shared" si="353"/>
        <v>9C1B</v>
      </c>
      <c r="CM331" s="285">
        <f t="shared" si="386"/>
        <v>387</v>
      </c>
      <c r="CN331" s="285">
        <f t="shared" si="387"/>
        <v>397</v>
      </c>
      <c r="CO331" s="142">
        <f t="shared" si="388"/>
        <v>60.1</v>
      </c>
      <c r="CP331" s="142">
        <f t="shared" si="389"/>
        <v>15.611111111111111</v>
      </c>
      <c r="CQ331" s="154">
        <f t="shared" si="354"/>
        <v>6</v>
      </c>
      <c r="CS331" s="170">
        <f t="shared" si="390"/>
        <v>9</v>
      </c>
      <c r="CT331" s="23">
        <f t="shared" si="391"/>
        <v>12</v>
      </c>
      <c r="CU331" s="171">
        <f t="shared" si="392"/>
        <v>1</v>
      </c>
      <c r="CV331" s="23">
        <f t="shared" si="393"/>
        <v>11</v>
      </c>
      <c r="CW331" s="172">
        <f t="shared" si="394"/>
        <v>0</v>
      </c>
      <c r="CX331" s="24">
        <f t="shared" si="395"/>
        <v>12</v>
      </c>
      <c r="CY331" s="267">
        <f t="shared" si="396"/>
        <v>8</v>
      </c>
      <c r="CZ331" s="268">
        <f t="shared" si="397"/>
        <v>3</v>
      </c>
      <c r="DA331" s="267">
        <f t="shared" si="398"/>
        <v>0</v>
      </c>
      <c r="DB331" s="268">
        <f t="shared" si="399"/>
        <v>1</v>
      </c>
      <c r="DC331" s="173">
        <f t="shared" si="400"/>
        <v>13</v>
      </c>
      <c r="DD331" s="26">
        <f t="shared" si="401"/>
        <v>13</v>
      </c>
      <c r="DE331" s="173">
        <f t="shared" si="402"/>
        <v>0</v>
      </c>
      <c r="DF331" s="26">
        <f t="shared" si="403"/>
        <v>5</v>
      </c>
      <c r="DG331" s="326">
        <f t="shared" si="404"/>
        <v>2</v>
      </c>
      <c r="DH331" s="327">
        <f t="shared" si="405"/>
        <v>9</v>
      </c>
      <c r="DI331" s="172">
        <f t="shared" si="406"/>
        <v>4</v>
      </c>
      <c r="DJ331" s="24">
        <f t="shared" si="407"/>
        <v>0</v>
      </c>
      <c r="DK331" s="172"/>
      <c r="DL331" s="19">
        <f t="shared" si="408"/>
        <v>156</v>
      </c>
      <c r="DM331" s="19">
        <f t="shared" si="409"/>
        <v>27</v>
      </c>
      <c r="DN331" s="174">
        <f t="shared" si="410"/>
        <v>12</v>
      </c>
      <c r="DO331" s="278">
        <f t="shared" si="411"/>
        <v>131</v>
      </c>
      <c r="DP331" s="278">
        <f t="shared" si="412"/>
        <v>1</v>
      </c>
      <c r="DQ331" s="20">
        <f t="shared" si="413"/>
        <v>221</v>
      </c>
      <c r="DR331" s="20">
        <f t="shared" si="414"/>
        <v>5</v>
      </c>
      <c r="DS331" s="337">
        <f t="shared" si="415"/>
        <v>41</v>
      </c>
      <c r="DT331" s="174">
        <f t="shared" si="416"/>
        <v>64</v>
      </c>
      <c r="DU331" s="172">
        <f t="shared" si="417"/>
        <v>41</v>
      </c>
    </row>
    <row r="332" spans="1:125">
      <c r="A332" s="408" t="s">
        <v>918</v>
      </c>
      <c r="B332" s="408" t="s">
        <v>919</v>
      </c>
      <c r="C332" s="154">
        <f t="shared" si="364"/>
        <v>17</v>
      </c>
      <c r="D332" s="167">
        <f t="shared" si="365"/>
        <v>68</v>
      </c>
      <c r="E332" s="166" t="str">
        <f t="shared" si="366"/>
        <v>9C</v>
      </c>
      <c r="F332" s="367" t="str">
        <f t="shared" si="367"/>
        <v>1B</v>
      </c>
      <c r="G332" s="367" t="str">
        <f t="shared" si="368"/>
        <v>0E</v>
      </c>
      <c r="H332" s="367" t="str">
        <f t="shared" si="369"/>
        <v>8A</v>
      </c>
      <c r="I332" s="367" t="str">
        <f t="shared" si="370"/>
        <v>01</v>
      </c>
      <c r="J332" s="367" t="str">
        <f t="shared" si="371"/>
        <v>DC</v>
      </c>
      <c r="K332" s="367" t="str">
        <f t="shared" si="372"/>
        <v>05</v>
      </c>
      <c r="L332" s="367" t="str">
        <f t="shared" si="373"/>
        <v>31</v>
      </c>
      <c r="M332" s="367" t="str">
        <f t="shared" si="374"/>
        <v>4</v>
      </c>
      <c r="N332" s="367" t="str">
        <f t="shared" si="375"/>
        <v/>
      </c>
      <c r="O332" s="156" t="str">
        <f t="shared" si="376"/>
        <v/>
      </c>
      <c r="P332" s="157" t="str">
        <f t="shared" si="377"/>
        <v>1</v>
      </c>
      <c r="Q332" s="158" t="str">
        <f t="shared" si="377"/>
        <v>0</v>
      </c>
      <c r="R332" s="158" t="str">
        <f t="shared" si="377"/>
        <v>0</v>
      </c>
      <c r="S332" s="159" t="str">
        <f t="shared" si="377"/>
        <v>1</v>
      </c>
      <c r="T332" s="158" t="str">
        <f t="shared" si="377"/>
        <v>1</v>
      </c>
      <c r="U332" s="158" t="str">
        <f t="shared" si="377"/>
        <v>1</v>
      </c>
      <c r="V332" s="158" t="str">
        <f t="shared" si="377"/>
        <v>0</v>
      </c>
      <c r="W332" s="159" t="str">
        <f t="shared" si="377"/>
        <v>0</v>
      </c>
      <c r="X332" s="158" t="str">
        <f t="shared" si="378"/>
        <v>0</v>
      </c>
      <c r="Y332" s="158" t="str">
        <f t="shared" si="378"/>
        <v>0</v>
      </c>
      <c r="Z332" s="158" t="str">
        <f t="shared" si="378"/>
        <v>0</v>
      </c>
      <c r="AA332" s="159" t="str">
        <f t="shared" si="378"/>
        <v>1</v>
      </c>
      <c r="AB332" s="161" t="str">
        <f t="shared" si="378"/>
        <v>1</v>
      </c>
      <c r="AC332" s="161" t="str">
        <f t="shared" si="378"/>
        <v>0</v>
      </c>
      <c r="AD332" s="158" t="str">
        <f t="shared" si="378"/>
        <v>1</v>
      </c>
      <c r="AE332" s="159" t="str">
        <f t="shared" si="378"/>
        <v>1</v>
      </c>
      <c r="AF332" s="367" t="str">
        <f t="shared" si="379"/>
        <v>0</v>
      </c>
      <c r="AG332" s="162" t="str">
        <f t="shared" si="379"/>
        <v>0</v>
      </c>
      <c r="AH332" s="163" t="str">
        <f t="shared" si="379"/>
        <v>0</v>
      </c>
      <c r="AI332" s="165" t="str">
        <f t="shared" si="379"/>
        <v>0</v>
      </c>
      <c r="AJ332" s="164" t="str">
        <f t="shared" si="379"/>
        <v>1</v>
      </c>
      <c r="AK332" s="164" t="str">
        <f t="shared" si="379"/>
        <v>1</v>
      </c>
      <c r="AL332" s="289" t="str">
        <f t="shared" si="379"/>
        <v>1</v>
      </c>
      <c r="AM332" s="165" t="str">
        <f t="shared" si="379"/>
        <v>0</v>
      </c>
      <c r="AN332" s="230" t="str">
        <f t="shared" si="380"/>
        <v>1</v>
      </c>
      <c r="AO332" s="230" t="str">
        <f t="shared" si="380"/>
        <v>0</v>
      </c>
      <c r="AP332" s="230" t="str">
        <f t="shared" si="380"/>
        <v>0</v>
      </c>
      <c r="AQ332" s="231" t="str">
        <f t="shared" si="380"/>
        <v>0</v>
      </c>
      <c r="AR332" s="230" t="str">
        <f t="shared" si="380"/>
        <v>1</v>
      </c>
      <c r="AS332" s="230" t="str">
        <f t="shared" si="380"/>
        <v>0</v>
      </c>
      <c r="AT332" s="230" t="str">
        <f t="shared" si="380"/>
        <v>1</v>
      </c>
      <c r="AU332" s="231" t="str">
        <f t="shared" si="380"/>
        <v>0</v>
      </c>
      <c r="AV332" s="230" t="str">
        <f t="shared" si="381"/>
        <v>0</v>
      </c>
      <c r="AW332" s="232" t="str">
        <f t="shared" si="381"/>
        <v>0</v>
      </c>
      <c r="AX332" s="232" t="str">
        <f t="shared" si="381"/>
        <v>0</v>
      </c>
      <c r="AY332" s="233" t="str">
        <f t="shared" si="381"/>
        <v>0</v>
      </c>
      <c r="AZ332" s="232" t="str">
        <f t="shared" si="381"/>
        <v>0</v>
      </c>
      <c r="BA332" s="232" t="str">
        <f t="shared" si="381"/>
        <v>0</v>
      </c>
      <c r="BB332" s="232" t="str">
        <f t="shared" si="381"/>
        <v>0</v>
      </c>
      <c r="BC332" s="233" t="str">
        <f t="shared" si="381"/>
        <v>1</v>
      </c>
      <c r="BD332" s="168" t="str">
        <f t="shared" si="382"/>
        <v>1</v>
      </c>
      <c r="BE332" s="168" t="str">
        <f t="shared" si="382"/>
        <v>1</v>
      </c>
      <c r="BF332" s="168" t="str">
        <f t="shared" si="382"/>
        <v>0</v>
      </c>
      <c r="BG332" s="169" t="str">
        <f t="shared" si="382"/>
        <v>1</v>
      </c>
      <c r="BH332" s="168" t="str">
        <f t="shared" si="382"/>
        <v>1</v>
      </c>
      <c r="BI332" s="168" t="str">
        <f t="shared" si="382"/>
        <v>1</v>
      </c>
      <c r="BJ332" s="168" t="str">
        <f t="shared" si="382"/>
        <v>0</v>
      </c>
      <c r="BK332" s="169" t="str">
        <f t="shared" si="382"/>
        <v>0</v>
      </c>
      <c r="BL332" s="168" t="str">
        <f t="shared" si="383"/>
        <v>0</v>
      </c>
      <c r="BM332" s="168" t="str">
        <f t="shared" si="383"/>
        <v>0</v>
      </c>
      <c r="BN332" s="168" t="str">
        <f t="shared" si="383"/>
        <v>0</v>
      </c>
      <c r="BO332" s="169" t="str">
        <f t="shared" si="383"/>
        <v>0</v>
      </c>
      <c r="BP332" s="168" t="str">
        <f t="shared" si="383"/>
        <v>0</v>
      </c>
      <c r="BQ332" s="168" t="str">
        <f t="shared" si="383"/>
        <v>1</v>
      </c>
      <c r="BR332" s="168" t="str">
        <f t="shared" si="383"/>
        <v>0</v>
      </c>
      <c r="BS332" s="169" t="str">
        <f t="shared" si="383"/>
        <v>1</v>
      </c>
      <c r="BT332" s="302" t="str">
        <f t="shared" si="384"/>
        <v>0</v>
      </c>
      <c r="BU332" s="302" t="str">
        <f t="shared" si="384"/>
        <v>0</v>
      </c>
      <c r="BV332" s="302" t="str">
        <f t="shared" si="384"/>
        <v>1</v>
      </c>
      <c r="BW332" s="303" t="str">
        <f t="shared" si="384"/>
        <v>1</v>
      </c>
      <c r="BX332" s="302" t="str">
        <f t="shared" si="384"/>
        <v>0</v>
      </c>
      <c r="BY332" s="302" t="str">
        <f t="shared" si="384"/>
        <v>0</v>
      </c>
      <c r="BZ332" s="302" t="str">
        <f t="shared" si="384"/>
        <v>0</v>
      </c>
      <c r="CA332" s="303" t="str">
        <f t="shared" si="384"/>
        <v>1</v>
      </c>
      <c r="CB332" s="164" t="str">
        <f t="shared" si="385"/>
        <v>0</v>
      </c>
      <c r="CC332" s="289" t="str">
        <f t="shared" si="385"/>
        <v>1</v>
      </c>
      <c r="CD332" s="340" t="str">
        <f t="shared" si="385"/>
        <v>0</v>
      </c>
      <c r="CE332" s="341" t="str">
        <f t="shared" si="385"/>
        <v>0</v>
      </c>
      <c r="CF332" s="340" t="str">
        <f t="shared" si="385"/>
        <v>0</v>
      </c>
      <c r="CG332" s="340" t="str">
        <f t="shared" si="385"/>
        <v>0</v>
      </c>
      <c r="CH332" s="340" t="str">
        <f t="shared" si="385"/>
        <v>0</v>
      </c>
      <c r="CI332" s="341" t="str">
        <f t="shared" si="385"/>
        <v>0</v>
      </c>
      <c r="CL332" s="32" t="str">
        <f t="shared" ref="CL332:CL395" si="418">MID(B332,$C$7,4)</f>
        <v>9C1B</v>
      </c>
      <c r="CM332" s="285">
        <f t="shared" si="386"/>
        <v>394</v>
      </c>
      <c r="CN332" s="285">
        <f t="shared" si="387"/>
        <v>404</v>
      </c>
      <c r="CO332" s="142">
        <f t="shared" si="388"/>
        <v>60</v>
      </c>
      <c r="CP332" s="142">
        <f t="shared" si="389"/>
        <v>15.555555555555555</v>
      </c>
      <c r="CQ332" s="154">
        <f t="shared" ref="CQ332:CQ395" si="419">CX332/2</f>
        <v>7</v>
      </c>
      <c r="CS332" s="170">
        <f t="shared" si="390"/>
        <v>9</v>
      </c>
      <c r="CT332" s="23">
        <f t="shared" si="391"/>
        <v>12</v>
      </c>
      <c r="CU332" s="171">
        <f t="shared" si="392"/>
        <v>1</v>
      </c>
      <c r="CV332" s="23">
        <f t="shared" si="393"/>
        <v>11</v>
      </c>
      <c r="CW332" s="172">
        <f t="shared" si="394"/>
        <v>0</v>
      </c>
      <c r="CX332" s="24">
        <f t="shared" si="395"/>
        <v>14</v>
      </c>
      <c r="CY332" s="267">
        <f t="shared" si="396"/>
        <v>8</v>
      </c>
      <c r="CZ332" s="268">
        <f t="shared" si="397"/>
        <v>10</v>
      </c>
      <c r="DA332" s="267">
        <f t="shared" si="398"/>
        <v>0</v>
      </c>
      <c r="DB332" s="268">
        <f t="shared" si="399"/>
        <v>1</v>
      </c>
      <c r="DC332" s="173">
        <f t="shared" si="400"/>
        <v>13</v>
      </c>
      <c r="DD332" s="26">
        <f t="shared" si="401"/>
        <v>12</v>
      </c>
      <c r="DE332" s="173">
        <f t="shared" si="402"/>
        <v>0</v>
      </c>
      <c r="DF332" s="26">
        <f t="shared" si="403"/>
        <v>5</v>
      </c>
      <c r="DG332" s="326">
        <f t="shared" si="404"/>
        <v>3</v>
      </c>
      <c r="DH332" s="327">
        <f t="shared" si="405"/>
        <v>1</v>
      </c>
      <c r="DI332" s="172">
        <f t="shared" si="406"/>
        <v>4</v>
      </c>
      <c r="DJ332" s="24">
        <f t="shared" si="407"/>
        <v>0</v>
      </c>
      <c r="DK332" s="172"/>
      <c r="DL332" s="19">
        <f t="shared" si="408"/>
        <v>156</v>
      </c>
      <c r="DM332" s="19">
        <f t="shared" si="409"/>
        <v>27</v>
      </c>
      <c r="DN332" s="174">
        <f t="shared" si="410"/>
        <v>14</v>
      </c>
      <c r="DO332" s="278">
        <f t="shared" si="411"/>
        <v>138</v>
      </c>
      <c r="DP332" s="278">
        <f t="shared" si="412"/>
        <v>1</v>
      </c>
      <c r="DQ332" s="20">
        <f t="shared" si="413"/>
        <v>220</v>
      </c>
      <c r="DR332" s="20">
        <f t="shared" si="414"/>
        <v>5</v>
      </c>
      <c r="DS332" s="337">
        <f t="shared" si="415"/>
        <v>49</v>
      </c>
      <c r="DT332" s="174">
        <f t="shared" si="416"/>
        <v>64</v>
      </c>
      <c r="DU332" s="172">
        <f t="shared" si="417"/>
        <v>49</v>
      </c>
    </row>
    <row r="333" spans="1:125">
      <c r="A333" s="408" t="s">
        <v>920</v>
      </c>
      <c r="B333" s="408" t="s">
        <v>921</v>
      </c>
      <c r="C333" s="154">
        <f t="shared" si="364"/>
        <v>17</v>
      </c>
      <c r="D333" s="167">
        <f t="shared" si="365"/>
        <v>68</v>
      </c>
      <c r="E333" s="166" t="str">
        <f t="shared" si="366"/>
        <v>9C</v>
      </c>
      <c r="F333" s="367" t="str">
        <f t="shared" si="367"/>
        <v>1B</v>
      </c>
      <c r="G333" s="367" t="str">
        <f t="shared" si="368"/>
        <v>00</v>
      </c>
      <c r="H333" s="367" t="str">
        <f t="shared" si="369"/>
        <v>91</v>
      </c>
      <c r="I333" s="367" t="str">
        <f t="shared" si="370"/>
        <v>01</v>
      </c>
      <c r="J333" s="367" t="str">
        <f t="shared" si="371"/>
        <v>DB</v>
      </c>
      <c r="K333" s="367" t="str">
        <f t="shared" si="372"/>
        <v>05</v>
      </c>
      <c r="L333" s="367" t="str">
        <f t="shared" si="373"/>
        <v>29</v>
      </c>
      <c r="M333" s="367" t="str">
        <f t="shared" si="374"/>
        <v>4</v>
      </c>
      <c r="N333" s="367" t="str">
        <f t="shared" si="375"/>
        <v/>
      </c>
      <c r="O333" s="156" t="str">
        <f t="shared" si="376"/>
        <v/>
      </c>
      <c r="P333" s="157" t="str">
        <f t="shared" si="377"/>
        <v>1</v>
      </c>
      <c r="Q333" s="158" t="str">
        <f t="shared" si="377"/>
        <v>0</v>
      </c>
      <c r="R333" s="158" t="str">
        <f t="shared" si="377"/>
        <v>0</v>
      </c>
      <c r="S333" s="159" t="str">
        <f t="shared" si="377"/>
        <v>1</v>
      </c>
      <c r="T333" s="158" t="str">
        <f t="shared" si="377"/>
        <v>1</v>
      </c>
      <c r="U333" s="158" t="str">
        <f t="shared" si="377"/>
        <v>1</v>
      </c>
      <c r="V333" s="158" t="str">
        <f t="shared" si="377"/>
        <v>0</v>
      </c>
      <c r="W333" s="159" t="str">
        <f t="shared" si="377"/>
        <v>0</v>
      </c>
      <c r="X333" s="158" t="str">
        <f t="shared" si="378"/>
        <v>0</v>
      </c>
      <c r="Y333" s="158" t="str">
        <f t="shared" si="378"/>
        <v>0</v>
      </c>
      <c r="Z333" s="158" t="str">
        <f t="shared" si="378"/>
        <v>0</v>
      </c>
      <c r="AA333" s="159" t="str">
        <f t="shared" si="378"/>
        <v>1</v>
      </c>
      <c r="AB333" s="161" t="str">
        <f t="shared" si="378"/>
        <v>1</v>
      </c>
      <c r="AC333" s="161" t="str">
        <f t="shared" si="378"/>
        <v>0</v>
      </c>
      <c r="AD333" s="158" t="str">
        <f t="shared" si="378"/>
        <v>1</v>
      </c>
      <c r="AE333" s="159" t="str">
        <f t="shared" si="378"/>
        <v>1</v>
      </c>
      <c r="AF333" s="367" t="str">
        <f t="shared" si="379"/>
        <v>0</v>
      </c>
      <c r="AG333" s="162" t="str">
        <f t="shared" si="379"/>
        <v>0</v>
      </c>
      <c r="AH333" s="163" t="str">
        <f t="shared" si="379"/>
        <v>0</v>
      </c>
      <c r="AI333" s="165" t="str">
        <f t="shared" si="379"/>
        <v>0</v>
      </c>
      <c r="AJ333" s="164" t="str">
        <f t="shared" si="379"/>
        <v>0</v>
      </c>
      <c r="AK333" s="164" t="str">
        <f t="shared" si="379"/>
        <v>0</v>
      </c>
      <c r="AL333" s="289" t="str">
        <f t="shared" si="379"/>
        <v>0</v>
      </c>
      <c r="AM333" s="165" t="str">
        <f t="shared" si="379"/>
        <v>0</v>
      </c>
      <c r="AN333" s="230" t="str">
        <f t="shared" si="380"/>
        <v>1</v>
      </c>
      <c r="AO333" s="230" t="str">
        <f t="shared" si="380"/>
        <v>0</v>
      </c>
      <c r="AP333" s="230" t="str">
        <f t="shared" si="380"/>
        <v>0</v>
      </c>
      <c r="AQ333" s="231" t="str">
        <f t="shared" si="380"/>
        <v>1</v>
      </c>
      <c r="AR333" s="230" t="str">
        <f t="shared" si="380"/>
        <v>0</v>
      </c>
      <c r="AS333" s="230" t="str">
        <f t="shared" si="380"/>
        <v>0</v>
      </c>
      <c r="AT333" s="230" t="str">
        <f t="shared" si="380"/>
        <v>0</v>
      </c>
      <c r="AU333" s="231" t="str">
        <f t="shared" si="380"/>
        <v>1</v>
      </c>
      <c r="AV333" s="230" t="str">
        <f t="shared" si="381"/>
        <v>0</v>
      </c>
      <c r="AW333" s="232" t="str">
        <f t="shared" si="381"/>
        <v>0</v>
      </c>
      <c r="AX333" s="232" t="str">
        <f t="shared" si="381"/>
        <v>0</v>
      </c>
      <c r="AY333" s="233" t="str">
        <f t="shared" si="381"/>
        <v>0</v>
      </c>
      <c r="AZ333" s="232" t="str">
        <f t="shared" si="381"/>
        <v>0</v>
      </c>
      <c r="BA333" s="232" t="str">
        <f t="shared" si="381"/>
        <v>0</v>
      </c>
      <c r="BB333" s="232" t="str">
        <f t="shared" si="381"/>
        <v>0</v>
      </c>
      <c r="BC333" s="233" t="str">
        <f t="shared" si="381"/>
        <v>1</v>
      </c>
      <c r="BD333" s="168" t="str">
        <f t="shared" si="382"/>
        <v>1</v>
      </c>
      <c r="BE333" s="168" t="str">
        <f t="shared" si="382"/>
        <v>1</v>
      </c>
      <c r="BF333" s="168" t="str">
        <f t="shared" si="382"/>
        <v>0</v>
      </c>
      <c r="BG333" s="169" t="str">
        <f t="shared" si="382"/>
        <v>1</v>
      </c>
      <c r="BH333" s="168" t="str">
        <f t="shared" si="382"/>
        <v>1</v>
      </c>
      <c r="BI333" s="168" t="str">
        <f t="shared" si="382"/>
        <v>0</v>
      </c>
      <c r="BJ333" s="168" t="str">
        <f t="shared" si="382"/>
        <v>1</v>
      </c>
      <c r="BK333" s="169" t="str">
        <f t="shared" si="382"/>
        <v>1</v>
      </c>
      <c r="BL333" s="168" t="str">
        <f t="shared" si="383"/>
        <v>0</v>
      </c>
      <c r="BM333" s="168" t="str">
        <f t="shared" si="383"/>
        <v>0</v>
      </c>
      <c r="BN333" s="168" t="str">
        <f t="shared" si="383"/>
        <v>0</v>
      </c>
      <c r="BO333" s="169" t="str">
        <f t="shared" si="383"/>
        <v>0</v>
      </c>
      <c r="BP333" s="168" t="str">
        <f t="shared" si="383"/>
        <v>0</v>
      </c>
      <c r="BQ333" s="168" t="str">
        <f t="shared" si="383"/>
        <v>1</v>
      </c>
      <c r="BR333" s="168" t="str">
        <f t="shared" si="383"/>
        <v>0</v>
      </c>
      <c r="BS333" s="169" t="str">
        <f t="shared" si="383"/>
        <v>1</v>
      </c>
      <c r="BT333" s="302" t="str">
        <f t="shared" si="384"/>
        <v>0</v>
      </c>
      <c r="BU333" s="302" t="str">
        <f t="shared" si="384"/>
        <v>0</v>
      </c>
      <c r="BV333" s="302" t="str">
        <f t="shared" si="384"/>
        <v>1</v>
      </c>
      <c r="BW333" s="303" t="str">
        <f t="shared" si="384"/>
        <v>0</v>
      </c>
      <c r="BX333" s="302" t="str">
        <f t="shared" si="384"/>
        <v>1</v>
      </c>
      <c r="BY333" s="302" t="str">
        <f t="shared" si="384"/>
        <v>0</v>
      </c>
      <c r="BZ333" s="302" t="str">
        <f t="shared" si="384"/>
        <v>0</v>
      </c>
      <c r="CA333" s="303" t="str">
        <f t="shared" si="384"/>
        <v>1</v>
      </c>
      <c r="CB333" s="164" t="str">
        <f t="shared" si="385"/>
        <v>0</v>
      </c>
      <c r="CC333" s="289" t="str">
        <f t="shared" si="385"/>
        <v>1</v>
      </c>
      <c r="CD333" s="340" t="str">
        <f t="shared" si="385"/>
        <v>0</v>
      </c>
      <c r="CE333" s="341" t="str">
        <f t="shared" si="385"/>
        <v>0</v>
      </c>
      <c r="CF333" s="340" t="str">
        <f t="shared" si="385"/>
        <v>0</v>
      </c>
      <c r="CG333" s="340" t="str">
        <f t="shared" si="385"/>
        <v>0</v>
      </c>
      <c r="CH333" s="340" t="str">
        <f t="shared" si="385"/>
        <v>0</v>
      </c>
      <c r="CI333" s="341" t="str">
        <f t="shared" si="385"/>
        <v>0</v>
      </c>
      <c r="CL333" s="32" t="str">
        <f t="shared" si="418"/>
        <v>9C1B</v>
      </c>
      <c r="CM333" s="285">
        <f t="shared" si="386"/>
        <v>401</v>
      </c>
      <c r="CN333" s="285">
        <f t="shared" si="387"/>
        <v>411</v>
      </c>
      <c r="CO333" s="142">
        <f t="shared" si="388"/>
        <v>59.9</v>
      </c>
      <c r="CP333" s="142">
        <f t="shared" si="389"/>
        <v>15.5</v>
      </c>
      <c r="CQ333" s="154">
        <f t="shared" si="419"/>
        <v>0</v>
      </c>
      <c r="CS333" s="170">
        <f t="shared" si="390"/>
        <v>9</v>
      </c>
      <c r="CT333" s="23">
        <f t="shared" si="391"/>
        <v>12</v>
      </c>
      <c r="CU333" s="171">
        <f t="shared" si="392"/>
        <v>1</v>
      </c>
      <c r="CV333" s="23">
        <f t="shared" si="393"/>
        <v>11</v>
      </c>
      <c r="CW333" s="172">
        <f t="shared" si="394"/>
        <v>0</v>
      </c>
      <c r="CX333" s="24">
        <f t="shared" si="395"/>
        <v>0</v>
      </c>
      <c r="CY333" s="267">
        <f t="shared" si="396"/>
        <v>9</v>
      </c>
      <c r="CZ333" s="268">
        <f t="shared" si="397"/>
        <v>1</v>
      </c>
      <c r="DA333" s="267">
        <f t="shared" si="398"/>
        <v>0</v>
      </c>
      <c r="DB333" s="268">
        <f t="shared" si="399"/>
        <v>1</v>
      </c>
      <c r="DC333" s="173">
        <f t="shared" si="400"/>
        <v>13</v>
      </c>
      <c r="DD333" s="26">
        <f t="shared" si="401"/>
        <v>11</v>
      </c>
      <c r="DE333" s="173">
        <f t="shared" si="402"/>
        <v>0</v>
      </c>
      <c r="DF333" s="26">
        <f t="shared" si="403"/>
        <v>5</v>
      </c>
      <c r="DG333" s="326">
        <f t="shared" si="404"/>
        <v>2</v>
      </c>
      <c r="DH333" s="327">
        <f t="shared" si="405"/>
        <v>9</v>
      </c>
      <c r="DI333" s="172">
        <f t="shared" si="406"/>
        <v>4</v>
      </c>
      <c r="DJ333" s="24">
        <f t="shared" si="407"/>
        <v>0</v>
      </c>
      <c r="DK333" s="172"/>
      <c r="DL333" s="19">
        <f t="shared" si="408"/>
        <v>156</v>
      </c>
      <c r="DM333" s="19">
        <f t="shared" si="409"/>
        <v>27</v>
      </c>
      <c r="DN333" s="174">
        <f t="shared" si="410"/>
        <v>0</v>
      </c>
      <c r="DO333" s="278">
        <f t="shared" si="411"/>
        <v>145</v>
      </c>
      <c r="DP333" s="278">
        <f t="shared" si="412"/>
        <v>1</v>
      </c>
      <c r="DQ333" s="20">
        <f t="shared" si="413"/>
        <v>219</v>
      </c>
      <c r="DR333" s="20">
        <f t="shared" si="414"/>
        <v>5</v>
      </c>
      <c r="DS333" s="337">
        <f t="shared" si="415"/>
        <v>41</v>
      </c>
      <c r="DT333" s="174">
        <f t="shared" si="416"/>
        <v>64</v>
      </c>
      <c r="DU333" s="172">
        <f t="shared" si="417"/>
        <v>41</v>
      </c>
    </row>
    <row r="334" spans="1:125">
      <c r="A334" s="408" t="s">
        <v>922</v>
      </c>
      <c r="B334" s="408" t="s">
        <v>923</v>
      </c>
      <c r="C334" s="154">
        <f t="shared" si="364"/>
        <v>17</v>
      </c>
      <c r="D334" s="167">
        <f t="shared" si="365"/>
        <v>68</v>
      </c>
      <c r="E334" s="166" t="str">
        <f t="shared" si="366"/>
        <v>9C</v>
      </c>
      <c r="F334" s="367" t="str">
        <f t="shared" si="367"/>
        <v>1B</v>
      </c>
      <c r="G334" s="367" t="str">
        <f t="shared" si="368"/>
        <v>02</v>
      </c>
      <c r="H334" s="367" t="str">
        <f t="shared" si="369"/>
        <v>99</v>
      </c>
      <c r="I334" s="367" t="str">
        <f t="shared" si="370"/>
        <v>01</v>
      </c>
      <c r="J334" s="367" t="str">
        <f t="shared" si="371"/>
        <v>DA</v>
      </c>
      <c r="K334" s="367" t="str">
        <f t="shared" si="372"/>
        <v>05</v>
      </c>
      <c r="L334" s="367" t="str">
        <f t="shared" si="373"/>
        <v>32</v>
      </c>
      <c r="M334" s="367" t="str">
        <f t="shared" si="374"/>
        <v>4</v>
      </c>
      <c r="N334" s="367" t="str">
        <f t="shared" si="375"/>
        <v/>
      </c>
      <c r="O334" s="156" t="str">
        <f t="shared" si="376"/>
        <v/>
      </c>
      <c r="P334" s="157" t="str">
        <f t="shared" si="377"/>
        <v>1</v>
      </c>
      <c r="Q334" s="158" t="str">
        <f t="shared" si="377"/>
        <v>0</v>
      </c>
      <c r="R334" s="158" t="str">
        <f t="shared" si="377"/>
        <v>0</v>
      </c>
      <c r="S334" s="159" t="str">
        <f t="shared" si="377"/>
        <v>1</v>
      </c>
      <c r="T334" s="158" t="str">
        <f t="shared" si="377"/>
        <v>1</v>
      </c>
      <c r="U334" s="158" t="str">
        <f t="shared" si="377"/>
        <v>1</v>
      </c>
      <c r="V334" s="158" t="str">
        <f t="shared" si="377"/>
        <v>0</v>
      </c>
      <c r="W334" s="159" t="str">
        <f t="shared" si="377"/>
        <v>0</v>
      </c>
      <c r="X334" s="158" t="str">
        <f t="shared" si="378"/>
        <v>0</v>
      </c>
      <c r="Y334" s="158" t="str">
        <f t="shared" si="378"/>
        <v>0</v>
      </c>
      <c r="Z334" s="158" t="str">
        <f t="shared" si="378"/>
        <v>0</v>
      </c>
      <c r="AA334" s="159" t="str">
        <f t="shared" si="378"/>
        <v>1</v>
      </c>
      <c r="AB334" s="161" t="str">
        <f t="shared" si="378"/>
        <v>1</v>
      </c>
      <c r="AC334" s="161" t="str">
        <f t="shared" si="378"/>
        <v>0</v>
      </c>
      <c r="AD334" s="158" t="str">
        <f t="shared" si="378"/>
        <v>1</v>
      </c>
      <c r="AE334" s="159" t="str">
        <f t="shared" si="378"/>
        <v>1</v>
      </c>
      <c r="AF334" s="367" t="str">
        <f t="shared" si="379"/>
        <v>0</v>
      </c>
      <c r="AG334" s="162" t="str">
        <f t="shared" si="379"/>
        <v>0</v>
      </c>
      <c r="AH334" s="163" t="str">
        <f t="shared" si="379"/>
        <v>0</v>
      </c>
      <c r="AI334" s="165" t="str">
        <f t="shared" si="379"/>
        <v>0</v>
      </c>
      <c r="AJ334" s="164" t="str">
        <f t="shared" si="379"/>
        <v>0</v>
      </c>
      <c r="AK334" s="164" t="str">
        <f t="shared" si="379"/>
        <v>0</v>
      </c>
      <c r="AL334" s="289" t="str">
        <f t="shared" si="379"/>
        <v>1</v>
      </c>
      <c r="AM334" s="165" t="str">
        <f t="shared" si="379"/>
        <v>0</v>
      </c>
      <c r="AN334" s="230" t="str">
        <f t="shared" si="380"/>
        <v>1</v>
      </c>
      <c r="AO334" s="230" t="str">
        <f t="shared" si="380"/>
        <v>0</v>
      </c>
      <c r="AP334" s="230" t="str">
        <f t="shared" si="380"/>
        <v>0</v>
      </c>
      <c r="AQ334" s="231" t="str">
        <f t="shared" si="380"/>
        <v>1</v>
      </c>
      <c r="AR334" s="230" t="str">
        <f t="shared" si="380"/>
        <v>1</v>
      </c>
      <c r="AS334" s="230" t="str">
        <f t="shared" si="380"/>
        <v>0</v>
      </c>
      <c r="AT334" s="230" t="str">
        <f t="shared" si="380"/>
        <v>0</v>
      </c>
      <c r="AU334" s="231" t="str">
        <f t="shared" si="380"/>
        <v>1</v>
      </c>
      <c r="AV334" s="230" t="str">
        <f t="shared" si="381"/>
        <v>0</v>
      </c>
      <c r="AW334" s="232" t="str">
        <f t="shared" si="381"/>
        <v>0</v>
      </c>
      <c r="AX334" s="232" t="str">
        <f t="shared" si="381"/>
        <v>0</v>
      </c>
      <c r="AY334" s="233" t="str">
        <f t="shared" si="381"/>
        <v>0</v>
      </c>
      <c r="AZ334" s="232" t="str">
        <f t="shared" si="381"/>
        <v>0</v>
      </c>
      <c r="BA334" s="232" t="str">
        <f t="shared" si="381"/>
        <v>0</v>
      </c>
      <c r="BB334" s="232" t="str">
        <f t="shared" si="381"/>
        <v>0</v>
      </c>
      <c r="BC334" s="233" t="str">
        <f t="shared" si="381"/>
        <v>1</v>
      </c>
      <c r="BD334" s="168" t="str">
        <f t="shared" si="382"/>
        <v>1</v>
      </c>
      <c r="BE334" s="168" t="str">
        <f t="shared" si="382"/>
        <v>1</v>
      </c>
      <c r="BF334" s="168" t="str">
        <f t="shared" si="382"/>
        <v>0</v>
      </c>
      <c r="BG334" s="169" t="str">
        <f t="shared" si="382"/>
        <v>1</v>
      </c>
      <c r="BH334" s="168" t="str">
        <f t="shared" si="382"/>
        <v>1</v>
      </c>
      <c r="BI334" s="168" t="str">
        <f t="shared" si="382"/>
        <v>0</v>
      </c>
      <c r="BJ334" s="168" t="str">
        <f t="shared" si="382"/>
        <v>1</v>
      </c>
      <c r="BK334" s="169" t="str">
        <f t="shared" si="382"/>
        <v>0</v>
      </c>
      <c r="BL334" s="168" t="str">
        <f t="shared" si="383"/>
        <v>0</v>
      </c>
      <c r="BM334" s="168" t="str">
        <f t="shared" si="383"/>
        <v>0</v>
      </c>
      <c r="BN334" s="168" t="str">
        <f t="shared" si="383"/>
        <v>0</v>
      </c>
      <c r="BO334" s="169" t="str">
        <f t="shared" si="383"/>
        <v>0</v>
      </c>
      <c r="BP334" s="168" t="str">
        <f t="shared" si="383"/>
        <v>0</v>
      </c>
      <c r="BQ334" s="168" t="str">
        <f t="shared" si="383"/>
        <v>1</v>
      </c>
      <c r="BR334" s="168" t="str">
        <f t="shared" si="383"/>
        <v>0</v>
      </c>
      <c r="BS334" s="169" t="str">
        <f t="shared" si="383"/>
        <v>1</v>
      </c>
      <c r="BT334" s="302" t="str">
        <f t="shared" si="384"/>
        <v>0</v>
      </c>
      <c r="BU334" s="302" t="str">
        <f t="shared" si="384"/>
        <v>0</v>
      </c>
      <c r="BV334" s="302" t="str">
        <f t="shared" si="384"/>
        <v>1</v>
      </c>
      <c r="BW334" s="303" t="str">
        <f t="shared" si="384"/>
        <v>1</v>
      </c>
      <c r="BX334" s="302" t="str">
        <f t="shared" si="384"/>
        <v>0</v>
      </c>
      <c r="BY334" s="302" t="str">
        <f t="shared" si="384"/>
        <v>0</v>
      </c>
      <c r="BZ334" s="302" t="str">
        <f t="shared" si="384"/>
        <v>1</v>
      </c>
      <c r="CA334" s="303" t="str">
        <f t="shared" si="384"/>
        <v>0</v>
      </c>
      <c r="CB334" s="164" t="str">
        <f t="shared" si="385"/>
        <v>0</v>
      </c>
      <c r="CC334" s="289" t="str">
        <f t="shared" si="385"/>
        <v>1</v>
      </c>
      <c r="CD334" s="340" t="str">
        <f t="shared" si="385"/>
        <v>0</v>
      </c>
      <c r="CE334" s="341" t="str">
        <f t="shared" si="385"/>
        <v>0</v>
      </c>
      <c r="CF334" s="340" t="str">
        <f t="shared" si="385"/>
        <v>0</v>
      </c>
      <c r="CG334" s="340" t="str">
        <f t="shared" si="385"/>
        <v>0</v>
      </c>
      <c r="CH334" s="340" t="str">
        <f t="shared" si="385"/>
        <v>0</v>
      </c>
      <c r="CI334" s="341" t="str">
        <f t="shared" si="385"/>
        <v>0</v>
      </c>
      <c r="CL334" s="32" t="str">
        <f t="shared" si="418"/>
        <v>9C1B</v>
      </c>
      <c r="CM334" s="285">
        <f t="shared" si="386"/>
        <v>409</v>
      </c>
      <c r="CN334" s="285">
        <f t="shared" si="387"/>
        <v>419</v>
      </c>
      <c r="CO334" s="142">
        <f t="shared" si="388"/>
        <v>59.8</v>
      </c>
      <c r="CP334" s="142">
        <f t="shared" si="389"/>
        <v>15.444444444444445</v>
      </c>
      <c r="CQ334" s="154">
        <f t="shared" si="419"/>
        <v>1</v>
      </c>
      <c r="CS334" s="170">
        <f t="shared" si="390"/>
        <v>9</v>
      </c>
      <c r="CT334" s="23">
        <f t="shared" si="391"/>
        <v>12</v>
      </c>
      <c r="CU334" s="171">
        <f t="shared" si="392"/>
        <v>1</v>
      </c>
      <c r="CV334" s="23">
        <f t="shared" si="393"/>
        <v>11</v>
      </c>
      <c r="CW334" s="172">
        <f t="shared" si="394"/>
        <v>0</v>
      </c>
      <c r="CX334" s="24">
        <f t="shared" si="395"/>
        <v>2</v>
      </c>
      <c r="CY334" s="267">
        <f t="shared" si="396"/>
        <v>9</v>
      </c>
      <c r="CZ334" s="268">
        <f t="shared" si="397"/>
        <v>9</v>
      </c>
      <c r="DA334" s="267">
        <f t="shared" si="398"/>
        <v>0</v>
      </c>
      <c r="DB334" s="268">
        <f t="shared" si="399"/>
        <v>1</v>
      </c>
      <c r="DC334" s="173">
        <f t="shared" si="400"/>
        <v>13</v>
      </c>
      <c r="DD334" s="26">
        <f t="shared" si="401"/>
        <v>10</v>
      </c>
      <c r="DE334" s="173">
        <f t="shared" si="402"/>
        <v>0</v>
      </c>
      <c r="DF334" s="26">
        <f t="shared" si="403"/>
        <v>5</v>
      </c>
      <c r="DG334" s="326">
        <f t="shared" si="404"/>
        <v>3</v>
      </c>
      <c r="DH334" s="327">
        <f t="shared" si="405"/>
        <v>2</v>
      </c>
      <c r="DI334" s="172">
        <f t="shared" si="406"/>
        <v>4</v>
      </c>
      <c r="DJ334" s="24">
        <f t="shared" si="407"/>
        <v>0</v>
      </c>
      <c r="DK334" s="172"/>
      <c r="DL334" s="19">
        <f t="shared" si="408"/>
        <v>156</v>
      </c>
      <c r="DM334" s="19">
        <f t="shared" si="409"/>
        <v>27</v>
      </c>
      <c r="DN334" s="174">
        <f t="shared" si="410"/>
        <v>2</v>
      </c>
      <c r="DO334" s="278">
        <f t="shared" si="411"/>
        <v>153</v>
      </c>
      <c r="DP334" s="278">
        <f t="shared" si="412"/>
        <v>1</v>
      </c>
      <c r="DQ334" s="20">
        <f t="shared" si="413"/>
        <v>218</v>
      </c>
      <c r="DR334" s="20">
        <f t="shared" si="414"/>
        <v>5</v>
      </c>
      <c r="DS334" s="337">
        <f t="shared" si="415"/>
        <v>50</v>
      </c>
      <c r="DT334" s="174">
        <f t="shared" si="416"/>
        <v>64</v>
      </c>
      <c r="DU334" s="172">
        <f t="shared" si="417"/>
        <v>50</v>
      </c>
    </row>
    <row r="335" spans="1:125">
      <c r="A335" s="408" t="s">
        <v>924</v>
      </c>
      <c r="B335" s="408" t="s">
        <v>925</v>
      </c>
      <c r="C335" s="154">
        <f t="shared" si="364"/>
        <v>17</v>
      </c>
      <c r="D335" s="167">
        <f t="shared" si="365"/>
        <v>68</v>
      </c>
      <c r="E335" s="166" t="str">
        <f t="shared" si="366"/>
        <v>9C</v>
      </c>
      <c r="F335" s="367" t="str">
        <f t="shared" si="367"/>
        <v>1B</v>
      </c>
      <c r="G335" s="367" t="str">
        <f t="shared" si="368"/>
        <v>04</v>
      </c>
      <c r="H335" s="367" t="str">
        <f t="shared" si="369"/>
        <v>A0</v>
      </c>
      <c r="I335" s="367" t="str">
        <f t="shared" si="370"/>
        <v>01</v>
      </c>
      <c r="J335" s="367" t="str">
        <f t="shared" si="371"/>
        <v>D9</v>
      </c>
      <c r="K335" s="367" t="str">
        <f t="shared" si="372"/>
        <v>05</v>
      </c>
      <c r="L335" s="367" t="str">
        <f t="shared" si="373"/>
        <v>3A</v>
      </c>
      <c r="M335" s="367" t="str">
        <f t="shared" si="374"/>
        <v>4</v>
      </c>
      <c r="N335" s="367" t="str">
        <f t="shared" si="375"/>
        <v/>
      </c>
      <c r="O335" s="156" t="str">
        <f t="shared" si="376"/>
        <v/>
      </c>
      <c r="P335" s="157" t="str">
        <f t="shared" si="377"/>
        <v>1</v>
      </c>
      <c r="Q335" s="158" t="str">
        <f t="shared" si="377"/>
        <v>0</v>
      </c>
      <c r="R335" s="158" t="str">
        <f t="shared" si="377"/>
        <v>0</v>
      </c>
      <c r="S335" s="159" t="str">
        <f t="shared" si="377"/>
        <v>1</v>
      </c>
      <c r="T335" s="158" t="str">
        <f t="shared" si="377"/>
        <v>1</v>
      </c>
      <c r="U335" s="158" t="str">
        <f t="shared" si="377"/>
        <v>1</v>
      </c>
      <c r="V335" s="158" t="str">
        <f t="shared" si="377"/>
        <v>0</v>
      </c>
      <c r="W335" s="159" t="str">
        <f t="shared" si="377"/>
        <v>0</v>
      </c>
      <c r="X335" s="158" t="str">
        <f t="shared" si="378"/>
        <v>0</v>
      </c>
      <c r="Y335" s="158" t="str">
        <f t="shared" si="378"/>
        <v>0</v>
      </c>
      <c r="Z335" s="158" t="str">
        <f t="shared" si="378"/>
        <v>0</v>
      </c>
      <c r="AA335" s="159" t="str">
        <f t="shared" si="378"/>
        <v>1</v>
      </c>
      <c r="AB335" s="161" t="str">
        <f t="shared" si="378"/>
        <v>1</v>
      </c>
      <c r="AC335" s="161" t="str">
        <f t="shared" si="378"/>
        <v>0</v>
      </c>
      <c r="AD335" s="158" t="str">
        <f t="shared" si="378"/>
        <v>1</v>
      </c>
      <c r="AE335" s="159" t="str">
        <f t="shared" si="378"/>
        <v>1</v>
      </c>
      <c r="AF335" s="367" t="str">
        <f t="shared" si="379"/>
        <v>0</v>
      </c>
      <c r="AG335" s="162" t="str">
        <f t="shared" si="379"/>
        <v>0</v>
      </c>
      <c r="AH335" s="163" t="str">
        <f t="shared" si="379"/>
        <v>0</v>
      </c>
      <c r="AI335" s="165" t="str">
        <f t="shared" si="379"/>
        <v>0</v>
      </c>
      <c r="AJ335" s="164" t="str">
        <f t="shared" si="379"/>
        <v>0</v>
      </c>
      <c r="AK335" s="164" t="str">
        <f t="shared" si="379"/>
        <v>1</v>
      </c>
      <c r="AL335" s="289" t="str">
        <f t="shared" si="379"/>
        <v>0</v>
      </c>
      <c r="AM335" s="165" t="str">
        <f t="shared" si="379"/>
        <v>0</v>
      </c>
      <c r="AN335" s="230" t="str">
        <f t="shared" si="380"/>
        <v>1</v>
      </c>
      <c r="AO335" s="230" t="str">
        <f t="shared" si="380"/>
        <v>0</v>
      </c>
      <c r="AP335" s="230" t="str">
        <f t="shared" si="380"/>
        <v>1</v>
      </c>
      <c r="AQ335" s="231" t="str">
        <f t="shared" si="380"/>
        <v>0</v>
      </c>
      <c r="AR335" s="230" t="str">
        <f t="shared" si="380"/>
        <v>0</v>
      </c>
      <c r="AS335" s="230" t="str">
        <f t="shared" si="380"/>
        <v>0</v>
      </c>
      <c r="AT335" s="230" t="str">
        <f t="shared" si="380"/>
        <v>0</v>
      </c>
      <c r="AU335" s="231" t="str">
        <f t="shared" si="380"/>
        <v>0</v>
      </c>
      <c r="AV335" s="230" t="str">
        <f t="shared" si="381"/>
        <v>0</v>
      </c>
      <c r="AW335" s="232" t="str">
        <f t="shared" si="381"/>
        <v>0</v>
      </c>
      <c r="AX335" s="232" t="str">
        <f t="shared" si="381"/>
        <v>0</v>
      </c>
      <c r="AY335" s="233" t="str">
        <f t="shared" si="381"/>
        <v>0</v>
      </c>
      <c r="AZ335" s="232" t="str">
        <f t="shared" si="381"/>
        <v>0</v>
      </c>
      <c r="BA335" s="232" t="str">
        <f t="shared" si="381"/>
        <v>0</v>
      </c>
      <c r="BB335" s="232" t="str">
        <f t="shared" si="381"/>
        <v>0</v>
      </c>
      <c r="BC335" s="233" t="str">
        <f t="shared" si="381"/>
        <v>1</v>
      </c>
      <c r="BD335" s="168" t="str">
        <f t="shared" si="382"/>
        <v>1</v>
      </c>
      <c r="BE335" s="168" t="str">
        <f t="shared" si="382"/>
        <v>1</v>
      </c>
      <c r="BF335" s="168" t="str">
        <f t="shared" si="382"/>
        <v>0</v>
      </c>
      <c r="BG335" s="169" t="str">
        <f t="shared" si="382"/>
        <v>1</v>
      </c>
      <c r="BH335" s="168" t="str">
        <f t="shared" si="382"/>
        <v>1</v>
      </c>
      <c r="BI335" s="168" t="str">
        <f t="shared" si="382"/>
        <v>0</v>
      </c>
      <c r="BJ335" s="168" t="str">
        <f t="shared" si="382"/>
        <v>0</v>
      </c>
      <c r="BK335" s="169" t="str">
        <f t="shared" si="382"/>
        <v>1</v>
      </c>
      <c r="BL335" s="168" t="str">
        <f t="shared" si="383"/>
        <v>0</v>
      </c>
      <c r="BM335" s="168" t="str">
        <f t="shared" si="383"/>
        <v>0</v>
      </c>
      <c r="BN335" s="168" t="str">
        <f t="shared" si="383"/>
        <v>0</v>
      </c>
      <c r="BO335" s="169" t="str">
        <f t="shared" si="383"/>
        <v>0</v>
      </c>
      <c r="BP335" s="168" t="str">
        <f t="shared" si="383"/>
        <v>0</v>
      </c>
      <c r="BQ335" s="168" t="str">
        <f t="shared" si="383"/>
        <v>1</v>
      </c>
      <c r="BR335" s="168" t="str">
        <f t="shared" si="383"/>
        <v>0</v>
      </c>
      <c r="BS335" s="169" t="str">
        <f t="shared" si="383"/>
        <v>1</v>
      </c>
      <c r="BT335" s="302" t="str">
        <f t="shared" si="384"/>
        <v>0</v>
      </c>
      <c r="BU335" s="302" t="str">
        <f t="shared" si="384"/>
        <v>0</v>
      </c>
      <c r="BV335" s="302" t="str">
        <f t="shared" si="384"/>
        <v>1</v>
      </c>
      <c r="BW335" s="303" t="str">
        <f t="shared" si="384"/>
        <v>1</v>
      </c>
      <c r="BX335" s="302" t="str">
        <f t="shared" si="384"/>
        <v>1</v>
      </c>
      <c r="BY335" s="302" t="str">
        <f t="shared" si="384"/>
        <v>0</v>
      </c>
      <c r="BZ335" s="302" t="str">
        <f t="shared" si="384"/>
        <v>1</v>
      </c>
      <c r="CA335" s="303" t="str">
        <f t="shared" si="384"/>
        <v>0</v>
      </c>
      <c r="CB335" s="164" t="str">
        <f t="shared" si="385"/>
        <v>0</v>
      </c>
      <c r="CC335" s="289" t="str">
        <f t="shared" si="385"/>
        <v>1</v>
      </c>
      <c r="CD335" s="340" t="str">
        <f t="shared" si="385"/>
        <v>0</v>
      </c>
      <c r="CE335" s="341" t="str">
        <f t="shared" si="385"/>
        <v>0</v>
      </c>
      <c r="CF335" s="340" t="str">
        <f t="shared" si="385"/>
        <v>0</v>
      </c>
      <c r="CG335" s="340" t="str">
        <f t="shared" si="385"/>
        <v>0</v>
      </c>
      <c r="CH335" s="340" t="str">
        <f t="shared" si="385"/>
        <v>0</v>
      </c>
      <c r="CI335" s="341" t="str">
        <f t="shared" si="385"/>
        <v>0</v>
      </c>
      <c r="CL335" s="32" t="str">
        <f t="shared" si="418"/>
        <v>9C1B</v>
      </c>
      <c r="CM335" s="285">
        <f t="shared" si="386"/>
        <v>416</v>
      </c>
      <c r="CN335" s="285">
        <f t="shared" si="387"/>
        <v>426</v>
      </c>
      <c r="CO335" s="142">
        <f t="shared" si="388"/>
        <v>59.7</v>
      </c>
      <c r="CP335" s="142">
        <f t="shared" si="389"/>
        <v>15.388888888888889</v>
      </c>
      <c r="CQ335" s="154">
        <f t="shared" si="419"/>
        <v>2</v>
      </c>
      <c r="CS335" s="170">
        <f t="shared" si="390"/>
        <v>9</v>
      </c>
      <c r="CT335" s="23">
        <f t="shared" si="391"/>
        <v>12</v>
      </c>
      <c r="CU335" s="171">
        <f t="shared" si="392"/>
        <v>1</v>
      </c>
      <c r="CV335" s="23">
        <f t="shared" si="393"/>
        <v>11</v>
      </c>
      <c r="CW335" s="172">
        <f t="shared" si="394"/>
        <v>0</v>
      </c>
      <c r="CX335" s="24">
        <f t="shared" si="395"/>
        <v>4</v>
      </c>
      <c r="CY335" s="267">
        <f t="shared" si="396"/>
        <v>10</v>
      </c>
      <c r="CZ335" s="268">
        <f t="shared" si="397"/>
        <v>0</v>
      </c>
      <c r="DA335" s="267">
        <f t="shared" si="398"/>
        <v>0</v>
      </c>
      <c r="DB335" s="268">
        <f t="shared" si="399"/>
        <v>1</v>
      </c>
      <c r="DC335" s="173">
        <f t="shared" si="400"/>
        <v>13</v>
      </c>
      <c r="DD335" s="26">
        <f t="shared" si="401"/>
        <v>9</v>
      </c>
      <c r="DE335" s="173">
        <f t="shared" si="402"/>
        <v>0</v>
      </c>
      <c r="DF335" s="26">
        <f t="shared" si="403"/>
        <v>5</v>
      </c>
      <c r="DG335" s="326">
        <f t="shared" si="404"/>
        <v>3</v>
      </c>
      <c r="DH335" s="327">
        <f t="shared" si="405"/>
        <v>10</v>
      </c>
      <c r="DI335" s="172">
        <f t="shared" si="406"/>
        <v>4</v>
      </c>
      <c r="DJ335" s="24">
        <f t="shared" si="407"/>
        <v>0</v>
      </c>
      <c r="DK335" s="172"/>
      <c r="DL335" s="19">
        <f t="shared" si="408"/>
        <v>156</v>
      </c>
      <c r="DM335" s="19">
        <f t="shared" si="409"/>
        <v>27</v>
      </c>
      <c r="DN335" s="174">
        <f t="shared" si="410"/>
        <v>4</v>
      </c>
      <c r="DO335" s="278">
        <f t="shared" si="411"/>
        <v>160</v>
      </c>
      <c r="DP335" s="278">
        <f t="shared" si="412"/>
        <v>1</v>
      </c>
      <c r="DQ335" s="20">
        <f t="shared" si="413"/>
        <v>217</v>
      </c>
      <c r="DR335" s="20">
        <f t="shared" si="414"/>
        <v>5</v>
      </c>
      <c r="DS335" s="337">
        <f t="shared" si="415"/>
        <v>58</v>
      </c>
      <c r="DT335" s="174">
        <f t="shared" si="416"/>
        <v>64</v>
      </c>
      <c r="DU335" s="172">
        <f t="shared" si="417"/>
        <v>58</v>
      </c>
    </row>
    <row r="336" spans="1:125">
      <c r="A336" s="408" t="s">
        <v>926</v>
      </c>
      <c r="B336" s="408" t="s">
        <v>927</v>
      </c>
      <c r="C336" s="154">
        <f t="shared" si="364"/>
        <v>17</v>
      </c>
      <c r="D336" s="167">
        <f t="shared" si="365"/>
        <v>68</v>
      </c>
      <c r="E336" s="166" t="str">
        <f t="shared" si="366"/>
        <v>9C</v>
      </c>
      <c r="F336" s="367" t="str">
        <f t="shared" si="367"/>
        <v>1B</v>
      </c>
      <c r="G336" s="367" t="str">
        <f t="shared" si="368"/>
        <v>08</v>
      </c>
      <c r="H336" s="367" t="str">
        <f t="shared" si="369"/>
        <v>AF</v>
      </c>
      <c r="I336" s="367" t="str">
        <f t="shared" si="370"/>
        <v>01</v>
      </c>
      <c r="J336" s="367" t="str">
        <f t="shared" si="371"/>
        <v>D7</v>
      </c>
      <c r="K336" s="367" t="str">
        <f t="shared" si="372"/>
        <v>05</v>
      </c>
      <c r="L336" s="367" t="str">
        <f t="shared" si="373"/>
        <v>4B</v>
      </c>
      <c r="M336" s="367" t="str">
        <f t="shared" si="374"/>
        <v>4</v>
      </c>
      <c r="N336" s="367" t="str">
        <f t="shared" si="375"/>
        <v/>
      </c>
      <c r="O336" s="156" t="str">
        <f t="shared" si="376"/>
        <v/>
      </c>
      <c r="P336" s="157" t="str">
        <f t="shared" si="377"/>
        <v>1</v>
      </c>
      <c r="Q336" s="158" t="str">
        <f t="shared" si="377"/>
        <v>0</v>
      </c>
      <c r="R336" s="158" t="str">
        <f t="shared" si="377"/>
        <v>0</v>
      </c>
      <c r="S336" s="159" t="str">
        <f t="shared" si="377"/>
        <v>1</v>
      </c>
      <c r="T336" s="158" t="str">
        <f t="shared" si="377"/>
        <v>1</v>
      </c>
      <c r="U336" s="158" t="str">
        <f t="shared" si="377"/>
        <v>1</v>
      </c>
      <c r="V336" s="158" t="str">
        <f t="shared" si="377"/>
        <v>0</v>
      </c>
      <c r="W336" s="159" t="str">
        <f t="shared" si="377"/>
        <v>0</v>
      </c>
      <c r="X336" s="158" t="str">
        <f t="shared" si="378"/>
        <v>0</v>
      </c>
      <c r="Y336" s="158" t="str">
        <f t="shared" si="378"/>
        <v>0</v>
      </c>
      <c r="Z336" s="158" t="str">
        <f t="shared" si="378"/>
        <v>0</v>
      </c>
      <c r="AA336" s="159" t="str">
        <f t="shared" si="378"/>
        <v>1</v>
      </c>
      <c r="AB336" s="161" t="str">
        <f t="shared" si="378"/>
        <v>1</v>
      </c>
      <c r="AC336" s="161" t="str">
        <f t="shared" si="378"/>
        <v>0</v>
      </c>
      <c r="AD336" s="158" t="str">
        <f t="shared" si="378"/>
        <v>1</v>
      </c>
      <c r="AE336" s="159" t="str">
        <f t="shared" si="378"/>
        <v>1</v>
      </c>
      <c r="AF336" s="367" t="str">
        <f t="shared" si="379"/>
        <v>0</v>
      </c>
      <c r="AG336" s="162" t="str">
        <f t="shared" si="379"/>
        <v>0</v>
      </c>
      <c r="AH336" s="163" t="str">
        <f t="shared" si="379"/>
        <v>0</v>
      </c>
      <c r="AI336" s="165" t="str">
        <f t="shared" si="379"/>
        <v>0</v>
      </c>
      <c r="AJ336" s="164" t="str">
        <f t="shared" si="379"/>
        <v>1</v>
      </c>
      <c r="AK336" s="164" t="str">
        <f t="shared" si="379"/>
        <v>0</v>
      </c>
      <c r="AL336" s="289" t="str">
        <f t="shared" si="379"/>
        <v>0</v>
      </c>
      <c r="AM336" s="165" t="str">
        <f t="shared" si="379"/>
        <v>0</v>
      </c>
      <c r="AN336" s="230" t="str">
        <f t="shared" si="380"/>
        <v>1</v>
      </c>
      <c r="AO336" s="230" t="str">
        <f t="shared" si="380"/>
        <v>0</v>
      </c>
      <c r="AP336" s="230" t="str">
        <f t="shared" si="380"/>
        <v>1</v>
      </c>
      <c r="AQ336" s="231" t="str">
        <f t="shared" si="380"/>
        <v>0</v>
      </c>
      <c r="AR336" s="230" t="str">
        <f t="shared" si="380"/>
        <v>1</v>
      </c>
      <c r="AS336" s="230" t="str">
        <f t="shared" si="380"/>
        <v>1</v>
      </c>
      <c r="AT336" s="230" t="str">
        <f t="shared" si="380"/>
        <v>1</v>
      </c>
      <c r="AU336" s="231" t="str">
        <f t="shared" si="380"/>
        <v>1</v>
      </c>
      <c r="AV336" s="230" t="str">
        <f t="shared" si="381"/>
        <v>0</v>
      </c>
      <c r="AW336" s="232" t="str">
        <f t="shared" si="381"/>
        <v>0</v>
      </c>
      <c r="AX336" s="232" t="str">
        <f t="shared" si="381"/>
        <v>0</v>
      </c>
      <c r="AY336" s="233" t="str">
        <f t="shared" si="381"/>
        <v>0</v>
      </c>
      <c r="AZ336" s="232" t="str">
        <f t="shared" si="381"/>
        <v>0</v>
      </c>
      <c r="BA336" s="232" t="str">
        <f t="shared" si="381"/>
        <v>0</v>
      </c>
      <c r="BB336" s="232" t="str">
        <f t="shared" si="381"/>
        <v>0</v>
      </c>
      <c r="BC336" s="233" t="str">
        <f t="shared" si="381"/>
        <v>1</v>
      </c>
      <c r="BD336" s="168" t="str">
        <f t="shared" si="382"/>
        <v>1</v>
      </c>
      <c r="BE336" s="168" t="str">
        <f t="shared" si="382"/>
        <v>1</v>
      </c>
      <c r="BF336" s="168" t="str">
        <f t="shared" si="382"/>
        <v>0</v>
      </c>
      <c r="BG336" s="169" t="str">
        <f t="shared" si="382"/>
        <v>1</v>
      </c>
      <c r="BH336" s="168" t="str">
        <f t="shared" si="382"/>
        <v>0</v>
      </c>
      <c r="BI336" s="168" t="str">
        <f t="shared" si="382"/>
        <v>1</v>
      </c>
      <c r="BJ336" s="168" t="str">
        <f t="shared" si="382"/>
        <v>1</v>
      </c>
      <c r="BK336" s="169" t="str">
        <f t="shared" si="382"/>
        <v>1</v>
      </c>
      <c r="BL336" s="168" t="str">
        <f t="shared" si="383"/>
        <v>0</v>
      </c>
      <c r="BM336" s="168" t="str">
        <f t="shared" si="383"/>
        <v>0</v>
      </c>
      <c r="BN336" s="168" t="str">
        <f t="shared" si="383"/>
        <v>0</v>
      </c>
      <c r="BO336" s="169" t="str">
        <f t="shared" si="383"/>
        <v>0</v>
      </c>
      <c r="BP336" s="168" t="str">
        <f t="shared" si="383"/>
        <v>0</v>
      </c>
      <c r="BQ336" s="168" t="str">
        <f t="shared" si="383"/>
        <v>1</v>
      </c>
      <c r="BR336" s="168" t="str">
        <f t="shared" si="383"/>
        <v>0</v>
      </c>
      <c r="BS336" s="169" t="str">
        <f t="shared" si="383"/>
        <v>1</v>
      </c>
      <c r="BT336" s="302" t="str">
        <f t="shared" si="384"/>
        <v>0</v>
      </c>
      <c r="BU336" s="302" t="str">
        <f t="shared" si="384"/>
        <v>1</v>
      </c>
      <c r="BV336" s="302" t="str">
        <f t="shared" si="384"/>
        <v>0</v>
      </c>
      <c r="BW336" s="303" t="str">
        <f t="shared" si="384"/>
        <v>0</v>
      </c>
      <c r="BX336" s="302" t="str">
        <f t="shared" si="384"/>
        <v>1</v>
      </c>
      <c r="BY336" s="302" t="str">
        <f t="shared" si="384"/>
        <v>0</v>
      </c>
      <c r="BZ336" s="302" t="str">
        <f t="shared" si="384"/>
        <v>1</v>
      </c>
      <c r="CA336" s="303" t="str">
        <f t="shared" si="384"/>
        <v>1</v>
      </c>
      <c r="CB336" s="164" t="str">
        <f t="shared" si="385"/>
        <v>0</v>
      </c>
      <c r="CC336" s="289" t="str">
        <f t="shared" si="385"/>
        <v>1</v>
      </c>
      <c r="CD336" s="340" t="str">
        <f t="shared" si="385"/>
        <v>0</v>
      </c>
      <c r="CE336" s="341" t="str">
        <f t="shared" si="385"/>
        <v>0</v>
      </c>
      <c r="CF336" s="340" t="str">
        <f t="shared" si="385"/>
        <v>0</v>
      </c>
      <c r="CG336" s="340" t="str">
        <f t="shared" si="385"/>
        <v>0</v>
      </c>
      <c r="CH336" s="340" t="str">
        <f t="shared" si="385"/>
        <v>0</v>
      </c>
      <c r="CI336" s="341" t="str">
        <f t="shared" si="385"/>
        <v>0</v>
      </c>
      <c r="CL336" s="32" t="str">
        <f t="shared" si="418"/>
        <v>9C1B</v>
      </c>
      <c r="CM336" s="285">
        <f t="shared" si="386"/>
        <v>431</v>
      </c>
      <c r="CN336" s="285">
        <f t="shared" si="387"/>
        <v>441</v>
      </c>
      <c r="CO336" s="142">
        <f t="shared" si="388"/>
        <v>59.5</v>
      </c>
      <c r="CP336" s="142">
        <f t="shared" si="389"/>
        <v>15.277777777777779</v>
      </c>
      <c r="CQ336" s="154">
        <f t="shared" si="419"/>
        <v>4</v>
      </c>
      <c r="CS336" s="170">
        <f t="shared" si="390"/>
        <v>9</v>
      </c>
      <c r="CT336" s="23">
        <f t="shared" si="391"/>
        <v>12</v>
      </c>
      <c r="CU336" s="171">
        <f t="shared" si="392"/>
        <v>1</v>
      </c>
      <c r="CV336" s="23">
        <f t="shared" si="393"/>
        <v>11</v>
      </c>
      <c r="CW336" s="172">
        <f t="shared" si="394"/>
        <v>0</v>
      </c>
      <c r="CX336" s="24">
        <f t="shared" si="395"/>
        <v>8</v>
      </c>
      <c r="CY336" s="267">
        <f t="shared" si="396"/>
        <v>10</v>
      </c>
      <c r="CZ336" s="268">
        <f t="shared" si="397"/>
        <v>15</v>
      </c>
      <c r="DA336" s="267">
        <f t="shared" si="398"/>
        <v>0</v>
      </c>
      <c r="DB336" s="268">
        <f t="shared" si="399"/>
        <v>1</v>
      </c>
      <c r="DC336" s="173">
        <f t="shared" si="400"/>
        <v>13</v>
      </c>
      <c r="DD336" s="26">
        <f t="shared" si="401"/>
        <v>7</v>
      </c>
      <c r="DE336" s="173">
        <f t="shared" si="402"/>
        <v>0</v>
      </c>
      <c r="DF336" s="26">
        <f t="shared" si="403"/>
        <v>5</v>
      </c>
      <c r="DG336" s="326">
        <f t="shared" si="404"/>
        <v>4</v>
      </c>
      <c r="DH336" s="327">
        <f t="shared" si="405"/>
        <v>11</v>
      </c>
      <c r="DI336" s="172">
        <f t="shared" si="406"/>
        <v>4</v>
      </c>
      <c r="DJ336" s="24">
        <f t="shared" si="407"/>
        <v>0</v>
      </c>
      <c r="DK336" s="172"/>
      <c r="DL336" s="19">
        <f t="shared" si="408"/>
        <v>156</v>
      </c>
      <c r="DM336" s="19">
        <f t="shared" si="409"/>
        <v>27</v>
      </c>
      <c r="DN336" s="174">
        <f t="shared" si="410"/>
        <v>8</v>
      </c>
      <c r="DO336" s="278">
        <f t="shared" si="411"/>
        <v>175</v>
      </c>
      <c r="DP336" s="278">
        <f t="shared" si="412"/>
        <v>1</v>
      </c>
      <c r="DQ336" s="20">
        <f t="shared" si="413"/>
        <v>215</v>
      </c>
      <c r="DR336" s="20">
        <f t="shared" si="414"/>
        <v>5</v>
      </c>
      <c r="DS336" s="337">
        <f t="shared" si="415"/>
        <v>75</v>
      </c>
      <c r="DT336" s="174">
        <f t="shared" si="416"/>
        <v>64</v>
      </c>
      <c r="DU336" s="172">
        <f t="shared" si="417"/>
        <v>75</v>
      </c>
    </row>
    <row r="337" spans="1:125">
      <c r="A337" s="408" t="s">
        <v>928</v>
      </c>
      <c r="B337" s="408" t="s">
        <v>929</v>
      </c>
      <c r="C337" s="154">
        <f t="shared" si="364"/>
        <v>17</v>
      </c>
      <c r="D337" s="167">
        <f t="shared" si="365"/>
        <v>68</v>
      </c>
      <c r="E337" s="166" t="str">
        <f t="shared" si="366"/>
        <v>9C</v>
      </c>
      <c r="F337" s="367" t="str">
        <f t="shared" si="367"/>
        <v>1B</v>
      </c>
      <c r="G337" s="367" t="str">
        <f t="shared" si="368"/>
        <v>0A</v>
      </c>
      <c r="H337" s="367" t="str">
        <f t="shared" si="369"/>
        <v>B7</v>
      </c>
      <c r="I337" s="367" t="str">
        <f t="shared" si="370"/>
        <v>01</v>
      </c>
      <c r="J337" s="367" t="str">
        <f t="shared" si="371"/>
        <v>D6</v>
      </c>
      <c r="K337" s="367" t="str">
        <f t="shared" si="372"/>
        <v>05</v>
      </c>
      <c r="L337" s="367" t="str">
        <f t="shared" si="373"/>
        <v>54</v>
      </c>
      <c r="M337" s="367" t="str">
        <f t="shared" si="374"/>
        <v>4</v>
      </c>
      <c r="N337" s="367" t="str">
        <f t="shared" si="375"/>
        <v/>
      </c>
      <c r="O337" s="156" t="str">
        <f t="shared" si="376"/>
        <v/>
      </c>
      <c r="P337" s="157" t="str">
        <f t="shared" si="377"/>
        <v>1</v>
      </c>
      <c r="Q337" s="158" t="str">
        <f t="shared" si="377"/>
        <v>0</v>
      </c>
      <c r="R337" s="158" t="str">
        <f t="shared" si="377"/>
        <v>0</v>
      </c>
      <c r="S337" s="159" t="str">
        <f t="shared" si="377"/>
        <v>1</v>
      </c>
      <c r="T337" s="158" t="str">
        <f t="shared" si="377"/>
        <v>1</v>
      </c>
      <c r="U337" s="158" t="str">
        <f t="shared" si="377"/>
        <v>1</v>
      </c>
      <c r="V337" s="158" t="str">
        <f t="shared" si="377"/>
        <v>0</v>
      </c>
      <c r="W337" s="159" t="str">
        <f t="shared" si="377"/>
        <v>0</v>
      </c>
      <c r="X337" s="158" t="str">
        <f t="shared" si="378"/>
        <v>0</v>
      </c>
      <c r="Y337" s="158" t="str">
        <f t="shared" si="378"/>
        <v>0</v>
      </c>
      <c r="Z337" s="158" t="str">
        <f t="shared" si="378"/>
        <v>0</v>
      </c>
      <c r="AA337" s="159" t="str">
        <f t="shared" si="378"/>
        <v>1</v>
      </c>
      <c r="AB337" s="161" t="str">
        <f t="shared" si="378"/>
        <v>1</v>
      </c>
      <c r="AC337" s="161" t="str">
        <f t="shared" si="378"/>
        <v>0</v>
      </c>
      <c r="AD337" s="158" t="str">
        <f t="shared" si="378"/>
        <v>1</v>
      </c>
      <c r="AE337" s="159" t="str">
        <f t="shared" si="378"/>
        <v>1</v>
      </c>
      <c r="AF337" s="367" t="str">
        <f t="shared" si="379"/>
        <v>0</v>
      </c>
      <c r="AG337" s="162" t="str">
        <f t="shared" si="379"/>
        <v>0</v>
      </c>
      <c r="AH337" s="163" t="str">
        <f t="shared" si="379"/>
        <v>0</v>
      </c>
      <c r="AI337" s="165" t="str">
        <f t="shared" si="379"/>
        <v>0</v>
      </c>
      <c r="AJ337" s="164" t="str">
        <f t="shared" si="379"/>
        <v>1</v>
      </c>
      <c r="AK337" s="164" t="str">
        <f t="shared" si="379"/>
        <v>0</v>
      </c>
      <c r="AL337" s="289" t="str">
        <f t="shared" si="379"/>
        <v>1</v>
      </c>
      <c r="AM337" s="165" t="str">
        <f t="shared" si="379"/>
        <v>0</v>
      </c>
      <c r="AN337" s="230" t="str">
        <f t="shared" si="380"/>
        <v>1</v>
      </c>
      <c r="AO337" s="230" t="str">
        <f t="shared" si="380"/>
        <v>0</v>
      </c>
      <c r="AP337" s="230" t="str">
        <f t="shared" si="380"/>
        <v>1</v>
      </c>
      <c r="AQ337" s="231" t="str">
        <f t="shared" si="380"/>
        <v>1</v>
      </c>
      <c r="AR337" s="230" t="str">
        <f t="shared" si="380"/>
        <v>0</v>
      </c>
      <c r="AS337" s="230" t="str">
        <f t="shared" si="380"/>
        <v>1</v>
      </c>
      <c r="AT337" s="230" t="str">
        <f t="shared" si="380"/>
        <v>1</v>
      </c>
      <c r="AU337" s="231" t="str">
        <f t="shared" si="380"/>
        <v>1</v>
      </c>
      <c r="AV337" s="230" t="str">
        <f t="shared" si="381"/>
        <v>0</v>
      </c>
      <c r="AW337" s="232" t="str">
        <f t="shared" si="381"/>
        <v>0</v>
      </c>
      <c r="AX337" s="232" t="str">
        <f t="shared" si="381"/>
        <v>0</v>
      </c>
      <c r="AY337" s="233" t="str">
        <f t="shared" si="381"/>
        <v>0</v>
      </c>
      <c r="AZ337" s="232" t="str">
        <f t="shared" si="381"/>
        <v>0</v>
      </c>
      <c r="BA337" s="232" t="str">
        <f t="shared" si="381"/>
        <v>0</v>
      </c>
      <c r="BB337" s="232" t="str">
        <f t="shared" si="381"/>
        <v>0</v>
      </c>
      <c r="BC337" s="233" t="str">
        <f t="shared" si="381"/>
        <v>1</v>
      </c>
      <c r="BD337" s="168" t="str">
        <f t="shared" si="382"/>
        <v>1</v>
      </c>
      <c r="BE337" s="168" t="str">
        <f t="shared" si="382"/>
        <v>1</v>
      </c>
      <c r="BF337" s="168" t="str">
        <f t="shared" si="382"/>
        <v>0</v>
      </c>
      <c r="BG337" s="169" t="str">
        <f t="shared" si="382"/>
        <v>1</v>
      </c>
      <c r="BH337" s="168" t="str">
        <f t="shared" si="382"/>
        <v>0</v>
      </c>
      <c r="BI337" s="168" t="str">
        <f t="shared" si="382"/>
        <v>1</v>
      </c>
      <c r="BJ337" s="168" t="str">
        <f t="shared" si="382"/>
        <v>1</v>
      </c>
      <c r="BK337" s="169" t="str">
        <f t="shared" si="382"/>
        <v>0</v>
      </c>
      <c r="BL337" s="168" t="str">
        <f t="shared" si="383"/>
        <v>0</v>
      </c>
      <c r="BM337" s="168" t="str">
        <f t="shared" si="383"/>
        <v>0</v>
      </c>
      <c r="BN337" s="168" t="str">
        <f t="shared" si="383"/>
        <v>0</v>
      </c>
      <c r="BO337" s="169" t="str">
        <f t="shared" si="383"/>
        <v>0</v>
      </c>
      <c r="BP337" s="168" t="str">
        <f t="shared" si="383"/>
        <v>0</v>
      </c>
      <c r="BQ337" s="168" t="str">
        <f t="shared" si="383"/>
        <v>1</v>
      </c>
      <c r="BR337" s="168" t="str">
        <f t="shared" si="383"/>
        <v>0</v>
      </c>
      <c r="BS337" s="169" t="str">
        <f t="shared" si="383"/>
        <v>1</v>
      </c>
      <c r="BT337" s="302" t="str">
        <f t="shared" si="384"/>
        <v>0</v>
      </c>
      <c r="BU337" s="302" t="str">
        <f t="shared" si="384"/>
        <v>1</v>
      </c>
      <c r="BV337" s="302" t="str">
        <f t="shared" si="384"/>
        <v>0</v>
      </c>
      <c r="BW337" s="303" t="str">
        <f t="shared" si="384"/>
        <v>1</v>
      </c>
      <c r="BX337" s="302" t="str">
        <f t="shared" si="384"/>
        <v>0</v>
      </c>
      <c r="BY337" s="302" t="str">
        <f t="shared" si="384"/>
        <v>1</v>
      </c>
      <c r="BZ337" s="302" t="str">
        <f t="shared" si="384"/>
        <v>0</v>
      </c>
      <c r="CA337" s="303" t="str">
        <f t="shared" si="384"/>
        <v>0</v>
      </c>
      <c r="CB337" s="164" t="str">
        <f t="shared" si="385"/>
        <v>0</v>
      </c>
      <c r="CC337" s="289" t="str">
        <f t="shared" si="385"/>
        <v>1</v>
      </c>
      <c r="CD337" s="340" t="str">
        <f t="shared" si="385"/>
        <v>0</v>
      </c>
      <c r="CE337" s="341" t="str">
        <f t="shared" si="385"/>
        <v>0</v>
      </c>
      <c r="CF337" s="340" t="str">
        <f t="shared" si="385"/>
        <v>0</v>
      </c>
      <c r="CG337" s="340" t="str">
        <f t="shared" si="385"/>
        <v>0</v>
      </c>
      <c r="CH337" s="340" t="str">
        <f t="shared" si="385"/>
        <v>0</v>
      </c>
      <c r="CI337" s="341" t="str">
        <f t="shared" si="385"/>
        <v>0</v>
      </c>
      <c r="CL337" s="32" t="str">
        <f t="shared" si="418"/>
        <v>9C1B</v>
      </c>
      <c r="CM337" s="285">
        <f t="shared" si="386"/>
        <v>439</v>
      </c>
      <c r="CN337" s="285">
        <f t="shared" si="387"/>
        <v>449</v>
      </c>
      <c r="CO337" s="142">
        <f t="shared" si="388"/>
        <v>59.4</v>
      </c>
      <c r="CP337" s="142">
        <f t="shared" si="389"/>
        <v>15.222222222222221</v>
      </c>
      <c r="CQ337" s="154">
        <f t="shared" si="419"/>
        <v>5</v>
      </c>
      <c r="CS337" s="170">
        <f t="shared" si="390"/>
        <v>9</v>
      </c>
      <c r="CT337" s="23">
        <f t="shared" si="391"/>
        <v>12</v>
      </c>
      <c r="CU337" s="171">
        <f t="shared" si="392"/>
        <v>1</v>
      </c>
      <c r="CV337" s="23">
        <f t="shared" si="393"/>
        <v>11</v>
      </c>
      <c r="CW337" s="172">
        <f t="shared" si="394"/>
        <v>0</v>
      </c>
      <c r="CX337" s="24">
        <f t="shared" si="395"/>
        <v>10</v>
      </c>
      <c r="CY337" s="267">
        <f t="shared" si="396"/>
        <v>11</v>
      </c>
      <c r="CZ337" s="268">
        <f t="shared" si="397"/>
        <v>7</v>
      </c>
      <c r="DA337" s="267">
        <f t="shared" si="398"/>
        <v>0</v>
      </c>
      <c r="DB337" s="268">
        <f t="shared" si="399"/>
        <v>1</v>
      </c>
      <c r="DC337" s="173">
        <f t="shared" si="400"/>
        <v>13</v>
      </c>
      <c r="DD337" s="26">
        <f t="shared" si="401"/>
        <v>6</v>
      </c>
      <c r="DE337" s="173">
        <f t="shared" si="402"/>
        <v>0</v>
      </c>
      <c r="DF337" s="26">
        <f t="shared" si="403"/>
        <v>5</v>
      </c>
      <c r="DG337" s="326">
        <f t="shared" si="404"/>
        <v>5</v>
      </c>
      <c r="DH337" s="327">
        <f t="shared" si="405"/>
        <v>4</v>
      </c>
      <c r="DI337" s="172">
        <f t="shared" si="406"/>
        <v>4</v>
      </c>
      <c r="DJ337" s="24">
        <f t="shared" si="407"/>
        <v>0</v>
      </c>
      <c r="DK337" s="172"/>
      <c r="DL337" s="19">
        <f t="shared" si="408"/>
        <v>156</v>
      </c>
      <c r="DM337" s="19">
        <f t="shared" si="409"/>
        <v>27</v>
      </c>
      <c r="DN337" s="174">
        <f t="shared" si="410"/>
        <v>10</v>
      </c>
      <c r="DO337" s="278">
        <f t="shared" si="411"/>
        <v>183</v>
      </c>
      <c r="DP337" s="278">
        <f t="shared" si="412"/>
        <v>1</v>
      </c>
      <c r="DQ337" s="20">
        <f t="shared" si="413"/>
        <v>214</v>
      </c>
      <c r="DR337" s="20">
        <f t="shared" si="414"/>
        <v>5</v>
      </c>
      <c r="DS337" s="337">
        <f t="shared" si="415"/>
        <v>84</v>
      </c>
      <c r="DT337" s="174">
        <f t="shared" si="416"/>
        <v>64</v>
      </c>
      <c r="DU337" s="172">
        <f t="shared" si="417"/>
        <v>84</v>
      </c>
    </row>
    <row r="338" spans="1:125">
      <c r="A338" s="408" t="s">
        <v>930</v>
      </c>
      <c r="B338" s="408" t="s">
        <v>931</v>
      </c>
      <c r="C338" s="154">
        <f t="shared" si="364"/>
        <v>17</v>
      </c>
      <c r="D338" s="167">
        <f t="shared" si="365"/>
        <v>68</v>
      </c>
      <c r="E338" s="166" t="str">
        <f t="shared" si="366"/>
        <v>9C</v>
      </c>
      <c r="F338" s="367" t="str">
        <f t="shared" si="367"/>
        <v>1B</v>
      </c>
      <c r="G338" s="367" t="str">
        <f t="shared" si="368"/>
        <v>0C</v>
      </c>
      <c r="H338" s="367" t="str">
        <f t="shared" si="369"/>
        <v>BE</v>
      </c>
      <c r="I338" s="367" t="str">
        <f t="shared" si="370"/>
        <v>01</v>
      </c>
      <c r="J338" s="367" t="str">
        <f t="shared" si="371"/>
        <v>D5</v>
      </c>
      <c r="K338" s="367" t="str">
        <f t="shared" si="372"/>
        <v>05</v>
      </c>
      <c r="L338" s="367" t="str">
        <f t="shared" si="373"/>
        <v>5C</v>
      </c>
      <c r="M338" s="367" t="str">
        <f t="shared" si="374"/>
        <v>4</v>
      </c>
      <c r="N338" s="367" t="str">
        <f t="shared" si="375"/>
        <v/>
      </c>
      <c r="O338" s="156" t="str">
        <f t="shared" si="376"/>
        <v/>
      </c>
      <c r="P338" s="157" t="str">
        <f t="shared" si="377"/>
        <v>1</v>
      </c>
      <c r="Q338" s="158" t="str">
        <f t="shared" si="377"/>
        <v>0</v>
      </c>
      <c r="R338" s="158" t="str">
        <f t="shared" si="377"/>
        <v>0</v>
      </c>
      <c r="S338" s="159" t="str">
        <f t="shared" si="377"/>
        <v>1</v>
      </c>
      <c r="T338" s="158" t="str">
        <f t="shared" si="377"/>
        <v>1</v>
      </c>
      <c r="U338" s="158" t="str">
        <f t="shared" si="377"/>
        <v>1</v>
      </c>
      <c r="V338" s="158" t="str">
        <f t="shared" si="377"/>
        <v>0</v>
      </c>
      <c r="W338" s="159" t="str">
        <f t="shared" si="377"/>
        <v>0</v>
      </c>
      <c r="X338" s="158" t="str">
        <f t="shared" si="378"/>
        <v>0</v>
      </c>
      <c r="Y338" s="158" t="str">
        <f t="shared" si="378"/>
        <v>0</v>
      </c>
      <c r="Z338" s="158" t="str">
        <f t="shared" si="378"/>
        <v>0</v>
      </c>
      <c r="AA338" s="159" t="str">
        <f t="shared" si="378"/>
        <v>1</v>
      </c>
      <c r="AB338" s="161" t="str">
        <f t="shared" si="378"/>
        <v>1</v>
      </c>
      <c r="AC338" s="161" t="str">
        <f t="shared" si="378"/>
        <v>0</v>
      </c>
      <c r="AD338" s="158" t="str">
        <f t="shared" si="378"/>
        <v>1</v>
      </c>
      <c r="AE338" s="159" t="str">
        <f t="shared" si="378"/>
        <v>1</v>
      </c>
      <c r="AF338" s="367" t="str">
        <f t="shared" si="379"/>
        <v>0</v>
      </c>
      <c r="AG338" s="162" t="str">
        <f t="shared" si="379"/>
        <v>0</v>
      </c>
      <c r="AH338" s="163" t="str">
        <f t="shared" si="379"/>
        <v>0</v>
      </c>
      <c r="AI338" s="165" t="str">
        <f t="shared" si="379"/>
        <v>0</v>
      </c>
      <c r="AJ338" s="164" t="str">
        <f t="shared" si="379"/>
        <v>1</v>
      </c>
      <c r="AK338" s="164" t="str">
        <f t="shared" si="379"/>
        <v>1</v>
      </c>
      <c r="AL338" s="289" t="str">
        <f t="shared" si="379"/>
        <v>0</v>
      </c>
      <c r="AM338" s="165" t="str">
        <f t="shared" si="379"/>
        <v>0</v>
      </c>
      <c r="AN338" s="230" t="str">
        <f t="shared" si="380"/>
        <v>1</v>
      </c>
      <c r="AO338" s="230" t="str">
        <f t="shared" si="380"/>
        <v>0</v>
      </c>
      <c r="AP338" s="230" t="str">
        <f t="shared" si="380"/>
        <v>1</v>
      </c>
      <c r="AQ338" s="231" t="str">
        <f t="shared" si="380"/>
        <v>1</v>
      </c>
      <c r="AR338" s="230" t="str">
        <f t="shared" si="380"/>
        <v>1</v>
      </c>
      <c r="AS338" s="230" t="str">
        <f t="shared" si="380"/>
        <v>1</v>
      </c>
      <c r="AT338" s="230" t="str">
        <f t="shared" si="380"/>
        <v>1</v>
      </c>
      <c r="AU338" s="231" t="str">
        <f t="shared" si="380"/>
        <v>0</v>
      </c>
      <c r="AV338" s="230" t="str">
        <f t="shared" si="381"/>
        <v>0</v>
      </c>
      <c r="AW338" s="232" t="str">
        <f t="shared" si="381"/>
        <v>0</v>
      </c>
      <c r="AX338" s="232" t="str">
        <f t="shared" si="381"/>
        <v>0</v>
      </c>
      <c r="AY338" s="233" t="str">
        <f t="shared" si="381"/>
        <v>0</v>
      </c>
      <c r="AZ338" s="232" t="str">
        <f t="shared" si="381"/>
        <v>0</v>
      </c>
      <c r="BA338" s="232" t="str">
        <f t="shared" si="381"/>
        <v>0</v>
      </c>
      <c r="BB338" s="232" t="str">
        <f t="shared" si="381"/>
        <v>0</v>
      </c>
      <c r="BC338" s="233" t="str">
        <f t="shared" si="381"/>
        <v>1</v>
      </c>
      <c r="BD338" s="168" t="str">
        <f t="shared" si="382"/>
        <v>1</v>
      </c>
      <c r="BE338" s="168" t="str">
        <f t="shared" si="382"/>
        <v>1</v>
      </c>
      <c r="BF338" s="168" t="str">
        <f t="shared" si="382"/>
        <v>0</v>
      </c>
      <c r="BG338" s="169" t="str">
        <f t="shared" si="382"/>
        <v>1</v>
      </c>
      <c r="BH338" s="168" t="str">
        <f t="shared" si="382"/>
        <v>0</v>
      </c>
      <c r="BI338" s="168" t="str">
        <f t="shared" si="382"/>
        <v>1</v>
      </c>
      <c r="BJ338" s="168" t="str">
        <f t="shared" si="382"/>
        <v>0</v>
      </c>
      <c r="BK338" s="169" t="str">
        <f t="shared" si="382"/>
        <v>1</v>
      </c>
      <c r="BL338" s="168" t="str">
        <f t="shared" si="383"/>
        <v>0</v>
      </c>
      <c r="BM338" s="168" t="str">
        <f t="shared" si="383"/>
        <v>0</v>
      </c>
      <c r="BN338" s="168" t="str">
        <f t="shared" si="383"/>
        <v>0</v>
      </c>
      <c r="BO338" s="169" t="str">
        <f t="shared" si="383"/>
        <v>0</v>
      </c>
      <c r="BP338" s="168" t="str">
        <f t="shared" si="383"/>
        <v>0</v>
      </c>
      <c r="BQ338" s="168" t="str">
        <f t="shared" si="383"/>
        <v>1</v>
      </c>
      <c r="BR338" s="168" t="str">
        <f t="shared" si="383"/>
        <v>0</v>
      </c>
      <c r="BS338" s="169" t="str">
        <f t="shared" si="383"/>
        <v>1</v>
      </c>
      <c r="BT338" s="302" t="str">
        <f t="shared" si="384"/>
        <v>0</v>
      </c>
      <c r="BU338" s="302" t="str">
        <f t="shared" si="384"/>
        <v>1</v>
      </c>
      <c r="BV338" s="302" t="str">
        <f t="shared" si="384"/>
        <v>0</v>
      </c>
      <c r="BW338" s="303" t="str">
        <f t="shared" si="384"/>
        <v>1</v>
      </c>
      <c r="BX338" s="302" t="str">
        <f t="shared" si="384"/>
        <v>1</v>
      </c>
      <c r="BY338" s="302" t="str">
        <f t="shared" si="384"/>
        <v>1</v>
      </c>
      <c r="BZ338" s="302" t="str">
        <f t="shared" si="384"/>
        <v>0</v>
      </c>
      <c r="CA338" s="303" t="str">
        <f t="shared" si="384"/>
        <v>0</v>
      </c>
      <c r="CB338" s="164" t="str">
        <f t="shared" si="385"/>
        <v>0</v>
      </c>
      <c r="CC338" s="289" t="str">
        <f t="shared" si="385"/>
        <v>1</v>
      </c>
      <c r="CD338" s="340" t="str">
        <f t="shared" si="385"/>
        <v>0</v>
      </c>
      <c r="CE338" s="341" t="str">
        <f t="shared" si="385"/>
        <v>0</v>
      </c>
      <c r="CF338" s="340" t="str">
        <f t="shared" si="385"/>
        <v>0</v>
      </c>
      <c r="CG338" s="340" t="str">
        <f t="shared" si="385"/>
        <v>0</v>
      </c>
      <c r="CH338" s="340" t="str">
        <f t="shared" si="385"/>
        <v>0</v>
      </c>
      <c r="CI338" s="341" t="str">
        <f t="shared" si="385"/>
        <v>0</v>
      </c>
      <c r="CL338" s="32" t="str">
        <f t="shared" si="418"/>
        <v>9C1B</v>
      </c>
      <c r="CM338" s="285">
        <f t="shared" si="386"/>
        <v>446</v>
      </c>
      <c r="CN338" s="285">
        <f t="shared" si="387"/>
        <v>456</v>
      </c>
      <c r="CO338" s="142">
        <f t="shared" si="388"/>
        <v>59.3</v>
      </c>
      <c r="CP338" s="142">
        <f t="shared" si="389"/>
        <v>15.166666666666666</v>
      </c>
      <c r="CQ338" s="154">
        <f t="shared" si="419"/>
        <v>6</v>
      </c>
      <c r="CS338" s="170">
        <f t="shared" si="390"/>
        <v>9</v>
      </c>
      <c r="CT338" s="23">
        <f t="shared" si="391"/>
        <v>12</v>
      </c>
      <c r="CU338" s="171">
        <f t="shared" si="392"/>
        <v>1</v>
      </c>
      <c r="CV338" s="23">
        <f t="shared" si="393"/>
        <v>11</v>
      </c>
      <c r="CW338" s="172">
        <f t="shared" si="394"/>
        <v>0</v>
      </c>
      <c r="CX338" s="24">
        <f t="shared" si="395"/>
        <v>12</v>
      </c>
      <c r="CY338" s="267">
        <f t="shared" si="396"/>
        <v>11</v>
      </c>
      <c r="CZ338" s="268">
        <f t="shared" si="397"/>
        <v>14</v>
      </c>
      <c r="DA338" s="267">
        <f t="shared" si="398"/>
        <v>0</v>
      </c>
      <c r="DB338" s="268">
        <f t="shared" si="399"/>
        <v>1</v>
      </c>
      <c r="DC338" s="173">
        <f t="shared" si="400"/>
        <v>13</v>
      </c>
      <c r="DD338" s="26">
        <f t="shared" si="401"/>
        <v>5</v>
      </c>
      <c r="DE338" s="173">
        <f t="shared" si="402"/>
        <v>0</v>
      </c>
      <c r="DF338" s="26">
        <f t="shared" si="403"/>
        <v>5</v>
      </c>
      <c r="DG338" s="326">
        <f t="shared" si="404"/>
        <v>5</v>
      </c>
      <c r="DH338" s="327">
        <f t="shared" si="405"/>
        <v>12</v>
      </c>
      <c r="DI338" s="172">
        <f t="shared" si="406"/>
        <v>4</v>
      </c>
      <c r="DJ338" s="24">
        <f t="shared" si="407"/>
        <v>0</v>
      </c>
      <c r="DK338" s="172"/>
      <c r="DL338" s="19">
        <f t="shared" si="408"/>
        <v>156</v>
      </c>
      <c r="DM338" s="19">
        <f t="shared" si="409"/>
        <v>27</v>
      </c>
      <c r="DN338" s="174">
        <f t="shared" si="410"/>
        <v>12</v>
      </c>
      <c r="DO338" s="278">
        <f t="shared" si="411"/>
        <v>190</v>
      </c>
      <c r="DP338" s="278">
        <f t="shared" si="412"/>
        <v>1</v>
      </c>
      <c r="DQ338" s="20">
        <f t="shared" si="413"/>
        <v>213</v>
      </c>
      <c r="DR338" s="20">
        <f t="shared" si="414"/>
        <v>5</v>
      </c>
      <c r="DS338" s="337">
        <f t="shared" si="415"/>
        <v>92</v>
      </c>
      <c r="DT338" s="174">
        <f t="shared" si="416"/>
        <v>64</v>
      </c>
      <c r="DU338" s="172">
        <f t="shared" si="417"/>
        <v>92</v>
      </c>
    </row>
    <row r="339" spans="1:125">
      <c r="A339" s="408" t="s">
        <v>932</v>
      </c>
      <c r="B339" s="408" t="s">
        <v>933</v>
      </c>
      <c r="C339" s="154">
        <f t="shared" si="364"/>
        <v>17</v>
      </c>
      <c r="D339" s="167">
        <f t="shared" si="365"/>
        <v>68</v>
      </c>
      <c r="E339" s="166" t="str">
        <f t="shared" si="366"/>
        <v>9C</v>
      </c>
      <c r="F339" s="367" t="str">
        <f t="shared" si="367"/>
        <v>1B</v>
      </c>
      <c r="G339" s="367" t="str">
        <f t="shared" si="368"/>
        <v>0E</v>
      </c>
      <c r="H339" s="367" t="str">
        <f t="shared" si="369"/>
        <v>C5</v>
      </c>
      <c r="I339" s="367" t="str">
        <f t="shared" si="370"/>
        <v>01</v>
      </c>
      <c r="J339" s="367" t="str">
        <f t="shared" si="371"/>
        <v>D5</v>
      </c>
      <c r="K339" s="367" t="str">
        <f t="shared" si="372"/>
        <v>05</v>
      </c>
      <c r="L339" s="367" t="str">
        <f t="shared" si="373"/>
        <v>65</v>
      </c>
      <c r="M339" s="367" t="str">
        <f t="shared" si="374"/>
        <v>4</v>
      </c>
      <c r="N339" s="367" t="str">
        <f t="shared" si="375"/>
        <v/>
      </c>
      <c r="O339" s="156" t="str">
        <f t="shared" si="376"/>
        <v/>
      </c>
      <c r="P339" s="157" t="str">
        <f t="shared" si="377"/>
        <v>1</v>
      </c>
      <c r="Q339" s="158" t="str">
        <f t="shared" si="377"/>
        <v>0</v>
      </c>
      <c r="R339" s="158" t="str">
        <f t="shared" si="377"/>
        <v>0</v>
      </c>
      <c r="S339" s="159" t="str">
        <f t="shared" si="377"/>
        <v>1</v>
      </c>
      <c r="T339" s="158" t="str">
        <f t="shared" si="377"/>
        <v>1</v>
      </c>
      <c r="U339" s="158" t="str">
        <f t="shared" si="377"/>
        <v>1</v>
      </c>
      <c r="V339" s="158" t="str">
        <f t="shared" si="377"/>
        <v>0</v>
      </c>
      <c r="W339" s="159" t="str">
        <f t="shared" si="377"/>
        <v>0</v>
      </c>
      <c r="X339" s="158" t="str">
        <f t="shared" si="378"/>
        <v>0</v>
      </c>
      <c r="Y339" s="158" t="str">
        <f t="shared" si="378"/>
        <v>0</v>
      </c>
      <c r="Z339" s="158" t="str">
        <f t="shared" si="378"/>
        <v>0</v>
      </c>
      <c r="AA339" s="159" t="str">
        <f t="shared" si="378"/>
        <v>1</v>
      </c>
      <c r="AB339" s="161" t="str">
        <f t="shared" si="378"/>
        <v>1</v>
      </c>
      <c r="AC339" s="161" t="str">
        <f t="shared" si="378"/>
        <v>0</v>
      </c>
      <c r="AD339" s="158" t="str">
        <f t="shared" si="378"/>
        <v>1</v>
      </c>
      <c r="AE339" s="159" t="str">
        <f t="shared" si="378"/>
        <v>1</v>
      </c>
      <c r="AF339" s="367" t="str">
        <f t="shared" si="379"/>
        <v>0</v>
      </c>
      <c r="AG339" s="162" t="str">
        <f t="shared" si="379"/>
        <v>0</v>
      </c>
      <c r="AH339" s="163" t="str">
        <f t="shared" si="379"/>
        <v>0</v>
      </c>
      <c r="AI339" s="165" t="str">
        <f t="shared" si="379"/>
        <v>0</v>
      </c>
      <c r="AJ339" s="164" t="str">
        <f t="shared" si="379"/>
        <v>1</v>
      </c>
      <c r="AK339" s="164" t="str">
        <f t="shared" si="379"/>
        <v>1</v>
      </c>
      <c r="AL339" s="289" t="str">
        <f t="shared" si="379"/>
        <v>1</v>
      </c>
      <c r="AM339" s="165" t="str">
        <f t="shared" si="379"/>
        <v>0</v>
      </c>
      <c r="AN339" s="230" t="str">
        <f t="shared" si="380"/>
        <v>1</v>
      </c>
      <c r="AO339" s="230" t="str">
        <f t="shared" si="380"/>
        <v>1</v>
      </c>
      <c r="AP339" s="230" t="str">
        <f t="shared" si="380"/>
        <v>0</v>
      </c>
      <c r="AQ339" s="231" t="str">
        <f t="shared" si="380"/>
        <v>0</v>
      </c>
      <c r="AR339" s="230" t="str">
        <f t="shared" si="380"/>
        <v>0</v>
      </c>
      <c r="AS339" s="230" t="str">
        <f t="shared" si="380"/>
        <v>1</v>
      </c>
      <c r="AT339" s="230" t="str">
        <f t="shared" si="380"/>
        <v>0</v>
      </c>
      <c r="AU339" s="231" t="str">
        <f t="shared" si="380"/>
        <v>1</v>
      </c>
      <c r="AV339" s="230" t="str">
        <f t="shared" si="381"/>
        <v>0</v>
      </c>
      <c r="AW339" s="232" t="str">
        <f t="shared" si="381"/>
        <v>0</v>
      </c>
      <c r="AX339" s="232" t="str">
        <f t="shared" si="381"/>
        <v>0</v>
      </c>
      <c r="AY339" s="233" t="str">
        <f t="shared" si="381"/>
        <v>0</v>
      </c>
      <c r="AZ339" s="232" t="str">
        <f t="shared" si="381"/>
        <v>0</v>
      </c>
      <c r="BA339" s="232" t="str">
        <f t="shared" si="381"/>
        <v>0</v>
      </c>
      <c r="BB339" s="232" t="str">
        <f t="shared" si="381"/>
        <v>0</v>
      </c>
      <c r="BC339" s="233" t="str">
        <f t="shared" si="381"/>
        <v>1</v>
      </c>
      <c r="BD339" s="168" t="str">
        <f t="shared" si="382"/>
        <v>1</v>
      </c>
      <c r="BE339" s="168" t="str">
        <f t="shared" si="382"/>
        <v>1</v>
      </c>
      <c r="BF339" s="168" t="str">
        <f t="shared" si="382"/>
        <v>0</v>
      </c>
      <c r="BG339" s="169" t="str">
        <f t="shared" si="382"/>
        <v>1</v>
      </c>
      <c r="BH339" s="168" t="str">
        <f t="shared" si="382"/>
        <v>0</v>
      </c>
      <c r="BI339" s="168" t="str">
        <f t="shared" si="382"/>
        <v>1</v>
      </c>
      <c r="BJ339" s="168" t="str">
        <f t="shared" si="382"/>
        <v>0</v>
      </c>
      <c r="BK339" s="169" t="str">
        <f t="shared" si="382"/>
        <v>1</v>
      </c>
      <c r="BL339" s="168" t="str">
        <f t="shared" si="383"/>
        <v>0</v>
      </c>
      <c r="BM339" s="168" t="str">
        <f t="shared" si="383"/>
        <v>0</v>
      </c>
      <c r="BN339" s="168" t="str">
        <f t="shared" si="383"/>
        <v>0</v>
      </c>
      <c r="BO339" s="169" t="str">
        <f t="shared" si="383"/>
        <v>0</v>
      </c>
      <c r="BP339" s="168" t="str">
        <f t="shared" si="383"/>
        <v>0</v>
      </c>
      <c r="BQ339" s="168" t="str">
        <f t="shared" si="383"/>
        <v>1</v>
      </c>
      <c r="BR339" s="168" t="str">
        <f t="shared" si="383"/>
        <v>0</v>
      </c>
      <c r="BS339" s="169" t="str">
        <f t="shared" si="383"/>
        <v>1</v>
      </c>
      <c r="BT339" s="302" t="str">
        <f t="shared" si="384"/>
        <v>0</v>
      </c>
      <c r="BU339" s="302" t="str">
        <f t="shared" si="384"/>
        <v>1</v>
      </c>
      <c r="BV339" s="302" t="str">
        <f t="shared" si="384"/>
        <v>1</v>
      </c>
      <c r="BW339" s="303" t="str">
        <f t="shared" si="384"/>
        <v>0</v>
      </c>
      <c r="BX339" s="302" t="str">
        <f t="shared" si="384"/>
        <v>0</v>
      </c>
      <c r="BY339" s="302" t="str">
        <f t="shared" si="384"/>
        <v>1</v>
      </c>
      <c r="BZ339" s="302" t="str">
        <f t="shared" si="384"/>
        <v>0</v>
      </c>
      <c r="CA339" s="303" t="str">
        <f t="shared" si="384"/>
        <v>1</v>
      </c>
      <c r="CB339" s="164" t="str">
        <f t="shared" si="385"/>
        <v>0</v>
      </c>
      <c r="CC339" s="289" t="str">
        <f t="shared" si="385"/>
        <v>1</v>
      </c>
      <c r="CD339" s="340" t="str">
        <f t="shared" si="385"/>
        <v>0</v>
      </c>
      <c r="CE339" s="341" t="str">
        <f t="shared" si="385"/>
        <v>0</v>
      </c>
      <c r="CF339" s="340" t="str">
        <f t="shared" si="385"/>
        <v>0</v>
      </c>
      <c r="CG339" s="340" t="str">
        <f t="shared" si="385"/>
        <v>0</v>
      </c>
      <c r="CH339" s="340" t="str">
        <f t="shared" si="385"/>
        <v>0</v>
      </c>
      <c r="CI339" s="341" t="str">
        <f t="shared" si="385"/>
        <v>0</v>
      </c>
      <c r="CL339" s="32" t="str">
        <f t="shared" si="418"/>
        <v>9C1B</v>
      </c>
      <c r="CM339" s="285">
        <f t="shared" si="386"/>
        <v>453</v>
      </c>
      <c r="CN339" s="285">
        <f t="shared" si="387"/>
        <v>463</v>
      </c>
      <c r="CO339" s="142">
        <f t="shared" si="388"/>
        <v>59.3</v>
      </c>
      <c r="CP339" s="142">
        <f t="shared" si="389"/>
        <v>15.166666666666666</v>
      </c>
      <c r="CQ339" s="154">
        <f t="shared" si="419"/>
        <v>7</v>
      </c>
      <c r="CS339" s="170">
        <f t="shared" si="390"/>
        <v>9</v>
      </c>
      <c r="CT339" s="23">
        <f t="shared" si="391"/>
        <v>12</v>
      </c>
      <c r="CU339" s="171">
        <f t="shared" si="392"/>
        <v>1</v>
      </c>
      <c r="CV339" s="23">
        <f t="shared" si="393"/>
        <v>11</v>
      </c>
      <c r="CW339" s="172">
        <f t="shared" si="394"/>
        <v>0</v>
      </c>
      <c r="CX339" s="24">
        <f t="shared" si="395"/>
        <v>14</v>
      </c>
      <c r="CY339" s="267">
        <f t="shared" si="396"/>
        <v>12</v>
      </c>
      <c r="CZ339" s="268">
        <f t="shared" si="397"/>
        <v>5</v>
      </c>
      <c r="DA339" s="267">
        <f t="shared" si="398"/>
        <v>0</v>
      </c>
      <c r="DB339" s="268">
        <f t="shared" si="399"/>
        <v>1</v>
      </c>
      <c r="DC339" s="173">
        <f t="shared" si="400"/>
        <v>13</v>
      </c>
      <c r="DD339" s="26">
        <f t="shared" si="401"/>
        <v>5</v>
      </c>
      <c r="DE339" s="173">
        <f t="shared" si="402"/>
        <v>0</v>
      </c>
      <c r="DF339" s="26">
        <f t="shared" si="403"/>
        <v>5</v>
      </c>
      <c r="DG339" s="326">
        <f t="shared" si="404"/>
        <v>6</v>
      </c>
      <c r="DH339" s="327">
        <f t="shared" si="405"/>
        <v>5</v>
      </c>
      <c r="DI339" s="172">
        <f t="shared" si="406"/>
        <v>4</v>
      </c>
      <c r="DJ339" s="24">
        <f t="shared" si="407"/>
        <v>0</v>
      </c>
      <c r="DK339" s="172"/>
      <c r="DL339" s="19">
        <f t="shared" si="408"/>
        <v>156</v>
      </c>
      <c r="DM339" s="19">
        <f t="shared" si="409"/>
        <v>27</v>
      </c>
      <c r="DN339" s="174">
        <f t="shared" si="410"/>
        <v>14</v>
      </c>
      <c r="DO339" s="278">
        <f t="shared" si="411"/>
        <v>197</v>
      </c>
      <c r="DP339" s="278">
        <f t="shared" si="412"/>
        <v>1</v>
      </c>
      <c r="DQ339" s="20">
        <f t="shared" si="413"/>
        <v>213</v>
      </c>
      <c r="DR339" s="20">
        <f t="shared" si="414"/>
        <v>5</v>
      </c>
      <c r="DS339" s="337">
        <f t="shared" si="415"/>
        <v>101</v>
      </c>
      <c r="DT339" s="174">
        <f t="shared" si="416"/>
        <v>64</v>
      </c>
      <c r="DU339" s="172">
        <f t="shared" si="417"/>
        <v>101</v>
      </c>
    </row>
    <row r="340" spans="1:125">
      <c r="A340" s="408" t="s">
        <v>934</v>
      </c>
      <c r="B340" s="408" t="s">
        <v>935</v>
      </c>
      <c r="C340" s="154">
        <f t="shared" si="364"/>
        <v>17</v>
      </c>
      <c r="D340" s="167">
        <f t="shared" si="365"/>
        <v>68</v>
      </c>
      <c r="E340" s="166" t="str">
        <f t="shared" si="366"/>
        <v>9C</v>
      </c>
      <c r="F340" s="367" t="str">
        <f t="shared" si="367"/>
        <v>1B</v>
      </c>
      <c r="G340" s="367" t="str">
        <f t="shared" si="368"/>
        <v>00</v>
      </c>
      <c r="H340" s="367" t="str">
        <f t="shared" si="369"/>
        <v>CC</v>
      </c>
      <c r="I340" s="367" t="str">
        <f t="shared" si="370"/>
        <v>01</v>
      </c>
      <c r="J340" s="367" t="str">
        <f t="shared" si="371"/>
        <v>D4</v>
      </c>
      <c r="K340" s="367" t="str">
        <f t="shared" si="372"/>
        <v>05</v>
      </c>
      <c r="L340" s="367" t="str">
        <f t="shared" si="373"/>
        <v>5D</v>
      </c>
      <c r="M340" s="367" t="str">
        <f t="shared" si="374"/>
        <v>4</v>
      </c>
      <c r="N340" s="367" t="str">
        <f t="shared" si="375"/>
        <v/>
      </c>
      <c r="O340" s="156" t="str">
        <f t="shared" si="376"/>
        <v/>
      </c>
      <c r="P340" s="157" t="str">
        <f t="shared" si="377"/>
        <v>1</v>
      </c>
      <c r="Q340" s="158" t="str">
        <f t="shared" si="377"/>
        <v>0</v>
      </c>
      <c r="R340" s="158" t="str">
        <f t="shared" si="377"/>
        <v>0</v>
      </c>
      <c r="S340" s="159" t="str">
        <f t="shared" si="377"/>
        <v>1</v>
      </c>
      <c r="T340" s="158" t="str">
        <f t="shared" si="377"/>
        <v>1</v>
      </c>
      <c r="U340" s="158" t="str">
        <f t="shared" si="377"/>
        <v>1</v>
      </c>
      <c r="V340" s="158" t="str">
        <f t="shared" si="377"/>
        <v>0</v>
      </c>
      <c r="W340" s="159" t="str">
        <f t="shared" si="377"/>
        <v>0</v>
      </c>
      <c r="X340" s="158" t="str">
        <f t="shared" si="378"/>
        <v>0</v>
      </c>
      <c r="Y340" s="158" t="str">
        <f t="shared" si="378"/>
        <v>0</v>
      </c>
      <c r="Z340" s="158" t="str">
        <f t="shared" si="378"/>
        <v>0</v>
      </c>
      <c r="AA340" s="159" t="str">
        <f t="shared" si="378"/>
        <v>1</v>
      </c>
      <c r="AB340" s="161" t="str">
        <f t="shared" si="378"/>
        <v>1</v>
      </c>
      <c r="AC340" s="161" t="str">
        <f t="shared" si="378"/>
        <v>0</v>
      </c>
      <c r="AD340" s="158" t="str">
        <f t="shared" si="378"/>
        <v>1</v>
      </c>
      <c r="AE340" s="159" t="str">
        <f t="shared" si="378"/>
        <v>1</v>
      </c>
      <c r="AF340" s="367" t="str">
        <f t="shared" si="379"/>
        <v>0</v>
      </c>
      <c r="AG340" s="162" t="str">
        <f t="shared" si="379"/>
        <v>0</v>
      </c>
      <c r="AH340" s="163" t="str">
        <f t="shared" si="379"/>
        <v>0</v>
      </c>
      <c r="AI340" s="165" t="str">
        <f t="shared" si="379"/>
        <v>0</v>
      </c>
      <c r="AJ340" s="164" t="str">
        <f t="shared" si="379"/>
        <v>0</v>
      </c>
      <c r="AK340" s="164" t="str">
        <f t="shared" si="379"/>
        <v>0</v>
      </c>
      <c r="AL340" s="289" t="str">
        <f t="shared" si="379"/>
        <v>0</v>
      </c>
      <c r="AM340" s="165" t="str">
        <f t="shared" si="379"/>
        <v>0</v>
      </c>
      <c r="AN340" s="230" t="str">
        <f t="shared" si="380"/>
        <v>1</v>
      </c>
      <c r="AO340" s="230" t="str">
        <f t="shared" si="380"/>
        <v>1</v>
      </c>
      <c r="AP340" s="230" t="str">
        <f t="shared" si="380"/>
        <v>0</v>
      </c>
      <c r="AQ340" s="231" t="str">
        <f t="shared" si="380"/>
        <v>0</v>
      </c>
      <c r="AR340" s="230" t="str">
        <f t="shared" si="380"/>
        <v>1</v>
      </c>
      <c r="AS340" s="230" t="str">
        <f t="shared" si="380"/>
        <v>1</v>
      </c>
      <c r="AT340" s="230" t="str">
        <f t="shared" si="380"/>
        <v>0</v>
      </c>
      <c r="AU340" s="231" t="str">
        <f t="shared" si="380"/>
        <v>0</v>
      </c>
      <c r="AV340" s="230" t="str">
        <f t="shared" si="381"/>
        <v>0</v>
      </c>
      <c r="AW340" s="232" t="str">
        <f t="shared" si="381"/>
        <v>0</v>
      </c>
      <c r="AX340" s="232" t="str">
        <f t="shared" si="381"/>
        <v>0</v>
      </c>
      <c r="AY340" s="233" t="str">
        <f t="shared" si="381"/>
        <v>0</v>
      </c>
      <c r="AZ340" s="232" t="str">
        <f t="shared" si="381"/>
        <v>0</v>
      </c>
      <c r="BA340" s="232" t="str">
        <f t="shared" si="381"/>
        <v>0</v>
      </c>
      <c r="BB340" s="232" t="str">
        <f t="shared" si="381"/>
        <v>0</v>
      </c>
      <c r="BC340" s="233" t="str">
        <f t="shared" si="381"/>
        <v>1</v>
      </c>
      <c r="BD340" s="168" t="str">
        <f t="shared" si="382"/>
        <v>1</v>
      </c>
      <c r="BE340" s="168" t="str">
        <f t="shared" si="382"/>
        <v>1</v>
      </c>
      <c r="BF340" s="168" t="str">
        <f t="shared" si="382"/>
        <v>0</v>
      </c>
      <c r="BG340" s="169" t="str">
        <f t="shared" si="382"/>
        <v>1</v>
      </c>
      <c r="BH340" s="168" t="str">
        <f t="shared" si="382"/>
        <v>0</v>
      </c>
      <c r="BI340" s="168" t="str">
        <f t="shared" si="382"/>
        <v>1</v>
      </c>
      <c r="BJ340" s="168" t="str">
        <f t="shared" si="382"/>
        <v>0</v>
      </c>
      <c r="BK340" s="169" t="str">
        <f t="shared" si="382"/>
        <v>0</v>
      </c>
      <c r="BL340" s="168" t="str">
        <f t="shared" si="383"/>
        <v>0</v>
      </c>
      <c r="BM340" s="168" t="str">
        <f t="shared" si="383"/>
        <v>0</v>
      </c>
      <c r="BN340" s="168" t="str">
        <f t="shared" si="383"/>
        <v>0</v>
      </c>
      <c r="BO340" s="169" t="str">
        <f t="shared" si="383"/>
        <v>0</v>
      </c>
      <c r="BP340" s="168" t="str">
        <f t="shared" si="383"/>
        <v>0</v>
      </c>
      <c r="BQ340" s="168" t="str">
        <f t="shared" si="383"/>
        <v>1</v>
      </c>
      <c r="BR340" s="168" t="str">
        <f t="shared" si="383"/>
        <v>0</v>
      </c>
      <c r="BS340" s="169" t="str">
        <f t="shared" si="383"/>
        <v>1</v>
      </c>
      <c r="BT340" s="302" t="str">
        <f t="shared" si="384"/>
        <v>0</v>
      </c>
      <c r="BU340" s="302" t="str">
        <f t="shared" si="384"/>
        <v>1</v>
      </c>
      <c r="BV340" s="302" t="str">
        <f t="shared" si="384"/>
        <v>0</v>
      </c>
      <c r="BW340" s="303" t="str">
        <f t="shared" si="384"/>
        <v>1</v>
      </c>
      <c r="BX340" s="302" t="str">
        <f t="shared" si="384"/>
        <v>1</v>
      </c>
      <c r="BY340" s="302" t="str">
        <f t="shared" si="384"/>
        <v>1</v>
      </c>
      <c r="BZ340" s="302" t="str">
        <f t="shared" si="384"/>
        <v>0</v>
      </c>
      <c r="CA340" s="303" t="str">
        <f t="shared" si="384"/>
        <v>1</v>
      </c>
      <c r="CB340" s="164" t="str">
        <f t="shared" si="385"/>
        <v>0</v>
      </c>
      <c r="CC340" s="289" t="str">
        <f t="shared" si="385"/>
        <v>1</v>
      </c>
      <c r="CD340" s="340" t="str">
        <f t="shared" si="385"/>
        <v>0</v>
      </c>
      <c r="CE340" s="341" t="str">
        <f t="shared" si="385"/>
        <v>0</v>
      </c>
      <c r="CF340" s="340" t="str">
        <f t="shared" si="385"/>
        <v>0</v>
      </c>
      <c r="CG340" s="340" t="str">
        <f t="shared" si="385"/>
        <v>0</v>
      </c>
      <c r="CH340" s="340" t="str">
        <f t="shared" si="385"/>
        <v>0</v>
      </c>
      <c r="CI340" s="341" t="str">
        <f t="shared" si="385"/>
        <v>0</v>
      </c>
      <c r="CL340" s="32" t="str">
        <f t="shared" si="418"/>
        <v>9C1B</v>
      </c>
      <c r="CM340" s="285">
        <f t="shared" si="386"/>
        <v>460</v>
      </c>
      <c r="CN340" s="285">
        <f t="shared" si="387"/>
        <v>470</v>
      </c>
      <c r="CO340" s="142">
        <f t="shared" si="388"/>
        <v>59.2</v>
      </c>
      <c r="CP340" s="142">
        <f t="shared" si="389"/>
        <v>15.111111111111111</v>
      </c>
      <c r="CQ340" s="154">
        <f t="shared" si="419"/>
        <v>0</v>
      </c>
      <c r="CS340" s="170">
        <f t="shared" si="390"/>
        <v>9</v>
      </c>
      <c r="CT340" s="23">
        <f t="shared" si="391"/>
        <v>12</v>
      </c>
      <c r="CU340" s="171">
        <f t="shared" si="392"/>
        <v>1</v>
      </c>
      <c r="CV340" s="23">
        <f t="shared" si="393"/>
        <v>11</v>
      </c>
      <c r="CW340" s="172">
        <f t="shared" si="394"/>
        <v>0</v>
      </c>
      <c r="CX340" s="24">
        <f t="shared" si="395"/>
        <v>0</v>
      </c>
      <c r="CY340" s="267">
        <f t="shared" si="396"/>
        <v>12</v>
      </c>
      <c r="CZ340" s="268">
        <f t="shared" si="397"/>
        <v>12</v>
      </c>
      <c r="DA340" s="267">
        <f t="shared" si="398"/>
        <v>0</v>
      </c>
      <c r="DB340" s="268">
        <f t="shared" si="399"/>
        <v>1</v>
      </c>
      <c r="DC340" s="173">
        <f t="shared" si="400"/>
        <v>13</v>
      </c>
      <c r="DD340" s="26">
        <f t="shared" si="401"/>
        <v>4</v>
      </c>
      <c r="DE340" s="173">
        <f t="shared" si="402"/>
        <v>0</v>
      </c>
      <c r="DF340" s="26">
        <f t="shared" si="403"/>
        <v>5</v>
      </c>
      <c r="DG340" s="326">
        <f t="shared" si="404"/>
        <v>5</v>
      </c>
      <c r="DH340" s="327">
        <f t="shared" si="405"/>
        <v>13</v>
      </c>
      <c r="DI340" s="172">
        <f t="shared" si="406"/>
        <v>4</v>
      </c>
      <c r="DJ340" s="24">
        <f t="shared" si="407"/>
        <v>0</v>
      </c>
      <c r="DK340" s="172"/>
      <c r="DL340" s="19">
        <f t="shared" si="408"/>
        <v>156</v>
      </c>
      <c r="DM340" s="19">
        <f t="shared" si="409"/>
        <v>27</v>
      </c>
      <c r="DN340" s="174">
        <f t="shared" si="410"/>
        <v>0</v>
      </c>
      <c r="DO340" s="278">
        <f t="shared" si="411"/>
        <v>204</v>
      </c>
      <c r="DP340" s="278">
        <f t="shared" si="412"/>
        <v>1</v>
      </c>
      <c r="DQ340" s="20">
        <f t="shared" si="413"/>
        <v>212</v>
      </c>
      <c r="DR340" s="20">
        <f t="shared" si="414"/>
        <v>5</v>
      </c>
      <c r="DS340" s="337">
        <f t="shared" si="415"/>
        <v>93</v>
      </c>
      <c r="DT340" s="174">
        <f t="shared" si="416"/>
        <v>64</v>
      </c>
      <c r="DU340" s="172">
        <f t="shared" si="417"/>
        <v>93</v>
      </c>
    </row>
    <row r="341" spans="1:125">
      <c r="A341" s="408" t="s">
        <v>936</v>
      </c>
      <c r="B341" s="408" t="s">
        <v>937</v>
      </c>
      <c r="C341" s="154">
        <f t="shared" si="364"/>
        <v>17</v>
      </c>
      <c r="D341" s="167">
        <f t="shared" si="365"/>
        <v>68</v>
      </c>
      <c r="E341" s="166" t="str">
        <f t="shared" si="366"/>
        <v>9C</v>
      </c>
      <c r="F341" s="367" t="str">
        <f t="shared" si="367"/>
        <v>1B</v>
      </c>
      <c r="G341" s="367" t="str">
        <f t="shared" si="368"/>
        <v>06</v>
      </c>
      <c r="H341" s="367" t="str">
        <f t="shared" si="369"/>
        <v>E2</v>
      </c>
      <c r="I341" s="367" t="str">
        <f t="shared" si="370"/>
        <v>01</v>
      </c>
      <c r="J341" s="367" t="str">
        <f t="shared" si="371"/>
        <v>D2</v>
      </c>
      <c r="K341" s="367" t="str">
        <f t="shared" si="372"/>
        <v>05</v>
      </c>
      <c r="L341" s="367" t="str">
        <f t="shared" si="373"/>
        <v>77</v>
      </c>
      <c r="M341" s="367" t="str">
        <f t="shared" si="374"/>
        <v>4</v>
      </c>
      <c r="N341" s="367" t="str">
        <f t="shared" si="375"/>
        <v/>
      </c>
      <c r="O341" s="156" t="str">
        <f t="shared" si="376"/>
        <v/>
      </c>
      <c r="P341" s="157" t="str">
        <f t="shared" si="377"/>
        <v>1</v>
      </c>
      <c r="Q341" s="158" t="str">
        <f t="shared" si="377"/>
        <v>0</v>
      </c>
      <c r="R341" s="158" t="str">
        <f t="shared" si="377"/>
        <v>0</v>
      </c>
      <c r="S341" s="159" t="str">
        <f t="shared" si="377"/>
        <v>1</v>
      </c>
      <c r="T341" s="158" t="str">
        <f t="shared" si="377"/>
        <v>1</v>
      </c>
      <c r="U341" s="158" t="str">
        <f t="shared" si="377"/>
        <v>1</v>
      </c>
      <c r="V341" s="158" t="str">
        <f t="shared" si="377"/>
        <v>0</v>
      </c>
      <c r="W341" s="159" t="str">
        <f t="shared" si="377"/>
        <v>0</v>
      </c>
      <c r="X341" s="158" t="str">
        <f t="shared" si="378"/>
        <v>0</v>
      </c>
      <c r="Y341" s="158" t="str">
        <f t="shared" si="378"/>
        <v>0</v>
      </c>
      <c r="Z341" s="158" t="str">
        <f t="shared" si="378"/>
        <v>0</v>
      </c>
      <c r="AA341" s="159" t="str">
        <f t="shared" si="378"/>
        <v>1</v>
      </c>
      <c r="AB341" s="161" t="str">
        <f t="shared" si="378"/>
        <v>1</v>
      </c>
      <c r="AC341" s="161" t="str">
        <f t="shared" si="378"/>
        <v>0</v>
      </c>
      <c r="AD341" s="158" t="str">
        <f t="shared" si="378"/>
        <v>1</v>
      </c>
      <c r="AE341" s="159" t="str">
        <f t="shared" si="378"/>
        <v>1</v>
      </c>
      <c r="AF341" s="367" t="str">
        <f t="shared" si="379"/>
        <v>0</v>
      </c>
      <c r="AG341" s="162" t="str">
        <f t="shared" si="379"/>
        <v>0</v>
      </c>
      <c r="AH341" s="163" t="str">
        <f t="shared" si="379"/>
        <v>0</v>
      </c>
      <c r="AI341" s="165" t="str">
        <f t="shared" si="379"/>
        <v>0</v>
      </c>
      <c r="AJ341" s="164" t="str">
        <f t="shared" si="379"/>
        <v>0</v>
      </c>
      <c r="AK341" s="164" t="str">
        <f t="shared" si="379"/>
        <v>1</v>
      </c>
      <c r="AL341" s="289" t="str">
        <f t="shared" si="379"/>
        <v>1</v>
      </c>
      <c r="AM341" s="165" t="str">
        <f t="shared" si="379"/>
        <v>0</v>
      </c>
      <c r="AN341" s="230" t="str">
        <f t="shared" si="380"/>
        <v>1</v>
      </c>
      <c r="AO341" s="230" t="str">
        <f t="shared" si="380"/>
        <v>1</v>
      </c>
      <c r="AP341" s="230" t="str">
        <f t="shared" si="380"/>
        <v>1</v>
      </c>
      <c r="AQ341" s="231" t="str">
        <f t="shared" si="380"/>
        <v>0</v>
      </c>
      <c r="AR341" s="230" t="str">
        <f t="shared" si="380"/>
        <v>0</v>
      </c>
      <c r="AS341" s="230" t="str">
        <f t="shared" si="380"/>
        <v>0</v>
      </c>
      <c r="AT341" s="230" t="str">
        <f t="shared" si="380"/>
        <v>1</v>
      </c>
      <c r="AU341" s="231" t="str">
        <f t="shared" si="380"/>
        <v>0</v>
      </c>
      <c r="AV341" s="230" t="str">
        <f t="shared" si="381"/>
        <v>0</v>
      </c>
      <c r="AW341" s="232" t="str">
        <f t="shared" si="381"/>
        <v>0</v>
      </c>
      <c r="AX341" s="232" t="str">
        <f t="shared" si="381"/>
        <v>0</v>
      </c>
      <c r="AY341" s="233" t="str">
        <f t="shared" si="381"/>
        <v>0</v>
      </c>
      <c r="AZ341" s="232" t="str">
        <f t="shared" si="381"/>
        <v>0</v>
      </c>
      <c r="BA341" s="232" t="str">
        <f t="shared" si="381"/>
        <v>0</v>
      </c>
      <c r="BB341" s="232" t="str">
        <f t="shared" si="381"/>
        <v>0</v>
      </c>
      <c r="BC341" s="233" t="str">
        <f t="shared" si="381"/>
        <v>1</v>
      </c>
      <c r="BD341" s="168" t="str">
        <f t="shared" si="382"/>
        <v>1</v>
      </c>
      <c r="BE341" s="168" t="str">
        <f t="shared" si="382"/>
        <v>1</v>
      </c>
      <c r="BF341" s="168" t="str">
        <f t="shared" si="382"/>
        <v>0</v>
      </c>
      <c r="BG341" s="169" t="str">
        <f t="shared" si="382"/>
        <v>1</v>
      </c>
      <c r="BH341" s="168" t="str">
        <f t="shared" si="382"/>
        <v>0</v>
      </c>
      <c r="BI341" s="168" t="str">
        <f t="shared" si="382"/>
        <v>0</v>
      </c>
      <c r="BJ341" s="168" t="str">
        <f t="shared" si="382"/>
        <v>1</v>
      </c>
      <c r="BK341" s="169" t="str">
        <f t="shared" si="382"/>
        <v>0</v>
      </c>
      <c r="BL341" s="168" t="str">
        <f t="shared" si="383"/>
        <v>0</v>
      </c>
      <c r="BM341" s="168" t="str">
        <f t="shared" si="383"/>
        <v>0</v>
      </c>
      <c r="BN341" s="168" t="str">
        <f t="shared" si="383"/>
        <v>0</v>
      </c>
      <c r="BO341" s="169" t="str">
        <f t="shared" si="383"/>
        <v>0</v>
      </c>
      <c r="BP341" s="168" t="str">
        <f t="shared" si="383"/>
        <v>0</v>
      </c>
      <c r="BQ341" s="168" t="str">
        <f t="shared" si="383"/>
        <v>1</v>
      </c>
      <c r="BR341" s="168" t="str">
        <f t="shared" si="383"/>
        <v>0</v>
      </c>
      <c r="BS341" s="169" t="str">
        <f t="shared" si="383"/>
        <v>1</v>
      </c>
      <c r="BT341" s="302" t="str">
        <f t="shared" si="384"/>
        <v>0</v>
      </c>
      <c r="BU341" s="302" t="str">
        <f t="shared" si="384"/>
        <v>1</v>
      </c>
      <c r="BV341" s="302" t="str">
        <f t="shared" si="384"/>
        <v>1</v>
      </c>
      <c r="BW341" s="303" t="str">
        <f t="shared" si="384"/>
        <v>1</v>
      </c>
      <c r="BX341" s="302" t="str">
        <f t="shared" si="384"/>
        <v>0</v>
      </c>
      <c r="BY341" s="302" t="str">
        <f t="shared" si="384"/>
        <v>1</v>
      </c>
      <c r="BZ341" s="302" t="str">
        <f t="shared" si="384"/>
        <v>1</v>
      </c>
      <c r="CA341" s="303" t="str">
        <f t="shared" si="384"/>
        <v>1</v>
      </c>
      <c r="CB341" s="164" t="str">
        <f t="shared" si="385"/>
        <v>0</v>
      </c>
      <c r="CC341" s="289" t="str">
        <f t="shared" si="385"/>
        <v>1</v>
      </c>
      <c r="CD341" s="340" t="str">
        <f t="shared" si="385"/>
        <v>0</v>
      </c>
      <c r="CE341" s="341" t="str">
        <f t="shared" si="385"/>
        <v>0</v>
      </c>
      <c r="CF341" s="340" t="str">
        <f t="shared" si="385"/>
        <v>0</v>
      </c>
      <c r="CG341" s="340" t="str">
        <f t="shared" si="385"/>
        <v>0</v>
      </c>
      <c r="CH341" s="340" t="str">
        <f t="shared" si="385"/>
        <v>0</v>
      </c>
      <c r="CI341" s="341" t="str">
        <f t="shared" si="385"/>
        <v>0</v>
      </c>
      <c r="CL341" s="32" t="str">
        <f t="shared" si="418"/>
        <v>9C1B</v>
      </c>
      <c r="CM341" s="285">
        <f t="shared" si="386"/>
        <v>482</v>
      </c>
      <c r="CN341" s="285">
        <f t="shared" si="387"/>
        <v>492</v>
      </c>
      <c r="CO341" s="142">
        <f t="shared" si="388"/>
        <v>59</v>
      </c>
      <c r="CP341" s="142">
        <f t="shared" si="389"/>
        <v>15</v>
      </c>
      <c r="CQ341" s="154">
        <f t="shared" si="419"/>
        <v>3</v>
      </c>
      <c r="CS341" s="170">
        <f t="shared" si="390"/>
        <v>9</v>
      </c>
      <c r="CT341" s="23">
        <f t="shared" si="391"/>
        <v>12</v>
      </c>
      <c r="CU341" s="171">
        <f t="shared" si="392"/>
        <v>1</v>
      </c>
      <c r="CV341" s="23">
        <f t="shared" si="393"/>
        <v>11</v>
      </c>
      <c r="CW341" s="172">
        <f t="shared" si="394"/>
        <v>0</v>
      </c>
      <c r="CX341" s="24">
        <f t="shared" si="395"/>
        <v>6</v>
      </c>
      <c r="CY341" s="267">
        <f t="shared" si="396"/>
        <v>14</v>
      </c>
      <c r="CZ341" s="268">
        <f t="shared" si="397"/>
        <v>2</v>
      </c>
      <c r="DA341" s="267">
        <f t="shared" si="398"/>
        <v>0</v>
      </c>
      <c r="DB341" s="268">
        <f t="shared" si="399"/>
        <v>1</v>
      </c>
      <c r="DC341" s="173">
        <f t="shared" si="400"/>
        <v>13</v>
      </c>
      <c r="DD341" s="26">
        <f t="shared" si="401"/>
        <v>2</v>
      </c>
      <c r="DE341" s="173">
        <f t="shared" si="402"/>
        <v>0</v>
      </c>
      <c r="DF341" s="26">
        <f t="shared" si="403"/>
        <v>5</v>
      </c>
      <c r="DG341" s="326">
        <f t="shared" si="404"/>
        <v>7</v>
      </c>
      <c r="DH341" s="327">
        <f t="shared" si="405"/>
        <v>7</v>
      </c>
      <c r="DI341" s="172">
        <f t="shared" si="406"/>
        <v>4</v>
      </c>
      <c r="DJ341" s="24">
        <f t="shared" si="407"/>
        <v>0</v>
      </c>
      <c r="DK341" s="172"/>
      <c r="DL341" s="19">
        <f t="shared" si="408"/>
        <v>156</v>
      </c>
      <c r="DM341" s="19">
        <f t="shared" si="409"/>
        <v>27</v>
      </c>
      <c r="DN341" s="174">
        <f t="shared" si="410"/>
        <v>6</v>
      </c>
      <c r="DO341" s="278">
        <f t="shared" si="411"/>
        <v>226</v>
      </c>
      <c r="DP341" s="278">
        <f t="shared" si="412"/>
        <v>1</v>
      </c>
      <c r="DQ341" s="20">
        <f t="shared" si="413"/>
        <v>210</v>
      </c>
      <c r="DR341" s="20">
        <f t="shared" si="414"/>
        <v>5</v>
      </c>
      <c r="DS341" s="337">
        <f t="shared" si="415"/>
        <v>119</v>
      </c>
      <c r="DT341" s="174">
        <f t="shared" si="416"/>
        <v>64</v>
      </c>
      <c r="DU341" s="172">
        <f t="shared" si="417"/>
        <v>119</v>
      </c>
    </row>
    <row r="342" spans="1:125">
      <c r="A342" s="408" t="s">
        <v>938</v>
      </c>
      <c r="B342" s="408" t="s">
        <v>939</v>
      </c>
      <c r="C342" s="154">
        <f t="shared" si="364"/>
        <v>17</v>
      </c>
      <c r="D342" s="167">
        <f t="shared" si="365"/>
        <v>68</v>
      </c>
      <c r="E342" s="166" t="str">
        <f t="shared" si="366"/>
        <v>9C</v>
      </c>
      <c r="F342" s="367" t="str">
        <f t="shared" si="367"/>
        <v>1B</v>
      </c>
      <c r="G342" s="367" t="str">
        <f t="shared" si="368"/>
        <v>0A</v>
      </c>
      <c r="H342" s="367" t="str">
        <f t="shared" si="369"/>
        <v>F0</v>
      </c>
      <c r="I342" s="367" t="str">
        <f t="shared" si="370"/>
        <v>01</v>
      </c>
      <c r="J342" s="367" t="str">
        <f t="shared" si="371"/>
        <v>D0</v>
      </c>
      <c r="K342" s="367" t="str">
        <f t="shared" si="372"/>
        <v>05</v>
      </c>
      <c r="L342" s="367" t="str">
        <f t="shared" si="373"/>
        <v>87</v>
      </c>
      <c r="M342" s="367" t="str">
        <f t="shared" si="374"/>
        <v>4</v>
      </c>
      <c r="N342" s="367" t="str">
        <f t="shared" si="375"/>
        <v/>
      </c>
      <c r="O342" s="156" t="str">
        <f t="shared" si="376"/>
        <v/>
      </c>
      <c r="P342" s="157" t="str">
        <f t="shared" si="377"/>
        <v>1</v>
      </c>
      <c r="Q342" s="158" t="str">
        <f t="shared" si="377"/>
        <v>0</v>
      </c>
      <c r="R342" s="158" t="str">
        <f t="shared" si="377"/>
        <v>0</v>
      </c>
      <c r="S342" s="159" t="str">
        <f t="shared" si="377"/>
        <v>1</v>
      </c>
      <c r="T342" s="158" t="str">
        <f t="shared" si="377"/>
        <v>1</v>
      </c>
      <c r="U342" s="158" t="str">
        <f t="shared" si="377"/>
        <v>1</v>
      </c>
      <c r="V342" s="158" t="str">
        <f t="shared" si="377"/>
        <v>0</v>
      </c>
      <c r="W342" s="159" t="str">
        <f t="shared" si="377"/>
        <v>0</v>
      </c>
      <c r="X342" s="158" t="str">
        <f t="shared" si="378"/>
        <v>0</v>
      </c>
      <c r="Y342" s="158" t="str">
        <f t="shared" si="378"/>
        <v>0</v>
      </c>
      <c r="Z342" s="158" t="str">
        <f t="shared" si="378"/>
        <v>0</v>
      </c>
      <c r="AA342" s="159" t="str">
        <f t="shared" si="378"/>
        <v>1</v>
      </c>
      <c r="AB342" s="161" t="str">
        <f t="shared" si="378"/>
        <v>1</v>
      </c>
      <c r="AC342" s="161" t="str">
        <f t="shared" si="378"/>
        <v>0</v>
      </c>
      <c r="AD342" s="158" t="str">
        <f t="shared" si="378"/>
        <v>1</v>
      </c>
      <c r="AE342" s="159" t="str">
        <f t="shared" si="378"/>
        <v>1</v>
      </c>
      <c r="AF342" s="367" t="str">
        <f t="shared" si="379"/>
        <v>0</v>
      </c>
      <c r="AG342" s="162" t="str">
        <f t="shared" si="379"/>
        <v>0</v>
      </c>
      <c r="AH342" s="163" t="str">
        <f t="shared" si="379"/>
        <v>0</v>
      </c>
      <c r="AI342" s="165" t="str">
        <f t="shared" si="379"/>
        <v>0</v>
      </c>
      <c r="AJ342" s="164" t="str">
        <f t="shared" si="379"/>
        <v>1</v>
      </c>
      <c r="AK342" s="164" t="str">
        <f t="shared" si="379"/>
        <v>0</v>
      </c>
      <c r="AL342" s="289" t="str">
        <f t="shared" si="379"/>
        <v>1</v>
      </c>
      <c r="AM342" s="165" t="str">
        <f t="shared" si="379"/>
        <v>0</v>
      </c>
      <c r="AN342" s="230" t="str">
        <f t="shared" si="380"/>
        <v>1</v>
      </c>
      <c r="AO342" s="230" t="str">
        <f t="shared" si="380"/>
        <v>1</v>
      </c>
      <c r="AP342" s="230" t="str">
        <f t="shared" si="380"/>
        <v>1</v>
      </c>
      <c r="AQ342" s="231" t="str">
        <f t="shared" si="380"/>
        <v>1</v>
      </c>
      <c r="AR342" s="230" t="str">
        <f t="shared" si="380"/>
        <v>0</v>
      </c>
      <c r="AS342" s="230" t="str">
        <f t="shared" si="380"/>
        <v>0</v>
      </c>
      <c r="AT342" s="230" t="str">
        <f t="shared" si="380"/>
        <v>0</v>
      </c>
      <c r="AU342" s="231" t="str">
        <f t="shared" si="380"/>
        <v>0</v>
      </c>
      <c r="AV342" s="230" t="str">
        <f t="shared" si="381"/>
        <v>0</v>
      </c>
      <c r="AW342" s="232" t="str">
        <f t="shared" si="381"/>
        <v>0</v>
      </c>
      <c r="AX342" s="232" t="str">
        <f t="shared" si="381"/>
        <v>0</v>
      </c>
      <c r="AY342" s="233" t="str">
        <f t="shared" si="381"/>
        <v>0</v>
      </c>
      <c r="AZ342" s="232" t="str">
        <f t="shared" si="381"/>
        <v>0</v>
      </c>
      <c r="BA342" s="232" t="str">
        <f t="shared" si="381"/>
        <v>0</v>
      </c>
      <c r="BB342" s="232" t="str">
        <f t="shared" si="381"/>
        <v>0</v>
      </c>
      <c r="BC342" s="233" t="str">
        <f t="shared" si="381"/>
        <v>1</v>
      </c>
      <c r="BD342" s="168" t="str">
        <f t="shared" si="382"/>
        <v>1</v>
      </c>
      <c r="BE342" s="168" t="str">
        <f t="shared" si="382"/>
        <v>1</v>
      </c>
      <c r="BF342" s="168" t="str">
        <f t="shared" si="382"/>
        <v>0</v>
      </c>
      <c r="BG342" s="169" t="str">
        <f t="shared" si="382"/>
        <v>1</v>
      </c>
      <c r="BH342" s="168" t="str">
        <f t="shared" si="382"/>
        <v>0</v>
      </c>
      <c r="BI342" s="168" t="str">
        <f t="shared" si="382"/>
        <v>0</v>
      </c>
      <c r="BJ342" s="168" t="str">
        <f t="shared" si="382"/>
        <v>0</v>
      </c>
      <c r="BK342" s="169" t="str">
        <f t="shared" si="382"/>
        <v>0</v>
      </c>
      <c r="BL342" s="168" t="str">
        <f t="shared" si="383"/>
        <v>0</v>
      </c>
      <c r="BM342" s="168" t="str">
        <f t="shared" si="383"/>
        <v>0</v>
      </c>
      <c r="BN342" s="168" t="str">
        <f t="shared" si="383"/>
        <v>0</v>
      </c>
      <c r="BO342" s="169" t="str">
        <f t="shared" si="383"/>
        <v>0</v>
      </c>
      <c r="BP342" s="168" t="str">
        <f t="shared" si="383"/>
        <v>0</v>
      </c>
      <c r="BQ342" s="168" t="str">
        <f t="shared" si="383"/>
        <v>1</v>
      </c>
      <c r="BR342" s="168" t="str">
        <f t="shared" si="383"/>
        <v>0</v>
      </c>
      <c r="BS342" s="169" t="str">
        <f t="shared" si="383"/>
        <v>1</v>
      </c>
      <c r="BT342" s="302" t="str">
        <f t="shared" si="384"/>
        <v>1</v>
      </c>
      <c r="BU342" s="302" t="str">
        <f t="shared" si="384"/>
        <v>0</v>
      </c>
      <c r="BV342" s="302" t="str">
        <f t="shared" si="384"/>
        <v>0</v>
      </c>
      <c r="BW342" s="303" t="str">
        <f t="shared" si="384"/>
        <v>0</v>
      </c>
      <c r="BX342" s="302" t="str">
        <f t="shared" si="384"/>
        <v>0</v>
      </c>
      <c r="BY342" s="302" t="str">
        <f t="shared" si="384"/>
        <v>1</v>
      </c>
      <c r="BZ342" s="302" t="str">
        <f t="shared" si="384"/>
        <v>1</v>
      </c>
      <c r="CA342" s="303" t="str">
        <f t="shared" si="384"/>
        <v>1</v>
      </c>
      <c r="CB342" s="164" t="str">
        <f t="shared" si="385"/>
        <v>0</v>
      </c>
      <c r="CC342" s="289" t="str">
        <f t="shared" si="385"/>
        <v>1</v>
      </c>
      <c r="CD342" s="340" t="str">
        <f t="shared" si="385"/>
        <v>0</v>
      </c>
      <c r="CE342" s="341" t="str">
        <f t="shared" si="385"/>
        <v>0</v>
      </c>
      <c r="CF342" s="340" t="str">
        <f t="shared" si="385"/>
        <v>0</v>
      </c>
      <c r="CG342" s="340" t="str">
        <f t="shared" si="385"/>
        <v>0</v>
      </c>
      <c r="CH342" s="340" t="str">
        <f t="shared" si="385"/>
        <v>0</v>
      </c>
      <c r="CI342" s="341" t="str">
        <f t="shared" si="385"/>
        <v>0</v>
      </c>
      <c r="CL342" s="32" t="str">
        <f t="shared" si="418"/>
        <v>9C1B</v>
      </c>
      <c r="CM342" s="285">
        <f t="shared" si="386"/>
        <v>496</v>
      </c>
      <c r="CN342" s="285">
        <f t="shared" si="387"/>
        <v>506</v>
      </c>
      <c r="CO342" s="142">
        <f t="shared" si="388"/>
        <v>58.8</v>
      </c>
      <c r="CP342" s="142">
        <f t="shared" si="389"/>
        <v>14.888888888888889</v>
      </c>
      <c r="CQ342" s="154">
        <f t="shared" si="419"/>
        <v>5</v>
      </c>
      <c r="CS342" s="170">
        <f t="shared" si="390"/>
        <v>9</v>
      </c>
      <c r="CT342" s="23">
        <f t="shared" si="391"/>
        <v>12</v>
      </c>
      <c r="CU342" s="171">
        <f t="shared" si="392"/>
        <v>1</v>
      </c>
      <c r="CV342" s="23">
        <f t="shared" si="393"/>
        <v>11</v>
      </c>
      <c r="CW342" s="172">
        <f t="shared" si="394"/>
        <v>0</v>
      </c>
      <c r="CX342" s="24">
        <f t="shared" si="395"/>
        <v>10</v>
      </c>
      <c r="CY342" s="267">
        <f t="shared" si="396"/>
        <v>15</v>
      </c>
      <c r="CZ342" s="268">
        <f t="shared" si="397"/>
        <v>0</v>
      </c>
      <c r="DA342" s="267">
        <f t="shared" si="398"/>
        <v>0</v>
      </c>
      <c r="DB342" s="268">
        <f t="shared" si="399"/>
        <v>1</v>
      </c>
      <c r="DC342" s="173">
        <f t="shared" si="400"/>
        <v>13</v>
      </c>
      <c r="DD342" s="26">
        <f t="shared" si="401"/>
        <v>0</v>
      </c>
      <c r="DE342" s="173">
        <f t="shared" si="402"/>
        <v>0</v>
      </c>
      <c r="DF342" s="26">
        <f t="shared" si="403"/>
        <v>5</v>
      </c>
      <c r="DG342" s="326">
        <f t="shared" si="404"/>
        <v>8</v>
      </c>
      <c r="DH342" s="327">
        <f t="shared" si="405"/>
        <v>7</v>
      </c>
      <c r="DI342" s="172">
        <f t="shared" si="406"/>
        <v>4</v>
      </c>
      <c r="DJ342" s="24">
        <f t="shared" si="407"/>
        <v>0</v>
      </c>
      <c r="DK342" s="172"/>
      <c r="DL342" s="19">
        <f t="shared" si="408"/>
        <v>156</v>
      </c>
      <c r="DM342" s="19">
        <f t="shared" si="409"/>
        <v>27</v>
      </c>
      <c r="DN342" s="174">
        <f t="shared" si="410"/>
        <v>10</v>
      </c>
      <c r="DO342" s="278">
        <f t="shared" si="411"/>
        <v>240</v>
      </c>
      <c r="DP342" s="278">
        <f t="shared" si="412"/>
        <v>1</v>
      </c>
      <c r="DQ342" s="20">
        <f t="shared" si="413"/>
        <v>208</v>
      </c>
      <c r="DR342" s="20">
        <f t="shared" si="414"/>
        <v>5</v>
      </c>
      <c r="DS342" s="337">
        <f t="shared" si="415"/>
        <v>135</v>
      </c>
      <c r="DT342" s="174">
        <f t="shared" si="416"/>
        <v>64</v>
      </c>
      <c r="DU342" s="172">
        <f t="shared" si="417"/>
        <v>135</v>
      </c>
    </row>
    <row r="343" spans="1:125">
      <c r="A343" s="408" t="s">
        <v>940</v>
      </c>
      <c r="B343" s="408" t="s">
        <v>941</v>
      </c>
      <c r="C343" s="154">
        <f t="shared" si="364"/>
        <v>17</v>
      </c>
      <c r="D343" s="167">
        <f t="shared" si="365"/>
        <v>68</v>
      </c>
      <c r="E343" s="166" t="str">
        <f t="shared" si="366"/>
        <v>9C</v>
      </c>
      <c r="F343" s="367" t="str">
        <f t="shared" si="367"/>
        <v>1B</v>
      </c>
      <c r="G343" s="367" t="str">
        <f t="shared" si="368"/>
        <v>0E</v>
      </c>
      <c r="H343" s="367" t="str">
        <f t="shared" si="369"/>
        <v>FE</v>
      </c>
      <c r="I343" s="367" t="str">
        <f t="shared" si="370"/>
        <v>01</v>
      </c>
      <c r="J343" s="367" t="str">
        <f t="shared" si="371"/>
        <v>CF</v>
      </c>
      <c r="K343" s="367" t="str">
        <f t="shared" si="372"/>
        <v>05</v>
      </c>
      <c r="L343" s="367" t="str">
        <f t="shared" si="373"/>
        <v>98</v>
      </c>
      <c r="M343" s="367" t="str">
        <f t="shared" si="374"/>
        <v>4</v>
      </c>
      <c r="N343" s="367" t="str">
        <f t="shared" si="375"/>
        <v/>
      </c>
      <c r="O343" s="156" t="str">
        <f t="shared" si="376"/>
        <v/>
      </c>
      <c r="P343" s="157" t="str">
        <f t="shared" si="377"/>
        <v>1</v>
      </c>
      <c r="Q343" s="158" t="str">
        <f t="shared" si="377"/>
        <v>0</v>
      </c>
      <c r="R343" s="158" t="str">
        <f t="shared" si="377"/>
        <v>0</v>
      </c>
      <c r="S343" s="159" t="str">
        <f t="shared" si="377"/>
        <v>1</v>
      </c>
      <c r="T343" s="158" t="str">
        <f t="shared" si="377"/>
        <v>1</v>
      </c>
      <c r="U343" s="158" t="str">
        <f t="shared" si="377"/>
        <v>1</v>
      </c>
      <c r="V343" s="158" t="str">
        <f t="shared" si="377"/>
        <v>0</v>
      </c>
      <c r="W343" s="159" t="str">
        <f t="shared" si="377"/>
        <v>0</v>
      </c>
      <c r="X343" s="158" t="str">
        <f t="shared" si="378"/>
        <v>0</v>
      </c>
      <c r="Y343" s="158" t="str">
        <f t="shared" si="378"/>
        <v>0</v>
      </c>
      <c r="Z343" s="158" t="str">
        <f t="shared" si="378"/>
        <v>0</v>
      </c>
      <c r="AA343" s="159" t="str">
        <f t="shared" si="378"/>
        <v>1</v>
      </c>
      <c r="AB343" s="161" t="str">
        <f t="shared" si="378"/>
        <v>1</v>
      </c>
      <c r="AC343" s="161" t="str">
        <f t="shared" si="378"/>
        <v>0</v>
      </c>
      <c r="AD343" s="158" t="str">
        <f t="shared" si="378"/>
        <v>1</v>
      </c>
      <c r="AE343" s="159" t="str">
        <f t="shared" si="378"/>
        <v>1</v>
      </c>
      <c r="AF343" s="367" t="str">
        <f t="shared" si="379"/>
        <v>0</v>
      </c>
      <c r="AG343" s="162" t="str">
        <f t="shared" si="379"/>
        <v>0</v>
      </c>
      <c r="AH343" s="163" t="str">
        <f t="shared" si="379"/>
        <v>0</v>
      </c>
      <c r="AI343" s="165" t="str">
        <f t="shared" si="379"/>
        <v>0</v>
      </c>
      <c r="AJ343" s="164" t="str">
        <f t="shared" si="379"/>
        <v>1</v>
      </c>
      <c r="AK343" s="164" t="str">
        <f t="shared" si="379"/>
        <v>1</v>
      </c>
      <c r="AL343" s="289" t="str">
        <f t="shared" si="379"/>
        <v>1</v>
      </c>
      <c r="AM343" s="165" t="str">
        <f t="shared" si="379"/>
        <v>0</v>
      </c>
      <c r="AN343" s="230" t="str">
        <f t="shared" si="380"/>
        <v>1</v>
      </c>
      <c r="AO343" s="230" t="str">
        <f t="shared" si="380"/>
        <v>1</v>
      </c>
      <c r="AP343" s="230" t="str">
        <f t="shared" si="380"/>
        <v>1</v>
      </c>
      <c r="AQ343" s="231" t="str">
        <f t="shared" si="380"/>
        <v>1</v>
      </c>
      <c r="AR343" s="230" t="str">
        <f t="shared" si="380"/>
        <v>1</v>
      </c>
      <c r="AS343" s="230" t="str">
        <f t="shared" si="380"/>
        <v>1</v>
      </c>
      <c r="AT343" s="230" t="str">
        <f t="shared" si="380"/>
        <v>1</v>
      </c>
      <c r="AU343" s="231" t="str">
        <f t="shared" si="380"/>
        <v>0</v>
      </c>
      <c r="AV343" s="230" t="str">
        <f t="shared" si="381"/>
        <v>0</v>
      </c>
      <c r="AW343" s="232" t="str">
        <f t="shared" si="381"/>
        <v>0</v>
      </c>
      <c r="AX343" s="232" t="str">
        <f t="shared" si="381"/>
        <v>0</v>
      </c>
      <c r="AY343" s="233" t="str">
        <f t="shared" si="381"/>
        <v>0</v>
      </c>
      <c r="AZ343" s="232" t="str">
        <f t="shared" si="381"/>
        <v>0</v>
      </c>
      <c r="BA343" s="232" t="str">
        <f t="shared" si="381"/>
        <v>0</v>
      </c>
      <c r="BB343" s="232" t="str">
        <f t="shared" si="381"/>
        <v>0</v>
      </c>
      <c r="BC343" s="233" t="str">
        <f t="shared" si="381"/>
        <v>1</v>
      </c>
      <c r="BD343" s="168" t="str">
        <f t="shared" si="382"/>
        <v>1</v>
      </c>
      <c r="BE343" s="168" t="str">
        <f t="shared" si="382"/>
        <v>1</v>
      </c>
      <c r="BF343" s="168" t="str">
        <f t="shared" si="382"/>
        <v>0</v>
      </c>
      <c r="BG343" s="169" t="str">
        <f t="shared" si="382"/>
        <v>0</v>
      </c>
      <c r="BH343" s="168" t="str">
        <f t="shared" si="382"/>
        <v>1</v>
      </c>
      <c r="BI343" s="168" t="str">
        <f t="shared" si="382"/>
        <v>1</v>
      </c>
      <c r="BJ343" s="168" t="str">
        <f t="shared" si="382"/>
        <v>1</v>
      </c>
      <c r="BK343" s="169" t="str">
        <f t="shared" si="382"/>
        <v>1</v>
      </c>
      <c r="BL343" s="168" t="str">
        <f t="shared" si="383"/>
        <v>0</v>
      </c>
      <c r="BM343" s="168" t="str">
        <f t="shared" si="383"/>
        <v>0</v>
      </c>
      <c r="BN343" s="168" t="str">
        <f t="shared" si="383"/>
        <v>0</v>
      </c>
      <c r="BO343" s="169" t="str">
        <f t="shared" si="383"/>
        <v>0</v>
      </c>
      <c r="BP343" s="168" t="str">
        <f t="shared" si="383"/>
        <v>0</v>
      </c>
      <c r="BQ343" s="168" t="str">
        <f t="shared" si="383"/>
        <v>1</v>
      </c>
      <c r="BR343" s="168" t="str">
        <f t="shared" si="383"/>
        <v>0</v>
      </c>
      <c r="BS343" s="169" t="str">
        <f t="shared" si="383"/>
        <v>1</v>
      </c>
      <c r="BT343" s="302" t="str">
        <f t="shared" si="384"/>
        <v>1</v>
      </c>
      <c r="BU343" s="302" t="str">
        <f t="shared" si="384"/>
        <v>0</v>
      </c>
      <c r="BV343" s="302" t="str">
        <f t="shared" si="384"/>
        <v>0</v>
      </c>
      <c r="BW343" s="303" t="str">
        <f t="shared" si="384"/>
        <v>1</v>
      </c>
      <c r="BX343" s="302" t="str">
        <f t="shared" si="384"/>
        <v>1</v>
      </c>
      <c r="BY343" s="302" t="str">
        <f t="shared" si="384"/>
        <v>0</v>
      </c>
      <c r="BZ343" s="302" t="str">
        <f t="shared" si="384"/>
        <v>0</v>
      </c>
      <c r="CA343" s="303" t="str">
        <f t="shared" si="384"/>
        <v>0</v>
      </c>
      <c r="CB343" s="164" t="str">
        <f t="shared" si="385"/>
        <v>0</v>
      </c>
      <c r="CC343" s="289" t="str">
        <f t="shared" si="385"/>
        <v>1</v>
      </c>
      <c r="CD343" s="340" t="str">
        <f t="shared" si="385"/>
        <v>0</v>
      </c>
      <c r="CE343" s="341" t="str">
        <f t="shared" si="385"/>
        <v>0</v>
      </c>
      <c r="CF343" s="340" t="str">
        <f t="shared" si="385"/>
        <v>0</v>
      </c>
      <c r="CG343" s="340" t="str">
        <f t="shared" si="385"/>
        <v>0</v>
      </c>
      <c r="CH343" s="340" t="str">
        <f t="shared" si="385"/>
        <v>0</v>
      </c>
      <c r="CI343" s="341" t="str">
        <f t="shared" si="385"/>
        <v>0</v>
      </c>
      <c r="CL343" s="32" t="str">
        <f t="shared" si="418"/>
        <v>9C1B</v>
      </c>
      <c r="CM343" s="285">
        <f t="shared" si="386"/>
        <v>510</v>
      </c>
      <c r="CN343" s="285">
        <f t="shared" si="387"/>
        <v>520</v>
      </c>
      <c r="CO343" s="142">
        <f t="shared" si="388"/>
        <v>58.7</v>
      </c>
      <c r="CP343" s="142">
        <f t="shared" si="389"/>
        <v>14.833333333333334</v>
      </c>
      <c r="CQ343" s="154">
        <f t="shared" si="419"/>
        <v>7</v>
      </c>
      <c r="CS343" s="170">
        <f t="shared" si="390"/>
        <v>9</v>
      </c>
      <c r="CT343" s="23">
        <f t="shared" si="391"/>
        <v>12</v>
      </c>
      <c r="CU343" s="171">
        <f t="shared" si="392"/>
        <v>1</v>
      </c>
      <c r="CV343" s="23">
        <f t="shared" si="393"/>
        <v>11</v>
      </c>
      <c r="CW343" s="172">
        <f t="shared" si="394"/>
        <v>0</v>
      </c>
      <c r="CX343" s="24">
        <f t="shared" si="395"/>
        <v>14</v>
      </c>
      <c r="CY343" s="267">
        <f t="shared" si="396"/>
        <v>15</v>
      </c>
      <c r="CZ343" s="268">
        <f t="shared" si="397"/>
        <v>14</v>
      </c>
      <c r="DA343" s="267">
        <f t="shared" si="398"/>
        <v>0</v>
      </c>
      <c r="DB343" s="268">
        <f t="shared" si="399"/>
        <v>1</v>
      </c>
      <c r="DC343" s="173">
        <f t="shared" si="400"/>
        <v>12</v>
      </c>
      <c r="DD343" s="26">
        <f t="shared" si="401"/>
        <v>15</v>
      </c>
      <c r="DE343" s="173">
        <f t="shared" si="402"/>
        <v>0</v>
      </c>
      <c r="DF343" s="26">
        <f t="shared" si="403"/>
        <v>5</v>
      </c>
      <c r="DG343" s="326">
        <f t="shared" si="404"/>
        <v>9</v>
      </c>
      <c r="DH343" s="327">
        <f t="shared" si="405"/>
        <v>8</v>
      </c>
      <c r="DI343" s="172">
        <f t="shared" si="406"/>
        <v>4</v>
      </c>
      <c r="DJ343" s="24">
        <f t="shared" si="407"/>
        <v>0</v>
      </c>
      <c r="DK343" s="172"/>
      <c r="DL343" s="19">
        <f t="shared" si="408"/>
        <v>156</v>
      </c>
      <c r="DM343" s="19">
        <f t="shared" si="409"/>
        <v>27</v>
      </c>
      <c r="DN343" s="174">
        <f t="shared" si="410"/>
        <v>14</v>
      </c>
      <c r="DO343" s="278">
        <f t="shared" si="411"/>
        <v>254</v>
      </c>
      <c r="DP343" s="278">
        <f t="shared" si="412"/>
        <v>1</v>
      </c>
      <c r="DQ343" s="20">
        <f t="shared" si="413"/>
        <v>207</v>
      </c>
      <c r="DR343" s="20">
        <f t="shared" si="414"/>
        <v>5</v>
      </c>
      <c r="DS343" s="337">
        <f t="shared" si="415"/>
        <v>152</v>
      </c>
      <c r="DT343" s="174">
        <f t="shared" si="416"/>
        <v>64</v>
      </c>
      <c r="DU343" s="172">
        <f t="shared" si="417"/>
        <v>152</v>
      </c>
    </row>
    <row r="344" spans="1:125">
      <c r="A344" s="408" t="s">
        <v>942</v>
      </c>
      <c r="B344" s="408" t="s">
        <v>943</v>
      </c>
      <c r="C344" s="154">
        <f t="shared" si="364"/>
        <v>17</v>
      </c>
      <c r="D344" s="167">
        <f t="shared" si="365"/>
        <v>68</v>
      </c>
      <c r="E344" s="166" t="str">
        <f t="shared" si="366"/>
        <v>9C</v>
      </c>
      <c r="F344" s="367" t="str">
        <f t="shared" si="367"/>
        <v>1B</v>
      </c>
      <c r="G344" s="367" t="str">
        <f t="shared" si="368"/>
        <v>00</v>
      </c>
      <c r="H344" s="367" t="str">
        <f t="shared" si="369"/>
        <v>04</v>
      </c>
      <c r="I344" s="367" t="str">
        <f t="shared" si="370"/>
        <v>02</v>
      </c>
      <c r="J344" s="367" t="str">
        <f t="shared" si="371"/>
        <v>CE</v>
      </c>
      <c r="K344" s="367" t="str">
        <f t="shared" si="372"/>
        <v>05</v>
      </c>
      <c r="L344" s="367" t="str">
        <f t="shared" si="373"/>
        <v>90</v>
      </c>
      <c r="M344" s="367" t="str">
        <f t="shared" si="374"/>
        <v>4</v>
      </c>
      <c r="N344" s="367" t="str">
        <f t="shared" si="375"/>
        <v/>
      </c>
      <c r="O344" s="156" t="str">
        <f t="shared" si="376"/>
        <v/>
      </c>
      <c r="P344" s="157" t="str">
        <f t="shared" si="377"/>
        <v>1</v>
      </c>
      <c r="Q344" s="158" t="str">
        <f t="shared" si="377"/>
        <v>0</v>
      </c>
      <c r="R344" s="158" t="str">
        <f t="shared" si="377"/>
        <v>0</v>
      </c>
      <c r="S344" s="159" t="str">
        <f t="shared" si="377"/>
        <v>1</v>
      </c>
      <c r="T344" s="158" t="str">
        <f t="shared" si="377"/>
        <v>1</v>
      </c>
      <c r="U344" s="158" t="str">
        <f t="shared" si="377"/>
        <v>1</v>
      </c>
      <c r="V344" s="158" t="str">
        <f t="shared" si="377"/>
        <v>0</v>
      </c>
      <c r="W344" s="159" t="str">
        <f t="shared" si="377"/>
        <v>0</v>
      </c>
      <c r="X344" s="158" t="str">
        <f t="shared" si="378"/>
        <v>0</v>
      </c>
      <c r="Y344" s="158" t="str">
        <f t="shared" si="378"/>
        <v>0</v>
      </c>
      <c r="Z344" s="158" t="str">
        <f t="shared" si="378"/>
        <v>0</v>
      </c>
      <c r="AA344" s="159" t="str">
        <f t="shared" si="378"/>
        <v>1</v>
      </c>
      <c r="AB344" s="161" t="str">
        <f t="shared" si="378"/>
        <v>1</v>
      </c>
      <c r="AC344" s="161" t="str">
        <f t="shared" si="378"/>
        <v>0</v>
      </c>
      <c r="AD344" s="158" t="str">
        <f t="shared" si="378"/>
        <v>1</v>
      </c>
      <c r="AE344" s="159" t="str">
        <f t="shared" si="378"/>
        <v>1</v>
      </c>
      <c r="AF344" s="367" t="str">
        <f t="shared" si="379"/>
        <v>0</v>
      </c>
      <c r="AG344" s="162" t="str">
        <f t="shared" si="379"/>
        <v>0</v>
      </c>
      <c r="AH344" s="163" t="str">
        <f t="shared" si="379"/>
        <v>0</v>
      </c>
      <c r="AI344" s="165" t="str">
        <f t="shared" si="379"/>
        <v>0</v>
      </c>
      <c r="AJ344" s="164" t="str">
        <f t="shared" si="379"/>
        <v>0</v>
      </c>
      <c r="AK344" s="164" t="str">
        <f t="shared" si="379"/>
        <v>0</v>
      </c>
      <c r="AL344" s="289" t="str">
        <f t="shared" si="379"/>
        <v>0</v>
      </c>
      <c r="AM344" s="165" t="str">
        <f t="shared" si="379"/>
        <v>0</v>
      </c>
      <c r="AN344" s="230" t="str">
        <f t="shared" si="380"/>
        <v>0</v>
      </c>
      <c r="AO344" s="230" t="str">
        <f t="shared" si="380"/>
        <v>0</v>
      </c>
      <c r="AP344" s="230" t="str">
        <f t="shared" si="380"/>
        <v>0</v>
      </c>
      <c r="AQ344" s="231" t="str">
        <f t="shared" si="380"/>
        <v>0</v>
      </c>
      <c r="AR344" s="230" t="str">
        <f t="shared" si="380"/>
        <v>0</v>
      </c>
      <c r="AS344" s="230" t="str">
        <f t="shared" si="380"/>
        <v>1</v>
      </c>
      <c r="AT344" s="230" t="str">
        <f t="shared" si="380"/>
        <v>0</v>
      </c>
      <c r="AU344" s="231" t="str">
        <f t="shared" si="380"/>
        <v>0</v>
      </c>
      <c r="AV344" s="230" t="str">
        <f t="shared" si="381"/>
        <v>0</v>
      </c>
      <c r="AW344" s="232" t="str">
        <f t="shared" si="381"/>
        <v>0</v>
      </c>
      <c r="AX344" s="232" t="str">
        <f t="shared" si="381"/>
        <v>0</v>
      </c>
      <c r="AY344" s="233" t="str">
        <f t="shared" si="381"/>
        <v>0</v>
      </c>
      <c r="AZ344" s="232" t="str">
        <f t="shared" si="381"/>
        <v>0</v>
      </c>
      <c r="BA344" s="232" t="str">
        <f t="shared" si="381"/>
        <v>0</v>
      </c>
      <c r="BB344" s="232" t="str">
        <f t="shared" si="381"/>
        <v>1</v>
      </c>
      <c r="BC344" s="233" t="str">
        <f t="shared" si="381"/>
        <v>0</v>
      </c>
      <c r="BD344" s="168" t="str">
        <f t="shared" si="382"/>
        <v>1</v>
      </c>
      <c r="BE344" s="168" t="str">
        <f t="shared" si="382"/>
        <v>1</v>
      </c>
      <c r="BF344" s="168" t="str">
        <f t="shared" si="382"/>
        <v>0</v>
      </c>
      <c r="BG344" s="169" t="str">
        <f t="shared" si="382"/>
        <v>0</v>
      </c>
      <c r="BH344" s="168" t="str">
        <f t="shared" si="382"/>
        <v>1</v>
      </c>
      <c r="BI344" s="168" t="str">
        <f t="shared" si="382"/>
        <v>1</v>
      </c>
      <c r="BJ344" s="168" t="str">
        <f t="shared" si="382"/>
        <v>1</v>
      </c>
      <c r="BK344" s="169" t="str">
        <f t="shared" si="382"/>
        <v>0</v>
      </c>
      <c r="BL344" s="168" t="str">
        <f t="shared" si="383"/>
        <v>0</v>
      </c>
      <c r="BM344" s="168" t="str">
        <f t="shared" si="383"/>
        <v>0</v>
      </c>
      <c r="BN344" s="168" t="str">
        <f t="shared" si="383"/>
        <v>0</v>
      </c>
      <c r="BO344" s="169" t="str">
        <f t="shared" si="383"/>
        <v>0</v>
      </c>
      <c r="BP344" s="168" t="str">
        <f t="shared" si="383"/>
        <v>0</v>
      </c>
      <c r="BQ344" s="168" t="str">
        <f t="shared" si="383"/>
        <v>1</v>
      </c>
      <c r="BR344" s="168" t="str">
        <f t="shared" si="383"/>
        <v>0</v>
      </c>
      <c r="BS344" s="169" t="str">
        <f t="shared" si="383"/>
        <v>1</v>
      </c>
      <c r="BT344" s="302" t="str">
        <f t="shared" si="384"/>
        <v>1</v>
      </c>
      <c r="BU344" s="302" t="str">
        <f t="shared" si="384"/>
        <v>0</v>
      </c>
      <c r="BV344" s="302" t="str">
        <f t="shared" si="384"/>
        <v>0</v>
      </c>
      <c r="BW344" s="303" t="str">
        <f t="shared" si="384"/>
        <v>1</v>
      </c>
      <c r="BX344" s="302" t="str">
        <f t="shared" si="384"/>
        <v>0</v>
      </c>
      <c r="BY344" s="302" t="str">
        <f t="shared" si="384"/>
        <v>0</v>
      </c>
      <c r="BZ344" s="302" t="str">
        <f t="shared" si="384"/>
        <v>0</v>
      </c>
      <c r="CA344" s="303" t="str">
        <f t="shared" si="384"/>
        <v>0</v>
      </c>
      <c r="CB344" s="164" t="str">
        <f t="shared" si="385"/>
        <v>0</v>
      </c>
      <c r="CC344" s="289" t="str">
        <f t="shared" si="385"/>
        <v>1</v>
      </c>
      <c r="CD344" s="340" t="str">
        <f t="shared" si="385"/>
        <v>0</v>
      </c>
      <c r="CE344" s="341" t="str">
        <f t="shared" si="385"/>
        <v>0</v>
      </c>
      <c r="CF344" s="340" t="str">
        <f t="shared" si="385"/>
        <v>0</v>
      </c>
      <c r="CG344" s="340" t="str">
        <f t="shared" si="385"/>
        <v>0</v>
      </c>
      <c r="CH344" s="340" t="str">
        <f t="shared" si="385"/>
        <v>0</v>
      </c>
      <c r="CI344" s="341" t="str">
        <f t="shared" si="385"/>
        <v>0</v>
      </c>
      <c r="CL344" s="32" t="str">
        <f t="shared" si="418"/>
        <v>9C1B</v>
      </c>
      <c r="CM344" s="285">
        <f t="shared" si="386"/>
        <v>516</v>
      </c>
      <c r="CN344" s="285">
        <f t="shared" si="387"/>
        <v>526</v>
      </c>
      <c r="CO344" s="142">
        <f t="shared" si="388"/>
        <v>58.6</v>
      </c>
      <c r="CP344" s="142">
        <f t="shared" si="389"/>
        <v>14.777777777777779</v>
      </c>
      <c r="CQ344" s="154">
        <f t="shared" si="419"/>
        <v>0</v>
      </c>
      <c r="CS344" s="170">
        <f t="shared" si="390"/>
        <v>9</v>
      </c>
      <c r="CT344" s="23">
        <f t="shared" si="391"/>
        <v>12</v>
      </c>
      <c r="CU344" s="171">
        <f t="shared" si="392"/>
        <v>1</v>
      </c>
      <c r="CV344" s="23">
        <f t="shared" si="393"/>
        <v>11</v>
      </c>
      <c r="CW344" s="172">
        <f t="shared" si="394"/>
        <v>0</v>
      </c>
      <c r="CX344" s="24">
        <f t="shared" si="395"/>
        <v>0</v>
      </c>
      <c r="CY344" s="267">
        <f t="shared" si="396"/>
        <v>0</v>
      </c>
      <c r="CZ344" s="268">
        <f t="shared" si="397"/>
        <v>4</v>
      </c>
      <c r="DA344" s="267">
        <f t="shared" si="398"/>
        <v>0</v>
      </c>
      <c r="DB344" s="268">
        <f t="shared" si="399"/>
        <v>2</v>
      </c>
      <c r="DC344" s="173">
        <f t="shared" si="400"/>
        <v>12</v>
      </c>
      <c r="DD344" s="26">
        <f t="shared" si="401"/>
        <v>14</v>
      </c>
      <c r="DE344" s="173">
        <f t="shared" si="402"/>
        <v>0</v>
      </c>
      <c r="DF344" s="26">
        <f t="shared" si="403"/>
        <v>5</v>
      </c>
      <c r="DG344" s="326">
        <f t="shared" si="404"/>
        <v>9</v>
      </c>
      <c r="DH344" s="327">
        <f t="shared" si="405"/>
        <v>0</v>
      </c>
      <c r="DI344" s="172">
        <f t="shared" si="406"/>
        <v>4</v>
      </c>
      <c r="DJ344" s="24">
        <f t="shared" si="407"/>
        <v>0</v>
      </c>
      <c r="DK344" s="172"/>
      <c r="DL344" s="19">
        <f t="shared" si="408"/>
        <v>156</v>
      </c>
      <c r="DM344" s="19">
        <f t="shared" si="409"/>
        <v>27</v>
      </c>
      <c r="DN344" s="174">
        <f t="shared" si="410"/>
        <v>0</v>
      </c>
      <c r="DO344" s="278">
        <f t="shared" si="411"/>
        <v>4</v>
      </c>
      <c r="DP344" s="278">
        <f t="shared" si="412"/>
        <v>2</v>
      </c>
      <c r="DQ344" s="20">
        <f t="shared" si="413"/>
        <v>206</v>
      </c>
      <c r="DR344" s="20">
        <f t="shared" si="414"/>
        <v>5</v>
      </c>
      <c r="DS344" s="337">
        <f t="shared" si="415"/>
        <v>144</v>
      </c>
      <c r="DT344" s="174">
        <f t="shared" si="416"/>
        <v>64</v>
      </c>
      <c r="DU344" s="172">
        <f t="shared" si="417"/>
        <v>144</v>
      </c>
    </row>
    <row r="345" spans="1:125">
      <c r="A345" s="408" t="s">
        <v>944</v>
      </c>
      <c r="B345" s="408" t="s">
        <v>945</v>
      </c>
      <c r="C345" s="154">
        <f t="shared" si="364"/>
        <v>17</v>
      </c>
      <c r="D345" s="167">
        <f t="shared" si="365"/>
        <v>68</v>
      </c>
      <c r="E345" s="166" t="str">
        <f t="shared" si="366"/>
        <v>9C</v>
      </c>
      <c r="F345" s="367" t="str">
        <f t="shared" si="367"/>
        <v>1B</v>
      </c>
      <c r="G345" s="367" t="str">
        <f t="shared" si="368"/>
        <v>02</v>
      </c>
      <c r="H345" s="367" t="str">
        <f t="shared" si="369"/>
        <v>0B</v>
      </c>
      <c r="I345" s="367" t="str">
        <f t="shared" si="370"/>
        <v>02</v>
      </c>
      <c r="J345" s="367" t="str">
        <f t="shared" si="371"/>
        <v>CD</v>
      </c>
      <c r="K345" s="367" t="str">
        <f t="shared" si="372"/>
        <v>05</v>
      </c>
      <c r="L345" s="367" t="str">
        <f t="shared" si="373"/>
        <v>98</v>
      </c>
      <c r="M345" s="367" t="str">
        <f t="shared" si="374"/>
        <v>4</v>
      </c>
      <c r="N345" s="367" t="str">
        <f t="shared" si="375"/>
        <v/>
      </c>
      <c r="O345" s="156" t="str">
        <f t="shared" si="376"/>
        <v/>
      </c>
      <c r="P345" s="157" t="str">
        <f t="shared" si="377"/>
        <v>1</v>
      </c>
      <c r="Q345" s="158" t="str">
        <f t="shared" si="377"/>
        <v>0</v>
      </c>
      <c r="R345" s="158" t="str">
        <f t="shared" si="377"/>
        <v>0</v>
      </c>
      <c r="S345" s="159" t="str">
        <f t="shared" si="377"/>
        <v>1</v>
      </c>
      <c r="T345" s="158" t="str">
        <f t="shared" si="377"/>
        <v>1</v>
      </c>
      <c r="U345" s="158" t="str">
        <f t="shared" si="377"/>
        <v>1</v>
      </c>
      <c r="V345" s="158" t="str">
        <f t="shared" si="377"/>
        <v>0</v>
      </c>
      <c r="W345" s="159" t="str">
        <f t="shared" si="377"/>
        <v>0</v>
      </c>
      <c r="X345" s="158" t="str">
        <f t="shared" si="378"/>
        <v>0</v>
      </c>
      <c r="Y345" s="158" t="str">
        <f t="shared" si="378"/>
        <v>0</v>
      </c>
      <c r="Z345" s="158" t="str">
        <f t="shared" si="378"/>
        <v>0</v>
      </c>
      <c r="AA345" s="159" t="str">
        <f t="shared" si="378"/>
        <v>1</v>
      </c>
      <c r="AB345" s="161" t="str">
        <f t="shared" si="378"/>
        <v>1</v>
      </c>
      <c r="AC345" s="161" t="str">
        <f t="shared" si="378"/>
        <v>0</v>
      </c>
      <c r="AD345" s="158" t="str">
        <f t="shared" si="378"/>
        <v>1</v>
      </c>
      <c r="AE345" s="159" t="str">
        <f t="shared" si="378"/>
        <v>1</v>
      </c>
      <c r="AF345" s="367" t="str">
        <f t="shared" si="379"/>
        <v>0</v>
      </c>
      <c r="AG345" s="162" t="str">
        <f t="shared" si="379"/>
        <v>0</v>
      </c>
      <c r="AH345" s="163" t="str">
        <f t="shared" si="379"/>
        <v>0</v>
      </c>
      <c r="AI345" s="165" t="str">
        <f t="shared" si="379"/>
        <v>0</v>
      </c>
      <c r="AJ345" s="164" t="str">
        <f t="shared" si="379"/>
        <v>0</v>
      </c>
      <c r="AK345" s="164" t="str">
        <f t="shared" si="379"/>
        <v>0</v>
      </c>
      <c r="AL345" s="289" t="str">
        <f t="shared" si="379"/>
        <v>1</v>
      </c>
      <c r="AM345" s="165" t="str">
        <f t="shared" si="379"/>
        <v>0</v>
      </c>
      <c r="AN345" s="230" t="str">
        <f t="shared" si="380"/>
        <v>0</v>
      </c>
      <c r="AO345" s="230" t="str">
        <f t="shared" si="380"/>
        <v>0</v>
      </c>
      <c r="AP345" s="230" t="str">
        <f t="shared" si="380"/>
        <v>0</v>
      </c>
      <c r="AQ345" s="231" t="str">
        <f t="shared" si="380"/>
        <v>0</v>
      </c>
      <c r="AR345" s="230" t="str">
        <f t="shared" si="380"/>
        <v>1</v>
      </c>
      <c r="AS345" s="230" t="str">
        <f t="shared" si="380"/>
        <v>0</v>
      </c>
      <c r="AT345" s="230" t="str">
        <f t="shared" si="380"/>
        <v>1</v>
      </c>
      <c r="AU345" s="231" t="str">
        <f t="shared" si="380"/>
        <v>1</v>
      </c>
      <c r="AV345" s="230" t="str">
        <f t="shared" si="381"/>
        <v>0</v>
      </c>
      <c r="AW345" s="232" t="str">
        <f t="shared" si="381"/>
        <v>0</v>
      </c>
      <c r="AX345" s="232" t="str">
        <f t="shared" si="381"/>
        <v>0</v>
      </c>
      <c r="AY345" s="233" t="str">
        <f t="shared" si="381"/>
        <v>0</v>
      </c>
      <c r="AZ345" s="232" t="str">
        <f t="shared" si="381"/>
        <v>0</v>
      </c>
      <c r="BA345" s="232" t="str">
        <f t="shared" si="381"/>
        <v>0</v>
      </c>
      <c r="BB345" s="232" t="str">
        <f t="shared" si="381"/>
        <v>1</v>
      </c>
      <c r="BC345" s="233" t="str">
        <f t="shared" si="381"/>
        <v>0</v>
      </c>
      <c r="BD345" s="168" t="str">
        <f t="shared" si="382"/>
        <v>1</v>
      </c>
      <c r="BE345" s="168" t="str">
        <f t="shared" si="382"/>
        <v>1</v>
      </c>
      <c r="BF345" s="168" t="str">
        <f t="shared" si="382"/>
        <v>0</v>
      </c>
      <c r="BG345" s="169" t="str">
        <f t="shared" si="382"/>
        <v>0</v>
      </c>
      <c r="BH345" s="168" t="str">
        <f t="shared" si="382"/>
        <v>1</v>
      </c>
      <c r="BI345" s="168" t="str">
        <f t="shared" si="382"/>
        <v>1</v>
      </c>
      <c r="BJ345" s="168" t="str">
        <f t="shared" si="382"/>
        <v>0</v>
      </c>
      <c r="BK345" s="169" t="str">
        <f t="shared" si="382"/>
        <v>1</v>
      </c>
      <c r="BL345" s="168" t="str">
        <f t="shared" si="383"/>
        <v>0</v>
      </c>
      <c r="BM345" s="168" t="str">
        <f t="shared" si="383"/>
        <v>0</v>
      </c>
      <c r="BN345" s="168" t="str">
        <f t="shared" si="383"/>
        <v>0</v>
      </c>
      <c r="BO345" s="169" t="str">
        <f t="shared" si="383"/>
        <v>0</v>
      </c>
      <c r="BP345" s="168" t="str">
        <f t="shared" si="383"/>
        <v>0</v>
      </c>
      <c r="BQ345" s="168" t="str">
        <f t="shared" si="383"/>
        <v>1</v>
      </c>
      <c r="BR345" s="168" t="str">
        <f t="shared" si="383"/>
        <v>0</v>
      </c>
      <c r="BS345" s="169" t="str">
        <f t="shared" si="383"/>
        <v>1</v>
      </c>
      <c r="BT345" s="302" t="str">
        <f t="shared" si="384"/>
        <v>1</v>
      </c>
      <c r="BU345" s="302" t="str">
        <f t="shared" si="384"/>
        <v>0</v>
      </c>
      <c r="BV345" s="302" t="str">
        <f t="shared" si="384"/>
        <v>0</v>
      </c>
      <c r="BW345" s="303" t="str">
        <f t="shared" si="384"/>
        <v>1</v>
      </c>
      <c r="BX345" s="302" t="str">
        <f t="shared" si="384"/>
        <v>1</v>
      </c>
      <c r="BY345" s="302" t="str">
        <f t="shared" si="384"/>
        <v>0</v>
      </c>
      <c r="BZ345" s="302" t="str">
        <f t="shared" si="384"/>
        <v>0</v>
      </c>
      <c r="CA345" s="303" t="str">
        <f t="shared" si="384"/>
        <v>0</v>
      </c>
      <c r="CB345" s="164" t="str">
        <f t="shared" si="385"/>
        <v>0</v>
      </c>
      <c r="CC345" s="289" t="str">
        <f t="shared" si="385"/>
        <v>1</v>
      </c>
      <c r="CD345" s="340" t="str">
        <f t="shared" si="385"/>
        <v>0</v>
      </c>
      <c r="CE345" s="341" t="str">
        <f t="shared" si="385"/>
        <v>0</v>
      </c>
      <c r="CF345" s="340" t="str">
        <f t="shared" si="385"/>
        <v>0</v>
      </c>
      <c r="CG345" s="340" t="str">
        <f t="shared" si="385"/>
        <v>0</v>
      </c>
      <c r="CH345" s="340" t="str">
        <f t="shared" si="385"/>
        <v>0</v>
      </c>
      <c r="CI345" s="341" t="str">
        <f t="shared" si="385"/>
        <v>0</v>
      </c>
      <c r="CL345" s="32" t="str">
        <f t="shared" si="418"/>
        <v>9C1B</v>
      </c>
      <c r="CM345" s="285">
        <f t="shared" si="386"/>
        <v>523</v>
      </c>
      <c r="CN345" s="285">
        <f t="shared" si="387"/>
        <v>533</v>
      </c>
      <c r="CO345" s="142">
        <f t="shared" si="388"/>
        <v>58.5</v>
      </c>
      <c r="CP345" s="142">
        <f t="shared" si="389"/>
        <v>14.722222222222221</v>
      </c>
      <c r="CQ345" s="154">
        <f t="shared" si="419"/>
        <v>1</v>
      </c>
      <c r="CS345" s="170">
        <f t="shared" si="390"/>
        <v>9</v>
      </c>
      <c r="CT345" s="23">
        <f t="shared" si="391"/>
        <v>12</v>
      </c>
      <c r="CU345" s="171">
        <f t="shared" si="392"/>
        <v>1</v>
      </c>
      <c r="CV345" s="23">
        <f t="shared" si="393"/>
        <v>11</v>
      </c>
      <c r="CW345" s="172">
        <f t="shared" si="394"/>
        <v>0</v>
      </c>
      <c r="CX345" s="24">
        <f t="shared" si="395"/>
        <v>2</v>
      </c>
      <c r="CY345" s="267">
        <f t="shared" si="396"/>
        <v>0</v>
      </c>
      <c r="CZ345" s="268">
        <f t="shared" si="397"/>
        <v>11</v>
      </c>
      <c r="DA345" s="267">
        <f t="shared" si="398"/>
        <v>0</v>
      </c>
      <c r="DB345" s="268">
        <f t="shared" si="399"/>
        <v>2</v>
      </c>
      <c r="DC345" s="173">
        <f t="shared" si="400"/>
        <v>12</v>
      </c>
      <c r="DD345" s="26">
        <f t="shared" si="401"/>
        <v>13</v>
      </c>
      <c r="DE345" s="173">
        <f t="shared" si="402"/>
        <v>0</v>
      </c>
      <c r="DF345" s="26">
        <f t="shared" si="403"/>
        <v>5</v>
      </c>
      <c r="DG345" s="326">
        <f t="shared" si="404"/>
        <v>9</v>
      </c>
      <c r="DH345" s="327">
        <f t="shared" si="405"/>
        <v>8</v>
      </c>
      <c r="DI345" s="172">
        <f t="shared" si="406"/>
        <v>4</v>
      </c>
      <c r="DJ345" s="24">
        <f t="shared" si="407"/>
        <v>0</v>
      </c>
      <c r="DK345" s="172"/>
      <c r="DL345" s="19">
        <f t="shared" si="408"/>
        <v>156</v>
      </c>
      <c r="DM345" s="19">
        <f t="shared" si="409"/>
        <v>27</v>
      </c>
      <c r="DN345" s="174">
        <f t="shared" si="410"/>
        <v>2</v>
      </c>
      <c r="DO345" s="278">
        <f t="shared" si="411"/>
        <v>11</v>
      </c>
      <c r="DP345" s="278">
        <f t="shared" si="412"/>
        <v>2</v>
      </c>
      <c r="DQ345" s="20">
        <f t="shared" si="413"/>
        <v>205</v>
      </c>
      <c r="DR345" s="20">
        <f t="shared" si="414"/>
        <v>5</v>
      </c>
      <c r="DS345" s="337">
        <f t="shared" si="415"/>
        <v>152</v>
      </c>
      <c r="DT345" s="174">
        <f t="shared" si="416"/>
        <v>64</v>
      </c>
      <c r="DU345" s="172">
        <f t="shared" si="417"/>
        <v>152</v>
      </c>
    </row>
    <row r="346" spans="1:125">
      <c r="A346" s="408" t="s">
        <v>946</v>
      </c>
      <c r="B346" s="408" t="s">
        <v>947</v>
      </c>
      <c r="C346" s="154">
        <f t="shared" si="364"/>
        <v>17</v>
      </c>
      <c r="D346" s="167">
        <f t="shared" si="365"/>
        <v>68</v>
      </c>
      <c r="E346" s="166" t="str">
        <f t="shared" si="366"/>
        <v>9C</v>
      </c>
      <c r="F346" s="367" t="str">
        <f t="shared" si="367"/>
        <v>1B</v>
      </c>
      <c r="G346" s="367" t="str">
        <f t="shared" si="368"/>
        <v>04</v>
      </c>
      <c r="H346" s="367" t="str">
        <f t="shared" si="369"/>
        <v>12</v>
      </c>
      <c r="I346" s="367" t="str">
        <f t="shared" si="370"/>
        <v>02</v>
      </c>
      <c r="J346" s="367" t="str">
        <f t="shared" si="371"/>
        <v>CD</v>
      </c>
      <c r="K346" s="367" t="str">
        <f t="shared" si="372"/>
        <v>05</v>
      </c>
      <c r="L346" s="367" t="str">
        <f t="shared" si="373"/>
        <v>A1</v>
      </c>
      <c r="M346" s="367" t="str">
        <f t="shared" si="374"/>
        <v>4</v>
      </c>
      <c r="N346" s="367" t="str">
        <f t="shared" si="375"/>
        <v/>
      </c>
      <c r="O346" s="156" t="str">
        <f t="shared" si="376"/>
        <v/>
      </c>
      <c r="P346" s="157" t="str">
        <f t="shared" si="377"/>
        <v>1</v>
      </c>
      <c r="Q346" s="158" t="str">
        <f t="shared" ref="P346:W377" si="420">MID(HEX2BIN($E346,8),Q$2,1)</f>
        <v>0</v>
      </c>
      <c r="R346" s="158" t="str">
        <f t="shared" si="420"/>
        <v>0</v>
      </c>
      <c r="S346" s="159" t="str">
        <f t="shared" si="420"/>
        <v>1</v>
      </c>
      <c r="T346" s="158" t="str">
        <f t="shared" si="420"/>
        <v>1</v>
      </c>
      <c r="U346" s="158" t="str">
        <f t="shared" si="420"/>
        <v>1</v>
      </c>
      <c r="V346" s="158" t="str">
        <f t="shared" si="420"/>
        <v>0</v>
      </c>
      <c r="W346" s="159" t="str">
        <f t="shared" si="420"/>
        <v>0</v>
      </c>
      <c r="X346" s="158" t="str">
        <f t="shared" si="378"/>
        <v>0</v>
      </c>
      <c r="Y346" s="158" t="str">
        <f t="shared" ref="X346:AE377" si="421">MID(HEX2BIN($F346,8),Y$2,1)</f>
        <v>0</v>
      </c>
      <c r="Z346" s="158" t="str">
        <f t="shared" si="421"/>
        <v>0</v>
      </c>
      <c r="AA346" s="159" t="str">
        <f t="shared" si="421"/>
        <v>1</v>
      </c>
      <c r="AB346" s="161" t="str">
        <f t="shared" si="421"/>
        <v>1</v>
      </c>
      <c r="AC346" s="161" t="str">
        <f t="shared" si="421"/>
        <v>0</v>
      </c>
      <c r="AD346" s="158" t="str">
        <f t="shared" si="421"/>
        <v>1</v>
      </c>
      <c r="AE346" s="159" t="str">
        <f t="shared" si="421"/>
        <v>1</v>
      </c>
      <c r="AF346" s="367" t="str">
        <f t="shared" si="379"/>
        <v>0</v>
      </c>
      <c r="AG346" s="162" t="str">
        <f t="shared" ref="AF346:AM377" si="422">MID(HEX2BIN($G346,8),AG$2,1)</f>
        <v>0</v>
      </c>
      <c r="AH346" s="163" t="str">
        <f t="shared" si="422"/>
        <v>0</v>
      </c>
      <c r="AI346" s="165" t="str">
        <f t="shared" si="422"/>
        <v>0</v>
      </c>
      <c r="AJ346" s="164" t="str">
        <f t="shared" si="422"/>
        <v>0</v>
      </c>
      <c r="AK346" s="164" t="str">
        <f t="shared" si="422"/>
        <v>1</v>
      </c>
      <c r="AL346" s="289" t="str">
        <f t="shared" si="422"/>
        <v>0</v>
      </c>
      <c r="AM346" s="165" t="str">
        <f t="shared" si="422"/>
        <v>0</v>
      </c>
      <c r="AN346" s="230" t="str">
        <f t="shared" si="380"/>
        <v>0</v>
      </c>
      <c r="AO346" s="230" t="str">
        <f t="shared" ref="AN346:AU377" si="423">MID(HEX2BIN($H346,8),AO$2,1)</f>
        <v>0</v>
      </c>
      <c r="AP346" s="230" t="str">
        <f t="shared" si="423"/>
        <v>0</v>
      </c>
      <c r="AQ346" s="231" t="str">
        <f t="shared" si="423"/>
        <v>1</v>
      </c>
      <c r="AR346" s="230" t="str">
        <f t="shared" si="423"/>
        <v>0</v>
      </c>
      <c r="AS346" s="230" t="str">
        <f t="shared" si="423"/>
        <v>0</v>
      </c>
      <c r="AT346" s="230" t="str">
        <f t="shared" si="423"/>
        <v>1</v>
      </c>
      <c r="AU346" s="231" t="str">
        <f t="shared" si="423"/>
        <v>0</v>
      </c>
      <c r="AV346" s="230" t="str">
        <f t="shared" si="381"/>
        <v>0</v>
      </c>
      <c r="AW346" s="232" t="str">
        <f t="shared" ref="AV346:BC377" si="424">MID(HEX2BIN($I346,8),AW$2,1)</f>
        <v>0</v>
      </c>
      <c r="AX346" s="232" t="str">
        <f t="shared" si="424"/>
        <v>0</v>
      </c>
      <c r="AY346" s="233" t="str">
        <f t="shared" si="424"/>
        <v>0</v>
      </c>
      <c r="AZ346" s="232" t="str">
        <f t="shared" si="424"/>
        <v>0</v>
      </c>
      <c r="BA346" s="232" t="str">
        <f t="shared" si="424"/>
        <v>0</v>
      </c>
      <c r="BB346" s="232" t="str">
        <f t="shared" si="424"/>
        <v>1</v>
      </c>
      <c r="BC346" s="233" t="str">
        <f t="shared" si="424"/>
        <v>0</v>
      </c>
      <c r="BD346" s="168" t="str">
        <f t="shared" si="382"/>
        <v>1</v>
      </c>
      <c r="BE346" s="168" t="str">
        <f t="shared" ref="BD346:BK377" si="425">MID(HEX2BIN($J346,8),BE$2,1)</f>
        <v>1</v>
      </c>
      <c r="BF346" s="168" t="str">
        <f t="shared" si="425"/>
        <v>0</v>
      </c>
      <c r="BG346" s="169" t="str">
        <f t="shared" si="425"/>
        <v>0</v>
      </c>
      <c r="BH346" s="168" t="str">
        <f t="shared" si="425"/>
        <v>1</v>
      </c>
      <c r="BI346" s="168" t="str">
        <f t="shared" si="425"/>
        <v>1</v>
      </c>
      <c r="BJ346" s="168" t="str">
        <f t="shared" si="425"/>
        <v>0</v>
      </c>
      <c r="BK346" s="169" t="str">
        <f t="shared" si="425"/>
        <v>1</v>
      </c>
      <c r="BL346" s="168" t="str">
        <f t="shared" si="383"/>
        <v>0</v>
      </c>
      <c r="BM346" s="168" t="str">
        <f t="shared" ref="BL346:BS377" si="426">MID(HEX2BIN($K346,8),BM$2,1)</f>
        <v>0</v>
      </c>
      <c r="BN346" s="168" t="str">
        <f t="shared" si="426"/>
        <v>0</v>
      </c>
      <c r="BO346" s="169" t="str">
        <f t="shared" si="426"/>
        <v>0</v>
      </c>
      <c r="BP346" s="168" t="str">
        <f t="shared" si="426"/>
        <v>0</v>
      </c>
      <c r="BQ346" s="168" t="str">
        <f t="shared" si="426"/>
        <v>1</v>
      </c>
      <c r="BR346" s="168" t="str">
        <f t="shared" si="426"/>
        <v>0</v>
      </c>
      <c r="BS346" s="169" t="str">
        <f t="shared" si="426"/>
        <v>1</v>
      </c>
      <c r="BT346" s="302" t="str">
        <f t="shared" si="384"/>
        <v>1</v>
      </c>
      <c r="BU346" s="302" t="str">
        <f t="shared" ref="BT346:CA377" si="427">MID(HEX2BIN($L346,8),BU$2,1)</f>
        <v>0</v>
      </c>
      <c r="BV346" s="302" t="str">
        <f t="shared" si="427"/>
        <v>1</v>
      </c>
      <c r="BW346" s="303" t="str">
        <f t="shared" si="427"/>
        <v>0</v>
      </c>
      <c r="BX346" s="302" t="str">
        <f t="shared" si="427"/>
        <v>0</v>
      </c>
      <c r="BY346" s="302" t="str">
        <f t="shared" si="427"/>
        <v>0</v>
      </c>
      <c r="BZ346" s="302" t="str">
        <f t="shared" si="427"/>
        <v>0</v>
      </c>
      <c r="CA346" s="303" t="str">
        <f t="shared" si="427"/>
        <v>1</v>
      </c>
      <c r="CB346" s="164" t="str">
        <f t="shared" si="385"/>
        <v>0</v>
      </c>
      <c r="CC346" s="289" t="str">
        <f t="shared" ref="CB346:CI377" si="428">MID(HEX2BIN($M346,8),CC$2,1)</f>
        <v>1</v>
      </c>
      <c r="CD346" s="340" t="str">
        <f t="shared" si="428"/>
        <v>0</v>
      </c>
      <c r="CE346" s="341" t="str">
        <f t="shared" si="428"/>
        <v>0</v>
      </c>
      <c r="CF346" s="340" t="str">
        <f t="shared" si="428"/>
        <v>0</v>
      </c>
      <c r="CG346" s="340" t="str">
        <f t="shared" si="428"/>
        <v>0</v>
      </c>
      <c r="CH346" s="340" t="str">
        <f t="shared" si="428"/>
        <v>0</v>
      </c>
      <c r="CI346" s="341" t="str">
        <f t="shared" si="428"/>
        <v>0</v>
      </c>
      <c r="CL346" s="32" t="str">
        <f t="shared" si="418"/>
        <v>9C1B</v>
      </c>
      <c r="CM346" s="285">
        <f t="shared" si="386"/>
        <v>530</v>
      </c>
      <c r="CN346" s="285">
        <f t="shared" si="387"/>
        <v>540</v>
      </c>
      <c r="CO346" s="142">
        <f t="shared" si="388"/>
        <v>58.5</v>
      </c>
      <c r="CP346" s="142">
        <f t="shared" si="389"/>
        <v>14.722222222222221</v>
      </c>
      <c r="CQ346" s="154">
        <f t="shared" si="419"/>
        <v>2</v>
      </c>
      <c r="CS346" s="170">
        <f t="shared" si="390"/>
        <v>9</v>
      </c>
      <c r="CT346" s="23">
        <f t="shared" si="391"/>
        <v>12</v>
      </c>
      <c r="CU346" s="171">
        <f t="shared" si="392"/>
        <v>1</v>
      </c>
      <c r="CV346" s="23">
        <f t="shared" si="393"/>
        <v>11</v>
      </c>
      <c r="CW346" s="172">
        <f t="shared" si="394"/>
        <v>0</v>
      </c>
      <c r="CX346" s="24">
        <f t="shared" si="395"/>
        <v>4</v>
      </c>
      <c r="CY346" s="267">
        <f t="shared" si="396"/>
        <v>1</v>
      </c>
      <c r="CZ346" s="268">
        <f t="shared" si="397"/>
        <v>2</v>
      </c>
      <c r="DA346" s="267">
        <f t="shared" si="398"/>
        <v>0</v>
      </c>
      <c r="DB346" s="268">
        <f t="shared" si="399"/>
        <v>2</v>
      </c>
      <c r="DC346" s="173">
        <f t="shared" si="400"/>
        <v>12</v>
      </c>
      <c r="DD346" s="26">
        <f t="shared" si="401"/>
        <v>13</v>
      </c>
      <c r="DE346" s="173">
        <f t="shared" si="402"/>
        <v>0</v>
      </c>
      <c r="DF346" s="26">
        <f t="shared" si="403"/>
        <v>5</v>
      </c>
      <c r="DG346" s="326">
        <f t="shared" si="404"/>
        <v>10</v>
      </c>
      <c r="DH346" s="327">
        <f t="shared" si="405"/>
        <v>1</v>
      </c>
      <c r="DI346" s="172">
        <f t="shared" si="406"/>
        <v>4</v>
      </c>
      <c r="DJ346" s="24">
        <f t="shared" si="407"/>
        <v>0</v>
      </c>
      <c r="DK346" s="172"/>
      <c r="DL346" s="19">
        <f t="shared" si="408"/>
        <v>156</v>
      </c>
      <c r="DM346" s="19">
        <f t="shared" si="409"/>
        <v>27</v>
      </c>
      <c r="DN346" s="174">
        <f t="shared" si="410"/>
        <v>4</v>
      </c>
      <c r="DO346" s="278">
        <f t="shared" si="411"/>
        <v>18</v>
      </c>
      <c r="DP346" s="278">
        <f t="shared" si="412"/>
        <v>2</v>
      </c>
      <c r="DQ346" s="20">
        <f t="shared" si="413"/>
        <v>205</v>
      </c>
      <c r="DR346" s="20">
        <f t="shared" si="414"/>
        <v>5</v>
      </c>
      <c r="DS346" s="337">
        <f t="shared" si="415"/>
        <v>161</v>
      </c>
      <c r="DT346" s="174">
        <f t="shared" si="416"/>
        <v>64</v>
      </c>
      <c r="DU346" s="172">
        <f t="shared" si="417"/>
        <v>161</v>
      </c>
    </row>
    <row r="347" spans="1:125">
      <c r="A347" s="408" t="s">
        <v>948</v>
      </c>
      <c r="B347" s="408" t="s">
        <v>949</v>
      </c>
      <c r="C347" s="154">
        <f t="shared" si="364"/>
        <v>17</v>
      </c>
      <c r="D347" s="167">
        <f t="shared" si="365"/>
        <v>68</v>
      </c>
      <c r="E347" s="166" t="str">
        <f t="shared" si="366"/>
        <v>9C</v>
      </c>
      <c r="F347" s="367" t="str">
        <f t="shared" si="367"/>
        <v>1B</v>
      </c>
      <c r="G347" s="367" t="str">
        <f t="shared" si="368"/>
        <v>06</v>
      </c>
      <c r="H347" s="367" t="str">
        <f t="shared" si="369"/>
        <v>18</v>
      </c>
      <c r="I347" s="367" t="str">
        <f t="shared" si="370"/>
        <v>02</v>
      </c>
      <c r="J347" s="367" t="str">
        <f t="shared" si="371"/>
        <v>CC</v>
      </c>
      <c r="K347" s="367" t="str">
        <f t="shared" si="372"/>
        <v>05</v>
      </c>
      <c r="L347" s="367" t="str">
        <f t="shared" si="373"/>
        <v>A8</v>
      </c>
      <c r="M347" s="367" t="str">
        <f t="shared" si="374"/>
        <v>4</v>
      </c>
      <c r="N347" s="367" t="str">
        <f t="shared" si="375"/>
        <v/>
      </c>
      <c r="O347" s="156" t="str">
        <f t="shared" si="376"/>
        <v/>
      </c>
      <c r="P347" s="157" t="str">
        <f t="shared" si="420"/>
        <v>1</v>
      </c>
      <c r="Q347" s="158" t="str">
        <f t="shared" si="420"/>
        <v>0</v>
      </c>
      <c r="R347" s="158" t="str">
        <f t="shared" si="420"/>
        <v>0</v>
      </c>
      <c r="S347" s="159" t="str">
        <f t="shared" si="420"/>
        <v>1</v>
      </c>
      <c r="T347" s="158" t="str">
        <f t="shared" si="420"/>
        <v>1</v>
      </c>
      <c r="U347" s="158" t="str">
        <f t="shared" si="420"/>
        <v>1</v>
      </c>
      <c r="V347" s="158" t="str">
        <f t="shared" si="420"/>
        <v>0</v>
      </c>
      <c r="W347" s="159" t="str">
        <f t="shared" si="420"/>
        <v>0</v>
      </c>
      <c r="X347" s="158" t="str">
        <f t="shared" si="421"/>
        <v>0</v>
      </c>
      <c r="Y347" s="158" t="str">
        <f t="shared" si="421"/>
        <v>0</v>
      </c>
      <c r="Z347" s="158" t="str">
        <f t="shared" si="421"/>
        <v>0</v>
      </c>
      <c r="AA347" s="159" t="str">
        <f t="shared" si="421"/>
        <v>1</v>
      </c>
      <c r="AB347" s="161" t="str">
        <f t="shared" si="421"/>
        <v>1</v>
      </c>
      <c r="AC347" s="161" t="str">
        <f t="shared" si="421"/>
        <v>0</v>
      </c>
      <c r="AD347" s="158" t="str">
        <f t="shared" si="421"/>
        <v>1</v>
      </c>
      <c r="AE347" s="159" t="str">
        <f t="shared" si="421"/>
        <v>1</v>
      </c>
      <c r="AF347" s="367" t="str">
        <f t="shared" si="422"/>
        <v>0</v>
      </c>
      <c r="AG347" s="162" t="str">
        <f t="shared" si="422"/>
        <v>0</v>
      </c>
      <c r="AH347" s="163" t="str">
        <f t="shared" si="422"/>
        <v>0</v>
      </c>
      <c r="AI347" s="165" t="str">
        <f t="shared" si="422"/>
        <v>0</v>
      </c>
      <c r="AJ347" s="164" t="str">
        <f t="shared" si="422"/>
        <v>0</v>
      </c>
      <c r="AK347" s="164" t="str">
        <f t="shared" si="422"/>
        <v>1</v>
      </c>
      <c r="AL347" s="289" t="str">
        <f t="shared" si="422"/>
        <v>1</v>
      </c>
      <c r="AM347" s="165" t="str">
        <f t="shared" si="422"/>
        <v>0</v>
      </c>
      <c r="AN347" s="230" t="str">
        <f t="shared" si="423"/>
        <v>0</v>
      </c>
      <c r="AO347" s="230" t="str">
        <f t="shared" si="423"/>
        <v>0</v>
      </c>
      <c r="AP347" s="230" t="str">
        <f t="shared" si="423"/>
        <v>0</v>
      </c>
      <c r="AQ347" s="231" t="str">
        <f t="shared" si="423"/>
        <v>1</v>
      </c>
      <c r="AR347" s="230" t="str">
        <f t="shared" si="423"/>
        <v>1</v>
      </c>
      <c r="AS347" s="230" t="str">
        <f t="shared" si="423"/>
        <v>0</v>
      </c>
      <c r="AT347" s="230" t="str">
        <f t="shared" si="423"/>
        <v>0</v>
      </c>
      <c r="AU347" s="231" t="str">
        <f t="shared" si="423"/>
        <v>0</v>
      </c>
      <c r="AV347" s="230" t="str">
        <f t="shared" si="424"/>
        <v>0</v>
      </c>
      <c r="AW347" s="232" t="str">
        <f t="shared" si="424"/>
        <v>0</v>
      </c>
      <c r="AX347" s="232" t="str">
        <f t="shared" si="424"/>
        <v>0</v>
      </c>
      <c r="AY347" s="233" t="str">
        <f t="shared" si="424"/>
        <v>0</v>
      </c>
      <c r="AZ347" s="232" t="str">
        <f t="shared" si="424"/>
        <v>0</v>
      </c>
      <c r="BA347" s="232" t="str">
        <f t="shared" si="424"/>
        <v>0</v>
      </c>
      <c r="BB347" s="232" t="str">
        <f t="shared" si="424"/>
        <v>1</v>
      </c>
      <c r="BC347" s="233" t="str">
        <f t="shared" si="424"/>
        <v>0</v>
      </c>
      <c r="BD347" s="168" t="str">
        <f t="shared" si="425"/>
        <v>1</v>
      </c>
      <c r="BE347" s="168" t="str">
        <f t="shared" si="425"/>
        <v>1</v>
      </c>
      <c r="BF347" s="168" t="str">
        <f t="shared" si="425"/>
        <v>0</v>
      </c>
      <c r="BG347" s="169" t="str">
        <f t="shared" si="425"/>
        <v>0</v>
      </c>
      <c r="BH347" s="168" t="str">
        <f t="shared" si="425"/>
        <v>1</v>
      </c>
      <c r="BI347" s="168" t="str">
        <f t="shared" si="425"/>
        <v>1</v>
      </c>
      <c r="BJ347" s="168" t="str">
        <f t="shared" si="425"/>
        <v>0</v>
      </c>
      <c r="BK347" s="169" t="str">
        <f t="shared" si="425"/>
        <v>0</v>
      </c>
      <c r="BL347" s="168" t="str">
        <f t="shared" si="426"/>
        <v>0</v>
      </c>
      <c r="BM347" s="168" t="str">
        <f t="shared" si="426"/>
        <v>0</v>
      </c>
      <c r="BN347" s="168" t="str">
        <f t="shared" si="426"/>
        <v>0</v>
      </c>
      <c r="BO347" s="169" t="str">
        <f t="shared" si="426"/>
        <v>0</v>
      </c>
      <c r="BP347" s="168" t="str">
        <f t="shared" si="426"/>
        <v>0</v>
      </c>
      <c r="BQ347" s="168" t="str">
        <f t="shared" si="426"/>
        <v>1</v>
      </c>
      <c r="BR347" s="168" t="str">
        <f t="shared" si="426"/>
        <v>0</v>
      </c>
      <c r="BS347" s="169" t="str">
        <f t="shared" si="426"/>
        <v>1</v>
      </c>
      <c r="BT347" s="302" t="str">
        <f t="shared" si="427"/>
        <v>1</v>
      </c>
      <c r="BU347" s="302" t="str">
        <f t="shared" si="427"/>
        <v>0</v>
      </c>
      <c r="BV347" s="302" t="str">
        <f t="shared" si="427"/>
        <v>1</v>
      </c>
      <c r="BW347" s="303" t="str">
        <f t="shared" si="427"/>
        <v>0</v>
      </c>
      <c r="BX347" s="302" t="str">
        <f t="shared" si="427"/>
        <v>1</v>
      </c>
      <c r="BY347" s="302" t="str">
        <f t="shared" si="427"/>
        <v>0</v>
      </c>
      <c r="BZ347" s="302" t="str">
        <f t="shared" si="427"/>
        <v>0</v>
      </c>
      <c r="CA347" s="303" t="str">
        <f t="shared" si="427"/>
        <v>0</v>
      </c>
      <c r="CB347" s="164" t="str">
        <f t="shared" si="428"/>
        <v>0</v>
      </c>
      <c r="CC347" s="289" t="str">
        <f t="shared" si="428"/>
        <v>1</v>
      </c>
      <c r="CD347" s="340" t="str">
        <f t="shared" si="428"/>
        <v>0</v>
      </c>
      <c r="CE347" s="341" t="str">
        <f t="shared" si="428"/>
        <v>0</v>
      </c>
      <c r="CF347" s="340" t="str">
        <f t="shared" si="428"/>
        <v>0</v>
      </c>
      <c r="CG347" s="340" t="str">
        <f t="shared" si="428"/>
        <v>0</v>
      </c>
      <c r="CH347" s="340" t="str">
        <f t="shared" si="428"/>
        <v>0</v>
      </c>
      <c r="CI347" s="341" t="str">
        <f t="shared" si="428"/>
        <v>0</v>
      </c>
      <c r="CL347" s="32" t="str">
        <f t="shared" si="418"/>
        <v>9C1B</v>
      </c>
      <c r="CM347" s="285">
        <f t="shared" si="386"/>
        <v>536</v>
      </c>
      <c r="CN347" s="285">
        <f t="shared" si="387"/>
        <v>546</v>
      </c>
      <c r="CO347" s="142">
        <f t="shared" si="388"/>
        <v>58.4</v>
      </c>
      <c r="CP347" s="142">
        <f t="shared" si="389"/>
        <v>14.666666666666666</v>
      </c>
      <c r="CQ347" s="154">
        <f t="shared" si="419"/>
        <v>3</v>
      </c>
      <c r="CS347" s="170">
        <f t="shared" si="390"/>
        <v>9</v>
      </c>
      <c r="CT347" s="23">
        <f t="shared" si="391"/>
        <v>12</v>
      </c>
      <c r="CU347" s="171">
        <f t="shared" si="392"/>
        <v>1</v>
      </c>
      <c r="CV347" s="23">
        <f t="shared" si="393"/>
        <v>11</v>
      </c>
      <c r="CW347" s="172">
        <f t="shared" si="394"/>
        <v>0</v>
      </c>
      <c r="CX347" s="24">
        <f t="shared" si="395"/>
        <v>6</v>
      </c>
      <c r="CY347" s="267">
        <f t="shared" si="396"/>
        <v>1</v>
      </c>
      <c r="CZ347" s="268">
        <f t="shared" si="397"/>
        <v>8</v>
      </c>
      <c r="DA347" s="267">
        <f t="shared" si="398"/>
        <v>0</v>
      </c>
      <c r="DB347" s="268">
        <f t="shared" si="399"/>
        <v>2</v>
      </c>
      <c r="DC347" s="173">
        <f t="shared" si="400"/>
        <v>12</v>
      </c>
      <c r="DD347" s="26">
        <f t="shared" si="401"/>
        <v>12</v>
      </c>
      <c r="DE347" s="173">
        <f t="shared" si="402"/>
        <v>0</v>
      </c>
      <c r="DF347" s="26">
        <f t="shared" si="403"/>
        <v>5</v>
      </c>
      <c r="DG347" s="326">
        <f t="shared" si="404"/>
        <v>10</v>
      </c>
      <c r="DH347" s="327">
        <f t="shared" si="405"/>
        <v>8</v>
      </c>
      <c r="DI347" s="172">
        <f t="shared" si="406"/>
        <v>4</v>
      </c>
      <c r="DJ347" s="24">
        <f t="shared" si="407"/>
        <v>0</v>
      </c>
      <c r="DK347" s="172"/>
      <c r="DL347" s="19">
        <f t="shared" si="408"/>
        <v>156</v>
      </c>
      <c r="DM347" s="19">
        <f t="shared" si="409"/>
        <v>27</v>
      </c>
      <c r="DN347" s="174">
        <f t="shared" si="410"/>
        <v>6</v>
      </c>
      <c r="DO347" s="278">
        <f t="shared" si="411"/>
        <v>24</v>
      </c>
      <c r="DP347" s="278">
        <f t="shared" si="412"/>
        <v>2</v>
      </c>
      <c r="DQ347" s="20">
        <f t="shared" si="413"/>
        <v>204</v>
      </c>
      <c r="DR347" s="20">
        <f t="shared" si="414"/>
        <v>5</v>
      </c>
      <c r="DS347" s="337">
        <f t="shared" si="415"/>
        <v>168</v>
      </c>
      <c r="DT347" s="174">
        <f t="shared" si="416"/>
        <v>64</v>
      </c>
      <c r="DU347" s="172">
        <f t="shared" si="417"/>
        <v>168</v>
      </c>
    </row>
    <row r="348" spans="1:125">
      <c r="A348" s="408" t="s">
        <v>950</v>
      </c>
      <c r="B348" s="408" t="s">
        <v>951</v>
      </c>
      <c r="C348" s="154">
        <f t="shared" si="364"/>
        <v>17</v>
      </c>
      <c r="D348" s="167">
        <f t="shared" si="365"/>
        <v>68</v>
      </c>
      <c r="E348" s="166" t="str">
        <f t="shared" si="366"/>
        <v>9C</v>
      </c>
      <c r="F348" s="367" t="str">
        <f t="shared" si="367"/>
        <v>1B</v>
      </c>
      <c r="G348" s="367" t="str">
        <f t="shared" si="368"/>
        <v>08</v>
      </c>
      <c r="H348" s="367" t="str">
        <f t="shared" si="369"/>
        <v>1F</v>
      </c>
      <c r="I348" s="367" t="str">
        <f t="shared" si="370"/>
        <v>02</v>
      </c>
      <c r="J348" s="367" t="str">
        <f t="shared" si="371"/>
        <v>CB</v>
      </c>
      <c r="K348" s="367" t="str">
        <f t="shared" si="372"/>
        <v>05</v>
      </c>
      <c r="L348" s="367" t="str">
        <f t="shared" si="373"/>
        <v>B0</v>
      </c>
      <c r="M348" s="367" t="str">
        <f t="shared" si="374"/>
        <v>4</v>
      </c>
      <c r="N348" s="367" t="str">
        <f t="shared" si="375"/>
        <v/>
      </c>
      <c r="O348" s="156" t="str">
        <f t="shared" si="376"/>
        <v/>
      </c>
      <c r="P348" s="157" t="str">
        <f t="shared" si="420"/>
        <v>1</v>
      </c>
      <c r="Q348" s="158" t="str">
        <f t="shared" si="420"/>
        <v>0</v>
      </c>
      <c r="R348" s="158" t="str">
        <f t="shared" si="420"/>
        <v>0</v>
      </c>
      <c r="S348" s="159" t="str">
        <f t="shared" si="420"/>
        <v>1</v>
      </c>
      <c r="T348" s="158" t="str">
        <f t="shared" si="420"/>
        <v>1</v>
      </c>
      <c r="U348" s="158" t="str">
        <f t="shared" si="420"/>
        <v>1</v>
      </c>
      <c r="V348" s="158" t="str">
        <f t="shared" si="420"/>
        <v>0</v>
      </c>
      <c r="W348" s="159" t="str">
        <f t="shared" si="420"/>
        <v>0</v>
      </c>
      <c r="X348" s="158" t="str">
        <f t="shared" si="421"/>
        <v>0</v>
      </c>
      <c r="Y348" s="158" t="str">
        <f t="shared" si="421"/>
        <v>0</v>
      </c>
      <c r="Z348" s="158" t="str">
        <f t="shared" si="421"/>
        <v>0</v>
      </c>
      <c r="AA348" s="159" t="str">
        <f t="shared" si="421"/>
        <v>1</v>
      </c>
      <c r="AB348" s="161" t="str">
        <f t="shared" si="421"/>
        <v>1</v>
      </c>
      <c r="AC348" s="161" t="str">
        <f t="shared" si="421"/>
        <v>0</v>
      </c>
      <c r="AD348" s="158" t="str">
        <f t="shared" si="421"/>
        <v>1</v>
      </c>
      <c r="AE348" s="159" t="str">
        <f t="shared" si="421"/>
        <v>1</v>
      </c>
      <c r="AF348" s="367" t="str">
        <f t="shared" si="422"/>
        <v>0</v>
      </c>
      <c r="AG348" s="162" t="str">
        <f t="shared" si="422"/>
        <v>0</v>
      </c>
      <c r="AH348" s="163" t="str">
        <f t="shared" si="422"/>
        <v>0</v>
      </c>
      <c r="AI348" s="165" t="str">
        <f t="shared" si="422"/>
        <v>0</v>
      </c>
      <c r="AJ348" s="164" t="str">
        <f t="shared" si="422"/>
        <v>1</v>
      </c>
      <c r="AK348" s="164" t="str">
        <f t="shared" si="422"/>
        <v>0</v>
      </c>
      <c r="AL348" s="289" t="str">
        <f t="shared" si="422"/>
        <v>0</v>
      </c>
      <c r="AM348" s="165" t="str">
        <f t="shared" si="422"/>
        <v>0</v>
      </c>
      <c r="AN348" s="230" t="str">
        <f t="shared" si="423"/>
        <v>0</v>
      </c>
      <c r="AO348" s="230" t="str">
        <f t="shared" si="423"/>
        <v>0</v>
      </c>
      <c r="AP348" s="230" t="str">
        <f t="shared" si="423"/>
        <v>0</v>
      </c>
      <c r="AQ348" s="231" t="str">
        <f t="shared" si="423"/>
        <v>1</v>
      </c>
      <c r="AR348" s="230" t="str">
        <f t="shared" si="423"/>
        <v>1</v>
      </c>
      <c r="AS348" s="230" t="str">
        <f t="shared" si="423"/>
        <v>1</v>
      </c>
      <c r="AT348" s="230" t="str">
        <f t="shared" si="423"/>
        <v>1</v>
      </c>
      <c r="AU348" s="231" t="str">
        <f t="shared" si="423"/>
        <v>1</v>
      </c>
      <c r="AV348" s="230" t="str">
        <f t="shared" si="424"/>
        <v>0</v>
      </c>
      <c r="AW348" s="232" t="str">
        <f t="shared" si="424"/>
        <v>0</v>
      </c>
      <c r="AX348" s="232" t="str">
        <f t="shared" si="424"/>
        <v>0</v>
      </c>
      <c r="AY348" s="233" t="str">
        <f t="shared" si="424"/>
        <v>0</v>
      </c>
      <c r="AZ348" s="232" t="str">
        <f t="shared" si="424"/>
        <v>0</v>
      </c>
      <c r="BA348" s="232" t="str">
        <f t="shared" si="424"/>
        <v>0</v>
      </c>
      <c r="BB348" s="232" t="str">
        <f t="shared" si="424"/>
        <v>1</v>
      </c>
      <c r="BC348" s="233" t="str">
        <f t="shared" si="424"/>
        <v>0</v>
      </c>
      <c r="BD348" s="168" t="str">
        <f t="shared" si="425"/>
        <v>1</v>
      </c>
      <c r="BE348" s="168" t="str">
        <f t="shared" si="425"/>
        <v>1</v>
      </c>
      <c r="BF348" s="168" t="str">
        <f t="shared" si="425"/>
        <v>0</v>
      </c>
      <c r="BG348" s="169" t="str">
        <f t="shared" si="425"/>
        <v>0</v>
      </c>
      <c r="BH348" s="168" t="str">
        <f t="shared" si="425"/>
        <v>1</v>
      </c>
      <c r="BI348" s="168" t="str">
        <f t="shared" si="425"/>
        <v>0</v>
      </c>
      <c r="BJ348" s="168" t="str">
        <f t="shared" si="425"/>
        <v>1</v>
      </c>
      <c r="BK348" s="169" t="str">
        <f t="shared" si="425"/>
        <v>1</v>
      </c>
      <c r="BL348" s="168" t="str">
        <f t="shared" si="426"/>
        <v>0</v>
      </c>
      <c r="BM348" s="168" t="str">
        <f t="shared" si="426"/>
        <v>0</v>
      </c>
      <c r="BN348" s="168" t="str">
        <f t="shared" si="426"/>
        <v>0</v>
      </c>
      <c r="BO348" s="169" t="str">
        <f t="shared" si="426"/>
        <v>0</v>
      </c>
      <c r="BP348" s="168" t="str">
        <f t="shared" si="426"/>
        <v>0</v>
      </c>
      <c r="BQ348" s="168" t="str">
        <f t="shared" si="426"/>
        <v>1</v>
      </c>
      <c r="BR348" s="168" t="str">
        <f t="shared" si="426"/>
        <v>0</v>
      </c>
      <c r="BS348" s="169" t="str">
        <f t="shared" si="426"/>
        <v>1</v>
      </c>
      <c r="BT348" s="302" t="str">
        <f t="shared" si="427"/>
        <v>1</v>
      </c>
      <c r="BU348" s="302" t="str">
        <f t="shared" si="427"/>
        <v>0</v>
      </c>
      <c r="BV348" s="302" t="str">
        <f t="shared" si="427"/>
        <v>1</v>
      </c>
      <c r="BW348" s="303" t="str">
        <f t="shared" si="427"/>
        <v>1</v>
      </c>
      <c r="BX348" s="302" t="str">
        <f t="shared" si="427"/>
        <v>0</v>
      </c>
      <c r="BY348" s="302" t="str">
        <f t="shared" si="427"/>
        <v>0</v>
      </c>
      <c r="BZ348" s="302" t="str">
        <f t="shared" si="427"/>
        <v>0</v>
      </c>
      <c r="CA348" s="303" t="str">
        <f t="shared" si="427"/>
        <v>0</v>
      </c>
      <c r="CB348" s="164" t="str">
        <f t="shared" si="428"/>
        <v>0</v>
      </c>
      <c r="CC348" s="289" t="str">
        <f t="shared" si="428"/>
        <v>1</v>
      </c>
      <c r="CD348" s="340" t="str">
        <f t="shared" si="428"/>
        <v>0</v>
      </c>
      <c r="CE348" s="341" t="str">
        <f t="shared" si="428"/>
        <v>0</v>
      </c>
      <c r="CF348" s="340" t="str">
        <f t="shared" si="428"/>
        <v>0</v>
      </c>
      <c r="CG348" s="340" t="str">
        <f t="shared" si="428"/>
        <v>0</v>
      </c>
      <c r="CH348" s="340" t="str">
        <f t="shared" si="428"/>
        <v>0</v>
      </c>
      <c r="CI348" s="341" t="str">
        <f t="shared" si="428"/>
        <v>0</v>
      </c>
      <c r="CL348" s="32" t="str">
        <f t="shared" si="418"/>
        <v>9C1B</v>
      </c>
      <c r="CM348" s="285">
        <f t="shared" si="386"/>
        <v>543</v>
      </c>
      <c r="CN348" s="285">
        <f t="shared" si="387"/>
        <v>553</v>
      </c>
      <c r="CO348" s="142">
        <f t="shared" si="388"/>
        <v>58.3</v>
      </c>
      <c r="CP348" s="142">
        <f t="shared" si="389"/>
        <v>14.611111111111111</v>
      </c>
      <c r="CQ348" s="154">
        <f t="shared" si="419"/>
        <v>4</v>
      </c>
      <c r="CS348" s="170">
        <f t="shared" si="390"/>
        <v>9</v>
      </c>
      <c r="CT348" s="23">
        <f t="shared" si="391"/>
        <v>12</v>
      </c>
      <c r="CU348" s="171">
        <f t="shared" si="392"/>
        <v>1</v>
      </c>
      <c r="CV348" s="23">
        <f t="shared" si="393"/>
        <v>11</v>
      </c>
      <c r="CW348" s="172">
        <f t="shared" si="394"/>
        <v>0</v>
      </c>
      <c r="CX348" s="24">
        <f t="shared" si="395"/>
        <v>8</v>
      </c>
      <c r="CY348" s="267">
        <f t="shared" si="396"/>
        <v>1</v>
      </c>
      <c r="CZ348" s="268">
        <f t="shared" si="397"/>
        <v>15</v>
      </c>
      <c r="DA348" s="267">
        <f t="shared" si="398"/>
        <v>0</v>
      </c>
      <c r="DB348" s="268">
        <f t="shared" si="399"/>
        <v>2</v>
      </c>
      <c r="DC348" s="173">
        <f t="shared" si="400"/>
        <v>12</v>
      </c>
      <c r="DD348" s="26">
        <f t="shared" si="401"/>
        <v>11</v>
      </c>
      <c r="DE348" s="173">
        <f t="shared" si="402"/>
        <v>0</v>
      </c>
      <c r="DF348" s="26">
        <f t="shared" si="403"/>
        <v>5</v>
      </c>
      <c r="DG348" s="326">
        <f t="shared" si="404"/>
        <v>11</v>
      </c>
      <c r="DH348" s="327">
        <f t="shared" si="405"/>
        <v>0</v>
      </c>
      <c r="DI348" s="172">
        <f t="shared" si="406"/>
        <v>4</v>
      </c>
      <c r="DJ348" s="24">
        <f t="shared" si="407"/>
        <v>0</v>
      </c>
      <c r="DK348" s="172"/>
      <c r="DL348" s="19">
        <f t="shared" si="408"/>
        <v>156</v>
      </c>
      <c r="DM348" s="19">
        <f t="shared" si="409"/>
        <v>27</v>
      </c>
      <c r="DN348" s="174">
        <f t="shared" si="410"/>
        <v>8</v>
      </c>
      <c r="DO348" s="278">
        <f t="shared" si="411"/>
        <v>31</v>
      </c>
      <c r="DP348" s="278">
        <f t="shared" si="412"/>
        <v>2</v>
      </c>
      <c r="DQ348" s="20">
        <f t="shared" si="413"/>
        <v>203</v>
      </c>
      <c r="DR348" s="20">
        <f t="shared" si="414"/>
        <v>5</v>
      </c>
      <c r="DS348" s="337">
        <f t="shared" si="415"/>
        <v>176</v>
      </c>
      <c r="DT348" s="174">
        <f t="shared" si="416"/>
        <v>64</v>
      </c>
      <c r="DU348" s="172">
        <f t="shared" si="417"/>
        <v>176</v>
      </c>
    </row>
    <row r="349" spans="1:125">
      <c r="A349" s="408" t="s">
        <v>952</v>
      </c>
      <c r="B349" s="408" t="s">
        <v>953</v>
      </c>
      <c r="C349" s="154">
        <f t="shared" si="364"/>
        <v>17</v>
      </c>
      <c r="D349" s="167">
        <f t="shared" si="365"/>
        <v>68</v>
      </c>
      <c r="E349" s="166" t="str">
        <f t="shared" si="366"/>
        <v>9C</v>
      </c>
      <c r="F349" s="367" t="str">
        <f t="shared" si="367"/>
        <v>1B</v>
      </c>
      <c r="G349" s="367" t="str">
        <f t="shared" si="368"/>
        <v>0A</v>
      </c>
      <c r="H349" s="367" t="str">
        <f t="shared" si="369"/>
        <v>25</v>
      </c>
      <c r="I349" s="367" t="str">
        <f t="shared" si="370"/>
        <v>02</v>
      </c>
      <c r="J349" s="367" t="str">
        <f t="shared" si="371"/>
        <v>CA</v>
      </c>
      <c r="K349" s="367" t="str">
        <f t="shared" si="372"/>
        <v>05</v>
      </c>
      <c r="L349" s="367" t="str">
        <f t="shared" si="373"/>
        <v>B7</v>
      </c>
      <c r="M349" s="367" t="str">
        <f t="shared" si="374"/>
        <v>4</v>
      </c>
      <c r="N349" s="367" t="str">
        <f t="shared" si="375"/>
        <v/>
      </c>
      <c r="O349" s="156" t="str">
        <f t="shared" si="376"/>
        <v/>
      </c>
      <c r="P349" s="157" t="str">
        <f t="shared" si="420"/>
        <v>1</v>
      </c>
      <c r="Q349" s="158" t="str">
        <f t="shared" si="420"/>
        <v>0</v>
      </c>
      <c r="R349" s="158" t="str">
        <f t="shared" si="420"/>
        <v>0</v>
      </c>
      <c r="S349" s="159" t="str">
        <f t="shared" si="420"/>
        <v>1</v>
      </c>
      <c r="T349" s="158" t="str">
        <f t="shared" si="420"/>
        <v>1</v>
      </c>
      <c r="U349" s="158" t="str">
        <f t="shared" si="420"/>
        <v>1</v>
      </c>
      <c r="V349" s="158" t="str">
        <f t="shared" si="420"/>
        <v>0</v>
      </c>
      <c r="W349" s="159" t="str">
        <f t="shared" si="420"/>
        <v>0</v>
      </c>
      <c r="X349" s="158" t="str">
        <f t="shared" si="421"/>
        <v>0</v>
      </c>
      <c r="Y349" s="158" t="str">
        <f t="shared" si="421"/>
        <v>0</v>
      </c>
      <c r="Z349" s="158" t="str">
        <f t="shared" si="421"/>
        <v>0</v>
      </c>
      <c r="AA349" s="159" t="str">
        <f t="shared" si="421"/>
        <v>1</v>
      </c>
      <c r="AB349" s="161" t="str">
        <f t="shared" si="421"/>
        <v>1</v>
      </c>
      <c r="AC349" s="161" t="str">
        <f t="shared" si="421"/>
        <v>0</v>
      </c>
      <c r="AD349" s="158" t="str">
        <f t="shared" si="421"/>
        <v>1</v>
      </c>
      <c r="AE349" s="159" t="str">
        <f t="shared" si="421"/>
        <v>1</v>
      </c>
      <c r="AF349" s="367" t="str">
        <f t="shared" si="422"/>
        <v>0</v>
      </c>
      <c r="AG349" s="162" t="str">
        <f t="shared" si="422"/>
        <v>0</v>
      </c>
      <c r="AH349" s="163" t="str">
        <f t="shared" si="422"/>
        <v>0</v>
      </c>
      <c r="AI349" s="165" t="str">
        <f t="shared" si="422"/>
        <v>0</v>
      </c>
      <c r="AJ349" s="164" t="str">
        <f t="shared" si="422"/>
        <v>1</v>
      </c>
      <c r="AK349" s="164" t="str">
        <f t="shared" si="422"/>
        <v>0</v>
      </c>
      <c r="AL349" s="289" t="str">
        <f t="shared" si="422"/>
        <v>1</v>
      </c>
      <c r="AM349" s="165" t="str">
        <f t="shared" si="422"/>
        <v>0</v>
      </c>
      <c r="AN349" s="230" t="str">
        <f t="shared" si="423"/>
        <v>0</v>
      </c>
      <c r="AO349" s="230" t="str">
        <f t="shared" si="423"/>
        <v>0</v>
      </c>
      <c r="AP349" s="230" t="str">
        <f t="shared" si="423"/>
        <v>1</v>
      </c>
      <c r="AQ349" s="231" t="str">
        <f t="shared" si="423"/>
        <v>0</v>
      </c>
      <c r="AR349" s="230" t="str">
        <f t="shared" si="423"/>
        <v>0</v>
      </c>
      <c r="AS349" s="230" t="str">
        <f t="shared" si="423"/>
        <v>1</v>
      </c>
      <c r="AT349" s="230" t="str">
        <f t="shared" si="423"/>
        <v>0</v>
      </c>
      <c r="AU349" s="231" t="str">
        <f t="shared" si="423"/>
        <v>1</v>
      </c>
      <c r="AV349" s="230" t="str">
        <f t="shared" si="424"/>
        <v>0</v>
      </c>
      <c r="AW349" s="232" t="str">
        <f t="shared" si="424"/>
        <v>0</v>
      </c>
      <c r="AX349" s="232" t="str">
        <f t="shared" si="424"/>
        <v>0</v>
      </c>
      <c r="AY349" s="233" t="str">
        <f t="shared" si="424"/>
        <v>0</v>
      </c>
      <c r="AZ349" s="232" t="str">
        <f t="shared" si="424"/>
        <v>0</v>
      </c>
      <c r="BA349" s="232" t="str">
        <f t="shared" si="424"/>
        <v>0</v>
      </c>
      <c r="BB349" s="232" t="str">
        <f t="shared" si="424"/>
        <v>1</v>
      </c>
      <c r="BC349" s="233" t="str">
        <f t="shared" si="424"/>
        <v>0</v>
      </c>
      <c r="BD349" s="168" t="str">
        <f t="shared" si="425"/>
        <v>1</v>
      </c>
      <c r="BE349" s="168" t="str">
        <f t="shared" si="425"/>
        <v>1</v>
      </c>
      <c r="BF349" s="168" t="str">
        <f t="shared" si="425"/>
        <v>0</v>
      </c>
      <c r="BG349" s="169" t="str">
        <f t="shared" si="425"/>
        <v>0</v>
      </c>
      <c r="BH349" s="168" t="str">
        <f t="shared" si="425"/>
        <v>1</v>
      </c>
      <c r="BI349" s="168" t="str">
        <f t="shared" si="425"/>
        <v>0</v>
      </c>
      <c r="BJ349" s="168" t="str">
        <f t="shared" si="425"/>
        <v>1</v>
      </c>
      <c r="BK349" s="169" t="str">
        <f t="shared" si="425"/>
        <v>0</v>
      </c>
      <c r="BL349" s="168" t="str">
        <f t="shared" si="426"/>
        <v>0</v>
      </c>
      <c r="BM349" s="168" t="str">
        <f t="shared" si="426"/>
        <v>0</v>
      </c>
      <c r="BN349" s="168" t="str">
        <f t="shared" si="426"/>
        <v>0</v>
      </c>
      <c r="BO349" s="169" t="str">
        <f t="shared" si="426"/>
        <v>0</v>
      </c>
      <c r="BP349" s="168" t="str">
        <f t="shared" si="426"/>
        <v>0</v>
      </c>
      <c r="BQ349" s="168" t="str">
        <f t="shared" si="426"/>
        <v>1</v>
      </c>
      <c r="BR349" s="168" t="str">
        <f t="shared" si="426"/>
        <v>0</v>
      </c>
      <c r="BS349" s="169" t="str">
        <f t="shared" si="426"/>
        <v>1</v>
      </c>
      <c r="BT349" s="302" t="str">
        <f t="shared" si="427"/>
        <v>1</v>
      </c>
      <c r="BU349" s="302" t="str">
        <f t="shared" si="427"/>
        <v>0</v>
      </c>
      <c r="BV349" s="302" t="str">
        <f t="shared" si="427"/>
        <v>1</v>
      </c>
      <c r="BW349" s="303" t="str">
        <f t="shared" si="427"/>
        <v>1</v>
      </c>
      <c r="BX349" s="302" t="str">
        <f t="shared" si="427"/>
        <v>0</v>
      </c>
      <c r="BY349" s="302" t="str">
        <f t="shared" si="427"/>
        <v>1</v>
      </c>
      <c r="BZ349" s="302" t="str">
        <f t="shared" si="427"/>
        <v>1</v>
      </c>
      <c r="CA349" s="303" t="str">
        <f t="shared" si="427"/>
        <v>1</v>
      </c>
      <c r="CB349" s="164" t="str">
        <f t="shared" si="428"/>
        <v>0</v>
      </c>
      <c r="CC349" s="289" t="str">
        <f t="shared" si="428"/>
        <v>1</v>
      </c>
      <c r="CD349" s="340" t="str">
        <f t="shared" si="428"/>
        <v>0</v>
      </c>
      <c r="CE349" s="341" t="str">
        <f t="shared" si="428"/>
        <v>0</v>
      </c>
      <c r="CF349" s="340" t="str">
        <f t="shared" si="428"/>
        <v>0</v>
      </c>
      <c r="CG349" s="340" t="str">
        <f t="shared" si="428"/>
        <v>0</v>
      </c>
      <c r="CH349" s="340" t="str">
        <f t="shared" si="428"/>
        <v>0</v>
      </c>
      <c r="CI349" s="341" t="str">
        <f t="shared" si="428"/>
        <v>0</v>
      </c>
      <c r="CL349" s="32" t="str">
        <f t="shared" si="418"/>
        <v>9C1B</v>
      </c>
      <c r="CM349" s="285">
        <f t="shared" si="386"/>
        <v>549</v>
      </c>
      <c r="CN349" s="285">
        <f t="shared" si="387"/>
        <v>559</v>
      </c>
      <c r="CO349" s="142">
        <f t="shared" si="388"/>
        <v>58.2</v>
      </c>
      <c r="CP349" s="142">
        <f t="shared" si="389"/>
        <v>14.555555555555555</v>
      </c>
      <c r="CQ349" s="154">
        <f t="shared" si="419"/>
        <v>5</v>
      </c>
      <c r="CS349" s="170">
        <f t="shared" si="390"/>
        <v>9</v>
      </c>
      <c r="CT349" s="23">
        <f t="shared" si="391"/>
        <v>12</v>
      </c>
      <c r="CU349" s="171">
        <f t="shared" si="392"/>
        <v>1</v>
      </c>
      <c r="CV349" s="23">
        <f t="shared" si="393"/>
        <v>11</v>
      </c>
      <c r="CW349" s="172">
        <f t="shared" si="394"/>
        <v>0</v>
      </c>
      <c r="CX349" s="24">
        <f t="shared" si="395"/>
        <v>10</v>
      </c>
      <c r="CY349" s="267">
        <f t="shared" si="396"/>
        <v>2</v>
      </c>
      <c r="CZ349" s="268">
        <f t="shared" si="397"/>
        <v>5</v>
      </c>
      <c r="DA349" s="267">
        <f t="shared" si="398"/>
        <v>0</v>
      </c>
      <c r="DB349" s="268">
        <f t="shared" si="399"/>
        <v>2</v>
      </c>
      <c r="DC349" s="173">
        <f t="shared" si="400"/>
        <v>12</v>
      </c>
      <c r="DD349" s="26">
        <f t="shared" si="401"/>
        <v>10</v>
      </c>
      <c r="DE349" s="173">
        <f t="shared" si="402"/>
        <v>0</v>
      </c>
      <c r="DF349" s="26">
        <f t="shared" si="403"/>
        <v>5</v>
      </c>
      <c r="DG349" s="326">
        <f t="shared" si="404"/>
        <v>11</v>
      </c>
      <c r="DH349" s="327">
        <f t="shared" si="405"/>
        <v>7</v>
      </c>
      <c r="DI349" s="172">
        <f t="shared" si="406"/>
        <v>4</v>
      </c>
      <c r="DJ349" s="24">
        <f t="shared" si="407"/>
        <v>0</v>
      </c>
      <c r="DK349" s="172"/>
      <c r="DL349" s="19">
        <f t="shared" si="408"/>
        <v>156</v>
      </c>
      <c r="DM349" s="19">
        <f t="shared" si="409"/>
        <v>27</v>
      </c>
      <c r="DN349" s="174">
        <f t="shared" si="410"/>
        <v>10</v>
      </c>
      <c r="DO349" s="278">
        <f t="shared" si="411"/>
        <v>37</v>
      </c>
      <c r="DP349" s="278">
        <f t="shared" si="412"/>
        <v>2</v>
      </c>
      <c r="DQ349" s="20">
        <f t="shared" si="413"/>
        <v>202</v>
      </c>
      <c r="DR349" s="20">
        <f t="shared" si="414"/>
        <v>5</v>
      </c>
      <c r="DS349" s="337">
        <f t="shared" si="415"/>
        <v>183</v>
      </c>
      <c r="DT349" s="174">
        <f t="shared" si="416"/>
        <v>64</v>
      </c>
      <c r="DU349" s="172">
        <f t="shared" si="417"/>
        <v>183</v>
      </c>
    </row>
    <row r="350" spans="1:125">
      <c r="A350" s="408" t="s">
        <v>954</v>
      </c>
      <c r="B350" s="408" t="s">
        <v>955</v>
      </c>
      <c r="C350" s="154">
        <f t="shared" si="364"/>
        <v>17</v>
      </c>
      <c r="D350" s="167">
        <f t="shared" si="365"/>
        <v>68</v>
      </c>
      <c r="E350" s="166" t="str">
        <f t="shared" si="366"/>
        <v>9C</v>
      </c>
      <c r="F350" s="367" t="str">
        <f t="shared" si="367"/>
        <v>1B</v>
      </c>
      <c r="G350" s="367" t="str">
        <f t="shared" si="368"/>
        <v>0C</v>
      </c>
      <c r="H350" s="367" t="str">
        <f t="shared" si="369"/>
        <v>2C</v>
      </c>
      <c r="I350" s="367" t="str">
        <f t="shared" si="370"/>
        <v>02</v>
      </c>
      <c r="J350" s="367" t="str">
        <f t="shared" si="371"/>
        <v>C9</v>
      </c>
      <c r="K350" s="367" t="str">
        <f t="shared" si="372"/>
        <v>05</v>
      </c>
      <c r="L350" s="367" t="str">
        <f t="shared" si="373"/>
        <v>BF</v>
      </c>
      <c r="M350" s="367" t="str">
        <f t="shared" si="374"/>
        <v>4</v>
      </c>
      <c r="N350" s="367" t="str">
        <f t="shared" si="375"/>
        <v/>
      </c>
      <c r="O350" s="156" t="str">
        <f t="shared" si="376"/>
        <v/>
      </c>
      <c r="P350" s="157" t="str">
        <f t="shared" si="420"/>
        <v>1</v>
      </c>
      <c r="Q350" s="158" t="str">
        <f t="shared" si="420"/>
        <v>0</v>
      </c>
      <c r="R350" s="158" t="str">
        <f t="shared" si="420"/>
        <v>0</v>
      </c>
      <c r="S350" s="159" t="str">
        <f t="shared" si="420"/>
        <v>1</v>
      </c>
      <c r="T350" s="158" t="str">
        <f t="shared" si="420"/>
        <v>1</v>
      </c>
      <c r="U350" s="158" t="str">
        <f t="shared" si="420"/>
        <v>1</v>
      </c>
      <c r="V350" s="158" t="str">
        <f t="shared" si="420"/>
        <v>0</v>
      </c>
      <c r="W350" s="159" t="str">
        <f t="shared" si="420"/>
        <v>0</v>
      </c>
      <c r="X350" s="158" t="str">
        <f t="shared" si="421"/>
        <v>0</v>
      </c>
      <c r="Y350" s="158" t="str">
        <f t="shared" si="421"/>
        <v>0</v>
      </c>
      <c r="Z350" s="158" t="str">
        <f t="shared" si="421"/>
        <v>0</v>
      </c>
      <c r="AA350" s="159" t="str">
        <f t="shared" si="421"/>
        <v>1</v>
      </c>
      <c r="AB350" s="161" t="str">
        <f t="shared" si="421"/>
        <v>1</v>
      </c>
      <c r="AC350" s="161" t="str">
        <f t="shared" si="421"/>
        <v>0</v>
      </c>
      <c r="AD350" s="158" t="str">
        <f t="shared" si="421"/>
        <v>1</v>
      </c>
      <c r="AE350" s="159" t="str">
        <f t="shared" si="421"/>
        <v>1</v>
      </c>
      <c r="AF350" s="367" t="str">
        <f t="shared" si="422"/>
        <v>0</v>
      </c>
      <c r="AG350" s="162" t="str">
        <f t="shared" si="422"/>
        <v>0</v>
      </c>
      <c r="AH350" s="163" t="str">
        <f t="shared" si="422"/>
        <v>0</v>
      </c>
      <c r="AI350" s="165" t="str">
        <f t="shared" si="422"/>
        <v>0</v>
      </c>
      <c r="AJ350" s="164" t="str">
        <f t="shared" si="422"/>
        <v>1</v>
      </c>
      <c r="AK350" s="164" t="str">
        <f t="shared" si="422"/>
        <v>1</v>
      </c>
      <c r="AL350" s="289" t="str">
        <f t="shared" si="422"/>
        <v>0</v>
      </c>
      <c r="AM350" s="165" t="str">
        <f t="shared" si="422"/>
        <v>0</v>
      </c>
      <c r="AN350" s="230" t="str">
        <f t="shared" si="423"/>
        <v>0</v>
      </c>
      <c r="AO350" s="230" t="str">
        <f t="shared" si="423"/>
        <v>0</v>
      </c>
      <c r="AP350" s="230" t="str">
        <f t="shared" si="423"/>
        <v>1</v>
      </c>
      <c r="AQ350" s="231" t="str">
        <f t="shared" si="423"/>
        <v>0</v>
      </c>
      <c r="AR350" s="230" t="str">
        <f t="shared" si="423"/>
        <v>1</v>
      </c>
      <c r="AS350" s="230" t="str">
        <f t="shared" si="423"/>
        <v>1</v>
      </c>
      <c r="AT350" s="230" t="str">
        <f t="shared" si="423"/>
        <v>0</v>
      </c>
      <c r="AU350" s="231" t="str">
        <f t="shared" si="423"/>
        <v>0</v>
      </c>
      <c r="AV350" s="230" t="str">
        <f t="shared" si="424"/>
        <v>0</v>
      </c>
      <c r="AW350" s="232" t="str">
        <f t="shared" si="424"/>
        <v>0</v>
      </c>
      <c r="AX350" s="232" t="str">
        <f t="shared" si="424"/>
        <v>0</v>
      </c>
      <c r="AY350" s="233" t="str">
        <f t="shared" si="424"/>
        <v>0</v>
      </c>
      <c r="AZ350" s="232" t="str">
        <f t="shared" si="424"/>
        <v>0</v>
      </c>
      <c r="BA350" s="232" t="str">
        <f t="shared" si="424"/>
        <v>0</v>
      </c>
      <c r="BB350" s="232" t="str">
        <f t="shared" si="424"/>
        <v>1</v>
      </c>
      <c r="BC350" s="233" t="str">
        <f t="shared" si="424"/>
        <v>0</v>
      </c>
      <c r="BD350" s="168" t="str">
        <f t="shared" si="425"/>
        <v>1</v>
      </c>
      <c r="BE350" s="168" t="str">
        <f t="shared" si="425"/>
        <v>1</v>
      </c>
      <c r="BF350" s="168" t="str">
        <f t="shared" si="425"/>
        <v>0</v>
      </c>
      <c r="BG350" s="169" t="str">
        <f t="shared" si="425"/>
        <v>0</v>
      </c>
      <c r="BH350" s="168" t="str">
        <f t="shared" si="425"/>
        <v>1</v>
      </c>
      <c r="BI350" s="168" t="str">
        <f t="shared" si="425"/>
        <v>0</v>
      </c>
      <c r="BJ350" s="168" t="str">
        <f t="shared" si="425"/>
        <v>0</v>
      </c>
      <c r="BK350" s="169" t="str">
        <f t="shared" si="425"/>
        <v>1</v>
      </c>
      <c r="BL350" s="168" t="str">
        <f t="shared" si="426"/>
        <v>0</v>
      </c>
      <c r="BM350" s="168" t="str">
        <f t="shared" si="426"/>
        <v>0</v>
      </c>
      <c r="BN350" s="168" t="str">
        <f t="shared" si="426"/>
        <v>0</v>
      </c>
      <c r="BO350" s="169" t="str">
        <f t="shared" si="426"/>
        <v>0</v>
      </c>
      <c r="BP350" s="168" t="str">
        <f t="shared" si="426"/>
        <v>0</v>
      </c>
      <c r="BQ350" s="168" t="str">
        <f t="shared" si="426"/>
        <v>1</v>
      </c>
      <c r="BR350" s="168" t="str">
        <f t="shared" si="426"/>
        <v>0</v>
      </c>
      <c r="BS350" s="169" t="str">
        <f t="shared" si="426"/>
        <v>1</v>
      </c>
      <c r="BT350" s="302" t="str">
        <f t="shared" si="427"/>
        <v>1</v>
      </c>
      <c r="BU350" s="302" t="str">
        <f t="shared" si="427"/>
        <v>0</v>
      </c>
      <c r="BV350" s="302" t="str">
        <f t="shared" si="427"/>
        <v>1</v>
      </c>
      <c r="BW350" s="303" t="str">
        <f t="shared" si="427"/>
        <v>1</v>
      </c>
      <c r="BX350" s="302" t="str">
        <f t="shared" si="427"/>
        <v>1</v>
      </c>
      <c r="BY350" s="302" t="str">
        <f t="shared" si="427"/>
        <v>1</v>
      </c>
      <c r="BZ350" s="302" t="str">
        <f t="shared" si="427"/>
        <v>1</v>
      </c>
      <c r="CA350" s="303" t="str">
        <f t="shared" si="427"/>
        <v>1</v>
      </c>
      <c r="CB350" s="164" t="str">
        <f t="shared" si="428"/>
        <v>0</v>
      </c>
      <c r="CC350" s="289" t="str">
        <f t="shared" si="428"/>
        <v>1</v>
      </c>
      <c r="CD350" s="340" t="str">
        <f t="shared" si="428"/>
        <v>0</v>
      </c>
      <c r="CE350" s="341" t="str">
        <f t="shared" si="428"/>
        <v>0</v>
      </c>
      <c r="CF350" s="340" t="str">
        <f t="shared" si="428"/>
        <v>0</v>
      </c>
      <c r="CG350" s="340" t="str">
        <f t="shared" si="428"/>
        <v>0</v>
      </c>
      <c r="CH350" s="340" t="str">
        <f t="shared" si="428"/>
        <v>0</v>
      </c>
      <c r="CI350" s="341" t="str">
        <f t="shared" si="428"/>
        <v>0</v>
      </c>
      <c r="CL350" s="32" t="str">
        <f t="shared" si="418"/>
        <v>9C1B</v>
      </c>
      <c r="CM350" s="285">
        <f t="shared" si="386"/>
        <v>556</v>
      </c>
      <c r="CN350" s="285">
        <f t="shared" si="387"/>
        <v>566</v>
      </c>
      <c r="CO350" s="142">
        <f t="shared" si="388"/>
        <v>58.1</v>
      </c>
      <c r="CP350" s="142">
        <f t="shared" si="389"/>
        <v>14.5</v>
      </c>
      <c r="CQ350" s="154">
        <f t="shared" si="419"/>
        <v>6</v>
      </c>
      <c r="CS350" s="170">
        <f t="shared" si="390"/>
        <v>9</v>
      </c>
      <c r="CT350" s="23">
        <f t="shared" si="391"/>
        <v>12</v>
      </c>
      <c r="CU350" s="171">
        <f t="shared" si="392"/>
        <v>1</v>
      </c>
      <c r="CV350" s="23">
        <f t="shared" si="393"/>
        <v>11</v>
      </c>
      <c r="CW350" s="172">
        <f t="shared" si="394"/>
        <v>0</v>
      </c>
      <c r="CX350" s="24">
        <f t="shared" si="395"/>
        <v>12</v>
      </c>
      <c r="CY350" s="267">
        <f t="shared" si="396"/>
        <v>2</v>
      </c>
      <c r="CZ350" s="268">
        <f t="shared" si="397"/>
        <v>12</v>
      </c>
      <c r="DA350" s="267">
        <f t="shared" si="398"/>
        <v>0</v>
      </c>
      <c r="DB350" s="268">
        <f t="shared" si="399"/>
        <v>2</v>
      </c>
      <c r="DC350" s="173">
        <f t="shared" si="400"/>
        <v>12</v>
      </c>
      <c r="DD350" s="26">
        <f t="shared" si="401"/>
        <v>9</v>
      </c>
      <c r="DE350" s="173">
        <f t="shared" si="402"/>
        <v>0</v>
      </c>
      <c r="DF350" s="26">
        <f t="shared" si="403"/>
        <v>5</v>
      </c>
      <c r="DG350" s="326">
        <f t="shared" si="404"/>
        <v>11</v>
      </c>
      <c r="DH350" s="327">
        <f t="shared" si="405"/>
        <v>15</v>
      </c>
      <c r="DI350" s="172">
        <f t="shared" si="406"/>
        <v>4</v>
      </c>
      <c r="DJ350" s="24">
        <f t="shared" si="407"/>
        <v>0</v>
      </c>
      <c r="DK350" s="172"/>
      <c r="DL350" s="19">
        <f t="shared" si="408"/>
        <v>156</v>
      </c>
      <c r="DM350" s="19">
        <f t="shared" si="409"/>
        <v>27</v>
      </c>
      <c r="DN350" s="174">
        <f t="shared" si="410"/>
        <v>12</v>
      </c>
      <c r="DO350" s="278">
        <f t="shared" si="411"/>
        <v>44</v>
      </c>
      <c r="DP350" s="278">
        <f t="shared" si="412"/>
        <v>2</v>
      </c>
      <c r="DQ350" s="20">
        <f t="shared" si="413"/>
        <v>201</v>
      </c>
      <c r="DR350" s="20">
        <f t="shared" si="414"/>
        <v>5</v>
      </c>
      <c r="DS350" s="337">
        <f t="shared" si="415"/>
        <v>191</v>
      </c>
      <c r="DT350" s="174">
        <f t="shared" si="416"/>
        <v>64</v>
      </c>
      <c r="DU350" s="172">
        <f t="shared" si="417"/>
        <v>191</v>
      </c>
    </row>
    <row r="351" spans="1:125">
      <c r="A351" s="408" t="s">
        <v>956</v>
      </c>
      <c r="B351" s="408" t="s">
        <v>957</v>
      </c>
      <c r="C351" s="154">
        <f t="shared" si="364"/>
        <v>17</v>
      </c>
      <c r="D351" s="167">
        <f t="shared" si="365"/>
        <v>68</v>
      </c>
      <c r="E351" s="166" t="str">
        <f t="shared" si="366"/>
        <v>9C</v>
      </c>
      <c r="F351" s="367" t="str">
        <f t="shared" si="367"/>
        <v>1B</v>
      </c>
      <c r="G351" s="367" t="str">
        <f t="shared" si="368"/>
        <v>02</v>
      </c>
      <c r="H351" s="367" t="str">
        <f t="shared" si="369"/>
        <v>3F</v>
      </c>
      <c r="I351" s="367" t="str">
        <f t="shared" si="370"/>
        <v>02</v>
      </c>
      <c r="J351" s="367" t="str">
        <f t="shared" si="371"/>
        <v>C7</v>
      </c>
      <c r="K351" s="367" t="str">
        <f t="shared" si="372"/>
        <v>05</v>
      </c>
      <c r="L351" s="367" t="str">
        <f t="shared" si="373"/>
        <v>C6</v>
      </c>
      <c r="M351" s="367" t="str">
        <f t="shared" si="374"/>
        <v>4</v>
      </c>
      <c r="N351" s="367" t="str">
        <f t="shared" si="375"/>
        <v/>
      </c>
      <c r="O351" s="156" t="str">
        <f t="shared" si="376"/>
        <v/>
      </c>
      <c r="P351" s="157" t="str">
        <f t="shared" si="420"/>
        <v>1</v>
      </c>
      <c r="Q351" s="158" t="str">
        <f t="shared" si="420"/>
        <v>0</v>
      </c>
      <c r="R351" s="158" t="str">
        <f t="shared" si="420"/>
        <v>0</v>
      </c>
      <c r="S351" s="159" t="str">
        <f t="shared" si="420"/>
        <v>1</v>
      </c>
      <c r="T351" s="158" t="str">
        <f t="shared" si="420"/>
        <v>1</v>
      </c>
      <c r="U351" s="158" t="str">
        <f t="shared" si="420"/>
        <v>1</v>
      </c>
      <c r="V351" s="158" t="str">
        <f t="shared" si="420"/>
        <v>0</v>
      </c>
      <c r="W351" s="159" t="str">
        <f t="shared" si="420"/>
        <v>0</v>
      </c>
      <c r="X351" s="158" t="str">
        <f t="shared" si="421"/>
        <v>0</v>
      </c>
      <c r="Y351" s="158" t="str">
        <f t="shared" si="421"/>
        <v>0</v>
      </c>
      <c r="Z351" s="158" t="str">
        <f t="shared" si="421"/>
        <v>0</v>
      </c>
      <c r="AA351" s="159" t="str">
        <f t="shared" si="421"/>
        <v>1</v>
      </c>
      <c r="AB351" s="161" t="str">
        <f t="shared" si="421"/>
        <v>1</v>
      </c>
      <c r="AC351" s="161" t="str">
        <f t="shared" si="421"/>
        <v>0</v>
      </c>
      <c r="AD351" s="158" t="str">
        <f t="shared" si="421"/>
        <v>1</v>
      </c>
      <c r="AE351" s="159" t="str">
        <f t="shared" si="421"/>
        <v>1</v>
      </c>
      <c r="AF351" s="367" t="str">
        <f t="shared" si="422"/>
        <v>0</v>
      </c>
      <c r="AG351" s="162" t="str">
        <f t="shared" si="422"/>
        <v>0</v>
      </c>
      <c r="AH351" s="163" t="str">
        <f t="shared" si="422"/>
        <v>0</v>
      </c>
      <c r="AI351" s="165" t="str">
        <f t="shared" si="422"/>
        <v>0</v>
      </c>
      <c r="AJ351" s="164" t="str">
        <f t="shared" si="422"/>
        <v>0</v>
      </c>
      <c r="AK351" s="164" t="str">
        <f t="shared" si="422"/>
        <v>0</v>
      </c>
      <c r="AL351" s="289" t="str">
        <f t="shared" si="422"/>
        <v>1</v>
      </c>
      <c r="AM351" s="165" t="str">
        <f t="shared" si="422"/>
        <v>0</v>
      </c>
      <c r="AN351" s="230" t="str">
        <f t="shared" si="423"/>
        <v>0</v>
      </c>
      <c r="AO351" s="230" t="str">
        <f t="shared" si="423"/>
        <v>0</v>
      </c>
      <c r="AP351" s="230" t="str">
        <f t="shared" si="423"/>
        <v>1</v>
      </c>
      <c r="AQ351" s="231" t="str">
        <f t="shared" si="423"/>
        <v>1</v>
      </c>
      <c r="AR351" s="230" t="str">
        <f t="shared" si="423"/>
        <v>1</v>
      </c>
      <c r="AS351" s="230" t="str">
        <f t="shared" si="423"/>
        <v>1</v>
      </c>
      <c r="AT351" s="230" t="str">
        <f t="shared" si="423"/>
        <v>1</v>
      </c>
      <c r="AU351" s="231" t="str">
        <f t="shared" si="423"/>
        <v>1</v>
      </c>
      <c r="AV351" s="230" t="str">
        <f t="shared" si="424"/>
        <v>0</v>
      </c>
      <c r="AW351" s="232" t="str">
        <f t="shared" si="424"/>
        <v>0</v>
      </c>
      <c r="AX351" s="232" t="str">
        <f t="shared" si="424"/>
        <v>0</v>
      </c>
      <c r="AY351" s="233" t="str">
        <f t="shared" si="424"/>
        <v>0</v>
      </c>
      <c r="AZ351" s="232" t="str">
        <f t="shared" si="424"/>
        <v>0</v>
      </c>
      <c r="BA351" s="232" t="str">
        <f t="shared" si="424"/>
        <v>0</v>
      </c>
      <c r="BB351" s="232" t="str">
        <f t="shared" si="424"/>
        <v>1</v>
      </c>
      <c r="BC351" s="233" t="str">
        <f t="shared" si="424"/>
        <v>0</v>
      </c>
      <c r="BD351" s="168" t="str">
        <f t="shared" si="425"/>
        <v>1</v>
      </c>
      <c r="BE351" s="168" t="str">
        <f t="shared" si="425"/>
        <v>1</v>
      </c>
      <c r="BF351" s="168" t="str">
        <f t="shared" si="425"/>
        <v>0</v>
      </c>
      <c r="BG351" s="169" t="str">
        <f t="shared" si="425"/>
        <v>0</v>
      </c>
      <c r="BH351" s="168" t="str">
        <f t="shared" si="425"/>
        <v>0</v>
      </c>
      <c r="BI351" s="168" t="str">
        <f t="shared" si="425"/>
        <v>1</v>
      </c>
      <c r="BJ351" s="168" t="str">
        <f t="shared" si="425"/>
        <v>1</v>
      </c>
      <c r="BK351" s="169" t="str">
        <f t="shared" si="425"/>
        <v>1</v>
      </c>
      <c r="BL351" s="168" t="str">
        <f t="shared" si="426"/>
        <v>0</v>
      </c>
      <c r="BM351" s="168" t="str">
        <f t="shared" si="426"/>
        <v>0</v>
      </c>
      <c r="BN351" s="168" t="str">
        <f t="shared" si="426"/>
        <v>0</v>
      </c>
      <c r="BO351" s="169" t="str">
        <f t="shared" si="426"/>
        <v>0</v>
      </c>
      <c r="BP351" s="168" t="str">
        <f t="shared" si="426"/>
        <v>0</v>
      </c>
      <c r="BQ351" s="168" t="str">
        <f t="shared" si="426"/>
        <v>1</v>
      </c>
      <c r="BR351" s="168" t="str">
        <f t="shared" si="426"/>
        <v>0</v>
      </c>
      <c r="BS351" s="169" t="str">
        <f t="shared" si="426"/>
        <v>1</v>
      </c>
      <c r="BT351" s="302" t="str">
        <f t="shared" si="427"/>
        <v>1</v>
      </c>
      <c r="BU351" s="302" t="str">
        <f t="shared" si="427"/>
        <v>1</v>
      </c>
      <c r="BV351" s="302" t="str">
        <f t="shared" si="427"/>
        <v>0</v>
      </c>
      <c r="BW351" s="303" t="str">
        <f t="shared" si="427"/>
        <v>0</v>
      </c>
      <c r="BX351" s="302" t="str">
        <f t="shared" si="427"/>
        <v>0</v>
      </c>
      <c r="BY351" s="302" t="str">
        <f t="shared" si="427"/>
        <v>1</v>
      </c>
      <c r="BZ351" s="302" t="str">
        <f t="shared" si="427"/>
        <v>1</v>
      </c>
      <c r="CA351" s="303" t="str">
        <f t="shared" si="427"/>
        <v>0</v>
      </c>
      <c r="CB351" s="164" t="str">
        <f t="shared" si="428"/>
        <v>0</v>
      </c>
      <c r="CC351" s="289" t="str">
        <f t="shared" si="428"/>
        <v>1</v>
      </c>
      <c r="CD351" s="340" t="str">
        <f t="shared" si="428"/>
        <v>0</v>
      </c>
      <c r="CE351" s="341" t="str">
        <f t="shared" si="428"/>
        <v>0</v>
      </c>
      <c r="CF351" s="340" t="str">
        <f t="shared" si="428"/>
        <v>0</v>
      </c>
      <c r="CG351" s="340" t="str">
        <f t="shared" si="428"/>
        <v>0</v>
      </c>
      <c r="CH351" s="340" t="str">
        <f t="shared" si="428"/>
        <v>0</v>
      </c>
      <c r="CI351" s="341" t="str">
        <f t="shared" si="428"/>
        <v>0</v>
      </c>
      <c r="CL351" s="32" t="str">
        <f t="shared" si="418"/>
        <v>9C1B</v>
      </c>
      <c r="CM351" s="285">
        <f t="shared" si="386"/>
        <v>575</v>
      </c>
      <c r="CN351" s="285">
        <f t="shared" si="387"/>
        <v>585</v>
      </c>
      <c r="CO351" s="142">
        <f t="shared" si="388"/>
        <v>57.9</v>
      </c>
      <c r="CP351" s="142">
        <f t="shared" si="389"/>
        <v>14.388888888888889</v>
      </c>
      <c r="CQ351" s="154">
        <f t="shared" si="419"/>
        <v>1</v>
      </c>
      <c r="CS351" s="170">
        <f t="shared" si="390"/>
        <v>9</v>
      </c>
      <c r="CT351" s="23">
        <f t="shared" si="391"/>
        <v>12</v>
      </c>
      <c r="CU351" s="171">
        <f t="shared" si="392"/>
        <v>1</v>
      </c>
      <c r="CV351" s="23">
        <f t="shared" si="393"/>
        <v>11</v>
      </c>
      <c r="CW351" s="172">
        <f t="shared" si="394"/>
        <v>0</v>
      </c>
      <c r="CX351" s="24">
        <f t="shared" si="395"/>
        <v>2</v>
      </c>
      <c r="CY351" s="267">
        <f t="shared" si="396"/>
        <v>3</v>
      </c>
      <c r="CZ351" s="268">
        <f t="shared" si="397"/>
        <v>15</v>
      </c>
      <c r="DA351" s="267">
        <f t="shared" si="398"/>
        <v>0</v>
      </c>
      <c r="DB351" s="268">
        <f t="shared" si="399"/>
        <v>2</v>
      </c>
      <c r="DC351" s="173">
        <f t="shared" si="400"/>
        <v>12</v>
      </c>
      <c r="DD351" s="26">
        <f t="shared" si="401"/>
        <v>7</v>
      </c>
      <c r="DE351" s="173">
        <f t="shared" si="402"/>
        <v>0</v>
      </c>
      <c r="DF351" s="26">
        <f t="shared" si="403"/>
        <v>5</v>
      </c>
      <c r="DG351" s="326">
        <f t="shared" si="404"/>
        <v>12</v>
      </c>
      <c r="DH351" s="327">
        <f t="shared" si="405"/>
        <v>6</v>
      </c>
      <c r="DI351" s="172">
        <f t="shared" si="406"/>
        <v>4</v>
      </c>
      <c r="DJ351" s="24">
        <f t="shared" si="407"/>
        <v>0</v>
      </c>
      <c r="DK351" s="172"/>
      <c r="DL351" s="19">
        <f t="shared" si="408"/>
        <v>156</v>
      </c>
      <c r="DM351" s="19">
        <f t="shared" si="409"/>
        <v>27</v>
      </c>
      <c r="DN351" s="174">
        <f t="shared" si="410"/>
        <v>2</v>
      </c>
      <c r="DO351" s="278">
        <f t="shared" si="411"/>
        <v>63</v>
      </c>
      <c r="DP351" s="278">
        <f t="shared" si="412"/>
        <v>2</v>
      </c>
      <c r="DQ351" s="20">
        <f t="shared" si="413"/>
        <v>199</v>
      </c>
      <c r="DR351" s="20">
        <f t="shared" si="414"/>
        <v>5</v>
      </c>
      <c r="DS351" s="337">
        <f t="shared" si="415"/>
        <v>198</v>
      </c>
      <c r="DT351" s="174">
        <f t="shared" si="416"/>
        <v>64</v>
      </c>
      <c r="DU351" s="172">
        <f t="shared" si="417"/>
        <v>198</v>
      </c>
    </row>
    <row r="352" spans="1:125">
      <c r="A352" s="408" t="s">
        <v>958</v>
      </c>
      <c r="B352" s="408" t="s">
        <v>959</v>
      </c>
      <c r="C352" s="154">
        <f t="shared" si="364"/>
        <v>17</v>
      </c>
      <c r="D352" s="167">
        <f t="shared" si="365"/>
        <v>68</v>
      </c>
      <c r="E352" s="166" t="str">
        <f t="shared" si="366"/>
        <v>9C</v>
      </c>
      <c r="F352" s="367" t="str">
        <f t="shared" si="367"/>
        <v>1B</v>
      </c>
      <c r="G352" s="367" t="str">
        <f t="shared" si="368"/>
        <v>04</v>
      </c>
      <c r="H352" s="367" t="str">
        <f t="shared" si="369"/>
        <v>45</v>
      </c>
      <c r="I352" s="367" t="str">
        <f t="shared" si="370"/>
        <v>02</v>
      </c>
      <c r="J352" s="367" t="str">
        <f t="shared" si="371"/>
        <v>C6</v>
      </c>
      <c r="K352" s="367" t="str">
        <f t="shared" si="372"/>
        <v>05</v>
      </c>
      <c r="L352" s="367" t="str">
        <f t="shared" si="373"/>
        <v>CD</v>
      </c>
      <c r="M352" s="367" t="str">
        <f t="shared" si="374"/>
        <v>4</v>
      </c>
      <c r="N352" s="367" t="str">
        <f t="shared" si="375"/>
        <v/>
      </c>
      <c r="O352" s="156" t="str">
        <f t="shared" si="376"/>
        <v/>
      </c>
      <c r="P352" s="157" t="str">
        <f t="shared" si="420"/>
        <v>1</v>
      </c>
      <c r="Q352" s="158" t="str">
        <f t="shared" si="420"/>
        <v>0</v>
      </c>
      <c r="R352" s="158" t="str">
        <f t="shared" si="420"/>
        <v>0</v>
      </c>
      <c r="S352" s="159" t="str">
        <f t="shared" si="420"/>
        <v>1</v>
      </c>
      <c r="T352" s="158" t="str">
        <f t="shared" si="420"/>
        <v>1</v>
      </c>
      <c r="U352" s="158" t="str">
        <f t="shared" si="420"/>
        <v>1</v>
      </c>
      <c r="V352" s="158" t="str">
        <f t="shared" si="420"/>
        <v>0</v>
      </c>
      <c r="W352" s="159" t="str">
        <f t="shared" si="420"/>
        <v>0</v>
      </c>
      <c r="X352" s="158" t="str">
        <f t="shared" si="421"/>
        <v>0</v>
      </c>
      <c r="Y352" s="158" t="str">
        <f t="shared" si="421"/>
        <v>0</v>
      </c>
      <c r="Z352" s="158" t="str">
        <f t="shared" si="421"/>
        <v>0</v>
      </c>
      <c r="AA352" s="159" t="str">
        <f t="shared" si="421"/>
        <v>1</v>
      </c>
      <c r="AB352" s="161" t="str">
        <f t="shared" si="421"/>
        <v>1</v>
      </c>
      <c r="AC352" s="161" t="str">
        <f t="shared" si="421"/>
        <v>0</v>
      </c>
      <c r="AD352" s="158" t="str">
        <f t="shared" si="421"/>
        <v>1</v>
      </c>
      <c r="AE352" s="159" t="str">
        <f t="shared" si="421"/>
        <v>1</v>
      </c>
      <c r="AF352" s="367" t="str">
        <f t="shared" si="422"/>
        <v>0</v>
      </c>
      <c r="AG352" s="162" t="str">
        <f t="shared" si="422"/>
        <v>0</v>
      </c>
      <c r="AH352" s="163" t="str">
        <f t="shared" si="422"/>
        <v>0</v>
      </c>
      <c r="AI352" s="165" t="str">
        <f t="shared" si="422"/>
        <v>0</v>
      </c>
      <c r="AJ352" s="164" t="str">
        <f t="shared" si="422"/>
        <v>0</v>
      </c>
      <c r="AK352" s="164" t="str">
        <f t="shared" si="422"/>
        <v>1</v>
      </c>
      <c r="AL352" s="289" t="str">
        <f t="shared" si="422"/>
        <v>0</v>
      </c>
      <c r="AM352" s="165" t="str">
        <f t="shared" si="422"/>
        <v>0</v>
      </c>
      <c r="AN352" s="230" t="str">
        <f t="shared" si="423"/>
        <v>0</v>
      </c>
      <c r="AO352" s="230" t="str">
        <f t="shared" si="423"/>
        <v>1</v>
      </c>
      <c r="AP352" s="230" t="str">
        <f t="shared" si="423"/>
        <v>0</v>
      </c>
      <c r="AQ352" s="231" t="str">
        <f t="shared" si="423"/>
        <v>0</v>
      </c>
      <c r="AR352" s="230" t="str">
        <f t="shared" si="423"/>
        <v>0</v>
      </c>
      <c r="AS352" s="230" t="str">
        <f t="shared" si="423"/>
        <v>1</v>
      </c>
      <c r="AT352" s="230" t="str">
        <f t="shared" si="423"/>
        <v>0</v>
      </c>
      <c r="AU352" s="231" t="str">
        <f t="shared" si="423"/>
        <v>1</v>
      </c>
      <c r="AV352" s="230" t="str">
        <f t="shared" si="424"/>
        <v>0</v>
      </c>
      <c r="AW352" s="232" t="str">
        <f t="shared" si="424"/>
        <v>0</v>
      </c>
      <c r="AX352" s="232" t="str">
        <f t="shared" si="424"/>
        <v>0</v>
      </c>
      <c r="AY352" s="233" t="str">
        <f t="shared" si="424"/>
        <v>0</v>
      </c>
      <c r="AZ352" s="232" t="str">
        <f t="shared" si="424"/>
        <v>0</v>
      </c>
      <c r="BA352" s="232" t="str">
        <f t="shared" si="424"/>
        <v>0</v>
      </c>
      <c r="BB352" s="232" t="str">
        <f t="shared" si="424"/>
        <v>1</v>
      </c>
      <c r="BC352" s="233" t="str">
        <f t="shared" si="424"/>
        <v>0</v>
      </c>
      <c r="BD352" s="168" t="str">
        <f t="shared" si="425"/>
        <v>1</v>
      </c>
      <c r="BE352" s="168" t="str">
        <f t="shared" si="425"/>
        <v>1</v>
      </c>
      <c r="BF352" s="168" t="str">
        <f t="shared" si="425"/>
        <v>0</v>
      </c>
      <c r="BG352" s="169" t="str">
        <f t="shared" si="425"/>
        <v>0</v>
      </c>
      <c r="BH352" s="168" t="str">
        <f t="shared" si="425"/>
        <v>0</v>
      </c>
      <c r="BI352" s="168" t="str">
        <f t="shared" si="425"/>
        <v>1</v>
      </c>
      <c r="BJ352" s="168" t="str">
        <f t="shared" si="425"/>
        <v>1</v>
      </c>
      <c r="BK352" s="169" t="str">
        <f t="shared" si="425"/>
        <v>0</v>
      </c>
      <c r="BL352" s="168" t="str">
        <f t="shared" si="426"/>
        <v>0</v>
      </c>
      <c r="BM352" s="168" t="str">
        <f t="shared" si="426"/>
        <v>0</v>
      </c>
      <c r="BN352" s="168" t="str">
        <f t="shared" si="426"/>
        <v>0</v>
      </c>
      <c r="BO352" s="169" t="str">
        <f t="shared" si="426"/>
        <v>0</v>
      </c>
      <c r="BP352" s="168" t="str">
        <f t="shared" si="426"/>
        <v>0</v>
      </c>
      <c r="BQ352" s="168" t="str">
        <f t="shared" si="426"/>
        <v>1</v>
      </c>
      <c r="BR352" s="168" t="str">
        <f t="shared" si="426"/>
        <v>0</v>
      </c>
      <c r="BS352" s="169" t="str">
        <f t="shared" si="426"/>
        <v>1</v>
      </c>
      <c r="BT352" s="302" t="str">
        <f t="shared" si="427"/>
        <v>1</v>
      </c>
      <c r="BU352" s="302" t="str">
        <f t="shared" si="427"/>
        <v>1</v>
      </c>
      <c r="BV352" s="302" t="str">
        <f t="shared" si="427"/>
        <v>0</v>
      </c>
      <c r="BW352" s="303" t="str">
        <f t="shared" si="427"/>
        <v>0</v>
      </c>
      <c r="BX352" s="302" t="str">
        <f t="shared" si="427"/>
        <v>1</v>
      </c>
      <c r="BY352" s="302" t="str">
        <f t="shared" si="427"/>
        <v>1</v>
      </c>
      <c r="BZ352" s="302" t="str">
        <f t="shared" si="427"/>
        <v>0</v>
      </c>
      <c r="CA352" s="303" t="str">
        <f t="shared" si="427"/>
        <v>1</v>
      </c>
      <c r="CB352" s="164" t="str">
        <f t="shared" si="428"/>
        <v>0</v>
      </c>
      <c r="CC352" s="289" t="str">
        <f t="shared" si="428"/>
        <v>1</v>
      </c>
      <c r="CD352" s="340" t="str">
        <f t="shared" si="428"/>
        <v>0</v>
      </c>
      <c r="CE352" s="341" t="str">
        <f t="shared" si="428"/>
        <v>0</v>
      </c>
      <c r="CF352" s="340" t="str">
        <f t="shared" si="428"/>
        <v>0</v>
      </c>
      <c r="CG352" s="340" t="str">
        <f t="shared" si="428"/>
        <v>0</v>
      </c>
      <c r="CH352" s="340" t="str">
        <f t="shared" si="428"/>
        <v>0</v>
      </c>
      <c r="CI352" s="341" t="str">
        <f t="shared" si="428"/>
        <v>0</v>
      </c>
      <c r="CL352" s="32" t="str">
        <f t="shared" si="418"/>
        <v>9C1B</v>
      </c>
      <c r="CM352" s="285">
        <f t="shared" si="386"/>
        <v>581</v>
      </c>
      <c r="CN352" s="285">
        <f t="shared" si="387"/>
        <v>591</v>
      </c>
      <c r="CO352" s="142">
        <f t="shared" si="388"/>
        <v>57.8</v>
      </c>
      <c r="CP352" s="142">
        <f t="shared" si="389"/>
        <v>14.333333333333334</v>
      </c>
      <c r="CQ352" s="154">
        <f t="shared" si="419"/>
        <v>2</v>
      </c>
      <c r="CS352" s="170">
        <f t="shared" si="390"/>
        <v>9</v>
      </c>
      <c r="CT352" s="23">
        <f t="shared" si="391"/>
        <v>12</v>
      </c>
      <c r="CU352" s="171">
        <f t="shared" si="392"/>
        <v>1</v>
      </c>
      <c r="CV352" s="23">
        <f t="shared" si="393"/>
        <v>11</v>
      </c>
      <c r="CW352" s="172">
        <f t="shared" si="394"/>
        <v>0</v>
      </c>
      <c r="CX352" s="24">
        <f t="shared" si="395"/>
        <v>4</v>
      </c>
      <c r="CY352" s="267">
        <f t="shared" si="396"/>
        <v>4</v>
      </c>
      <c r="CZ352" s="268">
        <f t="shared" si="397"/>
        <v>5</v>
      </c>
      <c r="DA352" s="267">
        <f t="shared" si="398"/>
        <v>0</v>
      </c>
      <c r="DB352" s="268">
        <f t="shared" si="399"/>
        <v>2</v>
      </c>
      <c r="DC352" s="173">
        <f t="shared" si="400"/>
        <v>12</v>
      </c>
      <c r="DD352" s="26">
        <f t="shared" si="401"/>
        <v>6</v>
      </c>
      <c r="DE352" s="173">
        <f t="shared" si="402"/>
        <v>0</v>
      </c>
      <c r="DF352" s="26">
        <f t="shared" si="403"/>
        <v>5</v>
      </c>
      <c r="DG352" s="326">
        <f t="shared" si="404"/>
        <v>12</v>
      </c>
      <c r="DH352" s="327">
        <f t="shared" si="405"/>
        <v>13</v>
      </c>
      <c r="DI352" s="172">
        <f t="shared" si="406"/>
        <v>4</v>
      </c>
      <c r="DJ352" s="24">
        <f t="shared" si="407"/>
        <v>0</v>
      </c>
      <c r="DK352" s="172"/>
      <c r="DL352" s="19">
        <f t="shared" si="408"/>
        <v>156</v>
      </c>
      <c r="DM352" s="19">
        <f t="shared" si="409"/>
        <v>27</v>
      </c>
      <c r="DN352" s="174">
        <f t="shared" si="410"/>
        <v>4</v>
      </c>
      <c r="DO352" s="278">
        <f t="shared" si="411"/>
        <v>69</v>
      </c>
      <c r="DP352" s="278">
        <f t="shared" si="412"/>
        <v>2</v>
      </c>
      <c r="DQ352" s="20">
        <f t="shared" si="413"/>
        <v>198</v>
      </c>
      <c r="DR352" s="20">
        <f t="shared" si="414"/>
        <v>5</v>
      </c>
      <c r="DS352" s="337">
        <f t="shared" si="415"/>
        <v>205</v>
      </c>
      <c r="DT352" s="174">
        <f t="shared" si="416"/>
        <v>64</v>
      </c>
      <c r="DU352" s="172">
        <f t="shared" si="417"/>
        <v>205</v>
      </c>
    </row>
    <row r="353" spans="1:125">
      <c r="A353" s="408" t="s">
        <v>960</v>
      </c>
      <c r="B353" s="408" t="s">
        <v>961</v>
      </c>
      <c r="C353" s="154">
        <f t="shared" si="364"/>
        <v>17</v>
      </c>
      <c r="D353" s="167">
        <f t="shared" si="365"/>
        <v>68</v>
      </c>
      <c r="E353" s="166" t="str">
        <f t="shared" si="366"/>
        <v>9C</v>
      </c>
      <c r="F353" s="367" t="str">
        <f t="shared" si="367"/>
        <v>1B</v>
      </c>
      <c r="G353" s="367" t="str">
        <f t="shared" si="368"/>
        <v>06</v>
      </c>
      <c r="H353" s="367" t="str">
        <f t="shared" si="369"/>
        <v>4B</v>
      </c>
      <c r="I353" s="367" t="str">
        <f t="shared" si="370"/>
        <v>02</v>
      </c>
      <c r="J353" s="367" t="str">
        <f t="shared" si="371"/>
        <v>C6</v>
      </c>
      <c r="K353" s="367" t="str">
        <f t="shared" si="372"/>
        <v>05</v>
      </c>
      <c r="L353" s="367" t="str">
        <f t="shared" si="373"/>
        <v>D5</v>
      </c>
      <c r="M353" s="367" t="str">
        <f t="shared" si="374"/>
        <v>4</v>
      </c>
      <c r="N353" s="367" t="str">
        <f t="shared" si="375"/>
        <v/>
      </c>
      <c r="O353" s="156" t="str">
        <f t="shared" si="376"/>
        <v/>
      </c>
      <c r="P353" s="157" t="str">
        <f t="shared" si="420"/>
        <v>1</v>
      </c>
      <c r="Q353" s="158" t="str">
        <f t="shared" si="420"/>
        <v>0</v>
      </c>
      <c r="R353" s="158" t="str">
        <f t="shared" si="420"/>
        <v>0</v>
      </c>
      <c r="S353" s="159" t="str">
        <f t="shared" si="420"/>
        <v>1</v>
      </c>
      <c r="T353" s="158" t="str">
        <f t="shared" si="420"/>
        <v>1</v>
      </c>
      <c r="U353" s="158" t="str">
        <f t="shared" si="420"/>
        <v>1</v>
      </c>
      <c r="V353" s="158" t="str">
        <f t="shared" si="420"/>
        <v>0</v>
      </c>
      <c r="W353" s="159" t="str">
        <f t="shared" si="420"/>
        <v>0</v>
      </c>
      <c r="X353" s="158" t="str">
        <f t="shared" si="421"/>
        <v>0</v>
      </c>
      <c r="Y353" s="158" t="str">
        <f t="shared" si="421"/>
        <v>0</v>
      </c>
      <c r="Z353" s="158" t="str">
        <f t="shared" si="421"/>
        <v>0</v>
      </c>
      <c r="AA353" s="159" t="str">
        <f t="shared" si="421"/>
        <v>1</v>
      </c>
      <c r="AB353" s="161" t="str">
        <f t="shared" si="421"/>
        <v>1</v>
      </c>
      <c r="AC353" s="161" t="str">
        <f t="shared" si="421"/>
        <v>0</v>
      </c>
      <c r="AD353" s="158" t="str">
        <f t="shared" si="421"/>
        <v>1</v>
      </c>
      <c r="AE353" s="159" t="str">
        <f t="shared" si="421"/>
        <v>1</v>
      </c>
      <c r="AF353" s="367" t="str">
        <f t="shared" si="422"/>
        <v>0</v>
      </c>
      <c r="AG353" s="162" t="str">
        <f t="shared" si="422"/>
        <v>0</v>
      </c>
      <c r="AH353" s="163" t="str">
        <f t="shared" si="422"/>
        <v>0</v>
      </c>
      <c r="AI353" s="165" t="str">
        <f t="shared" si="422"/>
        <v>0</v>
      </c>
      <c r="AJ353" s="164" t="str">
        <f t="shared" si="422"/>
        <v>0</v>
      </c>
      <c r="AK353" s="164" t="str">
        <f t="shared" si="422"/>
        <v>1</v>
      </c>
      <c r="AL353" s="289" t="str">
        <f t="shared" si="422"/>
        <v>1</v>
      </c>
      <c r="AM353" s="165" t="str">
        <f t="shared" si="422"/>
        <v>0</v>
      </c>
      <c r="AN353" s="230" t="str">
        <f t="shared" si="423"/>
        <v>0</v>
      </c>
      <c r="AO353" s="230" t="str">
        <f t="shared" si="423"/>
        <v>1</v>
      </c>
      <c r="AP353" s="230" t="str">
        <f t="shared" si="423"/>
        <v>0</v>
      </c>
      <c r="AQ353" s="231" t="str">
        <f t="shared" si="423"/>
        <v>0</v>
      </c>
      <c r="AR353" s="230" t="str">
        <f t="shared" si="423"/>
        <v>1</v>
      </c>
      <c r="AS353" s="230" t="str">
        <f t="shared" si="423"/>
        <v>0</v>
      </c>
      <c r="AT353" s="230" t="str">
        <f t="shared" si="423"/>
        <v>1</v>
      </c>
      <c r="AU353" s="231" t="str">
        <f t="shared" si="423"/>
        <v>1</v>
      </c>
      <c r="AV353" s="230" t="str">
        <f t="shared" si="424"/>
        <v>0</v>
      </c>
      <c r="AW353" s="232" t="str">
        <f t="shared" si="424"/>
        <v>0</v>
      </c>
      <c r="AX353" s="232" t="str">
        <f t="shared" si="424"/>
        <v>0</v>
      </c>
      <c r="AY353" s="233" t="str">
        <f t="shared" si="424"/>
        <v>0</v>
      </c>
      <c r="AZ353" s="232" t="str">
        <f t="shared" si="424"/>
        <v>0</v>
      </c>
      <c r="BA353" s="232" t="str">
        <f t="shared" si="424"/>
        <v>0</v>
      </c>
      <c r="BB353" s="232" t="str">
        <f t="shared" si="424"/>
        <v>1</v>
      </c>
      <c r="BC353" s="233" t="str">
        <f t="shared" si="424"/>
        <v>0</v>
      </c>
      <c r="BD353" s="168" t="str">
        <f t="shared" si="425"/>
        <v>1</v>
      </c>
      <c r="BE353" s="168" t="str">
        <f t="shared" si="425"/>
        <v>1</v>
      </c>
      <c r="BF353" s="168" t="str">
        <f t="shared" si="425"/>
        <v>0</v>
      </c>
      <c r="BG353" s="169" t="str">
        <f t="shared" si="425"/>
        <v>0</v>
      </c>
      <c r="BH353" s="168" t="str">
        <f t="shared" si="425"/>
        <v>0</v>
      </c>
      <c r="BI353" s="168" t="str">
        <f t="shared" si="425"/>
        <v>1</v>
      </c>
      <c r="BJ353" s="168" t="str">
        <f t="shared" si="425"/>
        <v>1</v>
      </c>
      <c r="BK353" s="169" t="str">
        <f t="shared" si="425"/>
        <v>0</v>
      </c>
      <c r="BL353" s="168" t="str">
        <f t="shared" si="426"/>
        <v>0</v>
      </c>
      <c r="BM353" s="168" t="str">
        <f t="shared" si="426"/>
        <v>0</v>
      </c>
      <c r="BN353" s="168" t="str">
        <f t="shared" si="426"/>
        <v>0</v>
      </c>
      <c r="BO353" s="169" t="str">
        <f t="shared" si="426"/>
        <v>0</v>
      </c>
      <c r="BP353" s="168" t="str">
        <f t="shared" si="426"/>
        <v>0</v>
      </c>
      <c r="BQ353" s="168" t="str">
        <f t="shared" si="426"/>
        <v>1</v>
      </c>
      <c r="BR353" s="168" t="str">
        <f t="shared" si="426"/>
        <v>0</v>
      </c>
      <c r="BS353" s="169" t="str">
        <f t="shared" si="426"/>
        <v>1</v>
      </c>
      <c r="BT353" s="302" t="str">
        <f t="shared" si="427"/>
        <v>1</v>
      </c>
      <c r="BU353" s="302" t="str">
        <f t="shared" si="427"/>
        <v>1</v>
      </c>
      <c r="BV353" s="302" t="str">
        <f t="shared" si="427"/>
        <v>0</v>
      </c>
      <c r="BW353" s="303" t="str">
        <f t="shared" si="427"/>
        <v>1</v>
      </c>
      <c r="BX353" s="302" t="str">
        <f t="shared" si="427"/>
        <v>0</v>
      </c>
      <c r="BY353" s="302" t="str">
        <f t="shared" si="427"/>
        <v>1</v>
      </c>
      <c r="BZ353" s="302" t="str">
        <f t="shared" si="427"/>
        <v>0</v>
      </c>
      <c r="CA353" s="303" t="str">
        <f t="shared" si="427"/>
        <v>1</v>
      </c>
      <c r="CB353" s="164" t="str">
        <f t="shared" si="428"/>
        <v>0</v>
      </c>
      <c r="CC353" s="289" t="str">
        <f t="shared" si="428"/>
        <v>1</v>
      </c>
      <c r="CD353" s="340" t="str">
        <f t="shared" si="428"/>
        <v>0</v>
      </c>
      <c r="CE353" s="341" t="str">
        <f t="shared" si="428"/>
        <v>0</v>
      </c>
      <c r="CF353" s="340" t="str">
        <f t="shared" si="428"/>
        <v>0</v>
      </c>
      <c r="CG353" s="340" t="str">
        <f t="shared" si="428"/>
        <v>0</v>
      </c>
      <c r="CH353" s="340" t="str">
        <f t="shared" si="428"/>
        <v>0</v>
      </c>
      <c r="CI353" s="341" t="str">
        <f t="shared" si="428"/>
        <v>0</v>
      </c>
      <c r="CL353" s="32" t="str">
        <f t="shared" si="418"/>
        <v>9C1B</v>
      </c>
      <c r="CM353" s="285">
        <f t="shared" si="386"/>
        <v>587</v>
      </c>
      <c r="CN353" s="285">
        <f t="shared" si="387"/>
        <v>597</v>
      </c>
      <c r="CO353" s="142">
        <f t="shared" si="388"/>
        <v>57.8</v>
      </c>
      <c r="CP353" s="142">
        <f t="shared" si="389"/>
        <v>14.333333333333334</v>
      </c>
      <c r="CQ353" s="154">
        <f t="shared" si="419"/>
        <v>3</v>
      </c>
      <c r="CS353" s="170">
        <f t="shared" si="390"/>
        <v>9</v>
      </c>
      <c r="CT353" s="23">
        <f t="shared" si="391"/>
        <v>12</v>
      </c>
      <c r="CU353" s="171">
        <f t="shared" si="392"/>
        <v>1</v>
      </c>
      <c r="CV353" s="23">
        <f t="shared" si="393"/>
        <v>11</v>
      </c>
      <c r="CW353" s="172">
        <f t="shared" si="394"/>
        <v>0</v>
      </c>
      <c r="CX353" s="24">
        <f t="shared" si="395"/>
        <v>6</v>
      </c>
      <c r="CY353" s="267">
        <f t="shared" si="396"/>
        <v>4</v>
      </c>
      <c r="CZ353" s="268">
        <f t="shared" si="397"/>
        <v>11</v>
      </c>
      <c r="DA353" s="267">
        <f t="shared" si="398"/>
        <v>0</v>
      </c>
      <c r="DB353" s="268">
        <f t="shared" si="399"/>
        <v>2</v>
      </c>
      <c r="DC353" s="173">
        <f t="shared" si="400"/>
        <v>12</v>
      </c>
      <c r="DD353" s="26">
        <f t="shared" si="401"/>
        <v>6</v>
      </c>
      <c r="DE353" s="173">
        <f t="shared" si="402"/>
        <v>0</v>
      </c>
      <c r="DF353" s="26">
        <f t="shared" si="403"/>
        <v>5</v>
      </c>
      <c r="DG353" s="326">
        <f t="shared" si="404"/>
        <v>13</v>
      </c>
      <c r="DH353" s="327">
        <f t="shared" si="405"/>
        <v>5</v>
      </c>
      <c r="DI353" s="172">
        <f t="shared" si="406"/>
        <v>4</v>
      </c>
      <c r="DJ353" s="24">
        <f t="shared" si="407"/>
        <v>0</v>
      </c>
      <c r="DK353" s="172"/>
      <c r="DL353" s="19">
        <f t="shared" si="408"/>
        <v>156</v>
      </c>
      <c r="DM353" s="19">
        <f t="shared" si="409"/>
        <v>27</v>
      </c>
      <c r="DN353" s="174">
        <f t="shared" si="410"/>
        <v>6</v>
      </c>
      <c r="DO353" s="278">
        <f t="shared" si="411"/>
        <v>75</v>
      </c>
      <c r="DP353" s="278">
        <f t="shared" si="412"/>
        <v>2</v>
      </c>
      <c r="DQ353" s="20">
        <f t="shared" si="413"/>
        <v>198</v>
      </c>
      <c r="DR353" s="20">
        <f t="shared" si="414"/>
        <v>5</v>
      </c>
      <c r="DS353" s="337">
        <f t="shared" si="415"/>
        <v>213</v>
      </c>
      <c r="DT353" s="174">
        <f t="shared" si="416"/>
        <v>64</v>
      </c>
      <c r="DU353" s="172">
        <f t="shared" si="417"/>
        <v>213</v>
      </c>
    </row>
    <row r="354" spans="1:125">
      <c r="A354" s="408" t="s">
        <v>962</v>
      </c>
      <c r="B354" s="408" t="s">
        <v>963</v>
      </c>
      <c r="C354" s="154">
        <f t="shared" si="364"/>
        <v>17</v>
      </c>
      <c r="D354" s="167">
        <f t="shared" si="365"/>
        <v>68</v>
      </c>
      <c r="E354" s="166" t="str">
        <f t="shared" si="366"/>
        <v>9C</v>
      </c>
      <c r="F354" s="367" t="str">
        <f t="shared" si="367"/>
        <v>1B</v>
      </c>
      <c r="G354" s="367" t="str">
        <f t="shared" si="368"/>
        <v>08</v>
      </c>
      <c r="H354" s="367" t="str">
        <f t="shared" si="369"/>
        <v>51</v>
      </c>
      <c r="I354" s="367" t="str">
        <f t="shared" si="370"/>
        <v>02</v>
      </c>
      <c r="J354" s="367" t="str">
        <f t="shared" si="371"/>
        <v>C5</v>
      </c>
      <c r="K354" s="367" t="str">
        <f t="shared" si="372"/>
        <v>05</v>
      </c>
      <c r="L354" s="367" t="str">
        <f t="shared" si="373"/>
        <v>DC</v>
      </c>
      <c r="M354" s="367" t="str">
        <f t="shared" si="374"/>
        <v>4</v>
      </c>
      <c r="N354" s="367" t="str">
        <f t="shared" si="375"/>
        <v/>
      </c>
      <c r="O354" s="156" t="str">
        <f t="shared" si="376"/>
        <v/>
      </c>
      <c r="P354" s="157" t="str">
        <f t="shared" si="420"/>
        <v>1</v>
      </c>
      <c r="Q354" s="158" t="str">
        <f t="shared" si="420"/>
        <v>0</v>
      </c>
      <c r="R354" s="158" t="str">
        <f t="shared" si="420"/>
        <v>0</v>
      </c>
      <c r="S354" s="159" t="str">
        <f t="shared" si="420"/>
        <v>1</v>
      </c>
      <c r="T354" s="158" t="str">
        <f t="shared" si="420"/>
        <v>1</v>
      </c>
      <c r="U354" s="158" t="str">
        <f t="shared" si="420"/>
        <v>1</v>
      </c>
      <c r="V354" s="158" t="str">
        <f t="shared" si="420"/>
        <v>0</v>
      </c>
      <c r="W354" s="159" t="str">
        <f t="shared" si="420"/>
        <v>0</v>
      </c>
      <c r="X354" s="158" t="str">
        <f t="shared" si="421"/>
        <v>0</v>
      </c>
      <c r="Y354" s="158" t="str">
        <f t="shared" si="421"/>
        <v>0</v>
      </c>
      <c r="Z354" s="158" t="str">
        <f t="shared" si="421"/>
        <v>0</v>
      </c>
      <c r="AA354" s="159" t="str">
        <f t="shared" si="421"/>
        <v>1</v>
      </c>
      <c r="AB354" s="161" t="str">
        <f t="shared" si="421"/>
        <v>1</v>
      </c>
      <c r="AC354" s="161" t="str">
        <f t="shared" si="421"/>
        <v>0</v>
      </c>
      <c r="AD354" s="158" t="str">
        <f t="shared" si="421"/>
        <v>1</v>
      </c>
      <c r="AE354" s="159" t="str">
        <f t="shared" si="421"/>
        <v>1</v>
      </c>
      <c r="AF354" s="367" t="str">
        <f t="shared" si="422"/>
        <v>0</v>
      </c>
      <c r="AG354" s="162" t="str">
        <f t="shared" si="422"/>
        <v>0</v>
      </c>
      <c r="AH354" s="163" t="str">
        <f t="shared" si="422"/>
        <v>0</v>
      </c>
      <c r="AI354" s="165" t="str">
        <f t="shared" si="422"/>
        <v>0</v>
      </c>
      <c r="AJ354" s="164" t="str">
        <f t="shared" si="422"/>
        <v>1</v>
      </c>
      <c r="AK354" s="164" t="str">
        <f t="shared" si="422"/>
        <v>0</v>
      </c>
      <c r="AL354" s="289" t="str">
        <f t="shared" si="422"/>
        <v>0</v>
      </c>
      <c r="AM354" s="165" t="str">
        <f t="shared" si="422"/>
        <v>0</v>
      </c>
      <c r="AN354" s="230" t="str">
        <f t="shared" si="423"/>
        <v>0</v>
      </c>
      <c r="AO354" s="230" t="str">
        <f t="shared" si="423"/>
        <v>1</v>
      </c>
      <c r="AP354" s="230" t="str">
        <f t="shared" si="423"/>
        <v>0</v>
      </c>
      <c r="AQ354" s="231" t="str">
        <f t="shared" si="423"/>
        <v>1</v>
      </c>
      <c r="AR354" s="230" t="str">
        <f t="shared" si="423"/>
        <v>0</v>
      </c>
      <c r="AS354" s="230" t="str">
        <f t="shared" si="423"/>
        <v>0</v>
      </c>
      <c r="AT354" s="230" t="str">
        <f t="shared" si="423"/>
        <v>0</v>
      </c>
      <c r="AU354" s="231" t="str">
        <f t="shared" si="423"/>
        <v>1</v>
      </c>
      <c r="AV354" s="230" t="str">
        <f t="shared" si="424"/>
        <v>0</v>
      </c>
      <c r="AW354" s="232" t="str">
        <f t="shared" si="424"/>
        <v>0</v>
      </c>
      <c r="AX354" s="232" t="str">
        <f t="shared" si="424"/>
        <v>0</v>
      </c>
      <c r="AY354" s="233" t="str">
        <f t="shared" si="424"/>
        <v>0</v>
      </c>
      <c r="AZ354" s="232" t="str">
        <f t="shared" si="424"/>
        <v>0</v>
      </c>
      <c r="BA354" s="232" t="str">
        <f t="shared" si="424"/>
        <v>0</v>
      </c>
      <c r="BB354" s="232" t="str">
        <f t="shared" si="424"/>
        <v>1</v>
      </c>
      <c r="BC354" s="233" t="str">
        <f t="shared" si="424"/>
        <v>0</v>
      </c>
      <c r="BD354" s="168" t="str">
        <f t="shared" si="425"/>
        <v>1</v>
      </c>
      <c r="BE354" s="168" t="str">
        <f t="shared" si="425"/>
        <v>1</v>
      </c>
      <c r="BF354" s="168" t="str">
        <f t="shared" si="425"/>
        <v>0</v>
      </c>
      <c r="BG354" s="169" t="str">
        <f t="shared" si="425"/>
        <v>0</v>
      </c>
      <c r="BH354" s="168" t="str">
        <f t="shared" si="425"/>
        <v>0</v>
      </c>
      <c r="BI354" s="168" t="str">
        <f t="shared" si="425"/>
        <v>1</v>
      </c>
      <c r="BJ354" s="168" t="str">
        <f t="shared" si="425"/>
        <v>0</v>
      </c>
      <c r="BK354" s="169" t="str">
        <f t="shared" si="425"/>
        <v>1</v>
      </c>
      <c r="BL354" s="168" t="str">
        <f t="shared" si="426"/>
        <v>0</v>
      </c>
      <c r="BM354" s="168" t="str">
        <f t="shared" si="426"/>
        <v>0</v>
      </c>
      <c r="BN354" s="168" t="str">
        <f t="shared" si="426"/>
        <v>0</v>
      </c>
      <c r="BO354" s="169" t="str">
        <f t="shared" si="426"/>
        <v>0</v>
      </c>
      <c r="BP354" s="168" t="str">
        <f t="shared" si="426"/>
        <v>0</v>
      </c>
      <c r="BQ354" s="168" t="str">
        <f t="shared" si="426"/>
        <v>1</v>
      </c>
      <c r="BR354" s="168" t="str">
        <f t="shared" si="426"/>
        <v>0</v>
      </c>
      <c r="BS354" s="169" t="str">
        <f t="shared" si="426"/>
        <v>1</v>
      </c>
      <c r="BT354" s="302" t="str">
        <f t="shared" si="427"/>
        <v>1</v>
      </c>
      <c r="BU354" s="302" t="str">
        <f t="shared" si="427"/>
        <v>1</v>
      </c>
      <c r="BV354" s="302" t="str">
        <f t="shared" si="427"/>
        <v>0</v>
      </c>
      <c r="BW354" s="303" t="str">
        <f t="shared" si="427"/>
        <v>1</v>
      </c>
      <c r="BX354" s="302" t="str">
        <f t="shared" si="427"/>
        <v>1</v>
      </c>
      <c r="BY354" s="302" t="str">
        <f t="shared" si="427"/>
        <v>1</v>
      </c>
      <c r="BZ354" s="302" t="str">
        <f t="shared" si="427"/>
        <v>0</v>
      </c>
      <c r="CA354" s="303" t="str">
        <f t="shared" si="427"/>
        <v>0</v>
      </c>
      <c r="CB354" s="164" t="str">
        <f t="shared" si="428"/>
        <v>0</v>
      </c>
      <c r="CC354" s="289" t="str">
        <f t="shared" si="428"/>
        <v>1</v>
      </c>
      <c r="CD354" s="340" t="str">
        <f t="shared" si="428"/>
        <v>0</v>
      </c>
      <c r="CE354" s="341" t="str">
        <f t="shared" si="428"/>
        <v>0</v>
      </c>
      <c r="CF354" s="340" t="str">
        <f t="shared" si="428"/>
        <v>0</v>
      </c>
      <c r="CG354" s="340" t="str">
        <f t="shared" si="428"/>
        <v>0</v>
      </c>
      <c r="CH354" s="340" t="str">
        <f t="shared" si="428"/>
        <v>0</v>
      </c>
      <c r="CI354" s="341" t="str">
        <f t="shared" si="428"/>
        <v>0</v>
      </c>
      <c r="CL354" s="32" t="str">
        <f t="shared" si="418"/>
        <v>9C1B</v>
      </c>
      <c r="CM354" s="285">
        <f t="shared" si="386"/>
        <v>593</v>
      </c>
      <c r="CN354" s="285">
        <f t="shared" si="387"/>
        <v>603</v>
      </c>
      <c r="CO354" s="142">
        <f t="shared" si="388"/>
        <v>57.7</v>
      </c>
      <c r="CP354" s="142">
        <f t="shared" si="389"/>
        <v>14.277777777777779</v>
      </c>
      <c r="CQ354" s="154">
        <f t="shared" si="419"/>
        <v>4</v>
      </c>
      <c r="CS354" s="170">
        <f t="shared" si="390"/>
        <v>9</v>
      </c>
      <c r="CT354" s="23">
        <f t="shared" si="391"/>
        <v>12</v>
      </c>
      <c r="CU354" s="171">
        <f t="shared" si="392"/>
        <v>1</v>
      </c>
      <c r="CV354" s="23">
        <f t="shared" si="393"/>
        <v>11</v>
      </c>
      <c r="CW354" s="172">
        <f t="shared" si="394"/>
        <v>0</v>
      </c>
      <c r="CX354" s="24">
        <f t="shared" si="395"/>
        <v>8</v>
      </c>
      <c r="CY354" s="267">
        <f t="shared" si="396"/>
        <v>5</v>
      </c>
      <c r="CZ354" s="268">
        <f t="shared" si="397"/>
        <v>1</v>
      </c>
      <c r="DA354" s="267">
        <f t="shared" si="398"/>
        <v>0</v>
      </c>
      <c r="DB354" s="268">
        <f t="shared" si="399"/>
        <v>2</v>
      </c>
      <c r="DC354" s="173">
        <f t="shared" si="400"/>
        <v>12</v>
      </c>
      <c r="DD354" s="26">
        <f t="shared" si="401"/>
        <v>5</v>
      </c>
      <c r="DE354" s="173">
        <f t="shared" si="402"/>
        <v>0</v>
      </c>
      <c r="DF354" s="26">
        <f t="shared" si="403"/>
        <v>5</v>
      </c>
      <c r="DG354" s="326">
        <f t="shared" si="404"/>
        <v>13</v>
      </c>
      <c r="DH354" s="327">
        <f t="shared" si="405"/>
        <v>12</v>
      </c>
      <c r="DI354" s="172">
        <f t="shared" si="406"/>
        <v>4</v>
      </c>
      <c r="DJ354" s="24">
        <f t="shared" si="407"/>
        <v>0</v>
      </c>
      <c r="DK354" s="172"/>
      <c r="DL354" s="19">
        <f t="shared" si="408"/>
        <v>156</v>
      </c>
      <c r="DM354" s="19">
        <f t="shared" si="409"/>
        <v>27</v>
      </c>
      <c r="DN354" s="174">
        <f t="shared" si="410"/>
        <v>8</v>
      </c>
      <c r="DO354" s="278">
        <f t="shared" si="411"/>
        <v>81</v>
      </c>
      <c r="DP354" s="278">
        <f t="shared" si="412"/>
        <v>2</v>
      </c>
      <c r="DQ354" s="20">
        <f t="shared" si="413"/>
        <v>197</v>
      </c>
      <c r="DR354" s="20">
        <f t="shared" si="414"/>
        <v>5</v>
      </c>
      <c r="DS354" s="337">
        <f t="shared" si="415"/>
        <v>220</v>
      </c>
      <c r="DT354" s="174">
        <f t="shared" si="416"/>
        <v>64</v>
      </c>
      <c r="DU354" s="172">
        <f t="shared" si="417"/>
        <v>220</v>
      </c>
    </row>
    <row r="355" spans="1:125">
      <c r="A355" s="408" t="s">
        <v>964</v>
      </c>
      <c r="B355" s="408" t="s">
        <v>965</v>
      </c>
      <c r="C355" s="154">
        <f t="shared" si="364"/>
        <v>17</v>
      </c>
      <c r="D355" s="167">
        <f t="shared" si="365"/>
        <v>68</v>
      </c>
      <c r="E355" s="166" t="str">
        <f t="shared" si="366"/>
        <v>9C</v>
      </c>
      <c r="F355" s="367" t="str">
        <f t="shared" si="367"/>
        <v>1B</v>
      </c>
      <c r="G355" s="367" t="str">
        <f t="shared" si="368"/>
        <v>0A</v>
      </c>
      <c r="H355" s="367" t="str">
        <f t="shared" si="369"/>
        <v>58</v>
      </c>
      <c r="I355" s="367" t="str">
        <f t="shared" si="370"/>
        <v>02</v>
      </c>
      <c r="J355" s="367" t="str">
        <f t="shared" si="371"/>
        <v>C5</v>
      </c>
      <c r="K355" s="367" t="str">
        <f t="shared" si="372"/>
        <v>05</v>
      </c>
      <c r="L355" s="367" t="str">
        <f t="shared" si="373"/>
        <v>E5</v>
      </c>
      <c r="M355" s="367" t="str">
        <f t="shared" si="374"/>
        <v>4</v>
      </c>
      <c r="N355" s="367" t="str">
        <f t="shared" si="375"/>
        <v/>
      </c>
      <c r="O355" s="156" t="str">
        <f t="shared" si="376"/>
        <v/>
      </c>
      <c r="P355" s="157" t="str">
        <f t="shared" si="420"/>
        <v>1</v>
      </c>
      <c r="Q355" s="158" t="str">
        <f t="shared" si="420"/>
        <v>0</v>
      </c>
      <c r="R355" s="158" t="str">
        <f t="shared" si="420"/>
        <v>0</v>
      </c>
      <c r="S355" s="159" t="str">
        <f t="shared" si="420"/>
        <v>1</v>
      </c>
      <c r="T355" s="158" t="str">
        <f t="shared" si="420"/>
        <v>1</v>
      </c>
      <c r="U355" s="158" t="str">
        <f t="shared" si="420"/>
        <v>1</v>
      </c>
      <c r="V355" s="158" t="str">
        <f t="shared" si="420"/>
        <v>0</v>
      </c>
      <c r="W355" s="159" t="str">
        <f t="shared" si="420"/>
        <v>0</v>
      </c>
      <c r="X355" s="158" t="str">
        <f t="shared" si="421"/>
        <v>0</v>
      </c>
      <c r="Y355" s="158" t="str">
        <f t="shared" si="421"/>
        <v>0</v>
      </c>
      <c r="Z355" s="158" t="str">
        <f t="shared" si="421"/>
        <v>0</v>
      </c>
      <c r="AA355" s="159" t="str">
        <f t="shared" si="421"/>
        <v>1</v>
      </c>
      <c r="AB355" s="161" t="str">
        <f t="shared" si="421"/>
        <v>1</v>
      </c>
      <c r="AC355" s="161" t="str">
        <f t="shared" si="421"/>
        <v>0</v>
      </c>
      <c r="AD355" s="158" t="str">
        <f t="shared" si="421"/>
        <v>1</v>
      </c>
      <c r="AE355" s="159" t="str">
        <f t="shared" si="421"/>
        <v>1</v>
      </c>
      <c r="AF355" s="367" t="str">
        <f t="shared" si="422"/>
        <v>0</v>
      </c>
      <c r="AG355" s="162" t="str">
        <f t="shared" si="422"/>
        <v>0</v>
      </c>
      <c r="AH355" s="163" t="str">
        <f t="shared" si="422"/>
        <v>0</v>
      </c>
      <c r="AI355" s="165" t="str">
        <f t="shared" si="422"/>
        <v>0</v>
      </c>
      <c r="AJ355" s="164" t="str">
        <f t="shared" si="422"/>
        <v>1</v>
      </c>
      <c r="AK355" s="164" t="str">
        <f t="shared" si="422"/>
        <v>0</v>
      </c>
      <c r="AL355" s="289" t="str">
        <f t="shared" si="422"/>
        <v>1</v>
      </c>
      <c r="AM355" s="165" t="str">
        <f t="shared" si="422"/>
        <v>0</v>
      </c>
      <c r="AN355" s="230" t="str">
        <f t="shared" si="423"/>
        <v>0</v>
      </c>
      <c r="AO355" s="230" t="str">
        <f t="shared" si="423"/>
        <v>1</v>
      </c>
      <c r="AP355" s="230" t="str">
        <f t="shared" si="423"/>
        <v>0</v>
      </c>
      <c r="AQ355" s="231" t="str">
        <f t="shared" si="423"/>
        <v>1</v>
      </c>
      <c r="AR355" s="230" t="str">
        <f t="shared" si="423"/>
        <v>1</v>
      </c>
      <c r="AS355" s="230" t="str">
        <f t="shared" si="423"/>
        <v>0</v>
      </c>
      <c r="AT355" s="230" t="str">
        <f t="shared" si="423"/>
        <v>0</v>
      </c>
      <c r="AU355" s="231" t="str">
        <f t="shared" si="423"/>
        <v>0</v>
      </c>
      <c r="AV355" s="230" t="str">
        <f t="shared" si="424"/>
        <v>0</v>
      </c>
      <c r="AW355" s="232" t="str">
        <f t="shared" si="424"/>
        <v>0</v>
      </c>
      <c r="AX355" s="232" t="str">
        <f t="shared" si="424"/>
        <v>0</v>
      </c>
      <c r="AY355" s="233" t="str">
        <f t="shared" si="424"/>
        <v>0</v>
      </c>
      <c r="AZ355" s="232" t="str">
        <f t="shared" si="424"/>
        <v>0</v>
      </c>
      <c r="BA355" s="232" t="str">
        <f t="shared" si="424"/>
        <v>0</v>
      </c>
      <c r="BB355" s="232" t="str">
        <f t="shared" si="424"/>
        <v>1</v>
      </c>
      <c r="BC355" s="233" t="str">
        <f t="shared" si="424"/>
        <v>0</v>
      </c>
      <c r="BD355" s="168" t="str">
        <f t="shared" si="425"/>
        <v>1</v>
      </c>
      <c r="BE355" s="168" t="str">
        <f t="shared" si="425"/>
        <v>1</v>
      </c>
      <c r="BF355" s="168" t="str">
        <f t="shared" si="425"/>
        <v>0</v>
      </c>
      <c r="BG355" s="169" t="str">
        <f t="shared" si="425"/>
        <v>0</v>
      </c>
      <c r="BH355" s="168" t="str">
        <f t="shared" si="425"/>
        <v>0</v>
      </c>
      <c r="BI355" s="168" t="str">
        <f t="shared" si="425"/>
        <v>1</v>
      </c>
      <c r="BJ355" s="168" t="str">
        <f t="shared" si="425"/>
        <v>0</v>
      </c>
      <c r="BK355" s="169" t="str">
        <f t="shared" si="425"/>
        <v>1</v>
      </c>
      <c r="BL355" s="168" t="str">
        <f t="shared" si="426"/>
        <v>0</v>
      </c>
      <c r="BM355" s="168" t="str">
        <f t="shared" si="426"/>
        <v>0</v>
      </c>
      <c r="BN355" s="168" t="str">
        <f t="shared" si="426"/>
        <v>0</v>
      </c>
      <c r="BO355" s="169" t="str">
        <f t="shared" si="426"/>
        <v>0</v>
      </c>
      <c r="BP355" s="168" t="str">
        <f t="shared" si="426"/>
        <v>0</v>
      </c>
      <c r="BQ355" s="168" t="str">
        <f t="shared" si="426"/>
        <v>1</v>
      </c>
      <c r="BR355" s="168" t="str">
        <f t="shared" si="426"/>
        <v>0</v>
      </c>
      <c r="BS355" s="169" t="str">
        <f t="shared" si="426"/>
        <v>1</v>
      </c>
      <c r="BT355" s="302" t="str">
        <f t="shared" si="427"/>
        <v>1</v>
      </c>
      <c r="BU355" s="302" t="str">
        <f t="shared" si="427"/>
        <v>1</v>
      </c>
      <c r="BV355" s="302" t="str">
        <f t="shared" si="427"/>
        <v>1</v>
      </c>
      <c r="BW355" s="303" t="str">
        <f t="shared" si="427"/>
        <v>0</v>
      </c>
      <c r="BX355" s="302" t="str">
        <f t="shared" si="427"/>
        <v>0</v>
      </c>
      <c r="BY355" s="302" t="str">
        <f t="shared" si="427"/>
        <v>1</v>
      </c>
      <c r="BZ355" s="302" t="str">
        <f t="shared" si="427"/>
        <v>0</v>
      </c>
      <c r="CA355" s="303" t="str">
        <f t="shared" si="427"/>
        <v>1</v>
      </c>
      <c r="CB355" s="164" t="str">
        <f t="shared" si="428"/>
        <v>0</v>
      </c>
      <c r="CC355" s="289" t="str">
        <f t="shared" si="428"/>
        <v>1</v>
      </c>
      <c r="CD355" s="340" t="str">
        <f t="shared" si="428"/>
        <v>0</v>
      </c>
      <c r="CE355" s="341" t="str">
        <f t="shared" si="428"/>
        <v>0</v>
      </c>
      <c r="CF355" s="340" t="str">
        <f t="shared" si="428"/>
        <v>0</v>
      </c>
      <c r="CG355" s="340" t="str">
        <f t="shared" si="428"/>
        <v>0</v>
      </c>
      <c r="CH355" s="340" t="str">
        <f t="shared" si="428"/>
        <v>0</v>
      </c>
      <c r="CI355" s="341" t="str">
        <f t="shared" si="428"/>
        <v>0</v>
      </c>
      <c r="CL355" s="32" t="str">
        <f t="shared" si="418"/>
        <v>9C1B</v>
      </c>
      <c r="CM355" s="285">
        <f t="shared" si="386"/>
        <v>600</v>
      </c>
      <c r="CN355" s="285">
        <f t="shared" si="387"/>
        <v>610</v>
      </c>
      <c r="CO355" s="142">
        <f t="shared" si="388"/>
        <v>57.7</v>
      </c>
      <c r="CP355" s="142">
        <f t="shared" si="389"/>
        <v>14.277777777777779</v>
      </c>
      <c r="CQ355" s="154">
        <f t="shared" si="419"/>
        <v>5</v>
      </c>
      <c r="CS355" s="170">
        <f t="shared" si="390"/>
        <v>9</v>
      </c>
      <c r="CT355" s="23">
        <f t="shared" si="391"/>
        <v>12</v>
      </c>
      <c r="CU355" s="171">
        <f t="shared" si="392"/>
        <v>1</v>
      </c>
      <c r="CV355" s="23">
        <f t="shared" si="393"/>
        <v>11</v>
      </c>
      <c r="CW355" s="172">
        <f t="shared" si="394"/>
        <v>0</v>
      </c>
      <c r="CX355" s="24">
        <f t="shared" si="395"/>
        <v>10</v>
      </c>
      <c r="CY355" s="267">
        <f t="shared" si="396"/>
        <v>5</v>
      </c>
      <c r="CZ355" s="268">
        <f t="shared" si="397"/>
        <v>8</v>
      </c>
      <c r="DA355" s="267">
        <f t="shared" si="398"/>
        <v>0</v>
      </c>
      <c r="DB355" s="268">
        <f t="shared" si="399"/>
        <v>2</v>
      </c>
      <c r="DC355" s="173">
        <f t="shared" si="400"/>
        <v>12</v>
      </c>
      <c r="DD355" s="26">
        <f t="shared" si="401"/>
        <v>5</v>
      </c>
      <c r="DE355" s="173">
        <f t="shared" si="402"/>
        <v>0</v>
      </c>
      <c r="DF355" s="26">
        <f t="shared" si="403"/>
        <v>5</v>
      </c>
      <c r="DG355" s="326">
        <f t="shared" si="404"/>
        <v>14</v>
      </c>
      <c r="DH355" s="327">
        <f t="shared" si="405"/>
        <v>5</v>
      </c>
      <c r="DI355" s="172">
        <f t="shared" si="406"/>
        <v>4</v>
      </c>
      <c r="DJ355" s="24">
        <f t="shared" si="407"/>
        <v>0</v>
      </c>
      <c r="DK355" s="172"/>
      <c r="DL355" s="19">
        <f t="shared" si="408"/>
        <v>156</v>
      </c>
      <c r="DM355" s="19">
        <f t="shared" si="409"/>
        <v>27</v>
      </c>
      <c r="DN355" s="174">
        <f t="shared" si="410"/>
        <v>10</v>
      </c>
      <c r="DO355" s="278">
        <f t="shared" si="411"/>
        <v>88</v>
      </c>
      <c r="DP355" s="278">
        <f t="shared" si="412"/>
        <v>2</v>
      </c>
      <c r="DQ355" s="20">
        <f t="shared" si="413"/>
        <v>197</v>
      </c>
      <c r="DR355" s="20">
        <f t="shared" si="414"/>
        <v>5</v>
      </c>
      <c r="DS355" s="337">
        <f t="shared" si="415"/>
        <v>229</v>
      </c>
      <c r="DT355" s="174">
        <f t="shared" si="416"/>
        <v>64</v>
      </c>
      <c r="DU355" s="172">
        <f t="shared" si="417"/>
        <v>229</v>
      </c>
    </row>
    <row r="356" spans="1:125">
      <c r="A356" s="408" t="s">
        <v>966</v>
      </c>
      <c r="B356" s="408" t="s">
        <v>967</v>
      </c>
      <c r="C356" s="154">
        <f t="shared" si="364"/>
        <v>17</v>
      </c>
      <c r="D356" s="167">
        <f t="shared" si="365"/>
        <v>68</v>
      </c>
      <c r="E356" s="166" t="str">
        <f t="shared" si="366"/>
        <v>9C</v>
      </c>
      <c r="F356" s="367" t="str">
        <f t="shared" si="367"/>
        <v>1B</v>
      </c>
      <c r="G356" s="367" t="str">
        <f t="shared" si="368"/>
        <v>0E</v>
      </c>
      <c r="H356" s="367" t="str">
        <f t="shared" si="369"/>
        <v>64</v>
      </c>
      <c r="I356" s="367" t="str">
        <f t="shared" si="370"/>
        <v>02</v>
      </c>
      <c r="J356" s="367" t="str">
        <f t="shared" si="371"/>
        <v>C3</v>
      </c>
      <c r="K356" s="367" t="str">
        <f t="shared" si="372"/>
        <v>05</v>
      </c>
      <c r="L356" s="367" t="str">
        <f t="shared" si="373"/>
        <v>F3</v>
      </c>
      <c r="M356" s="367" t="str">
        <f t="shared" si="374"/>
        <v>4</v>
      </c>
      <c r="N356" s="367" t="str">
        <f t="shared" si="375"/>
        <v/>
      </c>
      <c r="O356" s="156" t="str">
        <f t="shared" si="376"/>
        <v/>
      </c>
      <c r="P356" s="157" t="str">
        <f t="shared" si="420"/>
        <v>1</v>
      </c>
      <c r="Q356" s="158" t="str">
        <f t="shared" si="420"/>
        <v>0</v>
      </c>
      <c r="R356" s="158" t="str">
        <f t="shared" si="420"/>
        <v>0</v>
      </c>
      <c r="S356" s="159" t="str">
        <f t="shared" si="420"/>
        <v>1</v>
      </c>
      <c r="T356" s="158" t="str">
        <f t="shared" si="420"/>
        <v>1</v>
      </c>
      <c r="U356" s="158" t="str">
        <f t="shared" si="420"/>
        <v>1</v>
      </c>
      <c r="V356" s="158" t="str">
        <f t="shared" si="420"/>
        <v>0</v>
      </c>
      <c r="W356" s="159" t="str">
        <f t="shared" si="420"/>
        <v>0</v>
      </c>
      <c r="X356" s="158" t="str">
        <f t="shared" si="421"/>
        <v>0</v>
      </c>
      <c r="Y356" s="158" t="str">
        <f t="shared" si="421"/>
        <v>0</v>
      </c>
      <c r="Z356" s="158" t="str">
        <f t="shared" si="421"/>
        <v>0</v>
      </c>
      <c r="AA356" s="159" t="str">
        <f t="shared" si="421"/>
        <v>1</v>
      </c>
      <c r="AB356" s="161" t="str">
        <f t="shared" si="421"/>
        <v>1</v>
      </c>
      <c r="AC356" s="161" t="str">
        <f t="shared" si="421"/>
        <v>0</v>
      </c>
      <c r="AD356" s="158" t="str">
        <f t="shared" si="421"/>
        <v>1</v>
      </c>
      <c r="AE356" s="159" t="str">
        <f t="shared" si="421"/>
        <v>1</v>
      </c>
      <c r="AF356" s="367" t="str">
        <f t="shared" si="422"/>
        <v>0</v>
      </c>
      <c r="AG356" s="162" t="str">
        <f t="shared" si="422"/>
        <v>0</v>
      </c>
      <c r="AH356" s="163" t="str">
        <f t="shared" si="422"/>
        <v>0</v>
      </c>
      <c r="AI356" s="165" t="str">
        <f t="shared" si="422"/>
        <v>0</v>
      </c>
      <c r="AJ356" s="164" t="str">
        <f t="shared" si="422"/>
        <v>1</v>
      </c>
      <c r="AK356" s="164" t="str">
        <f t="shared" si="422"/>
        <v>1</v>
      </c>
      <c r="AL356" s="289" t="str">
        <f t="shared" si="422"/>
        <v>1</v>
      </c>
      <c r="AM356" s="165" t="str">
        <f t="shared" si="422"/>
        <v>0</v>
      </c>
      <c r="AN356" s="230" t="str">
        <f t="shared" si="423"/>
        <v>0</v>
      </c>
      <c r="AO356" s="230" t="str">
        <f t="shared" si="423"/>
        <v>1</v>
      </c>
      <c r="AP356" s="230" t="str">
        <f t="shared" si="423"/>
        <v>1</v>
      </c>
      <c r="AQ356" s="231" t="str">
        <f t="shared" si="423"/>
        <v>0</v>
      </c>
      <c r="AR356" s="230" t="str">
        <f t="shared" si="423"/>
        <v>0</v>
      </c>
      <c r="AS356" s="230" t="str">
        <f t="shared" si="423"/>
        <v>1</v>
      </c>
      <c r="AT356" s="230" t="str">
        <f t="shared" si="423"/>
        <v>0</v>
      </c>
      <c r="AU356" s="231" t="str">
        <f t="shared" si="423"/>
        <v>0</v>
      </c>
      <c r="AV356" s="230" t="str">
        <f t="shared" si="424"/>
        <v>0</v>
      </c>
      <c r="AW356" s="232" t="str">
        <f t="shared" si="424"/>
        <v>0</v>
      </c>
      <c r="AX356" s="232" t="str">
        <f t="shared" si="424"/>
        <v>0</v>
      </c>
      <c r="AY356" s="233" t="str">
        <f t="shared" si="424"/>
        <v>0</v>
      </c>
      <c r="AZ356" s="232" t="str">
        <f t="shared" si="424"/>
        <v>0</v>
      </c>
      <c r="BA356" s="232" t="str">
        <f t="shared" si="424"/>
        <v>0</v>
      </c>
      <c r="BB356" s="232" t="str">
        <f t="shared" si="424"/>
        <v>1</v>
      </c>
      <c r="BC356" s="233" t="str">
        <f t="shared" si="424"/>
        <v>0</v>
      </c>
      <c r="BD356" s="168" t="str">
        <f t="shared" si="425"/>
        <v>1</v>
      </c>
      <c r="BE356" s="168" t="str">
        <f t="shared" si="425"/>
        <v>1</v>
      </c>
      <c r="BF356" s="168" t="str">
        <f t="shared" si="425"/>
        <v>0</v>
      </c>
      <c r="BG356" s="169" t="str">
        <f t="shared" si="425"/>
        <v>0</v>
      </c>
      <c r="BH356" s="168" t="str">
        <f t="shared" si="425"/>
        <v>0</v>
      </c>
      <c r="BI356" s="168" t="str">
        <f t="shared" si="425"/>
        <v>0</v>
      </c>
      <c r="BJ356" s="168" t="str">
        <f t="shared" si="425"/>
        <v>1</v>
      </c>
      <c r="BK356" s="169" t="str">
        <f t="shared" si="425"/>
        <v>1</v>
      </c>
      <c r="BL356" s="168" t="str">
        <f t="shared" si="426"/>
        <v>0</v>
      </c>
      <c r="BM356" s="168" t="str">
        <f t="shared" si="426"/>
        <v>0</v>
      </c>
      <c r="BN356" s="168" t="str">
        <f t="shared" si="426"/>
        <v>0</v>
      </c>
      <c r="BO356" s="169" t="str">
        <f t="shared" si="426"/>
        <v>0</v>
      </c>
      <c r="BP356" s="168" t="str">
        <f t="shared" si="426"/>
        <v>0</v>
      </c>
      <c r="BQ356" s="168" t="str">
        <f t="shared" si="426"/>
        <v>1</v>
      </c>
      <c r="BR356" s="168" t="str">
        <f t="shared" si="426"/>
        <v>0</v>
      </c>
      <c r="BS356" s="169" t="str">
        <f t="shared" si="426"/>
        <v>1</v>
      </c>
      <c r="BT356" s="302" t="str">
        <f t="shared" si="427"/>
        <v>1</v>
      </c>
      <c r="BU356" s="302" t="str">
        <f t="shared" si="427"/>
        <v>1</v>
      </c>
      <c r="BV356" s="302" t="str">
        <f t="shared" si="427"/>
        <v>1</v>
      </c>
      <c r="BW356" s="303" t="str">
        <f t="shared" si="427"/>
        <v>1</v>
      </c>
      <c r="BX356" s="302" t="str">
        <f t="shared" si="427"/>
        <v>0</v>
      </c>
      <c r="BY356" s="302" t="str">
        <f t="shared" si="427"/>
        <v>0</v>
      </c>
      <c r="BZ356" s="302" t="str">
        <f t="shared" si="427"/>
        <v>1</v>
      </c>
      <c r="CA356" s="303" t="str">
        <f t="shared" si="427"/>
        <v>1</v>
      </c>
      <c r="CB356" s="164" t="str">
        <f t="shared" si="428"/>
        <v>0</v>
      </c>
      <c r="CC356" s="289" t="str">
        <f t="shared" si="428"/>
        <v>1</v>
      </c>
      <c r="CD356" s="340" t="str">
        <f t="shared" si="428"/>
        <v>0</v>
      </c>
      <c r="CE356" s="341" t="str">
        <f t="shared" si="428"/>
        <v>0</v>
      </c>
      <c r="CF356" s="340" t="str">
        <f t="shared" si="428"/>
        <v>0</v>
      </c>
      <c r="CG356" s="340" t="str">
        <f t="shared" si="428"/>
        <v>0</v>
      </c>
      <c r="CH356" s="340" t="str">
        <f t="shared" si="428"/>
        <v>0</v>
      </c>
      <c r="CI356" s="341" t="str">
        <f t="shared" si="428"/>
        <v>0</v>
      </c>
      <c r="CL356" s="32" t="str">
        <f t="shared" si="418"/>
        <v>9C1B</v>
      </c>
      <c r="CM356" s="285">
        <f t="shared" si="386"/>
        <v>612</v>
      </c>
      <c r="CN356" s="285">
        <f t="shared" si="387"/>
        <v>622</v>
      </c>
      <c r="CO356" s="142">
        <f t="shared" si="388"/>
        <v>57.5</v>
      </c>
      <c r="CP356" s="142">
        <f t="shared" si="389"/>
        <v>14.166666666666666</v>
      </c>
      <c r="CQ356" s="154">
        <f t="shared" si="419"/>
        <v>7</v>
      </c>
      <c r="CS356" s="170">
        <f t="shared" si="390"/>
        <v>9</v>
      </c>
      <c r="CT356" s="23">
        <f t="shared" si="391"/>
        <v>12</v>
      </c>
      <c r="CU356" s="171">
        <f t="shared" si="392"/>
        <v>1</v>
      </c>
      <c r="CV356" s="23">
        <f t="shared" si="393"/>
        <v>11</v>
      </c>
      <c r="CW356" s="172">
        <f t="shared" si="394"/>
        <v>0</v>
      </c>
      <c r="CX356" s="24">
        <f t="shared" si="395"/>
        <v>14</v>
      </c>
      <c r="CY356" s="267">
        <f t="shared" si="396"/>
        <v>6</v>
      </c>
      <c r="CZ356" s="268">
        <f t="shared" si="397"/>
        <v>4</v>
      </c>
      <c r="DA356" s="267">
        <f t="shared" si="398"/>
        <v>0</v>
      </c>
      <c r="DB356" s="268">
        <f t="shared" si="399"/>
        <v>2</v>
      </c>
      <c r="DC356" s="173">
        <f t="shared" si="400"/>
        <v>12</v>
      </c>
      <c r="DD356" s="26">
        <f t="shared" si="401"/>
        <v>3</v>
      </c>
      <c r="DE356" s="173">
        <f t="shared" si="402"/>
        <v>0</v>
      </c>
      <c r="DF356" s="26">
        <f t="shared" si="403"/>
        <v>5</v>
      </c>
      <c r="DG356" s="326">
        <f t="shared" si="404"/>
        <v>15</v>
      </c>
      <c r="DH356" s="327">
        <f t="shared" si="405"/>
        <v>3</v>
      </c>
      <c r="DI356" s="172">
        <f t="shared" si="406"/>
        <v>4</v>
      </c>
      <c r="DJ356" s="24">
        <f t="shared" si="407"/>
        <v>0</v>
      </c>
      <c r="DK356" s="172"/>
      <c r="DL356" s="19">
        <f t="shared" si="408"/>
        <v>156</v>
      </c>
      <c r="DM356" s="19">
        <f t="shared" si="409"/>
        <v>27</v>
      </c>
      <c r="DN356" s="174">
        <f t="shared" si="410"/>
        <v>14</v>
      </c>
      <c r="DO356" s="278">
        <f t="shared" si="411"/>
        <v>100</v>
      </c>
      <c r="DP356" s="278">
        <f t="shared" si="412"/>
        <v>2</v>
      </c>
      <c r="DQ356" s="20">
        <f t="shared" si="413"/>
        <v>195</v>
      </c>
      <c r="DR356" s="20">
        <f t="shared" si="414"/>
        <v>5</v>
      </c>
      <c r="DS356" s="337">
        <f t="shared" si="415"/>
        <v>243</v>
      </c>
      <c r="DT356" s="174">
        <f t="shared" si="416"/>
        <v>64</v>
      </c>
      <c r="DU356" s="172">
        <f t="shared" si="417"/>
        <v>243</v>
      </c>
    </row>
    <row r="357" spans="1:125">
      <c r="A357" s="408" t="s">
        <v>968</v>
      </c>
      <c r="B357" s="408" t="s">
        <v>969</v>
      </c>
      <c r="C357" s="154">
        <f t="shared" si="364"/>
        <v>17</v>
      </c>
      <c r="D357" s="167">
        <f t="shared" si="365"/>
        <v>68</v>
      </c>
      <c r="E357" s="166" t="str">
        <f t="shared" si="366"/>
        <v>9C</v>
      </c>
      <c r="F357" s="367" t="str">
        <f t="shared" si="367"/>
        <v>1B</v>
      </c>
      <c r="G357" s="367" t="str">
        <f t="shared" si="368"/>
        <v>00</v>
      </c>
      <c r="H357" s="367" t="str">
        <f t="shared" si="369"/>
        <v>6A</v>
      </c>
      <c r="I357" s="367" t="str">
        <f t="shared" si="370"/>
        <v>02</v>
      </c>
      <c r="J357" s="367" t="str">
        <f t="shared" si="371"/>
        <v>C3</v>
      </c>
      <c r="K357" s="367" t="str">
        <f t="shared" si="372"/>
        <v>05</v>
      </c>
      <c r="L357" s="367" t="str">
        <f t="shared" si="373"/>
        <v>EB</v>
      </c>
      <c r="M357" s="367" t="str">
        <f t="shared" si="374"/>
        <v>4</v>
      </c>
      <c r="N357" s="367" t="str">
        <f t="shared" si="375"/>
        <v/>
      </c>
      <c r="O357" s="156" t="str">
        <f t="shared" si="376"/>
        <v/>
      </c>
      <c r="P357" s="157" t="str">
        <f t="shared" si="420"/>
        <v>1</v>
      </c>
      <c r="Q357" s="158" t="str">
        <f t="shared" si="420"/>
        <v>0</v>
      </c>
      <c r="R357" s="158" t="str">
        <f t="shared" si="420"/>
        <v>0</v>
      </c>
      <c r="S357" s="159" t="str">
        <f t="shared" si="420"/>
        <v>1</v>
      </c>
      <c r="T357" s="158" t="str">
        <f t="shared" si="420"/>
        <v>1</v>
      </c>
      <c r="U357" s="158" t="str">
        <f t="shared" si="420"/>
        <v>1</v>
      </c>
      <c r="V357" s="158" t="str">
        <f t="shared" si="420"/>
        <v>0</v>
      </c>
      <c r="W357" s="159" t="str">
        <f t="shared" si="420"/>
        <v>0</v>
      </c>
      <c r="X357" s="158" t="str">
        <f t="shared" si="421"/>
        <v>0</v>
      </c>
      <c r="Y357" s="158" t="str">
        <f t="shared" si="421"/>
        <v>0</v>
      </c>
      <c r="Z357" s="158" t="str">
        <f t="shared" si="421"/>
        <v>0</v>
      </c>
      <c r="AA357" s="159" t="str">
        <f t="shared" si="421"/>
        <v>1</v>
      </c>
      <c r="AB357" s="161" t="str">
        <f t="shared" si="421"/>
        <v>1</v>
      </c>
      <c r="AC357" s="161" t="str">
        <f t="shared" si="421"/>
        <v>0</v>
      </c>
      <c r="AD357" s="158" t="str">
        <f t="shared" si="421"/>
        <v>1</v>
      </c>
      <c r="AE357" s="159" t="str">
        <f t="shared" si="421"/>
        <v>1</v>
      </c>
      <c r="AF357" s="367" t="str">
        <f t="shared" si="422"/>
        <v>0</v>
      </c>
      <c r="AG357" s="162" t="str">
        <f t="shared" si="422"/>
        <v>0</v>
      </c>
      <c r="AH357" s="163" t="str">
        <f t="shared" si="422"/>
        <v>0</v>
      </c>
      <c r="AI357" s="165" t="str">
        <f t="shared" si="422"/>
        <v>0</v>
      </c>
      <c r="AJ357" s="164" t="str">
        <f t="shared" si="422"/>
        <v>0</v>
      </c>
      <c r="AK357" s="164" t="str">
        <f t="shared" si="422"/>
        <v>0</v>
      </c>
      <c r="AL357" s="289" t="str">
        <f t="shared" si="422"/>
        <v>0</v>
      </c>
      <c r="AM357" s="165" t="str">
        <f t="shared" si="422"/>
        <v>0</v>
      </c>
      <c r="AN357" s="230" t="str">
        <f t="shared" si="423"/>
        <v>0</v>
      </c>
      <c r="AO357" s="230" t="str">
        <f t="shared" si="423"/>
        <v>1</v>
      </c>
      <c r="AP357" s="230" t="str">
        <f t="shared" si="423"/>
        <v>1</v>
      </c>
      <c r="AQ357" s="231" t="str">
        <f t="shared" si="423"/>
        <v>0</v>
      </c>
      <c r="AR357" s="230" t="str">
        <f t="shared" si="423"/>
        <v>1</v>
      </c>
      <c r="AS357" s="230" t="str">
        <f t="shared" si="423"/>
        <v>0</v>
      </c>
      <c r="AT357" s="230" t="str">
        <f t="shared" si="423"/>
        <v>1</v>
      </c>
      <c r="AU357" s="231" t="str">
        <f t="shared" si="423"/>
        <v>0</v>
      </c>
      <c r="AV357" s="230" t="str">
        <f t="shared" si="424"/>
        <v>0</v>
      </c>
      <c r="AW357" s="232" t="str">
        <f t="shared" si="424"/>
        <v>0</v>
      </c>
      <c r="AX357" s="232" t="str">
        <f t="shared" si="424"/>
        <v>0</v>
      </c>
      <c r="AY357" s="233" t="str">
        <f t="shared" si="424"/>
        <v>0</v>
      </c>
      <c r="AZ357" s="232" t="str">
        <f t="shared" si="424"/>
        <v>0</v>
      </c>
      <c r="BA357" s="232" t="str">
        <f t="shared" si="424"/>
        <v>0</v>
      </c>
      <c r="BB357" s="232" t="str">
        <f t="shared" si="424"/>
        <v>1</v>
      </c>
      <c r="BC357" s="233" t="str">
        <f t="shared" si="424"/>
        <v>0</v>
      </c>
      <c r="BD357" s="168" t="str">
        <f t="shared" si="425"/>
        <v>1</v>
      </c>
      <c r="BE357" s="168" t="str">
        <f t="shared" si="425"/>
        <v>1</v>
      </c>
      <c r="BF357" s="168" t="str">
        <f t="shared" si="425"/>
        <v>0</v>
      </c>
      <c r="BG357" s="169" t="str">
        <f t="shared" si="425"/>
        <v>0</v>
      </c>
      <c r="BH357" s="168" t="str">
        <f t="shared" si="425"/>
        <v>0</v>
      </c>
      <c r="BI357" s="168" t="str">
        <f t="shared" si="425"/>
        <v>0</v>
      </c>
      <c r="BJ357" s="168" t="str">
        <f t="shared" si="425"/>
        <v>1</v>
      </c>
      <c r="BK357" s="169" t="str">
        <f t="shared" si="425"/>
        <v>1</v>
      </c>
      <c r="BL357" s="168" t="str">
        <f t="shared" si="426"/>
        <v>0</v>
      </c>
      <c r="BM357" s="168" t="str">
        <f t="shared" si="426"/>
        <v>0</v>
      </c>
      <c r="BN357" s="168" t="str">
        <f t="shared" si="426"/>
        <v>0</v>
      </c>
      <c r="BO357" s="169" t="str">
        <f t="shared" si="426"/>
        <v>0</v>
      </c>
      <c r="BP357" s="168" t="str">
        <f t="shared" si="426"/>
        <v>0</v>
      </c>
      <c r="BQ357" s="168" t="str">
        <f t="shared" si="426"/>
        <v>1</v>
      </c>
      <c r="BR357" s="168" t="str">
        <f t="shared" si="426"/>
        <v>0</v>
      </c>
      <c r="BS357" s="169" t="str">
        <f t="shared" si="426"/>
        <v>1</v>
      </c>
      <c r="BT357" s="302" t="str">
        <f t="shared" si="427"/>
        <v>1</v>
      </c>
      <c r="BU357" s="302" t="str">
        <f t="shared" si="427"/>
        <v>1</v>
      </c>
      <c r="BV357" s="302" t="str">
        <f t="shared" si="427"/>
        <v>1</v>
      </c>
      <c r="BW357" s="303" t="str">
        <f t="shared" si="427"/>
        <v>0</v>
      </c>
      <c r="BX357" s="302" t="str">
        <f t="shared" si="427"/>
        <v>1</v>
      </c>
      <c r="BY357" s="302" t="str">
        <f t="shared" si="427"/>
        <v>0</v>
      </c>
      <c r="BZ357" s="302" t="str">
        <f t="shared" si="427"/>
        <v>1</v>
      </c>
      <c r="CA357" s="303" t="str">
        <f t="shared" si="427"/>
        <v>1</v>
      </c>
      <c r="CB357" s="164" t="str">
        <f t="shared" si="428"/>
        <v>0</v>
      </c>
      <c r="CC357" s="289" t="str">
        <f t="shared" si="428"/>
        <v>1</v>
      </c>
      <c r="CD357" s="340" t="str">
        <f t="shared" si="428"/>
        <v>0</v>
      </c>
      <c r="CE357" s="341" t="str">
        <f t="shared" si="428"/>
        <v>0</v>
      </c>
      <c r="CF357" s="340" t="str">
        <f t="shared" si="428"/>
        <v>0</v>
      </c>
      <c r="CG357" s="340" t="str">
        <f t="shared" si="428"/>
        <v>0</v>
      </c>
      <c r="CH357" s="340" t="str">
        <f t="shared" si="428"/>
        <v>0</v>
      </c>
      <c r="CI357" s="341" t="str">
        <f t="shared" si="428"/>
        <v>0</v>
      </c>
      <c r="CL357" s="32" t="str">
        <f t="shared" si="418"/>
        <v>9C1B</v>
      </c>
      <c r="CM357" s="285">
        <f t="shared" si="386"/>
        <v>618</v>
      </c>
      <c r="CN357" s="285">
        <f t="shared" si="387"/>
        <v>628</v>
      </c>
      <c r="CO357" s="142">
        <f t="shared" si="388"/>
        <v>57.5</v>
      </c>
      <c r="CP357" s="142">
        <f t="shared" si="389"/>
        <v>14.166666666666666</v>
      </c>
      <c r="CQ357" s="154">
        <f t="shared" si="419"/>
        <v>0</v>
      </c>
      <c r="CS357" s="170">
        <f t="shared" si="390"/>
        <v>9</v>
      </c>
      <c r="CT357" s="23">
        <f t="shared" si="391"/>
        <v>12</v>
      </c>
      <c r="CU357" s="171">
        <f t="shared" si="392"/>
        <v>1</v>
      </c>
      <c r="CV357" s="23">
        <f t="shared" si="393"/>
        <v>11</v>
      </c>
      <c r="CW357" s="172">
        <f t="shared" si="394"/>
        <v>0</v>
      </c>
      <c r="CX357" s="24">
        <f t="shared" si="395"/>
        <v>0</v>
      </c>
      <c r="CY357" s="267">
        <f t="shared" si="396"/>
        <v>6</v>
      </c>
      <c r="CZ357" s="268">
        <f t="shared" si="397"/>
        <v>10</v>
      </c>
      <c r="DA357" s="267">
        <f t="shared" si="398"/>
        <v>0</v>
      </c>
      <c r="DB357" s="268">
        <f t="shared" si="399"/>
        <v>2</v>
      </c>
      <c r="DC357" s="173">
        <f t="shared" si="400"/>
        <v>12</v>
      </c>
      <c r="DD357" s="26">
        <f t="shared" si="401"/>
        <v>3</v>
      </c>
      <c r="DE357" s="173">
        <f t="shared" si="402"/>
        <v>0</v>
      </c>
      <c r="DF357" s="26">
        <f t="shared" si="403"/>
        <v>5</v>
      </c>
      <c r="DG357" s="326">
        <f t="shared" si="404"/>
        <v>14</v>
      </c>
      <c r="DH357" s="327">
        <f t="shared" si="405"/>
        <v>11</v>
      </c>
      <c r="DI357" s="172">
        <f t="shared" si="406"/>
        <v>4</v>
      </c>
      <c r="DJ357" s="24">
        <f t="shared" si="407"/>
        <v>0</v>
      </c>
      <c r="DK357" s="172"/>
      <c r="DL357" s="19">
        <f t="shared" si="408"/>
        <v>156</v>
      </c>
      <c r="DM357" s="19">
        <f t="shared" si="409"/>
        <v>27</v>
      </c>
      <c r="DN357" s="174">
        <f t="shared" si="410"/>
        <v>0</v>
      </c>
      <c r="DO357" s="278">
        <f t="shared" si="411"/>
        <v>106</v>
      </c>
      <c r="DP357" s="278">
        <f t="shared" si="412"/>
        <v>2</v>
      </c>
      <c r="DQ357" s="20">
        <f t="shared" si="413"/>
        <v>195</v>
      </c>
      <c r="DR357" s="20">
        <f t="shared" si="414"/>
        <v>5</v>
      </c>
      <c r="DS357" s="337">
        <f t="shared" si="415"/>
        <v>235</v>
      </c>
      <c r="DT357" s="174">
        <f t="shared" si="416"/>
        <v>64</v>
      </c>
      <c r="DU357" s="172">
        <f t="shared" si="417"/>
        <v>235</v>
      </c>
    </row>
    <row r="358" spans="1:125">
      <c r="A358" s="408" t="s">
        <v>970</v>
      </c>
      <c r="B358" s="408" t="s">
        <v>971</v>
      </c>
      <c r="C358" s="154">
        <f t="shared" si="364"/>
        <v>17</v>
      </c>
      <c r="D358" s="167">
        <f t="shared" si="365"/>
        <v>68</v>
      </c>
      <c r="E358" s="166" t="str">
        <f t="shared" si="366"/>
        <v>9C</v>
      </c>
      <c r="F358" s="367" t="str">
        <f t="shared" si="367"/>
        <v>1B</v>
      </c>
      <c r="G358" s="367" t="str">
        <f t="shared" si="368"/>
        <v>02</v>
      </c>
      <c r="H358" s="367" t="str">
        <f t="shared" si="369"/>
        <v>70</v>
      </c>
      <c r="I358" s="367" t="str">
        <f t="shared" si="370"/>
        <v>02</v>
      </c>
      <c r="J358" s="367" t="str">
        <f t="shared" si="371"/>
        <v>C2</v>
      </c>
      <c r="K358" s="367" t="str">
        <f t="shared" si="372"/>
        <v>05</v>
      </c>
      <c r="L358" s="367" t="str">
        <f t="shared" si="373"/>
        <v>F2</v>
      </c>
      <c r="M358" s="367" t="str">
        <f t="shared" si="374"/>
        <v>4</v>
      </c>
      <c r="N358" s="367" t="str">
        <f t="shared" si="375"/>
        <v/>
      </c>
      <c r="O358" s="156" t="str">
        <f t="shared" si="376"/>
        <v/>
      </c>
      <c r="P358" s="157" t="str">
        <f t="shared" si="420"/>
        <v>1</v>
      </c>
      <c r="Q358" s="158" t="str">
        <f t="shared" si="420"/>
        <v>0</v>
      </c>
      <c r="R358" s="158" t="str">
        <f t="shared" si="420"/>
        <v>0</v>
      </c>
      <c r="S358" s="159" t="str">
        <f t="shared" si="420"/>
        <v>1</v>
      </c>
      <c r="T358" s="158" t="str">
        <f t="shared" si="420"/>
        <v>1</v>
      </c>
      <c r="U358" s="158" t="str">
        <f t="shared" si="420"/>
        <v>1</v>
      </c>
      <c r="V358" s="158" t="str">
        <f t="shared" si="420"/>
        <v>0</v>
      </c>
      <c r="W358" s="159" t="str">
        <f t="shared" si="420"/>
        <v>0</v>
      </c>
      <c r="X358" s="158" t="str">
        <f t="shared" si="421"/>
        <v>0</v>
      </c>
      <c r="Y358" s="158" t="str">
        <f t="shared" si="421"/>
        <v>0</v>
      </c>
      <c r="Z358" s="158" t="str">
        <f t="shared" si="421"/>
        <v>0</v>
      </c>
      <c r="AA358" s="159" t="str">
        <f t="shared" si="421"/>
        <v>1</v>
      </c>
      <c r="AB358" s="161" t="str">
        <f t="shared" si="421"/>
        <v>1</v>
      </c>
      <c r="AC358" s="161" t="str">
        <f t="shared" si="421"/>
        <v>0</v>
      </c>
      <c r="AD358" s="158" t="str">
        <f t="shared" si="421"/>
        <v>1</v>
      </c>
      <c r="AE358" s="159" t="str">
        <f t="shared" si="421"/>
        <v>1</v>
      </c>
      <c r="AF358" s="367" t="str">
        <f t="shared" si="422"/>
        <v>0</v>
      </c>
      <c r="AG358" s="162" t="str">
        <f t="shared" si="422"/>
        <v>0</v>
      </c>
      <c r="AH358" s="163" t="str">
        <f t="shared" si="422"/>
        <v>0</v>
      </c>
      <c r="AI358" s="165" t="str">
        <f t="shared" si="422"/>
        <v>0</v>
      </c>
      <c r="AJ358" s="164" t="str">
        <f t="shared" si="422"/>
        <v>0</v>
      </c>
      <c r="AK358" s="164" t="str">
        <f t="shared" si="422"/>
        <v>0</v>
      </c>
      <c r="AL358" s="289" t="str">
        <f t="shared" si="422"/>
        <v>1</v>
      </c>
      <c r="AM358" s="165" t="str">
        <f t="shared" si="422"/>
        <v>0</v>
      </c>
      <c r="AN358" s="230" t="str">
        <f t="shared" si="423"/>
        <v>0</v>
      </c>
      <c r="AO358" s="230" t="str">
        <f t="shared" si="423"/>
        <v>1</v>
      </c>
      <c r="AP358" s="230" t="str">
        <f t="shared" si="423"/>
        <v>1</v>
      </c>
      <c r="AQ358" s="231" t="str">
        <f t="shared" si="423"/>
        <v>1</v>
      </c>
      <c r="AR358" s="230" t="str">
        <f t="shared" si="423"/>
        <v>0</v>
      </c>
      <c r="AS358" s="230" t="str">
        <f t="shared" si="423"/>
        <v>0</v>
      </c>
      <c r="AT358" s="230" t="str">
        <f t="shared" si="423"/>
        <v>0</v>
      </c>
      <c r="AU358" s="231" t="str">
        <f t="shared" si="423"/>
        <v>0</v>
      </c>
      <c r="AV358" s="230" t="str">
        <f t="shared" si="424"/>
        <v>0</v>
      </c>
      <c r="AW358" s="232" t="str">
        <f t="shared" si="424"/>
        <v>0</v>
      </c>
      <c r="AX358" s="232" t="str">
        <f t="shared" si="424"/>
        <v>0</v>
      </c>
      <c r="AY358" s="233" t="str">
        <f t="shared" si="424"/>
        <v>0</v>
      </c>
      <c r="AZ358" s="232" t="str">
        <f t="shared" si="424"/>
        <v>0</v>
      </c>
      <c r="BA358" s="232" t="str">
        <f t="shared" si="424"/>
        <v>0</v>
      </c>
      <c r="BB358" s="232" t="str">
        <f t="shared" si="424"/>
        <v>1</v>
      </c>
      <c r="BC358" s="233" t="str">
        <f t="shared" si="424"/>
        <v>0</v>
      </c>
      <c r="BD358" s="168" t="str">
        <f t="shared" si="425"/>
        <v>1</v>
      </c>
      <c r="BE358" s="168" t="str">
        <f t="shared" si="425"/>
        <v>1</v>
      </c>
      <c r="BF358" s="168" t="str">
        <f t="shared" si="425"/>
        <v>0</v>
      </c>
      <c r="BG358" s="169" t="str">
        <f t="shared" si="425"/>
        <v>0</v>
      </c>
      <c r="BH358" s="168" t="str">
        <f t="shared" si="425"/>
        <v>0</v>
      </c>
      <c r="BI358" s="168" t="str">
        <f t="shared" si="425"/>
        <v>0</v>
      </c>
      <c r="BJ358" s="168" t="str">
        <f t="shared" si="425"/>
        <v>1</v>
      </c>
      <c r="BK358" s="169" t="str">
        <f t="shared" si="425"/>
        <v>0</v>
      </c>
      <c r="BL358" s="168" t="str">
        <f t="shared" si="426"/>
        <v>0</v>
      </c>
      <c r="BM358" s="168" t="str">
        <f t="shared" si="426"/>
        <v>0</v>
      </c>
      <c r="BN358" s="168" t="str">
        <f t="shared" si="426"/>
        <v>0</v>
      </c>
      <c r="BO358" s="169" t="str">
        <f t="shared" si="426"/>
        <v>0</v>
      </c>
      <c r="BP358" s="168" t="str">
        <f t="shared" si="426"/>
        <v>0</v>
      </c>
      <c r="BQ358" s="168" t="str">
        <f t="shared" si="426"/>
        <v>1</v>
      </c>
      <c r="BR358" s="168" t="str">
        <f t="shared" si="426"/>
        <v>0</v>
      </c>
      <c r="BS358" s="169" t="str">
        <f t="shared" si="426"/>
        <v>1</v>
      </c>
      <c r="BT358" s="302" t="str">
        <f t="shared" si="427"/>
        <v>1</v>
      </c>
      <c r="BU358" s="302" t="str">
        <f t="shared" si="427"/>
        <v>1</v>
      </c>
      <c r="BV358" s="302" t="str">
        <f t="shared" si="427"/>
        <v>1</v>
      </c>
      <c r="BW358" s="303" t="str">
        <f t="shared" si="427"/>
        <v>1</v>
      </c>
      <c r="BX358" s="302" t="str">
        <f t="shared" si="427"/>
        <v>0</v>
      </c>
      <c r="BY358" s="302" t="str">
        <f t="shared" si="427"/>
        <v>0</v>
      </c>
      <c r="BZ358" s="302" t="str">
        <f t="shared" si="427"/>
        <v>1</v>
      </c>
      <c r="CA358" s="303" t="str">
        <f t="shared" si="427"/>
        <v>0</v>
      </c>
      <c r="CB358" s="164" t="str">
        <f t="shared" si="428"/>
        <v>0</v>
      </c>
      <c r="CC358" s="289" t="str">
        <f t="shared" si="428"/>
        <v>1</v>
      </c>
      <c r="CD358" s="340" t="str">
        <f t="shared" si="428"/>
        <v>0</v>
      </c>
      <c r="CE358" s="341" t="str">
        <f t="shared" si="428"/>
        <v>0</v>
      </c>
      <c r="CF358" s="340" t="str">
        <f t="shared" si="428"/>
        <v>0</v>
      </c>
      <c r="CG358" s="340" t="str">
        <f t="shared" si="428"/>
        <v>0</v>
      </c>
      <c r="CH358" s="340" t="str">
        <f t="shared" si="428"/>
        <v>0</v>
      </c>
      <c r="CI358" s="341" t="str">
        <f t="shared" si="428"/>
        <v>0</v>
      </c>
      <c r="CL358" s="32" t="str">
        <f t="shared" si="418"/>
        <v>9C1B</v>
      </c>
      <c r="CM358" s="285">
        <f t="shared" si="386"/>
        <v>624</v>
      </c>
      <c r="CN358" s="285">
        <f t="shared" si="387"/>
        <v>634</v>
      </c>
      <c r="CO358" s="142">
        <f t="shared" si="388"/>
        <v>57.4</v>
      </c>
      <c r="CP358" s="142">
        <f t="shared" si="389"/>
        <v>14.111111111111111</v>
      </c>
      <c r="CQ358" s="154">
        <f t="shared" si="419"/>
        <v>1</v>
      </c>
      <c r="CS358" s="170">
        <f t="shared" si="390"/>
        <v>9</v>
      </c>
      <c r="CT358" s="23">
        <f t="shared" si="391"/>
        <v>12</v>
      </c>
      <c r="CU358" s="171">
        <f t="shared" si="392"/>
        <v>1</v>
      </c>
      <c r="CV358" s="23">
        <f t="shared" si="393"/>
        <v>11</v>
      </c>
      <c r="CW358" s="172">
        <f t="shared" si="394"/>
        <v>0</v>
      </c>
      <c r="CX358" s="24">
        <f t="shared" si="395"/>
        <v>2</v>
      </c>
      <c r="CY358" s="267">
        <f t="shared" si="396"/>
        <v>7</v>
      </c>
      <c r="CZ358" s="268">
        <f t="shared" si="397"/>
        <v>0</v>
      </c>
      <c r="DA358" s="267">
        <f t="shared" si="398"/>
        <v>0</v>
      </c>
      <c r="DB358" s="268">
        <f t="shared" si="399"/>
        <v>2</v>
      </c>
      <c r="DC358" s="173">
        <f t="shared" si="400"/>
        <v>12</v>
      </c>
      <c r="DD358" s="26">
        <f t="shared" si="401"/>
        <v>2</v>
      </c>
      <c r="DE358" s="173">
        <f t="shared" si="402"/>
        <v>0</v>
      </c>
      <c r="DF358" s="26">
        <f t="shared" si="403"/>
        <v>5</v>
      </c>
      <c r="DG358" s="326">
        <f t="shared" si="404"/>
        <v>15</v>
      </c>
      <c r="DH358" s="327">
        <f t="shared" si="405"/>
        <v>2</v>
      </c>
      <c r="DI358" s="172">
        <f t="shared" si="406"/>
        <v>4</v>
      </c>
      <c r="DJ358" s="24">
        <f t="shared" si="407"/>
        <v>0</v>
      </c>
      <c r="DK358" s="172"/>
      <c r="DL358" s="19">
        <f t="shared" si="408"/>
        <v>156</v>
      </c>
      <c r="DM358" s="19">
        <f t="shared" si="409"/>
        <v>27</v>
      </c>
      <c r="DN358" s="174">
        <f t="shared" si="410"/>
        <v>2</v>
      </c>
      <c r="DO358" s="278">
        <f t="shared" si="411"/>
        <v>112</v>
      </c>
      <c r="DP358" s="278">
        <f t="shared" si="412"/>
        <v>2</v>
      </c>
      <c r="DQ358" s="20">
        <f t="shared" si="413"/>
        <v>194</v>
      </c>
      <c r="DR358" s="20">
        <f t="shared" si="414"/>
        <v>5</v>
      </c>
      <c r="DS358" s="337">
        <f t="shared" si="415"/>
        <v>242</v>
      </c>
      <c r="DT358" s="174">
        <f t="shared" si="416"/>
        <v>64</v>
      </c>
      <c r="DU358" s="172">
        <f t="shared" si="417"/>
        <v>242</v>
      </c>
    </row>
    <row r="359" spans="1:125">
      <c r="A359" s="408" t="s">
        <v>972</v>
      </c>
      <c r="B359" s="408" t="s">
        <v>973</v>
      </c>
      <c r="C359" s="154">
        <f t="shared" si="364"/>
        <v>17</v>
      </c>
      <c r="D359" s="167">
        <f t="shared" si="365"/>
        <v>68</v>
      </c>
      <c r="E359" s="166" t="str">
        <f t="shared" si="366"/>
        <v>9C</v>
      </c>
      <c r="F359" s="367" t="str">
        <f t="shared" si="367"/>
        <v>1B</v>
      </c>
      <c r="G359" s="367" t="str">
        <f t="shared" si="368"/>
        <v>04</v>
      </c>
      <c r="H359" s="367" t="str">
        <f t="shared" si="369"/>
        <v>76</v>
      </c>
      <c r="I359" s="367" t="str">
        <f t="shared" si="370"/>
        <v>02</v>
      </c>
      <c r="J359" s="367" t="str">
        <f t="shared" si="371"/>
        <v>C2</v>
      </c>
      <c r="K359" s="367" t="str">
        <f t="shared" si="372"/>
        <v>05</v>
      </c>
      <c r="L359" s="367" t="str">
        <f t="shared" si="373"/>
        <v>FA</v>
      </c>
      <c r="M359" s="367" t="str">
        <f t="shared" si="374"/>
        <v>4</v>
      </c>
      <c r="N359" s="367" t="str">
        <f t="shared" si="375"/>
        <v/>
      </c>
      <c r="O359" s="156" t="str">
        <f t="shared" si="376"/>
        <v/>
      </c>
      <c r="P359" s="157" t="str">
        <f t="shared" si="420"/>
        <v>1</v>
      </c>
      <c r="Q359" s="158" t="str">
        <f t="shared" si="420"/>
        <v>0</v>
      </c>
      <c r="R359" s="158" t="str">
        <f t="shared" si="420"/>
        <v>0</v>
      </c>
      <c r="S359" s="159" t="str">
        <f t="shared" si="420"/>
        <v>1</v>
      </c>
      <c r="T359" s="158" t="str">
        <f t="shared" si="420"/>
        <v>1</v>
      </c>
      <c r="U359" s="158" t="str">
        <f t="shared" si="420"/>
        <v>1</v>
      </c>
      <c r="V359" s="158" t="str">
        <f t="shared" si="420"/>
        <v>0</v>
      </c>
      <c r="W359" s="159" t="str">
        <f t="shared" si="420"/>
        <v>0</v>
      </c>
      <c r="X359" s="158" t="str">
        <f t="shared" si="421"/>
        <v>0</v>
      </c>
      <c r="Y359" s="158" t="str">
        <f t="shared" si="421"/>
        <v>0</v>
      </c>
      <c r="Z359" s="158" t="str">
        <f t="shared" si="421"/>
        <v>0</v>
      </c>
      <c r="AA359" s="159" t="str">
        <f t="shared" si="421"/>
        <v>1</v>
      </c>
      <c r="AB359" s="161" t="str">
        <f t="shared" si="421"/>
        <v>1</v>
      </c>
      <c r="AC359" s="161" t="str">
        <f t="shared" si="421"/>
        <v>0</v>
      </c>
      <c r="AD359" s="158" t="str">
        <f t="shared" si="421"/>
        <v>1</v>
      </c>
      <c r="AE359" s="159" t="str">
        <f t="shared" si="421"/>
        <v>1</v>
      </c>
      <c r="AF359" s="367" t="str">
        <f t="shared" si="422"/>
        <v>0</v>
      </c>
      <c r="AG359" s="162" t="str">
        <f t="shared" si="422"/>
        <v>0</v>
      </c>
      <c r="AH359" s="163" t="str">
        <f t="shared" si="422"/>
        <v>0</v>
      </c>
      <c r="AI359" s="165" t="str">
        <f t="shared" si="422"/>
        <v>0</v>
      </c>
      <c r="AJ359" s="164" t="str">
        <f t="shared" si="422"/>
        <v>0</v>
      </c>
      <c r="AK359" s="164" t="str">
        <f t="shared" si="422"/>
        <v>1</v>
      </c>
      <c r="AL359" s="289" t="str">
        <f t="shared" si="422"/>
        <v>0</v>
      </c>
      <c r="AM359" s="165" t="str">
        <f t="shared" si="422"/>
        <v>0</v>
      </c>
      <c r="AN359" s="230" t="str">
        <f t="shared" si="423"/>
        <v>0</v>
      </c>
      <c r="AO359" s="230" t="str">
        <f t="shared" si="423"/>
        <v>1</v>
      </c>
      <c r="AP359" s="230" t="str">
        <f t="shared" si="423"/>
        <v>1</v>
      </c>
      <c r="AQ359" s="231" t="str">
        <f t="shared" si="423"/>
        <v>1</v>
      </c>
      <c r="AR359" s="230" t="str">
        <f t="shared" si="423"/>
        <v>0</v>
      </c>
      <c r="AS359" s="230" t="str">
        <f t="shared" si="423"/>
        <v>1</v>
      </c>
      <c r="AT359" s="230" t="str">
        <f t="shared" si="423"/>
        <v>1</v>
      </c>
      <c r="AU359" s="231" t="str">
        <f t="shared" si="423"/>
        <v>0</v>
      </c>
      <c r="AV359" s="230" t="str">
        <f t="shared" si="424"/>
        <v>0</v>
      </c>
      <c r="AW359" s="232" t="str">
        <f t="shared" si="424"/>
        <v>0</v>
      </c>
      <c r="AX359" s="232" t="str">
        <f t="shared" si="424"/>
        <v>0</v>
      </c>
      <c r="AY359" s="233" t="str">
        <f t="shared" si="424"/>
        <v>0</v>
      </c>
      <c r="AZ359" s="232" t="str">
        <f t="shared" si="424"/>
        <v>0</v>
      </c>
      <c r="BA359" s="232" t="str">
        <f t="shared" si="424"/>
        <v>0</v>
      </c>
      <c r="BB359" s="232" t="str">
        <f t="shared" si="424"/>
        <v>1</v>
      </c>
      <c r="BC359" s="233" t="str">
        <f t="shared" si="424"/>
        <v>0</v>
      </c>
      <c r="BD359" s="168" t="str">
        <f t="shared" si="425"/>
        <v>1</v>
      </c>
      <c r="BE359" s="168" t="str">
        <f t="shared" si="425"/>
        <v>1</v>
      </c>
      <c r="BF359" s="168" t="str">
        <f t="shared" si="425"/>
        <v>0</v>
      </c>
      <c r="BG359" s="169" t="str">
        <f t="shared" si="425"/>
        <v>0</v>
      </c>
      <c r="BH359" s="168" t="str">
        <f t="shared" si="425"/>
        <v>0</v>
      </c>
      <c r="BI359" s="168" t="str">
        <f t="shared" si="425"/>
        <v>0</v>
      </c>
      <c r="BJ359" s="168" t="str">
        <f t="shared" si="425"/>
        <v>1</v>
      </c>
      <c r="BK359" s="169" t="str">
        <f t="shared" si="425"/>
        <v>0</v>
      </c>
      <c r="BL359" s="168" t="str">
        <f t="shared" si="426"/>
        <v>0</v>
      </c>
      <c r="BM359" s="168" t="str">
        <f t="shared" si="426"/>
        <v>0</v>
      </c>
      <c r="BN359" s="168" t="str">
        <f t="shared" si="426"/>
        <v>0</v>
      </c>
      <c r="BO359" s="169" t="str">
        <f t="shared" si="426"/>
        <v>0</v>
      </c>
      <c r="BP359" s="168" t="str">
        <f t="shared" si="426"/>
        <v>0</v>
      </c>
      <c r="BQ359" s="168" t="str">
        <f t="shared" si="426"/>
        <v>1</v>
      </c>
      <c r="BR359" s="168" t="str">
        <f t="shared" si="426"/>
        <v>0</v>
      </c>
      <c r="BS359" s="169" t="str">
        <f t="shared" si="426"/>
        <v>1</v>
      </c>
      <c r="BT359" s="302" t="str">
        <f t="shared" si="427"/>
        <v>1</v>
      </c>
      <c r="BU359" s="302" t="str">
        <f t="shared" si="427"/>
        <v>1</v>
      </c>
      <c r="BV359" s="302" t="str">
        <f t="shared" si="427"/>
        <v>1</v>
      </c>
      <c r="BW359" s="303" t="str">
        <f t="shared" si="427"/>
        <v>1</v>
      </c>
      <c r="BX359" s="302" t="str">
        <f t="shared" si="427"/>
        <v>1</v>
      </c>
      <c r="BY359" s="302" t="str">
        <f t="shared" si="427"/>
        <v>0</v>
      </c>
      <c r="BZ359" s="302" t="str">
        <f t="shared" si="427"/>
        <v>1</v>
      </c>
      <c r="CA359" s="303" t="str">
        <f t="shared" si="427"/>
        <v>0</v>
      </c>
      <c r="CB359" s="164" t="str">
        <f t="shared" si="428"/>
        <v>0</v>
      </c>
      <c r="CC359" s="289" t="str">
        <f t="shared" si="428"/>
        <v>1</v>
      </c>
      <c r="CD359" s="340" t="str">
        <f t="shared" si="428"/>
        <v>0</v>
      </c>
      <c r="CE359" s="341" t="str">
        <f t="shared" si="428"/>
        <v>0</v>
      </c>
      <c r="CF359" s="340" t="str">
        <f t="shared" si="428"/>
        <v>0</v>
      </c>
      <c r="CG359" s="340" t="str">
        <f t="shared" si="428"/>
        <v>0</v>
      </c>
      <c r="CH359" s="340" t="str">
        <f t="shared" si="428"/>
        <v>0</v>
      </c>
      <c r="CI359" s="341" t="str">
        <f t="shared" si="428"/>
        <v>0</v>
      </c>
      <c r="CL359" s="32" t="str">
        <f t="shared" si="418"/>
        <v>9C1B</v>
      </c>
      <c r="CM359" s="285">
        <f t="shared" si="386"/>
        <v>630</v>
      </c>
      <c r="CN359" s="285">
        <f t="shared" si="387"/>
        <v>640</v>
      </c>
      <c r="CO359" s="142">
        <f t="shared" si="388"/>
        <v>57.4</v>
      </c>
      <c r="CP359" s="142">
        <f t="shared" si="389"/>
        <v>14.111111111111111</v>
      </c>
      <c r="CQ359" s="154">
        <f t="shared" si="419"/>
        <v>2</v>
      </c>
      <c r="CS359" s="170">
        <f t="shared" si="390"/>
        <v>9</v>
      </c>
      <c r="CT359" s="23">
        <f t="shared" si="391"/>
        <v>12</v>
      </c>
      <c r="CU359" s="171">
        <f t="shared" si="392"/>
        <v>1</v>
      </c>
      <c r="CV359" s="23">
        <f t="shared" si="393"/>
        <v>11</v>
      </c>
      <c r="CW359" s="172">
        <f t="shared" si="394"/>
        <v>0</v>
      </c>
      <c r="CX359" s="24">
        <f t="shared" si="395"/>
        <v>4</v>
      </c>
      <c r="CY359" s="267">
        <f t="shared" si="396"/>
        <v>7</v>
      </c>
      <c r="CZ359" s="268">
        <f t="shared" si="397"/>
        <v>6</v>
      </c>
      <c r="DA359" s="267">
        <f t="shared" si="398"/>
        <v>0</v>
      </c>
      <c r="DB359" s="268">
        <f t="shared" si="399"/>
        <v>2</v>
      </c>
      <c r="DC359" s="173">
        <f t="shared" si="400"/>
        <v>12</v>
      </c>
      <c r="DD359" s="26">
        <f t="shared" si="401"/>
        <v>2</v>
      </c>
      <c r="DE359" s="173">
        <f t="shared" si="402"/>
        <v>0</v>
      </c>
      <c r="DF359" s="26">
        <f t="shared" si="403"/>
        <v>5</v>
      </c>
      <c r="DG359" s="326">
        <f t="shared" si="404"/>
        <v>15</v>
      </c>
      <c r="DH359" s="327">
        <f t="shared" si="405"/>
        <v>10</v>
      </c>
      <c r="DI359" s="172">
        <f t="shared" si="406"/>
        <v>4</v>
      </c>
      <c r="DJ359" s="24">
        <f t="shared" si="407"/>
        <v>0</v>
      </c>
      <c r="DK359" s="172"/>
      <c r="DL359" s="19">
        <f t="shared" si="408"/>
        <v>156</v>
      </c>
      <c r="DM359" s="19">
        <f t="shared" si="409"/>
        <v>27</v>
      </c>
      <c r="DN359" s="174">
        <f t="shared" si="410"/>
        <v>4</v>
      </c>
      <c r="DO359" s="278">
        <f t="shared" si="411"/>
        <v>118</v>
      </c>
      <c r="DP359" s="278">
        <f t="shared" si="412"/>
        <v>2</v>
      </c>
      <c r="DQ359" s="20">
        <f t="shared" si="413"/>
        <v>194</v>
      </c>
      <c r="DR359" s="20">
        <f t="shared" si="414"/>
        <v>5</v>
      </c>
      <c r="DS359" s="337">
        <f t="shared" si="415"/>
        <v>250</v>
      </c>
      <c r="DT359" s="174">
        <f t="shared" si="416"/>
        <v>64</v>
      </c>
      <c r="DU359" s="172">
        <f t="shared" si="417"/>
        <v>250</v>
      </c>
    </row>
    <row r="360" spans="1:125">
      <c r="A360" s="408" t="s">
        <v>974</v>
      </c>
      <c r="B360" s="408" t="s">
        <v>975</v>
      </c>
      <c r="C360" s="154">
        <f t="shared" si="364"/>
        <v>17</v>
      </c>
      <c r="D360" s="167">
        <f t="shared" si="365"/>
        <v>68</v>
      </c>
      <c r="E360" s="166" t="str">
        <f t="shared" si="366"/>
        <v>9C</v>
      </c>
      <c r="F360" s="367" t="str">
        <f t="shared" si="367"/>
        <v>1B</v>
      </c>
      <c r="G360" s="367" t="str">
        <f t="shared" si="368"/>
        <v>04</v>
      </c>
      <c r="H360" s="367" t="str">
        <f t="shared" si="369"/>
        <v>A4</v>
      </c>
      <c r="I360" s="367" t="str">
        <f t="shared" si="370"/>
        <v>02</v>
      </c>
      <c r="J360" s="367" t="str">
        <f t="shared" si="371"/>
        <v>BD</v>
      </c>
      <c r="K360" s="367" t="str">
        <f t="shared" si="372"/>
        <v>05</v>
      </c>
      <c r="L360" s="367" t="str">
        <f t="shared" si="373"/>
        <v>23</v>
      </c>
      <c r="M360" s="367" t="str">
        <f t="shared" si="374"/>
        <v>4</v>
      </c>
      <c r="N360" s="367" t="str">
        <f t="shared" si="375"/>
        <v/>
      </c>
      <c r="O360" s="156" t="str">
        <f t="shared" si="376"/>
        <v/>
      </c>
      <c r="P360" s="157" t="str">
        <f t="shared" si="420"/>
        <v>1</v>
      </c>
      <c r="Q360" s="158" t="str">
        <f t="shared" si="420"/>
        <v>0</v>
      </c>
      <c r="R360" s="158" t="str">
        <f t="shared" si="420"/>
        <v>0</v>
      </c>
      <c r="S360" s="159" t="str">
        <f t="shared" si="420"/>
        <v>1</v>
      </c>
      <c r="T360" s="158" t="str">
        <f t="shared" si="420"/>
        <v>1</v>
      </c>
      <c r="U360" s="158" t="str">
        <f t="shared" si="420"/>
        <v>1</v>
      </c>
      <c r="V360" s="158" t="str">
        <f t="shared" si="420"/>
        <v>0</v>
      </c>
      <c r="W360" s="159" t="str">
        <f t="shared" si="420"/>
        <v>0</v>
      </c>
      <c r="X360" s="158" t="str">
        <f t="shared" si="421"/>
        <v>0</v>
      </c>
      <c r="Y360" s="158" t="str">
        <f t="shared" si="421"/>
        <v>0</v>
      </c>
      <c r="Z360" s="158" t="str">
        <f t="shared" si="421"/>
        <v>0</v>
      </c>
      <c r="AA360" s="159" t="str">
        <f t="shared" si="421"/>
        <v>1</v>
      </c>
      <c r="AB360" s="161" t="str">
        <f t="shared" si="421"/>
        <v>1</v>
      </c>
      <c r="AC360" s="161" t="str">
        <f t="shared" si="421"/>
        <v>0</v>
      </c>
      <c r="AD360" s="158" t="str">
        <f t="shared" si="421"/>
        <v>1</v>
      </c>
      <c r="AE360" s="159" t="str">
        <f t="shared" si="421"/>
        <v>1</v>
      </c>
      <c r="AF360" s="367" t="str">
        <f t="shared" si="422"/>
        <v>0</v>
      </c>
      <c r="AG360" s="162" t="str">
        <f t="shared" si="422"/>
        <v>0</v>
      </c>
      <c r="AH360" s="163" t="str">
        <f t="shared" si="422"/>
        <v>0</v>
      </c>
      <c r="AI360" s="165" t="str">
        <f t="shared" si="422"/>
        <v>0</v>
      </c>
      <c r="AJ360" s="164" t="str">
        <f t="shared" si="422"/>
        <v>0</v>
      </c>
      <c r="AK360" s="164" t="str">
        <f t="shared" si="422"/>
        <v>1</v>
      </c>
      <c r="AL360" s="289" t="str">
        <f t="shared" si="422"/>
        <v>0</v>
      </c>
      <c r="AM360" s="165" t="str">
        <f t="shared" si="422"/>
        <v>0</v>
      </c>
      <c r="AN360" s="230" t="str">
        <f t="shared" si="423"/>
        <v>1</v>
      </c>
      <c r="AO360" s="230" t="str">
        <f t="shared" si="423"/>
        <v>0</v>
      </c>
      <c r="AP360" s="230" t="str">
        <f t="shared" si="423"/>
        <v>1</v>
      </c>
      <c r="AQ360" s="231" t="str">
        <f t="shared" si="423"/>
        <v>0</v>
      </c>
      <c r="AR360" s="230" t="str">
        <f t="shared" si="423"/>
        <v>0</v>
      </c>
      <c r="AS360" s="230" t="str">
        <f t="shared" si="423"/>
        <v>1</v>
      </c>
      <c r="AT360" s="230" t="str">
        <f t="shared" si="423"/>
        <v>0</v>
      </c>
      <c r="AU360" s="231" t="str">
        <f t="shared" si="423"/>
        <v>0</v>
      </c>
      <c r="AV360" s="230" t="str">
        <f t="shared" si="424"/>
        <v>0</v>
      </c>
      <c r="AW360" s="232" t="str">
        <f t="shared" si="424"/>
        <v>0</v>
      </c>
      <c r="AX360" s="232" t="str">
        <f t="shared" si="424"/>
        <v>0</v>
      </c>
      <c r="AY360" s="233" t="str">
        <f t="shared" si="424"/>
        <v>0</v>
      </c>
      <c r="AZ360" s="232" t="str">
        <f t="shared" si="424"/>
        <v>0</v>
      </c>
      <c r="BA360" s="232" t="str">
        <f t="shared" si="424"/>
        <v>0</v>
      </c>
      <c r="BB360" s="232" t="str">
        <f t="shared" si="424"/>
        <v>1</v>
      </c>
      <c r="BC360" s="233" t="str">
        <f t="shared" si="424"/>
        <v>0</v>
      </c>
      <c r="BD360" s="168" t="str">
        <f t="shared" si="425"/>
        <v>1</v>
      </c>
      <c r="BE360" s="168" t="str">
        <f t="shared" si="425"/>
        <v>0</v>
      </c>
      <c r="BF360" s="168" t="str">
        <f t="shared" si="425"/>
        <v>1</v>
      </c>
      <c r="BG360" s="169" t="str">
        <f t="shared" si="425"/>
        <v>1</v>
      </c>
      <c r="BH360" s="168" t="str">
        <f t="shared" si="425"/>
        <v>1</v>
      </c>
      <c r="BI360" s="168" t="str">
        <f t="shared" si="425"/>
        <v>1</v>
      </c>
      <c r="BJ360" s="168" t="str">
        <f t="shared" si="425"/>
        <v>0</v>
      </c>
      <c r="BK360" s="169" t="str">
        <f t="shared" si="425"/>
        <v>1</v>
      </c>
      <c r="BL360" s="168" t="str">
        <f t="shared" si="426"/>
        <v>0</v>
      </c>
      <c r="BM360" s="168" t="str">
        <f t="shared" si="426"/>
        <v>0</v>
      </c>
      <c r="BN360" s="168" t="str">
        <f t="shared" si="426"/>
        <v>0</v>
      </c>
      <c r="BO360" s="169" t="str">
        <f t="shared" si="426"/>
        <v>0</v>
      </c>
      <c r="BP360" s="168" t="str">
        <f t="shared" si="426"/>
        <v>0</v>
      </c>
      <c r="BQ360" s="168" t="str">
        <f t="shared" si="426"/>
        <v>1</v>
      </c>
      <c r="BR360" s="168" t="str">
        <f t="shared" si="426"/>
        <v>0</v>
      </c>
      <c r="BS360" s="169" t="str">
        <f t="shared" si="426"/>
        <v>1</v>
      </c>
      <c r="BT360" s="302" t="str">
        <f t="shared" si="427"/>
        <v>0</v>
      </c>
      <c r="BU360" s="302" t="str">
        <f t="shared" si="427"/>
        <v>0</v>
      </c>
      <c r="BV360" s="302" t="str">
        <f t="shared" si="427"/>
        <v>1</v>
      </c>
      <c r="BW360" s="303" t="str">
        <f t="shared" si="427"/>
        <v>0</v>
      </c>
      <c r="BX360" s="302" t="str">
        <f t="shared" si="427"/>
        <v>0</v>
      </c>
      <c r="BY360" s="302" t="str">
        <f t="shared" si="427"/>
        <v>0</v>
      </c>
      <c r="BZ360" s="302" t="str">
        <f t="shared" si="427"/>
        <v>1</v>
      </c>
      <c r="CA360" s="303" t="str">
        <f t="shared" si="427"/>
        <v>1</v>
      </c>
      <c r="CB360" s="164" t="str">
        <f t="shared" si="428"/>
        <v>0</v>
      </c>
      <c r="CC360" s="289" t="str">
        <f t="shared" si="428"/>
        <v>1</v>
      </c>
      <c r="CD360" s="340" t="str">
        <f t="shared" si="428"/>
        <v>0</v>
      </c>
      <c r="CE360" s="341" t="str">
        <f t="shared" si="428"/>
        <v>0</v>
      </c>
      <c r="CF360" s="340" t="str">
        <f t="shared" si="428"/>
        <v>0</v>
      </c>
      <c r="CG360" s="340" t="str">
        <f t="shared" si="428"/>
        <v>0</v>
      </c>
      <c r="CH360" s="340" t="str">
        <f t="shared" si="428"/>
        <v>0</v>
      </c>
      <c r="CI360" s="341" t="str">
        <f t="shared" si="428"/>
        <v>0</v>
      </c>
      <c r="CL360" s="32" t="str">
        <f t="shared" si="418"/>
        <v>9C1B</v>
      </c>
      <c r="CM360" s="285">
        <f t="shared" si="386"/>
        <v>676</v>
      </c>
      <c r="CN360" s="285">
        <f t="shared" si="387"/>
        <v>686</v>
      </c>
      <c r="CO360" s="142">
        <f t="shared" si="388"/>
        <v>56.9</v>
      </c>
      <c r="CP360" s="142">
        <f t="shared" si="389"/>
        <v>13.833333333333334</v>
      </c>
      <c r="CQ360" s="154">
        <f t="shared" si="419"/>
        <v>2</v>
      </c>
      <c r="CS360" s="170">
        <f t="shared" si="390"/>
        <v>9</v>
      </c>
      <c r="CT360" s="23">
        <f t="shared" si="391"/>
        <v>12</v>
      </c>
      <c r="CU360" s="171">
        <f t="shared" si="392"/>
        <v>1</v>
      </c>
      <c r="CV360" s="23">
        <f t="shared" si="393"/>
        <v>11</v>
      </c>
      <c r="CW360" s="172">
        <f t="shared" si="394"/>
        <v>0</v>
      </c>
      <c r="CX360" s="24">
        <f t="shared" si="395"/>
        <v>4</v>
      </c>
      <c r="CY360" s="267">
        <f t="shared" si="396"/>
        <v>10</v>
      </c>
      <c r="CZ360" s="268">
        <f t="shared" si="397"/>
        <v>4</v>
      </c>
      <c r="DA360" s="267">
        <f t="shared" si="398"/>
        <v>0</v>
      </c>
      <c r="DB360" s="268">
        <f t="shared" si="399"/>
        <v>2</v>
      </c>
      <c r="DC360" s="173">
        <f t="shared" si="400"/>
        <v>11</v>
      </c>
      <c r="DD360" s="26">
        <f t="shared" si="401"/>
        <v>13</v>
      </c>
      <c r="DE360" s="173">
        <f t="shared" si="402"/>
        <v>0</v>
      </c>
      <c r="DF360" s="26">
        <f t="shared" si="403"/>
        <v>5</v>
      </c>
      <c r="DG360" s="326">
        <f t="shared" si="404"/>
        <v>2</v>
      </c>
      <c r="DH360" s="327">
        <f t="shared" si="405"/>
        <v>3</v>
      </c>
      <c r="DI360" s="172">
        <f t="shared" si="406"/>
        <v>4</v>
      </c>
      <c r="DJ360" s="24">
        <f t="shared" si="407"/>
        <v>0</v>
      </c>
      <c r="DK360" s="172"/>
      <c r="DL360" s="19">
        <f t="shared" si="408"/>
        <v>156</v>
      </c>
      <c r="DM360" s="19">
        <f t="shared" si="409"/>
        <v>27</v>
      </c>
      <c r="DN360" s="174">
        <f t="shared" si="410"/>
        <v>4</v>
      </c>
      <c r="DO360" s="278">
        <f t="shared" si="411"/>
        <v>164</v>
      </c>
      <c r="DP360" s="278">
        <f t="shared" si="412"/>
        <v>2</v>
      </c>
      <c r="DQ360" s="20">
        <f t="shared" si="413"/>
        <v>189</v>
      </c>
      <c r="DR360" s="20">
        <f t="shared" si="414"/>
        <v>5</v>
      </c>
      <c r="DS360" s="337">
        <f t="shared" si="415"/>
        <v>35</v>
      </c>
      <c r="DT360" s="174">
        <f t="shared" si="416"/>
        <v>64</v>
      </c>
      <c r="DU360" s="172">
        <f t="shared" si="417"/>
        <v>35</v>
      </c>
    </row>
    <row r="361" spans="1:125">
      <c r="A361" s="408" t="s">
        <v>976</v>
      </c>
      <c r="B361" s="408" t="s">
        <v>977</v>
      </c>
      <c r="C361" s="154">
        <f t="shared" si="364"/>
        <v>17</v>
      </c>
      <c r="D361" s="167">
        <f t="shared" si="365"/>
        <v>68</v>
      </c>
      <c r="E361" s="166" t="str">
        <f t="shared" si="366"/>
        <v>9C</v>
      </c>
      <c r="F361" s="367" t="str">
        <f t="shared" si="367"/>
        <v>1B</v>
      </c>
      <c r="G361" s="367" t="str">
        <f t="shared" si="368"/>
        <v>06</v>
      </c>
      <c r="H361" s="367" t="str">
        <f t="shared" si="369"/>
        <v>A9</v>
      </c>
      <c r="I361" s="367" t="str">
        <f t="shared" si="370"/>
        <v>02</v>
      </c>
      <c r="J361" s="367" t="str">
        <f t="shared" si="371"/>
        <v>BD</v>
      </c>
      <c r="K361" s="367" t="str">
        <f t="shared" si="372"/>
        <v>05</v>
      </c>
      <c r="L361" s="367" t="str">
        <f t="shared" si="373"/>
        <v>2A</v>
      </c>
      <c r="M361" s="367" t="str">
        <f t="shared" si="374"/>
        <v>4</v>
      </c>
      <c r="N361" s="367" t="str">
        <f t="shared" si="375"/>
        <v/>
      </c>
      <c r="O361" s="156" t="str">
        <f t="shared" si="376"/>
        <v/>
      </c>
      <c r="P361" s="157" t="str">
        <f t="shared" si="420"/>
        <v>1</v>
      </c>
      <c r="Q361" s="158" t="str">
        <f t="shared" si="420"/>
        <v>0</v>
      </c>
      <c r="R361" s="158" t="str">
        <f t="shared" si="420"/>
        <v>0</v>
      </c>
      <c r="S361" s="159" t="str">
        <f t="shared" si="420"/>
        <v>1</v>
      </c>
      <c r="T361" s="158" t="str">
        <f t="shared" si="420"/>
        <v>1</v>
      </c>
      <c r="U361" s="158" t="str">
        <f t="shared" si="420"/>
        <v>1</v>
      </c>
      <c r="V361" s="158" t="str">
        <f t="shared" si="420"/>
        <v>0</v>
      </c>
      <c r="W361" s="159" t="str">
        <f t="shared" si="420"/>
        <v>0</v>
      </c>
      <c r="X361" s="158" t="str">
        <f t="shared" si="421"/>
        <v>0</v>
      </c>
      <c r="Y361" s="158" t="str">
        <f t="shared" si="421"/>
        <v>0</v>
      </c>
      <c r="Z361" s="158" t="str">
        <f t="shared" si="421"/>
        <v>0</v>
      </c>
      <c r="AA361" s="159" t="str">
        <f t="shared" si="421"/>
        <v>1</v>
      </c>
      <c r="AB361" s="161" t="str">
        <f t="shared" si="421"/>
        <v>1</v>
      </c>
      <c r="AC361" s="161" t="str">
        <f t="shared" si="421"/>
        <v>0</v>
      </c>
      <c r="AD361" s="158" t="str">
        <f t="shared" si="421"/>
        <v>1</v>
      </c>
      <c r="AE361" s="159" t="str">
        <f t="shared" si="421"/>
        <v>1</v>
      </c>
      <c r="AF361" s="367" t="str">
        <f t="shared" si="422"/>
        <v>0</v>
      </c>
      <c r="AG361" s="162" t="str">
        <f t="shared" si="422"/>
        <v>0</v>
      </c>
      <c r="AH361" s="163" t="str">
        <f t="shared" si="422"/>
        <v>0</v>
      </c>
      <c r="AI361" s="165" t="str">
        <f t="shared" si="422"/>
        <v>0</v>
      </c>
      <c r="AJ361" s="164" t="str">
        <f t="shared" si="422"/>
        <v>0</v>
      </c>
      <c r="AK361" s="164" t="str">
        <f t="shared" si="422"/>
        <v>1</v>
      </c>
      <c r="AL361" s="289" t="str">
        <f t="shared" si="422"/>
        <v>1</v>
      </c>
      <c r="AM361" s="165" t="str">
        <f t="shared" si="422"/>
        <v>0</v>
      </c>
      <c r="AN361" s="230" t="str">
        <f t="shared" si="423"/>
        <v>1</v>
      </c>
      <c r="AO361" s="230" t="str">
        <f t="shared" si="423"/>
        <v>0</v>
      </c>
      <c r="AP361" s="230" t="str">
        <f t="shared" si="423"/>
        <v>1</v>
      </c>
      <c r="AQ361" s="231" t="str">
        <f t="shared" si="423"/>
        <v>0</v>
      </c>
      <c r="AR361" s="230" t="str">
        <f t="shared" si="423"/>
        <v>1</v>
      </c>
      <c r="AS361" s="230" t="str">
        <f t="shared" si="423"/>
        <v>0</v>
      </c>
      <c r="AT361" s="230" t="str">
        <f t="shared" si="423"/>
        <v>0</v>
      </c>
      <c r="AU361" s="231" t="str">
        <f t="shared" si="423"/>
        <v>1</v>
      </c>
      <c r="AV361" s="230" t="str">
        <f t="shared" si="424"/>
        <v>0</v>
      </c>
      <c r="AW361" s="232" t="str">
        <f t="shared" si="424"/>
        <v>0</v>
      </c>
      <c r="AX361" s="232" t="str">
        <f t="shared" si="424"/>
        <v>0</v>
      </c>
      <c r="AY361" s="233" t="str">
        <f t="shared" si="424"/>
        <v>0</v>
      </c>
      <c r="AZ361" s="232" t="str">
        <f t="shared" si="424"/>
        <v>0</v>
      </c>
      <c r="BA361" s="232" t="str">
        <f t="shared" si="424"/>
        <v>0</v>
      </c>
      <c r="BB361" s="232" t="str">
        <f t="shared" si="424"/>
        <v>1</v>
      </c>
      <c r="BC361" s="233" t="str">
        <f t="shared" si="424"/>
        <v>0</v>
      </c>
      <c r="BD361" s="168" t="str">
        <f t="shared" si="425"/>
        <v>1</v>
      </c>
      <c r="BE361" s="168" t="str">
        <f t="shared" si="425"/>
        <v>0</v>
      </c>
      <c r="BF361" s="168" t="str">
        <f t="shared" si="425"/>
        <v>1</v>
      </c>
      <c r="BG361" s="169" t="str">
        <f t="shared" si="425"/>
        <v>1</v>
      </c>
      <c r="BH361" s="168" t="str">
        <f t="shared" si="425"/>
        <v>1</v>
      </c>
      <c r="BI361" s="168" t="str">
        <f t="shared" si="425"/>
        <v>1</v>
      </c>
      <c r="BJ361" s="168" t="str">
        <f t="shared" si="425"/>
        <v>0</v>
      </c>
      <c r="BK361" s="169" t="str">
        <f t="shared" si="425"/>
        <v>1</v>
      </c>
      <c r="BL361" s="168" t="str">
        <f t="shared" si="426"/>
        <v>0</v>
      </c>
      <c r="BM361" s="168" t="str">
        <f t="shared" si="426"/>
        <v>0</v>
      </c>
      <c r="BN361" s="168" t="str">
        <f t="shared" si="426"/>
        <v>0</v>
      </c>
      <c r="BO361" s="169" t="str">
        <f t="shared" si="426"/>
        <v>0</v>
      </c>
      <c r="BP361" s="168" t="str">
        <f t="shared" si="426"/>
        <v>0</v>
      </c>
      <c r="BQ361" s="168" t="str">
        <f t="shared" si="426"/>
        <v>1</v>
      </c>
      <c r="BR361" s="168" t="str">
        <f t="shared" si="426"/>
        <v>0</v>
      </c>
      <c r="BS361" s="169" t="str">
        <f t="shared" si="426"/>
        <v>1</v>
      </c>
      <c r="BT361" s="302" t="str">
        <f t="shared" si="427"/>
        <v>0</v>
      </c>
      <c r="BU361" s="302" t="str">
        <f t="shared" si="427"/>
        <v>0</v>
      </c>
      <c r="BV361" s="302" t="str">
        <f t="shared" si="427"/>
        <v>1</v>
      </c>
      <c r="BW361" s="303" t="str">
        <f t="shared" si="427"/>
        <v>0</v>
      </c>
      <c r="BX361" s="302" t="str">
        <f t="shared" si="427"/>
        <v>1</v>
      </c>
      <c r="BY361" s="302" t="str">
        <f t="shared" si="427"/>
        <v>0</v>
      </c>
      <c r="BZ361" s="302" t="str">
        <f t="shared" si="427"/>
        <v>1</v>
      </c>
      <c r="CA361" s="303" t="str">
        <f t="shared" si="427"/>
        <v>0</v>
      </c>
      <c r="CB361" s="164" t="str">
        <f t="shared" si="428"/>
        <v>0</v>
      </c>
      <c r="CC361" s="289" t="str">
        <f t="shared" si="428"/>
        <v>1</v>
      </c>
      <c r="CD361" s="340" t="str">
        <f t="shared" si="428"/>
        <v>0</v>
      </c>
      <c r="CE361" s="341" t="str">
        <f t="shared" si="428"/>
        <v>0</v>
      </c>
      <c r="CF361" s="340" t="str">
        <f t="shared" si="428"/>
        <v>0</v>
      </c>
      <c r="CG361" s="340" t="str">
        <f t="shared" si="428"/>
        <v>0</v>
      </c>
      <c r="CH361" s="340" t="str">
        <f t="shared" si="428"/>
        <v>0</v>
      </c>
      <c r="CI361" s="341" t="str">
        <f t="shared" si="428"/>
        <v>0</v>
      </c>
      <c r="CL361" s="32" t="str">
        <f t="shared" si="418"/>
        <v>9C1B</v>
      </c>
      <c r="CM361" s="285">
        <f t="shared" si="386"/>
        <v>681</v>
      </c>
      <c r="CN361" s="285">
        <f t="shared" si="387"/>
        <v>691</v>
      </c>
      <c r="CO361" s="142">
        <f t="shared" si="388"/>
        <v>56.9</v>
      </c>
      <c r="CP361" s="142">
        <f t="shared" si="389"/>
        <v>13.833333333333334</v>
      </c>
      <c r="CQ361" s="154">
        <f t="shared" si="419"/>
        <v>3</v>
      </c>
      <c r="CS361" s="170">
        <f t="shared" si="390"/>
        <v>9</v>
      </c>
      <c r="CT361" s="23">
        <f t="shared" si="391"/>
        <v>12</v>
      </c>
      <c r="CU361" s="171">
        <f t="shared" si="392"/>
        <v>1</v>
      </c>
      <c r="CV361" s="23">
        <f t="shared" si="393"/>
        <v>11</v>
      </c>
      <c r="CW361" s="172">
        <f t="shared" si="394"/>
        <v>0</v>
      </c>
      <c r="CX361" s="24">
        <f t="shared" si="395"/>
        <v>6</v>
      </c>
      <c r="CY361" s="267">
        <f t="shared" si="396"/>
        <v>10</v>
      </c>
      <c r="CZ361" s="268">
        <f t="shared" si="397"/>
        <v>9</v>
      </c>
      <c r="DA361" s="267">
        <f t="shared" si="398"/>
        <v>0</v>
      </c>
      <c r="DB361" s="268">
        <f t="shared" si="399"/>
        <v>2</v>
      </c>
      <c r="DC361" s="173">
        <f t="shared" si="400"/>
        <v>11</v>
      </c>
      <c r="DD361" s="26">
        <f t="shared" si="401"/>
        <v>13</v>
      </c>
      <c r="DE361" s="173">
        <f t="shared" si="402"/>
        <v>0</v>
      </c>
      <c r="DF361" s="26">
        <f t="shared" si="403"/>
        <v>5</v>
      </c>
      <c r="DG361" s="326">
        <f t="shared" si="404"/>
        <v>2</v>
      </c>
      <c r="DH361" s="327">
        <f t="shared" si="405"/>
        <v>10</v>
      </c>
      <c r="DI361" s="172">
        <f t="shared" si="406"/>
        <v>4</v>
      </c>
      <c r="DJ361" s="24">
        <f t="shared" si="407"/>
        <v>0</v>
      </c>
      <c r="DK361" s="172"/>
      <c r="DL361" s="19">
        <f t="shared" si="408"/>
        <v>156</v>
      </c>
      <c r="DM361" s="19">
        <f t="shared" si="409"/>
        <v>27</v>
      </c>
      <c r="DN361" s="174">
        <f t="shared" si="410"/>
        <v>6</v>
      </c>
      <c r="DO361" s="278">
        <f t="shared" si="411"/>
        <v>169</v>
      </c>
      <c r="DP361" s="278">
        <f t="shared" si="412"/>
        <v>2</v>
      </c>
      <c r="DQ361" s="20">
        <f t="shared" si="413"/>
        <v>189</v>
      </c>
      <c r="DR361" s="20">
        <f t="shared" si="414"/>
        <v>5</v>
      </c>
      <c r="DS361" s="337">
        <f t="shared" si="415"/>
        <v>42</v>
      </c>
      <c r="DT361" s="174">
        <f t="shared" si="416"/>
        <v>64</v>
      </c>
      <c r="DU361" s="172">
        <f t="shared" si="417"/>
        <v>42</v>
      </c>
    </row>
    <row r="362" spans="1:125">
      <c r="A362" s="408" t="s">
        <v>978</v>
      </c>
      <c r="B362" s="408" t="s">
        <v>979</v>
      </c>
      <c r="C362" s="154">
        <f t="shared" si="364"/>
        <v>17</v>
      </c>
      <c r="D362" s="167">
        <f t="shared" si="365"/>
        <v>68</v>
      </c>
      <c r="E362" s="166" t="str">
        <f t="shared" si="366"/>
        <v>9C</v>
      </c>
      <c r="F362" s="367" t="str">
        <f t="shared" si="367"/>
        <v>1B</v>
      </c>
      <c r="G362" s="367" t="str">
        <f t="shared" si="368"/>
        <v>0A</v>
      </c>
      <c r="H362" s="367" t="str">
        <f t="shared" si="369"/>
        <v>B4</v>
      </c>
      <c r="I362" s="367" t="str">
        <f t="shared" si="370"/>
        <v>02</v>
      </c>
      <c r="J362" s="367" t="str">
        <f t="shared" si="371"/>
        <v>BC</v>
      </c>
      <c r="K362" s="367" t="str">
        <f t="shared" si="372"/>
        <v>05</v>
      </c>
      <c r="L362" s="367" t="str">
        <f t="shared" si="373"/>
        <v>38</v>
      </c>
      <c r="M362" s="367" t="str">
        <f t="shared" si="374"/>
        <v>4</v>
      </c>
      <c r="N362" s="367" t="str">
        <f t="shared" si="375"/>
        <v/>
      </c>
      <c r="O362" s="156" t="str">
        <f t="shared" si="376"/>
        <v/>
      </c>
      <c r="P362" s="157" t="str">
        <f t="shared" si="420"/>
        <v>1</v>
      </c>
      <c r="Q362" s="158" t="str">
        <f t="shared" si="420"/>
        <v>0</v>
      </c>
      <c r="R362" s="158" t="str">
        <f t="shared" si="420"/>
        <v>0</v>
      </c>
      <c r="S362" s="159" t="str">
        <f t="shared" si="420"/>
        <v>1</v>
      </c>
      <c r="T362" s="158" t="str">
        <f t="shared" si="420"/>
        <v>1</v>
      </c>
      <c r="U362" s="158" t="str">
        <f t="shared" si="420"/>
        <v>1</v>
      </c>
      <c r="V362" s="158" t="str">
        <f t="shared" si="420"/>
        <v>0</v>
      </c>
      <c r="W362" s="159" t="str">
        <f t="shared" si="420"/>
        <v>0</v>
      </c>
      <c r="X362" s="158" t="str">
        <f t="shared" si="421"/>
        <v>0</v>
      </c>
      <c r="Y362" s="158" t="str">
        <f t="shared" si="421"/>
        <v>0</v>
      </c>
      <c r="Z362" s="158" t="str">
        <f t="shared" si="421"/>
        <v>0</v>
      </c>
      <c r="AA362" s="159" t="str">
        <f t="shared" si="421"/>
        <v>1</v>
      </c>
      <c r="AB362" s="161" t="str">
        <f t="shared" si="421"/>
        <v>1</v>
      </c>
      <c r="AC362" s="161" t="str">
        <f t="shared" si="421"/>
        <v>0</v>
      </c>
      <c r="AD362" s="158" t="str">
        <f t="shared" si="421"/>
        <v>1</v>
      </c>
      <c r="AE362" s="159" t="str">
        <f t="shared" si="421"/>
        <v>1</v>
      </c>
      <c r="AF362" s="367" t="str">
        <f t="shared" si="422"/>
        <v>0</v>
      </c>
      <c r="AG362" s="162" t="str">
        <f t="shared" si="422"/>
        <v>0</v>
      </c>
      <c r="AH362" s="163" t="str">
        <f t="shared" si="422"/>
        <v>0</v>
      </c>
      <c r="AI362" s="165" t="str">
        <f t="shared" si="422"/>
        <v>0</v>
      </c>
      <c r="AJ362" s="164" t="str">
        <f t="shared" si="422"/>
        <v>1</v>
      </c>
      <c r="AK362" s="164" t="str">
        <f t="shared" si="422"/>
        <v>0</v>
      </c>
      <c r="AL362" s="289" t="str">
        <f t="shared" si="422"/>
        <v>1</v>
      </c>
      <c r="AM362" s="165" t="str">
        <f t="shared" si="422"/>
        <v>0</v>
      </c>
      <c r="AN362" s="230" t="str">
        <f t="shared" si="423"/>
        <v>1</v>
      </c>
      <c r="AO362" s="230" t="str">
        <f t="shared" si="423"/>
        <v>0</v>
      </c>
      <c r="AP362" s="230" t="str">
        <f t="shared" si="423"/>
        <v>1</v>
      </c>
      <c r="AQ362" s="231" t="str">
        <f t="shared" si="423"/>
        <v>1</v>
      </c>
      <c r="AR362" s="230" t="str">
        <f t="shared" si="423"/>
        <v>0</v>
      </c>
      <c r="AS362" s="230" t="str">
        <f t="shared" si="423"/>
        <v>1</v>
      </c>
      <c r="AT362" s="230" t="str">
        <f t="shared" si="423"/>
        <v>0</v>
      </c>
      <c r="AU362" s="231" t="str">
        <f t="shared" si="423"/>
        <v>0</v>
      </c>
      <c r="AV362" s="230" t="str">
        <f t="shared" si="424"/>
        <v>0</v>
      </c>
      <c r="AW362" s="232" t="str">
        <f t="shared" si="424"/>
        <v>0</v>
      </c>
      <c r="AX362" s="232" t="str">
        <f t="shared" si="424"/>
        <v>0</v>
      </c>
      <c r="AY362" s="233" t="str">
        <f t="shared" si="424"/>
        <v>0</v>
      </c>
      <c r="AZ362" s="232" t="str">
        <f t="shared" si="424"/>
        <v>0</v>
      </c>
      <c r="BA362" s="232" t="str">
        <f t="shared" si="424"/>
        <v>0</v>
      </c>
      <c r="BB362" s="232" t="str">
        <f t="shared" si="424"/>
        <v>1</v>
      </c>
      <c r="BC362" s="233" t="str">
        <f t="shared" si="424"/>
        <v>0</v>
      </c>
      <c r="BD362" s="168" t="str">
        <f t="shared" si="425"/>
        <v>1</v>
      </c>
      <c r="BE362" s="168" t="str">
        <f t="shared" si="425"/>
        <v>0</v>
      </c>
      <c r="BF362" s="168" t="str">
        <f t="shared" si="425"/>
        <v>1</v>
      </c>
      <c r="BG362" s="169" t="str">
        <f t="shared" si="425"/>
        <v>1</v>
      </c>
      <c r="BH362" s="168" t="str">
        <f t="shared" si="425"/>
        <v>1</v>
      </c>
      <c r="BI362" s="168" t="str">
        <f t="shared" si="425"/>
        <v>1</v>
      </c>
      <c r="BJ362" s="168" t="str">
        <f t="shared" si="425"/>
        <v>0</v>
      </c>
      <c r="BK362" s="169" t="str">
        <f t="shared" si="425"/>
        <v>0</v>
      </c>
      <c r="BL362" s="168" t="str">
        <f t="shared" si="426"/>
        <v>0</v>
      </c>
      <c r="BM362" s="168" t="str">
        <f t="shared" si="426"/>
        <v>0</v>
      </c>
      <c r="BN362" s="168" t="str">
        <f t="shared" si="426"/>
        <v>0</v>
      </c>
      <c r="BO362" s="169" t="str">
        <f t="shared" si="426"/>
        <v>0</v>
      </c>
      <c r="BP362" s="168" t="str">
        <f t="shared" si="426"/>
        <v>0</v>
      </c>
      <c r="BQ362" s="168" t="str">
        <f t="shared" si="426"/>
        <v>1</v>
      </c>
      <c r="BR362" s="168" t="str">
        <f t="shared" si="426"/>
        <v>0</v>
      </c>
      <c r="BS362" s="169" t="str">
        <f t="shared" si="426"/>
        <v>1</v>
      </c>
      <c r="BT362" s="302" t="str">
        <f t="shared" si="427"/>
        <v>0</v>
      </c>
      <c r="BU362" s="302" t="str">
        <f t="shared" si="427"/>
        <v>0</v>
      </c>
      <c r="BV362" s="302" t="str">
        <f t="shared" si="427"/>
        <v>1</v>
      </c>
      <c r="BW362" s="303" t="str">
        <f t="shared" si="427"/>
        <v>1</v>
      </c>
      <c r="BX362" s="302" t="str">
        <f t="shared" si="427"/>
        <v>1</v>
      </c>
      <c r="BY362" s="302" t="str">
        <f t="shared" si="427"/>
        <v>0</v>
      </c>
      <c r="BZ362" s="302" t="str">
        <f t="shared" si="427"/>
        <v>0</v>
      </c>
      <c r="CA362" s="303" t="str">
        <f t="shared" si="427"/>
        <v>0</v>
      </c>
      <c r="CB362" s="164" t="str">
        <f t="shared" si="428"/>
        <v>0</v>
      </c>
      <c r="CC362" s="289" t="str">
        <f t="shared" si="428"/>
        <v>1</v>
      </c>
      <c r="CD362" s="340" t="str">
        <f t="shared" si="428"/>
        <v>0</v>
      </c>
      <c r="CE362" s="341" t="str">
        <f t="shared" si="428"/>
        <v>0</v>
      </c>
      <c r="CF362" s="340" t="str">
        <f t="shared" si="428"/>
        <v>0</v>
      </c>
      <c r="CG362" s="340" t="str">
        <f t="shared" si="428"/>
        <v>0</v>
      </c>
      <c r="CH362" s="340" t="str">
        <f t="shared" si="428"/>
        <v>0</v>
      </c>
      <c r="CI362" s="341" t="str">
        <f t="shared" si="428"/>
        <v>0</v>
      </c>
      <c r="CL362" s="32" t="str">
        <f t="shared" si="418"/>
        <v>9C1B</v>
      </c>
      <c r="CM362" s="285">
        <f t="shared" si="386"/>
        <v>692</v>
      </c>
      <c r="CN362" s="285">
        <f t="shared" si="387"/>
        <v>702</v>
      </c>
      <c r="CO362" s="142">
        <f t="shared" si="388"/>
        <v>56.8</v>
      </c>
      <c r="CP362" s="142">
        <f t="shared" si="389"/>
        <v>13.777777777777777</v>
      </c>
      <c r="CQ362" s="154">
        <f t="shared" si="419"/>
        <v>5</v>
      </c>
      <c r="CS362" s="170">
        <f t="shared" si="390"/>
        <v>9</v>
      </c>
      <c r="CT362" s="23">
        <f t="shared" si="391"/>
        <v>12</v>
      </c>
      <c r="CU362" s="171">
        <f t="shared" si="392"/>
        <v>1</v>
      </c>
      <c r="CV362" s="23">
        <f t="shared" si="393"/>
        <v>11</v>
      </c>
      <c r="CW362" s="172">
        <f t="shared" si="394"/>
        <v>0</v>
      </c>
      <c r="CX362" s="24">
        <f t="shared" si="395"/>
        <v>10</v>
      </c>
      <c r="CY362" s="267">
        <f t="shared" si="396"/>
        <v>11</v>
      </c>
      <c r="CZ362" s="268">
        <f t="shared" si="397"/>
        <v>4</v>
      </c>
      <c r="DA362" s="267">
        <f t="shared" si="398"/>
        <v>0</v>
      </c>
      <c r="DB362" s="268">
        <f t="shared" si="399"/>
        <v>2</v>
      </c>
      <c r="DC362" s="173">
        <f t="shared" si="400"/>
        <v>11</v>
      </c>
      <c r="DD362" s="26">
        <f t="shared" si="401"/>
        <v>12</v>
      </c>
      <c r="DE362" s="173">
        <f t="shared" si="402"/>
        <v>0</v>
      </c>
      <c r="DF362" s="26">
        <f t="shared" si="403"/>
        <v>5</v>
      </c>
      <c r="DG362" s="326">
        <f t="shared" si="404"/>
        <v>3</v>
      </c>
      <c r="DH362" s="327">
        <f t="shared" si="405"/>
        <v>8</v>
      </c>
      <c r="DI362" s="172">
        <f t="shared" si="406"/>
        <v>4</v>
      </c>
      <c r="DJ362" s="24">
        <f t="shared" si="407"/>
        <v>0</v>
      </c>
      <c r="DK362" s="172"/>
      <c r="DL362" s="19">
        <f t="shared" si="408"/>
        <v>156</v>
      </c>
      <c r="DM362" s="19">
        <f t="shared" si="409"/>
        <v>27</v>
      </c>
      <c r="DN362" s="174">
        <f t="shared" si="410"/>
        <v>10</v>
      </c>
      <c r="DO362" s="278">
        <f t="shared" si="411"/>
        <v>180</v>
      </c>
      <c r="DP362" s="278">
        <f t="shared" si="412"/>
        <v>2</v>
      </c>
      <c r="DQ362" s="20">
        <f t="shared" si="413"/>
        <v>188</v>
      </c>
      <c r="DR362" s="20">
        <f t="shared" si="414"/>
        <v>5</v>
      </c>
      <c r="DS362" s="337">
        <f t="shared" si="415"/>
        <v>56</v>
      </c>
      <c r="DT362" s="174">
        <f t="shared" si="416"/>
        <v>64</v>
      </c>
      <c r="DU362" s="172">
        <f t="shared" si="417"/>
        <v>56</v>
      </c>
    </row>
    <row r="363" spans="1:125">
      <c r="A363" s="408" t="s">
        <v>980</v>
      </c>
      <c r="B363" s="408" t="s">
        <v>981</v>
      </c>
      <c r="C363" s="154">
        <f t="shared" si="364"/>
        <v>17</v>
      </c>
      <c r="D363" s="167">
        <f t="shared" si="365"/>
        <v>68</v>
      </c>
      <c r="E363" s="166" t="str">
        <f t="shared" si="366"/>
        <v>9C</v>
      </c>
      <c r="F363" s="367" t="str">
        <f t="shared" si="367"/>
        <v>1B</v>
      </c>
      <c r="G363" s="367" t="str">
        <f t="shared" si="368"/>
        <v>0C</v>
      </c>
      <c r="H363" s="367" t="str">
        <f t="shared" si="369"/>
        <v>B9</v>
      </c>
      <c r="I363" s="367" t="str">
        <f t="shared" si="370"/>
        <v>02</v>
      </c>
      <c r="J363" s="367" t="str">
        <f t="shared" si="371"/>
        <v>BB</v>
      </c>
      <c r="K363" s="367" t="str">
        <f t="shared" si="372"/>
        <v>05</v>
      </c>
      <c r="L363" s="367" t="str">
        <f t="shared" si="373"/>
        <v>3E</v>
      </c>
      <c r="M363" s="367" t="str">
        <f t="shared" si="374"/>
        <v>4</v>
      </c>
      <c r="N363" s="367" t="str">
        <f t="shared" si="375"/>
        <v/>
      </c>
      <c r="O363" s="156" t="str">
        <f t="shared" si="376"/>
        <v/>
      </c>
      <c r="P363" s="157" t="str">
        <f t="shared" si="420"/>
        <v>1</v>
      </c>
      <c r="Q363" s="158" t="str">
        <f t="shared" si="420"/>
        <v>0</v>
      </c>
      <c r="R363" s="158" t="str">
        <f t="shared" si="420"/>
        <v>0</v>
      </c>
      <c r="S363" s="159" t="str">
        <f t="shared" si="420"/>
        <v>1</v>
      </c>
      <c r="T363" s="158" t="str">
        <f t="shared" si="420"/>
        <v>1</v>
      </c>
      <c r="U363" s="158" t="str">
        <f t="shared" si="420"/>
        <v>1</v>
      </c>
      <c r="V363" s="158" t="str">
        <f t="shared" si="420"/>
        <v>0</v>
      </c>
      <c r="W363" s="159" t="str">
        <f t="shared" si="420"/>
        <v>0</v>
      </c>
      <c r="X363" s="158" t="str">
        <f t="shared" si="421"/>
        <v>0</v>
      </c>
      <c r="Y363" s="158" t="str">
        <f t="shared" si="421"/>
        <v>0</v>
      </c>
      <c r="Z363" s="158" t="str">
        <f t="shared" si="421"/>
        <v>0</v>
      </c>
      <c r="AA363" s="159" t="str">
        <f t="shared" si="421"/>
        <v>1</v>
      </c>
      <c r="AB363" s="161" t="str">
        <f t="shared" si="421"/>
        <v>1</v>
      </c>
      <c r="AC363" s="161" t="str">
        <f t="shared" si="421"/>
        <v>0</v>
      </c>
      <c r="AD363" s="158" t="str">
        <f t="shared" si="421"/>
        <v>1</v>
      </c>
      <c r="AE363" s="159" t="str">
        <f t="shared" si="421"/>
        <v>1</v>
      </c>
      <c r="AF363" s="367" t="str">
        <f t="shared" si="422"/>
        <v>0</v>
      </c>
      <c r="AG363" s="162" t="str">
        <f t="shared" si="422"/>
        <v>0</v>
      </c>
      <c r="AH363" s="163" t="str">
        <f t="shared" si="422"/>
        <v>0</v>
      </c>
      <c r="AI363" s="165" t="str">
        <f t="shared" si="422"/>
        <v>0</v>
      </c>
      <c r="AJ363" s="164" t="str">
        <f t="shared" si="422"/>
        <v>1</v>
      </c>
      <c r="AK363" s="164" t="str">
        <f t="shared" si="422"/>
        <v>1</v>
      </c>
      <c r="AL363" s="289" t="str">
        <f t="shared" si="422"/>
        <v>0</v>
      </c>
      <c r="AM363" s="165" t="str">
        <f t="shared" si="422"/>
        <v>0</v>
      </c>
      <c r="AN363" s="230" t="str">
        <f t="shared" si="423"/>
        <v>1</v>
      </c>
      <c r="AO363" s="230" t="str">
        <f t="shared" si="423"/>
        <v>0</v>
      </c>
      <c r="AP363" s="230" t="str">
        <f t="shared" si="423"/>
        <v>1</v>
      </c>
      <c r="AQ363" s="231" t="str">
        <f t="shared" si="423"/>
        <v>1</v>
      </c>
      <c r="AR363" s="230" t="str">
        <f t="shared" si="423"/>
        <v>1</v>
      </c>
      <c r="AS363" s="230" t="str">
        <f t="shared" si="423"/>
        <v>0</v>
      </c>
      <c r="AT363" s="230" t="str">
        <f t="shared" si="423"/>
        <v>0</v>
      </c>
      <c r="AU363" s="231" t="str">
        <f t="shared" si="423"/>
        <v>1</v>
      </c>
      <c r="AV363" s="230" t="str">
        <f t="shared" si="424"/>
        <v>0</v>
      </c>
      <c r="AW363" s="232" t="str">
        <f t="shared" si="424"/>
        <v>0</v>
      </c>
      <c r="AX363" s="232" t="str">
        <f t="shared" si="424"/>
        <v>0</v>
      </c>
      <c r="AY363" s="233" t="str">
        <f t="shared" si="424"/>
        <v>0</v>
      </c>
      <c r="AZ363" s="232" t="str">
        <f t="shared" si="424"/>
        <v>0</v>
      </c>
      <c r="BA363" s="232" t="str">
        <f t="shared" si="424"/>
        <v>0</v>
      </c>
      <c r="BB363" s="232" t="str">
        <f t="shared" si="424"/>
        <v>1</v>
      </c>
      <c r="BC363" s="233" t="str">
        <f t="shared" si="424"/>
        <v>0</v>
      </c>
      <c r="BD363" s="168" t="str">
        <f t="shared" si="425"/>
        <v>1</v>
      </c>
      <c r="BE363" s="168" t="str">
        <f t="shared" si="425"/>
        <v>0</v>
      </c>
      <c r="BF363" s="168" t="str">
        <f t="shared" si="425"/>
        <v>1</v>
      </c>
      <c r="BG363" s="169" t="str">
        <f t="shared" si="425"/>
        <v>1</v>
      </c>
      <c r="BH363" s="168" t="str">
        <f t="shared" si="425"/>
        <v>1</v>
      </c>
      <c r="BI363" s="168" t="str">
        <f t="shared" si="425"/>
        <v>0</v>
      </c>
      <c r="BJ363" s="168" t="str">
        <f t="shared" si="425"/>
        <v>1</v>
      </c>
      <c r="BK363" s="169" t="str">
        <f t="shared" si="425"/>
        <v>1</v>
      </c>
      <c r="BL363" s="168" t="str">
        <f t="shared" si="426"/>
        <v>0</v>
      </c>
      <c r="BM363" s="168" t="str">
        <f t="shared" si="426"/>
        <v>0</v>
      </c>
      <c r="BN363" s="168" t="str">
        <f t="shared" si="426"/>
        <v>0</v>
      </c>
      <c r="BO363" s="169" t="str">
        <f t="shared" si="426"/>
        <v>0</v>
      </c>
      <c r="BP363" s="168" t="str">
        <f t="shared" si="426"/>
        <v>0</v>
      </c>
      <c r="BQ363" s="168" t="str">
        <f t="shared" si="426"/>
        <v>1</v>
      </c>
      <c r="BR363" s="168" t="str">
        <f t="shared" si="426"/>
        <v>0</v>
      </c>
      <c r="BS363" s="169" t="str">
        <f t="shared" si="426"/>
        <v>1</v>
      </c>
      <c r="BT363" s="302" t="str">
        <f t="shared" si="427"/>
        <v>0</v>
      </c>
      <c r="BU363" s="302" t="str">
        <f t="shared" si="427"/>
        <v>0</v>
      </c>
      <c r="BV363" s="302" t="str">
        <f t="shared" si="427"/>
        <v>1</v>
      </c>
      <c r="BW363" s="303" t="str">
        <f t="shared" si="427"/>
        <v>1</v>
      </c>
      <c r="BX363" s="302" t="str">
        <f t="shared" si="427"/>
        <v>1</v>
      </c>
      <c r="BY363" s="302" t="str">
        <f t="shared" si="427"/>
        <v>1</v>
      </c>
      <c r="BZ363" s="302" t="str">
        <f t="shared" si="427"/>
        <v>1</v>
      </c>
      <c r="CA363" s="303" t="str">
        <f t="shared" si="427"/>
        <v>0</v>
      </c>
      <c r="CB363" s="164" t="str">
        <f t="shared" si="428"/>
        <v>0</v>
      </c>
      <c r="CC363" s="289" t="str">
        <f t="shared" si="428"/>
        <v>1</v>
      </c>
      <c r="CD363" s="340" t="str">
        <f t="shared" si="428"/>
        <v>0</v>
      </c>
      <c r="CE363" s="341" t="str">
        <f t="shared" si="428"/>
        <v>0</v>
      </c>
      <c r="CF363" s="340" t="str">
        <f t="shared" si="428"/>
        <v>0</v>
      </c>
      <c r="CG363" s="340" t="str">
        <f t="shared" si="428"/>
        <v>0</v>
      </c>
      <c r="CH363" s="340" t="str">
        <f t="shared" si="428"/>
        <v>0</v>
      </c>
      <c r="CI363" s="341" t="str">
        <f t="shared" si="428"/>
        <v>0</v>
      </c>
      <c r="CL363" s="32" t="str">
        <f t="shared" si="418"/>
        <v>9C1B</v>
      </c>
      <c r="CM363" s="285">
        <f t="shared" si="386"/>
        <v>697</v>
      </c>
      <c r="CN363" s="285">
        <f t="shared" si="387"/>
        <v>707</v>
      </c>
      <c r="CO363" s="142">
        <f t="shared" si="388"/>
        <v>56.7</v>
      </c>
      <c r="CP363" s="142">
        <f t="shared" si="389"/>
        <v>13.722222222222223</v>
      </c>
      <c r="CQ363" s="154">
        <f t="shared" si="419"/>
        <v>6</v>
      </c>
      <c r="CS363" s="170">
        <f t="shared" si="390"/>
        <v>9</v>
      </c>
      <c r="CT363" s="23">
        <f t="shared" si="391"/>
        <v>12</v>
      </c>
      <c r="CU363" s="171">
        <f t="shared" si="392"/>
        <v>1</v>
      </c>
      <c r="CV363" s="23">
        <f t="shared" si="393"/>
        <v>11</v>
      </c>
      <c r="CW363" s="172">
        <f t="shared" si="394"/>
        <v>0</v>
      </c>
      <c r="CX363" s="24">
        <f t="shared" si="395"/>
        <v>12</v>
      </c>
      <c r="CY363" s="267">
        <f t="shared" si="396"/>
        <v>11</v>
      </c>
      <c r="CZ363" s="268">
        <f t="shared" si="397"/>
        <v>9</v>
      </c>
      <c r="DA363" s="267">
        <f t="shared" si="398"/>
        <v>0</v>
      </c>
      <c r="DB363" s="268">
        <f t="shared" si="399"/>
        <v>2</v>
      </c>
      <c r="DC363" s="173">
        <f t="shared" si="400"/>
        <v>11</v>
      </c>
      <c r="DD363" s="26">
        <f t="shared" si="401"/>
        <v>11</v>
      </c>
      <c r="DE363" s="173">
        <f t="shared" si="402"/>
        <v>0</v>
      </c>
      <c r="DF363" s="26">
        <f t="shared" si="403"/>
        <v>5</v>
      </c>
      <c r="DG363" s="326">
        <f t="shared" si="404"/>
        <v>3</v>
      </c>
      <c r="DH363" s="327">
        <f t="shared" si="405"/>
        <v>14</v>
      </c>
      <c r="DI363" s="172">
        <f t="shared" si="406"/>
        <v>4</v>
      </c>
      <c r="DJ363" s="24">
        <f t="shared" si="407"/>
        <v>0</v>
      </c>
      <c r="DK363" s="172"/>
      <c r="DL363" s="19">
        <f t="shared" si="408"/>
        <v>156</v>
      </c>
      <c r="DM363" s="19">
        <f t="shared" si="409"/>
        <v>27</v>
      </c>
      <c r="DN363" s="174">
        <f t="shared" si="410"/>
        <v>12</v>
      </c>
      <c r="DO363" s="278">
        <f t="shared" si="411"/>
        <v>185</v>
      </c>
      <c r="DP363" s="278">
        <f t="shared" si="412"/>
        <v>2</v>
      </c>
      <c r="DQ363" s="20">
        <f t="shared" si="413"/>
        <v>187</v>
      </c>
      <c r="DR363" s="20">
        <f t="shared" si="414"/>
        <v>5</v>
      </c>
      <c r="DS363" s="337">
        <f t="shared" si="415"/>
        <v>62</v>
      </c>
      <c r="DT363" s="174">
        <f t="shared" si="416"/>
        <v>64</v>
      </c>
      <c r="DU363" s="172">
        <f t="shared" si="417"/>
        <v>62</v>
      </c>
    </row>
    <row r="364" spans="1:125">
      <c r="A364" s="408" t="s">
        <v>982</v>
      </c>
      <c r="B364" s="408" t="s">
        <v>983</v>
      </c>
      <c r="C364" s="154">
        <f t="shared" si="364"/>
        <v>17</v>
      </c>
      <c r="D364" s="167">
        <f t="shared" si="365"/>
        <v>68</v>
      </c>
      <c r="E364" s="166" t="str">
        <f t="shared" si="366"/>
        <v>9C</v>
      </c>
      <c r="F364" s="367" t="str">
        <f t="shared" si="367"/>
        <v>1B</v>
      </c>
      <c r="G364" s="367" t="str">
        <f t="shared" si="368"/>
        <v>0E</v>
      </c>
      <c r="H364" s="367" t="str">
        <f t="shared" si="369"/>
        <v>BE</v>
      </c>
      <c r="I364" s="367" t="str">
        <f t="shared" si="370"/>
        <v>02</v>
      </c>
      <c r="J364" s="367" t="str">
        <f t="shared" si="371"/>
        <v>BB</v>
      </c>
      <c r="K364" s="367" t="str">
        <f t="shared" si="372"/>
        <v>05</v>
      </c>
      <c r="L364" s="367" t="str">
        <f t="shared" si="373"/>
        <v>45</v>
      </c>
      <c r="M364" s="367" t="str">
        <f t="shared" si="374"/>
        <v>4</v>
      </c>
      <c r="N364" s="367" t="str">
        <f t="shared" si="375"/>
        <v/>
      </c>
      <c r="O364" s="156" t="str">
        <f t="shared" si="376"/>
        <v/>
      </c>
      <c r="P364" s="157" t="str">
        <f t="shared" si="420"/>
        <v>1</v>
      </c>
      <c r="Q364" s="158" t="str">
        <f t="shared" si="420"/>
        <v>0</v>
      </c>
      <c r="R364" s="158" t="str">
        <f t="shared" si="420"/>
        <v>0</v>
      </c>
      <c r="S364" s="159" t="str">
        <f t="shared" si="420"/>
        <v>1</v>
      </c>
      <c r="T364" s="158" t="str">
        <f t="shared" si="420"/>
        <v>1</v>
      </c>
      <c r="U364" s="158" t="str">
        <f t="shared" si="420"/>
        <v>1</v>
      </c>
      <c r="V364" s="158" t="str">
        <f t="shared" si="420"/>
        <v>0</v>
      </c>
      <c r="W364" s="159" t="str">
        <f t="shared" si="420"/>
        <v>0</v>
      </c>
      <c r="X364" s="158" t="str">
        <f t="shared" si="421"/>
        <v>0</v>
      </c>
      <c r="Y364" s="158" t="str">
        <f t="shared" si="421"/>
        <v>0</v>
      </c>
      <c r="Z364" s="158" t="str">
        <f t="shared" si="421"/>
        <v>0</v>
      </c>
      <c r="AA364" s="159" t="str">
        <f t="shared" si="421"/>
        <v>1</v>
      </c>
      <c r="AB364" s="161" t="str">
        <f t="shared" si="421"/>
        <v>1</v>
      </c>
      <c r="AC364" s="161" t="str">
        <f t="shared" si="421"/>
        <v>0</v>
      </c>
      <c r="AD364" s="158" t="str">
        <f t="shared" si="421"/>
        <v>1</v>
      </c>
      <c r="AE364" s="159" t="str">
        <f t="shared" si="421"/>
        <v>1</v>
      </c>
      <c r="AF364" s="367" t="str">
        <f t="shared" si="422"/>
        <v>0</v>
      </c>
      <c r="AG364" s="162" t="str">
        <f t="shared" si="422"/>
        <v>0</v>
      </c>
      <c r="AH364" s="163" t="str">
        <f t="shared" si="422"/>
        <v>0</v>
      </c>
      <c r="AI364" s="165" t="str">
        <f t="shared" si="422"/>
        <v>0</v>
      </c>
      <c r="AJ364" s="164" t="str">
        <f t="shared" si="422"/>
        <v>1</v>
      </c>
      <c r="AK364" s="164" t="str">
        <f t="shared" si="422"/>
        <v>1</v>
      </c>
      <c r="AL364" s="289" t="str">
        <f t="shared" si="422"/>
        <v>1</v>
      </c>
      <c r="AM364" s="165" t="str">
        <f t="shared" si="422"/>
        <v>0</v>
      </c>
      <c r="AN364" s="230" t="str">
        <f t="shared" si="423"/>
        <v>1</v>
      </c>
      <c r="AO364" s="230" t="str">
        <f t="shared" si="423"/>
        <v>0</v>
      </c>
      <c r="AP364" s="230" t="str">
        <f t="shared" si="423"/>
        <v>1</v>
      </c>
      <c r="AQ364" s="231" t="str">
        <f t="shared" si="423"/>
        <v>1</v>
      </c>
      <c r="AR364" s="230" t="str">
        <f t="shared" si="423"/>
        <v>1</v>
      </c>
      <c r="AS364" s="230" t="str">
        <f t="shared" si="423"/>
        <v>1</v>
      </c>
      <c r="AT364" s="230" t="str">
        <f t="shared" si="423"/>
        <v>1</v>
      </c>
      <c r="AU364" s="231" t="str">
        <f t="shared" si="423"/>
        <v>0</v>
      </c>
      <c r="AV364" s="230" t="str">
        <f t="shared" si="424"/>
        <v>0</v>
      </c>
      <c r="AW364" s="232" t="str">
        <f t="shared" si="424"/>
        <v>0</v>
      </c>
      <c r="AX364" s="232" t="str">
        <f t="shared" si="424"/>
        <v>0</v>
      </c>
      <c r="AY364" s="233" t="str">
        <f t="shared" si="424"/>
        <v>0</v>
      </c>
      <c r="AZ364" s="232" t="str">
        <f t="shared" si="424"/>
        <v>0</v>
      </c>
      <c r="BA364" s="232" t="str">
        <f t="shared" si="424"/>
        <v>0</v>
      </c>
      <c r="BB364" s="232" t="str">
        <f t="shared" si="424"/>
        <v>1</v>
      </c>
      <c r="BC364" s="233" t="str">
        <f t="shared" si="424"/>
        <v>0</v>
      </c>
      <c r="BD364" s="168" t="str">
        <f t="shared" si="425"/>
        <v>1</v>
      </c>
      <c r="BE364" s="168" t="str">
        <f t="shared" si="425"/>
        <v>0</v>
      </c>
      <c r="BF364" s="168" t="str">
        <f t="shared" si="425"/>
        <v>1</v>
      </c>
      <c r="BG364" s="169" t="str">
        <f t="shared" si="425"/>
        <v>1</v>
      </c>
      <c r="BH364" s="168" t="str">
        <f t="shared" si="425"/>
        <v>1</v>
      </c>
      <c r="BI364" s="168" t="str">
        <f t="shared" si="425"/>
        <v>0</v>
      </c>
      <c r="BJ364" s="168" t="str">
        <f t="shared" si="425"/>
        <v>1</v>
      </c>
      <c r="BK364" s="169" t="str">
        <f t="shared" si="425"/>
        <v>1</v>
      </c>
      <c r="BL364" s="168" t="str">
        <f t="shared" si="426"/>
        <v>0</v>
      </c>
      <c r="BM364" s="168" t="str">
        <f t="shared" si="426"/>
        <v>0</v>
      </c>
      <c r="BN364" s="168" t="str">
        <f t="shared" si="426"/>
        <v>0</v>
      </c>
      <c r="BO364" s="169" t="str">
        <f t="shared" si="426"/>
        <v>0</v>
      </c>
      <c r="BP364" s="168" t="str">
        <f t="shared" si="426"/>
        <v>0</v>
      </c>
      <c r="BQ364" s="168" t="str">
        <f t="shared" si="426"/>
        <v>1</v>
      </c>
      <c r="BR364" s="168" t="str">
        <f t="shared" si="426"/>
        <v>0</v>
      </c>
      <c r="BS364" s="169" t="str">
        <f t="shared" si="426"/>
        <v>1</v>
      </c>
      <c r="BT364" s="302" t="str">
        <f t="shared" si="427"/>
        <v>0</v>
      </c>
      <c r="BU364" s="302" t="str">
        <f t="shared" si="427"/>
        <v>1</v>
      </c>
      <c r="BV364" s="302" t="str">
        <f t="shared" si="427"/>
        <v>0</v>
      </c>
      <c r="BW364" s="303" t="str">
        <f t="shared" si="427"/>
        <v>0</v>
      </c>
      <c r="BX364" s="302" t="str">
        <f t="shared" si="427"/>
        <v>0</v>
      </c>
      <c r="BY364" s="302" t="str">
        <f t="shared" si="427"/>
        <v>1</v>
      </c>
      <c r="BZ364" s="302" t="str">
        <f t="shared" si="427"/>
        <v>0</v>
      </c>
      <c r="CA364" s="303" t="str">
        <f t="shared" si="427"/>
        <v>1</v>
      </c>
      <c r="CB364" s="164" t="str">
        <f t="shared" si="428"/>
        <v>0</v>
      </c>
      <c r="CC364" s="289" t="str">
        <f t="shared" si="428"/>
        <v>1</v>
      </c>
      <c r="CD364" s="340" t="str">
        <f t="shared" si="428"/>
        <v>0</v>
      </c>
      <c r="CE364" s="341" t="str">
        <f t="shared" si="428"/>
        <v>0</v>
      </c>
      <c r="CF364" s="340" t="str">
        <f t="shared" si="428"/>
        <v>0</v>
      </c>
      <c r="CG364" s="340" t="str">
        <f t="shared" si="428"/>
        <v>0</v>
      </c>
      <c r="CH364" s="340" t="str">
        <f t="shared" si="428"/>
        <v>0</v>
      </c>
      <c r="CI364" s="341" t="str">
        <f t="shared" si="428"/>
        <v>0</v>
      </c>
      <c r="CL364" s="32" t="str">
        <f t="shared" si="418"/>
        <v>9C1B</v>
      </c>
      <c r="CM364" s="285">
        <f t="shared" si="386"/>
        <v>702</v>
      </c>
      <c r="CN364" s="285">
        <f t="shared" si="387"/>
        <v>712</v>
      </c>
      <c r="CO364" s="142">
        <f t="shared" si="388"/>
        <v>56.7</v>
      </c>
      <c r="CP364" s="142">
        <f t="shared" si="389"/>
        <v>13.722222222222223</v>
      </c>
      <c r="CQ364" s="154">
        <f t="shared" si="419"/>
        <v>7</v>
      </c>
      <c r="CS364" s="170">
        <f t="shared" si="390"/>
        <v>9</v>
      </c>
      <c r="CT364" s="23">
        <f t="shared" si="391"/>
        <v>12</v>
      </c>
      <c r="CU364" s="171">
        <f t="shared" si="392"/>
        <v>1</v>
      </c>
      <c r="CV364" s="23">
        <f t="shared" si="393"/>
        <v>11</v>
      </c>
      <c r="CW364" s="172">
        <f t="shared" si="394"/>
        <v>0</v>
      </c>
      <c r="CX364" s="24">
        <f t="shared" si="395"/>
        <v>14</v>
      </c>
      <c r="CY364" s="267">
        <f t="shared" si="396"/>
        <v>11</v>
      </c>
      <c r="CZ364" s="268">
        <f t="shared" si="397"/>
        <v>14</v>
      </c>
      <c r="DA364" s="267">
        <f t="shared" si="398"/>
        <v>0</v>
      </c>
      <c r="DB364" s="268">
        <f t="shared" si="399"/>
        <v>2</v>
      </c>
      <c r="DC364" s="173">
        <f t="shared" si="400"/>
        <v>11</v>
      </c>
      <c r="DD364" s="26">
        <f t="shared" si="401"/>
        <v>11</v>
      </c>
      <c r="DE364" s="173">
        <f t="shared" si="402"/>
        <v>0</v>
      </c>
      <c r="DF364" s="26">
        <f t="shared" si="403"/>
        <v>5</v>
      </c>
      <c r="DG364" s="326">
        <f t="shared" si="404"/>
        <v>4</v>
      </c>
      <c r="DH364" s="327">
        <f t="shared" si="405"/>
        <v>5</v>
      </c>
      <c r="DI364" s="172">
        <f t="shared" si="406"/>
        <v>4</v>
      </c>
      <c r="DJ364" s="24">
        <f t="shared" si="407"/>
        <v>0</v>
      </c>
      <c r="DK364" s="172"/>
      <c r="DL364" s="19">
        <f t="shared" si="408"/>
        <v>156</v>
      </c>
      <c r="DM364" s="19">
        <f t="shared" si="409"/>
        <v>27</v>
      </c>
      <c r="DN364" s="174">
        <f t="shared" si="410"/>
        <v>14</v>
      </c>
      <c r="DO364" s="278">
        <f t="shared" si="411"/>
        <v>190</v>
      </c>
      <c r="DP364" s="278">
        <f t="shared" si="412"/>
        <v>2</v>
      </c>
      <c r="DQ364" s="20">
        <f t="shared" si="413"/>
        <v>187</v>
      </c>
      <c r="DR364" s="20">
        <f t="shared" si="414"/>
        <v>5</v>
      </c>
      <c r="DS364" s="337">
        <f t="shared" si="415"/>
        <v>69</v>
      </c>
      <c r="DT364" s="174">
        <f t="shared" si="416"/>
        <v>64</v>
      </c>
      <c r="DU364" s="172">
        <f t="shared" si="417"/>
        <v>69</v>
      </c>
    </row>
    <row r="365" spans="1:125">
      <c r="A365" s="408" t="s">
        <v>984</v>
      </c>
      <c r="B365" s="408" t="s">
        <v>985</v>
      </c>
      <c r="C365" s="154">
        <f t="shared" si="364"/>
        <v>17</v>
      </c>
      <c r="D365" s="167">
        <f t="shared" si="365"/>
        <v>68</v>
      </c>
      <c r="E365" s="166" t="str">
        <f t="shared" si="366"/>
        <v>9C</v>
      </c>
      <c r="F365" s="367" t="str">
        <f t="shared" si="367"/>
        <v>1B</v>
      </c>
      <c r="G365" s="367" t="str">
        <f t="shared" si="368"/>
        <v>00</v>
      </c>
      <c r="H365" s="367" t="str">
        <f t="shared" si="369"/>
        <v>C3</v>
      </c>
      <c r="I365" s="367" t="str">
        <f t="shared" si="370"/>
        <v>02</v>
      </c>
      <c r="J365" s="367" t="str">
        <f t="shared" si="371"/>
        <v>BA</v>
      </c>
      <c r="K365" s="367" t="str">
        <f t="shared" si="372"/>
        <v>05</v>
      </c>
      <c r="L365" s="367" t="str">
        <f t="shared" si="373"/>
        <v>3B</v>
      </c>
      <c r="M365" s="367" t="str">
        <f t="shared" si="374"/>
        <v>4</v>
      </c>
      <c r="N365" s="367" t="str">
        <f t="shared" si="375"/>
        <v/>
      </c>
      <c r="O365" s="156" t="str">
        <f t="shared" si="376"/>
        <v/>
      </c>
      <c r="P365" s="157" t="str">
        <f t="shared" si="420"/>
        <v>1</v>
      </c>
      <c r="Q365" s="158" t="str">
        <f t="shared" si="420"/>
        <v>0</v>
      </c>
      <c r="R365" s="158" t="str">
        <f t="shared" si="420"/>
        <v>0</v>
      </c>
      <c r="S365" s="159" t="str">
        <f t="shared" si="420"/>
        <v>1</v>
      </c>
      <c r="T365" s="158" t="str">
        <f t="shared" si="420"/>
        <v>1</v>
      </c>
      <c r="U365" s="158" t="str">
        <f t="shared" si="420"/>
        <v>1</v>
      </c>
      <c r="V365" s="158" t="str">
        <f t="shared" si="420"/>
        <v>0</v>
      </c>
      <c r="W365" s="159" t="str">
        <f t="shared" si="420"/>
        <v>0</v>
      </c>
      <c r="X365" s="158" t="str">
        <f t="shared" si="421"/>
        <v>0</v>
      </c>
      <c r="Y365" s="158" t="str">
        <f t="shared" si="421"/>
        <v>0</v>
      </c>
      <c r="Z365" s="158" t="str">
        <f t="shared" si="421"/>
        <v>0</v>
      </c>
      <c r="AA365" s="159" t="str">
        <f t="shared" si="421"/>
        <v>1</v>
      </c>
      <c r="AB365" s="161" t="str">
        <f t="shared" si="421"/>
        <v>1</v>
      </c>
      <c r="AC365" s="161" t="str">
        <f t="shared" si="421"/>
        <v>0</v>
      </c>
      <c r="AD365" s="158" t="str">
        <f t="shared" si="421"/>
        <v>1</v>
      </c>
      <c r="AE365" s="159" t="str">
        <f t="shared" si="421"/>
        <v>1</v>
      </c>
      <c r="AF365" s="367" t="str">
        <f t="shared" si="422"/>
        <v>0</v>
      </c>
      <c r="AG365" s="162" t="str">
        <f t="shared" si="422"/>
        <v>0</v>
      </c>
      <c r="AH365" s="163" t="str">
        <f t="shared" si="422"/>
        <v>0</v>
      </c>
      <c r="AI365" s="165" t="str">
        <f t="shared" si="422"/>
        <v>0</v>
      </c>
      <c r="AJ365" s="164" t="str">
        <f t="shared" si="422"/>
        <v>0</v>
      </c>
      <c r="AK365" s="164" t="str">
        <f t="shared" si="422"/>
        <v>0</v>
      </c>
      <c r="AL365" s="289" t="str">
        <f t="shared" si="422"/>
        <v>0</v>
      </c>
      <c r="AM365" s="165" t="str">
        <f t="shared" si="422"/>
        <v>0</v>
      </c>
      <c r="AN365" s="230" t="str">
        <f t="shared" si="423"/>
        <v>1</v>
      </c>
      <c r="AO365" s="230" t="str">
        <f t="shared" si="423"/>
        <v>1</v>
      </c>
      <c r="AP365" s="230" t="str">
        <f t="shared" si="423"/>
        <v>0</v>
      </c>
      <c r="AQ365" s="231" t="str">
        <f t="shared" si="423"/>
        <v>0</v>
      </c>
      <c r="AR365" s="230" t="str">
        <f t="shared" si="423"/>
        <v>0</v>
      </c>
      <c r="AS365" s="230" t="str">
        <f t="shared" si="423"/>
        <v>0</v>
      </c>
      <c r="AT365" s="230" t="str">
        <f t="shared" si="423"/>
        <v>1</v>
      </c>
      <c r="AU365" s="231" t="str">
        <f t="shared" si="423"/>
        <v>1</v>
      </c>
      <c r="AV365" s="230" t="str">
        <f t="shared" si="424"/>
        <v>0</v>
      </c>
      <c r="AW365" s="232" t="str">
        <f t="shared" si="424"/>
        <v>0</v>
      </c>
      <c r="AX365" s="232" t="str">
        <f t="shared" si="424"/>
        <v>0</v>
      </c>
      <c r="AY365" s="233" t="str">
        <f t="shared" si="424"/>
        <v>0</v>
      </c>
      <c r="AZ365" s="232" t="str">
        <f t="shared" si="424"/>
        <v>0</v>
      </c>
      <c r="BA365" s="232" t="str">
        <f t="shared" si="424"/>
        <v>0</v>
      </c>
      <c r="BB365" s="232" t="str">
        <f t="shared" si="424"/>
        <v>1</v>
      </c>
      <c r="BC365" s="233" t="str">
        <f t="shared" si="424"/>
        <v>0</v>
      </c>
      <c r="BD365" s="168" t="str">
        <f t="shared" si="425"/>
        <v>1</v>
      </c>
      <c r="BE365" s="168" t="str">
        <f t="shared" si="425"/>
        <v>0</v>
      </c>
      <c r="BF365" s="168" t="str">
        <f t="shared" si="425"/>
        <v>1</v>
      </c>
      <c r="BG365" s="169" t="str">
        <f t="shared" si="425"/>
        <v>1</v>
      </c>
      <c r="BH365" s="168" t="str">
        <f t="shared" si="425"/>
        <v>1</v>
      </c>
      <c r="BI365" s="168" t="str">
        <f t="shared" si="425"/>
        <v>0</v>
      </c>
      <c r="BJ365" s="168" t="str">
        <f t="shared" si="425"/>
        <v>1</v>
      </c>
      <c r="BK365" s="169" t="str">
        <f t="shared" si="425"/>
        <v>0</v>
      </c>
      <c r="BL365" s="168" t="str">
        <f t="shared" si="426"/>
        <v>0</v>
      </c>
      <c r="BM365" s="168" t="str">
        <f t="shared" si="426"/>
        <v>0</v>
      </c>
      <c r="BN365" s="168" t="str">
        <f t="shared" si="426"/>
        <v>0</v>
      </c>
      <c r="BO365" s="169" t="str">
        <f t="shared" si="426"/>
        <v>0</v>
      </c>
      <c r="BP365" s="168" t="str">
        <f t="shared" si="426"/>
        <v>0</v>
      </c>
      <c r="BQ365" s="168" t="str">
        <f t="shared" si="426"/>
        <v>1</v>
      </c>
      <c r="BR365" s="168" t="str">
        <f t="shared" si="426"/>
        <v>0</v>
      </c>
      <c r="BS365" s="169" t="str">
        <f t="shared" si="426"/>
        <v>1</v>
      </c>
      <c r="BT365" s="302" t="str">
        <f t="shared" si="427"/>
        <v>0</v>
      </c>
      <c r="BU365" s="302" t="str">
        <f t="shared" si="427"/>
        <v>0</v>
      </c>
      <c r="BV365" s="302" t="str">
        <f t="shared" si="427"/>
        <v>1</v>
      </c>
      <c r="BW365" s="303" t="str">
        <f t="shared" si="427"/>
        <v>1</v>
      </c>
      <c r="BX365" s="302" t="str">
        <f t="shared" si="427"/>
        <v>1</v>
      </c>
      <c r="BY365" s="302" t="str">
        <f t="shared" si="427"/>
        <v>0</v>
      </c>
      <c r="BZ365" s="302" t="str">
        <f t="shared" si="427"/>
        <v>1</v>
      </c>
      <c r="CA365" s="303" t="str">
        <f t="shared" si="427"/>
        <v>1</v>
      </c>
      <c r="CB365" s="164" t="str">
        <f t="shared" si="428"/>
        <v>0</v>
      </c>
      <c r="CC365" s="289" t="str">
        <f t="shared" si="428"/>
        <v>1</v>
      </c>
      <c r="CD365" s="340" t="str">
        <f t="shared" si="428"/>
        <v>0</v>
      </c>
      <c r="CE365" s="341" t="str">
        <f t="shared" si="428"/>
        <v>0</v>
      </c>
      <c r="CF365" s="340" t="str">
        <f t="shared" si="428"/>
        <v>0</v>
      </c>
      <c r="CG365" s="340" t="str">
        <f t="shared" si="428"/>
        <v>0</v>
      </c>
      <c r="CH365" s="340" t="str">
        <f t="shared" si="428"/>
        <v>0</v>
      </c>
      <c r="CI365" s="341" t="str">
        <f t="shared" si="428"/>
        <v>0</v>
      </c>
      <c r="CL365" s="32" t="str">
        <f t="shared" si="418"/>
        <v>9C1B</v>
      </c>
      <c r="CM365" s="285">
        <f t="shared" si="386"/>
        <v>707</v>
      </c>
      <c r="CN365" s="285">
        <f t="shared" si="387"/>
        <v>717</v>
      </c>
      <c r="CO365" s="142">
        <f t="shared" si="388"/>
        <v>56.6</v>
      </c>
      <c r="CP365" s="142">
        <f t="shared" si="389"/>
        <v>13.666666666666666</v>
      </c>
      <c r="CQ365" s="154">
        <f t="shared" si="419"/>
        <v>0</v>
      </c>
      <c r="CS365" s="170">
        <f t="shared" si="390"/>
        <v>9</v>
      </c>
      <c r="CT365" s="23">
        <f t="shared" si="391"/>
        <v>12</v>
      </c>
      <c r="CU365" s="171">
        <f t="shared" si="392"/>
        <v>1</v>
      </c>
      <c r="CV365" s="23">
        <f t="shared" si="393"/>
        <v>11</v>
      </c>
      <c r="CW365" s="172">
        <f t="shared" si="394"/>
        <v>0</v>
      </c>
      <c r="CX365" s="24">
        <f t="shared" si="395"/>
        <v>0</v>
      </c>
      <c r="CY365" s="267">
        <f t="shared" si="396"/>
        <v>12</v>
      </c>
      <c r="CZ365" s="268">
        <f t="shared" si="397"/>
        <v>3</v>
      </c>
      <c r="DA365" s="267">
        <f t="shared" si="398"/>
        <v>0</v>
      </c>
      <c r="DB365" s="268">
        <f t="shared" si="399"/>
        <v>2</v>
      </c>
      <c r="DC365" s="173">
        <f t="shared" si="400"/>
        <v>11</v>
      </c>
      <c r="DD365" s="26">
        <f t="shared" si="401"/>
        <v>10</v>
      </c>
      <c r="DE365" s="173">
        <f t="shared" si="402"/>
        <v>0</v>
      </c>
      <c r="DF365" s="26">
        <f t="shared" si="403"/>
        <v>5</v>
      </c>
      <c r="DG365" s="326">
        <f t="shared" si="404"/>
        <v>3</v>
      </c>
      <c r="DH365" s="327">
        <f t="shared" si="405"/>
        <v>11</v>
      </c>
      <c r="DI365" s="172">
        <f t="shared" si="406"/>
        <v>4</v>
      </c>
      <c r="DJ365" s="24">
        <f t="shared" si="407"/>
        <v>0</v>
      </c>
      <c r="DK365" s="172"/>
      <c r="DL365" s="19">
        <f t="shared" si="408"/>
        <v>156</v>
      </c>
      <c r="DM365" s="19">
        <f t="shared" si="409"/>
        <v>27</v>
      </c>
      <c r="DN365" s="174">
        <f t="shared" si="410"/>
        <v>0</v>
      </c>
      <c r="DO365" s="278">
        <f t="shared" si="411"/>
        <v>195</v>
      </c>
      <c r="DP365" s="278">
        <f t="shared" si="412"/>
        <v>2</v>
      </c>
      <c r="DQ365" s="20">
        <f t="shared" si="413"/>
        <v>186</v>
      </c>
      <c r="DR365" s="20">
        <f t="shared" si="414"/>
        <v>5</v>
      </c>
      <c r="DS365" s="337">
        <f t="shared" si="415"/>
        <v>59</v>
      </c>
      <c r="DT365" s="174">
        <f t="shared" si="416"/>
        <v>64</v>
      </c>
      <c r="DU365" s="172">
        <f t="shared" si="417"/>
        <v>59</v>
      </c>
    </row>
    <row r="366" spans="1:125">
      <c r="A366" s="408" t="s">
        <v>986</v>
      </c>
      <c r="B366" s="408" t="s">
        <v>987</v>
      </c>
      <c r="C366" s="154">
        <f t="shared" si="364"/>
        <v>17</v>
      </c>
      <c r="D366" s="167">
        <f t="shared" si="365"/>
        <v>68</v>
      </c>
      <c r="E366" s="166" t="str">
        <f t="shared" si="366"/>
        <v>9C</v>
      </c>
      <c r="F366" s="367" t="str">
        <f t="shared" si="367"/>
        <v>1B</v>
      </c>
      <c r="G366" s="367" t="str">
        <f t="shared" si="368"/>
        <v>02</v>
      </c>
      <c r="H366" s="367" t="str">
        <f t="shared" si="369"/>
        <v>C8</v>
      </c>
      <c r="I366" s="367" t="str">
        <f t="shared" si="370"/>
        <v>02</v>
      </c>
      <c r="J366" s="367" t="str">
        <f t="shared" si="371"/>
        <v>BA</v>
      </c>
      <c r="K366" s="367" t="str">
        <f t="shared" si="372"/>
        <v>05</v>
      </c>
      <c r="L366" s="367" t="str">
        <f t="shared" si="373"/>
        <v>42</v>
      </c>
      <c r="M366" s="367" t="str">
        <f t="shared" si="374"/>
        <v>4</v>
      </c>
      <c r="N366" s="367" t="str">
        <f t="shared" si="375"/>
        <v/>
      </c>
      <c r="O366" s="156" t="str">
        <f t="shared" si="376"/>
        <v/>
      </c>
      <c r="P366" s="157" t="str">
        <f t="shared" si="420"/>
        <v>1</v>
      </c>
      <c r="Q366" s="158" t="str">
        <f t="shared" si="420"/>
        <v>0</v>
      </c>
      <c r="R366" s="158" t="str">
        <f t="shared" si="420"/>
        <v>0</v>
      </c>
      <c r="S366" s="159" t="str">
        <f t="shared" si="420"/>
        <v>1</v>
      </c>
      <c r="T366" s="158" t="str">
        <f t="shared" si="420"/>
        <v>1</v>
      </c>
      <c r="U366" s="158" t="str">
        <f t="shared" si="420"/>
        <v>1</v>
      </c>
      <c r="V366" s="158" t="str">
        <f t="shared" si="420"/>
        <v>0</v>
      </c>
      <c r="W366" s="159" t="str">
        <f t="shared" si="420"/>
        <v>0</v>
      </c>
      <c r="X366" s="158" t="str">
        <f t="shared" si="421"/>
        <v>0</v>
      </c>
      <c r="Y366" s="158" t="str">
        <f t="shared" si="421"/>
        <v>0</v>
      </c>
      <c r="Z366" s="158" t="str">
        <f t="shared" si="421"/>
        <v>0</v>
      </c>
      <c r="AA366" s="159" t="str">
        <f t="shared" si="421"/>
        <v>1</v>
      </c>
      <c r="AB366" s="161" t="str">
        <f t="shared" si="421"/>
        <v>1</v>
      </c>
      <c r="AC366" s="161" t="str">
        <f t="shared" si="421"/>
        <v>0</v>
      </c>
      <c r="AD366" s="158" t="str">
        <f t="shared" si="421"/>
        <v>1</v>
      </c>
      <c r="AE366" s="159" t="str">
        <f t="shared" si="421"/>
        <v>1</v>
      </c>
      <c r="AF366" s="367" t="str">
        <f t="shared" si="422"/>
        <v>0</v>
      </c>
      <c r="AG366" s="162" t="str">
        <f t="shared" si="422"/>
        <v>0</v>
      </c>
      <c r="AH366" s="163" t="str">
        <f t="shared" si="422"/>
        <v>0</v>
      </c>
      <c r="AI366" s="165" t="str">
        <f t="shared" si="422"/>
        <v>0</v>
      </c>
      <c r="AJ366" s="164" t="str">
        <f t="shared" si="422"/>
        <v>0</v>
      </c>
      <c r="AK366" s="164" t="str">
        <f t="shared" si="422"/>
        <v>0</v>
      </c>
      <c r="AL366" s="289" t="str">
        <f t="shared" si="422"/>
        <v>1</v>
      </c>
      <c r="AM366" s="165" t="str">
        <f t="shared" si="422"/>
        <v>0</v>
      </c>
      <c r="AN366" s="230" t="str">
        <f t="shared" si="423"/>
        <v>1</v>
      </c>
      <c r="AO366" s="230" t="str">
        <f t="shared" si="423"/>
        <v>1</v>
      </c>
      <c r="AP366" s="230" t="str">
        <f t="shared" si="423"/>
        <v>0</v>
      </c>
      <c r="AQ366" s="231" t="str">
        <f t="shared" si="423"/>
        <v>0</v>
      </c>
      <c r="AR366" s="230" t="str">
        <f t="shared" si="423"/>
        <v>1</v>
      </c>
      <c r="AS366" s="230" t="str">
        <f t="shared" si="423"/>
        <v>0</v>
      </c>
      <c r="AT366" s="230" t="str">
        <f t="shared" si="423"/>
        <v>0</v>
      </c>
      <c r="AU366" s="231" t="str">
        <f t="shared" si="423"/>
        <v>0</v>
      </c>
      <c r="AV366" s="230" t="str">
        <f t="shared" si="424"/>
        <v>0</v>
      </c>
      <c r="AW366" s="232" t="str">
        <f t="shared" si="424"/>
        <v>0</v>
      </c>
      <c r="AX366" s="232" t="str">
        <f t="shared" si="424"/>
        <v>0</v>
      </c>
      <c r="AY366" s="233" t="str">
        <f t="shared" si="424"/>
        <v>0</v>
      </c>
      <c r="AZ366" s="232" t="str">
        <f t="shared" si="424"/>
        <v>0</v>
      </c>
      <c r="BA366" s="232" t="str">
        <f t="shared" si="424"/>
        <v>0</v>
      </c>
      <c r="BB366" s="232" t="str">
        <f t="shared" si="424"/>
        <v>1</v>
      </c>
      <c r="BC366" s="233" t="str">
        <f t="shared" si="424"/>
        <v>0</v>
      </c>
      <c r="BD366" s="168" t="str">
        <f t="shared" si="425"/>
        <v>1</v>
      </c>
      <c r="BE366" s="168" t="str">
        <f t="shared" si="425"/>
        <v>0</v>
      </c>
      <c r="BF366" s="168" t="str">
        <f t="shared" si="425"/>
        <v>1</v>
      </c>
      <c r="BG366" s="169" t="str">
        <f t="shared" si="425"/>
        <v>1</v>
      </c>
      <c r="BH366" s="168" t="str">
        <f t="shared" si="425"/>
        <v>1</v>
      </c>
      <c r="BI366" s="168" t="str">
        <f t="shared" si="425"/>
        <v>0</v>
      </c>
      <c r="BJ366" s="168" t="str">
        <f t="shared" si="425"/>
        <v>1</v>
      </c>
      <c r="BK366" s="169" t="str">
        <f t="shared" si="425"/>
        <v>0</v>
      </c>
      <c r="BL366" s="168" t="str">
        <f t="shared" si="426"/>
        <v>0</v>
      </c>
      <c r="BM366" s="168" t="str">
        <f t="shared" si="426"/>
        <v>0</v>
      </c>
      <c r="BN366" s="168" t="str">
        <f t="shared" si="426"/>
        <v>0</v>
      </c>
      <c r="BO366" s="169" t="str">
        <f t="shared" si="426"/>
        <v>0</v>
      </c>
      <c r="BP366" s="168" t="str">
        <f t="shared" si="426"/>
        <v>0</v>
      </c>
      <c r="BQ366" s="168" t="str">
        <f t="shared" si="426"/>
        <v>1</v>
      </c>
      <c r="BR366" s="168" t="str">
        <f t="shared" si="426"/>
        <v>0</v>
      </c>
      <c r="BS366" s="169" t="str">
        <f t="shared" si="426"/>
        <v>1</v>
      </c>
      <c r="BT366" s="302" t="str">
        <f t="shared" si="427"/>
        <v>0</v>
      </c>
      <c r="BU366" s="302" t="str">
        <f t="shared" si="427"/>
        <v>1</v>
      </c>
      <c r="BV366" s="302" t="str">
        <f t="shared" si="427"/>
        <v>0</v>
      </c>
      <c r="BW366" s="303" t="str">
        <f t="shared" si="427"/>
        <v>0</v>
      </c>
      <c r="BX366" s="302" t="str">
        <f t="shared" si="427"/>
        <v>0</v>
      </c>
      <c r="BY366" s="302" t="str">
        <f t="shared" si="427"/>
        <v>0</v>
      </c>
      <c r="BZ366" s="302" t="str">
        <f t="shared" si="427"/>
        <v>1</v>
      </c>
      <c r="CA366" s="303" t="str">
        <f t="shared" si="427"/>
        <v>0</v>
      </c>
      <c r="CB366" s="164" t="str">
        <f t="shared" si="428"/>
        <v>0</v>
      </c>
      <c r="CC366" s="289" t="str">
        <f t="shared" si="428"/>
        <v>1</v>
      </c>
      <c r="CD366" s="340" t="str">
        <f t="shared" si="428"/>
        <v>0</v>
      </c>
      <c r="CE366" s="341" t="str">
        <f t="shared" si="428"/>
        <v>0</v>
      </c>
      <c r="CF366" s="340" t="str">
        <f t="shared" si="428"/>
        <v>0</v>
      </c>
      <c r="CG366" s="340" t="str">
        <f t="shared" si="428"/>
        <v>0</v>
      </c>
      <c r="CH366" s="340" t="str">
        <f t="shared" si="428"/>
        <v>0</v>
      </c>
      <c r="CI366" s="341" t="str">
        <f t="shared" si="428"/>
        <v>0</v>
      </c>
      <c r="CL366" s="32" t="str">
        <f t="shared" si="418"/>
        <v>9C1B</v>
      </c>
      <c r="CM366" s="285">
        <f t="shared" si="386"/>
        <v>712</v>
      </c>
      <c r="CN366" s="285">
        <f t="shared" si="387"/>
        <v>722</v>
      </c>
      <c r="CO366" s="142">
        <f t="shared" si="388"/>
        <v>56.6</v>
      </c>
      <c r="CP366" s="142">
        <f t="shared" si="389"/>
        <v>13.666666666666666</v>
      </c>
      <c r="CQ366" s="154">
        <f t="shared" si="419"/>
        <v>1</v>
      </c>
      <c r="CS366" s="170">
        <f t="shared" si="390"/>
        <v>9</v>
      </c>
      <c r="CT366" s="23">
        <f t="shared" si="391"/>
        <v>12</v>
      </c>
      <c r="CU366" s="171">
        <f t="shared" si="392"/>
        <v>1</v>
      </c>
      <c r="CV366" s="23">
        <f t="shared" si="393"/>
        <v>11</v>
      </c>
      <c r="CW366" s="172">
        <f t="shared" si="394"/>
        <v>0</v>
      </c>
      <c r="CX366" s="24">
        <f t="shared" si="395"/>
        <v>2</v>
      </c>
      <c r="CY366" s="267">
        <f t="shared" si="396"/>
        <v>12</v>
      </c>
      <c r="CZ366" s="268">
        <f t="shared" si="397"/>
        <v>8</v>
      </c>
      <c r="DA366" s="267">
        <f t="shared" si="398"/>
        <v>0</v>
      </c>
      <c r="DB366" s="268">
        <f t="shared" si="399"/>
        <v>2</v>
      </c>
      <c r="DC366" s="173">
        <f t="shared" si="400"/>
        <v>11</v>
      </c>
      <c r="DD366" s="26">
        <f t="shared" si="401"/>
        <v>10</v>
      </c>
      <c r="DE366" s="173">
        <f t="shared" si="402"/>
        <v>0</v>
      </c>
      <c r="DF366" s="26">
        <f t="shared" si="403"/>
        <v>5</v>
      </c>
      <c r="DG366" s="326">
        <f t="shared" si="404"/>
        <v>4</v>
      </c>
      <c r="DH366" s="327">
        <f t="shared" si="405"/>
        <v>2</v>
      </c>
      <c r="DI366" s="172">
        <f t="shared" si="406"/>
        <v>4</v>
      </c>
      <c r="DJ366" s="24">
        <f t="shared" si="407"/>
        <v>0</v>
      </c>
      <c r="DK366" s="172"/>
      <c r="DL366" s="19">
        <f t="shared" si="408"/>
        <v>156</v>
      </c>
      <c r="DM366" s="19">
        <f t="shared" si="409"/>
        <v>27</v>
      </c>
      <c r="DN366" s="174">
        <f t="shared" si="410"/>
        <v>2</v>
      </c>
      <c r="DO366" s="278">
        <f t="shared" si="411"/>
        <v>200</v>
      </c>
      <c r="DP366" s="278">
        <f t="shared" si="412"/>
        <v>2</v>
      </c>
      <c r="DQ366" s="20">
        <f t="shared" si="413"/>
        <v>186</v>
      </c>
      <c r="DR366" s="20">
        <f t="shared" si="414"/>
        <v>5</v>
      </c>
      <c r="DS366" s="337">
        <f t="shared" si="415"/>
        <v>66</v>
      </c>
      <c r="DT366" s="174">
        <f t="shared" si="416"/>
        <v>64</v>
      </c>
      <c r="DU366" s="172">
        <f t="shared" si="417"/>
        <v>66</v>
      </c>
    </row>
    <row r="367" spans="1:125">
      <c r="A367" s="408" t="s">
        <v>988</v>
      </c>
      <c r="B367" s="408" t="s">
        <v>989</v>
      </c>
      <c r="C367" s="154">
        <f t="shared" si="364"/>
        <v>17</v>
      </c>
      <c r="D367" s="167">
        <f t="shared" si="365"/>
        <v>68</v>
      </c>
      <c r="E367" s="166" t="str">
        <f t="shared" si="366"/>
        <v>9C</v>
      </c>
      <c r="F367" s="367" t="str">
        <f t="shared" si="367"/>
        <v>1B</v>
      </c>
      <c r="G367" s="367" t="str">
        <f t="shared" si="368"/>
        <v>04</v>
      </c>
      <c r="H367" s="367" t="str">
        <f t="shared" si="369"/>
        <v>CD</v>
      </c>
      <c r="I367" s="367" t="str">
        <f t="shared" si="370"/>
        <v>02</v>
      </c>
      <c r="J367" s="367" t="str">
        <f t="shared" si="371"/>
        <v>B9</v>
      </c>
      <c r="K367" s="367" t="str">
        <f t="shared" si="372"/>
        <v>05</v>
      </c>
      <c r="L367" s="367" t="str">
        <f t="shared" si="373"/>
        <v>48</v>
      </c>
      <c r="M367" s="367" t="str">
        <f t="shared" si="374"/>
        <v>4</v>
      </c>
      <c r="N367" s="367" t="str">
        <f t="shared" si="375"/>
        <v/>
      </c>
      <c r="O367" s="156" t="str">
        <f t="shared" si="376"/>
        <v/>
      </c>
      <c r="P367" s="157" t="str">
        <f t="shared" si="420"/>
        <v>1</v>
      </c>
      <c r="Q367" s="158" t="str">
        <f t="shared" si="420"/>
        <v>0</v>
      </c>
      <c r="R367" s="158" t="str">
        <f t="shared" si="420"/>
        <v>0</v>
      </c>
      <c r="S367" s="159" t="str">
        <f t="shared" si="420"/>
        <v>1</v>
      </c>
      <c r="T367" s="158" t="str">
        <f t="shared" si="420"/>
        <v>1</v>
      </c>
      <c r="U367" s="158" t="str">
        <f t="shared" si="420"/>
        <v>1</v>
      </c>
      <c r="V367" s="158" t="str">
        <f t="shared" si="420"/>
        <v>0</v>
      </c>
      <c r="W367" s="159" t="str">
        <f t="shared" si="420"/>
        <v>0</v>
      </c>
      <c r="X367" s="158" t="str">
        <f t="shared" si="421"/>
        <v>0</v>
      </c>
      <c r="Y367" s="158" t="str">
        <f t="shared" si="421"/>
        <v>0</v>
      </c>
      <c r="Z367" s="158" t="str">
        <f t="shared" si="421"/>
        <v>0</v>
      </c>
      <c r="AA367" s="159" t="str">
        <f t="shared" si="421"/>
        <v>1</v>
      </c>
      <c r="AB367" s="161" t="str">
        <f t="shared" si="421"/>
        <v>1</v>
      </c>
      <c r="AC367" s="161" t="str">
        <f t="shared" si="421"/>
        <v>0</v>
      </c>
      <c r="AD367" s="158" t="str">
        <f t="shared" si="421"/>
        <v>1</v>
      </c>
      <c r="AE367" s="159" t="str">
        <f t="shared" si="421"/>
        <v>1</v>
      </c>
      <c r="AF367" s="367" t="str">
        <f t="shared" si="422"/>
        <v>0</v>
      </c>
      <c r="AG367" s="162" t="str">
        <f t="shared" si="422"/>
        <v>0</v>
      </c>
      <c r="AH367" s="163" t="str">
        <f t="shared" si="422"/>
        <v>0</v>
      </c>
      <c r="AI367" s="165" t="str">
        <f t="shared" si="422"/>
        <v>0</v>
      </c>
      <c r="AJ367" s="164" t="str">
        <f t="shared" si="422"/>
        <v>0</v>
      </c>
      <c r="AK367" s="164" t="str">
        <f t="shared" si="422"/>
        <v>1</v>
      </c>
      <c r="AL367" s="289" t="str">
        <f t="shared" si="422"/>
        <v>0</v>
      </c>
      <c r="AM367" s="165" t="str">
        <f t="shared" si="422"/>
        <v>0</v>
      </c>
      <c r="AN367" s="230" t="str">
        <f t="shared" si="423"/>
        <v>1</v>
      </c>
      <c r="AO367" s="230" t="str">
        <f t="shared" si="423"/>
        <v>1</v>
      </c>
      <c r="AP367" s="230" t="str">
        <f t="shared" si="423"/>
        <v>0</v>
      </c>
      <c r="AQ367" s="231" t="str">
        <f t="shared" si="423"/>
        <v>0</v>
      </c>
      <c r="AR367" s="230" t="str">
        <f t="shared" si="423"/>
        <v>1</v>
      </c>
      <c r="AS367" s="230" t="str">
        <f t="shared" si="423"/>
        <v>1</v>
      </c>
      <c r="AT367" s="230" t="str">
        <f t="shared" si="423"/>
        <v>0</v>
      </c>
      <c r="AU367" s="231" t="str">
        <f t="shared" si="423"/>
        <v>1</v>
      </c>
      <c r="AV367" s="230" t="str">
        <f t="shared" si="424"/>
        <v>0</v>
      </c>
      <c r="AW367" s="232" t="str">
        <f t="shared" si="424"/>
        <v>0</v>
      </c>
      <c r="AX367" s="232" t="str">
        <f t="shared" si="424"/>
        <v>0</v>
      </c>
      <c r="AY367" s="233" t="str">
        <f t="shared" si="424"/>
        <v>0</v>
      </c>
      <c r="AZ367" s="232" t="str">
        <f t="shared" si="424"/>
        <v>0</v>
      </c>
      <c r="BA367" s="232" t="str">
        <f t="shared" si="424"/>
        <v>0</v>
      </c>
      <c r="BB367" s="232" t="str">
        <f t="shared" si="424"/>
        <v>1</v>
      </c>
      <c r="BC367" s="233" t="str">
        <f t="shared" si="424"/>
        <v>0</v>
      </c>
      <c r="BD367" s="168" t="str">
        <f t="shared" si="425"/>
        <v>1</v>
      </c>
      <c r="BE367" s="168" t="str">
        <f t="shared" si="425"/>
        <v>0</v>
      </c>
      <c r="BF367" s="168" t="str">
        <f t="shared" si="425"/>
        <v>1</v>
      </c>
      <c r="BG367" s="169" t="str">
        <f t="shared" si="425"/>
        <v>1</v>
      </c>
      <c r="BH367" s="168" t="str">
        <f t="shared" si="425"/>
        <v>1</v>
      </c>
      <c r="BI367" s="168" t="str">
        <f t="shared" si="425"/>
        <v>0</v>
      </c>
      <c r="BJ367" s="168" t="str">
        <f t="shared" si="425"/>
        <v>0</v>
      </c>
      <c r="BK367" s="169" t="str">
        <f t="shared" si="425"/>
        <v>1</v>
      </c>
      <c r="BL367" s="168" t="str">
        <f t="shared" si="426"/>
        <v>0</v>
      </c>
      <c r="BM367" s="168" t="str">
        <f t="shared" si="426"/>
        <v>0</v>
      </c>
      <c r="BN367" s="168" t="str">
        <f t="shared" si="426"/>
        <v>0</v>
      </c>
      <c r="BO367" s="169" t="str">
        <f t="shared" si="426"/>
        <v>0</v>
      </c>
      <c r="BP367" s="168" t="str">
        <f t="shared" si="426"/>
        <v>0</v>
      </c>
      <c r="BQ367" s="168" t="str">
        <f t="shared" si="426"/>
        <v>1</v>
      </c>
      <c r="BR367" s="168" t="str">
        <f t="shared" si="426"/>
        <v>0</v>
      </c>
      <c r="BS367" s="169" t="str">
        <f t="shared" si="426"/>
        <v>1</v>
      </c>
      <c r="BT367" s="302" t="str">
        <f t="shared" si="427"/>
        <v>0</v>
      </c>
      <c r="BU367" s="302" t="str">
        <f t="shared" si="427"/>
        <v>1</v>
      </c>
      <c r="BV367" s="302" t="str">
        <f t="shared" si="427"/>
        <v>0</v>
      </c>
      <c r="BW367" s="303" t="str">
        <f t="shared" si="427"/>
        <v>0</v>
      </c>
      <c r="BX367" s="302" t="str">
        <f t="shared" si="427"/>
        <v>1</v>
      </c>
      <c r="BY367" s="302" t="str">
        <f t="shared" si="427"/>
        <v>0</v>
      </c>
      <c r="BZ367" s="302" t="str">
        <f t="shared" si="427"/>
        <v>0</v>
      </c>
      <c r="CA367" s="303" t="str">
        <f t="shared" si="427"/>
        <v>0</v>
      </c>
      <c r="CB367" s="164" t="str">
        <f t="shared" si="428"/>
        <v>0</v>
      </c>
      <c r="CC367" s="289" t="str">
        <f t="shared" si="428"/>
        <v>1</v>
      </c>
      <c r="CD367" s="340" t="str">
        <f t="shared" si="428"/>
        <v>0</v>
      </c>
      <c r="CE367" s="341" t="str">
        <f t="shared" si="428"/>
        <v>0</v>
      </c>
      <c r="CF367" s="340" t="str">
        <f t="shared" si="428"/>
        <v>0</v>
      </c>
      <c r="CG367" s="340" t="str">
        <f t="shared" si="428"/>
        <v>0</v>
      </c>
      <c r="CH367" s="340" t="str">
        <f t="shared" si="428"/>
        <v>0</v>
      </c>
      <c r="CI367" s="341" t="str">
        <f t="shared" si="428"/>
        <v>0</v>
      </c>
      <c r="CL367" s="32" t="str">
        <f t="shared" si="418"/>
        <v>9C1B</v>
      </c>
      <c r="CM367" s="285">
        <f t="shared" si="386"/>
        <v>717</v>
      </c>
      <c r="CN367" s="285">
        <f t="shared" si="387"/>
        <v>727</v>
      </c>
      <c r="CO367" s="142">
        <f t="shared" si="388"/>
        <v>56.5</v>
      </c>
      <c r="CP367" s="142">
        <f t="shared" si="389"/>
        <v>13.611111111111111</v>
      </c>
      <c r="CQ367" s="154">
        <f t="shared" si="419"/>
        <v>2</v>
      </c>
      <c r="CS367" s="170">
        <f t="shared" si="390"/>
        <v>9</v>
      </c>
      <c r="CT367" s="23">
        <f t="shared" si="391"/>
        <v>12</v>
      </c>
      <c r="CU367" s="171">
        <f t="shared" si="392"/>
        <v>1</v>
      </c>
      <c r="CV367" s="23">
        <f t="shared" si="393"/>
        <v>11</v>
      </c>
      <c r="CW367" s="172">
        <f t="shared" si="394"/>
        <v>0</v>
      </c>
      <c r="CX367" s="24">
        <f t="shared" si="395"/>
        <v>4</v>
      </c>
      <c r="CY367" s="267">
        <f t="shared" si="396"/>
        <v>12</v>
      </c>
      <c r="CZ367" s="268">
        <f t="shared" si="397"/>
        <v>13</v>
      </c>
      <c r="DA367" s="267">
        <f t="shared" si="398"/>
        <v>0</v>
      </c>
      <c r="DB367" s="268">
        <f t="shared" si="399"/>
        <v>2</v>
      </c>
      <c r="DC367" s="173">
        <f t="shared" si="400"/>
        <v>11</v>
      </c>
      <c r="DD367" s="26">
        <f t="shared" si="401"/>
        <v>9</v>
      </c>
      <c r="DE367" s="173">
        <f t="shared" si="402"/>
        <v>0</v>
      </c>
      <c r="DF367" s="26">
        <f t="shared" si="403"/>
        <v>5</v>
      </c>
      <c r="DG367" s="326">
        <f t="shared" si="404"/>
        <v>4</v>
      </c>
      <c r="DH367" s="327">
        <f t="shared" si="405"/>
        <v>8</v>
      </c>
      <c r="DI367" s="172">
        <f t="shared" si="406"/>
        <v>4</v>
      </c>
      <c r="DJ367" s="24">
        <f t="shared" si="407"/>
        <v>0</v>
      </c>
      <c r="DK367" s="172"/>
      <c r="DL367" s="19">
        <f t="shared" si="408"/>
        <v>156</v>
      </c>
      <c r="DM367" s="19">
        <f t="shared" si="409"/>
        <v>27</v>
      </c>
      <c r="DN367" s="174">
        <f t="shared" si="410"/>
        <v>4</v>
      </c>
      <c r="DO367" s="278">
        <f t="shared" si="411"/>
        <v>205</v>
      </c>
      <c r="DP367" s="278">
        <f t="shared" si="412"/>
        <v>2</v>
      </c>
      <c r="DQ367" s="20">
        <f t="shared" si="413"/>
        <v>185</v>
      </c>
      <c r="DR367" s="20">
        <f t="shared" si="414"/>
        <v>5</v>
      </c>
      <c r="DS367" s="337">
        <f t="shared" si="415"/>
        <v>72</v>
      </c>
      <c r="DT367" s="174">
        <f t="shared" si="416"/>
        <v>64</v>
      </c>
      <c r="DU367" s="172">
        <f t="shared" si="417"/>
        <v>72</v>
      </c>
    </row>
    <row r="368" spans="1:125">
      <c r="A368" s="408" t="s">
        <v>990</v>
      </c>
      <c r="B368" s="408" t="s">
        <v>991</v>
      </c>
      <c r="C368" s="154">
        <f t="shared" si="364"/>
        <v>17</v>
      </c>
      <c r="D368" s="167">
        <f t="shared" si="365"/>
        <v>68</v>
      </c>
      <c r="E368" s="166" t="str">
        <f t="shared" si="366"/>
        <v>9C</v>
      </c>
      <c r="F368" s="367" t="str">
        <f t="shared" si="367"/>
        <v>1B</v>
      </c>
      <c r="G368" s="367" t="str">
        <f t="shared" si="368"/>
        <v>08</v>
      </c>
      <c r="H368" s="367" t="str">
        <f t="shared" si="369"/>
        <v>D7</v>
      </c>
      <c r="I368" s="367" t="str">
        <f t="shared" si="370"/>
        <v>02</v>
      </c>
      <c r="J368" s="367" t="str">
        <f t="shared" si="371"/>
        <v>B8</v>
      </c>
      <c r="K368" s="367" t="str">
        <f t="shared" si="372"/>
        <v>05</v>
      </c>
      <c r="L368" s="367" t="str">
        <f t="shared" si="373"/>
        <v>55</v>
      </c>
      <c r="M368" s="367" t="str">
        <f t="shared" si="374"/>
        <v>4</v>
      </c>
      <c r="N368" s="367" t="str">
        <f t="shared" si="375"/>
        <v/>
      </c>
      <c r="O368" s="156" t="str">
        <f t="shared" si="376"/>
        <v/>
      </c>
      <c r="P368" s="157" t="str">
        <f t="shared" si="420"/>
        <v>1</v>
      </c>
      <c r="Q368" s="158" t="str">
        <f t="shared" si="420"/>
        <v>0</v>
      </c>
      <c r="R368" s="158" t="str">
        <f t="shared" si="420"/>
        <v>0</v>
      </c>
      <c r="S368" s="159" t="str">
        <f t="shared" si="420"/>
        <v>1</v>
      </c>
      <c r="T368" s="158" t="str">
        <f t="shared" si="420"/>
        <v>1</v>
      </c>
      <c r="U368" s="158" t="str">
        <f t="shared" si="420"/>
        <v>1</v>
      </c>
      <c r="V368" s="158" t="str">
        <f t="shared" si="420"/>
        <v>0</v>
      </c>
      <c r="W368" s="159" t="str">
        <f t="shared" si="420"/>
        <v>0</v>
      </c>
      <c r="X368" s="158" t="str">
        <f t="shared" si="421"/>
        <v>0</v>
      </c>
      <c r="Y368" s="158" t="str">
        <f t="shared" si="421"/>
        <v>0</v>
      </c>
      <c r="Z368" s="158" t="str">
        <f t="shared" si="421"/>
        <v>0</v>
      </c>
      <c r="AA368" s="159" t="str">
        <f t="shared" si="421"/>
        <v>1</v>
      </c>
      <c r="AB368" s="161" t="str">
        <f t="shared" si="421"/>
        <v>1</v>
      </c>
      <c r="AC368" s="161" t="str">
        <f t="shared" si="421"/>
        <v>0</v>
      </c>
      <c r="AD368" s="158" t="str">
        <f t="shared" si="421"/>
        <v>1</v>
      </c>
      <c r="AE368" s="159" t="str">
        <f t="shared" si="421"/>
        <v>1</v>
      </c>
      <c r="AF368" s="367" t="str">
        <f t="shared" si="422"/>
        <v>0</v>
      </c>
      <c r="AG368" s="162" t="str">
        <f t="shared" si="422"/>
        <v>0</v>
      </c>
      <c r="AH368" s="163" t="str">
        <f t="shared" si="422"/>
        <v>0</v>
      </c>
      <c r="AI368" s="165" t="str">
        <f t="shared" si="422"/>
        <v>0</v>
      </c>
      <c r="AJ368" s="164" t="str">
        <f t="shared" si="422"/>
        <v>1</v>
      </c>
      <c r="AK368" s="164" t="str">
        <f t="shared" si="422"/>
        <v>0</v>
      </c>
      <c r="AL368" s="289" t="str">
        <f t="shared" si="422"/>
        <v>0</v>
      </c>
      <c r="AM368" s="165" t="str">
        <f t="shared" si="422"/>
        <v>0</v>
      </c>
      <c r="AN368" s="230" t="str">
        <f t="shared" si="423"/>
        <v>1</v>
      </c>
      <c r="AO368" s="230" t="str">
        <f t="shared" si="423"/>
        <v>1</v>
      </c>
      <c r="AP368" s="230" t="str">
        <f t="shared" si="423"/>
        <v>0</v>
      </c>
      <c r="AQ368" s="231" t="str">
        <f t="shared" si="423"/>
        <v>1</v>
      </c>
      <c r="AR368" s="230" t="str">
        <f t="shared" si="423"/>
        <v>0</v>
      </c>
      <c r="AS368" s="230" t="str">
        <f t="shared" si="423"/>
        <v>1</v>
      </c>
      <c r="AT368" s="230" t="str">
        <f t="shared" si="423"/>
        <v>1</v>
      </c>
      <c r="AU368" s="231" t="str">
        <f t="shared" si="423"/>
        <v>1</v>
      </c>
      <c r="AV368" s="230" t="str">
        <f t="shared" si="424"/>
        <v>0</v>
      </c>
      <c r="AW368" s="232" t="str">
        <f t="shared" si="424"/>
        <v>0</v>
      </c>
      <c r="AX368" s="232" t="str">
        <f t="shared" si="424"/>
        <v>0</v>
      </c>
      <c r="AY368" s="233" t="str">
        <f t="shared" si="424"/>
        <v>0</v>
      </c>
      <c r="AZ368" s="232" t="str">
        <f t="shared" si="424"/>
        <v>0</v>
      </c>
      <c r="BA368" s="232" t="str">
        <f t="shared" si="424"/>
        <v>0</v>
      </c>
      <c r="BB368" s="232" t="str">
        <f t="shared" si="424"/>
        <v>1</v>
      </c>
      <c r="BC368" s="233" t="str">
        <f t="shared" si="424"/>
        <v>0</v>
      </c>
      <c r="BD368" s="168" t="str">
        <f t="shared" si="425"/>
        <v>1</v>
      </c>
      <c r="BE368" s="168" t="str">
        <f t="shared" si="425"/>
        <v>0</v>
      </c>
      <c r="BF368" s="168" t="str">
        <f t="shared" si="425"/>
        <v>1</v>
      </c>
      <c r="BG368" s="169" t="str">
        <f t="shared" si="425"/>
        <v>1</v>
      </c>
      <c r="BH368" s="168" t="str">
        <f t="shared" si="425"/>
        <v>1</v>
      </c>
      <c r="BI368" s="168" t="str">
        <f t="shared" si="425"/>
        <v>0</v>
      </c>
      <c r="BJ368" s="168" t="str">
        <f t="shared" si="425"/>
        <v>0</v>
      </c>
      <c r="BK368" s="169" t="str">
        <f t="shared" si="425"/>
        <v>0</v>
      </c>
      <c r="BL368" s="168" t="str">
        <f t="shared" si="426"/>
        <v>0</v>
      </c>
      <c r="BM368" s="168" t="str">
        <f t="shared" si="426"/>
        <v>0</v>
      </c>
      <c r="BN368" s="168" t="str">
        <f t="shared" si="426"/>
        <v>0</v>
      </c>
      <c r="BO368" s="169" t="str">
        <f t="shared" si="426"/>
        <v>0</v>
      </c>
      <c r="BP368" s="168" t="str">
        <f t="shared" si="426"/>
        <v>0</v>
      </c>
      <c r="BQ368" s="168" t="str">
        <f t="shared" si="426"/>
        <v>1</v>
      </c>
      <c r="BR368" s="168" t="str">
        <f t="shared" si="426"/>
        <v>0</v>
      </c>
      <c r="BS368" s="169" t="str">
        <f t="shared" si="426"/>
        <v>1</v>
      </c>
      <c r="BT368" s="302" t="str">
        <f t="shared" si="427"/>
        <v>0</v>
      </c>
      <c r="BU368" s="302" t="str">
        <f t="shared" si="427"/>
        <v>1</v>
      </c>
      <c r="BV368" s="302" t="str">
        <f t="shared" si="427"/>
        <v>0</v>
      </c>
      <c r="BW368" s="303" t="str">
        <f t="shared" si="427"/>
        <v>1</v>
      </c>
      <c r="BX368" s="302" t="str">
        <f t="shared" si="427"/>
        <v>0</v>
      </c>
      <c r="BY368" s="302" t="str">
        <f t="shared" si="427"/>
        <v>1</v>
      </c>
      <c r="BZ368" s="302" t="str">
        <f t="shared" si="427"/>
        <v>0</v>
      </c>
      <c r="CA368" s="303" t="str">
        <f t="shared" si="427"/>
        <v>1</v>
      </c>
      <c r="CB368" s="164" t="str">
        <f t="shared" si="428"/>
        <v>0</v>
      </c>
      <c r="CC368" s="289" t="str">
        <f t="shared" si="428"/>
        <v>1</v>
      </c>
      <c r="CD368" s="340" t="str">
        <f t="shared" si="428"/>
        <v>0</v>
      </c>
      <c r="CE368" s="341" t="str">
        <f t="shared" si="428"/>
        <v>0</v>
      </c>
      <c r="CF368" s="340" t="str">
        <f t="shared" si="428"/>
        <v>0</v>
      </c>
      <c r="CG368" s="340" t="str">
        <f t="shared" si="428"/>
        <v>0</v>
      </c>
      <c r="CH368" s="340" t="str">
        <f t="shared" si="428"/>
        <v>0</v>
      </c>
      <c r="CI368" s="341" t="str">
        <f t="shared" si="428"/>
        <v>0</v>
      </c>
      <c r="CL368" s="32" t="str">
        <f t="shared" si="418"/>
        <v>9C1B</v>
      </c>
      <c r="CM368" s="285">
        <f t="shared" si="386"/>
        <v>727</v>
      </c>
      <c r="CN368" s="285">
        <f t="shared" si="387"/>
        <v>737</v>
      </c>
      <c r="CO368" s="142">
        <f t="shared" si="388"/>
        <v>56.4</v>
      </c>
      <c r="CP368" s="142">
        <f t="shared" si="389"/>
        <v>13.555555555555555</v>
      </c>
      <c r="CQ368" s="154">
        <f t="shared" si="419"/>
        <v>4</v>
      </c>
      <c r="CS368" s="170">
        <f t="shared" si="390"/>
        <v>9</v>
      </c>
      <c r="CT368" s="23">
        <f t="shared" si="391"/>
        <v>12</v>
      </c>
      <c r="CU368" s="171">
        <f t="shared" si="392"/>
        <v>1</v>
      </c>
      <c r="CV368" s="23">
        <f t="shared" si="393"/>
        <v>11</v>
      </c>
      <c r="CW368" s="172">
        <f t="shared" si="394"/>
        <v>0</v>
      </c>
      <c r="CX368" s="24">
        <f t="shared" si="395"/>
        <v>8</v>
      </c>
      <c r="CY368" s="267">
        <f t="shared" si="396"/>
        <v>13</v>
      </c>
      <c r="CZ368" s="268">
        <f t="shared" si="397"/>
        <v>7</v>
      </c>
      <c r="DA368" s="267">
        <f t="shared" si="398"/>
        <v>0</v>
      </c>
      <c r="DB368" s="268">
        <f t="shared" si="399"/>
        <v>2</v>
      </c>
      <c r="DC368" s="173">
        <f t="shared" si="400"/>
        <v>11</v>
      </c>
      <c r="DD368" s="26">
        <f t="shared" si="401"/>
        <v>8</v>
      </c>
      <c r="DE368" s="173">
        <f t="shared" si="402"/>
        <v>0</v>
      </c>
      <c r="DF368" s="26">
        <f t="shared" si="403"/>
        <v>5</v>
      </c>
      <c r="DG368" s="326">
        <f t="shared" si="404"/>
        <v>5</v>
      </c>
      <c r="DH368" s="327">
        <f t="shared" si="405"/>
        <v>5</v>
      </c>
      <c r="DI368" s="172">
        <f t="shared" si="406"/>
        <v>4</v>
      </c>
      <c r="DJ368" s="24">
        <f t="shared" si="407"/>
        <v>0</v>
      </c>
      <c r="DK368" s="172"/>
      <c r="DL368" s="19">
        <f t="shared" si="408"/>
        <v>156</v>
      </c>
      <c r="DM368" s="19">
        <f t="shared" si="409"/>
        <v>27</v>
      </c>
      <c r="DN368" s="174">
        <f t="shared" si="410"/>
        <v>8</v>
      </c>
      <c r="DO368" s="278">
        <f t="shared" si="411"/>
        <v>215</v>
      </c>
      <c r="DP368" s="278">
        <f t="shared" si="412"/>
        <v>2</v>
      </c>
      <c r="DQ368" s="20">
        <f t="shared" si="413"/>
        <v>184</v>
      </c>
      <c r="DR368" s="20">
        <f t="shared" si="414"/>
        <v>5</v>
      </c>
      <c r="DS368" s="337">
        <f t="shared" si="415"/>
        <v>85</v>
      </c>
      <c r="DT368" s="174">
        <f t="shared" si="416"/>
        <v>64</v>
      </c>
      <c r="DU368" s="172">
        <f t="shared" si="417"/>
        <v>85</v>
      </c>
    </row>
    <row r="369" spans="1:125">
      <c r="A369" s="408" t="s">
        <v>992</v>
      </c>
      <c r="B369" s="408" t="s">
        <v>993</v>
      </c>
      <c r="C369" s="154">
        <f t="shared" si="364"/>
        <v>17</v>
      </c>
      <c r="D369" s="167">
        <f t="shared" si="365"/>
        <v>68</v>
      </c>
      <c r="E369" s="166" t="str">
        <f t="shared" si="366"/>
        <v>9C</v>
      </c>
      <c r="F369" s="367" t="str">
        <f t="shared" si="367"/>
        <v>1B</v>
      </c>
      <c r="G369" s="367" t="str">
        <f t="shared" si="368"/>
        <v>0A</v>
      </c>
      <c r="H369" s="367" t="str">
        <f t="shared" si="369"/>
        <v>DC</v>
      </c>
      <c r="I369" s="367" t="str">
        <f t="shared" si="370"/>
        <v>02</v>
      </c>
      <c r="J369" s="367" t="str">
        <f t="shared" si="371"/>
        <v>B8</v>
      </c>
      <c r="K369" s="367" t="str">
        <f t="shared" si="372"/>
        <v>05</v>
      </c>
      <c r="L369" s="367" t="str">
        <f t="shared" si="373"/>
        <v>5C</v>
      </c>
      <c r="M369" s="367" t="str">
        <f t="shared" si="374"/>
        <v>4</v>
      </c>
      <c r="N369" s="367" t="str">
        <f t="shared" si="375"/>
        <v/>
      </c>
      <c r="O369" s="156" t="str">
        <f t="shared" si="376"/>
        <v/>
      </c>
      <c r="P369" s="157" t="str">
        <f t="shared" si="420"/>
        <v>1</v>
      </c>
      <c r="Q369" s="158" t="str">
        <f t="shared" si="420"/>
        <v>0</v>
      </c>
      <c r="R369" s="158" t="str">
        <f t="shared" si="420"/>
        <v>0</v>
      </c>
      <c r="S369" s="159" t="str">
        <f t="shared" si="420"/>
        <v>1</v>
      </c>
      <c r="T369" s="158" t="str">
        <f t="shared" si="420"/>
        <v>1</v>
      </c>
      <c r="U369" s="158" t="str">
        <f t="shared" si="420"/>
        <v>1</v>
      </c>
      <c r="V369" s="158" t="str">
        <f t="shared" si="420"/>
        <v>0</v>
      </c>
      <c r="W369" s="159" t="str">
        <f t="shared" si="420"/>
        <v>0</v>
      </c>
      <c r="X369" s="158" t="str">
        <f t="shared" si="421"/>
        <v>0</v>
      </c>
      <c r="Y369" s="158" t="str">
        <f t="shared" si="421"/>
        <v>0</v>
      </c>
      <c r="Z369" s="158" t="str">
        <f t="shared" si="421"/>
        <v>0</v>
      </c>
      <c r="AA369" s="159" t="str">
        <f t="shared" si="421"/>
        <v>1</v>
      </c>
      <c r="AB369" s="161" t="str">
        <f t="shared" si="421"/>
        <v>1</v>
      </c>
      <c r="AC369" s="161" t="str">
        <f t="shared" si="421"/>
        <v>0</v>
      </c>
      <c r="AD369" s="158" t="str">
        <f t="shared" si="421"/>
        <v>1</v>
      </c>
      <c r="AE369" s="159" t="str">
        <f t="shared" si="421"/>
        <v>1</v>
      </c>
      <c r="AF369" s="367" t="str">
        <f t="shared" si="422"/>
        <v>0</v>
      </c>
      <c r="AG369" s="162" t="str">
        <f t="shared" si="422"/>
        <v>0</v>
      </c>
      <c r="AH369" s="163" t="str">
        <f t="shared" si="422"/>
        <v>0</v>
      </c>
      <c r="AI369" s="165" t="str">
        <f t="shared" si="422"/>
        <v>0</v>
      </c>
      <c r="AJ369" s="164" t="str">
        <f t="shared" si="422"/>
        <v>1</v>
      </c>
      <c r="AK369" s="164" t="str">
        <f t="shared" si="422"/>
        <v>0</v>
      </c>
      <c r="AL369" s="289" t="str">
        <f t="shared" si="422"/>
        <v>1</v>
      </c>
      <c r="AM369" s="165" t="str">
        <f t="shared" si="422"/>
        <v>0</v>
      </c>
      <c r="AN369" s="230" t="str">
        <f t="shared" si="423"/>
        <v>1</v>
      </c>
      <c r="AO369" s="230" t="str">
        <f t="shared" si="423"/>
        <v>1</v>
      </c>
      <c r="AP369" s="230" t="str">
        <f t="shared" si="423"/>
        <v>0</v>
      </c>
      <c r="AQ369" s="231" t="str">
        <f t="shared" si="423"/>
        <v>1</v>
      </c>
      <c r="AR369" s="230" t="str">
        <f t="shared" si="423"/>
        <v>1</v>
      </c>
      <c r="AS369" s="230" t="str">
        <f t="shared" si="423"/>
        <v>1</v>
      </c>
      <c r="AT369" s="230" t="str">
        <f t="shared" si="423"/>
        <v>0</v>
      </c>
      <c r="AU369" s="231" t="str">
        <f t="shared" si="423"/>
        <v>0</v>
      </c>
      <c r="AV369" s="230" t="str">
        <f t="shared" si="424"/>
        <v>0</v>
      </c>
      <c r="AW369" s="232" t="str">
        <f t="shared" si="424"/>
        <v>0</v>
      </c>
      <c r="AX369" s="232" t="str">
        <f t="shared" si="424"/>
        <v>0</v>
      </c>
      <c r="AY369" s="233" t="str">
        <f t="shared" si="424"/>
        <v>0</v>
      </c>
      <c r="AZ369" s="232" t="str">
        <f t="shared" si="424"/>
        <v>0</v>
      </c>
      <c r="BA369" s="232" t="str">
        <f t="shared" si="424"/>
        <v>0</v>
      </c>
      <c r="BB369" s="232" t="str">
        <f t="shared" si="424"/>
        <v>1</v>
      </c>
      <c r="BC369" s="233" t="str">
        <f t="shared" si="424"/>
        <v>0</v>
      </c>
      <c r="BD369" s="168" t="str">
        <f t="shared" si="425"/>
        <v>1</v>
      </c>
      <c r="BE369" s="168" t="str">
        <f t="shared" si="425"/>
        <v>0</v>
      </c>
      <c r="BF369" s="168" t="str">
        <f t="shared" si="425"/>
        <v>1</v>
      </c>
      <c r="BG369" s="169" t="str">
        <f t="shared" si="425"/>
        <v>1</v>
      </c>
      <c r="BH369" s="168" t="str">
        <f t="shared" si="425"/>
        <v>1</v>
      </c>
      <c r="BI369" s="168" t="str">
        <f t="shared" si="425"/>
        <v>0</v>
      </c>
      <c r="BJ369" s="168" t="str">
        <f t="shared" si="425"/>
        <v>0</v>
      </c>
      <c r="BK369" s="169" t="str">
        <f t="shared" si="425"/>
        <v>0</v>
      </c>
      <c r="BL369" s="168" t="str">
        <f t="shared" si="426"/>
        <v>0</v>
      </c>
      <c r="BM369" s="168" t="str">
        <f t="shared" si="426"/>
        <v>0</v>
      </c>
      <c r="BN369" s="168" t="str">
        <f t="shared" si="426"/>
        <v>0</v>
      </c>
      <c r="BO369" s="169" t="str">
        <f t="shared" si="426"/>
        <v>0</v>
      </c>
      <c r="BP369" s="168" t="str">
        <f t="shared" si="426"/>
        <v>0</v>
      </c>
      <c r="BQ369" s="168" t="str">
        <f t="shared" si="426"/>
        <v>1</v>
      </c>
      <c r="BR369" s="168" t="str">
        <f t="shared" si="426"/>
        <v>0</v>
      </c>
      <c r="BS369" s="169" t="str">
        <f t="shared" si="426"/>
        <v>1</v>
      </c>
      <c r="BT369" s="302" t="str">
        <f t="shared" si="427"/>
        <v>0</v>
      </c>
      <c r="BU369" s="302" t="str">
        <f t="shared" si="427"/>
        <v>1</v>
      </c>
      <c r="BV369" s="302" t="str">
        <f t="shared" si="427"/>
        <v>0</v>
      </c>
      <c r="BW369" s="303" t="str">
        <f t="shared" si="427"/>
        <v>1</v>
      </c>
      <c r="BX369" s="302" t="str">
        <f t="shared" si="427"/>
        <v>1</v>
      </c>
      <c r="BY369" s="302" t="str">
        <f t="shared" si="427"/>
        <v>1</v>
      </c>
      <c r="BZ369" s="302" t="str">
        <f t="shared" si="427"/>
        <v>0</v>
      </c>
      <c r="CA369" s="303" t="str">
        <f t="shared" si="427"/>
        <v>0</v>
      </c>
      <c r="CB369" s="164" t="str">
        <f t="shared" si="428"/>
        <v>0</v>
      </c>
      <c r="CC369" s="289" t="str">
        <f t="shared" si="428"/>
        <v>1</v>
      </c>
      <c r="CD369" s="340" t="str">
        <f t="shared" si="428"/>
        <v>0</v>
      </c>
      <c r="CE369" s="341" t="str">
        <f t="shared" si="428"/>
        <v>0</v>
      </c>
      <c r="CF369" s="340" t="str">
        <f t="shared" si="428"/>
        <v>0</v>
      </c>
      <c r="CG369" s="340" t="str">
        <f t="shared" si="428"/>
        <v>0</v>
      </c>
      <c r="CH369" s="340" t="str">
        <f t="shared" si="428"/>
        <v>0</v>
      </c>
      <c r="CI369" s="341" t="str">
        <f t="shared" si="428"/>
        <v>0</v>
      </c>
      <c r="CL369" s="32" t="str">
        <f t="shared" si="418"/>
        <v>9C1B</v>
      </c>
      <c r="CM369" s="285">
        <f t="shared" si="386"/>
        <v>732</v>
      </c>
      <c r="CN369" s="285">
        <f t="shared" si="387"/>
        <v>742</v>
      </c>
      <c r="CO369" s="142">
        <f t="shared" si="388"/>
        <v>56.4</v>
      </c>
      <c r="CP369" s="142">
        <f t="shared" si="389"/>
        <v>13.555555555555555</v>
      </c>
      <c r="CQ369" s="154">
        <f t="shared" si="419"/>
        <v>5</v>
      </c>
      <c r="CS369" s="170">
        <f t="shared" si="390"/>
        <v>9</v>
      </c>
      <c r="CT369" s="23">
        <f t="shared" si="391"/>
        <v>12</v>
      </c>
      <c r="CU369" s="171">
        <f t="shared" si="392"/>
        <v>1</v>
      </c>
      <c r="CV369" s="23">
        <f t="shared" si="393"/>
        <v>11</v>
      </c>
      <c r="CW369" s="172">
        <f t="shared" si="394"/>
        <v>0</v>
      </c>
      <c r="CX369" s="24">
        <f t="shared" si="395"/>
        <v>10</v>
      </c>
      <c r="CY369" s="267">
        <f t="shared" si="396"/>
        <v>13</v>
      </c>
      <c r="CZ369" s="268">
        <f t="shared" si="397"/>
        <v>12</v>
      </c>
      <c r="DA369" s="267">
        <f t="shared" si="398"/>
        <v>0</v>
      </c>
      <c r="DB369" s="268">
        <f t="shared" si="399"/>
        <v>2</v>
      </c>
      <c r="DC369" s="173">
        <f t="shared" si="400"/>
        <v>11</v>
      </c>
      <c r="DD369" s="26">
        <f t="shared" si="401"/>
        <v>8</v>
      </c>
      <c r="DE369" s="173">
        <f t="shared" si="402"/>
        <v>0</v>
      </c>
      <c r="DF369" s="26">
        <f t="shared" si="403"/>
        <v>5</v>
      </c>
      <c r="DG369" s="326">
        <f t="shared" si="404"/>
        <v>5</v>
      </c>
      <c r="DH369" s="327">
        <f t="shared" si="405"/>
        <v>12</v>
      </c>
      <c r="DI369" s="172">
        <f t="shared" si="406"/>
        <v>4</v>
      </c>
      <c r="DJ369" s="24">
        <f t="shared" si="407"/>
        <v>0</v>
      </c>
      <c r="DK369" s="172"/>
      <c r="DL369" s="19">
        <f t="shared" si="408"/>
        <v>156</v>
      </c>
      <c r="DM369" s="19">
        <f t="shared" si="409"/>
        <v>27</v>
      </c>
      <c r="DN369" s="174">
        <f t="shared" si="410"/>
        <v>10</v>
      </c>
      <c r="DO369" s="278">
        <f t="shared" si="411"/>
        <v>220</v>
      </c>
      <c r="DP369" s="278">
        <f t="shared" si="412"/>
        <v>2</v>
      </c>
      <c r="DQ369" s="20">
        <f t="shared" si="413"/>
        <v>184</v>
      </c>
      <c r="DR369" s="20">
        <f t="shared" si="414"/>
        <v>5</v>
      </c>
      <c r="DS369" s="337">
        <f t="shared" si="415"/>
        <v>92</v>
      </c>
      <c r="DT369" s="174">
        <f t="shared" si="416"/>
        <v>64</v>
      </c>
      <c r="DU369" s="172">
        <f t="shared" si="417"/>
        <v>92</v>
      </c>
    </row>
    <row r="370" spans="1:125">
      <c r="A370" s="408" t="s">
        <v>994</v>
      </c>
      <c r="B370" s="408" t="s">
        <v>995</v>
      </c>
      <c r="C370" s="154">
        <f t="shared" si="364"/>
        <v>17</v>
      </c>
      <c r="D370" s="167">
        <f t="shared" si="365"/>
        <v>68</v>
      </c>
      <c r="E370" s="166" t="str">
        <f t="shared" si="366"/>
        <v>9C</v>
      </c>
      <c r="F370" s="367" t="str">
        <f t="shared" si="367"/>
        <v>1B</v>
      </c>
      <c r="G370" s="367" t="str">
        <f t="shared" si="368"/>
        <v>0C</v>
      </c>
      <c r="H370" s="367" t="str">
        <f t="shared" si="369"/>
        <v>E1</v>
      </c>
      <c r="I370" s="367" t="str">
        <f t="shared" si="370"/>
        <v>02</v>
      </c>
      <c r="J370" s="367" t="str">
        <f t="shared" si="371"/>
        <v>B7</v>
      </c>
      <c r="K370" s="367" t="str">
        <f t="shared" si="372"/>
        <v>05</v>
      </c>
      <c r="L370" s="367" t="str">
        <f t="shared" si="373"/>
        <v>62</v>
      </c>
      <c r="M370" s="367" t="str">
        <f t="shared" si="374"/>
        <v>4</v>
      </c>
      <c r="N370" s="367" t="str">
        <f t="shared" si="375"/>
        <v/>
      </c>
      <c r="O370" s="156" t="str">
        <f t="shared" si="376"/>
        <v/>
      </c>
      <c r="P370" s="157" t="str">
        <f t="shared" si="420"/>
        <v>1</v>
      </c>
      <c r="Q370" s="158" t="str">
        <f t="shared" si="420"/>
        <v>0</v>
      </c>
      <c r="R370" s="158" t="str">
        <f t="shared" si="420"/>
        <v>0</v>
      </c>
      <c r="S370" s="159" t="str">
        <f t="shared" si="420"/>
        <v>1</v>
      </c>
      <c r="T370" s="158" t="str">
        <f t="shared" si="420"/>
        <v>1</v>
      </c>
      <c r="U370" s="158" t="str">
        <f t="shared" si="420"/>
        <v>1</v>
      </c>
      <c r="V370" s="158" t="str">
        <f t="shared" si="420"/>
        <v>0</v>
      </c>
      <c r="W370" s="159" t="str">
        <f t="shared" si="420"/>
        <v>0</v>
      </c>
      <c r="X370" s="158" t="str">
        <f t="shared" si="421"/>
        <v>0</v>
      </c>
      <c r="Y370" s="158" t="str">
        <f t="shared" si="421"/>
        <v>0</v>
      </c>
      <c r="Z370" s="158" t="str">
        <f t="shared" si="421"/>
        <v>0</v>
      </c>
      <c r="AA370" s="159" t="str">
        <f t="shared" si="421"/>
        <v>1</v>
      </c>
      <c r="AB370" s="161" t="str">
        <f t="shared" si="421"/>
        <v>1</v>
      </c>
      <c r="AC370" s="161" t="str">
        <f t="shared" si="421"/>
        <v>0</v>
      </c>
      <c r="AD370" s="158" t="str">
        <f t="shared" si="421"/>
        <v>1</v>
      </c>
      <c r="AE370" s="159" t="str">
        <f t="shared" si="421"/>
        <v>1</v>
      </c>
      <c r="AF370" s="367" t="str">
        <f t="shared" si="422"/>
        <v>0</v>
      </c>
      <c r="AG370" s="162" t="str">
        <f t="shared" si="422"/>
        <v>0</v>
      </c>
      <c r="AH370" s="163" t="str">
        <f t="shared" si="422"/>
        <v>0</v>
      </c>
      <c r="AI370" s="165" t="str">
        <f t="shared" si="422"/>
        <v>0</v>
      </c>
      <c r="AJ370" s="164" t="str">
        <f t="shared" si="422"/>
        <v>1</v>
      </c>
      <c r="AK370" s="164" t="str">
        <f t="shared" si="422"/>
        <v>1</v>
      </c>
      <c r="AL370" s="289" t="str">
        <f t="shared" si="422"/>
        <v>0</v>
      </c>
      <c r="AM370" s="165" t="str">
        <f t="shared" si="422"/>
        <v>0</v>
      </c>
      <c r="AN370" s="230" t="str">
        <f t="shared" si="423"/>
        <v>1</v>
      </c>
      <c r="AO370" s="230" t="str">
        <f t="shared" si="423"/>
        <v>1</v>
      </c>
      <c r="AP370" s="230" t="str">
        <f t="shared" si="423"/>
        <v>1</v>
      </c>
      <c r="AQ370" s="231" t="str">
        <f t="shared" si="423"/>
        <v>0</v>
      </c>
      <c r="AR370" s="230" t="str">
        <f t="shared" si="423"/>
        <v>0</v>
      </c>
      <c r="AS370" s="230" t="str">
        <f t="shared" si="423"/>
        <v>0</v>
      </c>
      <c r="AT370" s="230" t="str">
        <f t="shared" si="423"/>
        <v>0</v>
      </c>
      <c r="AU370" s="231" t="str">
        <f t="shared" si="423"/>
        <v>1</v>
      </c>
      <c r="AV370" s="230" t="str">
        <f t="shared" si="424"/>
        <v>0</v>
      </c>
      <c r="AW370" s="232" t="str">
        <f t="shared" si="424"/>
        <v>0</v>
      </c>
      <c r="AX370" s="232" t="str">
        <f t="shared" si="424"/>
        <v>0</v>
      </c>
      <c r="AY370" s="233" t="str">
        <f t="shared" si="424"/>
        <v>0</v>
      </c>
      <c r="AZ370" s="232" t="str">
        <f t="shared" si="424"/>
        <v>0</v>
      </c>
      <c r="BA370" s="232" t="str">
        <f t="shared" si="424"/>
        <v>0</v>
      </c>
      <c r="BB370" s="232" t="str">
        <f t="shared" si="424"/>
        <v>1</v>
      </c>
      <c r="BC370" s="233" t="str">
        <f t="shared" si="424"/>
        <v>0</v>
      </c>
      <c r="BD370" s="168" t="str">
        <f t="shared" si="425"/>
        <v>1</v>
      </c>
      <c r="BE370" s="168" t="str">
        <f t="shared" si="425"/>
        <v>0</v>
      </c>
      <c r="BF370" s="168" t="str">
        <f t="shared" si="425"/>
        <v>1</v>
      </c>
      <c r="BG370" s="169" t="str">
        <f t="shared" si="425"/>
        <v>1</v>
      </c>
      <c r="BH370" s="168" t="str">
        <f t="shared" si="425"/>
        <v>0</v>
      </c>
      <c r="BI370" s="168" t="str">
        <f t="shared" si="425"/>
        <v>1</v>
      </c>
      <c r="BJ370" s="168" t="str">
        <f t="shared" si="425"/>
        <v>1</v>
      </c>
      <c r="BK370" s="169" t="str">
        <f t="shared" si="425"/>
        <v>1</v>
      </c>
      <c r="BL370" s="168" t="str">
        <f t="shared" si="426"/>
        <v>0</v>
      </c>
      <c r="BM370" s="168" t="str">
        <f t="shared" si="426"/>
        <v>0</v>
      </c>
      <c r="BN370" s="168" t="str">
        <f t="shared" si="426"/>
        <v>0</v>
      </c>
      <c r="BO370" s="169" t="str">
        <f t="shared" si="426"/>
        <v>0</v>
      </c>
      <c r="BP370" s="168" t="str">
        <f t="shared" si="426"/>
        <v>0</v>
      </c>
      <c r="BQ370" s="168" t="str">
        <f t="shared" si="426"/>
        <v>1</v>
      </c>
      <c r="BR370" s="168" t="str">
        <f t="shared" si="426"/>
        <v>0</v>
      </c>
      <c r="BS370" s="169" t="str">
        <f t="shared" si="426"/>
        <v>1</v>
      </c>
      <c r="BT370" s="302" t="str">
        <f t="shared" si="427"/>
        <v>0</v>
      </c>
      <c r="BU370" s="302" t="str">
        <f t="shared" si="427"/>
        <v>1</v>
      </c>
      <c r="BV370" s="302" t="str">
        <f t="shared" si="427"/>
        <v>1</v>
      </c>
      <c r="BW370" s="303" t="str">
        <f t="shared" si="427"/>
        <v>0</v>
      </c>
      <c r="BX370" s="302" t="str">
        <f t="shared" si="427"/>
        <v>0</v>
      </c>
      <c r="BY370" s="302" t="str">
        <f t="shared" si="427"/>
        <v>0</v>
      </c>
      <c r="BZ370" s="302" t="str">
        <f t="shared" si="427"/>
        <v>1</v>
      </c>
      <c r="CA370" s="303" t="str">
        <f t="shared" si="427"/>
        <v>0</v>
      </c>
      <c r="CB370" s="164" t="str">
        <f t="shared" si="428"/>
        <v>0</v>
      </c>
      <c r="CC370" s="289" t="str">
        <f t="shared" si="428"/>
        <v>1</v>
      </c>
      <c r="CD370" s="340" t="str">
        <f t="shared" si="428"/>
        <v>0</v>
      </c>
      <c r="CE370" s="341" t="str">
        <f t="shared" si="428"/>
        <v>0</v>
      </c>
      <c r="CF370" s="340" t="str">
        <f t="shared" si="428"/>
        <v>0</v>
      </c>
      <c r="CG370" s="340" t="str">
        <f t="shared" si="428"/>
        <v>0</v>
      </c>
      <c r="CH370" s="340" t="str">
        <f t="shared" si="428"/>
        <v>0</v>
      </c>
      <c r="CI370" s="341" t="str">
        <f t="shared" si="428"/>
        <v>0</v>
      </c>
      <c r="CL370" s="32" t="str">
        <f t="shared" si="418"/>
        <v>9C1B</v>
      </c>
      <c r="CM370" s="285">
        <f t="shared" si="386"/>
        <v>737</v>
      </c>
      <c r="CN370" s="285">
        <f t="shared" si="387"/>
        <v>747</v>
      </c>
      <c r="CO370" s="142">
        <f t="shared" si="388"/>
        <v>56.3</v>
      </c>
      <c r="CP370" s="142">
        <f t="shared" si="389"/>
        <v>13.499999999999998</v>
      </c>
      <c r="CQ370" s="154">
        <f t="shared" si="419"/>
        <v>6</v>
      </c>
      <c r="CS370" s="170">
        <f t="shared" si="390"/>
        <v>9</v>
      </c>
      <c r="CT370" s="23">
        <f t="shared" si="391"/>
        <v>12</v>
      </c>
      <c r="CU370" s="171">
        <f t="shared" si="392"/>
        <v>1</v>
      </c>
      <c r="CV370" s="23">
        <f t="shared" si="393"/>
        <v>11</v>
      </c>
      <c r="CW370" s="172">
        <f t="shared" si="394"/>
        <v>0</v>
      </c>
      <c r="CX370" s="24">
        <f t="shared" si="395"/>
        <v>12</v>
      </c>
      <c r="CY370" s="267">
        <f t="shared" si="396"/>
        <v>14</v>
      </c>
      <c r="CZ370" s="268">
        <f t="shared" si="397"/>
        <v>1</v>
      </c>
      <c r="DA370" s="267">
        <f t="shared" si="398"/>
        <v>0</v>
      </c>
      <c r="DB370" s="268">
        <f t="shared" si="399"/>
        <v>2</v>
      </c>
      <c r="DC370" s="173">
        <f t="shared" si="400"/>
        <v>11</v>
      </c>
      <c r="DD370" s="26">
        <f t="shared" si="401"/>
        <v>7</v>
      </c>
      <c r="DE370" s="173">
        <f t="shared" si="402"/>
        <v>0</v>
      </c>
      <c r="DF370" s="26">
        <f t="shared" si="403"/>
        <v>5</v>
      </c>
      <c r="DG370" s="326">
        <f t="shared" si="404"/>
        <v>6</v>
      </c>
      <c r="DH370" s="327">
        <f t="shared" si="405"/>
        <v>2</v>
      </c>
      <c r="DI370" s="172">
        <f t="shared" si="406"/>
        <v>4</v>
      </c>
      <c r="DJ370" s="24">
        <f t="shared" si="407"/>
        <v>0</v>
      </c>
      <c r="DK370" s="172"/>
      <c r="DL370" s="19">
        <f t="shared" si="408"/>
        <v>156</v>
      </c>
      <c r="DM370" s="19">
        <f t="shared" si="409"/>
        <v>27</v>
      </c>
      <c r="DN370" s="174">
        <f t="shared" si="410"/>
        <v>12</v>
      </c>
      <c r="DO370" s="278">
        <f t="shared" si="411"/>
        <v>225</v>
      </c>
      <c r="DP370" s="278">
        <f t="shared" si="412"/>
        <v>2</v>
      </c>
      <c r="DQ370" s="20">
        <f t="shared" si="413"/>
        <v>183</v>
      </c>
      <c r="DR370" s="20">
        <f t="shared" si="414"/>
        <v>5</v>
      </c>
      <c r="DS370" s="337">
        <f t="shared" si="415"/>
        <v>98</v>
      </c>
      <c r="DT370" s="174">
        <f t="shared" si="416"/>
        <v>64</v>
      </c>
      <c r="DU370" s="172">
        <f t="shared" si="417"/>
        <v>98</v>
      </c>
    </row>
    <row r="371" spans="1:125">
      <c r="A371" s="408" t="s">
        <v>996</v>
      </c>
      <c r="B371" s="408" t="s">
        <v>997</v>
      </c>
      <c r="C371" s="154">
        <f t="shared" si="364"/>
        <v>17</v>
      </c>
      <c r="D371" s="167">
        <f t="shared" si="365"/>
        <v>68</v>
      </c>
      <c r="E371" s="166" t="str">
        <f t="shared" si="366"/>
        <v>9C</v>
      </c>
      <c r="F371" s="367" t="str">
        <f t="shared" si="367"/>
        <v>1B</v>
      </c>
      <c r="G371" s="367" t="str">
        <f t="shared" si="368"/>
        <v>0E</v>
      </c>
      <c r="H371" s="367" t="str">
        <f t="shared" si="369"/>
        <v>E5</v>
      </c>
      <c r="I371" s="367" t="str">
        <f t="shared" si="370"/>
        <v>02</v>
      </c>
      <c r="J371" s="367" t="str">
        <f t="shared" si="371"/>
        <v>B7</v>
      </c>
      <c r="K371" s="367" t="str">
        <f t="shared" si="372"/>
        <v>05</v>
      </c>
      <c r="L371" s="367" t="str">
        <f t="shared" si="373"/>
        <v>68</v>
      </c>
      <c r="M371" s="367" t="str">
        <f t="shared" si="374"/>
        <v>4</v>
      </c>
      <c r="N371" s="367" t="str">
        <f t="shared" si="375"/>
        <v/>
      </c>
      <c r="O371" s="156" t="str">
        <f t="shared" si="376"/>
        <v/>
      </c>
      <c r="P371" s="157" t="str">
        <f t="shared" si="420"/>
        <v>1</v>
      </c>
      <c r="Q371" s="158" t="str">
        <f t="shared" si="420"/>
        <v>0</v>
      </c>
      <c r="R371" s="158" t="str">
        <f t="shared" si="420"/>
        <v>0</v>
      </c>
      <c r="S371" s="159" t="str">
        <f t="shared" si="420"/>
        <v>1</v>
      </c>
      <c r="T371" s="158" t="str">
        <f t="shared" si="420"/>
        <v>1</v>
      </c>
      <c r="U371" s="158" t="str">
        <f t="shared" si="420"/>
        <v>1</v>
      </c>
      <c r="V371" s="158" t="str">
        <f t="shared" si="420"/>
        <v>0</v>
      </c>
      <c r="W371" s="159" t="str">
        <f t="shared" si="420"/>
        <v>0</v>
      </c>
      <c r="X371" s="158" t="str">
        <f t="shared" si="421"/>
        <v>0</v>
      </c>
      <c r="Y371" s="158" t="str">
        <f t="shared" si="421"/>
        <v>0</v>
      </c>
      <c r="Z371" s="158" t="str">
        <f t="shared" si="421"/>
        <v>0</v>
      </c>
      <c r="AA371" s="159" t="str">
        <f t="shared" si="421"/>
        <v>1</v>
      </c>
      <c r="AB371" s="161" t="str">
        <f t="shared" si="421"/>
        <v>1</v>
      </c>
      <c r="AC371" s="161" t="str">
        <f t="shared" si="421"/>
        <v>0</v>
      </c>
      <c r="AD371" s="158" t="str">
        <f t="shared" si="421"/>
        <v>1</v>
      </c>
      <c r="AE371" s="159" t="str">
        <f t="shared" si="421"/>
        <v>1</v>
      </c>
      <c r="AF371" s="367" t="str">
        <f t="shared" si="422"/>
        <v>0</v>
      </c>
      <c r="AG371" s="162" t="str">
        <f t="shared" si="422"/>
        <v>0</v>
      </c>
      <c r="AH371" s="163" t="str">
        <f t="shared" si="422"/>
        <v>0</v>
      </c>
      <c r="AI371" s="165" t="str">
        <f t="shared" si="422"/>
        <v>0</v>
      </c>
      <c r="AJ371" s="164" t="str">
        <f t="shared" si="422"/>
        <v>1</v>
      </c>
      <c r="AK371" s="164" t="str">
        <f t="shared" si="422"/>
        <v>1</v>
      </c>
      <c r="AL371" s="289" t="str">
        <f t="shared" si="422"/>
        <v>1</v>
      </c>
      <c r="AM371" s="165" t="str">
        <f t="shared" si="422"/>
        <v>0</v>
      </c>
      <c r="AN371" s="230" t="str">
        <f t="shared" si="423"/>
        <v>1</v>
      </c>
      <c r="AO371" s="230" t="str">
        <f t="shared" si="423"/>
        <v>1</v>
      </c>
      <c r="AP371" s="230" t="str">
        <f t="shared" si="423"/>
        <v>1</v>
      </c>
      <c r="AQ371" s="231" t="str">
        <f t="shared" si="423"/>
        <v>0</v>
      </c>
      <c r="AR371" s="230" t="str">
        <f t="shared" si="423"/>
        <v>0</v>
      </c>
      <c r="AS371" s="230" t="str">
        <f t="shared" si="423"/>
        <v>1</v>
      </c>
      <c r="AT371" s="230" t="str">
        <f t="shared" si="423"/>
        <v>0</v>
      </c>
      <c r="AU371" s="231" t="str">
        <f t="shared" si="423"/>
        <v>1</v>
      </c>
      <c r="AV371" s="230" t="str">
        <f t="shared" si="424"/>
        <v>0</v>
      </c>
      <c r="AW371" s="232" t="str">
        <f t="shared" si="424"/>
        <v>0</v>
      </c>
      <c r="AX371" s="232" t="str">
        <f t="shared" si="424"/>
        <v>0</v>
      </c>
      <c r="AY371" s="233" t="str">
        <f t="shared" si="424"/>
        <v>0</v>
      </c>
      <c r="AZ371" s="232" t="str">
        <f t="shared" si="424"/>
        <v>0</v>
      </c>
      <c r="BA371" s="232" t="str">
        <f t="shared" si="424"/>
        <v>0</v>
      </c>
      <c r="BB371" s="232" t="str">
        <f t="shared" si="424"/>
        <v>1</v>
      </c>
      <c r="BC371" s="233" t="str">
        <f t="shared" si="424"/>
        <v>0</v>
      </c>
      <c r="BD371" s="168" t="str">
        <f t="shared" si="425"/>
        <v>1</v>
      </c>
      <c r="BE371" s="168" t="str">
        <f t="shared" si="425"/>
        <v>0</v>
      </c>
      <c r="BF371" s="168" t="str">
        <f t="shared" si="425"/>
        <v>1</v>
      </c>
      <c r="BG371" s="169" t="str">
        <f t="shared" si="425"/>
        <v>1</v>
      </c>
      <c r="BH371" s="168" t="str">
        <f t="shared" si="425"/>
        <v>0</v>
      </c>
      <c r="BI371" s="168" t="str">
        <f t="shared" si="425"/>
        <v>1</v>
      </c>
      <c r="BJ371" s="168" t="str">
        <f t="shared" si="425"/>
        <v>1</v>
      </c>
      <c r="BK371" s="169" t="str">
        <f t="shared" si="425"/>
        <v>1</v>
      </c>
      <c r="BL371" s="168" t="str">
        <f t="shared" si="426"/>
        <v>0</v>
      </c>
      <c r="BM371" s="168" t="str">
        <f t="shared" si="426"/>
        <v>0</v>
      </c>
      <c r="BN371" s="168" t="str">
        <f t="shared" si="426"/>
        <v>0</v>
      </c>
      <c r="BO371" s="169" t="str">
        <f t="shared" si="426"/>
        <v>0</v>
      </c>
      <c r="BP371" s="168" t="str">
        <f t="shared" si="426"/>
        <v>0</v>
      </c>
      <c r="BQ371" s="168" t="str">
        <f t="shared" si="426"/>
        <v>1</v>
      </c>
      <c r="BR371" s="168" t="str">
        <f t="shared" si="426"/>
        <v>0</v>
      </c>
      <c r="BS371" s="169" t="str">
        <f t="shared" si="426"/>
        <v>1</v>
      </c>
      <c r="BT371" s="302" t="str">
        <f t="shared" si="427"/>
        <v>0</v>
      </c>
      <c r="BU371" s="302" t="str">
        <f t="shared" si="427"/>
        <v>1</v>
      </c>
      <c r="BV371" s="302" t="str">
        <f t="shared" si="427"/>
        <v>1</v>
      </c>
      <c r="BW371" s="303" t="str">
        <f t="shared" si="427"/>
        <v>0</v>
      </c>
      <c r="BX371" s="302" t="str">
        <f t="shared" si="427"/>
        <v>1</v>
      </c>
      <c r="BY371" s="302" t="str">
        <f t="shared" si="427"/>
        <v>0</v>
      </c>
      <c r="BZ371" s="302" t="str">
        <f t="shared" si="427"/>
        <v>0</v>
      </c>
      <c r="CA371" s="303" t="str">
        <f t="shared" si="427"/>
        <v>0</v>
      </c>
      <c r="CB371" s="164" t="str">
        <f t="shared" si="428"/>
        <v>0</v>
      </c>
      <c r="CC371" s="289" t="str">
        <f t="shared" si="428"/>
        <v>1</v>
      </c>
      <c r="CD371" s="340" t="str">
        <f t="shared" si="428"/>
        <v>0</v>
      </c>
      <c r="CE371" s="341" t="str">
        <f t="shared" si="428"/>
        <v>0</v>
      </c>
      <c r="CF371" s="340" t="str">
        <f t="shared" si="428"/>
        <v>0</v>
      </c>
      <c r="CG371" s="340" t="str">
        <f t="shared" si="428"/>
        <v>0</v>
      </c>
      <c r="CH371" s="340" t="str">
        <f t="shared" si="428"/>
        <v>0</v>
      </c>
      <c r="CI371" s="341" t="str">
        <f t="shared" si="428"/>
        <v>0</v>
      </c>
      <c r="CL371" s="32" t="str">
        <f t="shared" si="418"/>
        <v>9C1B</v>
      </c>
      <c r="CM371" s="285">
        <f t="shared" si="386"/>
        <v>741</v>
      </c>
      <c r="CN371" s="285">
        <f t="shared" si="387"/>
        <v>751</v>
      </c>
      <c r="CO371" s="142">
        <f t="shared" si="388"/>
        <v>56.3</v>
      </c>
      <c r="CP371" s="142">
        <f t="shared" si="389"/>
        <v>13.499999999999998</v>
      </c>
      <c r="CQ371" s="154">
        <f t="shared" si="419"/>
        <v>7</v>
      </c>
      <c r="CS371" s="170">
        <f t="shared" si="390"/>
        <v>9</v>
      </c>
      <c r="CT371" s="23">
        <f t="shared" si="391"/>
        <v>12</v>
      </c>
      <c r="CU371" s="171">
        <f t="shared" si="392"/>
        <v>1</v>
      </c>
      <c r="CV371" s="23">
        <f t="shared" si="393"/>
        <v>11</v>
      </c>
      <c r="CW371" s="172">
        <f t="shared" si="394"/>
        <v>0</v>
      </c>
      <c r="CX371" s="24">
        <f t="shared" si="395"/>
        <v>14</v>
      </c>
      <c r="CY371" s="267">
        <f t="shared" si="396"/>
        <v>14</v>
      </c>
      <c r="CZ371" s="268">
        <f t="shared" si="397"/>
        <v>5</v>
      </c>
      <c r="DA371" s="267">
        <f t="shared" si="398"/>
        <v>0</v>
      </c>
      <c r="DB371" s="268">
        <f t="shared" si="399"/>
        <v>2</v>
      </c>
      <c r="DC371" s="173">
        <f t="shared" si="400"/>
        <v>11</v>
      </c>
      <c r="DD371" s="26">
        <f t="shared" si="401"/>
        <v>7</v>
      </c>
      <c r="DE371" s="173">
        <f t="shared" si="402"/>
        <v>0</v>
      </c>
      <c r="DF371" s="26">
        <f t="shared" si="403"/>
        <v>5</v>
      </c>
      <c r="DG371" s="326">
        <f t="shared" si="404"/>
        <v>6</v>
      </c>
      <c r="DH371" s="327">
        <f t="shared" si="405"/>
        <v>8</v>
      </c>
      <c r="DI371" s="172">
        <f t="shared" si="406"/>
        <v>4</v>
      </c>
      <c r="DJ371" s="24">
        <f t="shared" si="407"/>
        <v>0</v>
      </c>
      <c r="DK371" s="172"/>
      <c r="DL371" s="19">
        <f t="shared" si="408"/>
        <v>156</v>
      </c>
      <c r="DM371" s="19">
        <f t="shared" si="409"/>
        <v>27</v>
      </c>
      <c r="DN371" s="174">
        <f t="shared" si="410"/>
        <v>14</v>
      </c>
      <c r="DO371" s="278">
        <f t="shared" si="411"/>
        <v>229</v>
      </c>
      <c r="DP371" s="278">
        <f t="shared" si="412"/>
        <v>2</v>
      </c>
      <c r="DQ371" s="20">
        <f t="shared" si="413"/>
        <v>183</v>
      </c>
      <c r="DR371" s="20">
        <f t="shared" si="414"/>
        <v>5</v>
      </c>
      <c r="DS371" s="337">
        <f t="shared" si="415"/>
        <v>104</v>
      </c>
      <c r="DT371" s="174">
        <f t="shared" si="416"/>
        <v>64</v>
      </c>
      <c r="DU371" s="172">
        <f t="shared" si="417"/>
        <v>104</v>
      </c>
    </row>
    <row r="372" spans="1:125">
      <c r="A372" s="408" t="s">
        <v>998</v>
      </c>
      <c r="B372" s="408" t="s">
        <v>999</v>
      </c>
      <c r="C372" s="154">
        <f t="shared" si="364"/>
        <v>17</v>
      </c>
      <c r="D372" s="167">
        <f t="shared" si="365"/>
        <v>68</v>
      </c>
      <c r="E372" s="166" t="str">
        <f t="shared" si="366"/>
        <v>9C</v>
      </c>
      <c r="F372" s="367" t="str">
        <f t="shared" si="367"/>
        <v>1B</v>
      </c>
      <c r="G372" s="367" t="str">
        <f t="shared" si="368"/>
        <v>00</v>
      </c>
      <c r="H372" s="367" t="str">
        <f t="shared" si="369"/>
        <v>EA</v>
      </c>
      <c r="I372" s="367" t="str">
        <f t="shared" si="370"/>
        <v>02</v>
      </c>
      <c r="J372" s="367" t="str">
        <f t="shared" si="371"/>
        <v>B6</v>
      </c>
      <c r="K372" s="367" t="str">
        <f t="shared" si="372"/>
        <v>05</v>
      </c>
      <c r="L372" s="367" t="str">
        <f t="shared" si="373"/>
        <v>5E</v>
      </c>
      <c r="M372" s="367" t="str">
        <f t="shared" si="374"/>
        <v>4</v>
      </c>
      <c r="N372" s="367" t="str">
        <f t="shared" si="375"/>
        <v/>
      </c>
      <c r="O372" s="156" t="str">
        <f t="shared" si="376"/>
        <v/>
      </c>
      <c r="P372" s="157" t="str">
        <f t="shared" si="420"/>
        <v>1</v>
      </c>
      <c r="Q372" s="158" t="str">
        <f t="shared" si="420"/>
        <v>0</v>
      </c>
      <c r="R372" s="158" t="str">
        <f t="shared" si="420"/>
        <v>0</v>
      </c>
      <c r="S372" s="159" t="str">
        <f t="shared" si="420"/>
        <v>1</v>
      </c>
      <c r="T372" s="158" t="str">
        <f t="shared" si="420"/>
        <v>1</v>
      </c>
      <c r="U372" s="158" t="str">
        <f t="shared" si="420"/>
        <v>1</v>
      </c>
      <c r="V372" s="158" t="str">
        <f t="shared" si="420"/>
        <v>0</v>
      </c>
      <c r="W372" s="159" t="str">
        <f t="shared" si="420"/>
        <v>0</v>
      </c>
      <c r="X372" s="158" t="str">
        <f t="shared" si="421"/>
        <v>0</v>
      </c>
      <c r="Y372" s="158" t="str">
        <f t="shared" si="421"/>
        <v>0</v>
      </c>
      <c r="Z372" s="158" t="str">
        <f t="shared" si="421"/>
        <v>0</v>
      </c>
      <c r="AA372" s="159" t="str">
        <f t="shared" si="421"/>
        <v>1</v>
      </c>
      <c r="AB372" s="161" t="str">
        <f t="shared" si="421"/>
        <v>1</v>
      </c>
      <c r="AC372" s="161" t="str">
        <f t="shared" si="421"/>
        <v>0</v>
      </c>
      <c r="AD372" s="158" t="str">
        <f t="shared" si="421"/>
        <v>1</v>
      </c>
      <c r="AE372" s="159" t="str">
        <f t="shared" si="421"/>
        <v>1</v>
      </c>
      <c r="AF372" s="367" t="str">
        <f t="shared" si="422"/>
        <v>0</v>
      </c>
      <c r="AG372" s="162" t="str">
        <f t="shared" si="422"/>
        <v>0</v>
      </c>
      <c r="AH372" s="163" t="str">
        <f t="shared" si="422"/>
        <v>0</v>
      </c>
      <c r="AI372" s="165" t="str">
        <f t="shared" si="422"/>
        <v>0</v>
      </c>
      <c r="AJ372" s="164" t="str">
        <f t="shared" si="422"/>
        <v>0</v>
      </c>
      <c r="AK372" s="164" t="str">
        <f t="shared" si="422"/>
        <v>0</v>
      </c>
      <c r="AL372" s="289" t="str">
        <f t="shared" si="422"/>
        <v>0</v>
      </c>
      <c r="AM372" s="165" t="str">
        <f t="shared" si="422"/>
        <v>0</v>
      </c>
      <c r="AN372" s="230" t="str">
        <f t="shared" si="423"/>
        <v>1</v>
      </c>
      <c r="AO372" s="230" t="str">
        <f t="shared" si="423"/>
        <v>1</v>
      </c>
      <c r="AP372" s="230" t="str">
        <f t="shared" si="423"/>
        <v>1</v>
      </c>
      <c r="AQ372" s="231" t="str">
        <f t="shared" si="423"/>
        <v>0</v>
      </c>
      <c r="AR372" s="230" t="str">
        <f t="shared" si="423"/>
        <v>1</v>
      </c>
      <c r="AS372" s="230" t="str">
        <f t="shared" si="423"/>
        <v>0</v>
      </c>
      <c r="AT372" s="230" t="str">
        <f t="shared" si="423"/>
        <v>1</v>
      </c>
      <c r="AU372" s="231" t="str">
        <f t="shared" si="423"/>
        <v>0</v>
      </c>
      <c r="AV372" s="230" t="str">
        <f t="shared" si="424"/>
        <v>0</v>
      </c>
      <c r="AW372" s="232" t="str">
        <f t="shared" si="424"/>
        <v>0</v>
      </c>
      <c r="AX372" s="232" t="str">
        <f t="shared" si="424"/>
        <v>0</v>
      </c>
      <c r="AY372" s="233" t="str">
        <f t="shared" si="424"/>
        <v>0</v>
      </c>
      <c r="AZ372" s="232" t="str">
        <f t="shared" si="424"/>
        <v>0</v>
      </c>
      <c r="BA372" s="232" t="str">
        <f t="shared" si="424"/>
        <v>0</v>
      </c>
      <c r="BB372" s="232" t="str">
        <f t="shared" si="424"/>
        <v>1</v>
      </c>
      <c r="BC372" s="233" t="str">
        <f t="shared" si="424"/>
        <v>0</v>
      </c>
      <c r="BD372" s="168" t="str">
        <f t="shared" si="425"/>
        <v>1</v>
      </c>
      <c r="BE372" s="168" t="str">
        <f t="shared" si="425"/>
        <v>0</v>
      </c>
      <c r="BF372" s="168" t="str">
        <f t="shared" si="425"/>
        <v>1</v>
      </c>
      <c r="BG372" s="169" t="str">
        <f t="shared" si="425"/>
        <v>1</v>
      </c>
      <c r="BH372" s="168" t="str">
        <f t="shared" si="425"/>
        <v>0</v>
      </c>
      <c r="BI372" s="168" t="str">
        <f t="shared" si="425"/>
        <v>1</v>
      </c>
      <c r="BJ372" s="168" t="str">
        <f t="shared" si="425"/>
        <v>1</v>
      </c>
      <c r="BK372" s="169" t="str">
        <f t="shared" si="425"/>
        <v>0</v>
      </c>
      <c r="BL372" s="168" t="str">
        <f t="shared" si="426"/>
        <v>0</v>
      </c>
      <c r="BM372" s="168" t="str">
        <f t="shared" si="426"/>
        <v>0</v>
      </c>
      <c r="BN372" s="168" t="str">
        <f t="shared" si="426"/>
        <v>0</v>
      </c>
      <c r="BO372" s="169" t="str">
        <f t="shared" si="426"/>
        <v>0</v>
      </c>
      <c r="BP372" s="168" t="str">
        <f t="shared" si="426"/>
        <v>0</v>
      </c>
      <c r="BQ372" s="168" t="str">
        <f t="shared" si="426"/>
        <v>1</v>
      </c>
      <c r="BR372" s="168" t="str">
        <f t="shared" si="426"/>
        <v>0</v>
      </c>
      <c r="BS372" s="169" t="str">
        <f t="shared" si="426"/>
        <v>1</v>
      </c>
      <c r="BT372" s="302" t="str">
        <f t="shared" si="427"/>
        <v>0</v>
      </c>
      <c r="BU372" s="302" t="str">
        <f t="shared" si="427"/>
        <v>1</v>
      </c>
      <c r="BV372" s="302" t="str">
        <f t="shared" si="427"/>
        <v>0</v>
      </c>
      <c r="BW372" s="303" t="str">
        <f t="shared" si="427"/>
        <v>1</v>
      </c>
      <c r="BX372" s="302" t="str">
        <f t="shared" si="427"/>
        <v>1</v>
      </c>
      <c r="BY372" s="302" t="str">
        <f t="shared" si="427"/>
        <v>1</v>
      </c>
      <c r="BZ372" s="302" t="str">
        <f t="shared" si="427"/>
        <v>1</v>
      </c>
      <c r="CA372" s="303" t="str">
        <f t="shared" si="427"/>
        <v>0</v>
      </c>
      <c r="CB372" s="164" t="str">
        <f t="shared" si="428"/>
        <v>0</v>
      </c>
      <c r="CC372" s="289" t="str">
        <f t="shared" si="428"/>
        <v>1</v>
      </c>
      <c r="CD372" s="340" t="str">
        <f t="shared" si="428"/>
        <v>0</v>
      </c>
      <c r="CE372" s="341" t="str">
        <f t="shared" si="428"/>
        <v>0</v>
      </c>
      <c r="CF372" s="340" t="str">
        <f t="shared" si="428"/>
        <v>0</v>
      </c>
      <c r="CG372" s="340" t="str">
        <f t="shared" si="428"/>
        <v>0</v>
      </c>
      <c r="CH372" s="340" t="str">
        <f t="shared" si="428"/>
        <v>0</v>
      </c>
      <c r="CI372" s="341" t="str">
        <f t="shared" si="428"/>
        <v>0</v>
      </c>
      <c r="CL372" s="32" t="str">
        <f t="shared" si="418"/>
        <v>9C1B</v>
      </c>
      <c r="CM372" s="285">
        <f t="shared" si="386"/>
        <v>746</v>
      </c>
      <c r="CN372" s="285">
        <f t="shared" si="387"/>
        <v>756</v>
      </c>
      <c r="CO372" s="142">
        <f t="shared" si="388"/>
        <v>56.2</v>
      </c>
      <c r="CP372" s="142">
        <f t="shared" si="389"/>
        <v>13.444444444444446</v>
      </c>
      <c r="CQ372" s="154">
        <f t="shared" si="419"/>
        <v>0</v>
      </c>
      <c r="CS372" s="170">
        <f t="shared" si="390"/>
        <v>9</v>
      </c>
      <c r="CT372" s="23">
        <f t="shared" si="391"/>
        <v>12</v>
      </c>
      <c r="CU372" s="171">
        <f t="shared" si="392"/>
        <v>1</v>
      </c>
      <c r="CV372" s="23">
        <f t="shared" si="393"/>
        <v>11</v>
      </c>
      <c r="CW372" s="172">
        <f t="shared" si="394"/>
        <v>0</v>
      </c>
      <c r="CX372" s="24">
        <f t="shared" si="395"/>
        <v>0</v>
      </c>
      <c r="CY372" s="267">
        <f t="shared" si="396"/>
        <v>14</v>
      </c>
      <c r="CZ372" s="268">
        <f t="shared" si="397"/>
        <v>10</v>
      </c>
      <c r="DA372" s="267">
        <f t="shared" si="398"/>
        <v>0</v>
      </c>
      <c r="DB372" s="268">
        <f t="shared" si="399"/>
        <v>2</v>
      </c>
      <c r="DC372" s="173">
        <f t="shared" si="400"/>
        <v>11</v>
      </c>
      <c r="DD372" s="26">
        <f t="shared" si="401"/>
        <v>6</v>
      </c>
      <c r="DE372" s="173">
        <f t="shared" si="402"/>
        <v>0</v>
      </c>
      <c r="DF372" s="26">
        <f t="shared" si="403"/>
        <v>5</v>
      </c>
      <c r="DG372" s="326">
        <f t="shared" si="404"/>
        <v>5</v>
      </c>
      <c r="DH372" s="327">
        <f t="shared" si="405"/>
        <v>14</v>
      </c>
      <c r="DI372" s="172">
        <f t="shared" si="406"/>
        <v>4</v>
      </c>
      <c r="DJ372" s="24">
        <f t="shared" si="407"/>
        <v>0</v>
      </c>
      <c r="DK372" s="172"/>
      <c r="DL372" s="19">
        <f t="shared" si="408"/>
        <v>156</v>
      </c>
      <c r="DM372" s="19">
        <f t="shared" si="409"/>
        <v>27</v>
      </c>
      <c r="DN372" s="174">
        <f t="shared" si="410"/>
        <v>0</v>
      </c>
      <c r="DO372" s="278">
        <f t="shared" si="411"/>
        <v>234</v>
      </c>
      <c r="DP372" s="278">
        <f t="shared" si="412"/>
        <v>2</v>
      </c>
      <c r="DQ372" s="20">
        <f t="shared" si="413"/>
        <v>182</v>
      </c>
      <c r="DR372" s="20">
        <f t="shared" si="414"/>
        <v>5</v>
      </c>
      <c r="DS372" s="337">
        <f t="shared" si="415"/>
        <v>94</v>
      </c>
      <c r="DT372" s="174">
        <f t="shared" si="416"/>
        <v>64</v>
      </c>
      <c r="DU372" s="172">
        <f t="shared" si="417"/>
        <v>94</v>
      </c>
    </row>
    <row r="373" spans="1:125">
      <c r="A373" s="408" t="s">
        <v>1000</v>
      </c>
      <c r="B373" s="408" t="s">
        <v>1001</v>
      </c>
      <c r="C373" s="154">
        <f t="shared" si="364"/>
        <v>17</v>
      </c>
      <c r="D373" s="167">
        <f t="shared" si="365"/>
        <v>68</v>
      </c>
      <c r="E373" s="166" t="str">
        <f t="shared" si="366"/>
        <v>9C</v>
      </c>
      <c r="F373" s="367" t="str">
        <f t="shared" si="367"/>
        <v>1B</v>
      </c>
      <c r="G373" s="367" t="str">
        <f t="shared" si="368"/>
        <v>04</v>
      </c>
      <c r="H373" s="367" t="str">
        <f t="shared" si="369"/>
        <v>F3</v>
      </c>
      <c r="I373" s="367" t="str">
        <f t="shared" si="370"/>
        <v>02</v>
      </c>
      <c r="J373" s="367" t="str">
        <f t="shared" si="371"/>
        <v>B5</v>
      </c>
      <c r="K373" s="367" t="str">
        <f t="shared" si="372"/>
        <v>05</v>
      </c>
      <c r="L373" s="367" t="str">
        <f t="shared" si="373"/>
        <v>6A</v>
      </c>
      <c r="M373" s="367" t="str">
        <f t="shared" si="374"/>
        <v>4</v>
      </c>
      <c r="N373" s="367" t="str">
        <f t="shared" si="375"/>
        <v/>
      </c>
      <c r="O373" s="156" t="str">
        <f t="shared" si="376"/>
        <v/>
      </c>
      <c r="P373" s="157" t="str">
        <f t="shared" si="420"/>
        <v>1</v>
      </c>
      <c r="Q373" s="158" t="str">
        <f t="shared" si="420"/>
        <v>0</v>
      </c>
      <c r="R373" s="158" t="str">
        <f t="shared" si="420"/>
        <v>0</v>
      </c>
      <c r="S373" s="159" t="str">
        <f t="shared" si="420"/>
        <v>1</v>
      </c>
      <c r="T373" s="158" t="str">
        <f t="shared" si="420"/>
        <v>1</v>
      </c>
      <c r="U373" s="158" t="str">
        <f t="shared" si="420"/>
        <v>1</v>
      </c>
      <c r="V373" s="158" t="str">
        <f t="shared" si="420"/>
        <v>0</v>
      </c>
      <c r="W373" s="159" t="str">
        <f t="shared" si="420"/>
        <v>0</v>
      </c>
      <c r="X373" s="158" t="str">
        <f t="shared" si="421"/>
        <v>0</v>
      </c>
      <c r="Y373" s="158" t="str">
        <f t="shared" si="421"/>
        <v>0</v>
      </c>
      <c r="Z373" s="158" t="str">
        <f t="shared" si="421"/>
        <v>0</v>
      </c>
      <c r="AA373" s="159" t="str">
        <f t="shared" si="421"/>
        <v>1</v>
      </c>
      <c r="AB373" s="161" t="str">
        <f t="shared" si="421"/>
        <v>1</v>
      </c>
      <c r="AC373" s="161" t="str">
        <f t="shared" si="421"/>
        <v>0</v>
      </c>
      <c r="AD373" s="158" t="str">
        <f t="shared" si="421"/>
        <v>1</v>
      </c>
      <c r="AE373" s="159" t="str">
        <f t="shared" si="421"/>
        <v>1</v>
      </c>
      <c r="AF373" s="367" t="str">
        <f t="shared" si="422"/>
        <v>0</v>
      </c>
      <c r="AG373" s="162" t="str">
        <f t="shared" si="422"/>
        <v>0</v>
      </c>
      <c r="AH373" s="163" t="str">
        <f t="shared" si="422"/>
        <v>0</v>
      </c>
      <c r="AI373" s="165" t="str">
        <f t="shared" si="422"/>
        <v>0</v>
      </c>
      <c r="AJ373" s="164" t="str">
        <f t="shared" si="422"/>
        <v>0</v>
      </c>
      <c r="AK373" s="164" t="str">
        <f t="shared" si="422"/>
        <v>1</v>
      </c>
      <c r="AL373" s="289" t="str">
        <f t="shared" si="422"/>
        <v>0</v>
      </c>
      <c r="AM373" s="165" t="str">
        <f t="shared" si="422"/>
        <v>0</v>
      </c>
      <c r="AN373" s="230" t="str">
        <f t="shared" si="423"/>
        <v>1</v>
      </c>
      <c r="AO373" s="230" t="str">
        <f t="shared" si="423"/>
        <v>1</v>
      </c>
      <c r="AP373" s="230" t="str">
        <f t="shared" si="423"/>
        <v>1</v>
      </c>
      <c r="AQ373" s="231" t="str">
        <f t="shared" si="423"/>
        <v>1</v>
      </c>
      <c r="AR373" s="230" t="str">
        <f t="shared" si="423"/>
        <v>0</v>
      </c>
      <c r="AS373" s="230" t="str">
        <f t="shared" si="423"/>
        <v>0</v>
      </c>
      <c r="AT373" s="230" t="str">
        <f t="shared" si="423"/>
        <v>1</v>
      </c>
      <c r="AU373" s="231" t="str">
        <f t="shared" si="423"/>
        <v>1</v>
      </c>
      <c r="AV373" s="230" t="str">
        <f t="shared" si="424"/>
        <v>0</v>
      </c>
      <c r="AW373" s="232" t="str">
        <f t="shared" si="424"/>
        <v>0</v>
      </c>
      <c r="AX373" s="232" t="str">
        <f t="shared" si="424"/>
        <v>0</v>
      </c>
      <c r="AY373" s="233" t="str">
        <f t="shared" si="424"/>
        <v>0</v>
      </c>
      <c r="AZ373" s="232" t="str">
        <f t="shared" si="424"/>
        <v>0</v>
      </c>
      <c r="BA373" s="232" t="str">
        <f t="shared" si="424"/>
        <v>0</v>
      </c>
      <c r="BB373" s="232" t="str">
        <f t="shared" si="424"/>
        <v>1</v>
      </c>
      <c r="BC373" s="233" t="str">
        <f t="shared" si="424"/>
        <v>0</v>
      </c>
      <c r="BD373" s="168" t="str">
        <f t="shared" si="425"/>
        <v>1</v>
      </c>
      <c r="BE373" s="168" t="str">
        <f t="shared" si="425"/>
        <v>0</v>
      </c>
      <c r="BF373" s="168" t="str">
        <f t="shared" si="425"/>
        <v>1</v>
      </c>
      <c r="BG373" s="169" t="str">
        <f t="shared" si="425"/>
        <v>1</v>
      </c>
      <c r="BH373" s="168" t="str">
        <f t="shared" si="425"/>
        <v>0</v>
      </c>
      <c r="BI373" s="168" t="str">
        <f t="shared" si="425"/>
        <v>1</v>
      </c>
      <c r="BJ373" s="168" t="str">
        <f t="shared" si="425"/>
        <v>0</v>
      </c>
      <c r="BK373" s="169" t="str">
        <f t="shared" si="425"/>
        <v>1</v>
      </c>
      <c r="BL373" s="168" t="str">
        <f t="shared" si="426"/>
        <v>0</v>
      </c>
      <c r="BM373" s="168" t="str">
        <f t="shared" si="426"/>
        <v>0</v>
      </c>
      <c r="BN373" s="168" t="str">
        <f t="shared" si="426"/>
        <v>0</v>
      </c>
      <c r="BO373" s="169" t="str">
        <f t="shared" si="426"/>
        <v>0</v>
      </c>
      <c r="BP373" s="168" t="str">
        <f t="shared" si="426"/>
        <v>0</v>
      </c>
      <c r="BQ373" s="168" t="str">
        <f t="shared" si="426"/>
        <v>1</v>
      </c>
      <c r="BR373" s="168" t="str">
        <f t="shared" si="426"/>
        <v>0</v>
      </c>
      <c r="BS373" s="169" t="str">
        <f t="shared" si="426"/>
        <v>1</v>
      </c>
      <c r="BT373" s="302" t="str">
        <f t="shared" si="427"/>
        <v>0</v>
      </c>
      <c r="BU373" s="302" t="str">
        <f t="shared" si="427"/>
        <v>1</v>
      </c>
      <c r="BV373" s="302" t="str">
        <f t="shared" si="427"/>
        <v>1</v>
      </c>
      <c r="BW373" s="303" t="str">
        <f t="shared" si="427"/>
        <v>0</v>
      </c>
      <c r="BX373" s="302" t="str">
        <f t="shared" si="427"/>
        <v>1</v>
      </c>
      <c r="BY373" s="302" t="str">
        <f t="shared" si="427"/>
        <v>0</v>
      </c>
      <c r="BZ373" s="302" t="str">
        <f t="shared" si="427"/>
        <v>1</v>
      </c>
      <c r="CA373" s="303" t="str">
        <f t="shared" si="427"/>
        <v>0</v>
      </c>
      <c r="CB373" s="164" t="str">
        <f t="shared" si="428"/>
        <v>0</v>
      </c>
      <c r="CC373" s="289" t="str">
        <f t="shared" si="428"/>
        <v>1</v>
      </c>
      <c r="CD373" s="340" t="str">
        <f t="shared" si="428"/>
        <v>0</v>
      </c>
      <c r="CE373" s="341" t="str">
        <f t="shared" si="428"/>
        <v>0</v>
      </c>
      <c r="CF373" s="340" t="str">
        <f t="shared" si="428"/>
        <v>0</v>
      </c>
      <c r="CG373" s="340" t="str">
        <f t="shared" si="428"/>
        <v>0</v>
      </c>
      <c r="CH373" s="340" t="str">
        <f t="shared" si="428"/>
        <v>0</v>
      </c>
      <c r="CI373" s="341" t="str">
        <f t="shared" si="428"/>
        <v>0</v>
      </c>
      <c r="CL373" s="32" t="str">
        <f t="shared" si="418"/>
        <v>9C1B</v>
      </c>
      <c r="CM373" s="285">
        <f t="shared" si="386"/>
        <v>755</v>
      </c>
      <c r="CN373" s="285">
        <f t="shared" si="387"/>
        <v>765</v>
      </c>
      <c r="CO373" s="142">
        <f t="shared" si="388"/>
        <v>56.1</v>
      </c>
      <c r="CP373" s="142">
        <f t="shared" si="389"/>
        <v>13.388888888888889</v>
      </c>
      <c r="CQ373" s="154">
        <f t="shared" si="419"/>
        <v>2</v>
      </c>
      <c r="CS373" s="170">
        <f t="shared" si="390"/>
        <v>9</v>
      </c>
      <c r="CT373" s="23">
        <f t="shared" si="391"/>
        <v>12</v>
      </c>
      <c r="CU373" s="171">
        <f t="shared" si="392"/>
        <v>1</v>
      </c>
      <c r="CV373" s="23">
        <f t="shared" si="393"/>
        <v>11</v>
      </c>
      <c r="CW373" s="172">
        <f t="shared" si="394"/>
        <v>0</v>
      </c>
      <c r="CX373" s="24">
        <f t="shared" si="395"/>
        <v>4</v>
      </c>
      <c r="CY373" s="267">
        <f t="shared" si="396"/>
        <v>15</v>
      </c>
      <c r="CZ373" s="268">
        <f t="shared" si="397"/>
        <v>3</v>
      </c>
      <c r="DA373" s="267">
        <f t="shared" si="398"/>
        <v>0</v>
      </c>
      <c r="DB373" s="268">
        <f t="shared" si="399"/>
        <v>2</v>
      </c>
      <c r="DC373" s="173">
        <f t="shared" si="400"/>
        <v>11</v>
      </c>
      <c r="DD373" s="26">
        <f t="shared" si="401"/>
        <v>5</v>
      </c>
      <c r="DE373" s="173">
        <f t="shared" si="402"/>
        <v>0</v>
      </c>
      <c r="DF373" s="26">
        <f t="shared" si="403"/>
        <v>5</v>
      </c>
      <c r="DG373" s="326">
        <f t="shared" si="404"/>
        <v>6</v>
      </c>
      <c r="DH373" s="327">
        <f t="shared" si="405"/>
        <v>10</v>
      </c>
      <c r="DI373" s="172">
        <f t="shared" si="406"/>
        <v>4</v>
      </c>
      <c r="DJ373" s="24">
        <f t="shared" si="407"/>
        <v>0</v>
      </c>
      <c r="DK373" s="172"/>
      <c r="DL373" s="19">
        <f t="shared" si="408"/>
        <v>156</v>
      </c>
      <c r="DM373" s="19">
        <f t="shared" si="409"/>
        <v>27</v>
      </c>
      <c r="DN373" s="174">
        <f t="shared" si="410"/>
        <v>4</v>
      </c>
      <c r="DO373" s="278">
        <f t="shared" si="411"/>
        <v>243</v>
      </c>
      <c r="DP373" s="278">
        <f t="shared" si="412"/>
        <v>2</v>
      </c>
      <c r="DQ373" s="20">
        <f t="shared" si="413"/>
        <v>181</v>
      </c>
      <c r="DR373" s="20">
        <f t="shared" si="414"/>
        <v>5</v>
      </c>
      <c r="DS373" s="337">
        <f t="shared" si="415"/>
        <v>106</v>
      </c>
      <c r="DT373" s="174">
        <f t="shared" si="416"/>
        <v>64</v>
      </c>
      <c r="DU373" s="172">
        <f t="shared" si="417"/>
        <v>106</v>
      </c>
    </row>
    <row r="374" spans="1:125">
      <c r="A374" s="408" t="s">
        <v>1002</v>
      </c>
      <c r="B374" s="408" t="s">
        <v>1003</v>
      </c>
      <c r="C374" s="154">
        <f t="shared" si="364"/>
        <v>17</v>
      </c>
      <c r="D374" s="167">
        <f t="shared" si="365"/>
        <v>68</v>
      </c>
      <c r="E374" s="166" t="str">
        <f t="shared" si="366"/>
        <v>9C</v>
      </c>
      <c r="F374" s="367" t="str">
        <f t="shared" si="367"/>
        <v>1B</v>
      </c>
      <c r="G374" s="367" t="str">
        <f t="shared" si="368"/>
        <v>06</v>
      </c>
      <c r="H374" s="367" t="str">
        <f t="shared" si="369"/>
        <v>F7</v>
      </c>
      <c r="I374" s="367" t="str">
        <f t="shared" si="370"/>
        <v>02</v>
      </c>
      <c r="J374" s="367" t="str">
        <f t="shared" si="371"/>
        <v>B5</v>
      </c>
      <c r="K374" s="367" t="str">
        <f t="shared" si="372"/>
        <v>05</v>
      </c>
      <c r="L374" s="367" t="str">
        <f t="shared" si="373"/>
        <v>70</v>
      </c>
      <c r="M374" s="367" t="str">
        <f t="shared" si="374"/>
        <v>4</v>
      </c>
      <c r="N374" s="367" t="str">
        <f t="shared" si="375"/>
        <v/>
      </c>
      <c r="O374" s="156" t="str">
        <f t="shared" si="376"/>
        <v/>
      </c>
      <c r="P374" s="157" t="str">
        <f t="shared" si="420"/>
        <v>1</v>
      </c>
      <c r="Q374" s="158" t="str">
        <f t="shared" si="420"/>
        <v>0</v>
      </c>
      <c r="R374" s="158" t="str">
        <f t="shared" si="420"/>
        <v>0</v>
      </c>
      <c r="S374" s="159" t="str">
        <f t="shared" si="420"/>
        <v>1</v>
      </c>
      <c r="T374" s="158" t="str">
        <f t="shared" si="420"/>
        <v>1</v>
      </c>
      <c r="U374" s="158" t="str">
        <f t="shared" si="420"/>
        <v>1</v>
      </c>
      <c r="V374" s="158" t="str">
        <f t="shared" si="420"/>
        <v>0</v>
      </c>
      <c r="W374" s="159" t="str">
        <f t="shared" si="420"/>
        <v>0</v>
      </c>
      <c r="X374" s="158" t="str">
        <f t="shared" si="421"/>
        <v>0</v>
      </c>
      <c r="Y374" s="158" t="str">
        <f t="shared" si="421"/>
        <v>0</v>
      </c>
      <c r="Z374" s="158" t="str">
        <f t="shared" si="421"/>
        <v>0</v>
      </c>
      <c r="AA374" s="159" t="str">
        <f t="shared" si="421"/>
        <v>1</v>
      </c>
      <c r="AB374" s="161" t="str">
        <f t="shared" si="421"/>
        <v>1</v>
      </c>
      <c r="AC374" s="161" t="str">
        <f t="shared" si="421"/>
        <v>0</v>
      </c>
      <c r="AD374" s="158" t="str">
        <f t="shared" si="421"/>
        <v>1</v>
      </c>
      <c r="AE374" s="159" t="str">
        <f t="shared" si="421"/>
        <v>1</v>
      </c>
      <c r="AF374" s="367" t="str">
        <f t="shared" si="422"/>
        <v>0</v>
      </c>
      <c r="AG374" s="162" t="str">
        <f t="shared" si="422"/>
        <v>0</v>
      </c>
      <c r="AH374" s="163" t="str">
        <f t="shared" si="422"/>
        <v>0</v>
      </c>
      <c r="AI374" s="165" t="str">
        <f t="shared" si="422"/>
        <v>0</v>
      </c>
      <c r="AJ374" s="164" t="str">
        <f t="shared" si="422"/>
        <v>0</v>
      </c>
      <c r="AK374" s="164" t="str">
        <f t="shared" si="422"/>
        <v>1</v>
      </c>
      <c r="AL374" s="289" t="str">
        <f t="shared" si="422"/>
        <v>1</v>
      </c>
      <c r="AM374" s="165" t="str">
        <f t="shared" si="422"/>
        <v>0</v>
      </c>
      <c r="AN374" s="230" t="str">
        <f t="shared" si="423"/>
        <v>1</v>
      </c>
      <c r="AO374" s="230" t="str">
        <f t="shared" si="423"/>
        <v>1</v>
      </c>
      <c r="AP374" s="230" t="str">
        <f t="shared" si="423"/>
        <v>1</v>
      </c>
      <c r="AQ374" s="231" t="str">
        <f t="shared" si="423"/>
        <v>1</v>
      </c>
      <c r="AR374" s="230" t="str">
        <f t="shared" si="423"/>
        <v>0</v>
      </c>
      <c r="AS374" s="230" t="str">
        <f t="shared" si="423"/>
        <v>1</v>
      </c>
      <c r="AT374" s="230" t="str">
        <f t="shared" si="423"/>
        <v>1</v>
      </c>
      <c r="AU374" s="231" t="str">
        <f t="shared" si="423"/>
        <v>1</v>
      </c>
      <c r="AV374" s="230" t="str">
        <f t="shared" si="424"/>
        <v>0</v>
      </c>
      <c r="AW374" s="232" t="str">
        <f t="shared" si="424"/>
        <v>0</v>
      </c>
      <c r="AX374" s="232" t="str">
        <f t="shared" si="424"/>
        <v>0</v>
      </c>
      <c r="AY374" s="233" t="str">
        <f t="shared" si="424"/>
        <v>0</v>
      </c>
      <c r="AZ374" s="232" t="str">
        <f t="shared" si="424"/>
        <v>0</v>
      </c>
      <c r="BA374" s="232" t="str">
        <f t="shared" si="424"/>
        <v>0</v>
      </c>
      <c r="BB374" s="232" t="str">
        <f t="shared" si="424"/>
        <v>1</v>
      </c>
      <c r="BC374" s="233" t="str">
        <f t="shared" si="424"/>
        <v>0</v>
      </c>
      <c r="BD374" s="168" t="str">
        <f t="shared" si="425"/>
        <v>1</v>
      </c>
      <c r="BE374" s="168" t="str">
        <f t="shared" si="425"/>
        <v>0</v>
      </c>
      <c r="BF374" s="168" t="str">
        <f t="shared" si="425"/>
        <v>1</v>
      </c>
      <c r="BG374" s="169" t="str">
        <f t="shared" si="425"/>
        <v>1</v>
      </c>
      <c r="BH374" s="168" t="str">
        <f t="shared" si="425"/>
        <v>0</v>
      </c>
      <c r="BI374" s="168" t="str">
        <f t="shared" si="425"/>
        <v>1</v>
      </c>
      <c r="BJ374" s="168" t="str">
        <f t="shared" si="425"/>
        <v>0</v>
      </c>
      <c r="BK374" s="169" t="str">
        <f t="shared" si="425"/>
        <v>1</v>
      </c>
      <c r="BL374" s="168" t="str">
        <f t="shared" si="426"/>
        <v>0</v>
      </c>
      <c r="BM374" s="168" t="str">
        <f t="shared" si="426"/>
        <v>0</v>
      </c>
      <c r="BN374" s="168" t="str">
        <f t="shared" si="426"/>
        <v>0</v>
      </c>
      <c r="BO374" s="169" t="str">
        <f t="shared" si="426"/>
        <v>0</v>
      </c>
      <c r="BP374" s="168" t="str">
        <f t="shared" si="426"/>
        <v>0</v>
      </c>
      <c r="BQ374" s="168" t="str">
        <f t="shared" si="426"/>
        <v>1</v>
      </c>
      <c r="BR374" s="168" t="str">
        <f t="shared" si="426"/>
        <v>0</v>
      </c>
      <c r="BS374" s="169" t="str">
        <f t="shared" si="426"/>
        <v>1</v>
      </c>
      <c r="BT374" s="302" t="str">
        <f t="shared" si="427"/>
        <v>0</v>
      </c>
      <c r="BU374" s="302" t="str">
        <f t="shared" si="427"/>
        <v>1</v>
      </c>
      <c r="BV374" s="302" t="str">
        <f t="shared" si="427"/>
        <v>1</v>
      </c>
      <c r="BW374" s="303" t="str">
        <f t="shared" si="427"/>
        <v>1</v>
      </c>
      <c r="BX374" s="302" t="str">
        <f t="shared" si="427"/>
        <v>0</v>
      </c>
      <c r="BY374" s="302" t="str">
        <f t="shared" si="427"/>
        <v>0</v>
      </c>
      <c r="BZ374" s="302" t="str">
        <f t="shared" si="427"/>
        <v>0</v>
      </c>
      <c r="CA374" s="303" t="str">
        <f t="shared" si="427"/>
        <v>0</v>
      </c>
      <c r="CB374" s="164" t="str">
        <f t="shared" si="428"/>
        <v>0</v>
      </c>
      <c r="CC374" s="289" t="str">
        <f t="shared" si="428"/>
        <v>1</v>
      </c>
      <c r="CD374" s="340" t="str">
        <f t="shared" si="428"/>
        <v>0</v>
      </c>
      <c r="CE374" s="341" t="str">
        <f t="shared" si="428"/>
        <v>0</v>
      </c>
      <c r="CF374" s="340" t="str">
        <f t="shared" si="428"/>
        <v>0</v>
      </c>
      <c r="CG374" s="340" t="str">
        <f t="shared" si="428"/>
        <v>0</v>
      </c>
      <c r="CH374" s="340" t="str">
        <f t="shared" si="428"/>
        <v>0</v>
      </c>
      <c r="CI374" s="341" t="str">
        <f t="shared" si="428"/>
        <v>0</v>
      </c>
      <c r="CL374" s="32" t="str">
        <f t="shared" si="418"/>
        <v>9C1B</v>
      </c>
      <c r="CM374" s="285">
        <f t="shared" si="386"/>
        <v>759</v>
      </c>
      <c r="CN374" s="285">
        <f t="shared" si="387"/>
        <v>769</v>
      </c>
      <c r="CO374" s="142">
        <f t="shared" si="388"/>
        <v>56.1</v>
      </c>
      <c r="CP374" s="142">
        <f t="shared" si="389"/>
        <v>13.388888888888889</v>
      </c>
      <c r="CQ374" s="154">
        <f t="shared" si="419"/>
        <v>3</v>
      </c>
      <c r="CS374" s="170">
        <f t="shared" si="390"/>
        <v>9</v>
      </c>
      <c r="CT374" s="23">
        <f t="shared" si="391"/>
        <v>12</v>
      </c>
      <c r="CU374" s="171">
        <f t="shared" si="392"/>
        <v>1</v>
      </c>
      <c r="CV374" s="23">
        <f t="shared" si="393"/>
        <v>11</v>
      </c>
      <c r="CW374" s="172">
        <f t="shared" si="394"/>
        <v>0</v>
      </c>
      <c r="CX374" s="24">
        <f t="shared" si="395"/>
        <v>6</v>
      </c>
      <c r="CY374" s="267">
        <f t="shared" si="396"/>
        <v>15</v>
      </c>
      <c r="CZ374" s="268">
        <f t="shared" si="397"/>
        <v>7</v>
      </c>
      <c r="DA374" s="267">
        <f t="shared" si="398"/>
        <v>0</v>
      </c>
      <c r="DB374" s="268">
        <f t="shared" si="399"/>
        <v>2</v>
      </c>
      <c r="DC374" s="173">
        <f t="shared" si="400"/>
        <v>11</v>
      </c>
      <c r="DD374" s="26">
        <f t="shared" si="401"/>
        <v>5</v>
      </c>
      <c r="DE374" s="173">
        <f t="shared" si="402"/>
        <v>0</v>
      </c>
      <c r="DF374" s="26">
        <f t="shared" si="403"/>
        <v>5</v>
      </c>
      <c r="DG374" s="326">
        <f t="shared" si="404"/>
        <v>7</v>
      </c>
      <c r="DH374" s="327">
        <f t="shared" si="405"/>
        <v>0</v>
      </c>
      <c r="DI374" s="172">
        <f t="shared" si="406"/>
        <v>4</v>
      </c>
      <c r="DJ374" s="24">
        <f t="shared" si="407"/>
        <v>0</v>
      </c>
      <c r="DK374" s="172"/>
      <c r="DL374" s="19">
        <f t="shared" si="408"/>
        <v>156</v>
      </c>
      <c r="DM374" s="19">
        <f t="shared" si="409"/>
        <v>27</v>
      </c>
      <c r="DN374" s="174">
        <f t="shared" si="410"/>
        <v>6</v>
      </c>
      <c r="DO374" s="278">
        <f t="shared" si="411"/>
        <v>247</v>
      </c>
      <c r="DP374" s="278">
        <f t="shared" si="412"/>
        <v>2</v>
      </c>
      <c r="DQ374" s="20">
        <f t="shared" si="413"/>
        <v>181</v>
      </c>
      <c r="DR374" s="20">
        <f t="shared" si="414"/>
        <v>5</v>
      </c>
      <c r="DS374" s="337">
        <f t="shared" si="415"/>
        <v>112</v>
      </c>
      <c r="DT374" s="174">
        <f t="shared" si="416"/>
        <v>64</v>
      </c>
      <c r="DU374" s="172">
        <f t="shared" si="417"/>
        <v>112</v>
      </c>
    </row>
    <row r="375" spans="1:125">
      <c r="A375" s="408" t="s">
        <v>1004</v>
      </c>
      <c r="B375" s="408" t="s">
        <v>1005</v>
      </c>
      <c r="C375" s="154">
        <f t="shared" si="364"/>
        <v>17</v>
      </c>
      <c r="D375" s="167">
        <f t="shared" si="365"/>
        <v>68</v>
      </c>
      <c r="E375" s="166" t="str">
        <f t="shared" si="366"/>
        <v>9C</v>
      </c>
      <c r="F375" s="367" t="str">
        <f t="shared" si="367"/>
        <v>1B</v>
      </c>
      <c r="G375" s="367" t="str">
        <f t="shared" si="368"/>
        <v>08</v>
      </c>
      <c r="H375" s="367" t="str">
        <f t="shared" si="369"/>
        <v>FB</v>
      </c>
      <c r="I375" s="367" t="str">
        <f t="shared" si="370"/>
        <v>02</v>
      </c>
      <c r="J375" s="367" t="str">
        <f t="shared" si="371"/>
        <v>B4</v>
      </c>
      <c r="K375" s="367" t="str">
        <f t="shared" si="372"/>
        <v>05</v>
      </c>
      <c r="L375" s="367" t="str">
        <f t="shared" si="373"/>
        <v>75</v>
      </c>
      <c r="M375" s="367" t="str">
        <f t="shared" si="374"/>
        <v>4</v>
      </c>
      <c r="N375" s="367" t="str">
        <f t="shared" si="375"/>
        <v/>
      </c>
      <c r="O375" s="156" t="str">
        <f t="shared" si="376"/>
        <v/>
      </c>
      <c r="P375" s="157" t="str">
        <f t="shared" si="420"/>
        <v>1</v>
      </c>
      <c r="Q375" s="158" t="str">
        <f t="shared" si="420"/>
        <v>0</v>
      </c>
      <c r="R375" s="158" t="str">
        <f t="shared" si="420"/>
        <v>0</v>
      </c>
      <c r="S375" s="159" t="str">
        <f t="shared" si="420"/>
        <v>1</v>
      </c>
      <c r="T375" s="158" t="str">
        <f t="shared" si="420"/>
        <v>1</v>
      </c>
      <c r="U375" s="158" t="str">
        <f t="shared" si="420"/>
        <v>1</v>
      </c>
      <c r="V375" s="158" t="str">
        <f t="shared" si="420"/>
        <v>0</v>
      </c>
      <c r="W375" s="159" t="str">
        <f t="shared" si="420"/>
        <v>0</v>
      </c>
      <c r="X375" s="158" t="str">
        <f t="shared" si="421"/>
        <v>0</v>
      </c>
      <c r="Y375" s="158" t="str">
        <f t="shared" si="421"/>
        <v>0</v>
      </c>
      <c r="Z375" s="158" t="str">
        <f t="shared" si="421"/>
        <v>0</v>
      </c>
      <c r="AA375" s="159" t="str">
        <f t="shared" si="421"/>
        <v>1</v>
      </c>
      <c r="AB375" s="161" t="str">
        <f t="shared" si="421"/>
        <v>1</v>
      </c>
      <c r="AC375" s="161" t="str">
        <f t="shared" si="421"/>
        <v>0</v>
      </c>
      <c r="AD375" s="158" t="str">
        <f t="shared" si="421"/>
        <v>1</v>
      </c>
      <c r="AE375" s="159" t="str">
        <f t="shared" si="421"/>
        <v>1</v>
      </c>
      <c r="AF375" s="367" t="str">
        <f t="shared" si="422"/>
        <v>0</v>
      </c>
      <c r="AG375" s="162" t="str">
        <f t="shared" si="422"/>
        <v>0</v>
      </c>
      <c r="AH375" s="163" t="str">
        <f t="shared" si="422"/>
        <v>0</v>
      </c>
      <c r="AI375" s="165" t="str">
        <f t="shared" si="422"/>
        <v>0</v>
      </c>
      <c r="AJ375" s="164" t="str">
        <f t="shared" si="422"/>
        <v>1</v>
      </c>
      <c r="AK375" s="164" t="str">
        <f t="shared" si="422"/>
        <v>0</v>
      </c>
      <c r="AL375" s="289" t="str">
        <f t="shared" si="422"/>
        <v>0</v>
      </c>
      <c r="AM375" s="165" t="str">
        <f t="shared" si="422"/>
        <v>0</v>
      </c>
      <c r="AN375" s="230" t="str">
        <f t="shared" si="423"/>
        <v>1</v>
      </c>
      <c r="AO375" s="230" t="str">
        <f t="shared" si="423"/>
        <v>1</v>
      </c>
      <c r="AP375" s="230" t="str">
        <f t="shared" si="423"/>
        <v>1</v>
      </c>
      <c r="AQ375" s="231" t="str">
        <f t="shared" si="423"/>
        <v>1</v>
      </c>
      <c r="AR375" s="230" t="str">
        <f t="shared" si="423"/>
        <v>1</v>
      </c>
      <c r="AS375" s="230" t="str">
        <f t="shared" si="423"/>
        <v>0</v>
      </c>
      <c r="AT375" s="230" t="str">
        <f t="shared" si="423"/>
        <v>1</v>
      </c>
      <c r="AU375" s="231" t="str">
        <f t="shared" si="423"/>
        <v>1</v>
      </c>
      <c r="AV375" s="230" t="str">
        <f t="shared" si="424"/>
        <v>0</v>
      </c>
      <c r="AW375" s="232" t="str">
        <f t="shared" si="424"/>
        <v>0</v>
      </c>
      <c r="AX375" s="232" t="str">
        <f t="shared" si="424"/>
        <v>0</v>
      </c>
      <c r="AY375" s="233" t="str">
        <f t="shared" si="424"/>
        <v>0</v>
      </c>
      <c r="AZ375" s="232" t="str">
        <f t="shared" si="424"/>
        <v>0</v>
      </c>
      <c r="BA375" s="232" t="str">
        <f t="shared" si="424"/>
        <v>0</v>
      </c>
      <c r="BB375" s="232" t="str">
        <f t="shared" si="424"/>
        <v>1</v>
      </c>
      <c r="BC375" s="233" t="str">
        <f t="shared" si="424"/>
        <v>0</v>
      </c>
      <c r="BD375" s="168" t="str">
        <f t="shared" si="425"/>
        <v>1</v>
      </c>
      <c r="BE375" s="168" t="str">
        <f t="shared" si="425"/>
        <v>0</v>
      </c>
      <c r="BF375" s="168" t="str">
        <f t="shared" si="425"/>
        <v>1</v>
      </c>
      <c r="BG375" s="169" t="str">
        <f t="shared" si="425"/>
        <v>1</v>
      </c>
      <c r="BH375" s="168" t="str">
        <f t="shared" si="425"/>
        <v>0</v>
      </c>
      <c r="BI375" s="168" t="str">
        <f t="shared" si="425"/>
        <v>1</v>
      </c>
      <c r="BJ375" s="168" t="str">
        <f t="shared" si="425"/>
        <v>0</v>
      </c>
      <c r="BK375" s="169" t="str">
        <f t="shared" si="425"/>
        <v>0</v>
      </c>
      <c r="BL375" s="168" t="str">
        <f t="shared" si="426"/>
        <v>0</v>
      </c>
      <c r="BM375" s="168" t="str">
        <f t="shared" si="426"/>
        <v>0</v>
      </c>
      <c r="BN375" s="168" t="str">
        <f t="shared" si="426"/>
        <v>0</v>
      </c>
      <c r="BO375" s="169" t="str">
        <f t="shared" si="426"/>
        <v>0</v>
      </c>
      <c r="BP375" s="168" t="str">
        <f t="shared" si="426"/>
        <v>0</v>
      </c>
      <c r="BQ375" s="168" t="str">
        <f t="shared" si="426"/>
        <v>1</v>
      </c>
      <c r="BR375" s="168" t="str">
        <f t="shared" si="426"/>
        <v>0</v>
      </c>
      <c r="BS375" s="169" t="str">
        <f t="shared" si="426"/>
        <v>1</v>
      </c>
      <c r="BT375" s="302" t="str">
        <f t="shared" si="427"/>
        <v>0</v>
      </c>
      <c r="BU375" s="302" t="str">
        <f t="shared" si="427"/>
        <v>1</v>
      </c>
      <c r="BV375" s="302" t="str">
        <f t="shared" si="427"/>
        <v>1</v>
      </c>
      <c r="BW375" s="303" t="str">
        <f t="shared" si="427"/>
        <v>1</v>
      </c>
      <c r="BX375" s="302" t="str">
        <f t="shared" si="427"/>
        <v>0</v>
      </c>
      <c r="BY375" s="302" t="str">
        <f t="shared" si="427"/>
        <v>1</v>
      </c>
      <c r="BZ375" s="302" t="str">
        <f t="shared" si="427"/>
        <v>0</v>
      </c>
      <c r="CA375" s="303" t="str">
        <f t="shared" si="427"/>
        <v>1</v>
      </c>
      <c r="CB375" s="164" t="str">
        <f t="shared" si="428"/>
        <v>0</v>
      </c>
      <c r="CC375" s="289" t="str">
        <f t="shared" si="428"/>
        <v>1</v>
      </c>
      <c r="CD375" s="340" t="str">
        <f t="shared" si="428"/>
        <v>0</v>
      </c>
      <c r="CE375" s="341" t="str">
        <f t="shared" si="428"/>
        <v>0</v>
      </c>
      <c r="CF375" s="340" t="str">
        <f t="shared" si="428"/>
        <v>0</v>
      </c>
      <c r="CG375" s="340" t="str">
        <f t="shared" si="428"/>
        <v>0</v>
      </c>
      <c r="CH375" s="340" t="str">
        <f t="shared" si="428"/>
        <v>0</v>
      </c>
      <c r="CI375" s="341" t="str">
        <f t="shared" si="428"/>
        <v>0</v>
      </c>
      <c r="CL375" s="32" t="str">
        <f t="shared" si="418"/>
        <v>9C1B</v>
      </c>
      <c r="CM375" s="285">
        <f t="shared" si="386"/>
        <v>763</v>
      </c>
      <c r="CN375" s="285">
        <f t="shared" si="387"/>
        <v>773</v>
      </c>
      <c r="CO375" s="142">
        <f t="shared" si="388"/>
        <v>56</v>
      </c>
      <c r="CP375" s="142">
        <f t="shared" si="389"/>
        <v>13.333333333333334</v>
      </c>
      <c r="CQ375" s="154">
        <f t="shared" si="419"/>
        <v>4</v>
      </c>
      <c r="CS375" s="170">
        <f t="shared" si="390"/>
        <v>9</v>
      </c>
      <c r="CT375" s="23">
        <f t="shared" si="391"/>
        <v>12</v>
      </c>
      <c r="CU375" s="171">
        <f t="shared" si="392"/>
        <v>1</v>
      </c>
      <c r="CV375" s="23">
        <f t="shared" si="393"/>
        <v>11</v>
      </c>
      <c r="CW375" s="172">
        <f t="shared" si="394"/>
        <v>0</v>
      </c>
      <c r="CX375" s="24">
        <f t="shared" si="395"/>
        <v>8</v>
      </c>
      <c r="CY375" s="267">
        <f t="shared" si="396"/>
        <v>15</v>
      </c>
      <c r="CZ375" s="268">
        <f t="shared" si="397"/>
        <v>11</v>
      </c>
      <c r="DA375" s="267">
        <f t="shared" si="398"/>
        <v>0</v>
      </c>
      <c r="DB375" s="268">
        <f t="shared" si="399"/>
        <v>2</v>
      </c>
      <c r="DC375" s="173">
        <f t="shared" si="400"/>
        <v>11</v>
      </c>
      <c r="DD375" s="26">
        <f t="shared" si="401"/>
        <v>4</v>
      </c>
      <c r="DE375" s="173">
        <f t="shared" si="402"/>
        <v>0</v>
      </c>
      <c r="DF375" s="26">
        <f t="shared" si="403"/>
        <v>5</v>
      </c>
      <c r="DG375" s="326">
        <f t="shared" si="404"/>
        <v>7</v>
      </c>
      <c r="DH375" s="327">
        <f t="shared" si="405"/>
        <v>5</v>
      </c>
      <c r="DI375" s="172">
        <f t="shared" si="406"/>
        <v>4</v>
      </c>
      <c r="DJ375" s="24">
        <f t="shared" si="407"/>
        <v>0</v>
      </c>
      <c r="DK375" s="172"/>
      <c r="DL375" s="19">
        <f t="shared" si="408"/>
        <v>156</v>
      </c>
      <c r="DM375" s="19">
        <f t="shared" si="409"/>
        <v>27</v>
      </c>
      <c r="DN375" s="174">
        <f t="shared" si="410"/>
        <v>8</v>
      </c>
      <c r="DO375" s="278">
        <f t="shared" si="411"/>
        <v>251</v>
      </c>
      <c r="DP375" s="278">
        <f t="shared" si="412"/>
        <v>2</v>
      </c>
      <c r="DQ375" s="20">
        <f t="shared" si="413"/>
        <v>180</v>
      </c>
      <c r="DR375" s="20">
        <f t="shared" si="414"/>
        <v>5</v>
      </c>
      <c r="DS375" s="337">
        <f t="shared" si="415"/>
        <v>117</v>
      </c>
      <c r="DT375" s="174">
        <f t="shared" si="416"/>
        <v>64</v>
      </c>
      <c r="DU375" s="172">
        <f t="shared" si="417"/>
        <v>117</v>
      </c>
    </row>
    <row r="376" spans="1:125">
      <c r="A376" s="408" t="s">
        <v>1006</v>
      </c>
      <c r="B376" s="408" t="s">
        <v>1007</v>
      </c>
      <c r="C376" s="154">
        <f t="shared" si="364"/>
        <v>17</v>
      </c>
      <c r="D376" s="167">
        <f t="shared" si="365"/>
        <v>68</v>
      </c>
      <c r="E376" s="166" t="str">
        <f t="shared" si="366"/>
        <v>9C</v>
      </c>
      <c r="F376" s="367" t="str">
        <f t="shared" si="367"/>
        <v>1B</v>
      </c>
      <c r="G376" s="367" t="str">
        <f t="shared" si="368"/>
        <v>0A</v>
      </c>
      <c r="H376" s="367" t="str">
        <f t="shared" si="369"/>
        <v>FF</v>
      </c>
      <c r="I376" s="367" t="str">
        <f t="shared" si="370"/>
        <v>02</v>
      </c>
      <c r="J376" s="367" t="str">
        <f t="shared" si="371"/>
        <v>B4</v>
      </c>
      <c r="K376" s="367" t="str">
        <f t="shared" si="372"/>
        <v>05</v>
      </c>
      <c r="L376" s="367" t="str">
        <f t="shared" si="373"/>
        <v>7B</v>
      </c>
      <c r="M376" s="367" t="str">
        <f t="shared" si="374"/>
        <v>4</v>
      </c>
      <c r="N376" s="367" t="str">
        <f t="shared" si="375"/>
        <v/>
      </c>
      <c r="O376" s="156" t="str">
        <f t="shared" si="376"/>
        <v/>
      </c>
      <c r="P376" s="157" t="str">
        <f t="shared" si="420"/>
        <v>1</v>
      </c>
      <c r="Q376" s="158" t="str">
        <f t="shared" si="420"/>
        <v>0</v>
      </c>
      <c r="R376" s="158" t="str">
        <f t="shared" si="420"/>
        <v>0</v>
      </c>
      <c r="S376" s="159" t="str">
        <f t="shared" si="420"/>
        <v>1</v>
      </c>
      <c r="T376" s="158" t="str">
        <f t="shared" si="420"/>
        <v>1</v>
      </c>
      <c r="U376" s="158" t="str">
        <f t="shared" si="420"/>
        <v>1</v>
      </c>
      <c r="V376" s="158" t="str">
        <f t="shared" si="420"/>
        <v>0</v>
      </c>
      <c r="W376" s="159" t="str">
        <f t="shared" si="420"/>
        <v>0</v>
      </c>
      <c r="X376" s="158" t="str">
        <f t="shared" si="421"/>
        <v>0</v>
      </c>
      <c r="Y376" s="158" t="str">
        <f t="shared" si="421"/>
        <v>0</v>
      </c>
      <c r="Z376" s="158" t="str">
        <f t="shared" si="421"/>
        <v>0</v>
      </c>
      <c r="AA376" s="159" t="str">
        <f t="shared" si="421"/>
        <v>1</v>
      </c>
      <c r="AB376" s="161" t="str">
        <f t="shared" si="421"/>
        <v>1</v>
      </c>
      <c r="AC376" s="161" t="str">
        <f t="shared" si="421"/>
        <v>0</v>
      </c>
      <c r="AD376" s="158" t="str">
        <f t="shared" si="421"/>
        <v>1</v>
      </c>
      <c r="AE376" s="159" t="str">
        <f t="shared" si="421"/>
        <v>1</v>
      </c>
      <c r="AF376" s="367" t="str">
        <f t="shared" si="422"/>
        <v>0</v>
      </c>
      <c r="AG376" s="162" t="str">
        <f t="shared" si="422"/>
        <v>0</v>
      </c>
      <c r="AH376" s="163" t="str">
        <f t="shared" si="422"/>
        <v>0</v>
      </c>
      <c r="AI376" s="165" t="str">
        <f t="shared" si="422"/>
        <v>0</v>
      </c>
      <c r="AJ376" s="164" t="str">
        <f t="shared" si="422"/>
        <v>1</v>
      </c>
      <c r="AK376" s="164" t="str">
        <f t="shared" si="422"/>
        <v>0</v>
      </c>
      <c r="AL376" s="289" t="str">
        <f t="shared" si="422"/>
        <v>1</v>
      </c>
      <c r="AM376" s="165" t="str">
        <f t="shared" si="422"/>
        <v>0</v>
      </c>
      <c r="AN376" s="230" t="str">
        <f t="shared" si="423"/>
        <v>1</v>
      </c>
      <c r="AO376" s="230" t="str">
        <f t="shared" si="423"/>
        <v>1</v>
      </c>
      <c r="AP376" s="230" t="str">
        <f t="shared" si="423"/>
        <v>1</v>
      </c>
      <c r="AQ376" s="231" t="str">
        <f t="shared" si="423"/>
        <v>1</v>
      </c>
      <c r="AR376" s="230" t="str">
        <f t="shared" si="423"/>
        <v>1</v>
      </c>
      <c r="AS376" s="230" t="str">
        <f t="shared" si="423"/>
        <v>1</v>
      </c>
      <c r="AT376" s="230" t="str">
        <f t="shared" si="423"/>
        <v>1</v>
      </c>
      <c r="AU376" s="231" t="str">
        <f t="shared" si="423"/>
        <v>1</v>
      </c>
      <c r="AV376" s="230" t="str">
        <f t="shared" si="424"/>
        <v>0</v>
      </c>
      <c r="AW376" s="232" t="str">
        <f t="shared" si="424"/>
        <v>0</v>
      </c>
      <c r="AX376" s="232" t="str">
        <f t="shared" si="424"/>
        <v>0</v>
      </c>
      <c r="AY376" s="233" t="str">
        <f t="shared" si="424"/>
        <v>0</v>
      </c>
      <c r="AZ376" s="232" t="str">
        <f t="shared" si="424"/>
        <v>0</v>
      </c>
      <c r="BA376" s="232" t="str">
        <f t="shared" si="424"/>
        <v>0</v>
      </c>
      <c r="BB376" s="232" t="str">
        <f t="shared" si="424"/>
        <v>1</v>
      </c>
      <c r="BC376" s="233" t="str">
        <f t="shared" si="424"/>
        <v>0</v>
      </c>
      <c r="BD376" s="168" t="str">
        <f t="shared" si="425"/>
        <v>1</v>
      </c>
      <c r="BE376" s="168" t="str">
        <f t="shared" si="425"/>
        <v>0</v>
      </c>
      <c r="BF376" s="168" t="str">
        <f t="shared" si="425"/>
        <v>1</v>
      </c>
      <c r="BG376" s="169" t="str">
        <f t="shared" si="425"/>
        <v>1</v>
      </c>
      <c r="BH376" s="168" t="str">
        <f t="shared" si="425"/>
        <v>0</v>
      </c>
      <c r="BI376" s="168" t="str">
        <f t="shared" si="425"/>
        <v>1</v>
      </c>
      <c r="BJ376" s="168" t="str">
        <f t="shared" si="425"/>
        <v>0</v>
      </c>
      <c r="BK376" s="169" t="str">
        <f t="shared" si="425"/>
        <v>0</v>
      </c>
      <c r="BL376" s="168" t="str">
        <f t="shared" si="426"/>
        <v>0</v>
      </c>
      <c r="BM376" s="168" t="str">
        <f t="shared" si="426"/>
        <v>0</v>
      </c>
      <c r="BN376" s="168" t="str">
        <f t="shared" si="426"/>
        <v>0</v>
      </c>
      <c r="BO376" s="169" t="str">
        <f t="shared" si="426"/>
        <v>0</v>
      </c>
      <c r="BP376" s="168" t="str">
        <f t="shared" si="426"/>
        <v>0</v>
      </c>
      <c r="BQ376" s="168" t="str">
        <f t="shared" si="426"/>
        <v>1</v>
      </c>
      <c r="BR376" s="168" t="str">
        <f t="shared" si="426"/>
        <v>0</v>
      </c>
      <c r="BS376" s="169" t="str">
        <f t="shared" si="426"/>
        <v>1</v>
      </c>
      <c r="BT376" s="302" t="str">
        <f t="shared" si="427"/>
        <v>0</v>
      </c>
      <c r="BU376" s="302" t="str">
        <f t="shared" si="427"/>
        <v>1</v>
      </c>
      <c r="BV376" s="302" t="str">
        <f t="shared" si="427"/>
        <v>1</v>
      </c>
      <c r="BW376" s="303" t="str">
        <f t="shared" si="427"/>
        <v>1</v>
      </c>
      <c r="BX376" s="302" t="str">
        <f t="shared" si="427"/>
        <v>1</v>
      </c>
      <c r="BY376" s="302" t="str">
        <f t="shared" si="427"/>
        <v>0</v>
      </c>
      <c r="BZ376" s="302" t="str">
        <f t="shared" si="427"/>
        <v>1</v>
      </c>
      <c r="CA376" s="303" t="str">
        <f t="shared" si="427"/>
        <v>1</v>
      </c>
      <c r="CB376" s="164" t="str">
        <f t="shared" si="428"/>
        <v>0</v>
      </c>
      <c r="CC376" s="289" t="str">
        <f t="shared" si="428"/>
        <v>1</v>
      </c>
      <c r="CD376" s="340" t="str">
        <f t="shared" si="428"/>
        <v>0</v>
      </c>
      <c r="CE376" s="341" t="str">
        <f t="shared" si="428"/>
        <v>0</v>
      </c>
      <c r="CF376" s="340" t="str">
        <f t="shared" si="428"/>
        <v>0</v>
      </c>
      <c r="CG376" s="340" t="str">
        <f t="shared" si="428"/>
        <v>0</v>
      </c>
      <c r="CH376" s="340" t="str">
        <f t="shared" si="428"/>
        <v>0</v>
      </c>
      <c r="CI376" s="341" t="str">
        <f t="shared" si="428"/>
        <v>0</v>
      </c>
      <c r="CL376" s="32" t="str">
        <f t="shared" si="418"/>
        <v>9C1B</v>
      </c>
      <c r="CM376" s="285">
        <f t="shared" si="386"/>
        <v>767</v>
      </c>
      <c r="CN376" s="285">
        <f t="shared" si="387"/>
        <v>777</v>
      </c>
      <c r="CO376" s="142">
        <f t="shared" si="388"/>
        <v>56</v>
      </c>
      <c r="CP376" s="142">
        <f t="shared" si="389"/>
        <v>13.333333333333334</v>
      </c>
      <c r="CQ376" s="154">
        <f t="shared" si="419"/>
        <v>5</v>
      </c>
      <c r="CS376" s="170">
        <f t="shared" si="390"/>
        <v>9</v>
      </c>
      <c r="CT376" s="23">
        <f t="shared" si="391"/>
        <v>12</v>
      </c>
      <c r="CU376" s="171">
        <f t="shared" si="392"/>
        <v>1</v>
      </c>
      <c r="CV376" s="23">
        <f t="shared" si="393"/>
        <v>11</v>
      </c>
      <c r="CW376" s="172">
        <f t="shared" si="394"/>
        <v>0</v>
      </c>
      <c r="CX376" s="24">
        <f t="shared" si="395"/>
        <v>10</v>
      </c>
      <c r="CY376" s="267">
        <f t="shared" si="396"/>
        <v>15</v>
      </c>
      <c r="CZ376" s="268">
        <f t="shared" si="397"/>
        <v>15</v>
      </c>
      <c r="DA376" s="267">
        <f t="shared" si="398"/>
        <v>0</v>
      </c>
      <c r="DB376" s="268">
        <f t="shared" si="399"/>
        <v>2</v>
      </c>
      <c r="DC376" s="173">
        <f t="shared" si="400"/>
        <v>11</v>
      </c>
      <c r="DD376" s="26">
        <f t="shared" si="401"/>
        <v>4</v>
      </c>
      <c r="DE376" s="173">
        <f t="shared" si="402"/>
        <v>0</v>
      </c>
      <c r="DF376" s="26">
        <f t="shared" si="403"/>
        <v>5</v>
      </c>
      <c r="DG376" s="326">
        <f t="shared" si="404"/>
        <v>7</v>
      </c>
      <c r="DH376" s="327">
        <f t="shared" si="405"/>
        <v>11</v>
      </c>
      <c r="DI376" s="172">
        <f t="shared" si="406"/>
        <v>4</v>
      </c>
      <c r="DJ376" s="24">
        <f t="shared" si="407"/>
        <v>0</v>
      </c>
      <c r="DK376" s="172"/>
      <c r="DL376" s="19">
        <f t="shared" si="408"/>
        <v>156</v>
      </c>
      <c r="DM376" s="19">
        <f t="shared" si="409"/>
        <v>27</v>
      </c>
      <c r="DN376" s="174">
        <f t="shared" si="410"/>
        <v>10</v>
      </c>
      <c r="DO376" s="278">
        <f t="shared" si="411"/>
        <v>255</v>
      </c>
      <c r="DP376" s="278">
        <f t="shared" si="412"/>
        <v>2</v>
      </c>
      <c r="DQ376" s="20">
        <f t="shared" si="413"/>
        <v>180</v>
      </c>
      <c r="DR376" s="20">
        <f t="shared" si="414"/>
        <v>5</v>
      </c>
      <c r="DS376" s="337">
        <f t="shared" si="415"/>
        <v>123</v>
      </c>
      <c r="DT376" s="174">
        <f t="shared" si="416"/>
        <v>64</v>
      </c>
      <c r="DU376" s="172">
        <f t="shared" si="417"/>
        <v>123</v>
      </c>
    </row>
    <row r="377" spans="1:125">
      <c r="A377" s="408" t="s">
        <v>1008</v>
      </c>
      <c r="B377" s="408" t="s">
        <v>1009</v>
      </c>
      <c r="C377" s="154">
        <f t="shared" si="364"/>
        <v>17</v>
      </c>
      <c r="D377" s="167">
        <f t="shared" si="365"/>
        <v>68</v>
      </c>
      <c r="E377" s="166" t="str">
        <f t="shared" si="366"/>
        <v>9C</v>
      </c>
      <c r="F377" s="367" t="str">
        <f t="shared" si="367"/>
        <v>1B</v>
      </c>
      <c r="G377" s="367" t="str">
        <f t="shared" si="368"/>
        <v>0C</v>
      </c>
      <c r="H377" s="367" t="str">
        <f t="shared" si="369"/>
        <v>03</v>
      </c>
      <c r="I377" s="367" t="str">
        <f t="shared" si="370"/>
        <v>03</v>
      </c>
      <c r="J377" s="367" t="str">
        <f t="shared" si="371"/>
        <v>B3</v>
      </c>
      <c r="K377" s="367" t="str">
        <f t="shared" si="372"/>
        <v>05</v>
      </c>
      <c r="L377" s="367" t="str">
        <f t="shared" si="373"/>
        <v>81</v>
      </c>
      <c r="M377" s="367" t="str">
        <f t="shared" si="374"/>
        <v>4</v>
      </c>
      <c r="N377" s="367" t="str">
        <f t="shared" si="375"/>
        <v/>
      </c>
      <c r="O377" s="156" t="str">
        <f t="shared" si="376"/>
        <v/>
      </c>
      <c r="P377" s="157" t="str">
        <f t="shared" si="420"/>
        <v>1</v>
      </c>
      <c r="Q377" s="158" t="str">
        <f t="shared" si="420"/>
        <v>0</v>
      </c>
      <c r="R377" s="158" t="str">
        <f t="shared" si="420"/>
        <v>0</v>
      </c>
      <c r="S377" s="159" t="str">
        <f t="shared" si="420"/>
        <v>1</v>
      </c>
      <c r="T377" s="158" t="str">
        <f t="shared" si="420"/>
        <v>1</v>
      </c>
      <c r="U377" s="158" t="str">
        <f t="shared" si="420"/>
        <v>1</v>
      </c>
      <c r="V377" s="158" t="str">
        <f t="shared" si="420"/>
        <v>0</v>
      </c>
      <c r="W377" s="159" t="str">
        <f t="shared" si="420"/>
        <v>0</v>
      </c>
      <c r="X377" s="158" t="str">
        <f t="shared" si="421"/>
        <v>0</v>
      </c>
      <c r="Y377" s="158" t="str">
        <f t="shared" si="421"/>
        <v>0</v>
      </c>
      <c r="Z377" s="158" t="str">
        <f t="shared" si="421"/>
        <v>0</v>
      </c>
      <c r="AA377" s="159" t="str">
        <f t="shared" si="421"/>
        <v>1</v>
      </c>
      <c r="AB377" s="161" t="str">
        <f t="shared" si="421"/>
        <v>1</v>
      </c>
      <c r="AC377" s="161" t="str">
        <f t="shared" si="421"/>
        <v>0</v>
      </c>
      <c r="AD377" s="158" t="str">
        <f t="shared" si="421"/>
        <v>1</v>
      </c>
      <c r="AE377" s="159" t="str">
        <f t="shared" si="421"/>
        <v>1</v>
      </c>
      <c r="AF377" s="367" t="str">
        <f t="shared" si="422"/>
        <v>0</v>
      </c>
      <c r="AG377" s="162" t="str">
        <f t="shared" si="422"/>
        <v>0</v>
      </c>
      <c r="AH377" s="163" t="str">
        <f t="shared" si="422"/>
        <v>0</v>
      </c>
      <c r="AI377" s="165" t="str">
        <f t="shared" si="422"/>
        <v>0</v>
      </c>
      <c r="AJ377" s="164" t="str">
        <f t="shared" si="422"/>
        <v>1</v>
      </c>
      <c r="AK377" s="164" t="str">
        <f t="shared" si="422"/>
        <v>1</v>
      </c>
      <c r="AL377" s="289" t="str">
        <f t="shared" si="422"/>
        <v>0</v>
      </c>
      <c r="AM377" s="165" t="str">
        <f t="shared" si="422"/>
        <v>0</v>
      </c>
      <c r="AN377" s="230" t="str">
        <f t="shared" si="423"/>
        <v>0</v>
      </c>
      <c r="AO377" s="230" t="str">
        <f t="shared" si="423"/>
        <v>0</v>
      </c>
      <c r="AP377" s="230" t="str">
        <f t="shared" si="423"/>
        <v>0</v>
      </c>
      <c r="AQ377" s="231" t="str">
        <f t="shared" si="423"/>
        <v>0</v>
      </c>
      <c r="AR377" s="230" t="str">
        <f t="shared" si="423"/>
        <v>0</v>
      </c>
      <c r="AS377" s="230" t="str">
        <f t="shared" si="423"/>
        <v>0</v>
      </c>
      <c r="AT377" s="230" t="str">
        <f t="shared" si="423"/>
        <v>1</v>
      </c>
      <c r="AU377" s="231" t="str">
        <f t="shared" si="423"/>
        <v>1</v>
      </c>
      <c r="AV377" s="230" t="str">
        <f t="shared" si="424"/>
        <v>0</v>
      </c>
      <c r="AW377" s="232" t="str">
        <f t="shared" si="424"/>
        <v>0</v>
      </c>
      <c r="AX377" s="232" t="str">
        <f t="shared" si="424"/>
        <v>0</v>
      </c>
      <c r="AY377" s="233" t="str">
        <f t="shared" si="424"/>
        <v>0</v>
      </c>
      <c r="AZ377" s="232" t="str">
        <f t="shared" si="424"/>
        <v>0</v>
      </c>
      <c r="BA377" s="232" t="str">
        <f t="shared" si="424"/>
        <v>0</v>
      </c>
      <c r="BB377" s="232" t="str">
        <f t="shared" si="424"/>
        <v>1</v>
      </c>
      <c r="BC377" s="233" t="str">
        <f t="shared" si="424"/>
        <v>1</v>
      </c>
      <c r="BD377" s="168" t="str">
        <f t="shared" si="425"/>
        <v>1</v>
      </c>
      <c r="BE377" s="168" t="str">
        <f t="shared" si="425"/>
        <v>0</v>
      </c>
      <c r="BF377" s="168" t="str">
        <f t="shared" si="425"/>
        <v>1</v>
      </c>
      <c r="BG377" s="169" t="str">
        <f t="shared" si="425"/>
        <v>1</v>
      </c>
      <c r="BH377" s="168" t="str">
        <f t="shared" si="425"/>
        <v>0</v>
      </c>
      <c r="BI377" s="168" t="str">
        <f t="shared" si="425"/>
        <v>0</v>
      </c>
      <c r="BJ377" s="168" t="str">
        <f t="shared" si="425"/>
        <v>1</v>
      </c>
      <c r="BK377" s="169" t="str">
        <f t="shared" si="425"/>
        <v>1</v>
      </c>
      <c r="BL377" s="168" t="str">
        <f t="shared" si="426"/>
        <v>0</v>
      </c>
      <c r="BM377" s="168" t="str">
        <f t="shared" si="426"/>
        <v>0</v>
      </c>
      <c r="BN377" s="168" t="str">
        <f t="shared" si="426"/>
        <v>0</v>
      </c>
      <c r="BO377" s="169" t="str">
        <f t="shared" si="426"/>
        <v>0</v>
      </c>
      <c r="BP377" s="168" t="str">
        <f t="shared" si="426"/>
        <v>0</v>
      </c>
      <c r="BQ377" s="168" t="str">
        <f t="shared" si="426"/>
        <v>1</v>
      </c>
      <c r="BR377" s="168" t="str">
        <f t="shared" si="426"/>
        <v>0</v>
      </c>
      <c r="BS377" s="169" t="str">
        <f t="shared" si="426"/>
        <v>1</v>
      </c>
      <c r="BT377" s="302" t="str">
        <f t="shared" si="427"/>
        <v>1</v>
      </c>
      <c r="BU377" s="302" t="str">
        <f t="shared" si="427"/>
        <v>0</v>
      </c>
      <c r="BV377" s="302" t="str">
        <f t="shared" si="427"/>
        <v>0</v>
      </c>
      <c r="BW377" s="303" t="str">
        <f t="shared" si="427"/>
        <v>0</v>
      </c>
      <c r="BX377" s="302" t="str">
        <f t="shared" si="427"/>
        <v>0</v>
      </c>
      <c r="BY377" s="302" t="str">
        <f t="shared" si="427"/>
        <v>0</v>
      </c>
      <c r="BZ377" s="302" t="str">
        <f t="shared" si="427"/>
        <v>0</v>
      </c>
      <c r="CA377" s="303" t="str">
        <f t="shared" si="427"/>
        <v>1</v>
      </c>
      <c r="CB377" s="164" t="str">
        <f t="shared" si="428"/>
        <v>0</v>
      </c>
      <c r="CC377" s="289" t="str">
        <f t="shared" si="428"/>
        <v>1</v>
      </c>
      <c r="CD377" s="340" t="str">
        <f t="shared" si="428"/>
        <v>0</v>
      </c>
      <c r="CE377" s="341" t="str">
        <f t="shared" si="428"/>
        <v>0</v>
      </c>
      <c r="CF377" s="340" t="str">
        <f t="shared" si="428"/>
        <v>0</v>
      </c>
      <c r="CG377" s="340" t="str">
        <f t="shared" si="428"/>
        <v>0</v>
      </c>
      <c r="CH377" s="340" t="str">
        <f t="shared" si="428"/>
        <v>0</v>
      </c>
      <c r="CI377" s="341" t="str">
        <f t="shared" si="428"/>
        <v>0</v>
      </c>
      <c r="CL377" s="32" t="str">
        <f t="shared" si="418"/>
        <v>9C1B</v>
      </c>
      <c r="CM377" s="285">
        <f t="shared" si="386"/>
        <v>771</v>
      </c>
      <c r="CN377" s="285">
        <f t="shared" si="387"/>
        <v>781</v>
      </c>
      <c r="CO377" s="142">
        <f t="shared" si="388"/>
        <v>55.9</v>
      </c>
      <c r="CP377" s="142">
        <f t="shared" si="389"/>
        <v>13.277777777777779</v>
      </c>
      <c r="CQ377" s="154">
        <f t="shared" si="419"/>
        <v>6</v>
      </c>
      <c r="CS377" s="170">
        <f t="shared" si="390"/>
        <v>9</v>
      </c>
      <c r="CT377" s="23">
        <f t="shared" si="391"/>
        <v>12</v>
      </c>
      <c r="CU377" s="171">
        <f t="shared" si="392"/>
        <v>1</v>
      </c>
      <c r="CV377" s="23">
        <f t="shared" si="393"/>
        <v>11</v>
      </c>
      <c r="CW377" s="172">
        <f t="shared" si="394"/>
        <v>0</v>
      </c>
      <c r="CX377" s="24">
        <f t="shared" si="395"/>
        <v>12</v>
      </c>
      <c r="CY377" s="267">
        <f t="shared" si="396"/>
        <v>0</v>
      </c>
      <c r="CZ377" s="268">
        <f t="shared" si="397"/>
        <v>3</v>
      </c>
      <c r="DA377" s="267">
        <f t="shared" si="398"/>
        <v>0</v>
      </c>
      <c r="DB377" s="268">
        <f t="shared" si="399"/>
        <v>3</v>
      </c>
      <c r="DC377" s="173">
        <f t="shared" si="400"/>
        <v>11</v>
      </c>
      <c r="DD377" s="26">
        <f t="shared" si="401"/>
        <v>3</v>
      </c>
      <c r="DE377" s="173">
        <f t="shared" si="402"/>
        <v>0</v>
      </c>
      <c r="DF377" s="26">
        <f t="shared" si="403"/>
        <v>5</v>
      </c>
      <c r="DG377" s="326">
        <f t="shared" si="404"/>
        <v>8</v>
      </c>
      <c r="DH377" s="327">
        <f t="shared" si="405"/>
        <v>1</v>
      </c>
      <c r="DI377" s="172">
        <f t="shared" si="406"/>
        <v>4</v>
      </c>
      <c r="DJ377" s="24">
        <f t="shared" si="407"/>
        <v>0</v>
      </c>
      <c r="DK377" s="172"/>
      <c r="DL377" s="19">
        <f t="shared" si="408"/>
        <v>156</v>
      </c>
      <c r="DM377" s="19">
        <f t="shared" si="409"/>
        <v>27</v>
      </c>
      <c r="DN377" s="174">
        <f t="shared" si="410"/>
        <v>12</v>
      </c>
      <c r="DO377" s="278">
        <f t="shared" si="411"/>
        <v>3</v>
      </c>
      <c r="DP377" s="278">
        <f t="shared" si="412"/>
        <v>3</v>
      </c>
      <c r="DQ377" s="20">
        <f t="shared" si="413"/>
        <v>179</v>
      </c>
      <c r="DR377" s="20">
        <f t="shared" si="414"/>
        <v>5</v>
      </c>
      <c r="DS377" s="337">
        <f t="shared" si="415"/>
        <v>129</v>
      </c>
      <c r="DT377" s="174">
        <f t="shared" si="416"/>
        <v>64</v>
      </c>
      <c r="DU377" s="172">
        <f t="shared" si="417"/>
        <v>129</v>
      </c>
    </row>
    <row r="378" spans="1:125">
      <c r="A378" s="408" t="s">
        <v>1010</v>
      </c>
      <c r="B378" s="408" t="s">
        <v>1011</v>
      </c>
      <c r="C378" s="154">
        <f t="shared" ref="C378:C441" si="429">LEN(B378)-$C$7+1</f>
        <v>17</v>
      </c>
      <c r="D378" s="167">
        <f t="shared" ref="D378:D441" si="430">C378*4</f>
        <v>68</v>
      </c>
      <c r="E378" s="166" t="str">
        <f t="shared" ref="E378:E441" si="431">MID(B378,$C$7,2)</f>
        <v>9C</v>
      </c>
      <c r="F378" s="367" t="str">
        <f t="shared" ref="F378:F441" si="432">MID(B378,$C$7+2,2)</f>
        <v>1B</v>
      </c>
      <c r="G378" s="367" t="str">
        <f t="shared" ref="G378:G441" si="433">MID(B378,$C$7+4,2)</f>
        <v>0E</v>
      </c>
      <c r="H378" s="367" t="str">
        <f t="shared" ref="H378:H441" si="434">MID(B378,$C$7+6,2)</f>
        <v>07</v>
      </c>
      <c r="I378" s="367" t="str">
        <f t="shared" ref="I378:I441" si="435">MID(B378,$C$7+8,2)</f>
        <v>03</v>
      </c>
      <c r="J378" s="367" t="str">
        <f t="shared" ref="J378:J441" si="436">MID(B378,$C$7+10,2)</f>
        <v>B3</v>
      </c>
      <c r="K378" s="367" t="str">
        <f t="shared" ref="K378:K441" si="437">MID(B378,$C$7+12,2)</f>
        <v>05</v>
      </c>
      <c r="L378" s="367" t="str">
        <f t="shared" ref="L378:L441" si="438">MID(B378,$C$7+14,2)</f>
        <v>87</v>
      </c>
      <c r="M378" s="367" t="str">
        <f t="shared" ref="M378:M441" si="439">MID(B378,$C$7+16,2)</f>
        <v>4</v>
      </c>
      <c r="N378" s="367" t="str">
        <f t="shared" ref="N378:N441" si="440">MID(B378,$C$7+18,2)</f>
        <v/>
      </c>
      <c r="O378" s="156" t="str">
        <f t="shared" ref="O378:O441" si="441">MID(B378,$C$7+20,2)</f>
        <v/>
      </c>
      <c r="P378" s="157" t="str">
        <f t="shared" ref="P378:W409" si="442">MID(HEX2BIN($E378,8),P$2,1)</f>
        <v>1</v>
      </c>
      <c r="Q378" s="158" t="str">
        <f t="shared" si="442"/>
        <v>0</v>
      </c>
      <c r="R378" s="158" t="str">
        <f t="shared" si="442"/>
        <v>0</v>
      </c>
      <c r="S378" s="159" t="str">
        <f t="shared" si="442"/>
        <v>1</v>
      </c>
      <c r="T378" s="158" t="str">
        <f t="shared" si="442"/>
        <v>1</v>
      </c>
      <c r="U378" s="158" t="str">
        <f t="shared" si="442"/>
        <v>1</v>
      </c>
      <c r="V378" s="158" t="str">
        <f t="shared" si="442"/>
        <v>0</v>
      </c>
      <c r="W378" s="159" t="str">
        <f t="shared" si="442"/>
        <v>0</v>
      </c>
      <c r="X378" s="158" t="str">
        <f t="shared" ref="X378:AE409" si="443">MID(HEX2BIN($F378,8),X$2,1)</f>
        <v>0</v>
      </c>
      <c r="Y378" s="158" t="str">
        <f t="shared" si="443"/>
        <v>0</v>
      </c>
      <c r="Z378" s="158" t="str">
        <f t="shared" si="443"/>
        <v>0</v>
      </c>
      <c r="AA378" s="159" t="str">
        <f t="shared" si="443"/>
        <v>1</v>
      </c>
      <c r="AB378" s="161" t="str">
        <f t="shared" si="443"/>
        <v>1</v>
      </c>
      <c r="AC378" s="161" t="str">
        <f t="shared" si="443"/>
        <v>0</v>
      </c>
      <c r="AD378" s="158" t="str">
        <f t="shared" si="443"/>
        <v>1</v>
      </c>
      <c r="AE378" s="159" t="str">
        <f t="shared" si="443"/>
        <v>1</v>
      </c>
      <c r="AF378" s="367" t="str">
        <f t="shared" ref="AF378:AM409" si="444">MID(HEX2BIN($G378,8),AF$2,1)</f>
        <v>0</v>
      </c>
      <c r="AG378" s="162" t="str">
        <f t="shared" si="444"/>
        <v>0</v>
      </c>
      <c r="AH378" s="163" t="str">
        <f t="shared" si="444"/>
        <v>0</v>
      </c>
      <c r="AI378" s="165" t="str">
        <f t="shared" si="444"/>
        <v>0</v>
      </c>
      <c r="AJ378" s="164" t="str">
        <f t="shared" si="444"/>
        <v>1</v>
      </c>
      <c r="AK378" s="164" t="str">
        <f t="shared" si="444"/>
        <v>1</v>
      </c>
      <c r="AL378" s="289" t="str">
        <f t="shared" si="444"/>
        <v>1</v>
      </c>
      <c r="AM378" s="165" t="str">
        <f t="shared" si="444"/>
        <v>0</v>
      </c>
      <c r="AN378" s="230" t="str">
        <f t="shared" ref="AN378:AU409" si="445">MID(HEX2BIN($H378,8),AN$2,1)</f>
        <v>0</v>
      </c>
      <c r="AO378" s="230" t="str">
        <f t="shared" si="445"/>
        <v>0</v>
      </c>
      <c r="AP378" s="230" t="str">
        <f t="shared" si="445"/>
        <v>0</v>
      </c>
      <c r="AQ378" s="231" t="str">
        <f t="shared" si="445"/>
        <v>0</v>
      </c>
      <c r="AR378" s="230" t="str">
        <f t="shared" si="445"/>
        <v>0</v>
      </c>
      <c r="AS378" s="230" t="str">
        <f t="shared" si="445"/>
        <v>1</v>
      </c>
      <c r="AT378" s="230" t="str">
        <f t="shared" si="445"/>
        <v>1</v>
      </c>
      <c r="AU378" s="231" t="str">
        <f t="shared" si="445"/>
        <v>1</v>
      </c>
      <c r="AV378" s="230" t="str">
        <f t="shared" ref="AV378:BC409" si="446">MID(HEX2BIN($I378,8),AV$2,1)</f>
        <v>0</v>
      </c>
      <c r="AW378" s="232" t="str">
        <f t="shared" si="446"/>
        <v>0</v>
      </c>
      <c r="AX378" s="232" t="str">
        <f t="shared" si="446"/>
        <v>0</v>
      </c>
      <c r="AY378" s="233" t="str">
        <f t="shared" si="446"/>
        <v>0</v>
      </c>
      <c r="AZ378" s="232" t="str">
        <f t="shared" si="446"/>
        <v>0</v>
      </c>
      <c r="BA378" s="232" t="str">
        <f t="shared" si="446"/>
        <v>0</v>
      </c>
      <c r="BB378" s="232" t="str">
        <f t="shared" si="446"/>
        <v>1</v>
      </c>
      <c r="BC378" s="233" t="str">
        <f t="shared" si="446"/>
        <v>1</v>
      </c>
      <c r="BD378" s="168" t="str">
        <f t="shared" ref="BD378:BK409" si="447">MID(HEX2BIN($J378,8),BD$2,1)</f>
        <v>1</v>
      </c>
      <c r="BE378" s="168" t="str">
        <f t="shared" si="447"/>
        <v>0</v>
      </c>
      <c r="BF378" s="168" t="str">
        <f t="shared" si="447"/>
        <v>1</v>
      </c>
      <c r="BG378" s="169" t="str">
        <f t="shared" si="447"/>
        <v>1</v>
      </c>
      <c r="BH378" s="168" t="str">
        <f t="shared" si="447"/>
        <v>0</v>
      </c>
      <c r="BI378" s="168" t="str">
        <f t="shared" si="447"/>
        <v>0</v>
      </c>
      <c r="BJ378" s="168" t="str">
        <f t="shared" si="447"/>
        <v>1</v>
      </c>
      <c r="BK378" s="169" t="str">
        <f t="shared" si="447"/>
        <v>1</v>
      </c>
      <c r="BL378" s="168" t="str">
        <f t="shared" ref="BL378:BS409" si="448">MID(HEX2BIN($K378,8),BL$2,1)</f>
        <v>0</v>
      </c>
      <c r="BM378" s="168" t="str">
        <f t="shared" si="448"/>
        <v>0</v>
      </c>
      <c r="BN378" s="168" t="str">
        <f t="shared" si="448"/>
        <v>0</v>
      </c>
      <c r="BO378" s="169" t="str">
        <f t="shared" si="448"/>
        <v>0</v>
      </c>
      <c r="BP378" s="168" t="str">
        <f t="shared" si="448"/>
        <v>0</v>
      </c>
      <c r="BQ378" s="168" t="str">
        <f t="shared" si="448"/>
        <v>1</v>
      </c>
      <c r="BR378" s="168" t="str">
        <f t="shared" si="448"/>
        <v>0</v>
      </c>
      <c r="BS378" s="169" t="str">
        <f t="shared" si="448"/>
        <v>1</v>
      </c>
      <c r="BT378" s="302" t="str">
        <f t="shared" ref="BT378:CA409" si="449">MID(HEX2BIN($L378,8),BT$2,1)</f>
        <v>1</v>
      </c>
      <c r="BU378" s="302" t="str">
        <f t="shared" si="449"/>
        <v>0</v>
      </c>
      <c r="BV378" s="302" t="str">
        <f t="shared" si="449"/>
        <v>0</v>
      </c>
      <c r="BW378" s="303" t="str">
        <f t="shared" si="449"/>
        <v>0</v>
      </c>
      <c r="BX378" s="302" t="str">
        <f t="shared" si="449"/>
        <v>0</v>
      </c>
      <c r="BY378" s="302" t="str">
        <f t="shared" si="449"/>
        <v>1</v>
      </c>
      <c r="BZ378" s="302" t="str">
        <f t="shared" si="449"/>
        <v>1</v>
      </c>
      <c r="CA378" s="303" t="str">
        <f t="shared" si="449"/>
        <v>1</v>
      </c>
      <c r="CB378" s="164" t="str">
        <f t="shared" ref="CB378:CI409" si="450">MID(HEX2BIN($M378,8),CB$2,1)</f>
        <v>0</v>
      </c>
      <c r="CC378" s="289" t="str">
        <f t="shared" si="450"/>
        <v>1</v>
      </c>
      <c r="CD378" s="340" t="str">
        <f t="shared" si="450"/>
        <v>0</v>
      </c>
      <c r="CE378" s="341" t="str">
        <f t="shared" si="450"/>
        <v>0</v>
      </c>
      <c r="CF378" s="340" t="str">
        <f t="shared" si="450"/>
        <v>0</v>
      </c>
      <c r="CG378" s="340" t="str">
        <f t="shared" si="450"/>
        <v>0</v>
      </c>
      <c r="CH378" s="340" t="str">
        <f t="shared" si="450"/>
        <v>0</v>
      </c>
      <c r="CI378" s="341" t="str">
        <f t="shared" si="450"/>
        <v>0</v>
      </c>
      <c r="CL378" s="32" t="str">
        <f t="shared" si="418"/>
        <v>9C1B</v>
      </c>
      <c r="CM378" s="285">
        <f t="shared" ref="CM378:CM441" si="451">DP378*256+DO378</f>
        <v>775</v>
      </c>
      <c r="CN378" s="285">
        <f t="shared" ref="CN378:CN441" si="452">IF(CM378&gt;65525,CM378-65526,CM378+10)</f>
        <v>785</v>
      </c>
      <c r="CO378" s="142">
        <f t="shared" ref="CO378:CO441" si="453">(DR378*256+DQ378-900)/10</f>
        <v>55.9</v>
      </c>
      <c r="CP378" s="142">
        <f t="shared" ref="CP378:CP441" si="454">(CO378-32)*5/9</f>
        <v>13.277777777777779</v>
      </c>
      <c r="CQ378" s="154">
        <f t="shared" si="419"/>
        <v>7</v>
      </c>
      <c r="CS378" s="170">
        <f t="shared" ref="CS378:CS441" si="455">P378*P$6+Q378*Q$6+R378*R$6+S378*S$6</f>
        <v>9</v>
      </c>
      <c r="CT378" s="23">
        <f t="shared" ref="CT378:CT441" si="456">T378*T$6+U378*U$6+V378*V$6+W378*W$6</f>
        <v>12</v>
      </c>
      <c r="CU378" s="171">
        <f t="shared" ref="CU378:CU441" si="457">X378*X$6+Y378*Y$6+Z378*Z$6+AA378*AA$6</f>
        <v>1</v>
      </c>
      <c r="CV378" s="23">
        <f t="shared" ref="CV378:CV441" si="458">AB378*AB$6+AC378*AC$6+AD378*AD$6+AE378*AE$6</f>
        <v>11</v>
      </c>
      <c r="CW378" s="172">
        <f t="shared" ref="CW378:CW441" si="459">AF378*AF$6+AG378*AG$6+AH378*AH$6+AI378*AI$6</f>
        <v>0</v>
      </c>
      <c r="CX378" s="24">
        <f t="shared" ref="CX378:CX441" si="460">AJ378*AJ$6+AK378*AK$6+AL378*AL$6+AM378*AM$6</f>
        <v>14</v>
      </c>
      <c r="CY378" s="267">
        <f t="shared" ref="CY378:CY441" si="461">AN378*AN$6+AO378*AO$6+AP378*AP$6+AQ378*AQ$6</f>
        <v>0</v>
      </c>
      <c r="CZ378" s="268">
        <f t="shared" ref="CZ378:CZ441" si="462">AR378*AR$6+AS378*AS$6+AT378*AT$6+AU378*AU$6</f>
        <v>7</v>
      </c>
      <c r="DA378" s="267">
        <f t="shared" ref="DA378:DA441" si="463">AV378*AV$6+AW378*AW$6+AX378*AX$6+AY378*AY$6</f>
        <v>0</v>
      </c>
      <c r="DB378" s="268">
        <f t="shared" ref="DB378:DB441" si="464">AZ378*AZ$6+BA378*BA$6+BB378*BB$6+BC378*BC$6</f>
        <v>3</v>
      </c>
      <c r="DC378" s="173">
        <f t="shared" ref="DC378:DC441" si="465">BD378*BD$6+BE378*BE$6+BF378*BF$6+BG378*BG$6</f>
        <v>11</v>
      </c>
      <c r="DD378" s="26">
        <f t="shared" ref="DD378:DD441" si="466">BH378*BH$6+BI378*BI$6+BJ378*BJ$6+BK378*BK$6</f>
        <v>3</v>
      </c>
      <c r="DE378" s="173">
        <f t="shared" ref="DE378:DE441" si="467">BL378*BL$6+BM378*BM$6+BN378*BN$6+BO378*BO$6</f>
        <v>0</v>
      </c>
      <c r="DF378" s="26">
        <f t="shared" ref="DF378:DF441" si="468">BP378*BP$6+BQ378*BQ$6+BR378*BR$6+BS378*BS$6</f>
        <v>5</v>
      </c>
      <c r="DG378" s="326">
        <f t="shared" ref="DG378:DG441" si="469">BT378*BT$6+BU378*BU$6+BV378*BV$6+BW378*BW$6</f>
        <v>8</v>
      </c>
      <c r="DH378" s="327">
        <f t="shared" ref="DH378:DH441" si="470">BX378*BX$6+BY378*BY$6+BZ378*BZ$6+CA378*CA$6</f>
        <v>7</v>
      </c>
      <c r="DI378" s="172">
        <f t="shared" ref="DI378:DI441" si="471">CB378*CB$6+CC378*CC$6+CD378*CD$6+CE378*CE$6</f>
        <v>4</v>
      </c>
      <c r="DJ378" s="24">
        <f t="shared" ref="DJ378:DJ441" si="472">CF378*CF$6+CG378*CG$6+CH378*CH$6+CI378*CI$6</f>
        <v>0</v>
      </c>
      <c r="DK378" s="172"/>
      <c r="DL378" s="19">
        <f t="shared" ref="DL378:DL441" si="473">P378*P$8+Q378*Q$8+R378*R$8+S378*S$8+T378*T$8+U378*U$8+V378*V$8+W378*W$8</f>
        <v>156</v>
      </c>
      <c r="DM378" s="19">
        <f t="shared" ref="DM378:DM441" si="474">X378*X$8+Y378*Y$8+Z378*Z$8+AA378*AA$8+AB378*AB$8+AC378*AC$8+AD378*AD$8+AE378*AE$8</f>
        <v>27</v>
      </c>
      <c r="DN378" s="174">
        <f t="shared" ref="DN378:DN441" si="475">AF378*AF$8+AG378*AG$8+AH378*AH$8+AI378*AI$8+AJ378*AJ$8+AK378*AK$8+AL378*AL$8+AM378*AM$8</f>
        <v>14</v>
      </c>
      <c r="DO378" s="278">
        <f t="shared" ref="DO378:DO441" si="476">AN378*AN$8+AO378*AO$8+AP378*AP$8+AQ378*AQ$8+AR378*AR$8+AS378*AS$8+AT378*AT$8+AU378*AU$8</f>
        <v>7</v>
      </c>
      <c r="DP378" s="278">
        <f t="shared" ref="DP378:DP441" si="477">AV378*AV$8+AW378*AW$8+AX378*AX$8+AY378*AY$8+AZ378*AZ$8+BA378*BA$8+BB378*BB$8+BC378*BC$8</f>
        <v>3</v>
      </c>
      <c r="DQ378" s="20">
        <f t="shared" ref="DQ378:DQ441" si="478">BD378*BD$8+BE378*BE$8+BF378*BF$8+BG378*BG$8+BH378*BH$8+BI378*BI$8+BJ378*BJ$8+BK378*BK$8</f>
        <v>179</v>
      </c>
      <c r="DR378" s="20">
        <f t="shared" ref="DR378:DR441" si="479">BL378*BL$8+BM378*BM$8+BN378*BN$8+BO378*BO$8+BP378*BP$8+BQ378*BQ$8+BR378*BR$8+BS378*BS$8</f>
        <v>5</v>
      </c>
      <c r="DS378" s="337">
        <f t="shared" ref="DS378:DS441" si="480">BT378*BT$8+BU378*BU$8+BV378*BV$8+BW378*BW$8+BX378*BX$8+BY378*BY$8+BZ378*BZ$8+CA378*CA$8</f>
        <v>135</v>
      </c>
      <c r="DT378" s="174">
        <f t="shared" ref="DT378:DT441" si="481">CB378*CB$8+CC378*CC$8+CD378*CD$8+CE378*CE$8+CF378*CF$8+CG378*CG$8+CH378*CH$8+CI378*CI$8</f>
        <v>64</v>
      </c>
      <c r="DU378" s="172">
        <f t="shared" ref="DU378:DU441" si="482">MOD(DL378+DM378+DN378+DO378+DP378+DQ378+DR378,256)</f>
        <v>135</v>
      </c>
    </row>
    <row r="379" spans="1:125">
      <c r="A379" s="408" t="s">
        <v>1012</v>
      </c>
      <c r="B379" s="408" t="s">
        <v>1013</v>
      </c>
      <c r="C379" s="154">
        <f t="shared" si="429"/>
        <v>17</v>
      </c>
      <c r="D379" s="167">
        <f t="shared" si="430"/>
        <v>68</v>
      </c>
      <c r="E379" s="166" t="str">
        <f t="shared" si="431"/>
        <v>9C</v>
      </c>
      <c r="F379" s="367" t="str">
        <f t="shared" si="432"/>
        <v>1B</v>
      </c>
      <c r="G379" s="367" t="str">
        <f t="shared" si="433"/>
        <v>00</v>
      </c>
      <c r="H379" s="367" t="str">
        <f t="shared" si="434"/>
        <v>0A</v>
      </c>
      <c r="I379" s="367" t="str">
        <f t="shared" si="435"/>
        <v>03</v>
      </c>
      <c r="J379" s="367" t="str">
        <f t="shared" si="436"/>
        <v>B3</v>
      </c>
      <c r="K379" s="367" t="str">
        <f t="shared" si="437"/>
        <v>05</v>
      </c>
      <c r="L379" s="367" t="str">
        <f t="shared" si="438"/>
        <v>7C</v>
      </c>
      <c r="M379" s="367" t="str">
        <f t="shared" si="439"/>
        <v>4</v>
      </c>
      <c r="N379" s="367" t="str">
        <f t="shared" si="440"/>
        <v/>
      </c>
      <c r="O379" s="156" t="str">
        <f t="shared" si="441"/>
        <v/>
      </c>
      <c r="P379" s="157" t="str">
        <f t="shared" si="442"/>
        <v>1</v>
      </c>
      <c r="Q379" s="158" t="str">
        <f t="shared" si="442"/>
        <v>0</v>
      </c>
      <c r="R379" s="158" t="str">
        <f t="shared" si="442"/>
        <v>0</v>
      </c>
      <c r="S379" s="159" t="str">
        <f t="shared" si="442"/>
        <v>1</v>
      </c>
      <c r="T379" s="158" t="str">
        <f t="shared" si="442"/>
        <v>1</v>
      </c>
      <c r="U379" s="158" t="str">
        <f t="shared" si="442"/>
        <v>1</v>
      </c>
      <c r="V379" s="158" t="str">
        <f t="shared" si="442"/>
        <v>0</v>
      </c>
      <c r="W379" s="159" t="str">
        <f t="shared" si="442"/>
        <v>0</v>
      </c>
      <c r="X379" s="158" t="str">
        <f t="shared" si="443"/>
        <v>0</v>
      </c>
      <c r="Y379" s="158" t="str">
        <f t="shared" si="443"/>
        <v>0</v>
      </c>
      <c r="Z379" s="158" t="str">
        <f t="shared" si="443"/>
        <v>0</v>
      </c>
      <c r="AA379" s="159" t="str">
        <f t="shared" si="443"/>
        <v>1</v>
      </c>
      <c r="AB379" s="161" t="str">
        <f t="shared" si="443"/>
        <v>1</v>
      </c>
      <c r="AC379" s="161" t="str">
        <f t="shared" si="443"/>
        <v>0</v>
      </c>
      <c r="AD379" s="158" t="str">
        <f t="shared" si="443"/>
        <v>1</v>
      </c>
      <c r="AE379" s="159" t="str">
        <f t="shared" si="443"/>
        <v>1</v>
      </c>
      <c r="AF379" s="367" t="str">
        <f t="shared" si="444"/>
        <v>0</v>
      </c>
      <c r="AG379" s="162" t="str">
        <f t="shared" si="444"/>
        <v>0</v>
      </c>
      <c r="AH379" s="163" t="str">
        <f t="shared" si="444"/>
        <v>0</v>
      </c>
      <c r="AI379" s="165" t="str">
        <f t="shared" si="444"/>
        <v>0</v>
      </c>
      <c r="AJ379" s="164" t="str">
        <f t="shared" si="444"/>
        <v>0</v>
      </c>
      <c r="AK379" s="164" t="str">
        <f t="shared" si="444"/>
        <v>0</v>
      </c>
      <c r="AL379" s="289" t="str">
        <f t="shared" si="444"/>
        <v>0</v>
      </c>
      <c r="AM379" s="165" t="str">
        <f t="shared" si="444"/>
        <v>0</v>
      </c>
      <c r="AN379" s="230" t="str">
        <f t="shared" si="445"/>
        <v>0</v>
      </c>
      <c r="AO379" s="230" t="str">
        <f t="shared" si="445"/>
        <v>0</v>
      </c>
      <c r="AP379" s="230" t="str">
        <f t="shared" si="445"/>
        <v>0</v>
      </c>
      <c r="AQ379" s="231" t="str">
        <f t="shared" si="445"/>
        <v>0</v>
      </c>
      <c r="AR379" s="230" t="str">
        <f t="shared" si="445"/>
        <v>1</v>
      </c>
      <c r="AS379" s="230" t="str">
        <f t="shared" si="445"/>
        <v>0</v>
      </c>
      <c r="AT379" s="230" t="str">
        <f t="shared" si="445"/>
        <v>1</v>
      </c>
      <c r="AU379" s="231" t="str">
        <f t="shared" si="445"/>
        <v>0</v>
      </c>
      <c r="AV379" s="230" t="str">
        <f t="shared" si="446"/>
        <v>0</v>
      </c>
      <c r="AW379" s="232" t="str">
        <f t="shared" si="446"/>
        <v>0</v>
      </c>
      <c r="AX379" s="232" t="str">
        <f t="shared" si="446"/>
        <v>0</v>
      </c>
      <c r="AY379" s="233" t="str">
        <f t="shared" si="446"/>
        <v>0</v>
      </c>
      <c r="AZ379" s="232" t="str">
        <f t="shared" si="446"/>
        <v>0</v>
      </c>
      <c r="BA379" s="232" t="str">
        <f t="shared" si="446"/>
        <v>0</v>
      </c>
      <c r="BB379" s="232" t="str">
        <f t="shared" si="446"/>
        <v>1</v>
      </c>
      <c r="BC379" s="233" t="str">
        <f t="shared" si="446"/>
        <v>1</v>
      </c>
      <c r="BD379" s="168" t="str">
        <f t="shared" si="447"/>
        <v>1</v>
      </c>
      <c r="BE379" s="168" t="str">
        <f t="shared" si="447"/>
        <v>0</v>
      </c>
      <c r="BF379" s="168" t="str">
        <f t="shared" si="447"/>
        <v>1</v>
      </c>
      <c r="BG379" s="169" t="str">
        <f t="shared" si="447"/>
        <v>1</v>
      </c>
      <c r="BH379" s="168" t="str">
        <f t="shared" si="447"/>
        <v>0</v>
      </c>
      <c r="BI379" s="168" t="str">
        <f t="shared" si="447"/>
        <v>0</v>
      </c>
      <c r="BJ379" s="168" t="str">
        <f t="shared" si="447"/>
        <v>1</v>
      </c>
      <c r="BK379" s="169" t="str">
        <f t="shared" si="447"/>
        <v>1</v>
      </c>
      <c r="BL379" s="168" t="str">
        <f t="shared" si="448"/>
        <v>0</v>
      </c>
      <c r="BM379" s="168" t="str">
        <f t="shared" si="448"/>
        <v>0</v>
      </c>
      <c r="BN379" s="168" t="str">
        <f t="shared" si="448"/>
        <v>0</v>
      </c>
      <c r="BO379" s="169" t="str">
        <f t="shared" si="448"/>
        <v>0</v>
      </c>
      <c r="BP379" s="168" t="str">
        <f t="shared" si="448"/>
        <v>0</v>
      </c>
      <c r="BQ379" s="168" t="str">
        <f t="shared" si="448"/>
        <v>1</v>
      </c>
      <c r="BR379" s="168" t="str">
        <f t="shared" si="448"/>
        <v>0</v>
      </c>
      <c r="BS379" s="169" t="str">
        <f t="shared" si="448"/>
        <v>1</v>
      </c>
      <c r="BT379" s="302" t="str">
        <f t="shared" si="449"/>
        <v>0</v>
      </c>
      <c r="BU379" s="302" t="str">
        <f t="shared" si="449"/>
        <v>1</v>
      </c>
      <c r="BV379" s="302" t="str">
        <f t="shared" si="449"/>
        <v>1</v>
      </c>
      <c r="BW379" s="303" t="str">
        <f t="shared" si="449"/>
        <v>1</v>
      </c>
      <c r="BX379" s="302" t="str">
        <f t="shared" si="449"/>
        <v>1</v>
      </c>
      <c r="BY379" s="302" t="str">
        <f t="shared" si="449"/>
        <v>1</v>
      </c>
      <c r="BZ379" s="302" t="str">
        <f t="shared" si="449"/>
        <v>0</v>
      </c>
      <c r="CA379" s="303" t="str">
        <f t="shared" si="449"/>
        <v>0</v>
      </c>
      <c r="CB379" s="164" t="str">
        <f t="shared" si="450"/>
        <v>0</v>
      </c>
      <c r="CC379" s="289" t="str">
        <f t="shared" si="450"/>
        <v>1</v>
      </c>
      <c r="CD379" s="340" t="str">
        <f t="shared" si="450"/>
        <v>0</v>
      </c>
      <c r="CE379" s="341" t="str">
        <f t="shared" si="450"/>
        <v>0</v>
      </c>
      <c r="CF379" s="340" t="str">
        <f t="shared" si="450"/>
        <v>0</v>
      </c>
      <c r="CG379" s="340" t="str">
        <f t="shared" si="450"/>
        <v>0</v>
      </c>
      <c r="CH379" s="340" t="str">
        <f t="shared" si="450"/>
        <v>0</v>
      </c>
      <c r="CI379" s="341" t="str">
        <f t="shared" si="450"/>
        <v>0</v>
      </c>
      <c r="CL379" s="32" t="str">
        <f t="shared" si="418"/>
        <v>9C1B</v>
      </c>
      <c r="CM379" s="285">
        <f t="shared" si="451"/>
        <v>778</v>
      </c>
      <c r="CN379" s="285">
        <f t="shared" si="452"/>
        <v>788</v>
      </c>
      <c r="CO379" s="142">
        <f t="shared" si="453"/>
        <v>55.9</v>
      </c>
      <c r="CP379" s="142">
        <f t="shared" si="454"/>
        <v>13.277777777777779</v>
      </c>
      <c r="CQ379" s="154">
        <f t="shared" si="419"/>
        <v>0</v>
      </c>
      <c r="CS379" s="170">
        <f t="shared" si="455"/>
        <v>9</v>
      </c>
      <c r="CT379" s="23">
        <f t="shared" si="456"/>
        <v>12</v>
      </c>
      <c r="CU379" s="171">
        <f t="shared" si="457"/>
        <v>1</v>
      </c>
      <c r="CV379" s="23">
        <f t="shared" si="458"/>
        <v>11</v>
      </c>
      <c r="CW379" s="172">
        <f t="shared" si="459"/>
        <v>0</v>
      </c>
      <c r="CX379" s="24">
        <f t="shared" si="460"/>
        <v>0</v>
      </c>
      <c r="CY379" s="267">
        <f t="shared" si="461"/>
        <v>0</v>
      </c>
      <c r="CZ379" s="268">
        <f t="shared" si="462"/>
        <v>10</v>
      </c>
      <c r="DA379" s="267">
        <f t="shared" si="463"/>
        <v>0</v>
      </c>
      <c r="DB379" s="268">
        <f t="shared" si="464"/>
        <v>3</v>
      </c>
      <c r="DC379" s="173">
        <f t="shared" si="465"/>
        <v>11</v>
      </c>
      <c r="DD379" s="26">
        <f t="shared" si="466"/>
        <v>3</v>
      </c>
      <c r="DE379" s="173">
        <f t="shared" si="467"/>
        <v>0</v>
      </c>
      <c r="DF379" s="26">
        <f t="shared" si="468"/>
        <v>5</v>
      </c>
      <c r="DG379" s="326">
        <f t="shared" si="469"/>
        <v>7</v>
      </c>
      <c r="DH379" s="327">
        <f t="shared" si="470"/>
        <v>12</v>
      </c>
      <c r="DI379" s="172">
        <f t="shared" si="471"/>
        <v>4</v>
      </c>
      <c r="DJ379" s="24">
        <f t="shared" si="472"/>
        <v>0</v>
      </c>
      <c r="DK379" s="172"/>
      <c r="DL379" s="19">
        <f t="shared" si="473"/>
        <v>156</v>
      </c>
      <c r="DM379" s="19">
        <f t="shared" si="474"/>
        <v>27</v>
      </c>
      <c r="DN379" s="174">
        <f t="shared" si="475"/>
        <v>0</v>
      </c>
      <c r="DO379" s="278">
        <f t="shared" si="476"/>
        <v>10</v>
      </c>
      <c r="DP379" s="278">
        <f t="shared" si="477"/>
        <v>3</v>
      </c>
      <c r="DQ379" s="20">
        <f t="shared" si="478"/>
        <v>179</v>
      </c>
      <c r="DR379" s="20">
        <f t="shared" si="479"/>
        <v>5</v>
      </c>
      <c r="DS379" s="337">
        <f t="shared" si="480"/>
        <v>124</v>
      </c>
      <c r="DT379" s="174">
        <f t="shared" si="481"/>
        <v>64</v>
      </c>
      <c r="DU379" s="172">
        <f t="shared" si="482"/>
        <v>124</v>
      </c>
    </row>
    <row r="380" spans="1:125">
      <c r="A380" s="408" t="s">
        <v>1014</v>
      </c>
      <c r="B380" s="408" t="s">
        <v>1015</v>
      </c>
      <c r="C380" s="154">
        <f t="shared" si="429"/>
        <v>17</v>
      </c>
      <c r="D380" s="167">
        <f t="shared" si="430"/>
        <v>68</v>
      </c>
      <c r="E380" s="166" t="str">
        <f t="shared" si="431"/>
        <v>9C</v>
      </c>
      <c r="F380" s="367" t="str">
        <f t="shared" si="432"/>
        <v>1B</v>
      </c>
      <c r="G380" s="367" t="str">
        <f t="shared" si="433"/>
        <v>06</v>
      </c>
      <c r="H380" s="367" t="str">
        <f t="shared" si="434"/>
        <v>13</v>
      </c>
      <c r="I380" s="367" t="str">
        <f t="shared" si="435"/>
        <v>03</v>
      </c>
      <c r="J380" s="367" t="str">
        <f t="shared" si="436"/>
        <v>B2</v>
      </c>
      <c r="K380" s="367" t="str">
        <f t="shared" si="437"/>
        <v>05</v>
      </c>
      <c r="L380" s="367" t="str">
        <f t="shared" si="438"/>
        <v>8A</v>
      </c>
      <c r="M380" s="367" t="str">
        <f t="shared" si="439"/>
        <v>4</v>
      </c>
      <c r="N380" s="367" t="str">
        <f t="shared" si="440"/>
        <v/>
      </c>
      <c r="O380" s="156" t="str">
        <f t="shared" si="441"/>
        <v/>
      </c>
      <c r="P380" s="157" t="str">
        <f t="shared" si="442"/>
        <v>1</v>
      </c>
      <c r="Q380" s="158" t="str">
        <f t="shared" si="442"/>
        <v>0</v>
      </c>
      <c r="R380" s="158" t="str">
        <f t="shared" si="442"/>
        <v>0</v>
      </c>
      <c r="S380" s="159" t="str">
        <f t="shared" si="442"/>
        <v>1</v>
      </c>
      <c r="T380" s="158" t="str">
        <f t="shared" si="442"/>
        <v>1</v>
      </c>
      <c r="U380" s="158" t="str">
        <f t="shared" si="442"/>
        <v>1</v>
      </c>
      <c r="V380" s="158" t="str">
        <f t="shared" si="442"/>
        <v>0</v>
      </c>
      <c r="W380" s="159" t="str">
        <f t="shared" si="442"/>
        <v>0</v>
      </c>
      <c r="X380" s="158" t="str">
        <f t="shared" si="443"/>
        <v>0</v>
      </c>
      <c r="Y380" s="158" t="str">
        <f t="shared" si="443"/>
        <v>0</v>
      </c>
      <c r="Z380" s="158" t="str">
        <f t="shared" si="443"/>
        <v>0</v>
      </c>
      <c r="AA380" s="159" t="str">
        <f t="shared" si="443"/>
        <v>1</v>
      </c>
      <c r="AB380" s="161" t="str">
        <f t="shared" si="443"/>
        <v>1</v>
      </c>
      <c r="AC380" s="161" t="str">
        <f t="shared" si="443"/>
        <v>0</v>
      </c>
      <c r="AD380" s="158" t="str">
        <f t="shared" si="443"/>
        <v>1</v>
      </c>
      <c r="AE380" s="159" t="str">
        <f t="shared" si="443"/>
        <v>1</v>
      </c>
      <c r="AF380" s="367" t="str">
        <f t="shared" si="444"/>
        <v>0</v>
      </c>
      <c r="AG380" s="162" t="str">
        <f t="shared" si="444"/>
        <v>0</v>
      </c>
      <c r="AH380" s="163" t="str">
        <f t="shared" si="444"/>
        <v>0</v>
      </c>
      <c r="AI380" s="165" t="str">
        <f t="shared" si="444"/>
        <v>0</v>
      </c>
      <c r="AJ380" s="164" t="str">
        <f t="shared" si="444"/>
        <v>0</v>
      </c>
      <c r="AK380" s="164" t="str">
        <f t="shared" si="444"/>
        <v>1</v>
      </c>
      <c r="AL380" s="289" t="str">
        <f t="shared" si="444"/>
        <v>1</v>
      </c>
      <c r="AM380" s="165" t="str">
        <f t="shared" si="444"/>
        <v>0</v>
      </c>
      <c r="AN380" s="230" t="str">
        <f t="shared" si="445"/>
        <v>0</v>
      </c>
      <c r="AO380" s="230" t="str">
        <f t="shared" si="445"/>
        <v>0</v>
      </c>
      <c r="AP380" s="230" t="str">
        <f t="shared" si="445"/>
        <v>0</v>
      </c>
      <c r="AQ380" s="231" t="str">
        <f t="shared" si="445"/>
        <v>1</v>
      </c>
      <c r="AR380" s="230" t="str">
        <f t="shared" si="445"/>
        <v>0</v>
      </c>
      <c r="AS380" s="230" t="str">
        <f t="shared" si="445"/>
        <v>0</v>
      </c>
      <c r="AT380" s="230" t="str">
        <f t="shared" si="445"/>
        <v>1</v>
      </c>
      <c r="AU380" s="231" t="str">
        <f t="shared" si="445"/>
        <v>1</v>
      </c>
      <c r="AV380" s="230" t="str">
        <f t="shared" si="446"/>
        <v>0</v>
      </c>
      <c r="AW380" s="232" t="str">
        <f t="shared" si="446"/>
        <v>0</v>
      </c>
      <c r="AX380" s="232" t="str">
        <f t="shared" si="446"/>
        <v>0</v>
      </c>
      <c r="AY380" s="233" t="str">
        <f t="shared" si="446"/>
        <v>0</v>
      </c>
      <c r="AZ380" s="232" t="str">
        <f t="shared" si="446"/>
        <v>0</v>
      </c>
      <c r="BA380" s="232" t="str">
        <f t="shared" si="446"/>
        <v>0</v>
      </c>
      <c r="BB380" s="232" t="str">
        <f t="shared" si="446"/>
        <v>1</v>
      </c>
      <c r="BC380" s="233" t="str">
        <f t="shared" si="446"/>
        <v>1</v>
      </c>
      <c r="BD380" s="168" t="str">
        <f t="shared" si="447"/>
        <v>1</v>
      </c>
      <c r="BE380" s="168" t="str">
        <f t="shared" si="447"/>
        <v>0</v>
      </c>
      <c r="BF380" s="168" t="str">
        <f t="shared" si="447"/>
        <v>1</v>
      </c>
      <c r="BG380" s="169" t="str">
        <f t="shared" si="447"/>
        <v>1</v>
      </c>
      <c r="BH380" s="168" t="str">
        <f t="shared" si="447"/>
        <v>0</v>
      </c>
      <c r="BI380" s="168" t="str">
        <f t="shared" si="447"/>
        <v>0</v>
      </c>
      <c r="BJ380" s="168" t="str">
        <f t="shared" si="447"/>
        <v>1</v>
      </c>
      <c r="BK380" s="169" t="str">
        <f t="shared" si="447"/>
        <v>0</v>
      </c>
      <c r="BL380" s="168" t="str">
        <f t="shared" si="448"/>
        <v>0</v>
      </c>
      <c r="BM380" s="168" t="str">
        <f t="shared" si="448"/>
        <v>0</v>
      </c>
      <c r="BN380" s="168" t="str">
        <f t="shared" si="448"/>
        <v>0</v>
      </c>
      <c r="BO380" s="169" t="str">
        <f t="shared" si="448"/>
        <v>0</v>
      </c>
      <c r="BP380" s="168" t="str">
        <f t="shared" si="448"/>
        <v>0</v>
      </c>
      <c r="BQ380" s="168" t="str">
        <f t="shared" si="448"/>
        <v>1</v>
      </c>
      <c r="BR380" s="168" t="str">
        <f t="shared" si="448"/>
        <v>0</v>
      </c>
      <c r="BS380" s="169" t="str">
        <f t="shared" si="448"/>
        <v>1</v>
      </c>
      <c r="BT380" s="302" t="str">
        <f t="shared" si="449"/>
        <v>1</v>
      </c>
      <c r="BU380" s="302" t="str">
        <f t="shared" si="449"/>
        <v>0</v>
      </c>
      <c r="BV380" s="302" t="str">
        <f t="shared" si="449"/>
        <v>0</v>
      </c>
      <c r="BW380" s="303" t="str">
        <f t="shared" si="449"/>
        <v>0</v>
      </c>
      <c r="BX380" s="302" t="str">
        <f t="shared" si="449"/>
        <v>1</v>
      </c>
      <c r="BY380" s="302" t="str">
        <f t="shared" si="449"/>
        <v>0</v>
      </c>
      <c r="BZ380" s="302" t="str">
        <f t="shared" si="449"/>
        <v>1</v>
      </c>
      <c r="CA380" s="303" t="str">
        <f t="shared" si="449"/>
        <v>0</v>
      </c>
      <c r="CB380" s="164" t="str">
        <f t="shared" si="450"/>
        <v>0</v>
      </c>
      <c r="CC380" s="289" t="str">
        <f t="shared" si="450"/>
        <v>1</v>
      </c>
      <c r="CD380" s="340" t="str">
        <f t="shared" si="450"/>
        <v>0</v>
      </c>
      <c r="CE380" s="341" t="str">
        <f t="shared" si="450"/>
        <v>0</v>
      </c>
      <c r="CF380" s="340" t="str">
        <f t="shared" si="450"/>
        <v>0</v>
      </c>
      <c r="CG380" s="340" t="str">
        <f t="shared" si="450"/>
        <v>0</v>
      </c>
      <c r="CH380" s="340" t="str">
        <f t="shared" si="450"/>
        <v>0</v>
      </c>
      <c r="CI380" s="341" t="str">
        <f t="shared" si="450"/>
        <v>0</v>
      </c>
      <c r="CL380" s="32" t="str">
        <f t="shared" si="418"/>
        <v>9C1B</v>
      </c>
      <c r="CM380" s="285">
        <f t="shared" si="451"/>
        <v>787</v>
      </c>
      <c r="CN380" s="285">
        <f t="shared" si="452"/>
        <v>797</v>
      </c>
      <c r="CO380" s="142">
        <f t="shared" si="453"/>
        <v>55.8</v>
      </c>
      <c r="CP380" s="142">
        <f t="shared" si="454"/>
        <v>13.222222222222221</v>
      </c>
      <c r="CQ380" s="154">
        <f t="shared" si="419"/>
        <v>3</v>
      </c>
      <c r="CS380" s="170">
        <f t="shared" si="455"/>
        <v>9</v>
      </c>
      <c r="CT380" s="23">
        <f t="shared" si="456"/>
        <v>12</v>
      </c>
      <c r="CU380" s="171">
        <f t="shared" si="457"/>
        <v>1</v>
      </c>
      <c r="CV380" s="23">
        <f t="shared" si="458"/>
        <v>11</v>
      </c>
      <c r="CW380" s="172">
        <f t="shared" si="459"/>
        <v>0</v>
      </c>
      <c r="CX380" s="24">
        <f t="shared" si="460"/>
        <v>6</v>
      </c>
      <c r="CY380" s="267">
        <f t="shared" si="461"/>
        <v>1</v>
      </c>
      <c r="CZ380" s="268">
        <f t="shared" si="462"/>
        <v>3</v>
      </c>
      <c r="DA380" s="267">
        <f t="shared" si="463"/>
        <v>0</v>
      </c>
      <c r="DB380" s="268">
        <f t="shared" si="464"/>
        <v>3</v>
      </c>
      <c r="DC380" s="173">
        <f t="shared" si="465"/>
        <v>11</v>
      </c>
      <c r="DD380" s="26">
        <f t="shared" si="466"/>
        <v>2</v>
      </c>
      <c r="DE380" s="173">
        <f t="shared" si="467"/>
        <v>0</v>
      </c>
      <c r="DF380" s="26">
        <f t="shared" si="468"/>
        <v>5</v>
      </c>
      <c r="DG380" s="326">
        <f t="shared" si="469"/>
        <v>8</v>
      </c>
      <c r="DH380" s="327">
        <f t="shared" si="470"/>
        <v>10</v>
      </c>
      <c r="DI380" s="172">
        <f t="shared" si="471"/>
        <v>4</v>
      </c>
      <c r="DJ380" s="24">
        <f t="shared" si="472"/>
        <v>0</v>
      </c>
      <c r="DK380" s="172"/>
      <c r="DL380" s="19">
        <f t="shared" si="473"/>
        <v>156</v>
      </c>
      <c r="DM380" s="19">
        <f t="shared" si="474"/>
        <v>27</v>
      </c>
      <c r="DN380" s="174">
        <f t="shared" si="475"/>
        <v>6</v>
      </c>
      <c r="DO380" s="278">
        <f t="shared" si="476"/>
        <v>19</v>
      </c>
      <c r="DP380" s="278">
        <f t="shared" si="477"/>
        <v>3</v>
      </c>
      <c r="DQ380" s="20">
        <f t="shared" si="478"/>
        <v>178</v>
      </c>
      <c r="DR380" s="20">
        <f t="shared" si="479"/>
        <v>5</v>
      </c>
      <c r="DS380" s="337">
        <f t="shared" si="480"/>
        <v>138</v>
      </c>
      <c r="DT380" s="174">
        <f t="shared" si="481"/>
        <v>64</v>
      </c>
      <c r="DU380" s="172">
        <f t="shared" si="482"/>
        <v>138</v>
      </c>
    </row>
    <row r="381" spans="1:125">
      <c r="A381" s="408" t="s">
        <v>1016</v>
      </c>
      <c r="B381" s="408" t="s">
        <v>1017</v>
      </c>
      <c r="C381" s="154">
        <f t="shared" si="429"/>
        <v>17</v>
      </c>
      <c r="D381" s="167">
        <f t="shared" si="430"/>
        <v>68</v>
      </c>
      <c r="E381" s="166" t="str">
        <f t="shared" si="431"/>
        <v>9C</v>
      </c>
      <c r="F381" s="367" t="str">
        <f t="shared" si="432"/>
        <v>1B</v>
      </c>
      <c r="G381" s="367" t="str">
        <f t="shared" si="433"/>
        <v>0C</v>
      </c>
      <c r="H381" s="367" t="str">
        <f t="shared" si="434"/>
        <v>1A</v>
      </c>
      <c r="I381" s="367" t="str">
        <f t="shared" si="435"/>
        <v>03</v>
      </c>
      <c r="J381" s="367" t="str">
        <f t="shared" si="436"/>
        <v>B0</v>
      </c>
      <c r="K381" s="367" t="str">
        <f t="shared" si="437"/>
        <v>05</v>
      </c>
      <c r="L381" s="367" t="str">
        <f t="shared" si="438"/>
        <v>95</v>
      </c>
      <c r="M381" s="367" t="str">
        <f t="shared" si="439"/>
        <v>4</v>
      </c>
      <c r="N381" s="367" t="str">
        <f t="shared" si="440"/>
        <v/>
      </c>
      <c r="O381" s="156" t="str">
        <f t="shared" si="441"/>
        <v/>
      </c>
      <c r="P381" s="157" t="str">
        <f t="shared" si="442"/>
        <v>1</v>
      </c>
      <c r="Q381" s="158" t="str">
        <f t="shared" si="442"/>
        <v>0</v>
      </c>
      <c r="R381" s="158" t="str">
        <f t="shared" si="442"/>
        <v>0</v>
      </c>
      <c r="S381" s="159" t="str">
        <f t="shared" si="442"/>
        <v>1</v>
      </c>
      <c r="T381" s="158" t="str">
        <f t="shared" si="442"/>
        <v>1</v>
      </c>
      <c r="U381" s="158" t="str">
        <f t="shared" si="442"/>
        <v>1</v>
      </c>
      <c r="V381" s="158" t="str">
        <f t="shared" si="442"/>
        <v>0</v>
      </c>
      <c r="W381" s="159" t="str">
        <f t="shared" si="442"/>
        <v>0</v>
      </c>
      <c r="X381" s="158" t="str">
        <f t="shared" si="443"/>
        <v>0</v>
      </c>
      <c r="Y381" s="158" t="str">
        <f t="shared" si="443"/>
        <v>0</v>
      </c>
      <c r="Z381" s="158" t="str">
        <f t="shared" si="443"/>
        <v>0</v>
      </c>
      <c r="AA381" s="159" t="str">
        <f t="shared" si="443"/>
        <v>1</v>
      </c>
      <c r="AB381" s="161" t="str">
        <f t="shared" si="443"/>
        <v>1</v>
      </c>
      <c r="AC381" s="161" t="str">
        <f t="shared" si="443"/>
        <v>0</v>
      </c>
      <c r="AD381" s="158" t="str">
        <f t="shared" si="443"/>
        <v>1</v>
      </c>
      <c r="AE381" s="159" t="str">
        <f t="shared" si="443"/>
        <v>1</v>
      </c>
      <c r="AF381" s="367" t="str">
        <f t="shared" si="444"/>
        <v>0</v>
      </c>
      <c r="AG381" s="162" t="str">
        <f t="shared" si="444"/>
        <v>0</v>
      </c>
      <c r="AH381" s="163" t="str">
        <f t="shared" si="444"/>
        <v>0</v>
      </c>
      <c r="AI381" s="165" t="str">
        <f t="shared" si="444"/>
        <v>0</v>
      </c>
      <c r="AJ381" s="164" t="str">
        <f t="shared" si="444"/>
        <v>1</v>
      </c>
      <c r="AK381" s="164" t="str">
        <f t="shared" si="444"/>
        <v>1</v>
      </c>
      <c r="AL381" s="289" t="str">
        <f t="shared" si="444"/>
        <v>0</v>
      </c>
      <c r="AM381" s="165" t="str">
        <f t="shared" si="444"/>
        <v>0</v>
      </c>
      <c r="AN381" s="230" t="str">
        <f t="shared" si="445"/>
        <v>0</v>
      </c>
      <c r="AO381" s="230" t="str">
        <f t="shared" si="445"/>
        <v>0</v>
      </c>
      <c r="AP381" s="230" t="str">
        <f t="shared" si="445"/>
        <v>0</v>
      </c>
      <c r="AQ381" s="231" t="str">
        <f t="shared" si="445"/>
        <v>1</v>
      </c>
      <c r="AR381" s="230" t="str">
        <f t="shared" si="445"/>
        <v>1</v>
      </c>
      <c r="AS381" s="230" t="str">
        <f t="shared" si="445"/>
        <v>0</v>
      </c>
      <c r="AT381" s="230" t="str">
        <f t="shared" si="445"/>
        <v>1</v>
      </c>
      <c r="AU381" s="231" t="str">
        <f t="shared" si="445"/>
        <v>0</v>
      </c>
      <c r="AV381" s="230" t="str">
        <f t="shared" si="446"/>
        <v>0</v>
      </c>
      <c r="AW381" s="232" t="str">
        <f t="shared" si="446"/>
        <v>0</v>
      </c>
      <c r="AX381" s="232" t="str">
        <f t="shared" si="446"/>
        <v>0</v>
      </c>
      <c r="AY381" s="233" t="str">
        <f t="shared" si="446"/>
        <v>0</v>
      </c>
      <c r="AZ381" s="232" t="str">
        <f t="shared" si="446"/>
        <v>0</v>
      </c>
      <c r="BA381" s="232" t="str">
        <f t="shared" si="446"/>
        <v>0</v>
      </c>
      <c r="BB381" s="232" t="str">
        <f t="shared" si="446"/>
        <v>1</v>
      </c>
      <c r="BC381" s="233" t="str">
        <f t="shared" si="446"/>
        <v>1</v>
      </c>
      <c r="BD381" s="168" t="str">
        <f t="shared" si="447"/>
        <v>1</v>
      </c>
      <c r="BE381" s="168" t="str">
        <f t="shared" si="447"/>
        <v>0</v>
      </c>
      <c r="BF381" s="168" t="str">
        <f t="shared" si="447"/>
        <v>1</v>
      </c>
      <c r="BG381" s="169" t="str">
        <f t="shared" si="447"/>
        <v>1</v>
      </c>
      <c r="BH381" s="168" t="str">
        <f t="shared" si="447"/>
        <v>0</v>
      </c>
      <c r="BI381" s="168" t="str">
        <f t="shared" si="447"/>
        <v>0</v>
      </c>
      <c r="BJ381" s="168" t="str">
        <f t="shared" si="447"/>
        <v>0</v>
      </c>
      <c r="BK381" s="169" t="str">
        <f t="shared" si="447"/>
        <v>0</v>
      </c>
      <c r="BL381" s="168" t="str">
        <f t="shared" si="448"/>
        <v>0</v>
      </c>
      <c r="BM381" s="168" t="str">
        <f t="shared" si="448"/>
        <v>0</v>
      </c>
      <c r="BN381" s="168" t="str">
        <f t="shared" si="448"/>
        <v>0</v>
      </c>
      <c r="BO381" s="169" t="str">
        <f t="shared" si="448"/>
        <v>0</v>
      </c>
      <c r="BP381" s="168" t="str">
        <f t="shared" si="448"/>
        <v>0</v>
      </c>
      <c r="BQ381" s="168" t="str">
        <f t="shared" si="448"/>
        <v>1</v>
      </c>
      <c r="BR381" s="168" t="str">
        <f t="shared" si="448"/>
        <v>0</v>
      </c>
      <c r="BS381" s="169" t="str">
        <f t="shared" si="448"/>
        <v>1</v>
      </c>
      <c r="BT381" s="302" t="str">
        <f t="shared" si="449"/>
        <v>1</v>
      </c>
      <c r="BU381" s="302" t="str">
        <f t="shared" si="449"/>
        <v>0</v>
      </c>
      <c r="BV381" s="302" t="str">
        <f t="shared" si="449"/>
        <v>0</v>
      </c>
      <c r="BW381" s="303" t="str">
        <f t="shared" si="449"/>
        <v>1</v>
      </c>
      <c r="BX381" s="302" t="str">
        <f t="shared" si="449"/>
        <v>0</v>
      </c>
      <c r="BY381" s="302" t="str">
        <f t="shared" si="449"/>
        <v>1</v>
      </c>
      <c r="BZ381" s="302" t="str">
        <f t="shared" si="449"/>
        <v>0</v>
      </c>
      <c r="CA381" s="303" t="str">
        <f t="shared" si="449"/>
        <v>1</v>
      </c>
      <c r="CB381" s="164" t="str">
        <f t="shared" si="450"/>
        <v>0</v>
      </c>
      <c r="CC381" s="289" t="str">
        <f t="shared" si="450"/>
        <v>1</v>
      </c>
      <c r="CD381" s="340" t="str">
        <f t="shared" si="450"/>
        <v>0</v>
      </c>
      <c r="CE381" s="341" t="str">
        <f t="shared" si="450"/>
        <v>0</v>
      </c>
      <c r="CF381" s="340" t="str">
        <f t="shared" si="450"/>
        <v>0</v>
      </c>
      <c r="CG381" s="340" t="str">
        <f t="shared" si="450"/>
        <v>0</v>
      </c>
      <c r="CH381" s="340" t="str">
        <f t="shared" si="450"/>
        <v>0</v>
      </c>
      <c r="CI381" s="341" t="str">
        <f t="shared" si="450"/>
        <v>0</v>
      </c>
      <c r="CL381" s="32" t="str">
        <f t="shared" si="418"/>
        <v>9C1B</v>
      </c>
      <c r="CM381" s="285">
        <f t="shared" si="451"/>
        <v>794</v>
      </c>
      <c r="CN381" s="285">
        <f t="shared" si="452"/>
        <v>804</v>
      </c>
      <c r="CO381" s="142">
        <f t="shared" si="453"/>
        <v>55.6</v>
      </c>
      <c r="CP381" s="142">
        <f t="shared" si="454"/>
        <v>13.111111111111111</v>
      </c>
      <c r="CQ381" s="154">
        <f t="shared" si="419"/>
        <v>6</v>
      </c>
      <c r="CS381" s="170">
        <f t="shared" si="455"/>
        <v>9</v>
      </c>
      <c r="CT381" s="23">
        <f t="shared" si="456"/>
        <v>12</v>
      </c>
      <c r="CU381" s="171">
        <f t="shared" si="457"/>
        <v>1</v>
      </c>
      <c r="CV381" s="23">
        <f t="shared" si="458"/>
        <v>11</v>
      </c>
      <c r="CW381" s="172">
        <f t="shared" si="459"/>
        <v>0</v>
      </c>
      <c r="CX381" s="24">
        <f t="shared" si="460"/>
        <v>12</v>
      </c>
      <c r="CY381" s="267">
        <f t="shared" si="461"/>
        <v>1</v>
      </c>
      <c r="CZ381" s="268">
        <f t="shared" si="462"/>
        <v>10</v>
      </c>
      <c r="DA381" s="267">
        <f t="shared" si="463"/>
        <v>0</v>
      </c>
      <c r="DB381" s="268">
        <f t="shared" si="464"/>
        <v>3</v>
      </c>
      <c r="DC381" s="173">
        <f t="shared" si="465"/>
        <v>11</v>
      </c>
      <c r="DD381" s="26">
        <f t="shared" si="466"/>
        <v>0</v>
      </c>
      <c r="DE381" s="173">
        <f t="shared" si="467"/>
        <v>0</v>
      </c>
      <c r="DF381" s="26">
        <f t="shared" si="468"/>
        <v>5</v>
      </c>
      <c r="DG381" s="326">
        <f t="shared" si="469"/>
        <v>9</v>
      </c>
      <c r="DH381" s="327">
        <f t="shared" si="470"/>
        <v>5</v>
      </c>
      <c r="DI381" s="172">
        <f t="shared" si="471"/>
        <v>4</v>
      </c>
      <c r="DJ381" s="24">
        <f t="shared" si="472"/>
        <v>0</v>
      </c>
      <c r="DK381" s="172"/>
      <c r="DL381" s="19">
        <f t="shared" si="473"/>
        <v>156</v>
      </c>
      <c r="DM381" s="19">
        <f t="shared" si="474"/>
        <v>27</v>
      </c>
      <c r="DN381" s="174">
        <f t="shared" si="475"/>
        <v>12</v>
      </c>
      <c r="DO381" s="278">
        <f t="shared" si="476"/>
        <v>26</v>
      </c>
      <c r="DP381" s="278">
        <f t="shared" si="477"/>
        <v>3</v>
      </c>
      <c r="DQ381" s="20">
        <f t="shared" si="478"/>
        <v>176</v>
      </c>
      <c r="DR381" s="20">
        <f t="shared" si="479"/>
        <v>5</v>
      </c>
      <c r="DS381" s="337">
        <f t="shared" si="480"/>
        <v>149</v>
      </c>
      <c r="DT381" s="174">
        <f t="shared" si="481"/>
        <v>64</v>
      </c>
      <c r="DU381" s="172">
        <f t="shared" si="482"/>
        <v>149</v>
      </c>
    </row>
    <row r="382" spans="1:125">
      <c r="A382" s="408" t="s">
        <v>1018</v>
      </c>
      <c r="B382" s="408" t="s">
        <v>1019</v>
      </c>
      <c r="C382" s="154">
        <f t="shared" si="429"/>
        <v>17</v>
      </c>
      <c r="D382" s="167">
        <f t="shared" si="430"/>
        <v>68</v>
      </c>
      <c r="E382" s="166" t="str">
        <f t="shared" si="431"/>
        <v>9C</v>
      </c>
      <c r="F382" s="367" t="str">
        <f t="shared" si="432"/>
        <v>1B</v>
      </c>
      <c r="G382" s="367" t="str">
        <f t="shared" si="433"/>
        <v>02</v>
      </c>
      <c r="H382" s="367" t="str">
        <f t="shared" si="434"/>
        <v>1E</v>
      </c>
      <c r="I382" s="367" t="str">
        <f t="shared" si="435"/>
        <v>03</v>
      </c>
      <c r="J382" s="367" t="str">
        <f t="shared" si="436"/>
        <v>AF</v>
      </c>
      <c r="K382" s="367" t="str">
        <f t="shared" si="437"/>
        <v>05</v>
      </c>
      <c r="L382" s="367" t="str">
        <f t="shared" si="438"/>
        <v>8E</v>
      </c>
      <c r="M382" s="367" t="str">
        <f t="shared" si="439"/>
        <v>4</v>
      </c>
      <c r="N382" s="367" t="str">
        <f t="shared" si="440"/>
        <v/>
      </c>
      <c r="O382" s="156" t="str">
        <f t="shared" si="441"/>
        <v/>
      </c>
      <c r="P382" s="157" t="str">
        <f t="shared" si="442"/>
        <v>1</v>
      </c>
      <c r="Q382" s="158" t="str">
        <f t="shared" si="442"/>
        <v>0</v>
      </c>
      <c r="R382" s="158" t="str">
        <f t="shared" si="442"/>
        <v>0</v>
      </c>
      <c r="S382" s="159" t="str">
        <f t="shared" si="442"/>
        <v>1</v>
      </c>
      <c r="T382" s="158" t="str">
        <f t="shared" si="442"/>
        <v>1</v>
      </c>
      <c r="U382" s="158" t="str">
        <f t="shared" si="442"/>
        <v>1</v>
      </c>
      <c r="V382" s="158" t="str">
        <f t="shared" si="442"/>
        <v>0</v>
      </c>
      <c r="W382" s="159" t="str">
        <f t="shared" si="442"/>
        <v>0</v>
      </c>
      <c r="X382" s="158" t="str">
        <f t="shared" si="443"/>
        <v>0</v>
      </c>
      <c r="Y382" s="158" t="str">
        <f t="shared" si="443"/>
        <v>0</v>
      </c>
      <c r="Z382" s="158" t="str">
        <f t="shared" si="443"/>
        <v>0</v>
      </c>
      <c r="AA382" s="159" t="str">
        <f t="shared" si="443"/>
        <v>1</v>
      </c>
      <c r="AB382" s="161" t="str">
        <f t="shared" si="443"/>
        <v>1</v>
      </c>
      <c r="AC382" s="161" t="str">
        <f t="shared" si="443"/>
        <v>0</v>
      </c>
      <c r="AD382" s="158" t="str">
        <f t="shared" si="443"/>
        <v>1</v>
      </c>
      <c r="AE382" s="159" t="str">
        <f t="shared" si="443"/>
        <v>1</v>
      </c>
      <c r="AF382" s="367" t="str">
        <f t="shared" si="444"/>
        <v>0</v>
      </c>
      <c r="AG382" s="162" t="str">
        <f t="shared" si="444"/>
        <v>0</v>
      </c>
      <c r="AH382" s="163" t="str">
        <f t="shared" si="444"/>
        <v>0</v>
      </c>
      <c r="AI382" s="165" t="str">
        <f t="shared" si="444"/>
        <v>0</v>
      </c>
      <c r="AJ382" s="164" t="str">
        <f t="shared" si="444"/>
        <v>0</v>
      </c>
      <c r="AK382" s="164" t="str">
        <f t="shared" si="444"/>
        <v>0</v>
      </c>
      <c r="AL382" s="289" t="str">
        <f t="shared" si="444"/>
        <v>1</v>
      </c>
      <c r="AM382" s="165" t="str">
        <f t="shared" si="444"/>
        <v>0</v>
      </c>
      <c r="AN382" s="230" t="str">
        <f t="shared" si="445"/>
        <v>0</v>
      </c>
      <c r="AO382" s="230" t="str">
        <f t="shared" si="445"/>
        <v>0</v>
      </c>
      <c r="AP382" s="230" t="str">
        <f t="shared" si="445"/>
        <v>0</v>
      </c>
      <c r="AQ382" s="231" t="str">
        <f t="shared" si="445"/>
        <v>1</v>
      </c>
      <c r="AR382" s="230" t="str">
        <f t="shared" si="445"/>
        <v>1</v>
      </c>
      <c r="AS382" s="230" t="str">
        <f t="shared" si="445"/>
        <v>1</v>
      </c>
      <c r="AT382" s="230" t="str">
        <f t="shared" si="445"/>
        <v>1</v>
      </c>
      <c r="AU382" s="231" t="str">
        <f t="shared" si="445"/>
        <v>0</v>
      </c>
      <c r="AV382" s="230" t="str">
        <f t="shared" si="446"/>
        <v>0</v>
      </c>
      <c r="AW382" s="232" t="str">
        <f t="shared" si="446"/>
        <v>0</v>
      </c>
      <c r="AX382" s="232" t="str">
        <f t="shared" si="446"/>
        <v>0</v>
      </c>
      <c r="AY382" s="233" t="str">
        <f t="shared" si="446"/>
        <v>0</v>
      </c>
      <c r="AZ382" s="232" t="str">
        <f t="shared" si="446"/>
        <v>0</v>
      </c>
      <c r="BA382" s="232" t="str">
        <f t="shared" si="446"/>
        <v>0</v>
      </c>
      <c r="BB382" s="232" t="str">
        <f t="shared" si="446"/>
        <v>1</v>
      </c>
      <c r="BC382" s="233" t="str">
        <f t="shared" si="446"/>
        <v>1</v>
      </c>
      <c r="BD382" s="168" t="str">
        <f t="shared" si="447"/>
        <v>1</v>
      </c>
      <c r="BE382" s="168" t="str">
        <f t="shared" si="447"/>
        <v>0</v>
      </c>
      <c r="BF382" s="168" t="str">
        <f t="shared" si="447"/>
        <v>1</v>
      </c>
      <c r="BG382" s="169" t="str">
        <f t="shared" si="447"/>
        <v>0</v>
      </c>
      <c r="BH382" s="168" t="str">
        <f t="shared" si="447"/>
        <v>1</v>
      </c>
      <c r="BI382" s="168" t="str">
        <f t="shared" si="447"/>
        <v>1</v>
      </c>
      <c r="BJ382" s="168" t="str">
        <f t="shared" si="447"/>
        <v>1</v>
      </c>
      <c r="BK382" s="169" t="str">
        <f t="shared" si="447"/>
        <v>1</v>
      </c>
      <c r="BL382" s="168" t="str">
        <f t="shared" si="448"/>
        <v>0</v>
      </c>
      <c r="BM382" s="168" t="str">
        <f t="shared" si="448"/>
        <v>0</v>
      </c>
      <c r="BN382" s="168" t="str">
        <f t="shared" si="448"/>
        <v>0</v>
      </c>
      <c r="BO382" s="169" t="str">
        <f t="shared" si="448"/>
        <v>0</v>
      </c>
      <c r="BP382" s="168" t="str">
        <f t="shared" si="448"/>
        <v>0</v>
      </c>
      <c r="BQ382" s="168" t="str">
        <f t="shared" si="448"/>
        <v>1</v>
      </c>
      <c r="BR382" s="168" t="str">
        <f t="shared" si="448"/>
        <v>0</v>
      </c>
      <c r="BS382" s="169" t="str">
        <f t="shared" si="448"/>
        <v>1</v>
      </c>
      <c r="BT382" s="302" t="str">
        <f t="shared" si="449"/>
        <v>1</v>
      </c>
      <c r="BU382" s="302" t="str">
        <f t="shared" si="449"/>
        <v>0</v>
      </c>
      <c r="BV382" s="302" t="str">
        <f t="shared" si="449"/>
        <v>0</v>
      </c>
      <c r="BW382" s="303" t="str">
        <f t="shared" si="449"/>
        <v>0</v>
      </c>
      <c r="BX382" s="302" t="str">
        <f t="shared" si="449"/>
        <v>1</v>
      </c>
      <c r="BY382" s="302" t="str">
        <f t="shared" si="449"/>
        <v>1</v>
      </c>
      <c r="BZ382" s="302" t="str">
        <f t="shared" si="449"/>
        <v>1</v>
      </c>
      <c r="CA382" s="303" t="str">
        <f t="shared" si="449"/>
        <v>0</v>
      </c>
      <c r="CB382" s="164" t="str">
        <f t="shared" si="450"/>
        <v>0</v>
      </c>
      <c r="CC382" s="289" t="str">
        <f t="shared" si="450"/>
        <v>1</v>
      </c>
      <c r="CD382" s="340" t="str">
        <f t="shared" si="450"/>
        <v>0</v>
      </c>
      <c r="CE382" s="341" t="str">
        <f t="shared" si="450"/>
        <v>0</v>
      </c>
      <c r="CF382" s="340" t="str">
        <f t="shared" si="450"/>
        <v>0</v>
      </c>
      <c r="CG382" s="340" t="str">
        <f t="shared" si="450"/>
        <v>0</v>
      </c>
      <c r="CH382" s="340" t="str">
        <f t="shared" si="450"/>
        <v>0</v>
      </c>
      <c r="CI382" s="341" t="str">
        <f t="shared" si="450"/>
        <v>0</v>
      </c>
      <c r="CL382" s="32" t="str">
        <f t="shared" si="418"/>
        <v>9C1B</v>
      </c>
      <c r="CM382" s="285">
        <f t="shared" si="451"/>
        <v>798</v>
      </c>
      <c r="CN382" s="285">
        <f t="shared" si="452"/>
        <v>808</v>
      </c>
      <c r="CO382" s="142">
        <f t="shared" si="453"/>
        <v>55.5</v>
      </c>
      <c r="CP382" s="142">
        <f t="shared" si="454"/>
        <v>13.055555555555555</v>
      </c>
      <c r="CQ382" s="154">
        <f t="shared" si="419"/>
        <v>1</v>
      </c>
      <c r="CS382" s="170">
        <f t="shared" si="455"/>
        <v>9</v>
      </c>
      <c r="CT382" s="23">
        <f t="shared" si="456"/>
        <v>12</v>
      </c>
      <c r="CU382" s="171">
        <f t="shared" si="457"/>
        <v>1</v>
      </c>
      <c r="CV382" s="23">
        <f t="shared" si="458"/>
        <v>11</v>
      </c>
      <c r="CW382" s="172">
        <f t="shared" si="459"/>
        <v>0</v>
      </c>
      <c r="CX382" s="24">
        <f t="shared" si="460"/>
        <v>2</v>
      </c>
      <c r="CY382" s="267">
        <f t="shared" si="461"/>
        <v>1</v>
      </c>
      <c r="CZ382" s="268">
        <f t="shared" si="462"/>
        <v>14</v>
      </c>
      <c r="DA382" s="267">
        <f t="shared" si="463"/>
        <v>0</v>
      </c>
      <c r="DB382" s="268">
        <f t="shared" si="464"/>
        <v>3</v>
      </c>
      <c r="DC382" s="173">
        <f t="shared" si="465"/>
        <v>10</v>
      </c>
      <c r="DD382" s="26">
        <f t="shared" si="466"/>
        <v>15</v>
      </c>
      <c r="DE382" s="173">
        <f t="shared" si="467"/>
        <v>0</v>
      </c>
      <c r="DF382" s="26">
        <f t="shared" si="468"/>
        <v>5</v>
      </c>
      <c r="DG382" s="326">
        <f t="shared" si="469"/>
        <v>8</v>
      </c>
      <c r="DH382" s="327">
        <f t="shared" si="470"/>
        <v>14</v>
      </c>
      <c r="DI382" s="172">
        <f t="shared" si="471"/>
        <v>4</v>
      </c>
      <c r="DJ382" s="24">
        <f t="shared" si="472"/>
        <v>0</v>
      </c>
      <c r="DK382" s="172"/>
      <c r="DL382" s="19">
        <f t="shared" si="473"/>
        <v>156</v>
      </c>
      <c r="DM382" s="19">
        <f t="shared" si="474"/>
        <v>27</v>
      </c>
      <c r="DN382" s="174">
        <f t="shared" si="475"/>
        <v>2</v>
      </c>
      <c r="DO382" s="278">
        <f t="shared" si="476"/>
        <v>30</v>
      </c>
      <c r="DP382" s="278">
        <f t="shared" si="477"/>
        <v>3</v>
      </c>
      <c r="DQ382" s="20">
        <f t="shared" si="478"/>
        <v>175</v>
      </c>
      <c r="DR382" s="20">
        <f t="shared" si="479"/>
        <v>5</v>
      </c>
      <c r="DS382" s="337">
        <f t="shared" si="480"/>
        <v>142</v>
      </c>
      <c r="DT382" s="174">
        <f t="shared" si="481"/>
        <v>64</v>
      </c>
      <c r="DU382" s="172">
        <f t="shared" si="482"/>
        <v>142</v>
      </c>
    </row>
    <row r="383" spans="1:125">
      <c r="A383" s="408" t="s">
        <v>1020</v>
      </c>
      <c r="B383" s="408" t="s">
        <v>1021</v>
      </c>
      <c r="C383" s="154">
        <f t="shared" si="429"/>
        <v>17</v>
      </c>
      <c r="D383" s="167">
        <f t="shared" si="430"/>
        <v>68</v>
      </c>
      <c r="E383" s="166" t="str">
        <f t="shared" si="431"/>
        <v>9C</v>
      </c>
      <c r="F383" s="367" t="str">
        <f t="shared" si="432"/>
        <v>1B</v>
      </c>
      <c r="G383" s="367" t="str">
        <f t="shared" si="433"/>
        <v>06</v>
      </c>
      <c r="H383" s="367" t="str">
        <f t="shared" si="434"/>
        <v>1E</v>
      </c>
      <c r="I383" s="367" t="str">
        <f t="shared" si="435"/>
        <v>03</v>
      </c>
      <c r="J383" s="367" t="str">
        <f t="shared" si="436"/>
        <v>AE</v>
      </c>
      <c r="K383" s="367" t="str">
        <f t="shared" si="437"/>
        <v>05</v>
      </c>
      <c r="L383" s="367" t="str">
        <f t="shared" si="438"/>
        <v>91</v>
      </c>
      <c r="M383" s="367" t="str">
        <f t="shared" si="439"/>
        <v>0</v>
      </c>
      <c r="N383" s="367" t="str">
        <f t="shared" si="440"/>
        <v/>
      </c>
      <c r="O383" s="156" t="str">
        <f t="shared" si="441"/>
        <v/>
      </c>
      <c r="P383" s="157" t="str">
        <f t="shared" si="442"/>
        <v>1</v>
      </c>
      <c r="Q383" s="158" t="str">
        <f t="shared" si="442"/>
        <v>0</v>
      </c>
      <c r="R383" s="158" t="str">
        <f t="shared" si="442"/>
        <v>0</v>
      </c>
      <c r="S383" s="159" t="str">
        <f t="shared" si="442"/>
        <v>1</v>
      </c>
      <c r="T383" s="158" t="str">
        <f t="shared" si="442"/>
        <v>1</v>
      </c>
      <c r="U383" s="158" t="str">
        <f t="shared" si="442"/>
        <v>1</v>
      </c>
      <c r="V383" s="158" t="str">
        <f t="shared" si="442"/>
        <v>0</v>
      </c>
      <c r="W383" s="159" t="str">
        <f t="shared" si="442"/>
        <v>0</v>
      </c>
      <c r="X383" s="158" t="str">
        <f t="shared" si="443"/>
        <v>0</v>
      </c>
      <c r="Y383" s="158" t="str">
        <f t="shared" si="443"/>
        <v>0</v>
      </c>
      <c r="Z383" s="158" t="str">
        <f t="shared" si="443"/>
        <v>0</v>
      </c>
      <c r="AA383" s="159" t="str">
        <f t="shared" si="443"/>
        <v>1</v>
      </c>
      <c r="AB383" s="161" t="str">
        <f t="shared" si="443"/>
        <v>1</v>
      </c>
      <c r="AC383" s="161" t="str">
        <f t="shared" si="443"/>
        <v>0</v>
      </c>
      <c r="AD383" s="158" t="str">
        <f t="shared" si="443"/>
        <v>1</v>
      </c>
      <c r="AE383" s="159" t="str">
        <f t="shared" si="443"/>
        <v>1</v>
      </c>
      <c r="AF383" s="367" t="str">
        <f t="shared" si="444"/>
        <v>0</v>
      </c>
      <c r="AG383" s="162" t="str">
        <f t="shared" si="444"/>
        <v>0</v>
      </c>
      <c r="AH383" s="163" t="str">
        <f t="shared" si="444"/>
        <v>0</v>
      </c>
      <c r="AI383" s="165" t="str">
        <f t="shared" si="444"/>
        <v>0</v>
      </c>
      <c r="AJ383" s="164" t="str">
        <f t="shared" si="444"/>
        <v>0</v>
      </c>
      <c r="AK383" s="164" t="str">
        <f t="shared" si="444"/>
        <v>1</v>
      </c>
      <c r="AL383" s="289" t="str">
        <f t="shared" si="444"/>
        <v>1</v>
      </c>
      <c r="AM383" s="165" t="str">
        <f t="shared" si="444"/>
        <v>0</v>
      </c>
      <c r="AN383" s="230" t="str">
        <f t="shared" si="445"/>
        <v>0</v>
      </c>
      <c r="AO383" s="230" t="str">
        <f t="shared" si="445"/>
        <v>0</v>
      </c>
      <c r="AP383" s="230" t="str">
        <f t="shared" si="445"/>
        <v>0</v>
      </c>
      <c r="AQ383" s="231" t="str">
        <f t="shared" si="445"/>
        <v>1</v>
      </c>
      <c r="AR383" s="230" t="str">
        <f t="shared" si="445"/>
        <v>1</v>
      </c>
      <c r="AS383" s="230" t="str">
        <f t="shared" si="445"/>
        <v>1</v>
      </c>
      <c r="AT383" s="230" t="str">
        <f t="shared" si="445"/>
        <v>1</v>
      </c>
      <c r="AU383" s="231" t="str">
        <f t="shared" si="445"/>
        <v>0</v>
      </c>
      <c r="AV383" s="230" t="str">
        <f t="shared" si="446"/>
        <v>0</v>
      </c>
      <c r="AW383" s="232" t="str">
        <f t="shared" si="446"/>
        <v>0</v>
      </c>
      <c r="AX383" s="232" t="str">
        <f t="shared" si="446"/>
        <v>0</v>
      </c>
      <c r="AY383" s="233" t="str">
        <f t="shared" si="446"/>
        <v>0</v>
      </c>
      <c r="AZ383" s="232" t="str">
        <f t="shared" si="446"/>
        <v>0</v>
      </c>
      <c r="BA383" s="232" t="str">
        <f t="shared" si="446"/>
        <v>0</v>
      </c>
      <c r="BB383" s="232" t="str">
        <f t="shared" si="446"/>
        <v>1</v>
      </c>
      <c r="BC383" s="233" t="str">
        <f t="shared" si="446"/>
        <v>1</v>
      </c>
      <c r="BD383" s="168" t="str">
        <f t="shared" si="447"/>
        <v>1</v>
      </c>
      <c r="BE383" s="168" t="str">
        <f t="shared" si="447"/>
        <v>0</v>
      </c>
      <c r="BF383" s="168" t="str">
        <f t="shared" si="447"/>
        <v>1</v>
      </c>
      <c r="BG383" s="169" t="str">
        <f t="shared" si="447"/>
        <v>0</v>
      </c>
      <c r="BH383" s="168" t="str">
        <f t="shared" si="447"/>
        <v>1</v>
      </c>
      <c r="BI383" s="168" t="str">
        <f t="shared" si="447"/>
        <v>1</v>
      </c>
      <c r="BJ383" s="168" t="str">
        <f t="shared" si="447"/>
        <v>1</v>
      </c>
      <c r="BK383" s="169" t="str">
        <f t="shared" si="447"/>
        <v>0</v>
      </c>
      <c r="BL383" s="168" t="str">
        <f t="shared" si="448"/>
        <v>0</v>
      </c>
      <c r="BM383" s="168" t="str">
        <f t="shared" si="448"/>
        <v>0</v>
      </c>
      <c r="BN383" s="168" t="str">
        <f t="shared" si="448"/>
        <v>0</v>
      </c>
      <c r="BO383" s="169" t="str">
        <f t="shared" si="448"/>
        <v>0</v>
      </c>
      <c r="BP383" s="168" t="str">
        <f t="shared" si="448"/>
        <v>0</v>
      </c>
      <c r="BQ383" s="168" t="str">
        <f t="shared" si="448"/>
        <v>1</v>
      </c>
      <c r="BR383" s="168" t="str">
        <f t="shared" si="448"/>
        <v>0</v>
      </c>
      <c r="BS383" s="169" t="str">
        <f t="shared" si="448"/>
        <v>1</v>
      </c>
      <c r="BT383" s="302" t="str">
        <f t="shared" si="449"/>
        <v>1</v>
      </c>
      <c r="BU383" s="302" t="str">
        <f t="shared" si="449"/>
        <v>0</v>
      </c>
      <c r="BV383" s="302" t="str">
        <f t="shared" si="449"/>
        <v>0</v>
      </c>
      <c r="BW383" s="303" t="str">
        <f t="shared" si="449"/>
        <v>1</v>
      </c>
      <c r="BX383" s="302" t="str">
        <f t="shared" si="449"/>
        <v>0</v>
      </c>
      <c r="BY383" s="302" t="str">
        <f t="shared" si="449"/>
        <v>0</v>
      </c>
      <c r="BZ383" s="302" t="str">
        <f t="shared" si="449"/>
        <v>0</v>
      </c>
      <c r="CA383" s="303" t="str">
        <f t="shared" si="449"/>
        <v>1</v>
      </c>
      <c r="CB383" s="164" t="str">
        <f t="shared" si="450"/>
        <v>0</v>
      </c>
      <c r="CC383" s="289" t="str">
        <f t="shared" si="450"/>
        <v>0</v>
      </c>
      <c r="CD383" s="340" t="str">
        <f t="shared" si="450"/>
        <v>0</v>
      </c>
      <c r="CE383" s="341" t="str">
        <f t="shared" si="450"/>
        <v>0</v>
      </c>
      <c r="CF383" s="340" t="str">
        <f t="shared" si="450"/>
        <v>0</v>
      </c>
      <c r="CG383" s="340" t="str">
        <f t="shared" si="450"/>
        <v>0</v>
      </c>
      <c r="CH383" s="340" t="str">
        <f t="shared" si="450"/>
        <v>0</v>
      </c>
      <c r="CI383" s="341" t="str">
        <f t="shared" si="450"/>
        <v>0</v>
      </c>
      <c r="CL383" s="32" t="str">
        <f t="shared" si="418"/>
        <v>9C1B</v>
      </c>
      <c r="CM383" s="285">
        <f t="shared" si="451"/>
        <v>798</v>
      </c>
      <c r="CN383" s="285">
        <f t="shared" si="452"/>
        <v>808</v>
      </c>
      <c r="CO383" s="142">
        <f t="shared" si="453"/>
        <v>55.4</v>
      </c>
      <c r="CP383" s="142">
        <f t="shared" si="454"/>
        <v>13</v>
      </c>
      <c r="CQ383" s="154">
        <f t="shared" si="419"/>
        <v>3</v>
      </c>
      <c r="CS383" s="170">
        <f t="shared" si="455"/>
        <v>9</v>
      </c>
      <c r="CT383" s="23">
        <f t="shared" si="456"/>
        <v>12</v>
      </c>
      <c r="CU383" s="171">
        <f t="shared" si="457"/>
        <v>1</v>
      </c>
      <c r="CV383" s="23">
        <f t="shared" si="458"/>
        <v>11</v>
      </c>
      <c r="CW383" s="172">
        <f t="shared" si="459"/>
        <v>0</v>
      </c>
      <c r="CX383" s="24">
        <f t="shared" si="460"/>
        <v>6</v>
      </c>
      <c r="CY383" s="267">
        <f t="shared" si="461"/>
        <v>1</v>
      </c>
      <c r="CZ383" s="268">
        <f t="shared" si="462"/>
        <v>14</v>
      </c>
      <c r="DA383" s="267">
        <f t="shared" si="463"/>
        <v>0</v>
      </c>
      <c r="DB383" s="268">
        <f t="shared" si="464"/>
        <v>3</v>
      </c>
      <c r="DC383" s="173">
        <f t="shared" si="465"/>
        <v>10</v>
      </c>
      <c r="DD383" s="26">
        <f t="shared" si="466"/>
        <v>14</v>
      </c>
      <c r="DE383" s="173">
        <f t="shared" si="467"/>
        <v>0</v>
      </c>
      <c r="DF383" s="26">
        <f t="shared" si="468"/>
        <v>5</v>
      </c>
      <c r="DG383" s="326">
        <f t="shared" si="469"/>
        <v>9</v>
      </c>
      <c r="DH383" s="327">
        <f t="shared" si="470"/>
        <v>1</v>
      </c>
      <c r="DI383" s="172">
        <f t="shared" si="471"/>
        <v>0</v>
      </c>
      <c r="DJ383" s="24">
        <f t="shared" si="472"/>
        <v>0</v>
      </c>
      <c r="DK383" s="172"/>
      <c r="DL383" s="19">
        <f t="shared" si="473"/>
        <v>156</v>
      </c>
      <c r="DM383" s="19">
        <f t="shared" si="474"/>
        <v>27</v>
      </c>
      <c r="DN383" s="174">
        <f t="shared" si="475"/>
        <v>6</v>
      </c>
      <c r="DO383" s="278">
        <f t="shared" si="476"/>
        <v>30</v>
      </c>
      <c r="DP383" s="278">
        <f t="shared" si="477"/>
        <v>3</v>
      </c>
      <c r="DQ383" s="20">
        <f t="shared" si="478"/>
        <v>174</v>
      </c>
      <c r="DR383" s="20">
        <f t="shared" si="479"/>
        <v>5</v>
      </c>
      <c r="DS383" s="337">
        <f t="shared" si="480"/>
        <v>145</v>
      </c>
      <c r="DT383" s="174">
        <f t="shared" si="481"/>
        <v>0</v>
      </c>
      <c r="DU383" s="172">
        <f t="shared" si="482"/>
        <v>145</v>
      </c>
    </row>
    <row r="384" spans="1:125">
      <c r="A384" s="408" t="s">
        <v>1022</v>
      </c>
      <c r="B384" s="408" t="s">
        <v>1023</v>
      </c>
      <c r="C384" s="154">
        <f t="shared" si="429"/>
        <v>17</v>
      </c>
      <c r="D384" s="167">
        <f t="shared" si="430"/>
        <v>68</v>
      </c>
      <c r="E384" s="166" t="str">
        <f t="shared" si="431"/>
        <v>9C</v>
      </c>
      <c r="F384" s="367" t="str">
        <f t="shared" si="432"/>
        <v>1B</v>
      </c>
      <c r="G384" s="367" t="str">
        <f t="shared" si="433"/>
        <v>0C</v>
      </c>
      <c r="H384" s="367" t="str">
        <f t="shared" si="434"/>
        <v>1E</v>
      </c>
      <c r="I384" s="367" t="str">
        <f t="shared" si="435"/>
        <v>03</v>
      </c>
      <c r="J384" s="367" t="str">
        <f t="shared" si="436"/>
        <v>AD</v>
      </c>
      <c r="K384" s="367" t="str">
        <f t="shared" si="437"/>
        <v>05</v>
      </c>
      <c r="L384" s="367" t="str">
        <f t="shared" si="438"/>
        <v>96</v>
      </c>
      <c r="M384" s="367" t="str">
        <f t="shared" si="439"/>
        <v>4</v>
      </c>
      <c r="N384" s="367" t="str">
        <f t="shared" si="440"/>
        <v/>
      </c>
      <c r="O384" s="156" t="str">
        <f t="shared" si="441"/>
        <v/>
      </c>
      <c r="P384" s="157" t="str">
        <f t="shared" si="442"/>
        <v>1</v>
      </c>
      <c r="Q384" s="158" t="str">
        <f t="shared" si="442"/>
        <v>0</v>
      </c>
      <c r="R384" s="158" t="str">
        <f t="shared" si="442"/>
        <v>0</v>
      </c>
      <c r="S384" s="159" t="str">
        <f t="shared" si="442"/>
        <v>1</v>
      </c>
      <c r="T384" s="158" t="str">
        <f t="shared" si="442"/>
        <v>1</v>
      </c>
      <c r="U384" s="158" t="str">
        <f t="shared" si="442"/>
        <v>1</v>
      </c>
      <c r="V384" s="158" t="str">
        <f t="shared" si="442"/>
        <v>0</v>
      </c>
      <c r="W384" s="159" t="str">
        <f t="shared" si="442"/>
        <v>0</v>
      </c>
      <c r="X384" s="158" t="str">
        <f t="shared" si="443"/>
        <v>0</v>
      </c>
      <c r="Y384" s="158" t="str">
        <f t="shared" si="443"/>
        <v>0</v>
      </c>
      <c r="Z384" s="158" t="str">
        <f t="shared" si="443"/>
        <v>0</v>
      </c>
      <c r="AA384" s="159" t="str">
        <f t="shared" si="443"/>
        <v>1</v>
      </c>
      <c r="AB384" s="161" t="str">
        <f t="shared" si="443"/>
        <v>1</v>
      </c>
      <c r="AC384" s="161" t="str">
        <f t="shared" si="443"/>
        <v>0</v>
      </c>
      <c r="AD384" s="158" t="str">
        <f t="shared" si="443"/>
        <v>1</v>
      </c>
      <c r="AE384" s="159" t="str">
        <f t="shared" si="443"/>
        <v>1</v>
      </c>
      <c r="AF384" s="367" t="str">
        <f t="shared" si="444"/>
        <v>0</v>
      </c>
      <c r="AG384" s="162" t="str">
        <f t="shared" si="444"/>
        <v>0</v>
      </c>
      <c r="AH384" s="163" t="str">
        <f t="shared" si="444"/>
        <v>0</v>
      </c>
      <c r="AI384" s="165" t="str">
        <f t="shared" si="444"/>
        <v>0</v>
      </c>
      <c r="AJ384" s="164" t="str">
        <f t="shared" si="444"/>
        <v>1</v>
      </c>
      <c r="AK384" s="164" t="str">
        <f t="shared" si="444"/>
        <v>1</v>
      </c>
      <c r="AL384" s="289" t="str">
        <f t="shared" si="444"/>
        <v>0</v>
      </c>
      <c r="AM384" s="165" t="str">
        <f t="shared" si="444"/>
        <v>0</v>
      </c>
      <c r="AN384" s="230" t="str">
        <f t="shared" si="445"/>
        <v>0</v>
      </c>
      <c r="AO384" s="230" t="str">
        <f t="shared" si="445"/>
        <v>0</v>
      </c>
      <c r="AP384" s="230" t="str">
        <f t="shared" si="445"/>
        <v>0</v>
      </c>
      <c r="AQ384" s="231" t="str">
        <f t="shared" si="445"/>
        <v>1</v>
      </c>
      <c r="AR384" s="230" t="str">
        <f t="shared" si="445"/>
        <v>1</v>
      </c>
      <c r="AS384" s="230" t="str">
        <f t="shared" si="445"/>
        <v>1</v>
      </c>
      <c r="AT384" s="230" t="str">
        <f t="shared" si="445"/>
        <v>1</v>
      </c>
      <c r="AU384" s="231" t="str">
        <f t="shared" si="445"/>
        <v>0</v>
      </c>
      <c r="AV384" s="230" t="str">
        <f t="shared" si="446"/>
        <v>0</v>
      </c>
      <c r="AW384" s="232" t="str">
        <f t="shared" si="446"/>
        <v>0</v>
      </c>
      <c r="AX384" s="232" t="str">
        <f t="shared" si="446"/>
        <v>0</v>
      </c>
      <c r="AY384" s="233" t="str">
        <f t="shared" si="446"/>
        <v>0</v>
      </c>
      <c r="AZ384" s="232" t="str">
        <f t="shared" si="446"/>
        <v>0</v>
      </c>
      <c r="BA384" s="232" t="str">
        <f t="shared" si="446"/>
        <v>0</v>
      </c>
      <c r="BB384" s="232" t="str">
        <f t="shared" si="446"/>
        <v>1</v>
      </c>
      <c r="BC384" s="233" t="str">
        <f t="shared" si="446"/>
        <v>1</v>
      </c>
      <c r="BD384" s="168" t="str">
        <f t="shared" si="447"/>
        <v>1</v>
      </c>
      <c r="BE384" s="168" t="str">
        <f t="shared" si="447"/>
        <v>0</v>
      </c>
      <c r="BF384" s="168" t="str">
        <f t="shared" si="447"/>
        <v>1</v>
      </c>
      <c r="BG384" s="169" t="str">
        <f t="shared" si="447"/>
        <v>0</v>
      </c>
      <c r="BH384" s="168" t="str">
        <f t="shared" si="447"/>
        <v>1</v>
      </c>
      <c r="BI384" s="168" t="str">
        <f t="shared" si="447"/>
        <v>1</v>
      </c>
      <c r="BJ384" s="168" t="str">
        <f t="shared" si="447"/>
        <v>0</v>
      </c>
      <c r="BK384" s="169" t="str">
        <f t="shared" si="447"/>
        <v>1</v>
      </c>
      <c r="BL384" s="168" t="str">
        <f t="shared" si="448"/>
        <v>0</v>
      </c>
      <c r="BM384" s="168" t="str">
        <f t="shared" si="448"/>
        <v>0</v>
      </c>
      <c r="BN384" s="168" t="str">
        <f t="shared" si="448"/>
        <v>0</v>
      </c>
      <c r="BO384" s="169" t="str">
        <f t="shared" si="448"/>
        <v>0</v>
      </c>
      <c r="BP384" s="168" t="str">
        <f t="shared" si="448"/>
        <v>0</v>
      </c>
      <c r="BQ384" s="168" t="str">
        <f t="shared" si="448"/>
        <v>1</v>
      </c>
      <c r="BR384" s="168" t="str">
        <f t="shared" si="448"/>
        <v>0</v>
      </c>
      <c r="BS384" s="169" t="str">
        <f t="shared" si="448"/>
        <v>1</v>
      </c>
      <c r="BT384" s="302" t="str">
        <f t="shared" si="449"/>
        <v>1</v>
      </c>
      <c r="BU384" s="302" t="str">
        <f t="shared" si="449"/>
        <v>0</v>
      </c>
      <c r="BV384" s="302" t="str">
        <f t="shared" si="449"/>
        <v>0</v>
      </c>
      <c r="BW384" s="303" t="str">
        <f t="shared" si="449"/>
        <v>1</v>
      </c>
      <c r="BX384" s="302" t="str">
        <f t="shared" si="449"/>
        <v>0</v>
      </c>
      <c r="BY384" s="302" t="str">
        <f t="shared" si="449"/>
        <v>1</v>
      </c>
      <c r="BZ384" s="302" t="str">
        <f t="shared" si="449"/>
        <v>1</v>
      </c>
      <c r="CA384" s="303" t="str">
        <f t="shared" si="449"/>
        <v>0</v>
      </c>
      <c r="CB384" s="164" t="str">
        <f t="shared" si="450"/>
        <v>0</v>
      </c>
      <c r="CC384" s="289" t="str">
        <f t="shared" si="450"/>
        <v>1</v>
      </c>
      <c r="CD384" s="340" t="str">
        <f t="shared" si="450"/>
        <v>0</v>
      </c>
      <c r="CE384" s="341" t="str">
        <f t="shared" si="450"/>
        <v>0</v>
      </c>
      <c r="CF384" s="340" t="str">
        <f t="shared" si="450"/>
        <v>0</v>
      </c>
      <c r="CG384" s="340" t="str">
        <f t="shared" si="450"/>
        <v>0</v>
      </c>
      <c r="CH384" s="340" t="str">
        <f t="shared" si="450"/>
        <v>0</v>
      </c>
      <c r="CI384" s="341" t="str">
        <f t="shared" si="450"/>
        <v>0</v>
      </c>
      <c r="CL384" s="32" t="str">
        <f t="shared" si="418"/>
        <v>9C1B</v>
      </c>
      <c r="CM384" s="285">
        <f t="shared" si="451"/>
        <v>798</v>
      </c>
      <c r="CN384" s="285">
        <f t="shared" si="452"/>
        <v>808</v>
      </c>
      <c r="CO384" s="142">
        <f t="shared" si="453"/>
        <v>55.3</v>
      </c>
      <c r="CP384" s="142">
        <f t="shared" si="454"/>
        <v>12.944444444444443</v>
      </c>
      <c r="CQ384" s="154">
        <f t="shared" si="419"/>
        <v>6</v>
      </c>
      <c r="CS384" s="170">
        <f t="shared" si="455"/>
        <v>9</v>
      </c>
      <c r="CT384" s="23">
        <f t="shared" si="456"/>
        <v>12</v>
      </c>
      <c r="CU384" s="171">
        <f t="shared" si="457"/>
        <v>1</v>
      </c>
      <c r="CV384" s="23">
        <f t="shared" si="458"/>
        <v>11</v>
      </c>
      <c r="CW384" s="172">
        <f t="shared" si="459"/>
        <v>0</v>
      </c>
      <c r="CX384" s="24">
        <f t="shared" si="460"/>
        <v>12</v>
      </c>
      <c r="CY384" s="267">
        <f t="shared" si="461"/>
        <v>1</v>
      </c>
      <c r="CZ384" s="268">
        <f t="shared" si="462"/>
        <v>14</v>
      </c>
      <c r="DA384" s="267">
        <f t="shared" si="463"/>
        <v>0</v>
      </c>
      <c r="DB384" s="268">
        <f t="shared" si="464"/>
        <v>3</v>
      </c>
      <c r="DC384" s="173">
        <f t="shared" si="465"/>
        <v>10</v>
      </c>
      <c r="DD384" s="26">
        <f t="shared" si="466"/>
        <v>13</v>
      </c>
      <c r="DE384" s="173">
        <f t="shared" si="467"/>
        <v>0</v>
      </c>
      <c r="DF384" s="26">
        <f t="shared" si="468"/>
        <v>5</v>
      </c>
      <c r="DG384" s="326">
        <f t="shared" si="469"/>
        <v>9</v>
      </c>
      <c r="DH384" s="327">
        <f t="shared" si="470"/>
        <v>6</v>
      </c>
      <c r="DI384" s="172">
        <f t="shared" si="471"/>
        <v>4</v>
      </c>
      <c r="DJ384" s="24">
        <f t="shared" si="472"/>
        <v>0</v>
      </c>
      <c r="DK384" s="172"/>
      <c r="DL384" s="19">
        <f t="shared" si="473"/>
        <v>156</v>
      </c>
      <c r="DM384" s="19">
        <f t="shared" si="474"/>
        <v>27</v>
      </c>
      <c r="DN384" s="174">
        <f t="shared" si="475"/>
        <v>12</v>
      </c>
      <c r="DO384" s="278">
        <f t="shared" si="476"/>
        <v>30</v>
      </c>
      <c r="DP384" s="278">
        <f t="shared" si="477"/>
        <v>3</v>
      </c>
      <c r="DQ384" s="20">
        <f t="shared" si="478"/>
        <v>173</v>
      </c>
      <c r="DR384" s="20">
        <f t="shared" si="479"/>
        <v>5</v>
      </c>
      <c r="DS384" s="337">
        <f t="shared" si="480"/>
        <v>150</v>
      </c>
      <c r="DT384" s="174">
        <f t="shared" si="481"/>
        <v>64</v>
      </c>
      <c r="DU384" s="172">
        <f t="shared" si="482"/>
        <v>150</v>
      </c>
    </row>
    <row r="385" spans="1:125">
      <c r="A385" s="408" t="s">
        <v>1024</v>
      </c>
      <c r="B385" s="408" t="s">
        <v>1025</v>
      </c>
      <c r="C385" s="154">
        <f t="shared" si="429"/>
        <v>17</v>
      </c>
      <c r="D385" s="167">
        <f t="shared" si="430"/>
        <v>68</v>
      </c>
      <c r="E385" s="166" t="str">
        <f t="shared" si="431"/>
        <v>9C</v>
      </c>
      <c r="F385" s="367" t="str">
        <f t="shared" si="432"/>
        <v>1B</v>
      </c>
      <c r="G385" s="367" t="str">
        <f t="shared" si="433"/>
        <v>04</v>
      </c>
      <c r="H385" s="367" t="str">
        <f t="shared" si="434"/>
        <v>1E</v>
      </c>
      <c r="I385" s="367" t="str">
        <f t="shared" si="435"/>
        <v>03</v>
      </c>
      <c r="J385" s="367" t="str">
        <f t="shared" si="436"/>
        <v>AB</v>
      </c>
      <c r="K385" s="367" t="str">
        <f t="shared" si="437"/>
        <v>05</v>
      </c>
      <c r="L385" s="367" t="str">
        <f t="shared" si="438"/>
        <v>8C</v>
      </c>
      <c r="M385" s="367" t="str">
        <f t="shared" si="439"/>
        <v>4</v>
      </c>
      <c r="N385" s="367" t="str">
        <f t="shared" si="440"/>
        <v/>
      </c>
      <c r="O385" s="156" t="str">
        <f t="shared" si="441"/>
        <v/>
      </c>
      <c r="P385" s="157" t="str">
        <f t="shared" si="442"/>
        <v>1</v>
      </c>
      <c r="Q385" s="158" t="str">
        <f t="shared" si="442"/>
        <v>0</v>
      </c>
      <c r="R385" s="158" t="str">
        <f t="shared" si="442"/>
        <v>0</v>
      </c>
      <c r="S385" s="159" t="str">
        <f t="shared" si="442"/>
        <v>1</v>
      </c>
      <c r="T385" s="158" t="str">
        <f t="shared" si="442"/>
        <v>1</v>
      </c>
      <c r="U385" s="158" t="str">
        <f t="shared" si="442"/>
        <v>1</v>
      </c>
      <c r="V385" s="158" t="str">
        <f t="shared" si="442"/>
        <v>0</v>
      </c>
      <c r="W385" s="159" t="str">
        <f t="shared" si="442"/>
        <v>0</v>
      </c>
      <c r="X385" s="158" t="str">
        <f t="shared" si="443"/>
        <v>0</v>
      </c>
      <c r="Y385" s="158" t="str">
        <f t="shared" si="443"/>
        <v>0</v>
      </c>
      <c r="Z385" s="158" t="str">
        <f t="shared" si="443"/>
        <v>0</v>
      </c>
      <c r="AA385" s="159" t="str">
        <f t="shared" si="443"/>
        <v>1</v>
      </c>
      <c r="AB385" s="161" t="str">
        <f t="shared" si="443"/>
        <v>1</v>
      </c>
      <c r="AC385" s="161" t="str">
        <f t="shared" si="443"/>
        <v>0</v>
      </c>
      <c r="AD385" s="158" t="str">
        <f t="shared" si="443"/>
        <v>1</v>
      </c>
      <c r="AE385" s="159" t="str">
        <f t="shared" si="443"/>
        <v>1</v>
      </c>
      <c r="AF385" s="367" t="str">
        <f t="shared" si="444"/>
        <v>0</v>
      </c>
      <c r="AG385" s="162" t="str">
        <f t="shared" si="444"/>
        <v>0</v>
      </c>
      <c r="AH385" s="163" t="str">
        <f t="shared" si="444"/>
        <v>0</v>
      </c>
      <c r="AI385" s="165" t="str">
        <f t="shared" si="444"/>
        <v>0</v>
      </c>
      <c r="AJ385" s="164" t="str">
        <f t="shared" si="444"/>
        <v>0</v>
      </c>
      <c r="AK385" s="164" t="str">
        <f t="shared" si="444"/>
        <v>1</v>
      </c>
      <c r="AL385" s="289" t="str">
        <f t="shared" si="444"/>
        <v>0</v>
      </c>
      <c r="AM385" s="165" t="str">
        <f t="shared" si="444"/>
        <v>0</v>
      </c>
      <c r="AN385" s="230" t="str">
        <f t="shared" si="445"/>
        <v>0</v>
      </c>
      <c r="AO385" s="230" t="str">
        <f t="shared" si="445"/>
        <v>0</v>
      </c>
      <c r="AP385" s="230" t="str">
        <f t="shared" si="445"/>
        <v>0</v>
      </c>
      <c r="AQ385" s="231" t="str">
        <f t="shared" si="445"/>
        <v>1</v>
      </c>
      <c r="AR385" s="230" t="str">
        <f t="shared" si="445"/>
        <v>1</v>
      </c>
      <c r="AS385" s="230" t="str">
        <f t="shared" si="445"/>
        <v>1</v>
      </c>
      <c r="AT385" s="230" t="str">
        <f t="shared" si="445"/>
        <v>1</v>
      </c>
      <c r="AU385" s="231" t="str">
        <f t="shared" si="445"/>
        <v>0</v>
      </c>
      <c r="AV385" s="230" t="str">
        <f t="shared" si="446"/>
        <v>0</v>
      </c>
      <c r="AW385" s="232" t="str">
        <f t="shared" si="446"/>
        <v>0</v>
      </c>
      <c r="AX385" s="232" t="str">
        <f t="shared" si="446"/>
        <v>0</v>
      </c>
      <c r="AY385" s="233" t="str">
        <f t="shared" si="446"/>
        <v>0</v>
      </c>
      <c r="AZ385" s="232" t="str">
        <f t="shared" si="446"/>
        <v>0</v>
      </c>
      <c r="BA385" s="232" t="str">
        <f t="shared" si="446"/>
        <v>0</v>
      </c>
      <c r="BB385" s="232" t="str">
        <f t="shared" si="446"/>
        <v>1</v>
      </c>
      <c r="BC385" s="233" t="str">
        <f t="shared" si="446"/>
        <v>1</v>
      </c>
      <c r="BD385" s="168" t="str">
        <f t="shared" si="447"/>
        <v>1</v>
      </c>
      <c r="BE385" s="168" t="str">
        <f t="shared" si="447"/>
        <v>0</v>
      </c>
      <c r="BF385" s="168" t="str">
        <f t="shared" si="447"/>
        <v>1</v>
      </c>
      <c r="BG385" s="169" t="str">
        <f t="shared" si="447"/>
        <v>0</v>
      </c>
      <c r="BH385" s="168" t="str">
        <f t="shared" si="447"/>
        <v>1</v>
      </c>
      <c r="BI385" s="168" t="str">
        <f t="shared" si="447"/>
        <v>0</v>
      </c>
      <c r="BJ385" s="168" t="str">
        <f t="shared" si="447"/>
        <v>1</v>
      </c>
      <c r="BK385" s="169" t="str">
        <f t="shared" si="447"/>
        <v>1</v>
      </c>
      <c r="BL385" s="168" t="str">
        <f t="shared" si="448"/>
        <v>0</v>
      </c>
      <c r="BM385" s="168" t="str">
        <f t="shared" si="448"/>
        <v>0</v>
      </c>
      <c r="BN385" s="168" t="str">
        <f t="shared" si="448"/>
        <v>0</v>
      </c>
      <c r="BO385" s="169" t="str">
        <f t="shared" si="448"/>
        <v>0</v>
      </c>
      <c r="BP385" s="168" t="str">
        <f t="shared" si="448"/>
        <v>0</v>
      </c>
      <c r="BQ385" s="168" t="str">
        <f t="shared" si="448"/>
        <v>1</v>
      </c>
      <c r="BR385" s="168" t="str">
        <f t="shared" si="448"/>
        <v>0</v>
      </c>
      <c r="BS385" s="169" t="str">
        <f t="shared" si="448"/>
        <v>1</v>
      </c>
      <c r="BT385" s="302" t="str">
        <f t="shared" si="449"/>
        <v>1</v>
      </c>
      <c r="BU385" s="302" t="str">
        <f t="shared" si="449"/>
        <v>0</v>
      </c>
      <c r="BV385" s="302" t="str">
        <f t="shared" si="449"/>
        <v>0</v>
      </c>
      <c r="BW385" s="303" t="str">
        <f t="shared" si="449"/>
        <v>0</v>
      </c>
      <c r="BX385" s="302" t="str">
        <f t="shared" si="449"/>
        <v>1</v>
      </c>
      <c r="BY385" s="302" t="str">
        <f t="shared" si="449"/>
        <v>1</v>
      </c>
      <c r="BZ385" s="302" t="str">
        <f t="shared" si="449"/>
        <v>0</v>
      </c>
      <c r="CA385" s="303" t="str">
        <f t="shared" si="449"/>
        <v>0</v>
      </c>
      <c r="CB385" s="164" t="str">
        <f t="shared" si="450"/>
        <v>0</v>
      </c>
      <c r="CC385" s="289" t="str">
        <f t="shared" si="450"/>
        <v>1</v>
      </c>
      <c r="CD385" s="340" t="str">
        <f t="shared" si="450"/>
        <v>0</v>
      </c>
      <c r="CE385" s="341" t="str">
        <f t="shared" si="450"/>
        <v>0</v>
      </c>
      <c r="CF385" s="340" t="str">
        <f t="shared" si="450"/>
        <v>0</v>
      </c>
      <c r="CG385" s="340" t="str">
        <f t="shared" si="450"/>
        <v>0</v>
      </c>
      <c r="CH385" s="340" t="str">
        <f t="shared" si="450"/>
        <v>0</v>
      </c>
      <c r="CI385" s="341" t="str">
        <f t="shared" si="450"/>
        <v>0</v>
      </c>
      <c r="CL385" s="32" t="str">
        <f t="shared" si="418"/>
        <v>9C1B</v>
      </c>
      <c r="CM385" s="285">
        <f t="shared" si="451"/>
        <v>798</v>
      </c>
      <c r="CN385" s="285">
        <f t="shared" si="452"/>
        <v>808</v>
      </c>
      <c r="CO385" s="142">
        <f t="shared" si="453"/>
        <v>55.1</v>
      </c>
      <c r="CP385" s="142">
        <f t="shared" si="454"/>
        <v>12.833333333333334</v>
      </c>
      <c r="CQ385" s="154">
        <f t="shared" si="419"/>
        <v>2</v>
      </c>
      <c r="CS385" s="170">
        <f t="shared" si="455"/>
        <v>9</v>
      </c>
      <c r="CT385" s="23">
        <f t="shared" si="456"/>
        <v>12</v>
      </c>
      <c r="CU385" s="171">
        <f t="shared" si="457"/>
        <v>1</v>
      </c>
      <c r="CV385" s="23">
        <f t="shared" si="458"/>
        <v>11</v>
      </c>
      <c r="CW385" s="172">
        <f t="shared" si="459"/>
        <v>0</v>
      </c>
      <c r="CX385" s="24">
        <f t="shared" si="460"/>
        <v>4</v>
      </c>
      <c r="CY385" s="267">
        <f t="shared" si="461"/>
        <v>1</v>
      </c>
      <c r="CZ385" s="268">
        <f t="shared" si="462"/>
        <v>14</v>
      </c>
      <c r="DA385" s="267">
        <f t="shared" si="463"/>
        <v>0</v>
      </c>
      <c r="DB385" s="268">
        <f t="shared" si="464"/>
        <v>3</v>
      </c>
      <c r="DC385" s="173">
        <f t="shared" si="465"/>
        <v>10</v>
      </c>
      <c r="DD385" s="26">
        <f t="shared" si="466"/>
        <v>11</v>
      </c>
      <c r="DE385" s="173">
        <f t="shared" si="467"/>
        <v>0</v>
      </c>
      <c r="DF385" s="26">
        <f t="shared" si="468"/>
        <v>5</v>
      </c>
      <c r="DG385" s="326">
        <f t="shared" si="469"/>
        <v>8</v>
      </c>
      <c r="DH385" s="327">
        <f t="shared" si="470"/>
        <v>12</v>
      </c>
      <c r="DI385" s="172">
        <f t="shared" si="471"/>
        <v>4</v>
      </c>
      <c r="DJ385" s="24">
        <f t="shared" si="472"/>
        <v>0</v>
      </c>
      <c r="DK385" s="172"/>
      <c r="DL385" s="19">
        <f t="shared" si="473"/>
        <v>156</v>
      </c>
      <c r="DM385" s="19">
        <f t="shared" si="474"/>
        <v>27</v>
      </c>
      <c r="DN385" s="174">
        <f t="shared" si="475"/>
        <v>4</v>
      </c>
      <c r="DO385" s="278">
        <f t="shared" si="476"/>
        <v>30</v>
      </c>
      <c r="DP385" s="278">
        <f t="shared" si="477"/>
        <v>3</v>
      </c>
      <c r="DQ385" s="20">
        <f t="shared" si="478"/>
        <v>171</v>
      </c>
      <c r="DR385" s="20">
        <f t="shared" si="479"/>
        <v>5</v>
      </c>
      <c r="DS385" s="337">
        <f t="shared" si="480"/>
        <v>140</v>
      </c>
      <c r="DT385" s="174">
        <f t="shared" si="481"/>
        <v>64</v>
      </c>
      <c r="DU385" s="172">
        <f t="shared" si="482"/>
        <v>140</v>
      </c>
    </row>
    <row r="386" spans="1:125">
      <c r="A386" s="408" t="s">
        <v>1026</v>
      </c>
      <c r="B386" s="408" t="s">
        <v>1027</v>
      </c>
      <c r="C386" s="154">
        <f t="shared" si="429"/>
        <v>17</v>
      </c>
      <c r="D386" s="167">
        <f t="shared" si="430"/>
        <v>68</v>
      </c>
      <c r="E386" s="166" t="str">
        <f t="shared" si="431"/>
        <v>9C</v>
      </c>
      <c r="F386" s="367" t="str">
        <f t="shared" si="432"/>
        <v>1B</v>
      </c>
      <c r="G386" s="367" t="str">
        <f t="shared" si="433"/>
        <v>06</v>
      </c>
      <c r="H386" s="367" t="str">
        <f t="shared" si="434"/>
        <v>1E</v>
      </c>
      <c r="I386" s="367" t="str">
        <f t="shared" si="435"/>
        <v>03</v>
      </c>
      <c r="J386" s="367" t="str">
        <f t="shared" si="436"/>
        <v>AB</v>
      </c>
      <c r="K386" s="367" t="str">
        <f t="shared" si="437"/>
        <v>05</v>
      </c>
      <c r="L386" s="367" t="str">
        <f t="shared" si="438"/>
        <v>8E</v>
      </c>
      <c r="M386" s="367" t="str">
        <f t="shared" si="439"/>
        <v>4</v>
      </c>
      <c r="N386" s="367" t="str">
        <f t="shared" si="440"/>
        <v/>
      </c>
      <c r="O386" s="156" t="str">
        <f t="shared" si="441"/>
        <v/>
      </c>
      <c r="P386" s="157" t="str">
        <f t="shared" si="442"/>
        <v>1</v>
      </c>
      <c r="Q386" s="158" t="str">
        <f t="shared" si="442"/>
        <v>0</v>
      </c>
      <c r="R386" s="158" t="str">
        <f t="shared" si="442"/>
        <v>0</v>
      </c>
      <c r="S386" s="159" t="str">
        <f t="shared" si="442"/>
        <v>1</v>
      </c>
      <c r="T386" s="158" t="str">
        <f t="shared" si="442"/>
        <v>1</v>
      </c>
      <c r="U386" s="158" t="str">
        <f t="shared" si="442"/>
        <v>1</v>
      </c>
      <c r="V386" s="158" t="str">
        <f t="shared" si="442"/>
        <v>0</v>
      </c>
      <c r="W386" s="159" t="str">
        <f t="shared" si="442"/>
        <v>0</v>
      </c>
      <c r="X386" s="158" t="str">
        <f t="shared" si="443"/>
        <v>0</v>
      </c>
      <c r="Y386" s="158" t="str">
        <f t="shared" si="443"/>
        <v>0</v>
      </c>
      <c r="Z386" s="158" t="str">
        <f t="shared" si="443"/>
        <v>0</v>
      </c>
      <c r="AA386" s="159" t="str">
        <f t="shared" si="443"/>
        <v>1</v>
      </c>
      <c r="AB386" s="161" t="str">
        <f t="shared" si="443"/>
        <v>1</v>
      </c>
      <c r="AC386" s="161" t="str">
        <f t="shared" si="443"/>
        <v>0</v>
      </c>
      <c r="AD386" s="158" t="str">
        <f t="shared" si="443"/>
        <v>1</v>
      </c>
      <c r="AE386" s="159" t="str">
        <f t="shared" si="443"/>
        <v>1</v>
      </c>
      <c r="AF386" s="367" t="str">
        <f t="shared" si="444"/>
        <v>0</v>
      </c>
      <c r="AG386" s="162" t="str">
        <f t="shared" si="444"/>
        <v>0</v>
      </c>
      <c r="AH386" s="163" t="str">
        <f t="shared" si="444"/>
        <v>0</v>
      </c>
      <c r="AI386" s="165" t="str">
        <f t="shared" si="444"/>
        <v>0</v>
      </c>
      <c r="AJ386" s="164" t="str">
        <f t="shared" si="444"/>
        <v>0</v>
      </c>
      <c r="AK386" s="164" t="str">
        <f t="shared" si="444"/>
        <v>1</v>
      </c>
      <c r="AL386" s="289" t="str">
        <f t="shared" si="444"/>
        <v>1</v>
      </c>
      <c r="AM386" s="165" t="str">
        <f t="shared" si="444"/>
        <v>0</v>
      </c>
      <c r="AN386" s="230" t="str">
        <f t="shared" si="445"/>
        <v>0</v>
      </c>
      <c r="AO386" s="230" t="str">
        <f t="shared" si="445"/>
        <v>0</v>
      </c>
      <c r="AP386" s="230" t="str">
        <f t="shared" si="445"/>
        <v>0</v>
      </c>
      <c r="AQ386" s="231" t="str">
        <f t="shared" si="445"/>
        <v>1</v>
      </c>
      <c r="AR386" s="230" t="str">
        <f t="shared" si="445"/>
        <v>1</v>
      </c>
      <c r="AS386" s="230" t="str">
        <f t="shared" si="445"/>
        <v>1</v>
      </c>
      <c r="AT386" s="230" t="str">
        <f t="shared" si="445"/>
        <v>1</v>
      </c>
      <c r="AU386" s="231" t="str">
        <f t="shared" si="445"/>
        <v>0</v>
      </c>
      <c r="AV386" s="230" t="str">
        <f t="shared" si="446"/>
        <v>0</v>
      </c>
      <c r="AW386" s="232" t="str">
        <f t="shared" si="446"/>
        <v>0</v>
      </c>
      <c r="AX386" s="232" t="str">
        <f t="shared" si="446"/>
        <v>0</v>
      </c>
      <c r="AY386" s="233" t="str">
        <f t="shared" si="446"/>
        <v>0</v>
      </c>
      <c r="AZ386" s="232" t="str">
        <f t="shared" si="446"/>
        <v>0</v>
      </c>
      <c r="BA386" s="232" t="str">
        <f t="shared" si="446"/>
        <v>0</v>
      </c>
      <c r="BB386" s="232" t="str">
        <f t="shared" si="446"/>
        <v>1</v>
      </c>
      <c r="BC386" s="233" t="str">
        <f t="shared" si="446"/>
        <v>1</v>
      </c>
      <c r="BD386" s="168" t="str">
        <f t="shared" si="447"/>
        <v>1</v>
      </c>
      <c r="BE386" s="168" t="str">
        <f t="shared" si="447"/>
        <v>0</v>
      </c>
      <c r="BF386" s="168" t="str">
        <f t="shared" si="447"/>
        <v>1</v>
      </c>
      <c r="BG386" s="169" t="str">
        <f t="shared" si="447"/>
        <v>0</v>
      </c>
      <c r="BH386" s="168" t="str">
        <f t="shared" si="447"/>
        <v>1</v>
      </c>
      <c r="BI386" s="168" t="str">
        <f t="shared" si="447"/>
        <v>0</v>
      </c>
      <c r="BJ386" s="168" t="str">
        <f t="shared" si="447"/>
        <v>1</v>
      </c>
      <c r="BK386" s="169" t="str">
        <f t="shared" si="447"/>
        <v>1</v>
      </c>
      <c r="BL386" s="168" t="str">
        <f t="shared" si="448"/>
        <v>0</v>
      </c>
      <c r="BM386" s="168" t="str">
        <f t="shared" si="448"/>
        <v>0</v>
      </c>
      <c r="BN386" s="168" t="str">
        <f t="shared" si="448"/>
        <v>0</v>
      </c>
      <c r="BO386" s="169" t="str">
        <f t="shared" si="448"/>
        <v>0</v>
      </c>
      <c r="BP386" s="168" t="str">
        <f t="shared" si="448"/>
        <v>0</v>
      </c>
      <c r="BQ386" s="168" t="str">
        <f t="shared" si="448"/>
        <v>1</v>
      </c>
      <c r="BR386" s="168" t="str">
        <f t="shared" si="448"/>
        <v>0</v>
      </c>
      <c r="BS386" s="169" t="str">
        <f t="shared" si="448"/>
        <v>1</v>
      </c>
      <c r="BT386" s="302" t="str">
        <f t="shared" si="449"/>
        <v>1</v>
      </c>
      <c r="BU386" s="302" t="str">
        <f t="shared" si="449"/>
        <v>0</v>
      </c>
      <c r="BV386" s="302" t="str">
        <f t="shared" si="449"/>
        <v>0</v>
      </c>
      <c r="BW386" s="303" t="str">
        <f t="shared" si="449"/>
        <v>0</v>
      </c>
      <c r="BX386" s="302" t="str">
        <f t="shared" si="449"/>
        <v>1</v>
      </c>
      <c r="BY386" s="302" t="str">
        <f t="shared" si="449"/>
        <v>1</v>
      </c>
      <c r="BZ386" s="302" t="str">
        <f t="shared" si="449"/>
        <v>1</v>
      </c>
      <c r="CA386" s="303" t="str">
        <f t="shared" si="449"/>
        <v>0</v>
      </c>
      <c r="CB386" s="164" t="str">
        <f t="shared" si="450"/>
        <v>0</v>
      </c>
      <c r="CC386" s="289" t="str">
        <f t="shared" si="450"/>
        <v>1</v>
      </c>
      <c r="CD386" s="340" t="str">
        <f t="shared" si="450"/>
        <v>0</v>
      </c>
      <c r="CE386" s="341" t="str">
        <f t="shared" si="450"/>
        <v>0</v>
      </c>
      <c r="CF386" s="340" t="str">
        <f t="shared" si="450"/>
        <v>0</v>
      </c>
      <c r="CG386" s="340" t="str">
        <f t="shared" si="450"/>
        <v>0</v>
      </c>
      <c r="CH386" s="340" t="str">
        <f t="shared" si="450"/>
        <v>0</v>
      </c>
      <c r="CI386" s="341" t="str">
        <f t="shared" si="450"/>
        <v>0</v>
      </c>
      <c r="CL386" s="32" t="str">
        <f t="shared" si="418"/>
        <v>9C1B</v>
      </c>
      <c r="CM386" s="285">
        <f t="shared" si="451"/>
        <v>798</v>
      </c>
      <c r="CN386" s="285">
        <f t="shared" si="452"/>
        <v>808</v>
      </c>
      <c r="CO386" s="142">
        <f t="shared" si="453"/>
        <v>55.1</v>
      </c>
      <c r="CP386" s="142">
        <f t="shared" si="454"/>
        <v>12.833333333333334</v>
      </c>
      <c r="CQ386" s="154">
        <f t="shared" si="419"/>
        <v>3</v>
      </c>
      <c r="CS386" s="170">
        <f t="shared" si="455"/>
        <v>9</v>
      </c>
      <c r="CT386" s="23">
        <f t="shared" si="456"/>
        <v>12</v>
      </c>
      <c r="CU386" s="171">
        <f t="shared" si="457"/>
        <v>1</v>
      </c>
      <c r="CV386" s="23">
        <f t="shared" si="458"/>
        <v>11</v>
      </c>
      <c r="CW386" s="172">
        <f t="shared" si="459"/>
        <v>0</v>
      </c>
      <c r="CX386" s="24">
        <f t="shared" si="460"/>
        <v>6</v>
      </c>
      <c r="CY386" s="267">
        <f t="shared" si="461"/>
        <v>1</v>
      </c>
      <c r="CZ386" s="268">
        <f t="shared" si="462"/>
        <v>14</v>
      </c>
      <c r="DA386" s="267">
        <f t="shared" si="463"/>
        <v>0</v>
      </c>
      <c r="DB386" s="268">
        <f t="shared" si="464"/>
        <v>3</v>
      </c>
      <c r="DC386" s="173">
        <f t="shared" si="465"/>
        <v>10</v>
      </c>
      <c r="DD386" s="26">
        <f t="shared" si="466"/>
        <v>11</v>
      </c>
      <c r="DE386" s="173">
        <f t="shared" si="467"/>
        <v>0</v>
      </c>
      <c r="DF386" s="26">
        <f t="shared" si="468"/>
        <v>5</v>
      </c>
      <c r="DG386" s="326">
        <f t="shared" si="469"/>
        <v>8</v>
      </c>
      <c r="DH386" s="327">
        <f t="shared" si="470"/>
        <v>14</v>
      </c>
      <c r="DI386" s="172">
        <f t="shared" si="471"/>
        <v>4</v>
      </c>
      <c r="DJ386" s="24">
        <f t="shared" si="472"/>
        <v>0</v>
      </c>
      <c r="DK386" s="172"/>
      <c r="DL386" s="19">
        <f t="shared" si="473"/>
        <v>156</v>
      </c>
      <c r="DM386" s="19">
        <f t="shared" si="474"/>
        <v>27</v>
      </c>
      <c r="DN386" s="174">
        <f t="shared" si="475"/>
        <v>6</v>
      </c>
      <c r="DO386" s="278">
        <f t="shared" si="476"/>
        <v>30</v>
      </c>
      <c r="DP386" s="278">
        <f t="shared" si="477"/>
        <v>3</v>
      </c>
      <c r="DQ386" s="20">
        <f t="shared" si="478"/>
        <v>171</v>
      </c>
      <c r="DR386" s="20">
        <f t="shared" si="479"/>
        <v>5</v>
      </c>
      <c r="DS386" s="337">
        <f t="shared" si="480"/>
        <v>142</v>
      </c>
      <c r="DT386" s="174">
        <f t="shared" si="481"/>
        <v>64</v>
      </c>
      <c r="DU386" s="172">
        <f t="shared" si="482"/>
        <v>142</v>
      </c>
    </row>
    <row r="387" spans="1:125">
      <c r="A387" s="408" t="s">
        <v>1028</v>
      </c>
      <c r="B387" s="408" t="s">
        <v>1029</v>
      </c>
      <c r="C387" s="154">
        <f t="shared" si="429"/>
        <v>17</v>
      </c>
      <c r="D387" s="167">
        <f t="shared" si="430"/>
        <v>68</v>
      </c>
      <c r="E387" s="166" t="str">
        <f t="shared" si="431"/>
        <v>9C</v>
      </c>
      <c r="F387" s="367" t="str">
        <f t="shared" si="432"/>
        <v>1B</v>
      </c>
      <c r="G387" s="367" t="str">
        <f t="shared" si="433"/>
        <v>0A</v>
      </c>
      <c r="H387" s="367" t="str">
        <f t="shared" si="434"/>
        <v>1E</v>
      </c>
      <c r="I387" s="367" t="str">
        <f t="shared" si="435"/>
        <v>03</v>
      </c>
      <c r="J387" s="367" t="str">
        <f t="shared" si="436"/>
        <v>AB</v>
      </c>
      <c r="K387" s="367" t="str">
        <f t="shared" si="437"/>
        <v>05</v>
      </c>
      <c r="L387" s="367" t="str">
        <f t="shared" si="438"/>
        <v>92</v>
      </c>
      <c r="M387" s="367" t="str">
        <f t="shared" si="439"/>
        <v>4</v>
      </c>
      <c r="N387" s="367" t="str">
        <f t="shared" si="440"/>
        <v/>
      </c>
      <c r="O387" s="156" t="str">
        <f t="shared" si="441"/>
        <v/>
      </c>
      <c r="P387" s="157" t="str">
        <f t="shared" si="442"/>
        <v>1</v>
      </c>
      <c r="Q387" s="158" t="str">
        <f t="shared" si="442"/>
        <v>0</v>
      </c>
      <c r="R387" s="158" t="str">
        <f t="shared" si="442"/>
        <v>0</v>
      </c>
      <c r="S387" s="159" t="str">
        <f t="shared" si="442"/>
        <v>1</v>
      </c>
      <c r="T387" s="158" t="str">
        <f t="shared" si="442"/>
        <v>1</v>
      </c>
      <c r="U387" s="158" t="str">
        <f t="shared" si="442"/>
        <v>1</v>
      </c>
      <c r="V387" s="158" t="str">
        <f t="shared" si="442"/>
        <v>0</v>
      </c>
      <c r="W387" s="159" t="str">
        <f t="shared" si="442"/>
        <v>0</v>
      </c>
      <c r="X387" s="158" t="str">
        <f t="shared" si="443"/>
        <v>0</v>
      </c>
      <c r="Y387" s="158" t="str">
        <f t="shared" si="443"/>
        <v>0</v>
      </c>
      <c r="Z387" s="158" t="str">
        <f t="shared" si="443"/>
        <v>0</v>
      </c>
      <c r="AA387" s="159" t="str">
        <f t="shared" si="443"/>
        <v>1</v>
      </c>
      <c r="AB387" s="161" t="str">
        <f t="shared" si="443"/>
        <v>1</v>
      </c>
      <c r="AC387" s="161" t="str">
        <f t="shared" si="443"/>
        <v>0</v>
      </c>
      <c r="AD387" s="158" t="str">
        <f t="shared" si="443"/>
        <v>1</v>
      </c>
      <c r="AE387" s="159" t="str">
        <f t="shared" si="443"/>
        <v>1</v>
      </c>
      <c r="AF387" s="367" t="str">
        <f t="shared" si="444"/>
        <v>0</v>
      </c>
      <c r="AG387" s="162" t="str">
        <f t="shared" si="444"/>
        <v>0</v>
      </c>
      <c r="AH387" s="163" t="str">
        <f t="shared" si="444"/>
        <v>0</v>
      </c>
      <c r="AI387" s="165" t="str">
        <f t="shared" si="444"/>
        <v>0</v>
      </c>
      <c r="AJ387" s="164" t="str">
        <f t="shared" si="444"/>
        <v>1</v>
      </c>
      <c r="AK387" s="164" t="str">
        <f t="shared" si="444"/>
        <v>0</v>
      </c>
      <c r="AL387" s="289" t="str">
        <f t="shared" si="444"/>
        <v>1</v>
      </c>
      <c r="AM387" s="165" t="str">
        <f t="shared" si="444"/>
        <v>0</v>
      </c>
      <c r="AN387" s="230" t="str">
        <f t="shared" si="445"/>
        <v>0</v>
      </c>
      <c r="AO387" s="230" t="str">
        <f t="shared" si="445"/>
        <v>0</v>
      </c>
      <c r="AP387" s="230" t="str">
        <f t="shared" si="445"/>
        <v>0</v>
      </c>
      <c r="AQ387" s="231" t="str">
        <f t="shared" si="445"/>
        <v>1</v>
      </c>
      <c r="AR387" s="230" t="str">
        <f t="shared" si="445"/>
        <v>1</v>
      </c>
      <c r="AS387" s="230" t="str">
        <f t="shared" si="445"/>
        <v>1</v>
      </c>
      <c r="AT387" s="230" t="str">
        <f t="shared" si="445"/>
        <v>1</v>
      </c>
      <c r="AU387" s="231" t="str">
        <f t="shared" si="445"/>
        <v>0</v>
      </c>
      <c r="AV387" s="230" t="str">
        <f t="shared" si="446"/>
        <v>0</v>
      </c>
      <c r="AW387" s="232" t="str">
        <f t="shared" si="446"/>
        <v>0</v>
      </c>
      <c r="AX387" s="232" t="str">
        <f t="shared" si="446"/>
        <v>0</v>
      </c>
      <c r="AY387" s="233" t="str">
        <f t="shared" si="446"/>
        <v>0</v>
      </c>
      <c r="AZ387" s="232" t="str">
        <f t="shared" si="446"/>
        <v>0</v>
      </c>
      <c r="BA387" s="232" t="str">
        <f t="shared" si="446"/>
        <v>0</v>
      </c>
      <c r="BB387" s="232" t="str">
        <f t="shared" si="446"/>
        <v>1</v>
      </c>
      <c r="BC387" s="233" t="str">
        <f t="shared" si="446"/>
        <v>1</v>
      </c>
      <c r="BD387" s="168" t="str">
        <f t="shared" si="447"/>
        <v>1</v>
      </c>
      <c r="BE387" s="168" t="str">
        <f t="shared" si="447"/>
        <v>0</v>
      </c>
      <c r="BF387" s="168" t="str">
        <f t="shared" si="447"/>
        <v>1</v>
      </c>
      <c r="BG387" s="169" t="str">
        <f t="shared" si="447"/>
        <v>0</v>
      </c>
      <c r="BH387" s="168" t="str">
        <f t="shared" si="447"/>
        <v>1</v>
      </c>
      <c r="BI387" s="168" t="str">
        <f t="shared" si="447"/>
        <v>0</v>
      </c>
      <c r="BJ387" s="168" t="str">
        <f t="shared" si="447"/>
        <v>1</v>
      </c>
      <c r="BK387" s="169" t="str">
        <f t="shared" si="447"/>
        <v>1</v>
      </c>
      <c r="BL387" s="168" t="str">
        <f t="shared" si="448"/>
        <v>0</v>
      </c>
      <c r="BM387" s="168" t="str">
        <f t="shared" si="448"/>
        <v>0</v>
      </c>
      <c r="BN387" s="168" t="str">
        <f t="shared" si="448"/>
        <v>0</v>
      </c>
      <c r="BO387" s="169" t="str">
        <f t="shared" si="448"/>
        <v>0</v>
      </c>
      <c r="BP387" s="168" t="str">
        <f t="shared" si="448"/>
        <v>0</v>
      </c>
      <c r="BQ387" s="168" t="str">
        <f t="shared" si="448"/>
        <v>1</v>
      </c>
      <c r="BR387" s="168" t="str">
        <f t="shared" si="448"/>
        <v>0</v>
      </c>
      <c r="BS387" s="169" t="str">
        <f t="shared" si="448"/>
        <v>1</v>
      </c>
      <c r="BT387" s="302" t="str">
        <f t="shared" si="449"/>
        <v>1</v>
      </c>
      <c r="BU387" s="302" t="str">
        <f t="shared" si="449"/>
        <v>0</v>
      </c>
      <c r="BV387" s="302" t="str">
        <f t="shared" si="449"/>
        <v>0</v>
      </c>
      <c r="BW387" s="303" t="str">
        <f t="shared" si="449"/>
        <v>1</v>
      </c>
      <c r="BX387" s="302" t="str">
        <f t="shared" si="449"/>
        <v>0</v>
      </c>
      <c r="BY387" s="302" t="str">
        <f t="shared" si="449"/>
        <v>0</v>
      </c>
      <c r="BZ387" s="302" t="str">
        <f t="shared" si="449"/>
        <v>1</v>
      </c>
      <c r="CA387" s="303" t="str">
        <f t="shared" si="449"/>
        <v>0</v>
      </c>
      <c r="CB387" s="164" t="str">
        <f t="shared" si="450"/>
        <v>0</v>
      </c>
      <c r="CC387" s="289" t="str">
        <f t="shared" si="450"/>
        <v>1</v>
      </c>
      <c r="CD387" s="340" t="str">
        <f t="shared" si="450"/>
        <v>0</v>
      </c>
      <c r="CE387" s="341" t="str">
        <f t="shared" si="450"/>
        <v>0</v>
      </c>
      <c r="CF387" s="340" t="str">
        <f t="shared" si="450"/>
        <v>0</v>
      </c>
      <c r="CG387" s="340" t="str">
        <f t="shared" si="450"/>
        <v>0</v>
      </c>
      <c r="CH387" s="340" t="str">
        <f t="shared" si="450"/>
        <v>0</v>
      </c>
      <c r="CI387" s="341" t="str">
        <f t="shared" si="450"/>
        <v>0</v>
      </c>
      <c r="CL387" s="32" t="str">
        <f t="shared" si="418"/>
        <v>9C1B</v>
      </c>
      <c r="CM387" s="285">
        <f t="shared" si="451"/>
        <v>798</v>
      </c>
      <c r="CN387" s="285">
        <f t="shared" si="452"/>
        <v>808</v>
      </c>
      <c r="CO387" s="142">
        <f t="shared" si="453"/>
        <v>55.1</v>
      </c>
      <c r="CP387" s="142">
        <f t="shared" si="454"/>
        <v>12.833333333333334</v>
      </c>
      <c r="CQ387" s="154">
        <f t="shared" si="419"/>
        <v>5</v>
      </c>
      <c r="CS387" s="170">
        <f t="shared" si="455"/>
        <v>9</v>
      </c>
      <c r="CT387" s="23">
        <f t="shared" si="456"/>
        <v>12</v>
      </c>
      <c r="CU387" s="171">
        <f t="shared" si="457"/>
        <v>1</v>
      </c>
      <c r="CV387" s="23">
        <f t="shared" si="458"/>
        <v>11</v>
      </c>
      <c r="CW387" s="172">
        <f t="shared" si="459"/>
        <v>0</v>
      </c>
      <c r="CX387" s="24">
        <f t="shared" si="460"/>
        <v>10</v>
      </c>
      <c r="CY387" s="267">
        <f t="shared" si="461"/>
        <v>1</v>
      </c>
      <c r="CZ387" s="268">
        <f t="shared" si="462"/>
        <v>14</v>
      </c>
      <c r="DA387" s="267">
        <f t="shared" si="463"/>
        <v>0</v>
      </c>
      <c r="DB387" s="268">
        <f t="shared" si="464"/>
        <v>3</v>
      </c>
      <c r="DC387" s="173">
        <f t="shared" si="465"/>
        <v>10</v>
      </c>
      <c r="DD387" s="26">
        <f t="shared" si="466"/>
        <v>11</v>
      </c>
      <c r="DE387" s="173">
        <f t="shared" si="467"/>
        <v>0</v>
      </c>
      <c r="DF387" s="26">
        <f t="shared" si="468"/>
        <v>5</v>
      </c>
      <c r="DG387" s="326">
        <f t="shared" si="469"/>
        <v>9</v>
      </c>
      <c r="DH387" s="327">
        <f t="shared" si="470"/>
        <v>2</v>
      </c>
      <c r="DI387" s="172">
        <f t="shared" si="471"/>
        <v>4</v>
      </c>
      <c r="DJ387" s="24">
        <f t="shared" si="472"/>
        <v>0</v>
      </c>
      <c r="DK387" s="172"/>
      <c r="DL387" s="19">
        <f t="shared" si="473"/>
        <v>156</v>
      </c>
      <c r="DM387" s="19">
        <f t="shared" si="474"/>
        <v>27</v>
      </c>
      <c r="DN387" s="174">
        <f t="shared" si="475"/>
        <v>10</v>
      </c>
      <c r="DO387" s="278">
        <f t="shared" si="476"/>
        <v>30</v>
      </c>
      <c r="DP387" s="278">
        <f t="shared" si="477"/>
        <v>3</v>
      </c>
      <c r="DQ387" s="20">
        <f t="shared" si="478"/>
        <v>171</v>
      </c>
      <c r="DR387" s="20">
        <f t="shared" si="479"/>
        <v>5</v>
      </c>
      <c r="DS387" s="337">
        <f t="shared" si="480"/>
        <v>146</v>
      </c>
      <c r="DT387" s="174">
        <f t="shared" si="481"/>
        <v>64</v>
      </c>
      <c r="DU387" s="172">
        <f t="shared" si="482"/>
        <v>146</v>
      </c>
    </row>
    <row r="388" spans="1:125">
      <c r="A388" s="408" t="s">
        <v>1030</v>
      </c>
      <c r="B388" s="408" t="s">
        <v>1031</v>
      </c>
      <c r="C388" s="154">
        <f t="shared" si="429"/>
        <v>17</v>
      </c>
      <c r="D388" s="167">
        <f t="shared" si="430"/>
        <v>68</v>
      </c>
      <c r="E388" s="166" t="str">
        <f t="shared" si="431"/>
        <v>9C</v>
      </c>
      <c r="F388" s="367" t="str">
        <f t="shared" si="432"/>
        <v>1B</v>
      </c>
      <c r="G388" s="367" t="str">
        <f t="shared" si="433"/>
        <v>0C</v>
      </c>
      <c r="H388" s="367" t="str">
        <f t="shared" si="434"/>
        <v>1E</v>
      </c>
      <c r="I388" s="367" t="str">
        <f t="shared" si="435"/>
        <v>03</v>
      </c>
      <c r="J388" s="367" t="str">
        <f t="shared" si="436"/>
        <v>AA</v>
      </c>
      <c r="K388" s="367" t="str">
        <f t="shared" si="437"/>
        <v>05</v>
      </c>
      <c r="L388" s="367" t="str">
        <f t="shared" si="438"/>
        <v>93</v>
      </c>
      <c r="M388" s="367" t="str">
        <f t="shared" si="439"/>
        <v>4</v>
      </c>
      <c r="N388" s="367" t="str">
        <f t="shared" si="440"/>
        <v/>
      </c>
      <c r="O388" s="156" t="str">
        <f t="shared" si="441"/>
        <v/>
      </c>
      <c r="P388" s="157" t="str">
        <f t="shared" si="442"/>
        <v>1</v>
      </c>
      <c r="Q388" s="158" t="str">
        <f t="shared" si="442"/>
        <v>0</v>
      </c>
      <c r="R388" s="158" t="str">
        <f t="shared" si="442"/>
        <v>0</v>
      </c>
      <c r="S388" s="159" t="str">
        <f t="shared" si="442"/>
        <v>1</v>
      </c>
      <c r="T388" s="158" t="str">
        <f t="shared" si="442"/>
        <v>1</v>
      </c>
      <c r="U388" s="158" t="str">
        <f t="shared" si="442"/>
        <v>1</v>
      </c>
      <c r="V388" s="158" t="str">
        <f t="shared" si="442"/>
        <v>0</v>
      </c>
      <c r="W388" s="159" t="str">
        <f t="shared" si="442"/>
        <v>0</v>
      </c>
      <c r="X388" s="158" t="str">
        <f t="shared" si="443"/>
        <v>0</v>
      </c>
      <c r="Y388" s="158" t="str">
        <f t="shared" si="443"/>
        <v>0</v>
      </c>
      <c r="Z388" s="158" t="str">
        <f t="shared" si="443"/>
        <v>0</v>
      </c>
      <c r="AA388" s="159" t="str">
        <f t="shared" si="443"/>
        <v>1</v>
      </c>
      <c r="AB388" s="161" t="str">
        <f t="shared" si="443"/>
        <v>1</v>
      </c>
      <c r="AC388" s="161" t="str">
        <f t="shared" si="443"/>
        <v>0</v>
      </c>
      <c r="AD388" s="158" t="str">
        <f t="shared" si="443"/>
        <v>1</v>
      </c>
      <c r="AE388" s="159" t="str">
        <f t="shared" si="443"/>
        <v>1</v>
      </c>
      <c r="AF388" s="367" t="str">
        <f t="shared" si="444"/>
        <v>0</v>
      </c>
      <c r="AG388" s="162" t="str">
        <f t="shared" si="444"/>
        <v>0</v>
      </c>
      <c r="AH388" s="163" t="str">
        <f t="shared" si="444"/>
        <v>0</v>
      </c>
      <c r="AI388" s="165" t="str">
        <f t="shared" si="444"/>
        <v>0</v>
      </c>
      <c r="AJ388" s="164" t="str">
        <f t="shared" si="444"/>
        <v>1</v>
      </c>
      <c r="AK388" s="164" t="str">
        <f t="shared" si="444"/>
        <v>1</v>
      </c>
      <c r="AL388" s="289" t="str">
        <f t="shared" si="444"/>
        <v>0</v>
      </c>
      <c r="AM388" s="165" t="str">
        <f t="shared" si="444"/>
        <v>0</v>
      </c>
      <c r="AN388" s="230" t="str">
        <f t="shared" si="445"/>
        <v>0</v>
      </c>
      <c r="AO388" s="230" t="str">
        <f t="shared" si="445"/>
        <v>0</v>
      </c>
      <c r="AP388" s="230" t="str">
        <f t="shared" si="445"/>
        <v>0</v>
      </c>
      <c r="AQ388" s="231" t="str">
        <f t="shared" si="445"/>
        <v>1</v>
      </c>
      <c r="AR388" s="230" t="str">
        <f t="shared" si="445"/>
        <v>1</v>
      </c>
      <c r="AS388" s="230" t="str">
        <f t="shared" si="445"/>
        <v>1</v>
      </c>
      <c r="AT388" s="230" t="str">
        <f t="shared" si="445"/>
        <v>1</v>
      </c>
      <c r="AU388" s="231" t="str">
        <f t="shared" si="445"/>
        <v>0</v>
      </c>
      <c r="AV388" s="230" t="str">
        <f t="shared" si="446"/>
        <v>0</v>
      </c>
      <c r="AW388" s="232" t="str">
        <f t="shared" si="446"/>
        <v>0</v>
      </c>
      <c r="AX388" s="232" t="str">
        <f t="shared" si="446"/>
        <v>0</v>
      </c>
      <c r="AY388" s="233" t="str">
        <f t="shared" si="446"/>
        <v>0</v>
      </c>
      <c r="AZ388" s="232" t="str">
        <f t="shared" si="446"/>
        <v>0</v>
      </c>
      <c r="BA388" s="232" t="str">
        <f t="shared" si="446"/>
        <v>0</v>
      </c>
      <c r="BB388" s="232" t="str">
        <f t="shared" si="446"/>
        <v>1</v>
      </c>
      <c r="BC388" s="233" t="str">
        <f t="shared" si="446"/>
        <v>1</v>
      </c>
      <c r="BD388" s="168" t="str">
        <f t="shared" si="447"/>
        <v>1</v>
      </c>
      <c r="BE388" s="168" t="str">
        <f t="shared" si="447"/>
        <v>0</v>
      </c>
      <c r="BF388" s="168" t="str">
        <f t="shared" si="447"/>
        <v>1</v>
      </c>
      <c r="BG388" s="169" t="str">
        <f t="shared" si="447"/>
        <v>0</v>
      </c>
      <c r="BH388" s="168" t="str">
        <f t="shared" si="447"/>
        <v>1</v>
      </c>
      <c r="BI388" s="168" t="str">
        <f t="shared" si="447"/>
        <v>0</v>
      </c>
      <c r="BJ388" s="168" t="str">
        <f t="shared" si="447"/>
        <v>1</v>
      </c>
      <c r="BK388" s="169" t="str">
        <f t="shared" si="447"/>
        <v>0</v>
      </c>
      <c r="BL388" s="168" t="str">
        <f t="shared" si="448"/>
        <v>0</v>
      </c>
      <c r="BM388" s="168" t="str">
        <f t="shared" si="448"/>
        <v>0</v>
      </c>
      <c r="BN388" s="168" t="str">
        <f t="shared" si="448"/>
        <v>0</v>
      </c>
      <c r="BO388" s="169" t="str">
        <f t="shared" si="448"/>
        <v>0</v>
      </c>
      <c r="BP388" s="168" t="str">
        <f t="shared" si="448"/>
        <v>0</v>
      </c>
      <c r="BQ388" s="168" t="str">
        <f t="shared" si="448"/>
        <v>1</v>
      </c>
      <c r="BR388" s="168" t="str">
        <f t="shared" si="448"/>
        <v>0</v>
      </c>
      <c r="BS388" s="169" t="str">
        <f t="shared" si="448"/>
        <v>1</v>
      </c>
      <c r="BT388" s="302" t="str">
        <f t="shared" si="449"/>
        <v>1</v>
      </c>
      <c r="BU388" s="302" t="str">
        <f t="shared" si="449"/>
        <v>0</v>
      </c>
      <c r="BV388" s="302" t="str">
        <f t="shared" si="449"/>
        <v>0</v>
      </c>
      <c r="BW388" s="303" t="str">
        <f t="shared" si="449"/>
        <v>1</v>
      </c>
      <c r="BX388" s="302" t="str">
        <f t="shared" si="449"/>
        <v>0</v>
      </c>
      <c r="BY388" s="302" t="str">
        <f t="shared" si="449"/>
        <v>0</v>
      </c>
      <c r="BZ388" s="302" t="str">
        <f t="shared" si="449"/>
        <v>1</v>
      </c>
      <c r="CA388" s="303" t="str">
        <f t="shared" si="449"/>
        <v>1</v>
      </c>
      <c r="CB388" s="164" t="str">
        <f t="shared" si="450"/>
        <v>0</v>
      </c>
      <c r="CC388" s="289" t="str">
        <f t="shared" si="450"/>
        <v>1</v>
      </c>
      <c r="CD388" s="340" t="str">
        <f t="shared" si="450"/>
        <v>0</v>
      </c>
      <c r="CE388" s="341" t="str">
        <f t="shared" si="450"/>
        <v>0</v>
      </c>
      <c r="CF388" s="340" t="str">
        <f t="shared" si="450"/>
        <v>0</v>
      </c>
      <c r="CG388" s="340" t="str">
        <f t="shared" si="450"/>
        <v>0</v>
      </c>
      <c r="CH388" s="340" t="str">
        <f t="shared" si="450"/>
        <v>0</v>
      </c>
      <c r="CI388" s="341" t="str">
        <f t="shared" si="450"/>
        <v>0</v>
      </c>
      <c r="CL388" s="32" t="str">
        <f t="shared" si="418"/>
        <v>9C1B</v>
      </c>
      <c r="CM388" s="285">
        <f t="shared" si="451"/>
        <v>798</v>
      </c>
      <c r="CN388" s="285">
        <f t="shared" si="452"/>
        <v>808</v>
      </c>
      <c r="CO388" s="142">
        <f t="shared" si="453"/>
        <v>55</v>
      </c>
      <c r="CP388" s="142">
        <f t="shared" si="454"/>
        <v>12.777777777777779</v>
      </c>
      <c r="CQ388" s="154">
        <f t="shared" si="419"/>
        <v>6</v>
      </c>
      <c r="CS388" s="170">
        <f t="shared" si="455"/>
        <v>9</v>
      </c>
      <c r="CT388" s="23">
        <f t="shared" si="456"/>
        <v>12</v>
      </c>
      <c r="CU388" s="171">
        <f t="shared" si="457"/>
        <v>1</v>
      </c>
      <c r="CV388" s="23">
        <f t="shared" si="458"/>
        <v>11</v>
      </c>
      <c r="CW388" s="172">
        <f t="shared" si="459"/>
        <v>0</v>
      </c>
      <c r="CX388" s="24">
        <f t="shared" si="460"/>
        <v>12</v>
      </c>
      <c r="CY388" s="267">
        <f t="shared" si="461"/>
        <v>1</v>
      </c>
      <c r="CZ388" s="268">
        <f t="shared" si="462"/>
        <v>14</v>
      </c>
      <c r="DA388" s="267">
        <f t="shared" si="463"/>
        <v>0</v>
      </c>
      <c r="DB388" s="268">
        <f t="shared" si="464"/>
        <v>3</v>
      </c>
      <c r="DC388" s="173">
        <f t="shared" si="465"/>
        <v>10</v>
      </c>
      <c r="DD388" s="26">
        <f t="shared" si="466"/>
        <v>10</v>
      </c>
      <c r="DE388" s="173">
        <f t="shared" si="467"/>
        <v>0</v>
      </c>
      <c r="DF388" s="26">
        <f t="shared" si="468"/>
        <v>5</v>
      </c>
      <c r="DG388" s="326">
        <f t="shared" si="469"/>
        <v>9</v>
      </c>
      <c r="DH388" s="327">
        <f t="shared" si="470"/>
        <v>3</v>
      </c>
      <c r="DI388" s="172">
        <f t="shared" si="471"/>
        <v>4</v>
      </c>
      <c r="DJ388" s="24">
        <f t="shared" si="472"/>
        <v>0</v>
      </c>
      <c r="DK388" s="172"/>
      <c r="DL388" s="19">
        <f t="shared" si="473"/>
        <v>156</v>
      </c>
      <c r="DM388" s="19">
        <f t="shared" si="474"/>
        <v>27</v>
      </c>
      <c r="DN388" s="174">
        <f t="shared" si="475"/>
        <v>12</v>
      </c>
      <c r="DO388" s="278">
        <f t="shared" si="476"/>
        <v>30</v>
      </c>
      <c r="DP388" s="278">
        <f t="shared" si="477"/>
        <v>3</v>
      </c>
      <c r="DQ388" s="20">
        <f t="shared" si="478"/>
        <v>170</v>
      </c>
      <c r="DR388" s="20">
        <f t="shared" si="479"/>
        <v>5</v>
      </c>
      <c r="DS388" s="337">
        <f t="shared" si="480"/>
        <v>147</v>
      </c>
      <c r="DT388" s="174">
        <f t="shared" si="481"/>
        <v>64</v>
      </c>
      <c r="DU388" s="172">
        <f t="shared" si="482"/>
        <v>147</v>
      </c>
    </row>
    <row r="389" spans="1:125">
      <c r="A389" s="408" t="s">
        <v>1032</v>
      </c>
      <c r="B389" s="408" t="s">
        <v>1033</v>
      </c>
      <c r="C389" s="154">
        <f t="shared" si="429"/>
        <v>17</v>
      </c>
      <c r="D389" s="167">
        <f t="shared" si="430"/>
        <v>68</v>
      </c>
      <c r="E389" s="166" t="str">
        <f t="shared" si="431"/>
        <v>9C</v>
      </c>
      <c r="F389" s="367" t="str">
        <f t="shared" si="432"/>
        <v>1B</v>
      </c>
      <c r="G389" s="367" t="str">
        <f t="shared" si="433"/>
        <v>00</v>
      </c>
      <c r="H389" s="367" t="str">
        <f t="shared" si="434"/>
        <v>1E</v>
      </c>
      <c r="I389" s="367" t="str">
        <f t="shared" si="435"/>
        <v>03</v>
      </c>
      <c r="J389" s="367" t="str">
        <f t="shared" si="436"/>
        <v>A9</v>
      </c>
      <c r="K389" s="367" t="str">
        <f t="shared" si="437"/>
        <v>05</v>
      </c>
      <c r="L389" s="367" t="str">
        <f t="shared" si="438"/>
        <v>86</v>
      </c>
      <c r="M389" s="367" t="str">
        <f t="shared" si="439"/>
        <v>4</v>
      </c>
      <c r="N389" s="367" t="str">
        <f t="shared" si="440"/>
        <v/>
      </c>
      <c r="O389" s="156" t="str">
        <f t="shared" si="441"/>
        <v/>
      </c>
      <c r="P389" s="157" t="str">
        <f t="shared" si="442"/>
        <v>1</v>
      </c>
      <c r="Q389" s="158" t="str">
        <f t="shared" si="442"/>
        <v>0</v>
      </c>
      <c r="R389" s="158" t="str">
        <f t="shared" si="442"/>
        <v>0</v>
      </c>
      <c r="S389" s="159" t="str">
        <f t="shared" si="442"/>
        <v>1</v>
      </c>
      <c r="T389" s="158" t="str">
        <f t="shared" si="442"/>
        <v>1</v>
      </c>
      <c r="U389" s="158" t="str">
        <f t="shared" si="442"/>
        <v>1</v>
      </c>
      <c r="V389" s="158" t="str">
        <f t="shared" si="442"/>
        <v>0</v>
      </c>
      <c r="W389" s="159" t="str">
        <f t="shared" si="442"/>
        <v>0</v>
      </c>
      <c r="X389" s="158" t="str">
        <f t="shared" si="443"/>
        <v>0</v>
      </c>
      <c r="Y389" s="158" t="str">
        <f t="shared" si="443"/>
        <v>0</v>
      </c>
      <c r="Z389" s="158" t="str">
        <f t="shared" si="443"/>
        <v>0</v>
      </c>
      <c r="AA389" s="159" t="str">
        <f t="shared" si="443"/>
        <v>1</v>
      </c>
      <c r="AB389" s="161" t="str">
        <f t="shared" si="443"/>
        <v>1</v>
      </c>
      <c r="AC389" s="161" t="str">
        <f t="shared" si="443"/>
        <v>0</v>
      </c>
      <c r="AD389" s="158" t="str">
        <f t="shared" si="443"/>
        <v>1</v>
      </c>
      <c r="AE389" s="159" t="str">
        <f t="shared" si="443"/>
        <v>1</v>
      </c>
      <c r="AF389" s="367" t="str">
        <f t="shared" si="444"/>
        <v>0</v>
      </c>
      <c r="AG389" s="162" t="str">
        <f t="shared" si="444"/>
        <v>0</v>
      </c>
      <c r="AH389" s="163" t="str">
        <f t="shared" si="444"/>
        <v>0</v>
      </c>
      <c r="AI389" s="165" t="str">
        <f t="shared" si="444"/>
        <v>0</v>
      </c>
      <c r="AJ389" s="164" t="str">
        <f t="shared" si="444"/>
        <v>0</v>
      </c>
      <c r="AK389" s="164" t="str">
        <f t="shared" si="444"/>
        <v>0</v>
      </c>
      <c r="AL389" s="289" t="str">
        <f t="shared" si="444"/>
        <v>0</v>
      </c>
      <c r="AM389" s="165" t="str">
        <f t="shared" si="444"/>
        <v>0</v>
      </c>
      <c r="AN389" s="230" t="str">
        <f t="shared" si="445"/>
        <v>0</v>
      </c>
      <c r="AO389" s="230" t="str">
        <f t="shared" si="445"/>
        <v>0</v>
      </c>
      <c r="AP389" s="230" t="str">
        <f t="shared" si="445"/>
        <v>0</v>
      </c>
      <c r="AQ389" s="231" t="str">
        <f t="shared" si="445"/>
        <v>1</v>
      </c>
      <c r="AR389" s="230" t="str">
        <f t="shared" si="445"/>
        <v>1</v>
      </c>
      <c r="AS389" s="230" t="str">
        <f t="shared" si="445"/>
        <v>1</v>
      </c>
      <c r="AT389" s="230" t="str">
        <f t="shared" si="445"/>
        <v>1</v>
      </c>
      <c r="AU389" s="231" t="str">
        <f t="shared" si="445"/>
        <v>0</v>
      </c>
      <c r="AV389" s="230" t="str">
        <f t="shared" si="446"/>
        <v>0</v>
      </c>
      <c r="AW389" s="232" t="str">
        <f t="shared" si="446"/>
        <v>0</v>
      </c>
      <c r="AX389" s="232" t="str">
        <f t="shared" si="446"/>
        <v>0</v>
      </c>
      <c r="AY389" s="233" t="str">
        <f t="shared" si="446"/>
        <v>0</v>
      </c>
      <c r="AZ389" s="232" t="str">
        <f t="shared" si="446"/>
        <v>0</v>
      </c>
      <c r="BA389" s="232" t="str">
        <f t="shared" si="446"/>
        <v>0</v>
      </c>
      <c r="BB389" s="232" t="str">
        <f t="shared" si="446"/>
        <v>1</v>
      </c>
      <c r="BC389" s="233" t="str">
        <f t="shared" si="446"/>
        <v>1</v>
      </c>
      <c r="BD389" s="168" t="str">
        <f t="shared" si="447"/>
        <v>1</v>
      </c>
      <c r="BE389" s="168" t="str">
        <f t="shared" si="447"/>
        <v>0</v>
      </c>
      <c r="BF389" s="168" t="str">
        <f t="shared" si="447"/>
        <v>1</v>
      </c>
      <c r="BG389" s="169" t="str">
        <f t="shared" si="447"/>
        <v>0</v>
      </c>
      <c r="BH389" s="168" t="str">
        <f t="shared" si="447"/>
        <v>1</v>
      </c>
      <c r="BI389" s="168" t="str">
        <f t="shared" si="447"/>
        <v>0</v>
      </c>
      <c r="BJ389" s="168" t="str">
        <f t="shared" si="447"/>
        <v>0</v>
      </c>
      <c r="BK389" s="169" t="str">
        <f t="shared" si="447"/>
        <v>1</v>
      </c>
      <c r="BL389" s="168" t="str">
        <f t="shared" si="448"/>
        <v>0</v>
      </c>
      <c r="BM389" s="168" t="str">
        <f t="shared" si="448"/>
        <v>0</v>
      </c>
      <c r="BN389" s="168" t="str">
        <f t="shared" si="448"/>
        <v>0</v>
      </c>
      <c r="BO389" s="169" t="str">
        <f t="shared" si="448"/>
        <v>0</v>
      </c>
      <c r="BP389" s="168" t="str">
        <f t="shared" si="448"/>
        <v>0</v>
      </c>
      <c r="BQ389" s="168" t="str">
        <f t="shared" si="448"/>
        <v>1</v>
      </c>
      <c r="BR389" s="168" t="str">
        <f t="shared" si="448"/>
        <v>0</v>
      </c>
      <c r="BS389" s="169" t="str">
        <f t="shared" si="448"/>
        <v>1</v>
      </c>
      <c r="BT389" s="302" t="str">
        <f t="shared" si="449"/>
        <v>1</v>
      </c>
      <c r="BU389" s="302" t="str">
        <f t="shared" si="449"/>
        <v>0</v>
      </c>
      <c r="BV389" s="302" t="str">
        <f t="shared" si="449"/>
        <v>0</v>
      </c>
      <c r="BW389" s="303" t="str">
        <f t="shared" si="449"/>
        <v>0</v>
      </c>
      <c r="BX389" s="302" t="str">
        <f t="shared" si="449"/>
        <v>0</v>
      </c>
      <c r="BY389" s="302" t="str">
        <f t="shared" si="449"/>
        <v>1</v>
      </c>
      <c r="BZ389" s="302" t="str">
        <f t="shared" si="449"/>
        <v>1</v>
      </c>
      <c r="CA389" s="303" t="str">
        <f t="shared" si="449"/>
        <v>0</v>
      </c>
      <c r="CB389" s="164" t="str">
        <f t="shared" si="450"/>
        <v>0</v>
      </c>
      <c r="CC389" s="289" t="str">
        <f t="shared" si="450"/>
        <v>1</v>
      </c>
      <c r="CD389" s="340" t="str">
        <f t="shared" si="450"/>
        <v>0</v>
      </c>
      <c r="CE389" s="341" t="str">
        <f t="shared" si="450"/>
        <v>0</v>
      </c>
      <c r="CF389" s="340" t="str">
        <f t="shared" si="450"/>
        <v>0</v>
      </c>
      <c r="CG389" s="340" t="str">
        <f t="shared" si="450"/>
        <v>0</v>
      </c>
      <c r="CH389" s="340" t="str">
        <f t="shared" si="450"/>
        <v>0</v>
      </c>
      <c r="CI389" s="341" t="str">
        <f t="shared" si="450"/>
        <v>0</v>
      </c>
      <c r="CL389" s="32" t="str">
        <f t="shared" si="418"/>
        <v>9C1B</v>
      </c>
      <c r="CM389" s="285">
        <f t="shared" si="451"/>
        <v>798</v>
      </c>
      <c r="CN389" s="285">
        <f t="shared" si="452"/>
        <v>808</v>
      </c>
      <c r="CO389" s="142">
        <f t="shared" si="453"/>
        <v>54.9</v>
      </c>
      <c r="CP389" s="142">
        <f t="shared" si="454"/>
        <v>12.722222222222221</v>
      </c>
      <c r="CQ389" s="154">
        <f t="shared" si="419"/>
        <v>0</v>
      </c>
      <c r="CS389" s="170">
        <f t="shared" si="455"/>
        <v>9</v>
      </c>
      <c r="CT389" s="23">
        <f t="shared" si="456"/>
        <v>12</v>
      </c>
      <c r="CU389" s="171">
        <f t="shared" si="457"/>
        <v>1</v>
      </c>
      <c r="CV389" s="23">
        <f t="shared" si="458"/>
        <v>11</v>
      </c>
      <c r="CW389" s="172">
        <f t="shared" si="459"/>
        <v>0</v>
      </c>
      <c r="CX389" s="24">
        <f t="shared" si="460"/>
        <v>0</v>
      </c>
      <c r="CY389" s="267">
        <f t="shared" si="461"/>
        <v>1</v>
      </c>
      <c r="CZ389" s="268">
        <f t="shared" si="462"/>
        <v>14</v>
      </c>
      <c r="DA389" s="267">
        <f t="shared" si="463"/>
        <v>0</v>
      </c>
      <c r="DB389" s="268">
        <f t="shared" si="464"/>
        <v>3</v>
      </c>
      <c r="DC389" s="173">
        <f t="shared" si="465"/>
        <v>10</v>
      </c>
      <c r="DD389" s="26">
        <f t="shared" si="466"/>
        <v>9</v>
      </c>
      <c r="DE389" s="173">
        <f t="shared" si="467"/>
        <v>0</v>
      </c>
      <c r="DF389" s="26">
        <f t="shared" si="468"/>
        <v>5</v>
      </c>
      <c r="DG389" s="326">
        <f t="shared" si="469"/>
        <v>8</v>
      </c>
      <c r="DH389" s="327">
        <f t="shared" si="470"/>
        <v>6</v>
      </c>
      <c r="DI389" s="172">
        <f t="shared" si="471"/>
        <v>4</v>
      </c>
      <c r="DJ389" s="24">
        <f t="shared" si="472"/>
        <v>0</v>
      </c>
      <c r="DK389" s="172"/>
      <c r="DL389" s="19">
        <f t="shared" si="473"/>
        <v>156</v>
      </c>
      <c r="DM389" s="19">
        <f t="shared" si="474"/>
        <v>27</v>
      </c>
      <c r="DN389" s="174">
        <f t="shared" si="475"/>
        <v>0</v>
      </c>
      <c r="DO389" s="278">
        <f t="shared" si="476"/>
        <v>30</v>
      </c>
      <c r="DP389" s="278">
        <f t="shared" si="477"/>
        <v>3</v>
      </c>
      <c r="DQ389" s="20">
        <f t="shared" si="478"/>
        <v>169</v>
      </c>
      <c r="DR389" s="20">
        <f t="shared" si="479"/>
        <v>5</v>
      </c>
      <c r="DS389" s="337">
        <f t="shared" si="480"/>
        <v>134</v>
      </c>
      <c r="DT389" s="174">
        <f t="shared" si="481"/>
        <v>64</v>
      </c>
      <c r="DU389" s="172">
        <f t="shared" si="482"/>
        <v>134</v>
      </c>
    </row>
    <row r="390" spans="1:125">
      <c r="A390" s="408" t="s">
        <v>1034</v>
      </c>
      <c r="B390" s="408" t="s">
        <v>1035</v>
      </c>
      <c r="C390" s="154">
        <f t="shared" si="429"/>
        <v>17</v>
      </c>
      <c r="D390" s="167">
        <f t="shared" si="430"/>
        <v>68</v>
      </c>
      <c r="E390" s="166" t="str">
        <f t="shared" si="431"/>
        <v>9C</v>
      </c>
      <c r="F390" s="367" t="str">
        <f t="shared" si="432"/>
        <v>1B</v>
      </c>
      <c r="G390" s="367" t="str">
        <f t="shared" si="433"/>
        <v>02</v>
      </c>
      <c r="H390" s="367" t="str">
        <f t="shared" si="434"/>
        <v>1E</v>
      </c>
      <c r="I390" s="367" t="str">
        <f t="shared" si="435"/>
        <v>03</v>
      </c>
      <c r="J390" s="367" t="str">
        <f t="shared" si="436"/>
        <v>A9</v>
      </c>
      <c r="K390" s="367" t="str">
        <f t="shared" si="437"/>
        <v>05</v>
      </c>
      <c r="L390" s="367" t="str">
        <f t="shared" si="438"/>
        <v>88</v>
      </c>
      <c r="M390" s="367" t="str">
        <f t="shared" si="439"/>
        <v>4</v>
      </c>
      <c r="N390" s="367" t="str">
        <f t="shared" si="440"/>
        <v/>
      </c>
      <c r="O390" s="156" t="str">
        <f t="shared" si="441"/>
        <v/>
      </c>
      <c r="P390" s="157" t="str">
        <f t="shared" si="442"/>
        <v>1</v>
      </c>
      <c r="Q390" s="158" t="str">
        <f t="shared" si="442"/>
        <v>0</v>
      </c>
      <c r="R390" s="158" t="str">
        <f t="shared" si="442"/>
        <v>0</v>
      </c>
      <c r="S390" s="159" t="str">
        <f t="shared" si="442"/>
        <v>1</v>
      </c>
      <c r="T390" s="158" t="str">
        <f t="shared" si="442"/>
        <v>1</v>
      </c>
      <c r="U390" s="158" t="str">
        <f t="shared" si="442"/>
        <v>1</v>
      </c>
      <c r="V390" s="158" t="str">
        <f t="shared" si="442"/>
        <v>0</v>
      </c>
      <c r="W390" s="159" t="str">
        <f t="shared" si="442"/>
        <v>0</v>
      </c>
      <c r="X390" s="158" t="str">
        <f t="shared" si="443"/>
        <v>0</v>
      </c>
      <c r="Y390" s="158" t="str">
        <f t="shared" si="443"/>
        <v>0</v>
      </c>
      <c r="Z390" s="158" t="str">
        <f t="shared" si="443"/>
        <v>0</v>
      </c>
      <c r="AA390" s="159" t="str">
        <f t="shared" si="443"/>
        <v>1</v>
      </c>
      <c r="AB390" s="161" t="str">
        <f t="shared" si="443"/>
        <v>1</v>
      </c>
      <c r="AC390" s="161" t="str">
        <f t="shared" si="443"/>
        <v>0</v>
      </c>
      <c r="AD390" s="158" t="str">
        <f t="shared" si="443"/>
        <v>1</v>
      </c>
      <c r="AE390" s="159" t="str">
        <f t="shared" si="443"/>
        <v>1</v>
      </c>
      <c r="AF390" s="367" t="str">
        <f t="shared" si="444"/>
        <v>0</v>
      </c>
      <c r="AG390" s="162" t="str">
        <f t="shared" si="444"/>
        <v>0</v>
      </c>
      <c r="AH390" s="163" t="str">
        <f t="shared" si="444"/>
        <v>0</v>
      </c>
      <c r="AI390" s="165" t="str">
        <f t="shared" si="444"/>
        <v>0</v>
      </c>
      <c r="AJ390" s="164" t="str">
        <f t="shared" si="444"/>
        <v>0</v>
      </c>
      <c r="AK390" s="164" t="str">
        <f t="shared" si="444"/>
        <v>0</v>
      </c>
      <c r="AL390" s="289" t="str">
        <f t="shared" si="444"/>
        <v>1</v>
      </c>
      <c r="AM390" s="165" t="str">
        <f t="shared" si="444"/>
        <v>0</v>
      </c>
      <c r="AN390" s="230" t="str">
        <f t="shared" si="445"/>
        <v>0</v>
      </c>
      <c r="AO390" s="230" t="str">
        <f t="shared" si="445"/>
        <v>0</v>
      </c>
      <c r="AP390" s="230" t="str">
        <f t="shared" si="445"/>
        <v>0</v>
      </c>
      <c r="AQ390" s="231" t="str">
        <f t="shared" si="445"/>
        <v>1</v>
      </c>
      <c r="AR390" s="230" t="str">
        <f t="shared" si="445"/>
        <v>1</v>
      </c>
      <c r="AS390" s="230" t="str">
        <f t="shared" si="445"/>
        <v>1</v>
      </c>
      <c r="AT390" s="230" t="str">
        <f t="shared" si="445"/>
        <v>1</v>
      </c>
      <c r="AU390" s="231" t="str">
        <f t="shared" si="445"/>
        <v>0</v>
      </c>
      <c r="AV390" s="230" t="str">
        <f t="shared" si="446"/>
        <v>0</v>
      </c>
      <c r="AW390" s="232" t="str">
        <f t="shared" si="446"/>
        <v>0</v>
      </c>
      <c r="AX390" s="232" t="str">
        <f t="shared" si="446"/>
        <v>0</v>
      </c>
      <c r="AY390" s="233" t="str">
        <f t="shared" si="446"/>
        <v>0</v>
      </c>
      <c r="AZ390" s="232" t="str">
        <f t="shared" si="446"/>
        <v>0</v>
      </c>
      <c r="BA390" s="232" t="str">
        <f t="shared" si="446"/>
        <v>0</v>
      </c>
      <c r="BB390" s="232" t="str">
        <f t="shared" si="446"/>
        <v>1</v>
      </c>
      <c r="BC390" s="233" t="str">
        <f t="shared" si="446"/>
        <v>1</v>
      </c>
      <c r="BD390" s="168" t="str">
        <f t="shared" si="447"/>
        <v>1</v>
      </c>
      <c r="BE390" s="168" t="str">
        <f t="shared" si="447"/>
        <v>0</v>
      </c>
      <c r="BF390" s="168" t="str">
        <f t="shared" si="447"/>
        <v>1</v>
      </c>
      <c r="BG390" s="169" t="str">
        <f t="shared" si="447"/>
        <v>0</v>
      </c>
      <c r="BH390" s="168" t="str">
        <f t="shared" si="447"/>
        <v>1</v>
      </c>
      <c r="BI390" s="168" t="str">
        <f t="shared" si="447"/>
        <v>0</v>
      </c>
      <c r="BJ390" s="168" t="str">
        <f t="shared" si="447"/>
        <v>0</v>
      </c>
      <c r="BK390" s="169" t="str">
        <f t="shared" si="447"/>
        <v>1</v>
      </c>
      <c r="BL390" s="168" t="str">
        <f t="shared" si="448"/>
        <v>0</v>
      </c>
      <c r="BM390" s="168" t="str">
        <f t="shared" si="448"/>
        <v>0</v>
      </c>
      <c r="BN390" s="168" t="str">
        <f t="shared" si="448"/>
        <v>0</v>
      </c>
      <c r="BO390" s="169" t="str">
        <f t="shared" si="448"/>
        <v>0</v>
      </c>
      <c r="BP390" s="168" t="str">
        <f t="shared" si="448"/>
        <v>0</v>
      </c>
      <c r="BQ390" s="168" t="str">
        <f t="shared" si="448"/>
        <v>1</v>
      </c>
      <c r="BR390" s="168" t="str">
        <f t="shared" si="448"/>
        <v>0</v>
      </c>
      <c r="BS390" s="169" t="str">
        <f t="shared" si="448"/>
        <v>1</v>
      </c>
      <c r="BT390" s="302" t="str">
        <f t="shared" si="449"/>
        <v>1</v>
      </c>
      <c r="BU390" s="302" t="str">
        <f t="shared" si="449"/>
        <v>0</v>
      </c>
      <c r="BV390" s="302" t="str">
        <f t="shared" si="449"/>
        <v>0</v>
      </c>
      <c r="BW390" s="303" t="str">
        <f t="shared" si="449"/>
        <v>0</v>
      </c>
      <c r="BX390" s="302" t="str">
        <f t="shared" si="449"/>
        <v>1</v>
      </c>
      <c r="BY390" s="302" t="str">
        <f t="shared" si="449"/>
        <v>0</v>
      </c>
      <c r="BZ390" s="302" t="str">
        <f t="shared" si="449"/>
        <v>0</v>
      </c>
      <c r="CA390" s="303" t="str">
        <f t="shared" si="449"/>
        <v>0</v>
      </c>
      <c r="CB390" s="164" t="str">
        <f t="shared" si="450"/>
        <v>0</v>
      </c>
      <c r="CC390" s="289" t="str">
        <f t="shared" si="450"/>
        <v>1</v>
      </c>
      <c r="CD390" s="340" t="str">
        <f t="shared" si="450"/>
        <v>0</v>
      </c>
      <c r="CE390" s="341" t="str">
        <f t="shared" si="450"/>
        <v>0</v>
      </c>
      <c r="CF390" s="340" t="str">
        <f t="shared" si="450"/>
        <v>0</v>
      </c>
      <c r="CG390" s="340" t="str">
        <f t="shared" si="450"/>
        <v>0</v>
      </c>
      <c r="CH390" s="340" t="str">
        <f t="shared" si="450"/>
        <v>0</v>
      </c>
      <c r="CI390" s="341" t="str">
        <f t="shared" si="450"/>
        <v>0</v>
      </c>
      <c r="CL390" s="32" t="str">
        <f t="shared" si="418"/>
        <v>9C1B</v>
      </c>
      <c r="CM390" s="285">
        <f t="shared" si="451"/>
        <v>798</v>
      </c>
      <c r="CN390" s="285">
        <f t="shared" si="452"/>
        <v>808</v>
      </c>
      <c r="CO390" s="142">
        <f t="shared" si="453"/>
        <v>54.9</v>
      </c>
      <c r="CP390" s="142">
        <f t="shared" si="454"/>
        <v>12.722222222222221</v>
      </c>
      <c r="CQ390" s="154">
        <f t="shared" si="419"/>
        <v>1</v>
      </c>
      <c r="CS390" s="170">
        <f t="shared" si="455"/>
        <v>9</v>
      </c>
      <c r="CT390" s="23">
        <f t="shared" si="456"/>
        <v>12</v>
      </c>
      <c r="CU390" s="171">
        <f t="shared" si="457"/>
        <v>1</v>
      </c>
      <c r="CV390" s="23">
        <f t="shared" si="458"/>
        <v>11</v>
      </c>
      <c r="CW390" s="172">
        <f t="shared" si="459"/>
        <v>0</v>
      </c>
      <c r="CX390" s="24">
        <f t="shared" si="460"/>
        <v>2</v>
      </c>
      <c r="CY390" s="267">
        <f t="shared" si="461"/>
        <v>1</v>
      </c>
      <c r="CZ390" s="268">
        <f t="shared" si="462"/>
        <v>14</v>
      </c>
      <c r="DA390" s="267">
        <f t="shared" si="463"/>
        <v>0</v>
      </c>
      <c r="DB390" s="268">
        <f t="shared" si="464"/>
        <v>3</v>
      </c>
      <c r="DC390" s="173">
        <f t="shared" si="465"/>
        <v>10</v>
      </c>
      <c r="DD390" s="26">
        <f t="shared" si="466"/>
        <v>9</v>
      </c>
      <c r="DE390" s="173">
        <f t="shared" si="467"/>
        <v>0</v>
      </c>
      <c r="DF390" s="26">
        <f t="shared" si="468"/>
        <v>5</v>
      </c>
      <c r="DG390" s="326">
        <f t="shared" si="469"/>
        <v>8</v>
      </c>
      <c r="DH390" s="327">
        <f t="shared" si="470"/>
        <v>8</v>
      </c>
      <c r="DI390" s="172">
        <f t="shared" si="471"/>
        <v>4</v>
      </c>
      <c r="DJ390" s="24">
        <f t="shared" si="472"/>
        <v>0</v>
      </c>
      <c r="DK390" s="172"/>
      <c r="DL390" s="19">
        <f t="shared" si="473"/>
        <v>156</v>
      </c>
      <c r="DM390" s="19">
        <f t="shared" si="474"/>
        <v>27</v>
      </c>
      <c r="DN390" s="174">
        <f t="shared" si="475"/>
        <v>2</v>
      </c>
      <c r="DO390" s="278">
        <f t="shared" si="476"/>
        <v>30</v>
      </c>
      <c r="DP390" s="278">
        <f t="shared" si="477"/>
        <v>3</v>
      </c>
      <c r="DQ390" s="20">
        <f t="shared" si="478"/>
        <v>169</v>
      </c>
      <c r="DR390" s="20">
        <f t="shared" si="479"/>
        <v>5</v>
      </c>
      <c r="DS390" s="337">
        <f t="shared" si="480"/>
        <v>136</v>
      </c>
      <c r="DT390" s="174">
        <f t="shared" si="481"/>
        <v>64</v>
      </c>
      <c r="DU390" s="172">
        <f t="shared" si="482"/>
        <v>136</v>
      </c>
    </row>
    <row r="391" spans="1:125">
      <c r="A391" s="408" t="s">
        <v>1036</v>
      </c>
      <c r="B391" s="408" t="s">
        <v>1037</v>
      </c>
      <c r="C391" s="154">
        <f t="shared" si="429"/>
        <v>17</v>
      </c>
      <c r="D391" s="167">
        <f t="shared" si="430"/>
        <v>68</v>
      </c>
      <c r="E391" s="166" t="str">
        <f t="shared" si="431"/>
        <v>9C</v>
      </c>
      <c r="F391" s="367" t="str">
        <f t="shared" si="432"/>
        <v>1B</v>
      </c>
      <c r="G391" s="367" t="str">
        <f t="shared" si="433"/>
        <v>0A</v>
      </c>
      <c r="H391" s="367" t="str">
        <f t="shared" si="434"/>
        <v>1E</v>
      </c>
      <c r="I391" s="367" t="str">
        <f t="shared" si="435"/>
        <v>03</v>
      </c>
      <c r="J391" s="367" t="str">
        <f t="shared" si="436"/>
        <v>A8</v>
      </c>
      <c r="K391" s="367" t="str">
        <f t="shared" si="437"/>
        <v>05</v>
      </c>
      <c r="L391" s="367" t="str">
        <f t="shared" si="438"/>
        <v>8F</v>
      </c>
      <c r="M391" s="367" t="str">
        <f t="shared" si="439"/>
        <v>4</v>
      </c>
      <c r="N391" s="367" t="str">
        <f t="shared" si="440"/>
        <v/>
      </c>
      <c r="O391" s="156" t="str">
        <f t="shared" si="441"/>
        <v/>
      </c>
      <c r="P391" s="157" t="str">
        <f t="shared" si="442"/>
        <v>1</v>
      </c>
      <c r="Q391" s="158" t="str">
        <f t="shared" si="442"/>
        <v>0</v>
      </c>
      <c r="R391" s="158" t="str">
        <f t="shared" si="442"/>
        <v>0</v>
      </c>
      <c r="S391" s="159" t="str">
        <f t="shared" si="442"/>
        <v>1</v>
      </c>
      <c r="T391" s="158" t="str">
        <f t="shared" si="442"/>
        <v>1</v>
      </c>
      <c r="U391" s="158" t="str">
        <f t="shared" si="442"/>
        <v>1</v>
      </c>
      <c r="V391" s="158" t="str">
        <f t="shared" si="442"/>
        <v>0</v>
      </c>
      <c r="W391" s="159" t="str">
        <f t="shared" si="442"/>
        <v>0</v>
      </c>
      <c r="X391" s="158" t="str">
        <f t="shared" si="443"/>
        <v>0</v>
      </c>
      <c r="Y391" s="158" t="str">
        <f t="shared" si="443"/>
        <v>0</v>
      </c>
      <c r="Z391" s="158" t="str">
        <f t="shared" si="443"/>
        <v>0</v>
      </c>
      <c r="AA391" s="159" t="str">
        <f t="shared" si="443"/>
        <v>1</v>
      </c>
      <c r="AB391" s="161" t="str">
        <f t="shared" si="443"/>
        <v>1</v>
      </c>
      <c r="AC391" s="161" t="str">
        <f t="shared" si="443"/>
        <v>0</v>
      </c>
      <c r="AD391" s="158" t="str">
        <f t="shared" si="443"/>
        <v>1</v>
      </c>
      <c r="AE391" s="159" t="str">
        <f t="shared" si="443"/>
        <v>1</v>
      </c>
      <c r="AF391" s="367" t="str">
        <f t="shared" si="444"/>
        <v>0</v>
      </c>
      <c r="AG391" s="162" t="str">
        <f t="shared" si="444"/>
        <v>0</v>
      </c>
      <c r="AH391" s="163" t="str">
        <f t="shared" si="444"/>
        <v>0</v>
      </c>
      <c r="AI391" s="165" t="str">
        <f t="shared" si="444"/>
        <v>0</v>
      </c>
      <c r="AJ391" s="164" t="str">
        <f t="shared" si="444"/>
        <v>1</v>
      </c>
      <c r="AK391" s="164" t="str">
        <f t="shared" si="444"/>
        <v>0</v>
      </c>
      <c r="AL391" s="289" t="str">
        <f t="shared" si="444"/>
        <v>1</v>
      </c>
      <c r="AM391" s="165" t="str">
        <f t="shared" si="444"/>
        <v>0</v>
      </c>
      <c r="AN391" s="230" t="str">
        <f t="shared" si="445"/>
        <v>0</v>
      </c>
      <c r="AO391" s="230" t="str">
        <f t="shared" si="445"/>
        <v>0</v>
      </c>
      <c r="AP391" s="230" t="str">
        <f t="shared" si="445"/>
        <v>0</v>
      </c>
      <c r="AQ391" s="231" t="str">
        <f t="shared" si="445"/>
        <v>1</v>
      </c>
      <c r="AR391" s="230" t="str">
        <f t="shared" si="445"/>
        <v>1</v>
      </c>
      <c r="AS391" s="230" t="str">
        <f t="shared" si="445"/>
        <v>1</v>
      </c>
      <c r="AT391" s="230" t="str">
        <f t="shared" si="445"/>
        <v>1</v>
      </c>
      <c r="AU391" s="231" t="str">
        <f t="shared" si="445"/>
        <v>0</v>
      </c>
      <c r="AV391" s="230" t="str">
        <f t="shared" si="446"/>
        <v>0</v>
      </c>
      <c r="AW391" s="232" t="str">
        <f t="shared" si="446"/>
        <v>0</v>
      </c>
      <c r="AX391" s="232" t="str">
        <f t="shared" si="446"/>
        <v>0</v>
      </c>
      <c r="AY391" s="233" t="str">
        <f t="shared" si="446"/>
        <v>0</v>
      </c>
      <c r="AZ391" s="232" t="str">
        <f t="shared" si="446"/>
        <v>0</v>
      </c>
      <c r="BA391" s="232" t="str">
        <f t="shared" si="446"/>
        <v>0</v>
      </c>
      <c r="BB391" s="232" t="str">
        <f t="shared" si="446"/>
        <v>1</v>
      </c>
      <c r="BC391" s="233" t="str">
        <f t="shared" si="446"/>
        <v>1</v>
      </c>
      <c r="BD391" s="168" t="str">
        <f t="shared" si="447"/>
        <v>1</v>
      </c>
      <c r="BE391" s="168" t="str">
        <f t="shared" si="447"/>
        <v>0</v>
      </c>
      <c r="BF391" s="168" t="str">
        <f t="shared" si="447"/>
        <v>1</v>
      </c>
      <c r="BG391" s="169" t="str">
        <f t="shared" si="447"/>
        <v>0</v>
      </c>
      <c r="BH391" s="168" t="str">
        <f t="shared" si="447"/>
        <v>1</v>
      </c>
      <c r="BI391" s="168" t="str">
        <f t="shared" si="447"/>
        <v>0</v>
      </c>
      <c r="BJ391" s="168" t="str">
        <f t="shared" si="447"/>
        <v>0</v>
      </c>
      <c r="BK391" s="169" t="str">
        <f t="shared" si="447"/>
        <v>0</v>
      </c>
      <c r="BL391" s="168" t="str">
        <f t="shared" si="448"/>
        <v>0</v>
      </c>
      <c r="BM391" s="168" t="str">
        <f t="shared" si="448"/>
        <v>0</v>
      </c>
      <c r="BN391" s="168" t="str">
        <f t="shared" si="448"/>
        <v>0</v>
      </c>
      <c r="BO391" s="169" t="str">
        <f t="shared" si="448"/>
        <v>0</v>
      </c>
      <c r="BP391" s="168" t="str">
        <f t="shared" si="448"/>
        <v>0</v>
      </c>
      <c r="BQ391" s="168" t="str">
        <f t="shared" si="448"/>
        <v>1</v>
      </c>
      <c r="BR391" s="168" t="str">
        <f t="shared" si="448"/>
        <v>0</v>
      </c>
      <c r="BS391" s="169" t="str">
        <f t="shared" si="448"/>
        <v>1</v>
      </c>
      <c r="BT391" s="302" t="str">
        <f t="shared" si="449"/>
        <v>1</v>
      </c>
      <c r="BU391" s="302" t="str">
        <f t="shared" si="449"/>
        <v>0</v>
      </c>
      <c r="BV391" s="302" t="str">
        <f t="shared" si="449"/>
        <v>0</v>
      </c>
      <c r="BW391" s="303" t="str">
        <f t="shared" si="449"/>
        <v>0</v>
      </c>
      <c r="BX391" s="302" t="str">
        <f t="shared" si="449"/>
        <v>1</v>
      </c>
      <c r="BY391" s="302" t="str">
        <f t="shared" si="449"/>
        <v>1</v>
      </c>
      <c r="BZ391" s="302" t="str">
        <f t="shared" si="449"/>
        <v>1</v>
      </c>
      <c r="CA391" s="303" t="str">
        <f t="shared" si="449"/>
        <v>1</v>
      </c>
      <c r="CB391" s="164" t="str">
        <f t="shared" si="450"/>
        <v>0</v>
      </c>
      <c r="CC391" s="289" t="str">
        <f t="shared" si="450"/>
        <v>1</v>
      </c>
      <c r="CD391" s="340" t="str">
        <f t="shared" si="450"/>
        <v>0</v>
      </c>
      <c r="CE391" s="341" t="str">
        <f t="shared" si="450"/>
        <v>0</v>
      </c>
      <c r="CF391" s="340" t="str">
        <f t="shared" si="450"/>
        <v>0</v>
      </c>
      <c r="CG391" s="340" t="str">
        <f t="shared" si="450"/>
        <v>0</v>
      </c>
      <c r="CH391" s="340" t="str">
        <f t="shared" si="450"/>
        <v>0</v>
      </c>
      <c r="CI391" s="341" t="str">
        <f t="shared" si="450"/>
        <v>0</v>
      </c>
      <c r="CL391" s="32" t="str">
        <f t="shared" si="418"/>
        <v>9C1B</v>
      </c>
      <c r="CM391" s="285">
        <f t="shared" si="451"/>
        <v>798</v>
      </c>
      <c r="CN391" s="285">
        <f t="shared" si="452"/>
        <v>808</v>
      </c>
      <c r="CO391" s="142">
        <f t="shared" si="453"/>
        <v>54.8</v>
      </c>
      <c r="CP391" s="142">
        <f t="shared" si="454"/>
        <v>12.666666666666664</v>
      </c>
      <c r="CQ391" s="154">
        <f t="shared" si="419"/>
        <v>5</v>
      </c>
      <c r="CS391" s="170">
        <f t="shared" si="455"/>
        <v>9</v>
      </c>
      <c r="CT391" s="23">
        <f t="shared" si="456"/>
        <v>12</v>
      </c>
      <c r="CU391" s="171">
        <f t="shared" si="457"/>
        <v>1</v>
      </c>
      <c r="CV391" s="23">
        <f t="shared" si="458"/>
        <v>11</v>
      </c>
      <c r="CW391" s="172">
        <f t="shared" si="459"/>
        <v>0</v>
      </c>
      <c r="CX391" s="24">
        <f t="shared" si="460"/>
        <v>10</v>
      </c>
      <c r="CY391" s="267">
        <f t="shared" si="461"/>
        <v>1</v>
      </c>
      <c r="CZ391" s="268">
        <f t="shared" si="462"/>
        <v>14</v>
      </c>
      <c r="DA391" s="267">
        <f t="shared" si="463"/>
        <v>0</v>
      </c>
      <c r="DB391" s="268">
        <f t="shared" si="464"/>
        <v>3</v>
      </c>
      <c r="DC391" s="173">
        <f t="shared" si="465"/>
        <v>10</v>
      </c>
      <c r="DD391" s="26">
        <f t="shared" si="466"/>
        <v>8</v>
      </c>
      <c r="DE391" s="173">
        <f t="shared" si="467"/>
        <v>0</v>
      </c>
      <c r="DF391" s="26">
        <f t="shared" si="468"/>
        <v>5</v>
      </c>
      <c r="DG391" s="326">
        <f t="shared" si="469"/>
        <v>8</v>
      </c>
      <c r="DH391" s="327">
        <f t="shared" si="470"/>
        <v>15</v>
      </c>
      <c r="DI391" s="172">
        <f t="shared" si="471"/>
        <v>4</v>
      </c>
      <c r="DJ391" s="24">
        <f t="shared" si="472"/>
        <v>0</v>
      </c>
      <c r="DK391" s="172"/>
      <c r="DL391" s="19">
        <f t="shared" si="473"/>
        <v>156</v>
      </c>
      <c r="DM391" s="19">
        <f t="shared" si="474"/>
        <v>27</v>
      </c>
      <c r="DN391" s="174">
        <f t="shared" si="475"/>
        <v>10</v>
      </c>
      <c r="DO391" s="278">
        <f t="shared" si="476"/>
        <v>30</v>
      </c>
      <c r="DP391" s="278">
        <f t="shared" si="477"/>
        <v>3</v>
      </c>
      <c r="DQ391" s="20">
        <f t="shared" si="478"/>
        <v>168</v>
      </c>
      <c r="DR391" s="20">
        <f t="shared" si="479"/>
        <v>5</v>
      </c>
      <c r="DS391" s="337">
        <f t="shared" si="480"/>
        <v>143</v>
      </c>
      <c r="DT391" s="174">
        <f t="shared" si="481"/>
        <v>64</v>
      </c>
      <c r="DU391" s="172">
        <f t="shared" si="482"/>
        <v>143</v>
      </c>
    </row>
    <row r="392" spans="1:125">
      <c r="A392" s="408" t="s">
        <v>1038</v>
      </c>
      <c r="B392" s="408" t="s">
        <v>1039</v>
      </c>
      <c r="C392" s="154">
        <f t="shared" si="429"/>
        <v>17</v>
      </c>
      <c r="D392" s="167">
        <f t="shared" si="430"/>
        <v>68</v>
      </c>
      <c r="E392" s="166" t="str">
        <f t="shared" si="431"/>
        <v>9C</v>
      </c>
      <c r="F392" s="367" t="str">
        <f t="shared" si="432"/>
        <v>1B</v>
      </c>
      <c r="G392" s="367" t="str">
        <f t="shared" si="433"/>
        <v>0C</v>
      </c>
      <c r="H392" s="367" t="str">
        <f t="shared" si="434"/>
        <v>1E</v>
      </c>
      <c r="I392" s="367" t="str">
        <f t="shared" si="435"/>
        <v>03</v>
      </c>
      <c r="J392" s="367" t="str">
        <f t="shared" si="436"/>
        <v>A8</v>
      </c>
      <c r="K392" s="367" t="str">
        <f t="shared" si="437"/>
        <v>05</v>
      </c>
      <c r="L392" s="367" t="str">
        <f t="shared" si="438"/>
        <v>91</v>
      </c>
      <c r="M392" s="367" t="str">
        <f t="shared" si="439"/>
        <v>0</v>
      </c>
      <c r="N392" s="367" t="str">
        <f t="shared" si="440"/>
        <v/>
      </c>
      <c r="O392" s="156" t="str">
        <f t="shared" si="441"/>
        <v/>
      </c>
      <c r="P392" s="157" t="str">
        <f t="shared" si="442"/>
        <v>1</v>
      </c>
      <c r="Q392" s="158" t="str">
        <f t="shared" si="442"/>
        <v>0</v>
      </c>
      <c r="R392" s="158" t="str">
        <f t="shared" si="442"/>
        <v>0</v>
      </c>
      <c r="S392" s="159" t="str">
        <f t="shared" si="442"/>
        <v>1</v>
      </c>
      <c r="T392" s="158" t="str">
        <f t="shared" si="442"/>
        <v>1</v>
      </c>
      <c r="U392" s="158" t="str">
        <f t="shared" si="442"/>
        <v>1</v>
      </c>
      <c r="V392" s="158" t="str">
        <f t="shared" si="442"/>
        <v>0</v>
      </c>
      <c r="W392" s="159" t="str">
        <f t="shared" si="442"/>
        <v>0</v>
      </c>
      <c r="X392" s="158" t="str">
        <f t="shared" si="443"/>
        <v>0</v>
      </c>
      <c r="Y392" s="158" t="str">
        <f t="shared" si="443"/>
        <v>0</v>
      </c>
      <c r="Z392" s="158" t="str">
        <f t="shared" si="443"/>
        <v>0</v>
      </c>
      <c r="AA392" s="159" t="str">
        <f t="shared" si="443"/>
        <v>1</v>
      </c>
      <c r="AB392" s="161" t="str">
        <f t="shared" si="443"/>
        <v>1</v>
      </c>
      <c r="AC392" s="161" t="str">
        <f t="shared" si="443"/>
        <v>0</v>
      </c>
      <c r="AD392" s="158" t="str">
        <f t="shared" si="443"/>
        <v>1</v>
      </c>
      <c r="AE392" s="159" t="str">
        <f t="shared" si="443"/>
        <v>1</v>
      </c>
      <c r="AF392" s="367" t="str">
        <f t="shared" si="444"/>
        <v>0</v>
      </c>
      <c r="AG392" s="162" t="str">
        <f t="shared" si="444"/>
        <v>0</v>
      </c>
      <c r="AH392" s="163" t="str">
        <f t="shared" si="444"/>
        <v>0</v>
      </c>
      <c r="AI392" s="165" t="str">
        <f t="shared" si="444"/>
        <v>0</v>
      </c>
      <c r="AJ392" s="164" t="str">
        <f t="shared" si="444"/>
        <v>1</v>
      </c>
      <c r="AK392" s="164" t="str">
        <f t="shared" si="444"/>
        <v>1</v>
      </c>
      <c r="AL392" s="289" t="str">
        <f t="shared" si="444"/>
        <v>0</v>
      </c>
      <c r="AM392" s="165" t="str">
        <f t="shared" si="444"/>
        <v>0</v>
      </c>
      <c r="AN392" s="230" t="str">
        <f t="shared" si="445"/>
        <v>0</v>
      </c>
      <c r="AO392" s="230" t="str">
        <f t="shared" si="445"/>
        <v>0</v>
      </c>
      <c r="AP392" s="230" t="str">
        <f t="shared" si="445"/>
        <v>0</v>
      </c>
      <c r="AQ392" s="231" t="str">
        <f t="shared" si="445"/>
        <v>1</v>
      </c>
      <c r="AR392" s="230" t="str">
        <f t="shared" si="445"/>
        <v>1</v>
      </c>
      <c r="AS392" s="230" t="str">
        <f t="shared" si="445"/>
        <v>1</v>
      </c>
      <c r="AT392" s="230" t="str">
        <f t="shared" si="445"/>
        <v>1</v>
      </c>
      <c r="AU392" s="231" t="str">
        <f t="shared" si="445"/>
        <v>0</v>
      </c>
      <c r="AV392" s="230" t="str">
        <f t="shared" si="446"/>
        <v>0</v>
      </c>
      <c r="AW392" s="232" t="str">
        <f t="shared" si="446"/>
        <v>0</v>
      </c>
      <c r="AX392" s="232" t="str">
        <f t="shared" si="446"/>
        <v>0</v>
      </c>
      <c r="AY392" s="233" t="str">
        <f t="shared" si="446"/>
        <v>0</v>
      </c>
      <c r="AZ392" s="232" t="str">
        <f t="shared" si="446"/>
        <v>0</v>
      </c>
      <c r="BA392" s="232" t="str">
        <f t="shared" si="446"/>
        <v>0</v>
      </c>
      <c r="BB392" s="232" t="str">
        <f t="shared" si="446"/>
        <v>1</v>
      </c>
      <c r="BC392" s="233" t="str">
        <f t="shared" si="446"/>
        <v>1</v>
      </c>
      <c r="BD392" s="168" t="str">
        <f t="shared" si="447"/>
        <v>1</v>
      </c>
      <c r="BE392" s="168" t="str">
        <f t="shared" si="447"/>
        <v>0</v>
      </c>
      <c r="BF392" s="168" t="str">
        <f t="shared" si="447"/>
        <v>1</v>
      </c>
      <c r="BG392" s="169" t="str">
        <f t="shared" si="447"/>
        <v>0</v>
      </c>
      <c r="BH392" s="168" t="str">
        <f t="shared" si="447"/>
        <v>1</v>
      </c>
      <c r="BI392" s="168" t="str">
        <f t="shared" si="447"/>
        <v>0</v>
      </c>
      <c r="BJ392" s="168" t="str">
        <f t="shared" si="447"/>
        <v>0</v>
      </c>
      <c r="BK392" s="169" t="str">
        <f t="shared" si="447"/>
        <v>0</v>
      </c>
      <c r="BL392" s="168" t="str">
        <f t="shared" si="448"/>
        <v>0</v>
      </c>
      <c r="BM392" s="168" t="str">
        <f t="shared" si="448"/>
        <v>0</v>
      </c>
      <c r="BN392" s="168" t="str">
        <f t="shared" si="448"/>
        <v>0</v>
      </c>
      <c r="BO392" s="169" t="str">
        <f t="shared" si="448"/>
        <v>0</v>
      </c>
      <c r="BP392" s="168" t="str">
        <f t="shared" si="448"/>
        <v>0</v>
      </c>
      <c r="BQ392" s="168" t="str">
        <f t="shared" si="448"/>
        <v>1</v>
      </c>
      <c r="BR392" s="168" t="str">
        <f t="shared" si="448"/>
        <v>0</v>
      </c>
      <c r="BS392" s="169" t="str">
        <f t="shared" si="448"/>
        <v>1</v>
      </c>
      <c r="BT392" s="302" t="str">
        <f t="shared" si="449"/>
        <v>1</v>
      </c>
      <c r="BU392" s="302" t="str">
        <f t="shared" si="449"/>
        <v>0</v>
      </c>
      <c r="BV392" s="302" t="str">
        <f t="shared" si="449"/>
        <v>0</v>
      </c>
      <c r="BW392" s="303" t="str">
        <f t="shared" si="449"/>
        <v>1</v>
      </c>
      <c r="BX392" s="302" t="str">
        <f t="shared" si="449"/>
        <v>0</v>
      </c>
      <c r="BY392" s="302" t="str">
        <f t="shared" si="449"/>
        <v>0</v>
      </c>
      <c r="BZ392" s="302" t="str">
        <f t="shared" si="449"/>
        <v>0</v>
      </c>
      <c r="CA392" s="303" t="str">
        <f t="shared" si="449"/>
        <v>1</v>
      </c>
      <c r="CB392" s="164" t="str">
        <f t="shared" si="450"/>
        <v>0</v>
      </c>
      <c r="CC392" s="289" t="str">
        <f t="shared" si="450"/>
        <v>0</v>
      </c>
      <c r="CD392" s="340" t="str">
        <f t="shared" si="450"/>
        <v>0</v>
      </c>
      <c r="CE392" s="341" t="str">
        <f t="shared" si="450"/>
        <v>0</v>
      </c>
      <c r="CF392" s="340" t="str">
        <f t="shared" si="450"/>
        <v>0</v>
      </c>
      <c r="CG392" s="340" t="str">
        <f t="shared" si="450"/>
        <v>0</v>
      </c>
      <c r="CH392" s="340" t="str">
        <f t="shared" si="450"/>
        <v>0</v>
      </c>
      <c r="CI392" s="341" t="str">
        <f t="shared" si="450"/>
        <v>0</v>
      </c>
      <c r="CL392" s="32" t="str">
        <f t="shared" si="418"/>
        <v>9C1B</v>
      </c>
      <c r="CM392" s="285">
        <f t="shared" si="451"/>
        <v>798</v>
      </c>
      <c r="CN392" s="285">
        <f t="shared" si="452"/>
        <v>808</v>
      </c>
      <c r="CO392" s="142">
        <f t="shared" si="453"/>
        <v>54.8</v>
      </c>
      <c r="CP392" s="142">
        <f t="shared" si="454"/>
        <v>12.666666666666664</v>
      </c>
      <c r="CQ392" s="154">
        <f t="shared" si="419"/>
        <v>6</v>
      </c>
      <c r="CS392" s="170">
        <f t="shared" si="455"/>
        <v>9</v>
      </c>
      <c r="CT392" s="23">
        <f t="shared" si="456"/>
        <v>12</v>
      </c>
      <c r="CU392" s="171">
        <f t="shared" si="457"/>
        <v>1</v>
      </c>
      <c r="CV392" s="23">
        <f t="shared" si="458"/>
        <v>11</v>
      </c>
      <c r="CW392" s="172">
        <f t="shared" si="459"/>
        <v>0</v>
      </c>
      <c r="CX392" s="24">
        <f t="shared" si="460"/>
        <v>12</v>
      </c>
      <c r="CY392" s="267">
        <f t="shared" si="461"/>
        <v>1</v>
      </c>
      <c r="CZ392" s="268">
        <f t="shared" si="462"/>
        <v>14</v>
      </c>
      <c r="DA392" s="267">
        <f t="shared" si="463"/>
        <v>0</v>
      </c>
      <c r="DB392" s="268">
        <f t="shared" si="464"/>
        <v>3</v>
      </c>
      <c r="DC392" s="173">
        <f t="shared" si="465"/>
        <v>10</v>
      </c>
      <c r="DD392" s="26">
        <f t="shared" si="466"/>
        <v>8</v>
      </c>
      <c r="DE392" s="173">
        <f t="shared" si="467"/>
        <v>0</v>
      </c>
      <c r="DF392" s="26">
        <f t="shared" si="468"/>
        <v>5</v>
      </c>
      <c r="DG392" s="326">
        <f t="shared" si="469"/>
        <v>9</v>
      </c>
      <c r="DH392" s="327">
        <f t="shared" si="470"/>
        <v>1</v>
      </c>
      <c r="DI392" s="172">
        <f t="shared" si="471"/>
        <v>0</v>
      </c>
      <c r="DJ392" s="24">
        <f t="shared" si="472"/>
        <v>0</v>
      </c>
      <c r="DK392" s="172"/>
      <c r="DL392" s="19">
        <f t="shared" si="473"/>
        <v>156</v>
      </c>
      <c r="DM392" s="19">
        <f t="shared" si="474"/>
        <v>27</v>
      </c>
      <c r="DN392" s="174">
        <f t="shared" si="475"/>
        <v>12</v>
      </c>
      <c r="DO392" s="278">
        <f t="shared" si="476"/>
        <v>30</v>
      </c>
      <c r="DP392" s="278">
        <f t="shared" si="477"/>
        <v>3</v>
      </c>
      <c r="DQ392" s="20">
        <f t="shared" si="478"/>
        <v>168</v>
      </c>
      <c r="DR392" s="20">
        <f t="shared" si="479"/>
        <v>5</v>
      </c>
      <c r="DS392" s="337">
        <f t="shared" si="480"/>
        <v>145</v>
      </c>
      <c r="DT392" s="174">
        <f t="shared" si="481"/>
        <v>0</v>
      </c>
      <c r="DU392" s="172">
        <f t="shared" si="482"/>
        <v>145</v>
      </c>
    </row>
    <row r="393" spans="1:125">
      <c r="A393" s="408" t="s">
        <v>1040</v>
      </c>
      <c r="B393" s="408" t="s">
        <v>1041</v>
      </c>
      <c r="C393" s="154">
        <f t="shared" si="429"/>
        <v>17</v>
      </c>
      <c r="D393" s="167">
        <f t="shared" si="430"/>
        <v>68</v>
      </c>
      <c r="E393" s="166" t="str">
        <f t="shared" si="431"/>
        <v>9C</v>
      </c>
      <c r="F393" s="367" t="str">
        <f t="shared" si="432"/>
        <v>1B</v>
      </c>
      <c r="G393" s="367" t="str">
        <f t="shared" si="433"/>
        <v>0E</v>
      </c>
      <c r="H393" s="367" t="str">
        <f t="shared" si="434"/>
        <v>1E</v>
      </c>
      <c r="I393" s="367" t="str">
        <f t="shared" si="435"/>
        <v>03</v>
      </c>
      <c r="J393" s="367" t="str">
        <f t="shared" si="436"/>
        <v>A8</v>
      </c>
      <c r="K393" s="367" t="str">
        <f t="shared" si="437"/>
        <v>05</v>
      </c>
      <c r="L393" s="367" t="str">
        <f t="shared" si="438"/>
        <v>93</v>
      </c>
      <c r="M393" s="367" t="str">
        <f t="shared" si="439"/>
        <v>4</v>
      </c>
      <c r="N393" s="367" t="str">
        <f t="shared" si="440"/>
        <v/>
      </c>
      <c r="O393" s="156" t="str">
        <f t="shared" si="441"/>
        <v/>
      </c>
      <c r="P393" s="157" t="str">
        <f t="shared" si="442"/>
        <v>1</v>
      </c>
      <c r="Q393" s="158" t="str">
        <f t="shared" si="442"/>
        <v>0</v>
      </c>
      <c r="R393" s="158" t="str">
        <f t="shared" si="442"/>
        <v>0</v>
      </c>
      <c r="S393" s="159" t="str">
        <f t="shared" si="442"/>
        <v>1</v>
      </c>
      <c r="T393" s="158" t="str">
        <f t="shared" si="442"/>
        <v>1</v>
      </c>
      <c r="U393" s="158" t="str">
        <f t="shared" si="442"/>
        <v>1</v>
      </c>
      <c r="V393" s="158" t="str">
        <f t="shared" si="442"/>
        <v>0</v>
      </c>
      <c r="W393" s="159" t="str">
        <f t="shared" si="442"/>
        <v>0</v>
      </c>
      <c r="X393" s="158" t="str">
        <f t="shared" si="443"/>
        <v>0</v>
      </c>
      <c r="Y393" s="158" t="str">
        <f t="shared" si="443"/>
        <v>0</v>
      </c>
      <c r="Z393" s="158" t="str">
        <f t="shared" si="443"/>
        <v>0</v>
      </c>
      <c r="AA393" s="159" t="str">
        <f t="shared" si="443"/>
        <v>1</v>
      </c>
      <c r="AB393" s="161" t="str">
        <f t="shared" si="443"/>
        <v>1</v>
      </c>
      <c r="AC393" s="161" t="str">
        <f t="shared" si="443"/>
        <v>0</v>
      </c>
      <c r="AD393" s="158" t="str">
        <f t="shared" si="443"/>
        <v>1</v>
      </c>
      <c r="AE393" s="159" t="str">
        <f t="shared" si="443"/>
        <v>1</v>
      </c>
      <c r="AF393" s="367" t="str">
        <f t="shared" si="444"/>
        <v>0</v>
      </c>
      <c r="AG393" s="162" t="str">
        <f t="shared" si="444"/>
        <v>0</v>
      </c>
      <c r="AH393" s="163" t="str">
        <f t="shared" si="444"/>
        <v>0</v>
      </c>
      <c r="AI393" s="165" t="str">
        <f t="shared" si="444"/>
        <v>0</v>
      </c>
      <c r="AJ393" s="164" t="str">
        <f t="shared" si="444"/>
        <v>1</v>
      </c>
      <c r="AK393" s="164" t="str">
        <f t="shared" si="444"/>
        <v>1</v>
      </c>
      <c r="AL393" s="289" t="str">
        <f t="shared" si="444"/>
        <v>1</v>
      </c>
      <c r="AM393" s="165" t="str">
        <f t="shared" si="444"/>
        <v>0</v>
      </c>
      <c r="AN393" s="230" t="str">
        <f t="shared" si="445"/>
        <v>0</v>
      </c>
      <c r="AO393" s="230" t="str">
        <f t="shared" si="445"/>
        <v>0</v>
      </c>
      <c r="AP393" s="230" t="str">
        <f t="shared" si="445"/>
        <v>0</v>
      </c>
      <c r="AQ393" s="231" t="str">
        <f t="shared" si="445"/>
        <v>1</v>
      </c>
      <c r="AR393" s="230" t="str">
        <f t="shared" si="445"/>
        <v>1</v>
      </c>
      <c r="AS393" s="230" t="str">
        <f t="shared" si="445"/>
        <v>1</v>
      </c>
      <c r="AT393" s="230" t="str">
        <f t="shared" si="445"/>
        <v>1</v>
      </c>
      <c r="AU393" s="231" t="str">
        <f t="shared" si="445"/>
        <v>0</v>
      </c>
      <c r="AV393" s="230" t="str">
        <f t="shared" si="446"/>
        <v>0</v>
      </c>
      <c r="AW393" s="232" t="str">
        <f t="shared" si="446"/>
        <v>0</v>
      </c>
      <c r="AX393" s="232" t="str">
        <f t="shared" si="446"/>
        <v>0</v>
      </c>
      <c r="AY393" s="233" t="str">
        <f t="shared" si="446"/>
        <v>0</v>
      </c>
      <c r="AZ393" s="232" t="str">
        <f t="shared" si="446"/>
        <v>0</v>
      </c>
      <c r="BA393" s="232" t="str">
        <f t="shared" si="446"/>
        <v>0</v>
      </c>
      <c r="BB393" s="232" t="str">
        <f t="shared" si="446"/>
        <v>1</v>
      </c>
      <c r="BC393" s="233" t="str">
        <f t="shared" si="446"/>
        <v>1</v>
      </c>
      <c r="BD393" s="168" t="str">
        <f t="shared" si="447"/>
        <v>1</v>
      </c>
      <c r="BE393" s="168" t="str">
        <f t="shared" si="447"/>
        <v>0</v>
      </c>
      <c r="BF393" s="168" t="str">
        <f t="shared" si="447"/>
        <v>1</v>
      </c>
      <c r="BG393" s="169" t="str">
        <f t="shared" si="447"/>
        <v>0</v>
      </c>
      <c r="BH393" s="168" t="str">
        <f t="shared" si="447"/>
        <v>1</v>
      </c>
      <c r="BI393" s="168" t="str">
        <f t="shared" si="447"/>
        <v>0</v>
      </c>
      <c r="BJ393" s="168" t="str">
        <f t="shared" si="447"/>
        <v>0</v>
      </c>
      <c r="BK393" s="169" t="str">
        <f t="shared" si="447"/>
        <v>0</v>
      </c>
      <c r="BL393" s="168" t="str">
        <f t="shared" si="448"/>
        <v>0</v>
      </c>
      <c r="BM393" s="168" t="str">
        <f t="shared" si="448"/>
        <v>0</v>
      </c>
      <c r="BN393" s="168" t="str">
        <f t="shared" si="448"/>
        <v>0</v>
      </c>
      <c r="BO393" s="169" t="str">
        <f t="shared" si="448"/>
        <v>0</v>
      </c>
      <c r="BP393" s="168" t="str">
        <f t="shared" si="448"/>
        <v>0</v>
      </c>
      <c r="BQ393" s="168" t="str">
        <f t="shared" si="448"/>
        <v>1</v>
      </c>
      <c r="BR393" s="168" t="str">
        <f t="shared" si="448"/>
        <v>0</v>
      </c>
      <c r="BS393" s="169" t="str">
        <f t="shared" si="448"/>
        <v>1</v>
      </c>
      <c r="BT393" s="302" t="str">
        <f t="shared" si="449"/>
        <v>1</v>
      </c>
      <c r="BU393" s="302" t="str">
        <f t="shared" si="449"/>
        <v>0</v>
      </c>
      <c r="BV393" s="302" t="str">
        <f t="shared" si="449"/>
        <v>0</v>
      </c>
      <c r="BW393" s="303" t="str">
        <f t="shared" si="449"/>
        <v>1</v>
      </c>
      <c r="BX393" s="302" t="str">
        <f t="shared" si="449"/>
        <v>0</v>
      </c>
      <c r="BY393" s="302" t="str">
        <f t="shared" si="449"/>
        <v>0</v>
      </c>
      <c r="BZ393" s="302" t="str">
        <f t="shared" si="449"/>
        <v>1</v>
      </c>
      <c r="CA393" s="303" t="str">
        <f t="shared" si="449"/>
        <v>1</v>
      </c>
      <c r="CB393" s="164" t="str">
        <f t="shared" si="450"/>
        <v>0</v>
      </c>
      <c r="CC393" s="289" t="str">
        <f t="shared" si="450"/>
        <v>1</v>
      </c>
      <c r="CD393" s="340" t="str">
        <f t="shared" si="450"/>
        <v>0</v>
      </c>
      <c r="CE393" s="341" t="str">
        <f t="shared" si="450"/>
        <v>0</v>
      </c>
      <c r="CF393" s="340" t="str">
        <f t="shared" si="450"/>
        <v>0</v>
      </c>
      <c r="CG393" s="340" t="str">
        <f t="shared" si="450"/>
        <v>0</v>
      </c>
      <c r="CH393" s="340" t="str">
        <f t="shared" si="450"/>
        <v>0</v>
      </c>
      <c r="CI393" s="341" t="str">
        <f t="shared" si="450"/>
        <v>0</v>
      </c>
      <c r="CL393" s="32" t="str">
        <f t="shared" si="418"/>
        <v>9C1B</v>
      </c>
      <c r="CM393" s="285">
        <f t="shared" si="451"/>
        <v>798</v>
      </c>
      <c r="CN393" s="285">
        <f t="shared" si="452"/>
        <v>808</v>
      </c>
      <c r="CO393" s="142">
        <f t="shared" si="453"/>
        <v>54.8</v>
      </c>
      <c r="CP393" s="142">
        <f t="shared" si="454"/>
        <v>12.666666666666664</v>
      </c>
      <c r="CQ393" s="154">
        <f t="shared" si="419"/>
        <v>7</v>
      </c>
      <c r="CS393" s="170">
        <f t="shared" si="455"/>
        <v>9</v>
      </c>
      <c r="CT393" s="23">
        <f t="shared" si="456"/>
        <v>12</v>
      </c>
      <c r="CU393" s="171">
        <f t="shared" si="457"/>
        <v>1</v>
      </c>
      <c r="CV393" s="23">
        <f t="shared" si="458"/>
        <v>11</v>
      </c>
      <c r="CW393" s="172">
        <f t="shared" si="459"/>
        <v>0</v>
      </c>
      <c r="CX393" s="24">
        <f t="shared" si="460"/>
        <v>14</v>
      </c>
      <c r="CY393" s="267">
        <f t="shared" si="461"/>
        <v>1</v>
      </c>
      <c r="CZ393" s="268">
        <f t="shared" si="462"/>
        <v>14</v>
      </c>
      <c r="DA393" s="267">
        <f t="shared" si="463"/>
        <v>0</v>
      </c>
      <c r="DB393" s="268">
        <f t="shared" si="464"/>
        <v>3</v>
      </c>
      <c r="DC393" s="173">
        <f t="shared" si="465"/>
        <v>10</v>
      </c>
      <c r="DD393" s="26">
        <f t="shared" si="466"/>
        <v>8</v>
      </c>
      <c r="DE393" s="173">
        <f t="shared" si="467"/>
        <v>0</v>
      </c>
      <c r="DF393" s="26">
        <f t="shared" si="468"/>
        <v>5</v>
      </c>
      <c r="DG393" s="326">
        <f t="shared" si="469"/>
        <v>9</v>
      </c>
      <c r="DH393" s="327">
        <f t="shared" si="470"/>
        <v>3</v>
      </c>
      <c r="DI393" s="172">
        <f t="shared" si="471"/>
        <v>4</v>
      </c>
      <c r="DJ393" s="24">
        <f t="shared" si="472"/>
        <v>0</v>
      </c>
      <c r="DK393" s="172"/>
      <c r="DL393" s="19">
        <f t="shared" si="473"/>
        <v>156</v>
      </c>
      <c r="DM393" s="19">
        <f t="shared" si="474"/>
        <v>27</v>
      </c>
      <c r="DN393" s="174">
        <f t="shared" si="475"/>
        <v>14</v>
      </c>
      <c r="DO393" s="278">
        <f t="shared" si="476"/>
        <v>30</v>
      </c>
      <c r="DP393" s="278">
        <f t="shared" si="477"/>
        <v>3</v>
      </c>
      <c r="DQ393" s="20">
        <f t="shared" si="478"/>
        <v>168</v>
      </c>
      <c r="DR393" s="20">
        <f t="shared" si="479"/>
        <v>5</v>
      </c>
      <c r="DS393" s="337">
        <f t="shared" si="480"/>
        <v>147</v>
      </c>
      <c r="DT393" s="174">
        <f t="shared" si="481"/>
        <v>64</v>
      </c>
      <c r="DU393" s="172">
        <f t="shared" si="482"/>
        <v>147</v>
      </c>
    </row>
    <row r="394" spans="1:125">
      <c r="A394" s="408" t="s">
        <v>1042</v>
      </c>
      <c r="B394" s="408" t="s">
        <v>1043</v>
      </c>
      <c r="C394" s="154">
        <f t="shared" si="429"/>
        <v>17</v>
      </c>
      <c r="D394" s="167">
        <f t="shared" si="430"/>
        <v>68</v>
      </c>
      <c r="E394" s="166" t="str">
        <f t="shared" si="431"/>
        <v>9C</v>
      </c>
      <c r="F394" s="367" t="str">
        <f t="shared" si="432"/>
        <v>1B</v>
      </c>
      <c r="G394" s="367" t="str">
        <f t="shared" si="433"/>
        <v>04</v>
      </c>
      <c r="H394" s="367" t="str">
        <f t="shared" si="434"/>
        <v>1E</v>
      </c>
      <c r="I394" s="367" t="str">
        <f t="shared" si="435"/>
        <v>03</v>
      </c>
      <c r="J394" s="367" t="str">
        <f t="shared" si="436"/>
        <v>A7</v>
      </c>
      <c r="K394" s="367" t="str">
        <f t="shared" si="437"/>
        <v>05</v>
      </c>
      <c r="L394" s="367" t="str">
        <f t="shared" si="438"/>
        <v>88</v>
      </c>
      <c r="M394" s="367" t="str">
        <f t="shared" si="439"/>
        <v>4</v>
      </c>
      <c r="N394" s="367" t="str">
        <f t="shared" si="440"/>
        <v/>
      </c>
      <c r="O394" s="156" t="str">
        <f t="shared" si="441"/>
        <v/>
      </c>
      <c r="P394" s="157" t="str">
        <f t="shared" si="442"/>
        <v>1</v>
      </c>
      <c r="Q394" s="158" t="str">
        <f t="shared" si="442"/>
        <v>0</v>
      </c>
      <c r="R394" s="158" t="str">
        <f t="shared" si="442"/>
        <v>0</v>
      </c>
      <c r="S394" s="159" t="str">
        <f t="shared" si="442"/>
        <v>1</v>
      </c>
      <c r="T394" s="158" t="str">
        <f t="shared" si="442"/>
        <v>1</v>
      </c>
      <c r="U394" s="158" t="str">
        <f t="shared" si="442"/>
        <v>1</v>
      </c>
      <c r="V394" s="158" t="str">
        <f t="shared" si="442"/>
        <v>0</v>
      </c>
      <c r="W394" s="159" t="str">
        <f t="shared" si="442"/>
        <v>0</v>
      </c>
      <c r="X394" s="158" t="str">
        <f t="shared" si="443"/>
        <v>0</v>
      </c>
      <c r="Y394" s="158" t="str">
        <f t="shared" si="443"/>
        <v>0</v>
      </c>
      <c r="Z394" s="158" t="str">
        <f t="shared" si="443"/>
        <v>0</v>
      </c>
      <c r="AA394" s="159" t="str">
        <f t="shared" si="443"/>
        <v>1</v>
      </c>
      <c r="AB394" s="161" t="str">
        <f t="shared" si="443"/>
        <v>1</v>
      </c>
      <c r="AC394" s="161" t="str">
        <f t="shared" si="443"/>
        <v>0</v>
      </c>
      <c r="AD394" s="158" t="str">
        <f t="shared" si="443"/>
        <v>1</v>
      </c>
      <c r="AE394" s="159" t="str">
        <f t="shared" si="443"/>
        <v>1</v>
      </c>
      <c r="AF394" s="367" t="str">
        <f t="shared" si="444"/>
        <v>0</v>
      </c>
      <c r="AG394" s="162" t="str">
        <f t="shared" si="444"/>
        <v>0</v>
      </c>
      <c r="AH394" s="163" t="str">
        <f t="shared" si="444"/>
        <v>0</v>
      </c>
      <c r="AI394" s="165" t="str">
        <f t="shared" si="444"/>
        <v>0</v>
      </c>
      <c r="AJ394" s="164" t="str">
        <f t="shared" si="444"/>
        <v>0</v>
      </c>
      <c r="AK394" s="164" t="str">
        <f t="shared" si="444"/>
        <v>1</v>
      </c>
      <c r="AL394" s="289" t="str">
        <f t="shared" si="444"/>
        <v>0</v>
      </c>
      <c r="AM394" s="165" t="str">
        <f t="shared" si="444"/>
        <v>0</v>
      </c>
      <c r="AN394" s="230" t="str">
        <f t="shared" si="445"/>
        <v>0</v>
      </c>
      <c r="AO394" s="230" t="str">
        <f t="shared" si="445"/>
        <v>0</v>
      </c>
      <c r="AP394" s="230" t="str">
        <f t="shared" si="445"/>
        <v>0</v>
      </c>
      <c r="AQ394" s="231" t="str">
        <f t="shared" si="445"/>
        <v>1</v>
      </c>
      <c r="AR394" s="230" t="str">
        <f t="shared" si="445"/>
        <v>1</v>
      </c>
      <c r="AS394" s="230" t="str">
        <f t="shared" si="445"/>
        <v>1</v>
      </c>
      <c r="AT394" s="230" t="str">
        <f t="shared" si="445"/>
        <v>1</v>
      </c>
      <c r="AU394" s="231" t="str">
        <f t="shared" si="445"/>
        <v>0</v>
      </c>
      <c r="AV394" s="230" t="str">
        <f t="shared" si="446"/>
        <v>0</v>
      </c>
      <c r="AW394" s="232" t="str">
        <f t="shared" si="446"/>
        <v>0</v>
      </c>
      <c r="AX394" s="232" t="str">
        <f t="shared" si="446"/>
        <v>0</v>
      </c>
      <c r="AY394" s="233" t="str">
        <f t="shared" si="446"/>
        <v>0</v>
      </c>
      <c r="AZ394" s="232" t="str">
        <f t="shared" si="446"/>
        <v>0</v>
      </c>
      <c r="BA394" s="232" t="str">
        <f t="shared" si="446"/>
        <v>0</v>
      </c>
      <c r="BB394" s="232" t="str">
        <f t="shared" si="446"/>
        <v>1</v>
      </c>
      <c r="BC394" s="233" t="str">
        <f t="shared" si="446"/>
        <v>1</v>
      </c>
      <c r="BD394" s="168" t="str">
        <f t="shared" si="447"/>
        <v>1</v>
      </c>
      <c r="BE394" s="168" t="str">
        <f t="shared" si="447"/>
        <v>0</v>
      </c>
      <c r="BF394" s="168" t="str">
        <f t="shared" si="447"/>
        <v>1</v>
      </c>
      <c r="BG394" s="169" t="str">
        <f t="shared" si="447"/>
        <v>0</v>
      </c>
      <c r="BH394" s="168" t="str">
        <f t="shared" si="447"/>
        <v>0</v>
      </c>
      <c r="BI394" s="168" t="str">
        <f t="shared" si="447"/>
        <v>1</v>
      </c>
      <c r="BJ394" s="168" t="str">
        <f t="shared" si="447"/>
        <v>1</v>
      </c>
      <c r="BK394" s="169" t="str">
        <f t="shared" si="447"/>
        <v>1</v>
      </c>
      <c r="BL394" s="168" t="str">
        <f t="shared" si="448"/>
        <v>0</v>
      </c>
      <c r="BM394" s="168" t="str">
        <f t="shared" si="448"/>
        <v>0</v>
      </c>
      <c r="BN394" s="168" t="str">
        <f t="shared" si="448"/>
        <v>0</v>
      </c>
      <c r="BO394" s="169" t="str">
        <f t="shared" si="448"/>
        <v>0</v>
      </c>
      <c r="BP394" s="168" t="str">
        <f t="shared" si="448"/>
        <v>0</v>
      </c>
      <c r="BQ394" s="168" t="str">
        <f t="shared" si="448"/>
        <v>1</v>
      </c>
      <c r="BR394" s="168" t="str">
        <f t="shared" si="448"/>
        <v>0</v>
      </c>
      <c r="BS394" s="169" t="str">
        <f t="shared" si="448"/>
        <v>1</v>
      </c>
      <c r="BT394" s="302" t="str">
        <f t="shared" si="449"/>
        <v>1</v>
      </c>
      <c r="BU394" s="302" t="str">
        <f t="shared" si="449"/>
        <v>0</v>
      </c>
      <c r="BV394" s="302" t="str">
        <f t="shared" si="449"/>
        <v>0</v>
      </c>
      <c r="BW394" s="303" t="str">
        <f t="shared" si="449"/>
        <v>0</v>
      </c>
      <c r="BX394" s="302" t="str">
        <f t="shared" si="449"/>
        <v>1</v>
      </c>
      <c r="BY394" s="302" t="str">
        <f t="shared" si="449"/>
        <v>0</v>
      </c>
      <c r="BZ394" s="302" t="str">
        <f t="shared" si="449"/>
        <v>0</v>
      </c>
      <c r="CA394" s="303" t="str">
        <f t="shared" si="449"/>
        <v>0</v>
      </c>
      <c r="CB394" s="164" t="str">
        <f t="shared" si="450"/>
        <v>0</v>
      </c>
      <c r="CC394" s="289" t="str">
        <f t="shared" si="450"/>
        <v>1</v>
      </c>
      <c r="CD394" s="340" t="str">
        <f t="shared" si="450"/>
        <v>0</v>
      </c>
      <c r="CE394" s="341" t="str">
        <f t="shared" si="450"/>
        <v>0</v>
      </c>
      <c r="CF394" s="340" t="str">
        <f t="shared" si="450"/>
        <v>0</v>
      </c>
      <c r="CG394" s="340" t="str">
        <f t="shared" si="450"/>
        <v>0</v>
      </c>
      <c r="CH394" s="340" t="str">
        <f t="shared" si="450"/>
        <v>0</v>
      </c>
      <c r="CI394" s="341" t="str">
        <f t="shared" si="450"/>
        <v>0</v>
      </c>
      <c r="CL394" s="32" t="str">
        <f t="shared" si="418"/>
        <v>9C1B</v>
      </c>
      <c r="CM394" s="285">
        <f t="shared" si="451"/>
        <v>798</v>
      </c>
      <c r="CN394" s="285">
        <f t="shared" si="452"/>
        <v>808</v>
      </c>
      <c r="CO394" s="142">
        <f t="shared" si="453"/>
        <v>54.7</v>
      </c>
      <c r="CP394" s="142">
        <f t="shared" si="454"/>
        <v>12.611111111111112</v>
      </c>
      <c r="CQ394" s="154">
        <f t="shared" si="419"/>
        <v>2</v>
      </c>
      <c r="CS394" s="170">
        <f t="shared" si="455"/>
        <v>9</v>
      </c>
      <c r="CT394" s="23">
        <f t="shared" si="456"/>
        <v>12</v>
      </c>
      <c r="CU394" s="171">
        <f t="shared" si="457"/>
        <v>1</v>
      </c>
      <c r="CV394" s="23">
        <f t="shared" si="458"/>
        <v>11</v>
      </c>
      <c r="CW394" s="172">
        <f t="shared" si="459"/>
        <v>0</v>
      </c>
      <c r="CX394" s="24">
        <f t="shared" si="460"/>
        <v>4</v>
      </c>
      <c r="CY394" s="267">
        <f t="shared" si="461"/>
        <v>1</v>
      </c>
      <c r="CZ394" s="268">
        <f t="shared" si="462"/>
        <v>14</v>
      </c>
      <c r="DA394" s="267">
        <f t="shared" si="463"/>
        <v>0</v>
      </c>
      <c r="DB394" s="268">
        <f t="shared" si="464"/>
        <v>3</v>
      </c>
      <c r="DC394" s="173">
        <f t="shared" si="465"/>
        <v>10</v>
      </c>
      <c r="DD394" s="26">
        <f t="shared" si="466"/>
        <v>7</v>
      </c>
      <c r="DE394" s="173">
        <f t="shared" si="467"/>
        <v>0</v>
      </c>
      <c r="DF394" s="26">
        <f t="shared" si="468"/>
        <v>5</v>
      </c>
      <c r="DG394" s="326">
        <f t="shared" si="469"/>
        <v>8</v>
      </c>
      <c r="DH394" s="327">
        <f t="shared" si="470"/>
        <v>8</v>
      </c>
      <c r="DI394" s="172">
        <f t="shared" si="471"/>
        <v>4</v>
      </c>
      <c r="DJ394" s="24">
        <f t="shared" si="472"/>
        <v>0</v>
      </c>
      <c r="DK394" s="172"/>
      <c r="DL394" s="19">
        <f t="shared" si="473"/>
        <v>156</v>
      </c>
      <c r="DM394" s="19">
        <f t="shared" si="474"/>
        <v>27</v>
      </c>
      <c r="DN394" s="174">
        <f t="shared" si="475"/>
        <v>4</v>
      </c>
      <c r="DO394" s="278">
        <f t="shared" si="476"/>
        <v>30</v>
      </c>
      <c r="DP394" s="278">
        <f t="shared" si="477"/>
        <v>3</v>
      </c>
      <c r="DQ394" s="20">
        <f t="shared" si="478"/>
        <v>167</v>
      </c>
      <c r="DR394" s="20">
        <f t="shared" si="479"/>
        <v>5</v>
      </c>
      <c r="DS394" s="337">
        <f t="shared" si="480"/>
        <v>136</v>
      </c>
      <c r="DT394" s="174">
        <f t="shared" si="481"/>
        <v>64</v>
      </c>
      <c r="DU394" s="172">
        <f t="shared" si="482"/>
        <v>136</v>
      </c>
    </row>
    <row r="395" spans="1:125">
      <c r="A395" s="408" t="s">
        <v>1044</v>
      </c>
      <c r="B395" s="408" t="s">
        <v>1045</v>
      </c>
      <c r="C395" s="154">
        <f t="shared" si="429"/>
        <v>17</v>
      </c>
      <c r="D395" s="167">
        <f t="shared" si="430"/>
        <v>68</v>
      </c>
      <c r="E395" s="166" t="str">
        <f t="shared" si="431"/>
        <v>9C</v>
      </c>
      <c r="F395" s="367" t="str">
        <f t="shared" si="432"/>
        <v>1B</v>
      </c>
      <c r="G395" s="367" t="str">
        <f t="shared" si="433"/>
        <v>06</v>
      </c>
      <c r="H395" s="367" t="str">
        <f t="shared" si="434"/>
        <v>1E</v>
      </c>
      <c r="I395" s="367" t="str">
        <f t="shared" si="435"/>
        <v>03</v>
      </c>
      <c r="J395" s="367" t="str">
        <f t="shared" si="436"/>
        <v>A6</v>
      </c>
      <c r="K395" s="367" t="str">
        <f t="shared" si="437"/>
        <v>05</v>
      </c>
      <c r="L395" s="367" t="str">
        <f t="shared" si="438"/>
        <v>89</v>
      </c>
      <c r="M395" s="367" t="str">
        <f t="shared" si="439"/>
        <v>4</v>
      </c>
      <c r="N395" s="367" t="str">
        <f t="shared" si="440"/>
        <v/>
      </c>
      <c r="O395" s="156" t="str">
        <f t="shared" si="441"/>
        <v/>
      </c>
      <c r="P395" s="157" t="str">
        <f t="shared" si="442"/>
        <v>1</v>
      </c>
      <c r="Q395" s="158" t="str">
        <f t="shared" si="442"/>
        <v>0</v>
      </c>
      <c r="R395" s="158" t="str">
        <f t="shared" si="442"/>
        <v>0</v>
      </c>
      <c r="S395" s="159" t="str">
        <f t="shared" si="442"/>
        <v>1</v>
      </c>
      <c r="T395" s="158" t="str">
        <f t="shared" si="442"/>
        <v>1</v>
      </c>
      <c r="U395" s="158" t="str">
        <f t="shared" si="442"/>
        <v>1</v>
      </c>
      <c r="V395" s="158" t="str">
        <f t="shared" si="442"/>
        <v>0</v>
      </c>
      <c r="W395" s="159" t="str">
        <f t="shared" si="442"/>
        <v>0</v>
      </c>
      <c r="X395" s="158" t="str">
        <f t="shared" si="443"/>
        <v>0</v>
      </c>
      <c r="Y395" s="158" t="str">
        <f t="shared" si="443"/>
        <v>0</v>
      </c>
      <c r="Z395" s="158" t="str">
        <f t="shared" si="443"/>
        <v>0</v>
      </c>
      <c r="AA395" s="159" t="str">
        <f t="shared" si="443"/>
        <v>1</v>
      </c>
      <c r="AB395" s="161" t="str">
        <f t="shared" si="443"/>
        <v>1</v>
      </c>
      <c r="AC395" s="161" t="str">
        <f t="shared" si="443"/>
        <v>0</v>
      </c>
      <c r="AD395" s="158" t="str">
        <f t="shared" si="443"/>
        <v>1</v>
      </c>
      <c r="AE395" s="159" t="str">
        <f t="shared" si="443"/>
        <v>1</v>
      </c>
      <c r="AF395" s="367" t="str">
        <f t="shared" si="444"/>
        <v>0</v>
      </c>
      <c r="AG395" s="162" t="str">
        <f t="shared" si="444"/>
        <v>0</v>
      </c>
      <c r="AH395" s="163" t="str">
        <f t="shared" si="444"/>
        <v>0</v>
      </c>
      <c r="AI395" s="165" t="str">
        <f t="shared" si="444"/>
        <v>0</v>
      </c>
      <c r="AJ395" s="164" t="str">
        <f t="shared" si="444"/>
        <v>0</v>
      </c>
      <c r="AK395" s="164" t="str">
        <f t="shared" si="444"/>
        <v>1</v>
      </c>
      <c r="AL395" s="289" t="str">
        <f t="shared" si="444"/>
        <v>1</v>
      </c>
      <c r="AM395" s="165" t="str">
        <f t="shared" si="444"/>
        <v>0</v>
      </c>
      <c r="AN395" s="230" t="str">
        <f t="shared" si="445"/>
        <v>0</v>
      </c>
      <c r="AO395" s="230" t="str">
        <f t="shared" si="445"/>
        <v>0</v>
      </c>
      <c r="AP395" s="230" t="str">
        <f t="shared" si="445"/>
        <v>0</v>
      </c>
      <c r="AQ395" s="231" t="str">
        <f t="shared" si="445"/>
        <v>1</v>
      </c>
      <c r="AR395" s="230" t="str">
        <f t="shared" si="445"/>
        <v>1</v>
      </c>
      <c r="AS395" s="230" t="str">
        <f t="shared" si="445"/>
        <v>1</v>
      </c>
      <c r="AT395" s="230" t="str">
        <f t="shared" si="445"/>
        <v>1</v>
      </c>
      <c r="AU395" s="231" t="str">
        <f t="shared" si="445"/>
        <v>0</v>
      </c>
      <c r="AV395" s="230" t="str">
        <f t="shared" si="446"/>
        <v>0</v>
      </c>
      <c r="AW395" s="232" t="str">
        <f t="shared" si="446"/>
        <v>0</v>
      </c>
      <c r="AX395" s="232" t="str">
        <f t="shared" si="446"/>
        <v>0</v>
      </c>
      <c r="AY395" s="233" t="str">
        <f t="shared" si="446"/>
        <v>0</v>
      </c>
      <c r="AZ395" s="232" t="str">
        <f t="shared" si="446"/>
        <v>0</v>
      </c>
      <c r="BA395" s="232" t="str">
        <f t="shared" si="446"/>
        <v>0</v>
      </c>
      <c r="BB395" s="232" t="str">
        <f t="shared" si="446"/>
        <v>1</v>
      </c>
      <c r="BC395" s="233" t="str">
        <f t="shared" si="446"/>
        <v>1</v>
      </c>
      <c r="BD395" s="168" t="str">
        <f t="shared" si="447"/>
        <v>1</v>
      </c>
      <c r="BE395" s="168" t="str">
        <f t="shared" si="447"/>
        <v>0</v>
      </c>
      <c r="BF395" s="168" t="str">
        <f t="shared" si="447"/>
        <v>1</v>
      </c>
      <c r="BG395" s="169" t="str">
        <f t="shared" si="447"/>
        <v>0</v>
      </c>
      <c r="BH395" s="168" t="str">
        <f t="shared" si="447"/>
        <v>0</v>
      </c>
      <c r="BI395" s="168" t="str">
        <f t="shared" si="447"/>
        <v>1</v>
      </c>
      <c r="BJ395" s="168" t="str">
        <f t="shared" si="447"/>
        <v>1</v>
      </c>
      <c r="BK395" s="169" t="str">
        <f t="shared" si="447"/>
        <v>0</v>
      </c>
      <c r="BL395" s="168" t="str">
        <f t="shared" si="448"/>
        <v>0</v>
      </c>
      <c r="BM395" s="168" t="str">
        <f t="shared" si="448"/>
        <v>0</v>
      </c>
      <c r="BN395" s="168" t="str">
        <f t="shared" si="448"/>
        <v>0</v>
      </c>
      <c r="BO395" s="169" t="str">
        <f t="shared" si="448"/>
        <v>0</v>
      </c>
      <c r="BP395" s="168" t="str">
        <f t="shared" si="448"/>
        <v>0</v>
      </c>
      <c r="BQ395" s="168" t="str">
        <f t="shared" si="448"/>
        <v>1</v>
      </c>
      <c r="BR395" s="168" t="str">
        <f t="shared" si="448"/>
        <v>0</v>
      </c>
      <c r="BS395" s="169" t="str">
        <f t="shared" si="448"/>
        <v>1</v>
      </c>
      <c r="BT395" s="302" t="str">
        <f t="shared" si="449"/>
        <v>1</v>
      </c>
      <c r="BU395" s="302" t="str">
        <f t="shared" si="449"/>
        <v>0</v>
      </c>
      <c r="BV395" s="302" t="str">
        <f t="shared" si="449"/>
        <v>0</v>
      </c>
      <c r="BW395" s="303" t="str">
        <f t="shared" si="449"/>
        <v>0</v>
      </c>
      <c r="BX395" s="302" t="str">
        <f t="shared" si="449"/>
        <v>1</v>
      </c>
      <c r="BY395" s="302" t="str">
        <f t="shared" si="449"/>
        <v>0</v>
      </c>
      <c r="BZ395" s="302" t="str">
        <f t="shared" si="449"/>
        <v>0</v>
      </c>
      <c r="CA395" s="303" t="str">
        <f t="shared" si="449"/>
        <v>1</v>
      </c>
      <c r="CB395" s="164" t="str">
        <f t="shared" si="450"/>
        <v>0</v>
      </c>
      <c r="CC395" s="289" t="str">
        <f t="shared" si="450"/>
        <v>1</v>
      </c>
      <c r="CD395" s="340" t="str">
        <f t="shared" si="450"/>
        <v>0</v>
      </c>
      <c r="CE395" s="341" t="str">
        <f t="shared" si="450"/>
        <v>0</v>
      </c>
      <c r="CF395" s="340" t="str">
        <f t="shared" si="450"/>
        <v>0</v>
      </c>
      <c r="CG395" s="340" t="str">
        <f t="shared" si="450"/>
        <v>0</v>
      </c>
      <c r="CH395" s="340" t="str">
        <f t="shared" si="450"/>
        <v>0</v>
      </c>
      <c r="CI395" s="341" t="str">
        <f t="shared" si="450"/>
        <v>0</v>
      </c>
      <c r="CL395" s="32" t="str">
        <f t="shared" si="418"/>
        <v>9C1B</v>
      </c>
      <c r="CM395" s="285">
        <f t="shared" si="451"/>
        <v>798</v>
      </c>
      <c r="CN395" s="285">
        <f t="shared" si="452"/>
        <v>808</v>
      </c>
      <c r="CO395" s="142">
        <f t="shared" si="453"/>
        <v>54.6</v>
      </c>
      <c r="CP395" s="142">
        <f t="shared" si="454"/>
        <v>12.555555555555555</v>
      </c>
      <c r="CQ395" s="154">
        <f t="shared" si="419"/>
        <v>3</v>
      </c>
      <c r="CS395" s="170">
        <f t="shared" si="455"/>
        <v>9</v>
      </c>
      <c r="CT395" s="23">
        <f t="shared" si="456"/>
        <v>12</v>
      </c>
      <c r="CU395" s="171">
        <f t="shared" si="457"/>
        <v>1</v>
      </c>
      <c r="CV395" s="23">
        <f t="shared" si="458"/>
        <v>11</v>
      </c>
      <c r="CW395" s="172">
        <f t="shared" si="459"/>
        <v>0</v>
      </c>
      <c r="CX395" s="24">
        <f t="shared" si="460"/>
        <v>6</v>
      </c>
      <c r="CY395" s="267">
        <f t="shared" si="461"/>
        <v>1</v>
      </c>
      <c r="CZ395" s="268">
        <f t="shared" si="462"/>
        <v>14</v>
      </c>
      <c r="DA395" s="267">
        <f t="shared" si="463"/>
        <v>0</v>
      </c>
      <c r="DB395" s="268">
        <f t="shared" si="464"/>
        <v>3</v>
      </c>
      <c r="DC395" s="173">
        <f t="shared" si="465"/>
        <v>10</v>
      </c>
      <c r="DD395" s="26">
        <f t="shared" si="466"/>
        <v>6</v>
      </c>
      <c r="DE395" s="173">
        <f t="shared" si="467"/>
        <v>0</v>
      </c>
      <c r="DF395" s="26">
        <f t="shared" si="468"/>
        <v>5</v>
      </c>
      <c r="DG395" s="326">
        <f t="shared" si="469"/>
        <v>8</v>
      </c>
      <c r="DH395" s="327">
        <f t="shared" si="470"/>
        <v>9</v>
      </c>
      <c r="DI395" s="172">
        <f t="shared" si="471"/>
        <v>4</v>
      </c>
      <c r="DJ395" s="24">
        <f t="shared" si="472"/>
        <v>0</v>
      </c>
      <c r="DK395" s="172"/>
      <c r="DL395" s="19">
        <f t="shared" si="473"/>
        <v>156</v>
      </c>
      <c r="DM395" s="19">
        <f t="shared" si="474"/>
        <v>27</v>
      </c>
      <c r="DN395" s="174">
        <f t="shared" si="475"/>
        <v>6</v>
      </c>
      <c r="DO395" s="278">
        <f t="shared" si="476"/>
        <v>30</v>
      </c>
      <c r="DP395" s="278">
        <f t="shared" si="477"/>
        <v>3</v>
      </c>
      <c r="DQ395" s="20">
        <f t="shared" si="478"/>
        <v>166</v>
      </c>
      <c r="DR395" s="20">
        <f t="shared" si="479"/>
        <v>5</v>
      </c>
      <c r="DS395" s="337">
        <f t="shared" si="480"/>
        <v>137</v>
      </c>
      <c r="DT395" s="174">
        <f t="shared" si="481"/>
        <v>64</v>
      </c>
      <c r="DU395" s="172">
        <f t="shared" si="482"/>
        <v>137</v>
      </c>
    </row>
    <row r="396" spans="1:125">
      <c r="A396" s="408" t="s">
        <v>1046</v>
      </c>
      <c r="B396" s="408" t="s">
        <v>1047</v>
      </c>
      <c r="C396" s="154">
        <f t="shared" si="429"/>
        <v>17</v>
      </c>
      <c r="D396" s="167">
        <f t="shared" si="430"/>
        <v>68</v>
      </c>
      <c r="E396" s="166" t="str">
        <f t="shared" si="431"/>
        <v>9C</v>
      </c>
      <c r="F396" s="367" t="str">
        <f t="shared" si="432"/>
        <v>1B</v>
      </c>
      <c r="G396" s="367" t="str">
        <f t="shared" si="433"/>
        <v>08</v>
      </c>
      <c r="H396" s="367" t="str">
        <f t="shared" si="434"/>
        <v>1E</v>
      </c>
      <c r="I396" s="367" t="str">
        <f t="shared" si="435"/>
        <v>03</v>
      </c>
      <c r="J396" s="367" t="str">
        <f t="shared" si="436"/>
        <v>A6</v>
      </c>
      <c r="K396" s="367" t="str">
        <f t="shared" si="437"/>
        <v>05</v>
      </c>
      <c r="L396" s="367" t="str">
        <f t="shared" si="438"/>
        <v>8B</v>
      </c>
      <c r="M396" s="367" t="str">
        <f t="shared" si="439"/>
        <v>4</v>
      </c>
      <c r="N396" s="367" t="str">
        <f t="shared" si="440"/>
        <v/>
      </c>
      <c r="O396" s="156" t="str">
        <f t="shared" si="441"/>
        <v/>
      </c>
      <c r="P396" s="157" t="str">
        <f t="shared" si="442"/>
        <v>1</v>
      </c>
      <c r="Q396" s="158" t="str">
        <f t="shared" si="442"/>
        <v>0</v>
      </c>
      <c r="R396" s="158" t="str">
        <f t="shared" si="442"/>
        <v>0</v>
      </c>
      <c r="S396" s="159" t="str">
        <f t="shared" si="442"/>
        <v>1</v>
      </c>
      <c r="T396" s="158" t="str">
        <f t="shared" si="442"/>
        <v>1</v>
      </c>
      <c r="U396" s="158" t="str">
        <f t="shared" si="442"/>
        <v>1</v>
      </c>
      <c r="V396" s="158" t="str">
        <f t="shared" si="442"/>
        <v>0</v>
      </c>
      <c r="W396" s="159" t="str">
        <f t="shared" si="442"/>
        <v>0</v>
      </c>
      <c r="X396" s="158" t="str">
        <f t="shared" si="443"/>
        <v>0</v>
      </c>
      <c r="Y396" s="158" t="str">
        <f t="shared" si="443"/>
        <v>0</v>
      </c>
      <c r="Z396" s="158" t="str">
        <f t="shared" si="443"/>
        <v>0</v>
      </c>
      <c r="AA396" s="159" t="str">
        <f t="shared" si="443"/>
        <v>1</v>
      </c>
      <c r="AB396" s="161" t="str">
        <f t="shared" si="443"/>
        <v>1</v>
      </c>
      <c r="AC396" s="161" t="str">
        <f t="shared" si="443"/>
        <v>0</v>
      </c>
      <c r="AD396" s="158" t="str">
        <f t="shared" si="443"/>
        <v>1</v>
      </c>
      <c r="AE396" s="159" t="str">
        <f t="shared" si="443"/>
        <v>1</v>
      </c>
      <c r="AF396" s="367" t="str">
        <f t="shared" si="444"/>
        <v>0</v>
      </c>
      <c r="AG396" s="162" t="str">
        <f t="shared" si="444"/>
        <v>0</v>
      </c>
      <c r="AH396" s="163" t="str">
        <f t="shared" si="444"/>
        <v>0</v>
      </c>
      <c r="AI396" s="165" t="str">
        <f t="shared" si="444"/>
        <v>0</v>
      </c>
      <c r="AJ396" s="164" t="str">
        <f t="shared" si="444"/>
        <v>1</v>
      </c>
      <c r="AK396" s="164" t="str">
        <f t="shared" si="444"/>
        <v>0</v>
      </c>
      <c r="AL396" s="289" t="str">
        <f t="shared" si="444"/>
        <v>0</v>
      </c>
      <c r="AM396" s="165" t="str">
        <f t="shared" si="444"/>
        <v>0</v>
      </c>
      <c r="AN396" s="230" t="str">
        <f t="shared" si="445"/>
        <v>0</v>
      </c>
      <c r="AO396" s="230" t="str">
        <f t="shared" si="445"/>
        <v>0</v>
      </c>
      <c r="AP396" s="230" t="str">
        <f t="shared" si="445"/>
        <v>0</v>
      </c>
      <c r="AQ396" s="231" t="str">
        <f t="shared" si="445"/>
        <v>1</v>
      </c>
      <c r="AR396" s="230" t="str">
        <f t="shared" si="445"/>
        <v>1</v>
      </c>
      <c r="AS396" s="230" t="str">
        <f t="shared" si="445"/>
        <v>1</v>
      </c>
      <c r="AT396" s="230" t="str">
        <f t="shared" si="445"/>
        <v>1</v>
      </c>
      <c r="AU396" s="231" t="str">
        <f t="shared" si="445"/>
        <v>0</v>
      </c>
      <c r="AV396" s="230" t="str">
        <f t="shared" si="446"/>
        <v>0</v>
      </c>
      <c r="AW396" s="232" t="str">
        <f t="shared" si="446"/>
        <v>0</v>
      </c>
      <c r="AX396" s="232" t="str">
        <f t="shared" si="446"/>
        <v>0</v>
      </c>
      <c r="AY396" s="233" t="str">
        <f t="shared" si="446"/>
        <v>0</v>
      </c>
      <c r="AZ396" s="232" t="str">
        <f t="shared" si="446"/>
        <v>0</v>
      </c>
      <c r="BA396" s="232" t="str">
        <f t="shared" si="446"/>
        <v>0</v>
      </c>
      <c r="BB396" s="232" t="str">
        <f t="shared" si="446"/>
        <v>1</v>
      </c>
      <c r="BC396" s="233" t="str">
        <f t="shared" si="446"/>
        <v>1</v>
      </c>
      <c r="BD396" s="168" t="str">
        <f t="shared" si="447"/>
        <v>1</v>
      </c>
      <c r="BE396" s="168" t="str">
        <f t="shared" si="447"/>
        <v>0</v>
      </c>
      <c r="BF396" s="168" t="str">
        <f t="shared" si="447"/>
        <v>1</v>
      </c>
      <c r="BG396" s="169" t="str">
        <f t="shared" si="447"/>
        <v>0</v>
      </c>
      <c r="BH396" s="168" t="str">
        <f t="shared" si="447"/>
        <v>0</v>
      </c>
      <c r="BI396" s="168" t="str">
        <f t="shared" si="447"/>
        <v>1</v>
      </c>
      <c r="BJ396" s="168" t="str">
        <f t="shared" si="447"/>
        <v>1</v>
      </c>
      <c r="BK396" s="169" t="str">
        <f t="shared" si="447"/>
        <v>0</v>
      </c>
      <c r="BL396" s="168" t="str">
        <f t="shared" si="448"/>
        <v>0</v>
      </c>
      <c r="BM396" s="168" t="str">
        <f t="shared" si="448"/>
        <v>0</v>
      </c>
      <c r="BN396" s="168" t="str">
        <f t="shared" si="448"/>
        <v>0</v>
      </c>
      <c r="BO396" s="169" t="str">
        <f t="shared" si="448"/>
        <v>0</v>
      </c>
      <c r="BP396" s="168" t="str">
        <f t="shared" si="448"/>
        <v>0</v>
      </c>
      <c r="BQ396" s="168" t="str">
        <f t="shared" si="448"/>
        <v>1</v>
      </c>
      <c r="BR396" s="168" t="str">
        <f t="shared" si="448"/>
        <v>0</v>
      </c>
      <c r="BS396" s="169" t="str">
        <f t="shared" si="448"/>
        <v>1</v>
      </c>
      <c r="BT396" s="302" t="str">
        <f t="shared" si="449"/>
        <v>1</v>
      </c>
      <c r="BU396" s="302" t="str">
        <f t="shared" si="449"/>
        <v>0</v>
      </c>
      <c r="BV396" s="302" t="str">
        <f t="shared" si="449"/>
        <v>0</v>
      </c>
      <c r="BW396" s="303" t="str">
        <f t="shared" si="449"/>
        <v>0</v>
      </c>
      <c r="BX396" s="302" t="str">
        <f t="shared" si="449"/>
        <v>1</v>
      </c>
      <c r="BY396" s="302" t="str">
        <f t="shared" si="449"/>
        <v>0</v>
      </c>
      <c r="BZ396" s="302" t="str">
        <f t="shared" si="449"/>
        <v>1</v>
      </c>
      <c r="CA396" s="303" t="str">
        <f t="shared" si="449"/>
        <v>1</v>
      </c>
      <c r="CB396" s="164" t="str">
        <f t="shared" si="450"/>
        <v>0</v>
      </c>
      <c r="CC396" s="289" t="str">
        <f t="shared" si="450"/>
        <v>1</v>
      </c>
      <c r="CD396" s="340" t="str">
        <f t="shared" si="450"/>
        <v>0</v>
      </c>
      <c r="CE396" s="341" t="str">
        <f t="shared" si="450"/>
        <v>0</v>
      </c>
      <c r="CF396" s="340" t="str">
        <f t="shared" si="450"/>
        <v>0</v>
      </c>
      <c r="CG396" s="340" t="str">
        <f t="shared" si="450"/>
        <v>0</v>
      </c>
      <c r="CH396" s="340" t="str">
        <f t="shared" si="450"/>
        <v>0</v>
      </c>
      <c r="CI396" s="341" t="str">
        <f t="shared" si="450"/>
        <v>0</v>
      </c>
      <c r="CL396" s="32" t="str">
        <f t="shared" ref="CL396:CL459" si="483">MID(B396,$C$7,4)</f>
        <v>9C1B</v>
      </c>
      <c r="CM396" s="285">
        <f t="shared" si="451"/>
        <v>798</v>
      </c>
      <c r="CN396" s="285">
        <f t="shared" si="452"/>
        <v>808</v>
      </c>
      <c r="CO396" s="142">
        <f t="shared" si="453"/>
        <v>54.6</v>
      </c>
      <c r="CP396" s="142">
        <f t="shared" si="454"/>
        <v>12.555555555555555</v>
      </c>
      <c r="CQ396" s="154">
        <f t="shared" ref="CQ396:CQ459" si="484">CX396/2</f>
        <v>4</v>
      </c>
      <c r="CS396" s="170">
        <f t="shared" si="455"/>
        <v>9</v>
      </c>
      <c r="CT396" s="23">
        <f t="shared" si="456"/>
        <v>12</v>
      </c>
      <c r="CU396" s="171">
        <f t="shared" si="457"/>
        <v>1</v>
      </c>
      <c r="CV396" s="23">
        <f t="shared" si="458"/>
        <v>11</v>
      </c>
      <c r="CW396" s="172">
        <f t="shared" si="459"/>
        <v>0</v>
      </c>
      <c r="CX396" s="24">
        <f t="shared" si="460"/>
        <v>8</v>
      </c>
      <c r="CY396" s="267">
        <f t="shared" si="461"/>
        <v>1</v>
      </c>
      <c r="CZ396" s="268">
        <f t="shared" si="462"/>
        <v>14</v>
      </c>
      <c r="DA396" s="267">
        <f t="shared" si="463"/>
        <v>0</v>
      </c>
      <c r="DB396" s="268">
        <f t="shared" si="464"/>
        <v>3</v>
      </c>
      <c r="DC396" s="173">
        <f t="shared" si="465"/>
        <v>10</v>
      </c>
      <c r="DD396" s="26">
        <f t="shared" si="466"/>
        <v>6</v>
      </c>
      <c r="DE396" s="173">
        <f t="shared" si="467"/>
        <v>0</v>
      </c>
      <c r="DF396" s="26">
        <f t="shared" si="468"/>
        <v>5</v>
      </c>
      <c r="DG396" s="326">
        <f t="shared" si="469"/>
        <v>8</v>
      </c>
      <c r="DH396" s="327">
        <f t="shared" si="470"/>
        <v>11</v>
      </c>
      <c r="DI396" s="172">
        <f t="shared" si="471"/>
        <v>4</v>
      </c>
      <c r="DJ396" s="24">
        <f t="shared" si="472"/>
        <v>0</v>
      </c>
      <c r="DK396" s="172"/>
      <c r="DL396" s="19">
        <f t="shared" si="473"/>
        <v>156</v>
      </c>
      <c r="DM396" s="19">
        <f t="shared" si="474"/>
        <v>27</v>
      </c>
      <c r="DN396" s="174">
        <f t="shared" si="475"/>
        <v>8</v>
      </c>
      <c r="DO396" s="278">
        <f t="shared" si="476"/>
        <v>30</v>
      </c>
      <c r="DP396" s="278">
        <f t="shared" si="477"/>
        <v>3</v>
      </c>
      <c r="DQ396" s="20">
        <f t="shared" si="478"/>
        <v>166</v>
      </c>
      <c r="DR396" s="20">
        <f t="shared" si="479"/>
        <v>5</v>
      </c>
      <c r="DS396" s="337">
        <f t="shared" si="480"/>
        <v>139</v>
      </c>
      <c r="DT396" s="174">
        <f t="shared" si="481"/>
        <v>64</v>
      </c>
      <c r="DU396" s="172">
        <f t="shared" si="482"/>
        <v>139</v>
      </c>
    </row>
    <row r="397" spans="1:125">
      <c r="A397" s="408" t="s">
        <v>1048</v>
      </c>
      <c r="B397" s="408" t="s">
        <v>1049</v>
      </c>
      <c r="C397" s="154">
        <f t="shared" si="429"/>
        <v>17</v>
      </c>
      <c r="D397" s="167">
        <f t="shared" si="430"/>
        <v>68</v>
      </c>
      <c r="E397" s="166" t="str">
        <f t="shared" si="431"/>
        <v>9C</v>
      </c>
      <c r="F397" s="367" t="str">
        <f t="shared" si="432"/>
        <v>1B</v>
      </c>
      <c r="G397" s="367" t="str">
        <f t="shared" si="433"/>
        <v>0A</v>
      </c>
      <c r="H397" s="367" t="str">
        <f t="shared" si="434"/>
        <v>1E</v>
      </c>
      <c r="I397" s="367" t="str">
        <f t="shared" si="435"/>
        <v>03</v>
      </c>
      <c r="J397" s="367" t="str">
        <f t="shared" si="436"/>
        <v>A6</v>
      </c>
      <c r="K397" s="367" t="str">
        <f t="shared" si="437"/>
        <v>05</v>
      </c>
      <c r="L397" s="367" t="str">
        <f t="shared" si="438"/>
        <v>8D</v>
      </c>
      <c r="M397" s="367" t="str">
        <f t="shared" si="439"/>
        <v>0</v>
      </c>
      <c r="N397" s="367" t="str">
        <f t="shared" si="440"/>
        <v/>
      </c>
      <c r="O397" s="156" t="str">
        <f t="shared" si="441"/>
        <v/>
      </c>
      <c r="P397" s="157" t="str">
        <f t="shared" si="442"/>
        <v>1</v>
      </c>
      <c r="Q397" s="158" t="str">
        <f t="shared" si="442"/>
        <v>0</v>
      </c>
      <c r="R397" s="158" t="str">
        <f t="shared" si="442"/>
        <v>0</v>
      </c>
      <c r="S397" s="159" t="str">
        <f t="shared" si="442"/>
        <v>1</v>
      </c>
      <c r="T397" s="158" t="str">
        <f t="shared" si="442"/>
        <v>1</v>
      </c>
      <c r="U397" s="158" t="str">
        <f t="shared" si="442"/>
        <v>1</v>
      </c>
      <c r="V397" s="158" t="str">
        <f t="shared" si="442"/>
        <v>0</v>
      </c>
      <c r="W397" s="159" t="str">
        <f t="shared" si="442"/>
        <v>0</v>
      </c>
      <c r="X397" s="158" t="str">
        <f t="shared" si="443"/>
        <v>0</v>
      </c>
      <c r="Y397" s="158" t="str">
        <f t="shared" si="443"/>
        <v>0</v>
      </c>
      <c r="Z397" s="158" t="str">
        <f t="shared" si="443"/>
        <v>0</v>
      </c>
      <c r="AA397" s="159" t="str">
        <f t="shared" si="443"/>
        <v>1</v>
      </c>
      <c r="AB397" s="161" t="str">
        <f t="shared" si="443"/>
        <v>1</v>
      </c>
      <c r="AC397" s="161" t="str">
        <f t="shared" si="443"/>
        <v>0</v>
      </c>
      <c r="AD397" s="158" t="str">
        <f t="shared" si="443"/>
        <v>1</v>
      </c>
      <c r="AE397" s="159" t="str">
        <f t="shared" si="443"/>
        <v>1</v>
      </c>
      <c r="AF397" s="367" t="str">
        <f t="shared" si="444"/>
        <v>0</v>
      </c>
      <c r="AG397" s="162" t="str">
        <f t="shared" si="444"/>
        <v>0</v>
      </c>
      <c r="AH397" s="163" t="str">
        <f t="shared" si="444"/>
        <v>0</v>
      </c>
      <c r="AI397" s="165" t="str">
        <f t="shared" si="444"/>
        <v>0</v>
      </c>
      <c r="AJ397" s="164" t="str">
        <f t="shared" si="444"/>
        <v>1</v>
      </c>
      <c r="AK397" s="164" t="str">
        <f t="shared" si="444"/>
        <v>0</v>
      </c>
      <c r="AL397" s="289" t="str">
        <f t="shared" si="444"/>
        <v>1</v>
      </c>
      <c r="AM397" s="165" t="str">
        <f t="shared" si="444"/>
        <v>0</v>
      </c>
      <c r="AN397" s="230" t="str">
        <f t="shared" si="445"/>
        <v>0</v>
      </c>
      <c r="AO397" s="230" t="str">
        <f t="shared" si="445"/>
        <v>0</v>
      </c>
      <c r="AP397" s="230" t="str">
        <f t="shared" si="445"/>
        <v>0</v>
      </c>
      <c r="AQ397" s="231" t="str">
        <f t="shared" si="445"/>
        <v>1</v>
      </c>
      <c r="AR397" s="230" t="str">
        <f t="shared" si="445"/>
        <v>1</v>
      </c>
      <c r="AS397" s="230" t="str">
        <f t="shared" si="445"/>
        <v>1</v>
      </c>
      <c r="AT397" s="230" t="str">
        <f t="shared" si="445"/>
        <v>1</v>
      </c>
      <c r="AU397" s="231" t="str">
        <f t="shared" si="445"/>
        <v>0</v>
      </c>
      <c r="AV397" s="230" t="str">
        <f t="shared" si="446"/>
        <v>0</v>
      </c>
      <c r="AW397" s="232" t="str">
        <f t="shared" si="446"/>
        <v>0</v>
      </c>
      <c r="AX397" s="232" t="str">
        <f t="shared" si="446"/>
        <v>0</v>
      </c>
      <c r="AY397" s="233" t="str">
        <f t="shared" si="446"/>
        <v>0</v>
      </c>
      <c r="AZ397" s="232" t="str">
        <f t="shared" si="446"/>
        <v>0</v>
      </c>
      <c r="BA397" s="232" t="str">
        <f t="shared" si="446"/>
        <v>0</v>
      </c>
      <c r="BB397" s="232" t="str">
        <f t="shared" si="446"/>
        <v>1</v>
      </c>
      <c r="BC397" s="233" t="str">
        <f t="shared" si="446"/>
        <v>1</v>
      </c>
      <c r="BD397" s="168" t="str">
        <f t="shared" si="447"/>
        <v>1</v>
      </c>
      <c r="BE397" s="168" t="str">
        <f t="shared" si="447"/>
        <v>0</v>
      </c>
      <c r="BF397" s="168" t="str">
        <f t="shared" si="447"/>
        <v>1</v>
      </c>
      <c r="BG397" s="169" t="str">
        <f t="shared" si="447"/>
        <v>0</v>
      </c>
      <c r="BH397" s="168" t="str">
        <f t="shared" si="447"/>
        <v>0</v>
      </c>
      <c r="BI397" s="168" t="str">
        <f t="shared" si="447"/>
        <v>1</v>
      </c>
      <c r="BJ397" s="168" t="str">
        <f t="shared" si="447"/>
        <v>1</v>
      </c>
      <c r="BK397" s="169" t="str">
        <f t="shared" si="447"/>
        <v>0</v>
      </c>
      <c r="BL397" s="168" t="str">
        <f t="shared" si="448"/>
        <v>0</v>
      </c>
      <c r="BM397" s="168" t="str">
        <f t="shared" si="448"/>
        <v>0</v>
      </c>
      <c r="BN397" s="168" t="str">
        <f t="shared" si="448"/>
        <v>0</v>
      </c>
      <c r="BO397" s="169" t="str">
        <f t="shared" si="448"/>
        <v>0</v>
      </c>
      <c r="BP397" s="168" t="str">
        <f t="shared" si="448"/>
        <v>0</v>
      </c>
      <c r="BQ397" s="168" t="str">
        <f t="shared" si="448"/>
        <v>1</v>
      </c>
      <c r="BR397" s="168" t="str">
        <f t="shared" si="448"/>
        <v>0</v>
      </c>
      <c r="BS397" s="169" t="str">
        <f t="shared" si="448"/>
        <v>1</v>
      </c>
      <c r="BT397" s="302" t="str">
        <f t="shared" si="449"/>
        <v>1</v>
      </c>
      <c r="BU397" s="302" t="str">
        <f t="shared" si="449"/>
        <v>0</v>
      </c>
      <c r="BV397" s="302" t="str">
        <f t="shared" si="449"/>
        <v>0</v>
      </c>
      <c r="BW397" s="303" t="str">
        <f t="shared" si="449"/>
        <v>0</v>
      </c>
      <c r="BX397" s="302" t="str">
        <f t="shared" si="449"/>
        <v>1</v>
      </c>
      <c r="BY397" s="302" t="str">
        <f t="shared" si="449"/>
        <v>1</v>
      </c>
      <c r="BZ397" s="302" t="str">
        <f t="shared" si="449"/>
        <v>0</v>
      </c>
      <c r="CA397" s="303" t="str">
        <f t="shared" si="449"/>
        <v>1</v>
      </c>
      <c r="CB397" s="164" t="str">
        <f t="shared" si="450"/>
        <v>0</v>
      </c>
      <c r="CC397" s="289" t="str">
        <f t="shared" si="450"/>
        <v>0</v>
      </c>
      <c r="CD397" s="340" t="str">
        <f t="shared" si="450"/>
        <v>0</v>
      </c>
      <c r="CE397" s="341" t="str">
        <f t="shared" si="450"/>
        <v>0</v>
      </c>
      <c r="CF397" s="340" t="str">
        <f t="shared" si="450"/>
        <v>0</v>
      </c>
      <c r="CG397" s="340" t="str">
        <f t="shared" si="450"/>
        <v>0</v>
      </c>
      <c r="CH397" s="340" t="str">
        <f t="shared" si="450"/>
        <v>0</v>
      </c>
      <c r="CI397" s="341" t="str">
        <f t="shared" si="450"/>
        <v>0</v>
      </c>
      <c r="CL397" s="32" t="str">
        <f t="shared" si="483"/>
        <v>9C1B</v>
      </c>
      <c r="CM397" s="285">
        <f t="shared" si="451"/>
        <v>798</v>
      </c>
      <c r="CN397" s="285">
        <f t="shared" si="452"/>
        <v>808</v>
      </c>
      <c r="CO397" s="142">
        <f t="shared" si="453"/>
        <v>54.6</v>
      </c>
      <c r="CP397" s="142">
        <f t="shared" si="454"/>
        <v>12.555555555555555</v>
      </c>
      <c r="CQ397" s="154">
        <f t="shared" si="484"/>
        <v>5</v>
      </c>
      <c r="CS397" s="170">
        <f t="shared" si="455"/>
        <v>9</v>
      </c>
      <c r="CT397" s="23">
        <f t="shared" si="456"/>
        <v>12</v>
      </c>
      <c r="CU397" s="171">
        <f t="shared" si="457"/>
        <v>1</v>
      </c>
      <c r="CV397" s="23">
        <f t="shared" si="458"/>
        <v>11</v>
      </c>
      <c r="CW397" s="172">
        <f t="shared" si="459"/>
        <v>0</v>
      </c>
      <c r="CX397" s="24">
        <f t="shared" si="460"/>
        <v>10</v>
      </c>
      <c r="CY397" s="267">
        <f t="shared" si="461"/>
        <v>1</v>
      </c>
      <c r="CZ397" s="268">
        <f t="shared" si="462"/>
        <v>14</v>
      </c>
      <c r="DA397" s="267">
        <f t="shared" si="463"/>
        <v>0</v>
      </c>
      <c r="DB397" s="268">
        <f t="shared" si="464"/>
        <v>3</v>
      </c>
      <c r="DC397" s="173">
        <f t="shared" si="465"/>
        <v>10</v>
      </c>
      <c r="DD397" s="26">
        <f t="shared" si="466"/>
        <v>6</v>
      </c>
      <c r="DE397" s="173">
        <f t="shared" si="467"/>
        <v>0</v>
      </c>
      <c r="DF397" s="26">
        <f t="shared" si="468"/>
        <v>5</v>
      </c>
      <c r="DG397" s="326">
        <f t="shared" si="469"/>
        <v>8</v>
      </c>
      <c r="DH397" s="327">
        <f t="shared" si="470"/>
        <v>13</v>
      </c>
      <c r="DI397" s="172">
        <f t="shared" si="471"/>
        <v>0</v>
      </c>
      <c r="DJ397" s="24">
        <f t="shared" si="472"/>
        <v>0</v>
      </c>
      <c r="DK397" s="172"/>
      <c r="DL397" s="19">
        <f t="shared" si="473"/>
        <v>156</v>
      </c>
      <c r="DM397" s="19">
        <f t="shared" si="474"/>
        <v>27</v>
      </c>
      <c r="DN397" s="174">
        <f t="shared" si="475"/>
        <v>10</v>
      </c>
      <c r="DO397" s="278">
        <f t="shared" si="476"/>
        <v>30</v>
      </c>
      <c r="DP397" s="278">
        <f t="shared" si="477"/>
        <v>3</v>
      </c>
      <c r="DQ397" s="20">
        <f t="shared" si="478"/>
        <v>166</v>
      </c>
      <c r="DR397" s="20">
        <f t="shared" si="479"/>
        <v>5</v>
      </c>
      <c r="DS397" s="337">
        <f t="shared" si="480"/>
        <v>141</v>
      </c>
      <c r="DT397" s="174">
        <f t="shared" si="481"/>
        <v>0</v>
      </c>
      <c r="DU397" s="172">
        <f t="shared" si="482"/>
        <v>141</v>
      </c>
    </row>
    <row r="398" spans="1:125">
      <c r="A398" s="408" t="s">
        <v>1050</v>
      </c>
      <c r="B398" s="408" t="s">
        <v>1051</v>
      </c>
      <c r="C398" s="154">
        <f t="shared" si="429"/>
        <v>17</v>
      </c>
      <c r="D398" s="167">
        <f t="shared" si="430"/>
        <v>68</v>
      </c>
      <c r="E398" s="166" t="str">
        <f t="shared" si="431"/>
        <v>9C</v>
      </c>
      <c r="F398" s="367" t="str">
        <f t="shared" si="432"/>
        <v>1B</v>
      </c>
      <c r="G398" s="367" t="str">
        <f t="shared" si="433"/>
        <v>0C</v>
      </c>
      <c r="H398" s="367" t="str">
        <f t="shared" si="434"/>
        <v>1E</v>
      </c>
      <c r="I398" s="367" t="str">
        <f t="shared" si="435"/>
        <v>03</v>
      </c>
      <c r="J398" s="367" t="str">
        <f t="shared" si="436"/>
        <v>A6</v>
      </c>
      <c r="K398" s="367" t="str">
        <f t="shared" si="437"/>
        <v>05</v>
      </c>
      <c r="L398" s="367" t="str">
        <f t="shared" si="438"/>
        <v>8F</v>
      </c>
      <c r="M398" s="367" t="str">
        <f t="shared" si="439"/>
        <v>4</v>
      </c>
      <c r="N398" s="367" t="str">
        <f t="shared" si="440"/>
        <v/>
      </c>
      <c r="O398" s="156" t="str">
        <f t="shared" si="441"/>
        <v/>
      </c>
      <c r="P398" s="157" t="str">
        <f t="shared" si="442"/>
        <v>1</v>
      </c>
      <c r="Q398" s="158" t="str">
        <f t="shared" si="442"/>
        <v>0</v>
      </c>
      <c r="R398" s="158" t="str">
        <f t="shared" si="442"/>
        <v>0</v>
      </c>
      <c r="S398" s="159" t="str">
        <f t="shared" si="442"/>
        <v>1</v>
      </c>
      <c r="T398" s="158" t="str">
        <f t="shared" si="442"/>
        <v>1</v>
      </c>
      <c r="U398" s="158" t="str">
        <f t="shared" si="442"/>
        <v>1</v>
      </c>
      <c r="V398" s="158" t="str">
        <f t="shared" si="442"/>
        <v>0</v>
      </c>
      <c r="W398" s="159" t="str">
        <f t="shared" si="442"/>
        <v>0</v>
      </c>
      <c r="X398" s="158" t="str">
        <f t="shared" si="443"/>
        <v>0</v>
      </c>
      <c r="Y398" s="158" t="str">
        <f t="shared" si="443"/>
        <v>0</v>
      </c>
      <c r="Z398" s="158" t="str">
        <f t="shared" si="443"/>
        <v>0</v>
      </c>
      <c r="AA398" s="159" t="str">
        <f t="shared" si="443"/>
        <v>1</v>
      </c>
      <c r="AB398" s="161" t="str">
        <f t="shared" si="443"/>
        <v>1</v>
      </c>
      <c r="AC398" s="161" t="str">
        <f t="shared" si="443"/>
        <v>0</v>
      </c>
      <c r="AD398" s="158" t="str">
        <f t="shared" si="443"/>
        <v>1</v>
      </c>
      <c r="AE398" s="159" t="str">
        <f t="shared" si="443"/>
        <v>1</v>
      </c>
      <c r="AF398" s="367" t="str">
        <f t="shared" si="444"/>
        <v>0</v>
      </c>
      <c r="AG398" s="162" t="str">
        <f t="shared" si="444"/>
        <v>0</v>
      </c>
      <c r="AH398" s="163" t="str">
        <f t="shared" si="444"/>
        <v>0</v>
      </c>
      <c r="AI398" s="165" t="str">
        <f t="shared" si="444"/>
        <v>0</v>
      </c>
      <c r="AJ398" s="164" t="str">
        <f t="shared" si="444"/>
        <v>1</v>
      </c>
      <c r="AK398" s="164" t="str">
        <f t="shared" si="444"/>
        <v>1</v>
      </c>
      <c r="AL398" s="289" t="str">
        <f t="shared" si="444"/>
        <v>0</v>
      </c>
      <c r="AM398" s="165" t="str">
        <f t="shared" si="444"/>
        <v>0</v>
      </c>
      <c r="AN398" s="230" t="str">
        <f t="shared" si="445"/>
        <v>0</v>
      </c>
      <c r="AO398" s="230" t="str">
        <f t="shared" si="445"/>
        <v>0</v>
      </c>
      <c r="AP398" s="230" t="str">
        <f t="shared" si="445"/>
        <v>0</v>
      </c>
      <c r="AQ398" s="231" t="str">
        <f t="shared" si="445"/>
        <v>1</v>
      </c>
      <c r="AR398" s="230" t="str">
        <f t="shared" si="445"/>
        <v>1</v>
      </c>
      <c r="AS398" s="230" t="str">
        <f t="shared" si="445"/>
        <v>1</v>
      </c>
      <c r="AT398" s="230" t="str">
        <f t="shared" si="445"/>
        <v>1</v>
      </c>
      <c r="AU398" s="231" t="str">
        <f t="shared" si="445"/>
        <v>0</v>
      </c>
      <c r="AV398" s="230" t="str">
        <f t="shared" si="446"/>
        <v>0</v>
      </c>
      <c r="AW398" s="232" t="str">
        <f t="shared" si="446"/>
        <v>0</v>
      </c>
      <c r="AX398" s="232" t="str">
        <f t="shared" si="446"/>
        <v>0</v>
      </c>
      <c r="AY398" s="233" t="str">
        <f t="shared" si="446"/>
        <v>0</v>
      </c>
      <c r="AZ398" s="232" t="str">
        <f t="shared" si="446"/>
        <v>0</v>
      </c>
      <c r="BA398" s="232" t="str">
        <f t="shared" si="446"/>
        <v>0</v>
      </c>
      <c r="BB398" s="232" t="str">
        <f t="shared" si="446"/>
        <v>1</v>
      </c>
      <c r="BC398" s="233" t="str">
        <f t="shared" si="446"/>
        <v>1</v>
      </c>
      <c r="BD398" s="168" t="str">
        <f t="shared" si="447"/>
        <v>1</v>
      </c>
      <c r="BE398" s="168" t="str">
        <f t="shared" si="447"/>
        <v>0</v>
      </c>
      <c r="BF398" s="168" t="str">
        <f t="shared" si="447"/>
        <v>1</v>
      </c>
      <c r="BG398" s="169" t="str">
        <f t="shared" si="447"/>
        <v>0</v>
      </c>
      <c r="BH398" s="168" t="str">
        <f t="shared" si="447"/>
        <v>0</v>
      </c>
      <c r="BI398" s="168" t="str">
        <f t="shared" si="447"/>
        <v>1</v>
      </c>
      <c r="BJ398" s="168" t="str">
        <f t="shared" si="447"/>
        <v>1</v>
      </c>
      <c r="BK398" s="169" t="str">
        <f t="shared" si="447"/>
        <v>0</v>
      </c>
      <c r="BL398" s="168" t="str">
        <f t="shared" si="448"/>
        <v>0</v>
      </c>
      <c r="BM398" s="168" t="str">
        <f t="shared" si="448"/>
        <v>0</v>
      </c>
      <c r="BN398" s="168" t="str">
        <f t="shared" si="448"/>
        <v>0</v>
      </c>
      <c r="BO398" s="169" t="str">
        <f t="shared" si="448"/>
        <v>0</v>
      </c>
      <c r="BP398" s="168" t="str">
        <f t="shared" si="448"/>
        <v>0</v>
      </c>
      <c r="BQ398" s="168" t="str">
        <f t="shared" si="448"/>
        <v>1</v>
      </c>
      <c r="BR398" s="168" t="str">
        <f t="shared" si="448"/>
        <v>0</v>
      </c>
      <c r="BS398" s="169" t="str">
        <f t="shared" si="448"/>
        <v>1</v>
      </c>
      <c r="BT398" s="302" t="str">
        <f t="shared" si="449"/>
        <v>1</v>
      </c>
      <c r="BU398" s="302" t="str">
        <f t="shared" si="449"/>
        <v>0</v>
      </c>
      <c r="BV398" s="302" t="str">
        <f t="shared" si="449"/>
        <v>0</v>
      </c>
      <c r="BW398" s="303" t="str">
        <f t="shared" si="449"/>
        <v>0</v>
      </c>
      <c r="BX398" s="302" t="str">
        <f t="shared" si="449"/>
        <v>1</v>
      </c>
      <c r="BY398" s="302" t="str">
        <f t="shared" si="449"/>
        <v>1</v>
      </c>
      <c r="BZ398" s="302" t="str">
        <f t="shared" si="449"/>
        <v>1</v>
      </c>
      <c r="CA398" s="303" t="str">
        <f t="shared" si="449"/>
        <v>1</v>
      </c>
      <c r="CB398" s="164" t="str">
        <f t="shared" si="450"/>
        <v>0</v>
      </c>
      <c r="CC398" s="289" t="str">
        <f t="shared" si="450"/>
        <v>1</v>
      </c>
      <c r="CD398" s="340" t="str">
        <f t="shared" si="450"/>
        <v>0</v>
      </c>
      <c r="CE398" s="341" t="str">
        <f t="shared" si="450"/>
        <v>0</v>
      </c>
      <c r="CF398" s="340" t="str">
        <f t="shared" si="450"/>
        <v>0</v>
      </c>
      <c r="CG398" s="340" t="str">
        <f t="shared" si="450"/>
        <v>0</v>
      </c>
      <c r="CH398" s="340" t="str">
        <f t="shared" si="450"/>
        <v>0</v>
      </c>
      <c r="CI398" s="341" t="str">
        <f t="shared" si="450"/>
        <v>0</v>
      </c>
      <c r="CL398" s="32" t="str">
        <f t="shared" si="483"/>
        <v>9C1B</v>
      </c>
      <c r="CM398" s="285">
        <f t="shared" si="451"/>
        <v>798</v>
      </c>
      <c r="CN398" s="285">
        <f t="shared" si="452"/>
        <v>808</v>
      </c>
      <c r="CO398" s="142">
        <f t="shared" si="453"/>
        <v>54.6</v>
      </c>
      <c r="CP398" s="142">
        <f t="shared" si="454"/>
        <v>12.555555555555555</v>
      </c>
      <c r="CQ398" s="154">
        <f t="shared" si="484"/>
        <v>6</v>
      </c>
      <c r="CS398" s="170">
        <f t="shared" si="455"/>
        <v>9</v>
      </c>
      <c r="CT398" s="23">
        <f t="shared" si="456"/>
        <v>12</v>
      </c>
      <c r="CU398" s="171">
        <f t="shared" si="457"/>
        <v>1</v>
      </c>
      <c r="CV398" s="23">
        <f t="shared" si="458"/>
        <v>11</v>
      </c>
      <c r="CW398" s="172">
        <f t="shared" si="459"/>
        <v>0</v>
      </c>
      <c r="CX398" s="24">
        <f t="shared" si="460"/>
        <v>12</v>
      </c>
      <c r="CY398" s="267">
        <f t="shared" si="461"/>
        <v>1</v>
      </c>
      <c r="CZ398" s="268">
        <f t="shared" si="462"/>
        <v>14</v>
      </c>
      <c r="DA398" s="267">
        <f t="shared" si="463"/>
        <v>0</v>
      </c>
      <c r="DB398" s="268">
        <f t="shared" si="464"/>
        <v>3</v>
      </c>
      <c r="DC398" s="173">
        <f t="shared" si="465"/>
        <v>10</v>
      </c>
      <c r="DD398" s="26">
        <f t="shared" si="466"/>
        <v>6</v>
      </c>
      <c r="DE398" s="173">
        <f t="shared" si="467"/>
        <v>0</v>
      </c>
      <c r="DF398" s="26">
        <f t="shared" si="468"/>
        <v>5</v>
      </c>
      <c r="DG398" s="326">
        <f t="shared" si="469"/>
        <v>8</v>
      </c>
      <c r="DH398" s="327">
        <f t="shared" si="470"/>
        <v>15</v>
      </c>
      <c r="DI398" s="172">
        <f t="shared" si="471"/>
        <v>4</v>
      </c>
      <c r="DJ398" s="24">
        <f t="shared" si="472"/>
        <v>0</v>
      </c>
      <c r="DK398" s="172"/>
      <c r="DL398" s="19">
        <f t="shared" si="473"/>
        <v>156</v>
      </c>
      <c r="DM398" s="19">
        <f t="shared" si="474"/>
        <v>27</v>
      </c>
      <c r="DN398" s="174">
        <f t="shared" si="475"/>
        <v>12</v>
      </c>
      <c r="DO398" s="278">
        <f t="shared" si="476"/>
        <v>30</v>
      </c>
      <c r="DP398" s="278">
        <f t="shared" si="477"/>
        <v>3</v>
      </c>
      <c r="DQ398" s="20">
        <f t="shared" si="478"/>
        <v>166</v>
      </c>
      <c r="DR398" s="20">
        <f t="shared" si="479"/>
        <v>5</v>
      </c>
      <c r="DS398" s="337">
        <f t="shared" si="480"/>
        <v>143</v>
      </c>
      <c r="DT398" s="174">
        <f t="shared" si="481"/>
        <v>64</v>
      </c>
      <c r="DU398" s="172">
        <f t="shared" si="482"/>
        <v>143</v>
      </c>
    </row>
    <row r="399" spans="1:125">
      <c r="A399" s="408" t="s">
        <v>1052</v>
      </c>
      <c r="B399" s="408" t="s">
        <v>1053</v>
      </c>
      <c r="C399" s="154">
        <f t="shared" si="429"/>
        <v>17</v>
      </c>
      <c r="D399" s="167">
        <f t="shared" si="430"/>
        <v>68</v>
      </c>
      <c r="E399" s="166" t="str">
        <f t="shared" si="431"/>
        <v>9C</v>
      </c>
      <c r="F399" s="367" t="str">
        <f t="shared" si="432"/>
        <v>1B</v>
      </c>
      <c r="G399" s="367" t="str">
        <f t="shared" si="433"/>
        <v>0E</v>
      </c>
      <c r="H399" s="367" t="str">
        <f t="shared" si="434"/>
        <v>1E</v>
      </c>
      <c r="I399" s="367" t="str">
        <f t="shared" si="435"/>
        <v>03</v>
      </c>
      <c r="J399" s="367" t="str">
        <f t="shared" si="436"/>
        <v>A5</v>
      </c>
      <c r="K399" s="367" t="str">
        <f t="shared" si="437"/>
        <v>05</v>
      </c>
      <c r="L399" s="367" t="str">
        <f t="shared" si="438"/>
        <v>90</v>
      </c>
      <c r="M399" s="367" t="str">
        <f t="shared" si="439"/>
        <v>4</v>
      </c>
      <c r="N399" s="367" t="str">
        <f t="shared" si="440"/>
        <v/>
      </c>
      <c r="O399" s="156" t="str">
        <f t="shared" si="441"/>
        <v/>
      </c>
      <c r="P399" s="157" t="str">
        <f t="shared" si="442"/>
        <v>1</v>
      </c>
      <c r="Q399" s="158" t="str">
        <f t="shared" si="442"/>
        <v>0</v>
      </c>
      <c r="R399" s="158" t="str">
        <f t="shared" si="442"/>
        <v>0</v>
      </c>
      <c r="S399" s="159" t="str">
        <f t="shared" si="442"/>
        <v>1</v>
      </c>
      <c r="T399" s="158" t="str">
        <f t="shared" si="442"/>
        <v>1</v>
      </c>
      <c r="U399" s="158" t="str">
        <f t="shared" si="442"/>
        <v>1</v>
      </c>
      <c r="V399" s="158" t="str">
        <f t="shared" si="442"/>
        <v>0</v>
      </c>
      <c r="W399" s="159" t="str">
        <f t="shared" si="442"/>
        <v>0</v>
      </c>
      <c r="X399" s="158" t="str">
        <f t="shared" si="443"/>
        <v>0</v>
      </c>
      <c r="Y399" s="158" t="str">
        <f t="shared" si="443"/>
        <v>0</v>
      </c>
      <c r="Z399" s="158" t="str">
        <f t="shared" si="443"/>
        <v>0</v>
      </c>
      <c r="AA399" s="159" t="str">
        <f t="shared" si="443"/>
        <v>1</v>
      </c>
      <c r="AB399" s="161" t="str">
        <f t="shared" si="443"/>
        <v>1</v>
      </c>
      <c r="AC399" s="161" t="str">
        <f t="shared" si="443"/>
        <v>0</v>
      </c>
      <c r="AD399" s="158" t="str">
        <f t="shared" si="443"/>
        <v>1</v>
      </c>
      <c r="AE399" s="159" t="str">
        <f t="shared" si="443"/>
        <v>1</v>
      </c>
      <c r="AF399" s="367" t="str">
        <f t="shared" si="444"/>
        <v>0</v>
      </c>
      <c r="AG399" s="162" t="str">
        <f t="shared" si="444"/>
        <v>0</v>
      </c>
      <c r="AH399" s="163" t="str">
        <f t="shared" si="444"/>
        <v>0</v>
      </c>
      <c r="AI399" s="165" t="str">
        <f t="shared" si="444"/>
        <v>0</v>
      </c>
      <c r="AJ399" s="164" t="str">
        <f t="shared" si="444"/>
        <v>1</v>
      </c>
      <c r="AK399" s="164" t="str">
        <f t="shared" si="444"/>
        <v>1</v>
      </c>
      <c r="AL399" s="289" t="str">
        <f t="shared" si="444"/>
        <v>1</v>
      </c>
      <c r="AM399" s="165" t="str">
        <f t="shared" si="444"/>
        <v>0</v>
      </c>
      <c r="AN399" s="230" t="str">
        <f t="shared" si="445"/>
        <v>0</v>
      </c>
      <c r="AO399" s="230" t="str">
        <f t="shared" si="445"/>
        <v>0</v>
      </c>
      <c r="AP399" s="230" t="str">
        <f t="shared" si="445"/>
        <v>0</v>
      </c>
      <c r="AQ399" s="231" t="str">
        <f t="shared" si="445"/>
        <v>1</v>
      </c>
      <c r="AR399" s="230" t="str">
        <f t="shared" si="445"/>
        <v>1</v>
      </c>
      <c r="AS399" s="230" t="str">
        <f t="shared" si="445"/>
        <v>1</v>
      </c>
      <c r="AT399" s="230" t="str">
        <f t="shared" si="445"/>
        <v>1</v>
      </c>
      <c r="AU399" s="231" t="str">
        <f t="shared" si="445"/>
        <v>0</v>
      </c>
      <c r="AV399" s="230" t="str">
        <f t="shared" si="446"/>
        <v>0</v>
      </c>
      <c r="AW399" s="232" t="str">
        <f t="shared" si="446"/>
        <v>0</v>
      </c>
      <c r="AX399" s="232" t="str">
        <f t="shared" si="446"/>
        <v>0</v>
      </c>
      <c r="AY399" s="233" t="str">
        <f t="shared" si="446"/>
        <v>0</v>
      </c>
      <c r="AZ399" s="232" t="str">
        <f t="shared" si="446"/>
        <v>0</v>
      </c>
      <c r="BA399" s="232" t="str">
        <f t="shared" si="446"/>
        <v>0</v>
      </c>
      <c r="BB399" s="232" t="str">
        <f t="shared" si="446"/>
        <v>1</v>
      </c>
      <c r="BC399" s="233" t="str">
        <f t="shared" si="446"/>
        <v>1</v>
      </c>
      <c r="BD399" s="168" t="str">
        <f t="shared" si="447"/>
        <v>1</v>
      </c>
      <c r="BE399" s="168" t="str">
        <f t="shared" si="447"/>
        <v>0</v>
      </c>
      <c r="BF399" s="168" t="str">
        <f t="shared" si="447"/>
        <v>1</v>
      </c>
      <c r="BG399" s="169" t="str">
        <f t="shared" si="447"/>
        <v>0</v>
      </c>
      <c r="BH399" s="168" t="str">
        <f t="shared" si="447"/>
        <v>0</v>
      </c>
      <c r="BI399" s="168" t="str">
        <f t="shared" si="447"/>
        <v>1</v>
      </c>
      <c r="BJ399" s="168" t="str">
        <f t="shared" si="447"/>
        <v>0</v>
      </c>
      <c r="BK399" s="169" t="str">
        <f t="shared" si="447"/>
        <v>1</v>
      </c>
      <c r="BL399" s="168" t="str">
        <f t="shared" si="448"/>
        <v>0</v>
      </c>
      <c r="BM399" s="168" t="str">
        <f t="shared" si="448"/>
        <v>0</v>
      </c>
      <c r="BN399" s="168" t="str">
        <f t="shared" si="448"/>
        <v>0</v>
      </c>
      <c r="BO399" s="169" t="str">
        <f t="shared" si="448"/>
        <v>0</v>
      </c>
      <c r="BP399" s="168" t="str">
        <f t="shared" si="448"/>
        <v>0</v>
      </c>
      <c r="BQ399" s="168" t="str">
        <f t="shared" si="448"/>
        <v>1</v>
      </c>
      <c r="BR399" s="168" t="str">
        <f t="shared" si="448"/>
        <v>0</v>
      </c>
      <c r="BS399" s="169" t="str">
        <f t="shared" si="448"/>
        <v>1</v>
      </c>
      <c r="BT399" s="302" t="str">
        <f t="shared" si="449"/>
        <v>1</v>
      </c>
      <c r="BU399" s="302" t="str">
        <f t="shared" si="449"/>
        <v>0</v>
      </c>
      <c r="BV399" s="302" t="str">
        <f t="shared" si="449"/>
        <v>0</v>
      </c>
      <c r="BW399" s="303" t="str">
        <f t="shared" si="449"/>
        <v>1</v>
      </c>
      <c r="BX399" s="302" t="str">
        <f t="shared" si="449"/>
        <v>0</v>
      </c>
      <c r="BY399" s="302" t="str">
        <f t="shared" si="449"/>
        <v>0</v>
      </c>
      <c r="BZ399" s="302" t="str">
        <f t="shared" si="449"/>
        <v>0</v>
      </c>
      <c r="CA399" s="303" t="str">
        <f t="shared" si="449"/>
        <v>0</v>
      </c>
      <c r="CB399" s="164" t="str">
        <f t="shared" si="450"/>
        <v>0</v>
      </c>
      <c r="CC399" s="289" t="str">
        <f t="shared" si="450"/>
        <v>1</v>
      </c>
      <c r="CD399" s="340" t="str">
        <f t="shared" si="450"/>
        <v>0</v>
      </c>
      <c r="CE399" s="341" t="str">
        <f t="shared" si="450"/>
        <v>0</v>
      </c>
      <c r="CF399" s="340" t="str">
        <f t="shared" si="450"/>
        <v>0</v>
      </c>
      <c r="CG399" s="340" t="str">
        <f t="shared" si="450"/>
        <v>0</v>
      </c>
      <c r="CH399" s="340" t="str">
        <f t="shared" si="450"/>
        <v>0</v>
      </c>
      <c r="CI399" s="341" t="str">
        <f t="shared" si="450"/>
        <v>0</v>
      </c>
      <c r="CL399" s="32" t="str">
        <f t="shared" si="483"/>
        <v>9C1B</v>
      </c>
      <c r="CM399" s="285">
        <f t="shared" si="451"/>
        <v>798</v>
      </c>
      <c r="CN399" s="285">
        <f t="shared" si="452"/>
        <v>808</v>
      </c>
      <c r="CO399" s="142">
        <f t="shared" si="453"/>
        <v>54.5</v>
      </c>
      <c r="CP399" s="142">
        <f t="shared" si="454"/>
        <v>12.5</v>
      </c>
      <c r="CQ399" s="154">
        <f t="shared" si="484"/>
        <v>7</v>
      </c>
      <c r="CS399" s="170">
        <f t="shared" si="455"/>
        <v>9</v>
      </c>
      <c r="CT399" s="23">
        <f t="shared" si="456"/>
        <v>12</v>
      </c>
      <c r="CU399" s="171">
        <f t="shared" si="457"/>
        <v>1</v>
      </c>
      <c r="CV399" s="23">
        <f t="shared" si="458"/>
        <v>11</v>
      </c>
      <c r="CW399" s="172">
        <f t="shared" si="459"/>
        <v>0</v>
      </c>
      <c r="CX399" s="24">
        <f t="shared" si="460"/>
        <v>14</v>
      </c>
      <c r="CY399" s="267">
        <f t="shared" si="461"/>
        <v>1</v>
      </c>
      <c r="CZ399" s="268">
        <f t="shared" si="462"/>
        <v>14</v>
      </c>
      <c r="DA399" s="267">
        <f t="shared" si="463"/>
        <v>0</v>
      </c>
      <c r="DB399" s="268">
        <f t="shared" si="464"/>
        <v>3</v>
      </c>
      <c r="DC399" s="173">
        <f t="shared" si="465"/>
        <v>10</v>
      </c>
      <c r="DD399" s="26">
        <f t="shared" si="466"/>
        <v>5</v>
      </c>
      <c r="DE399" s="173">
        <f t="shared" si="467"/>
        <v>0</v>
      </c>
      <c r="DF399" s="26">
        <f t="shared" si="468"/>
        <v>5</v>
      </c>
      <c r="DG399" s="326">
        <f t="shared" si="469"/>
        <v>9</v>
      </c>
      <c r="DH399" s="327">
        <f t="shared" si="470"/>
        <v>0</v>
      </c>
      <c r="DI399" s="172">
        <f t="shared" si="471"/>
        <v>4</v>
      </c>
      <c r="DJ399" s="24">
        <f t="shared" si="472"/>
        <v>0</v>
      </c>
      <c r="DK399" s="172"/>
      <c r="DL399" s="19">
        <f t="shared" si="473"/>
        <v>156</v>
      </c>
      <c r="DM399" s="19">
        <f t="shared" si="474"/>
        <v>27</v>
      </c>
      <c r="DN399" s="174">
        <f t="shared" si="475"/>
        <v>14</v>
      </c>
      <c r="DO399" s="278">
        <f t="shared" si="476"/>
        <v>30</v>
      </c>
      <c r="DP399" s="278">
        <f t="shared" si="477"/>
        <v>3</v>
      </c>
      <c r="DQ399" s="20">
        <f t="shared" si="478"/>
        <v>165</v>
      </c>
      <c r="DR399" s="20">
        <f t="shared" si="479"/>
        <v>5</v>
      </c>
      <c r="DS399" s="337">
        <f t="shared" si="480"/>
        <v>144</v>
      </c>
      <c r="DT399" s="174">
        <f t="shared" si="481"/>
        <v>64</v>
      </c>
      <c r="DU399" s="172">
        <f t="shared" si="482"/>
        <v>144</v>
      </c>
    </row>
    <row r="400" spans="1:125">
      <c r="A400" s="408" t="s">
        <v>1054</v>
      </c>
      <c r="B400" s="408" t="s">
        <v>1055</v>
      </c>
      <c r="C400" s="154">
        <f t="shared" si="429"/>
        <v>17</v>
      </c>
      <c r="D400" s="167">
        <f t="shared" si="430"/>
        <v>68</v>
      </c>
      <c r="E400" s="166" t="str">
        <f t="shared" si="431"/>
        <v>9C</v>
      </c>
      <c r="F400" s="367" t="str">
        <f t="shared" si="432"/>
        <v>1B</v>
      </c>
      <c r="G400" s="367" t="str">
        <f t="shared" si="433"/>
        <v>02</v>
      </c>
      <c r="H400" s="367" t="str">
        <f t="shared" si="434"/>
        <v>1E</v>
      </c>
      <c r="I400" s="367" t="str">
        <f t="shared" si="435"/>
        <v>03</v>
      </c>
      <c r="J400" s="367" t="str">
        <f t="shared" si="436"/>
        <v>A5</v>
      </c>
      <c r="K400" s="367" t="str">
        <f t="shared" si="437"/>
        <v>05</v>
      </c>
      <c r="L400" s="367" t="str">
        <f t="shared" si="438"/>
        <v>84</v>
      </c>
      <c r="M400" s="367" t="str">
        <f t="shared" si="439"/>
        <v>4</v>
      </c>
      <c r="N400" s="367" t="str">
        <f t="shared" si="440"/>
        <v/>
      </c>
      <c r="O400" s="156" t="str">
        <f t="shared" si="441"/>
        <v/>
      </c>
      <c r="P400" s="157" t="str">
        <f t="shared" si="442"/>
        <v>1</v>
      </c>
      <c r="Q400" s="158" t="str">
        <f t="shared" si="442"/>
        <v>0</v>
      </c>
      <c r="R400" s="158" t="str">
        <f t="shared" si="442"/>
        <v>0</v>
      </c>
      <c r="S400" s="159" t="str">
        <f t="shared" si="442"/>
        <v>1</v>
      </c>
      <c r="T400" s="158" t="str">
        <f t="shared" si="442"/>
        <v>1</v>
      </c>
      <c r="U400" s="158" t="str">
        <f t="shared" si="442"/>
        <v>1</v>
      </c>
      <c r="V400" s="158" t="str">
        <f t="shared" si="442"/>
        <v>0</v>
      </c>
      <c r="W400" s="159" t="str">
        <f t="shared" si="442"/>
        <v>0</v>
      </c>
      <c r="X400" s="158" t="str">
        <f t="shared" si="443"/>
        <v>0</v>
      </c>
      <c r="Y400" s="158" t="str">
        <f t="shared" si="443"/>
        <v>0</v>
      </c>
      <c r="Z400" s="158" t="str">
        <f t="shared" si="443"/>
        <v>0</v>
      </c>
      <c r="AA400" s="159" t="str">
        <f t="shared" si="443"/>
        <v>1</v>
      </c>
      <c r="AB400" s="161" t="str">
        <f t="shared" si="443"/>
        <v>1</v>
      </c>
      <c r="AC400" s="161" t="str">
        <f t="shared" si="443"/>
        <v>0</v>
      </c>
      <c r="AD400" s="158" t="str">
        <f t="shared" si="443"/>
        <v>1</v>
      </c>
      <c r="AE400" s="159" t="str">
        <f t="shared" si="443"/>
        <v>1</v>
      </c>
      <c r="AF400" s="367" t="str">
        <f t="shared" si="444"/>
        <v>0</v>
      </c>
      <c r="AG400" s="162" t="str">
        <f t="shared" si="444"/>
        <v>0</v>
      </c>
      <c r="AH400" s="163" t="str">
        <f t="shared" si="444"/>
        <v>0</v>
      </c>
      <c r="AI400" s="165" t="str">
        <f t="shared" si="444"/>
        <v>0</v>
      </c>
      <c r="AJ400" s="164" t="str">
        <f t="shared" si="444"/>
        <v>0</v>
      </c>
      <c r="AK400" s="164" t="str">
        <f t="shared" si="444"/>
        <v>0</v>
      </c>
      <c r="AL400" s="289" t="str">
        <f t="shared" si="444"/>
        <v>1</v>
      </c>
      <c r="AM400" s="165" t="str">
        <f t="shared" si="444"/>
        <v>0</v>
      </c>
      <c r="AN400" s="230" t="str">
        <f t="shared" si="445"/>
        <v>0</v>
      </c>
      <c r="AO400" s="230" t="str">
        <f t="shared" si="445"/>
        <v>0</v>
      </c>
      <c r="AP400" s="230" t="str">
        <f t="shared" si="445"/>
        <v>0</v>
      </c>
      <c r="AQ400" s="231" t="str">
        <f t="shared" si="445"/>
        <v>1</v>
      </c>
      <c r="AR400" s="230" t="str">
        <f t="shared" si="445"/>
        <v>1</v>
      </c>
      <c r="AS400" s="230" t="str">
        <f t="shared" si="445"/>
        <v>1</v>
      </c>
      <c r="AT400" s="230" t="str">
        <f t="shared" si="445"/>
        <v>1</v>
      </c>
      <c r="AU400" s="231" t="str">
        <f t="shared" si="445"/>
        <v>0</v>
      </c>
      <c r="AV400" s="230" t="str">
        <f t="shared" si="446"/>
        <v>0</v>
      </c>
      <c r="AW400" s="232" t="str">
        <f t="shared" si="446"/>
        <v>0</v>
      </c>
      <c r="AX400" s="232" t="str">
        <f t="shared" si="446"/>
        <v>0</v>
      </c>
      <c r="AY400" s="233" t="str">
        <f t="shared" si="446"/>
        <v>0</v>
      </c>
      <c r="AZ400" s="232" t="str">
        <f t="shared" si="446"/>
        <v>0</v>
      </c>
      <c r="BA400" s="232" t="str">
        <f t="shared" si="446"/>
        <v>0</v>
      </c>
      <c r="BB400" s="232" t="str">
        <f t="shared" si="446"/>
        <v>1</v>
      </c>
      <c r="BC400" s="233" t="str">
        <f t="shared" si="446"/>
        <v>1</v>
      </c>
      <c r="BD400" s="168" t="str">
        <f t="shared" si="447"/>
        <v>1</v>
      </c>
      <c r="BE400" s="168" t="str">
        <f t="shared" si="447"/>
        <v>0</v>
      </c>
      <c r="BF400" s="168" t="str">
        <f t="shared" si="447"/>
        <v>1</v>
      </c>
      <c r="BG400" s="169" t="str">
        <f t="shared" si="447"/>
        <v>0</v>
      </c>
      <c r="BH400" s="168" t="str">
        <f t="shared" si="447"/>
        <v>0</v>
      </c>
      <c r="BI400" s="168" t="str">
        <f t="shared" si="447"/>
        <v>1</v>
      </c>
      <c r="BJ400" s="168" t="str">
        <f t="shared" si="447"/>
        <v>0</v>
      </c>
      <c r="BK400" s="169" t="str">
        <f t="shared" si="447"/>
        <v>1</v>
      </c>
      <c r="BL400" s="168" t="str">
        <f t="shared" si="448"/>
        <v>0</v>
      </c>
      <c r="BM400" s="168" t="str">
        <f t="shared" si="448"/>
        <v>0</v>
      </c>
      <c r="BN400" s="168" t="str">
        <f t="shared" si="448"/>
        <v>0</v>
      </c>
      <c r="BO400" s="169" t="str">
        <f t="shared" si="448"/>
        <v>0</v>
      </c>
      <c r="BP400" s="168" t="str">
        <f t="shared" si="448"/>
        <v>0</v>
      </c>
      <c r="BQ400" s="168" t="str">
        <f t="shared" si="448"/>
        <v>1</v>
      </c>
      <c r="BR400" s="168" t="str">
        <f t="shared" si="448"/>
        <v>0</v>
      </c>
      <c r="BS400" s="169" t="str">
        <f t="shared" si="448"/>
        <v>1</v>
      </c>
      <c r="BT400" s="302" t="str">
        <f t="shared" si="449"/>
        <v>1</v>
      </c>
      <c r="BU400" s="302" t="str">
        <f t="shared" si="449"/>
        <v>0</v>
      </c>
      <c r="BV400" s="302" t="str">
        <f t="shared" si="449"/>
        <v>0</v>
      </c>
      <c r="BW400" s="303" t="str">
        <f t="shared" si="449"/>
        <v>0</v>
      </c>
      <c r="BX400" s="302" t="str">
        <f t="shared" si="449"/>
        <v>0</v>
      </c>
      <c r="BY400" s="302" t="str">
        <f t="shared" si="449"/>
        <v>1</v>
      </c>
      <c r="BZ400" s="302" t="str">
        <f t="shared" si="449"/>
        <v>0</v>
      </c>
      <c r="CA400" s="303" t="str">
        <f t="shared" si="449"/>
        <v>0</v>
      </c>
      <c r="CB400" s="164" t="str">
        <f t="shared" si="450"/>
        <v>0</v>
      </c>
      <c r="CC400" s="289" t="str">
        <f t="shared" si="450"/>
        <v>1</v>
      </c>
      <c r="CD400" s="340" t="str">
        <f t="shared" si="450"/>
        <v>0</v>
      </c>
      <c r="CE400" s="341" t="str">
        <f t="shared" si="450"/>
        <v>0</v>
      </c>
      <c r="CF400" s="340" t="str">
        <f t="shared" si="450"/>
        <v>0</v>
      </c>
      <c r="CG400" s="340" t="str">
        <f t="shared" si="450"/>
        <v>0</v>
      </c>
      <c r="CH400" s="340" t="str">
        <f t="shared" si="450"/>
        <v>0</v>
      </c>
      <c r="CI400" s="341" t="str">
        <f t="shared" si="450"/>
        <v>0</v>
      </c>
      <c r="CL400" s="32" t="str">
        <f t="shared" si="483"/>
        <v>9C1B</v>
      </c>
      <c r="CM400" s="285">
        <f t="shared" si="451"/>
        <v>798</v>
      </c>
      <c r="CN400" s="285">
        <f t="shared" si="452"/>
        <v>808</v>
      </c>
      <c r="CO400" s="142">
        <f t="shared" si="453"/>
        <v>54.5</v>
      </c>
      <c r="CP400" s="142">
        <f t="shared" si="454"/>
        <v>12.5</v>
      </c>
      <c r="CQ400" s="154">
        <f t="shared" si="484"/>
        <v>1</v>
      </c>
      <c r="CS400" s="170">
        <f t="shared" si="455"/>
        <v>9</v>
      </c>
      <c r="CT400" s="23">
        <f t="shared" si="456"/>
        <v>12</v>
      </c>
      <c r="CU400" s="171">
        <f t="shared" si="457"/>
        <v>1</v>
      </c>
      <c r="CV400" s="23">
        <f t="shared" si="458"/>
        <v>11</v>
      </c>
      <c r="CW400" s="172">
        <f t="shared" si="459"/>
        <v>0</v>
      </c>
      <c r="CX400" s="24">
        <f t="shared" si="460"/>
        <v>2</v>
      </c>
      <c r="CY400" s="267">
        <f t="shared" si="461"/>
        <v>1</v>
      </c>
      <c r="CZ400" s="268">
        <f t="shared" si="462"/>
        <v>14</v>
      </c>
      <c r="DA400" s="267">
        <f t="shared" si="463"/>
        <v>0</v>
      </c>
      <c r="DB400" s="268">
        <f t="shared" si="464"/>
        <v>3</v>
      </c>
      <c r="DC400" s="173">
        <f t="shared" si="465"/>
        <v>10</v>
      </c>
      <c r="DD400" s="26">
        <f t="shared" si="466"/>
        <v>5</v>
      </c>
      <c r="DE400" s="173">
        <f t="shared" si="467"/>
        <v>0</v>
      </c>
      <c r="DF400" s="26">
        <f t="shared" si="468"/>
        <v>5</v>
      </c>
      <c r="DG400" s="326">
        <f t="shared" si="469"/>
        <v>8</v>
      </c>
      <c r="DH400" s="327">
        <f t="shared" si="470"/>
        <v>4</v>
      </c>
      <c r="DI400" s="172">
        <f t="shared" si="471"/>
        <v>4</v>
      </c>
      <c r="DJ400" s="24">
        <f t="shared" si="472"/>
        <v>0</v>
      </c>
      <c r="DK400" s="172"/>
      <c r="DL400" s="19">
        <f t="shared" si="473"/>
        <v>156</v>
      </c>
      <c r="DM400" s="19">
        <f t="shared" si="474"/>
        <v>27</v>
      </c>
      <c r="DN400" s="174">
        <f t="shared" si="475"/>
        <v>2</v>
      </c>
      <c r="DO400" s="278">
        <f t="shared" si="476"/>
        <v>30</v>
      </c>
      <c r="DP400" s="278">
        <f t="shared" si="477"/>
        <v>3</v>
      </c>
      <c r="DQ400" s="20">
        <f t="shared" si="478"/>
        <v>165</v>
      </c>
      <c r="DR400" s="20">
        <f t="shared" si="479"/>
        <v>5</v>
      </c>
      <c r="DS400" s="337">
        <f t="shared" si="480"/>
        <v>132</v>
      </c>
      <c r="DT400" s="174">
        <f t="shared" si="481"/>
        <v>64</v>
      </c>
      <c r="DU400" s="172">
        <f t="shared" si="482"/>
        <v>132</v>
      </c>
    </row>
    <row r="401" spans="1:125">
      <c r="A401" s="408" t="s">
        <v>1056</v>
      </c>
      <c r="B401" s="408" t="s">
        <v>1057</v>
      </c>
      <c r="C401" s="154">
        <f t="shared" si="429"/>
        <v>17</v>
      </c>
      <c r="D401" s="167">
        <f t="shared" si="430"/>
        <v>68</v>
      </c>
      <c r="E401" s="166" t="str">
        <f t="shared" si="431"/>
        <v>9C</v>
      </c>
      <c r="F401" s="367" t="str">
        <f t="shared" si="432"/>
        <v>1B</v>
      </c>
      <c r="G401" s="367" t="str">
        <f t="shared" si="433"/>
        <v>04</v>
      </c>
      <c r="H401" s="367" t="str">
        <f t="shared" si="434"/>
        <v>1E</v>
      </c>
      <c r="I401" s="367" t="str">
        <f t="shared" si="435"/>
        <v>03</v>
      </c>
      <c r="J401" s="367" t="str">
        <f t="shared" si="436"/>
        <v>A5</v>
      </c>
      <c r="K401" s="367" t="str">
        <f t="shared" si="437"/>
        <v>05</v>
      </c>
      <c r="L401" s="367" t="str">
        <f t="shared" si="438"/>
        <v>86</v>
      </c>
      <c r="M401" s="367" t="str">
        <f t="shared" si="439"/>
        <v>4</v>
      </c>
      <c r="N401" s="367" t="str">
        <f t="shared" si="440"/>
        <v/>
      </c>
      <c r="O401" s="156" t="str">
        <f t="shared" si="441"/>
        <v/>
      </c>
      <c r="P401" s="157" t="str">
        <f t="shared" si="442"/>
        <v>1</v>
      </c>
      <c r="Q401" s="158" t="str">
        <f t="shared" si="442"/>
        <v>0</v>
      </c>
      <c r="R401" s="158" t="str">
        <f t="shared" si="442"/>
        <v>0</v>
      </c>
      <c r="S401" s="159" t="str">
        <f t="shared" si="442"/>
        <v>1</v>
      </c>
      <c r="T401" s="158" t="str">
        <f t="shared" si="442"/>
        <v>1</v>
      </c>
      <c r="U401" s="158" t="str">
        <f t="shared" si="442"/>
        <v>1</v>
      </c>
      <c r="V401" s="158" t="str">
        <f t="shared" si="442"/>
        <v>0</v>
      </c>
      <c r="W401" s="159" t="str">
        <f t="shared" si="442"/>
        <v>0</v>
      </c>
      <c r="X401" s="158" t="str">
        <f t="shared" si="443"/>
        <v>0</v>
      </c>
      <c r="Y401" s="158" t="str">
        <f t="shared" si="443"/>
        <v>0</v>
      </c>
      <c r="Z401" s="158" t="str">
        <f t="shared" si="443"/>
        <v>0</v>
      </c>
      <c r="AA401" s="159" t="str">
        <f t="shared" si="443"/>
        <v>1</v>
      </c>
      <c r="AB401" s="161" t="str">
        <f t="shared" si="443"/>
        <v>1</v>
      </c>
      <c r="AC401" s="161" t="str">
        <f t="shared" si="443"/>
        <v>0</v>
      </c>
      <c r="AD401" s="158" t="str">
        <f t="shared" si="443"/>
        <v>1</v>
      </c>
      <c r="AE401" s="159" t="str">
        <f t="shared" si="443"/>
        <v>1</v>
      </c>
      <c r="AF401" s="367" t="str">
        <f t="shared" si="444"/>
        <v>0</v>
      </c>
      <c r="AG401" s="162" t="str">
        <f t="shared" si="444"/>
        <v>0</v>
      </c>
      <c r="AH401" s="163" t="str">
        <f t="shared" si="444"/>
        <v>0</v>
      </c>
      <c r="AI401" s="165" t="str">
        <f t="shared" si="444"/>
        <v>0</v>
      </c>
      <c r="AJ401" s="164" t="str">
        <f t="shared" si="444"/>
        <v>0</v>
      </c>
      <c r="AK401" s="164" t="str">
        <f t="shared" si="444"/>
        <v>1</v>
      </c>
      <c r="AL401" s="289" t="str">
        <f t="shared" si="444"/>
        <v>0</v>
      </c>
      <c r="AM401" s="165" t="str">
        <f t="shared" si="444"/>
        <v>0</v>
      </c>
      <c r="AN401" s="230" t="str">
        <f t="shared" si="445"/>
        <v>0</v>
      </c>
      <c r="AO401" s="230" t="str">
        <f t="shared" si="445"/>
        <v>0</v>
      </c>
      <c r="AP401" s="230" t="str">
        <f t="shared" si="445"/>
        <v>0</v>
      </c>
      <c r="AQ401" s="231" t="str">
        <f t="shared" si="445"/>
        <v>1</v>
      </c>
      <c r="AR401" s="230" t="str">
        <f t="shared" si="445"/>
        <v>1</v>
      </c>
      <c r="AS401" s="230" t="str">
        <f t="shared" si="445"/>
        <v>1</v>
      </c>
      <c r="AT401" s="230" t="str">
        <f t="shared" si="445"/>
        <v>1</v>
      </c>
      <c r="AU401" s="231" t="str">
        <f t="shared" si="445"/>
        <v>0</v>
      </c>
      <c r="AV401" s="230" t="str">
        <f t="shared" si="446"/>
        <v>0</v>
      </c>
      <c r="AW401" s="232" t="str">
        <f t="shared" si="446"/>
        <v>0</v>
      </c>
      <c r="AX401" s="232" t="str">
        <f t="shared" si="446"/>
        <v>0</v>
      </c>
      <c r="AY401" s="233" t="str">
        <f t="shared" si="446"/>
        <v>0</v>
      </c>
      <c r="AZ401" s="232" t="str">
        <f t="shared" si="446"/>
        <v>0</v>
      </c>
      <c r="BA401" s="232" t="str">
        <f t="shared" si="446"/>
        <v>0</v>
      </c>
      <c r="BB401" s="232" t="str">
        <f t="shared" si="446"/>
        <v>1</v>
      </c>
      <c r="BC401" s="233" t="str">
        <f t="shared" si="446"/>
        <v>1</v>
      </c>
      <c r="BD401" s="168" t="str">
        <f t="shared" si="447"/>
        <v>1</v>
      </c>
      <c r="BE401" s="168" t="str">
        <f t="shared" si="447"/>
        <v>0</v>
      </c>
      <c r="BF401" s="168" t="str">
        <f t="shared" si="447"/>
        <v>1</v>
      </c>
      <c r="BG401" s="169" t="str">
        <f t="shared" si="447"/>
        <v>0</v>
      </c>
      <c r="BH401" s="168" t="str">
        <f t="shared" si="447"/>
        <v>0</v>
      </c>
      <c r="BI401" s="168" t="str">
        <f t="shared" si="447"/>
        <v>1</v>
      </c>
      <c r="BJ401" s="168" t="str">
        <f t="shared" si="447"/>
        <v>0</v>
      </c>
      <c r="BK401" s="169" t="str">
        <f t="shared" si="447"/>
        <v>1</v>
      </c>
      <c r="BL401" s="168" t="str">
        <f t="shared" si="448"/>
        <v>0</v>
      </c>
      <c r="BM401" s="168" t="str">
        <f t="shared" si="448"/>
        <v>0</v>
      </c>
      <c r="BN401" s="168" t="str">
        <f t="shared" si="448"/>
        <v>0</v>
      </c>
      <c r="BO401" s="169" t="str">
        <f t="shared" si="448"/>
        <v>0</v>
      </c>
      <c r="BP401" s="168" t="str">
        <f t="shared" si="448"/>
        <v>0</v>
      </c>
      <c r="BQ401" s="168" t="str">
        <f t="shared" si="448"/>
        <v>1</v>
      </c>
      <c r="BR401" s="168" t="str">
        <f t="shared" si="448"/>
        <v>0</v>
      </c>
      <c r="BS401" s="169" t="str">
        <f t="shared" si="448"/>
        <v>1</v>
      </c>
      <c r="BT401" s="302" t="str">
        <f t="shared" si="449"/>
        <v>1</v>
      </c>
      <c r="BU401" s="302" t="str">
        <f t="shared" si="449"/>
        <v>0</v>
      </c>
      <c r="BV401" s="302" t="str">
        <f t="shared" si="449"/>
        <v>0</v>
      </c>
      <c r="BW401" s="303" t="str">
        <f t="shared" si="449"/>
        <v>0</v>
      </c>
      <c r="BX401" s="302" t="str">
        <f t="shared" si="449"/>
        <v>0</v>
      </c>
      <c r="BY401" s="302" t="str">
        <f t="shared" si="449"/>
        <v>1</v>
      </c>
      <c r="BZ401" s="302" t="str">
        <f t="shared" si="449"/>
        <v>1</v>
      </c>
      <c r="CA401" s="303" t="str">
        <f t="shared" si="449"/>
        <v>0</v>
      </c>
      <c r="CB401" s="164" t="str">
        <f t="shared" si="450"/>
        <v>0</v>
      </c>
      <c r="CC401" s="289" t="str">
        <f t="shared" si="450"/>
        <v>1</v>
      </c>
      <c r="CD401" s="340" t="str">
        <f t="shared" si="450"/>
        <v>0</v>
      </c>
      <c r="CE401" s="341" t="str">
        <f t="shared" si="450"/>
        <v>0</v>
      </c>
      <c r="CF401" s="340" t="str">
        <f t="shared" si="450"/>
        <v>0</v>
      </c>
      <c r="CG401" s="340" t="str">
        <f t="shared" si="450"/>
        <v>0</v>
      </c>
      <c r="CH401" s="340" t="str">
        <f t="shared" si="450"/>
        <v>0</v>
      </c>
      <c r="CI401" s="341" t="str">
        <f t="shared" si="450"/>
        <v>0</v>
      </c>
      <c r="CL401" s="32" t="str">
        <f t="shared" si="483"/>
        <v>9C1B</v>
      </c>
      <c r="CM401" s="285">
        <f t="shared" si="451"/>
        <v>798</v>
      </c>
      <c r="CN401" s="285">
        <f t="shared" si="452"/>
        <v>808</v>
      </c>
      <c r="CO401" s="142">
        <f t="shared" si="453"/>
        <v>54.5</v>
      </c>
      <c r="CP401" s="142">
        <f t="shared" si="454"/>
        <v>12.5</v>
      </c>
      <c r="CQ401" s="154">
        <f t="shared" si="484"/>
        <v>2</v>
      </c>
      <c r="CS401" s="170">
        <f t="shared" si="455"/>
        <v>9</v>
      </c>
      <c r="CT401" s="23">
        <f t="shared" si="456"/>
        <v>12</v>
      </c>
      <c r="CU401" s="171">
        <f t="shared" si="457"/>
        <v>1</v>
      </c>
      <c r="CV401" s="23">
        <f t="shared" si="458"/>
        <v>11</v>
      </c>
      <c r="CW401" s="172">
        <f t="shared" si="459"/>
        <v>0</v>
      </c>
      <c r="CX401" s="24">
        <f t="shared" si="460"/>
        <v>4</v>
      </c>
      <c r="CY401" s="267">
        <f t="shared" si="461"/>
        <v>1</v>
      </c>
      <c r="CZ401" s="268">
        <f t="shared" si="462"/>
        <v>14</v>
      </c>
      <c r="DA401" s="267">
        <f t="shared" si="463"/>
        <v>0</v>
      </c>
      <c r="DB401" s="268">
        <f t="shared" si="464"/>
        <v>3</v>
      </c>
      <c r="DC401" s="173">
        <f t="shared" si="465"/>
        <v>10</v>
      </c>
      <c r="DD401" s="26">
        <f t="shared" si="466"/>
        <v>5</v>
      </c>
      <c r="DE401" s="173">
        <f t="shared" si="467"/>
        <v>0</v>
      </c>
      <c r="DF401" s="26">
        <f t="shared" si="468"/>
        <v>5</v>
      </c>
      <c r="DG401" s="326">
        <f t="shared" si="469"/>
        <v>8</v>
      </c>
      <c r="DH401" s="327">
        <f t="shared" si="470"/>
        <v>6</v>
      </c>
      <c r="DI401" s="172">
        <f t="shared" si="471"/>
        <v>4</v>
      </c>
      <c r="DJ401" s="24">
        <f t="shared" si="472"/>
        <v>0</v>
      </c>
      <c r="DK401" s="172"/>
      <c r="DL401" s="19">
        <f t="shared" si="473"/>
        <v>156</v>
      </c>
      <c r="DM401" s="19">
        <f t="shared" si="474"/>
        <v>27</v>
      </c>
      <c r="DN401" s="174">
        <f t="shared" si="475"/>
        <v>4</v>
      </c>
      <c r="DO401" s="278">
        <f t="shared" si="476"/>
        <v>30</v>
      </c>
      <c r="DP401" s="278">
        <f t="shared" si="477"/>
        <v>3</v>
      </c>
      <c r="DQ401" s="20">
        <f t="shared" si="478"/>
        <v>165</v>
      </c>
      <c r="DR401" s="20">
        <f t="shared" si="479"/>
        <v>5</v>
      </c>
      <c r="DS401" s="337">
        <f t="shared" si="480"/>
        <v>134</v>
      </c>
      <c r="DT401" s="174">
        <f t="shared" si="481"/>
        <v>64</v>
      </c>
      <c r="DU401" s="172">
        <f t="shared" si="482"/>
        <v>134</v>
      </c>
    </row>
    <row r="402" spans="1:125">
      <c r="A402" s="408" t="s">
        <v>1058</v>
      </c>
      <c r="B402" s="408" t="s">
        <v>1059</v>
      </c>
      <c r="C402" s="154">
        <f t="shared" si="429"/>
        <v>17</v>
      </c>
      <c r="D402" s="167">
        <f t="shared" si="430"/>
        <v>68</v>
      </c>
      <c r="E402" s="166" t="str">
        <f t="shared" si="431"/>
        <v>9C</v>
      </c>
      <c r="F402" s="367" t="str">
        <f t="shared" si="432"/>
        <v>1B</v>
      </c>
      <c r="G402" s="367" t="str">
        <f t="shared" si="433"/>
        <v>06</v>
      </c>
      <c r="H402" s="367" t="str">
        <f t="shared" si="434"/>
        <v>1E</v>
      </c>
      <c r="I402" s="367" t="str">
        <f t="shared" si="435"/>
        <v>03</v>
      </c>
      <c r="J402" s="367" t="str">
        <f t="shared" si="436"/>
        <v>A4</v>
      </c>
      <c r="K402" s="367" t="str">
        <f t="shared" si="437"/>
        <v>05</v>
      </c>
      <c r="L402" s="367" t="str">
        <f t="shared" si="438"/>
        <v>87</v>
      </c>
      <c r="M402" s="367" t="str">
        <f t="shared" si="439"/>
        <v>4</v>
      </c>
      <c r="N402" s="367" t="str">
        <f t="shared" si="440"/>
        <v/>
      </c>
      <c r="O402" s="156" t="str">
        <f t="shared" si="441"/>
        <v/>
      </c>
      <c r="P402" s="157" t="str">
        <f t="shared" si="442"/>
        <v>1</v>
      </c>
      <c r="Q402" s="158" t="str">
        <f t="shared" si="442"/>
        <v>0</v>
      </c>
      <c r="R402" s="158" t="str">
        <f t="shared" si="442"/>
        <v>0</v>
      </c>
      <c r="S402" s="159" t="str">
        <f t="shared" si="442"/>
        <v>1</v>
      </c>
      <c r="T402" s="158" t="str">
        <f t="shared" si="442"/>
        <v>1</v>
      </c>
      <c r="U402" s="158" t="str">
        <f t="shared" si="442"/>
        <v>1</v>
      </c>
      <c r="V402" s="158" t="str">
        <f t="shared" si="442"/>
        <v>0</v>
      </c>
      <c r="W402" s="159" t="str">
        <f t="shared" si="442"/>
        <v>0</v>
      </c>
      <c r="X402" s="158" t="str">
        <f t="shared" si="443"/>
        <v>0</v>
      </c>
      <c r="Y402" s="158" t="str">
        <f t="shared" si="443"/>
        <v>0</v>
      </c>
      <c r="Z402" s="158" t="str">
        <f t="shared" si="443"/>
        <v>0</v>
      </c>
      <c r="AA402" s="159" t="str">
        <f t="shared" si="443"/>
        <v>1</v>
      </c>
      <c r="AB402" s="161" t="str">
        <f t="shared" si="443"/>
        <v>1</v>
      </c>
      <c r="AC402" s="161" t="str">
        <f t="shared" si="443"/>
        <v>0</v>
      </c>
      <c r="AD402" s="158" t="str">
        <f t="shared" si="443"/>
        <v>1</v>
      </c>
      <c r="AE402" s="159" t="str">
        <f t="shared" si="443"/>
        <v>1</v>
      </c>
      <c r="AF402" s="367" t="str">
        <f t="shared" si="444"/>
        <v>0</v>
      </c>
      <c r="AG402" s="162" t="str">
        <f t="shared" si="444"/>
        <v>0</v>
      </c>
      <c r="AH402" s="163" t="str">
        <f t="shared" si="444"/>
        <v>0</v>
      </c>
      <c r="AI402" s="165" t="str">
        <f t="shared" si="444"/>
        <v>0</v>
      </c>
      <c r="AJ402" s="164" t="str">
        <f t="shared" si="444"/>
        <v>0</v>
      </c>
      <c r="AK402" s="164" t="str">
        <f t="shared" si="444"/>
        <v>1</v>
      </c>
      <c r="AL402" s="289" t="str">
        <f t="shared" si="444"/>
        <v>1</v>
      </c>
      <c r="AM402" s="165" t="str">
        <f t="shared" si="444"/>
        <v>0</v>
      </c>
      <c r="AN402" s="230" t="str">
        <f t="shared" si="445"/>
        <v>0</v>
      </c>
      <c r="AO402" s="230" t="str">
        <f t="shared" si="445"/>
        <v>0</v>
      </c>
      <c r="AP402" s="230" t="str">
        <f t="shared" si="445"/>
        <v>0</v>
      </c>
      <c r="AQ402" s="231" t="str">
        <f t="shared" si="445"/>
        <v>1</v>
      </c>
      <c r="AR402" s="230" t="str">
        <f t="shared" si="445"/>
        <v>1</v>
      </c>
      <c r="AS402" s="230" t="str">
        <f t="shared" si="445"/>
        <v>1</v>
      </c>
      <c r="AT402" s="230" t="str">
        <f t="shared" si="445"/>
        <v>1</v>
      </c>
      <c r="AU402" s="231" t="str">
        <f t="shared" si="445"/>
        <v>0</v>
      </c>
      <c r="AV402" s="230" t="str">
        <f t="shared" si="446"/>
        <v>0</v>
      </c>
      <c r="AW402" s="232" t="str">
        <f t="shared" si="446"/>
        <v>0</v>
      </c>
      <c r="AX402" s="232" t="str">
        <f t="shared" si="446"/>
        <v>0</v>
      </c>
      <c r="AY402" s="233" t="str">
        <f t="shared" si="446"/>
        <v>0</v>
      </c>
      <c r="AZ402" s="232" t="str">
        <f t="shared" si="446"/>
        <v>0</v>
      </c>
      <c r="BA402" s="232" t="str">
        <f t="shared" si="446"/>
        <v>0</v>
      </c>
      <c r="BB402" s="232" t="str">
        <f t="shared" si="446"/>
        <v>1</v>
      </c>
      <c r="BC402" s="233" t="str">
        <f t="shared" si="446"/>
        <v>1</v>
      </c>
      <c r="BD402" s="168" t="str">
        <f t="shared" si="447"/>
        <v>1</v>
      </c>
      <c r="BE402" s="168" t="str">
        <f t="shared" si="447"/>
        <v>0</v>
      </c>
      <c r="BF402" s="168" t="str">
        <f t="shared" si="447"/>
        <v>1</v>
      </c>
      <c r="BG402" s="169" t="str">
        <f t="shared" si="447"/>
        <v>0</v>
      </c>
      <c r="BH402" s="168" t="str">
        <f t="shared" si="447"/>
        <v>0</v>
      </c>
      <c r="BI402" s="168" t="str">
        <f t="shared" si="447"/>
        <v>1</v>
      </c>
      <c r="BJ402" s="168" t="str">
        <f t="shared" si="447"/>
        <v>0</v>
      </c>
      <c r="BK402" s="169" t="str">
        <f t="shared" si="447"/>
        <v>0</v>
      </c>
      <c r="BL402" s="168" t="str">
        <f t="shared" si="448"/>
        <v>0</v>
      </c>
      <c r="BM402" s="168" t="str">
        <f t="shared" si="448"/>
        <v>0</v>
      </c>
      <c r="BN402" s="168" t="str">
        <f t="shared" si="448"/>
        <v>0</v>
      </c>
      <c r="BO402" s="169" t="str">
        <f t="shared" si="448"/>
        <v>0</v>
      </c>
      <c r="BP402" s="168" t="str">
        <f t="shared" si="448"/>
        <v>0</v>
      </c>
      <c r="BQ402" s="168" t="str">
        <f t="shared" si="448"/>
        <v>1</v>
      </c>
      <c r="BR402" s="168" t="str">
        <f t="shared" si="448"/>
        <v>0</v>
      </c>
      <c r="BS402" s="169" t="str">
        <f t="shared" si="448"/>
        <v>1</v>
      </c>
      <c r="BT402" s="302" t="str">
        <f t="shared" si="449"/>
        <v>1</v>
      </c>
      <c r="BU402" s="302" t="str">
        <f t="shared" si="449"/>
        <v>0</v>
      </c>
      <c r="BV402" s="302" t="str">
        <f t="shared" si="449"/>
        <v>0</v>
      </c>
      <c r="BW402" s="303" t="str">
        <f t="shared" si="449"/>
        <v>0</v>
      </c>
      <c r="BX402" s="302" t="str">
        <f t="shared" si="449"/>
        <v>0</v>
      </c>
      <c r="BY402" s="302" t="str">
        <f t="shared" si="449"/>
        <v>1</v>
      </c>
      <c r="BZ402" s="302" t="str">
        <f t="shared" si="449"/>
        <v>1</v>
      </c>
      <c r="CA402" s="303" t="str">
        <f t="shared" si="449"/>
        <v>1</v>
      </c>
      <c r="CB402" s="164" t="str">
        <f t="shared" si="450"/>
        <v>0</v>
      </c>
      <c r="CC402" s="289" t="str">
        <f t="shared" si="450"/>
        <v>1</v>
      </c>
      <c r="CD402" s="340" t="str">
        <f t="shared" si="450"/>
        <v>0</v>
      </c>
      <c r="CE402" s="341" t="str">
        <f t="shared" si="450"/>
        <v>0</v>
      </c>
      <c r="CF402" s="340" t="str">
        <f t="shared" si="450"/>
        <v>0</v>
      </c>
      <c r="CG402" s="340" t="str">
        <f t="shared" si="450"/>
        <v>0</v>
      </c>
      <c r="CH402" s="340" t="str">
        <f t="shared" si="450"/>
        <v>0</v>
      </c>
      <c r="CI402" s="341" t="str">
        <f t="shared" si="450"/>
        <v>0</v>
      </c>
      <c r="CL402" s="32" t="str">
        <f t="shared" si="483"/>
        <v>9C1B</v>
      </c>
      <c r="CM402" s="285">
        <f t="shared" si="451"/>
        <v>798</v>
      </c>
      <c r="CN402" s="285">
        <f t="shared" si="452"/>
        <v>808</v>
      </c>
      <c r="CO402" s="142">
        <f t="shared" si="453"/>
        <v>54.4</v>
      </c>
      <c r="CP402" s="142">
        <f t="shared" si="454"/>
        <v>12.444444444444445</v>
      </c>
      <c r="CQ402" s="154">
        <f t="shared" si="484"/>
        <v>3</v>
      </c>
      <c r="CS402" s="170">
        <f t="shared" si="455"/>
        <v>9</v>
      </c>
      <c r="CT402" s="23">
        <f t="shared" si="456"/>
        <v>12</v>
      </c>
      <c r="CU402" s="171">
        <f t="shared" si="457"/>
        <v>1</v>
      </c>
      <c r="CV402" s="23">
        <f t="shared" si="458"/>
        <v>11</v>
      </c>
      <c r="CW402" s="172">
        <f t="shared" si="459"/>
        <v>0</v>
      </c>
      <c r="CX402" s="24">
        <f t="shared" si="460"/>
        <v>6</v>
      </c>
      <c r="CY402" s="267">
        <f t="shared" si="461"/>
        <v>1</v>
      </c>
      <c r="CZ402" s="268">
        <f t="shared" si="462"/>
        <v>14</v>
      </c>
      <c r="DA402" s="267">
        <f t="shared" si="463"/>
        <v>0</v>
      </c>
      <c r="DB402" s="268">
        <f t="shared" si="464"/>
        <v>3</v>
      </c>
      <c r="DC402" s="173">
        <f t="shared" si="465"/>
        <v>10</v>
      </c>
      <c r="DD402" s="26">
        <f t="shared" si="466"/>
        <v>4</v>
      </c>
      <c r="DE402" s="173">
        <f t="shared" si="467"/>
        <v>0</v>
      </c>
      <c r="DF402" s="26">
        <f t="shared" si="468"/>
        <v>5</v>
      </c>
      <c r="DG402" s="326">
        <f t="shared" si="469"/>
        <v>8</v>
      </c>
      <c r="DH402" s="327">
        <f t="shared" si="470"/>
        <v>7</v>
      </c>
      <c r="DI402" s="172">
        <f t="shared" si="471"/>
        <v>4</v>
      </c>
      <c r="DJ402" s="24">
        <f t="shared" si="472"/>
        <v>0</v>
      </c>
      <c r="DK402" s="172"/>
      <c r="DL402" s="19">
        <f t="shared" si="473"/>
        <v>156</v>
      </c>
      <c r="DM402" s="19">
        <f t="shared" si="474"/>
        <v>27</v>
      </c>
      <c r="DN402" s="174">
        <f t="shared" si="475"/>
        <v>6</v>
      </c>
      <c r="DO402" s="278">
        <f t="shared" si="476"/>
        <v>30</v>
      </c>
      <c r="DP402" s="278">
        <f t="shared" si="477"/>
        <v>3</v>
      </c>
      <c r="DQ402" s="20">
        <f t="shared" si="478"/>
        <v>164</v>
      </c>
      <c r="DR402" s="20">
        <f t="shared" si="479"/>
        <v>5</v>
      </c>
      <c r="DS402" s="337">
        <f t="shared" si="480"/>
        <v>135</v>
      </c>
      <c r="DT402" s="174">
        <f t="shared" si="481"/>
        <v>64</v>
      </c>
      <c r="DU402" s="172">
        <f t="shared" si="482"/>
        <v>135</v>
      </c>
    </row>
    <row r="403" spans="1:125">
      <c r="A403" s="408" t="s">
        <v>1060</v>
      </c>
      <c r="B403" s="408" t="s">
        <v>1061</v>
      </c>
      <c r="C403" s="154">
        <f t="shared" si="429"/>
        <v>17</v>
      </c>
      <c r="D403" s="167">
        <f t="shared" si="430"/>
        <v>68</v>
      </c>
      <c r="E403" s="166" t="str">
        <f t="shared" si="431"/>
        <v>9C</v>
      </c>
      <c r="F403" s="367" t="str">
        <f t="shared" si="432"/>
        <v>1B</v>
      </c>
      <c r="G403" s="367" t="str">
        <f t="shared" si="433"/>
        <v>08</v>
      </c>
      <c r="H403" s="367" t="str">
        <f t="shared" si="434"/>
        <v>1E</v>
      </c>
      <c r="I403" s="367" t="str">
        <f t="shared" si="435"/>
        <v>03</v>
      </c>
      <c r="J403" s="367" t="str">
        <f t="shared" si="436"/>
        <v>A4</v>
      </c>
      <c r="K403" s="367" t="str">
        <f t="shared" si="437"/>
        <v>05</v>
      </c>
      <c r="L403" s="367" t="str">
        <f t="shared" si="438"/>
        <v>89</v>
      </c>
      <c r="M403" s="367" t="str">
        <f t="shared" si="439"/>
        <v>4</v>
      </c>
      <c r="N403" s="367" t="str">
        <f t="shared" si="440"/>
        <v/>
      </c>
      <c r="O403" s="156" t="str">
        <f t="shared" si="441"/>
        <v/>
      </c>
      <c r="P403" s="157" t="str">
        <f t="shared" si="442"/>
        <v>1</v>
      </c>
      <c r="Q403" s="158" t="str">
        <f t="shared" si="442"/>
        <v>0</v>
      </c>
      <c r="R403" s="158" t="str">
        <f t="shared" si="442"/>
        <v>0</v>
      </c>
      <c r="S403" s="159" t="str">
        <f t="shared" si="442"/>
        <v>1</v>
      </c>
      <c r="T403" s="158" t="str">
        <f t="shared" si="442"/>
        <v>1</v>
      </c>
      <c r="U403" s="158" t="str">
        <f t="shared" si="442"/>
        <v>1</v>
      </c>
      <c r="V403" s="158" t="str">
        <f t="shared" si="442"/>
        <v>0</v>
      </c>
      <c r="W403" s="159" t="str">
        <f t="shared" si="442"/>
        <v>0</v>
      </c>
      <c r="X403" s="158" t="str">
        <f t="shared" si="443"/>
        <v>0</v>
      </c>
      <c r="Y403" s="158" t="str">
        <f t="shared" si="443"/>
        <v>0</v>
      </c>
      <c r="Z403" s="158" t="str">
        <f t="shared" si="443"/>
        <v>0</v>
      </c>
      <c r="AA403" s="159" t="str">
        <f t="shared" si="443"/>
        <v>1</v>
      </c>
      <c r="AB403" s="161" t="str">
        <f t="shared" si="443"/>
        <v>1</v>
      </c>
      <c r="AC403" s="161" t="str">
        <f t="shared" si="443"/>
        <v>0</v>
      </c>
      <c r="AD403" s="158" t="str">
        <f t="shared" si="443"/>
        <v>1</v>
      </c>
      <c r="AE403" s="159" t="str">
        <f t="shared" si="443"/>
        <v>1</v>
      </c>
      <c r="AF403" s="367" t="str">
        <f t="shared" si="444"/>
        <v>0</v>
      </c>
      <c r="AG403" s="162" t="str">
        <f t="shared" si="444"/>
        <v>0</v>
      </c>
      <c r="AH403" s="163" t="str">
        <f t="shared" si="444"/>
        <v>0</v>
      </c>
      <c r="AI403" s="165" t="str">
        <f t="shared" si="444"/>
        <v>0</v>
      </c>
      <c r="AJ403" s="164" t="str">
        <f t="shared" si="444"/>
        <v>1</v>
      </c>
      <c r="AK403" s="164" t="str">
        <f t="shared" si="444"/>
        <v>0</v>
      </c>
      <c r="AL403" s="289" t="str">
        <f t="shared" si="444"/>
        <v>0</v>
      </c>
      <c r="AM403" s="165" t="str">
        <f t="shared" si="444"/>
        <v>0</v>
      </c>
      <c r="AN403" s="230" t="str">
        <f t="shared" si="445"/>
        <v>0</v>
      </c>
      <c r="AO403" s="230" t="str">
        <f t="shared" si="445"/>
        <v>0</v>
      </c>
      <c r="AP403" s="230" t="str">
        <f t="shared" si="445"/>
        <v>0</v>
      </c>
      <c r="AQ403" s="231" t="str">
        <f t="shared" si="445"/>
        <v>1</v>
      </c>
      <c r="AR403" s="230" t="str">
        <f t="shared" si="445"/>
        <v>1</v>
      </c>
      <c r="AS403" s="230" t="str">
        <f t="shared" si="445"/>
        <v>1</v>
      </c>
      <c r="AT403" s="230" t="str">
        <f t="shared" si="445"/>
        <v>1</v>
      </c>
      <c r="AU403" s="231" t="str">
        <f t="shared" si="445"/>
        <v>0</v>
      </c>
      <c r="AV403" s="230" t="str">
        <f t="shared" si="446"/>
        <v>0</v>
      </c>
      <c r="AW403" s="232" t="str">
        <f t="shared" si="446"/>
        <v>0</v>
      </c>
      <c r="AX403" s="232" t="str">
        <f t="shared" si="446"/>
        <v>0</v>
      </c>
      <c r="AY403" s="233" t="str">
        <f t="shared" si="446"/>
        <v>0</v>
      </c>
      <c r="AZ403" s="232" t="str">
        <f t="shared" si="446"/>
        <v>0</v>
      </c>
      <c r="BA403" s="232" t="str">
        <f t="shared" si="446"/>
        <v>0</v>
      </c>
      <c r="BB403" s="232" t="str">
        <f t="shared" si="446"/>
        <v>1</v>
      </c>
      <c r="BC403" s="233" t="str">
        <f t="shared" si="446"/>
        <v>1</v>
      </c>
      <c r="BD403" s="168" t="str">
        <f t="shared" si="447"/>
        <v>1</v>
      </c>
      <c r="BE403" s="168" t="str">
        <f t="shared" si="447"/>
        <v>0</v>
      </c>
      <c r="BF403" s="168" t="str">
        <f t="shared" si="447"/>
        <v>1</v>
      </c>
      <c r="BG403" s="169" t="str">
        <f t="shared" si="447"/>
        <v>0</v>
      </c>
      <c r="BH403" s="168" t="str">
        <f t="shared" si="447"/>
        <v>0</v>
      </c>
      <c r="BI403" s="168" t="str">
        <f t="shared" si="447"/>
        <v>1</v>
      </c>
      <c r="BJ403" s="168" t="str">
        <f t="shared" si="447"/>
        <v>0</v>
      </c>
      <c r="BK403" s="169" t="str">
        <f t="shared" si="447"/>
        <v>0</v>
      </c>
      <c r="BL403" s="168" t="str">
        <f t="shared" si="448"/>
        <v>0</v>
      </c>
      <c r="BM403" s="168" t="str">
        <f t="shared" si="448"/>
        <v>0</v>
      </c>
      <c r="BN403" s="168" t="str">
        <f t="shared" si="448"/>
        <v>0</v>
      </c>
      <c r="BO403" s="169" t="str">
        <f t="shared" si="448"/>
        <v>0</v>
      </c>
      <c r="BP403" s="168" t="str">
        <f t="shared" si="448"/>
        <v>0</v>
      </c>
      <c r="BQ403" s="168" t="str">
        <f t="shared" si="448"/>
        <v>1</v>
      </c>
      <c r="BR403" s="168" t="str">
        <f t="shared" si="448"/>
        <v>0</v>
      </c>
      <c r="BS403" s="169" t="str">
        <f t="shared" si="448"/>
        <v>1</v>
      </c>
      <c r="BT403" s="302" t="str">
        <f t="shared" si="449"/>
        <v>1</v>
      </c>
      <c r="BU403" s="302" t="str">
        <f t="shared" si="449"/>
        <v>0</v>
      </c>
      <c r="BV403" s="302" t="str">
        <f t="shared" si="449"/>
        <v>0</v>
      </c>
      <c r="BW403" s="303" t="str">
        <f t="shared" si="449"/>
        <v>0</v>
      </c>
      <c r="BX403" s="302" t="str">
        <f t="shared" si="449"/>
        <v>1</v>
      </c>
      <c r="BY403" s="302" t="str">
        <f t="shared" si="449"/>
        <v>0</v>
      </c>
      <c r="BZ403" s="302" t="str">
        <f t="shared" si="449"/>
        <v>0</v>
      </c>
      <c r="CA403" s="303" t="str">
        <f t="shared" si="449"/>
        <v>1</v>
      </c>
      <c r="CB403" s="164" t="str">
        <f t="shared" si="450"/>
        <v>0</v>
      </c>
      <c r="CC403" s="289" t="str">
        <f t="shared" si="450"/>
        <v>1</v>
      </c>
      <c r="CD403" s="340" t="str">
        <f t="shared" si="450"/>
        <v>0</v>
      </c>
      <c r="CE403" s="341" t="str">
        <f t="shared" si="450"/>
        <v>0</v>
      </c>
      <c r="CF403" s="340" t="str">
        <f t="shared" si="450"/>
        <v>0</v>
      </c>
      <c r="CG403" s="340" t="str">
        <f t="shared" si="450"/>
        <v>0</v>
      </c>
      <c r="CH403" s="340" t="str">
        <f t="shared" si="450"/>
        <v>0</v>
      </c>
      <c r="CI403" s="341" t="str">
        <f t="shared" si="450"/>
        <v>0</v>
      </c>
      <c r="CL403" s="32" t="str">
        <f t="shared" si="483"/>
        <v>9C1B</v>
      </c>
      <c r="CM403" s="285">
        <f t="shared" si="451"/>
        <v>798</v>
      </c>
      <c r="CN403" s="285">
        <f t="shared" si="452"/>
        <v>808</v>
      </c>
      <c r="CO403" s="142">
        <f t="shared" si="453"/>
        <v>54.4</v>
      </c>
      <c r="CP403" s="142">
        <f t="shared" si="454"/>
        <v>12.444444444444445</v>
      </c>
      <c r="CQ403" s="154">
        <f t="shared" si="484"/>
        <v>4</v>
      </c>
      <c r="CS403" s="170">
        <f t="shared" si="455"/>
        <v>9</v>
      </c>
      <c r="CT403" s="23">
        <f t="shared" si="456"/>
        <v>12</v>
      </c>
      <c r="CU403" s="171">
        <f t="shared" si="457"/>
        <v>1</v>
      </c>
      <c r="CV403" s="23">
        <f t="shared" si="458"/>
        <v>11</v>
      </c>
      <c r="CW403" s="172">
        <f t="shared" si="459"/>
        <v>0</v>
      </c>
      <c r="CX403" s="24">
        <f t="shared" si="460"/>
        <v>8</v>
      </c>
      <c r="CY403" s="267">
        <f t="shared" si="461"/>
        <v>1</v>
      </c>
      <c r="CZ403" s="268">
        <f t="shared" si="462"/>
        <v>14</v>
      </c>
      <c r="DA403" s="267">
        <f t="shared" si="463"/>
        <v>0</v>
      </c>
      <c r="DB403" s="268">
        <f t="shared" si="464"/>
        <v>3</v>
      </c>
      <c r="DC403" s="173">
        <f t="shared" si="465"/>
        <v>10</v>
      </c>
      <c r="DD403" s="26">
        <f t="shared" si="466"/>
        <v>4</v>
      </c>
      <c r="DE403" s="173">
        <f t="shared" si="467"/>
        <v>0</v>
      </c>
      <c r="DF403" s="26">
        <f t="shared" si="468"/>
        <v>5</v>
      </c>
      <c r="DG403" s="326">
        <f t="shared" si="469"/>
        <v>8</v>
      </c>
      <c r="DH403" s="327">
        <f t="shared" si="470"/>
        <v>9</v>
      </c>
      <c r="DI403" s="172">
        <f t="shared" si="471"/>
        <v>4</v>
      </c>
      <c r="DJ403" s="24">
        <f t="shared" si="472"/>
        <v>0</v>
      </c>
      <c r="DK403" s="172"/>
      <c r="DL403" s="19">
        <f t="shared" si="473"/>
        <v>156</v>
      </c>
      <c r="DM403" s="19">
        <f t="shared" si="474"/>
        <v>27</v>
      </c>
      <c r="DN403" s="174">
        <f t="shared" si="475"/>
        <v>8</v>
      </c>
      <c r="DO403" s="278">
        <f t="shared" si="476"/>
        <v>30</v>
      </c>
      <c r="DP403" s="278">
        <f t="shared" si="477"/>
        <v>3</v>
      </c>
      <c r="DQ403" s="20">
        <f t="shared" si="478"/>
        <v>164</v>
      </c>
      <c r="DR403" s="20">
        <f t="shared" si="479"/>
        <v>5</v>
      </c>
      <c r="DS403" s="337">
        <f t="shared" si="480"/>
        <v>137</v>
      </c>
      <c r="DT403" s="174">
        <f t="shared" si="481"/>
        <v>64</v>
      </c>
      <c r="DU403" s="172">
        <f t="shared" si="482"/>
        <v>137</v>
      </c>
    </row>
    <row r="404" spans="1:125">
      <c r="A404" s="408" t="s">
        <v>1062</v>
      </c>
      <c r="B404" s="408" t="s">
        <v>1063</v>
      </c>
      <c r="C404" s="154">
        <f t="shared" si="429"/>
        <v>17</v>
      </c>
      <c r="D404" s="167">
        <f t="shared" si="430"/>
        <v>68</v>
      </c>
      <c r="E404" s="166" t="str">
        <f t="shared" si="431"/>
        <v>9C</v>
      </c>
      <c r="F404" s="367" t="str">
        <f t="shared" si="432"/>
        <v>1B</v>
      </c>
      <c r="G404" s="367" t="str">
        <f t="shared" si="433"/>
        <v>0A</v>
      </c>
      <c r="H404" s="367" t="str">
        <f t="shared" si="434"/>
        <v>1E</v>
      </c>
      <c r="I404" s="367" t="str">
        <f t="shared" si="435"/>
        <v>03</v>
      </c>
      <c r="J404" s="367" t="str">
        <f t="shared" si="436"/>
        <v>A4</v>
      </c>
      <c r="K404" s="367" t="str">
        <f t="shared" si="437"/>
        <v>05</v>
      </c>
      <c r="L404" s="367" t="str">
        <f t="shared" si="438"/>
        <v>8B</v>
      </c>
      <c r="M404" s="367" t="str">
        <f t="shared" si="439"/>
        <v>4</v>
      </c>
      <c r="N404" s="367" t="str">
        <f t="shared" si="440"/>
        <v/>
      </c>
      <c r="O404" s="156" t="str">
        <f t="shared" si="441"/>
        <v/>
      </c>
      <c r="P404" s="157" t="str">
        <f t="shared" si="442"/>
        <v>1</v>
      </c>
      <c r="Q404" s="158" t="str">
        <f t="shared" si="442"/>
        <v>0</v>
      </c>
      <c r="R404" s="158" t="str">
        <f t="shared" si="442"/>
        <v>0</v>
      </c>
      <c r="S404" s="159" t="str">
        <f t="shared" si="442"/>
        <v>1</v>
      </c>
      <c r="T404" s="158" t="str">
        <f t="shared" si="442"/>
        <v>1</v>
      </c>
      <c r="U404" s="158" t="str">
        <f t="shared" si="442"/>
        <v>1</v>
      </c>
      <c r="V404" s="158" t="str">
        <f t="shared" si="442"/>
        <v>0</v>
      </c>
      <c r="W404" s="159" t="str">
        <f t="shared" si="442"/>
        <v>0</v>
      </c>
      <c r="X404" s="158" t="str">
        <f t="shared" si="443"/>
        <v>0</v>
      </c>
      <c r="Y404" s="158" t="str">
        <f t="shared" si="443"/>
        <v>0</v>
      </c>
      <c r="Z404" s="158" t="str">
        <f t="shared" si="443"/>
        <v>0</v>
      </c>
      <c r="AA404" s="159" t="str">
        <f t="shared" si="443"/>
        <v>1</v>
      </c>
      <c r="AB404" s="161" t="str">
        <f t="shared" si="443"/>
        <v>1</v>
      </c>
      <c r="AC404" s="161" t="str">
        <f t="shared" si="443"/>
        <v>0</v>
      </c>
      <c r="AD404" s="158" t="str">
        <f t="shared" si="443"/>
        <v>1</v>
      </c>
      <c r="AE404" s="159" t="str">
        <f t="shared" si="443"/>
        <v>1</v>
      </c>
      <c r="AF404" s="367" t="str">
        <f t="shared" si="444"/>
        <v>0</v>
      </c>
      <c r="AG404" s="162" t="str">
        <f t="shared" si="444"/>
        <v>0</v>
      </c>
      <c r="AH404" s="163" t="str">
        <f t="shared" si="444"/>
        <v>0</v>
      </c>
      <c r="AI404" s="165" t="str">
        <f t="shared" si="444"/>
        <v>0</v>
      </c>
      <c r="AJ404" s="164" t="str">
        <f t="shared" si="444"/>
        <v>1</v>
      </c>
      <c r="AK404" s="164" t="str">
        <f t="shared" si="444"/>
        <v>0</v>
      </c>
      <c r="AL404" s="289" t="str">
        <f t="shared" si="444"/>
        <v>1</v>
      </c>
      <c r="AM404" s="165" t="str">
        <f t="shared" si="444"/>
        <v>0</v>
      </c>
      <c r="AN404" s="230" t="str">
        <f t="shared" si="445"/>
        <v>0</v>
      </c>
      <c r="AO404" s="230" t="str">
        <f t="shared" si="445"/>
        <v>0</v>
      </c>
      <c r="AP404" s="230" t="str">
        <f t="shared" si="445"/>
        <v>0</v>
      </c>
      <c r="AQ404" s="231" t="str">
        <f t="shared" si="445"/>
        <v>1</v>
      </c>
      <c r="AR404" s="230" t="str">
        <f t="shared" si="445"/>
        <v>1</v>
      </c>
      <c r="AS404" s="230" t="str">
        <f t="shared" si="445"/>
        <v>1</v>
      </c>
      <c r="AT404" s="230" t="str">
        <f t="shared" si="445"/>
        <v>1</v>
      </c>
      <c r="AU404" s="231" t="str">
        <f t="shared" si="445"/>
        <v>0</v>
      </c>
      <c r="AV404" s="230" t="str">
        <f t="shared" si="446"/>
        <v>0</v>
      </c>
      <c r="AW404" s="232" t="str">
        <f t="shared" si="446"/>
        <v>0</v>
      </c>
      <c r="AX404" s="232" t="str">
        <f t="shared" si="446"/>
        <v>0</v>
      </c>
      <c r="AY404" s="233" t="str">
        <f t="shared" si="446"/>
        <v>0</v>
      </c>
      <c r="AZ404" s="232" t="str">
        <f t="shared" si="446"/>
        <v>0</v>
      </c>
      <c r="BA404" s="232" t="str">
        <f t="shared" si="446"/>
        <v>0</v>
      </c>
      <c r="BB404" s="232" t="str">
        <f t="shared" si="446"/>
        <v>1</v>
      </c>
      <c r="BC404" s="233" t="str">
        <f t="shared" si="446"/>
        <v>1</v>
      </c>
      <c r="BD404" s="168" t="str">
        <f t="shared" si="447"/>
        <v>1</v>
      </c>
      <c r="BE404" s="168" t="str">
        <f t="shared" si="447"/>
        <v>0</v>
      </c>
      <c r="BF404" s="168" t="str">
        <f t="shared" si="447"/>
        <v>1</v>
      </c>
      <c r="BG404" s="169" t="str">
        <f t="shared" si="447"/>
        <v>0</v>
      </c>
      <c r="BH404" s="168" t="str">
        <f t="shared" si="447"/>
        <v>0</v>
      </c>
      <c r="BI404" s="168" t="str">
        <f t="shared" si="447"/>
        <v>1</v>
      </c>
      <c r="BJ404" s="168" t="str">
        <f t="shared" si="447"/>
        <v>0</v>
      </c>
      <c r="BK404" s="169" t="str">
        <f t="shared" si="447"/>
        <v>0</v>
      </c>
      <c r="BL404" s="168" t="str">
        <f t="shared" si="448"/>
        <v>0</v>
      </c>
      <c r="BM404" s="168" t="str">
        <f t="shared" si="448"/>
        <v>0</v>
      </c>
      <c r="BN404" s="168" t="str">
        <f t="shared" si="448"/>
        <v>0</v>
      </c>
      <c r="BO404" s="169" t="str">
        <f t="shared" si="448"/>
        <v>0</v>
      </c>
      <c r="BP404" s="168" t="str">
        <f t="shared" si="448"/>
        <v>0</v>
      </c>
      <c r="BQ404" s="168" t="str">
        <f t="shared" si="448"/>
        <v>1</v>
      </c>
      <c r="BR404" s="168" t="str">
        <f t="shared" si="448"/>
        <v>0</v>
      </c>
      <c r="BS404" s="169" t="str">
        <f t="shared" si="448"/>
        <v>1</v>
      </c>
      <c r="BT404" s="302" t="str">
        <f t="shared" si="449"/>
        <v>1</v>
      </c>
      <c r="BU404" s="302" t="str">
        <f t="shared" si="449"/>
        <v>0</v>
      </c>
      <c r="BV404" s="302" t="str">
        <f t="shared" si="449"/>
        <v>0</v>
      </c>
      <c r="BW404" s="303" t="str">
        <f t="shared" si="449"/>
        <v>0</v>
      </c>
      <c r="BX404" s="302" t="str">
        <f t="shared" si="449"/>
        <v>1</v>
      </c>
      <c r="BY404" s="302" t="str">
        <f t="shared" si="449"/>
        <v>0</v>
      </c>
      <c r="BZ404" s="302" t="str">
        <f t="shared" si="449"/>
        <v>1</v>
      </c>
      <c r="CA404" s="303" t="str">
        <f t="shared" si="449"/>
        <v>1</v>
      </c>
      <c r="CB404" s="164" t="str">
        <f t="shared" si="450"/>
        <v>0</v>
      </c>
      <c r="CC404" s="289" t="str">
        <f t="shared" si="450"/>
        <v>1</v>
      </c>
      <c r="CD404" s="340" t="str">
        <f t="shared" si="450"/>
        <v>0</v>
      </c>
      <c r="CE404" s="341" t="str">
        <f t="shared" si="450"/>
        <v>0</v>
      </c>
      <c r="CF404" s="340" t="str">
        <f t="shared" si="450"/>
        <v>0</v>
      </c>
      <c r="CG404" s="340" t="str">
        <f t="shared" si="450"/>
        <v>0</v>
      </c>
      <c r="CH404" s="340" t="str">
        <f t="shared" si="450"/>
        <v>0</v>
      </c>
      <c r="CI404" s="341" t="str">
        <f t="shared" si="450"/>
        <v>0</v>
      </c>
      <c r="CL404" s="32" t="str">
        <f t="shared" si="483"/>
        <v>9C1B</v>
      </c>
      <c r="CM404" s="285">
        <f t="shared" si="451"/>
        <v>798</v>
      </c>
      <c r="CN404" s="285">
        <f t="shared" si="452"/>
        <v>808</v>
      </c>
      <c r="CO404" s="142">
        <f t="shared" si="453"/>
        <v>54.4</v>
      </c>
      <c r="CP404" s="142">
        <f t="shared" si="454"/>
        <v>12.444444444444445</v>
      </c>
      <c r="CQ404" s="154">
        <f t="shared" si="484"/>
        <v>5</v>
      </c>
      <c r="CS404" s="170">
        <f t="shared" si="455"/>
        <v>9</v>
      </c>
      <c r="CT404" s="23">
        <f t="shared" si="456"/>
        <v>12</v>
      </c>
      <c r="CU404" s="171">
        <f t="shared" si="457"/>
        <v>1</v>
      </c>
      <c r="CV404" s="23">
        <f t="shared" si="458"/>
        <v>11</v>
      </c>
      <c r="CW404" s="172">
        <f t="shared" si="459"/>
        <v>0</v>
      </c>
      <c r="CX404" s="24">
        <f t="shared" si="460"/>
        <v>10</v>
      </c>
      <c r="CY404" s="267">
        <f t="shared" si="461"/>
        <v>1</v>
      </c>
      <c r="CZ404" s="268">
        <f t="shared" si="462"/>
        <v>14</v>
      </c>
      <c r="DA404" s="267">
        <f t="shared" si="463"/>
        <v>0</v>
      </c>
      <c r="DB404" s="268">
        <f t="shared" si="464"/>
        <v>3</v>
      </c>
      <c r="DC404" s="173">
        <f t="shared" si="465"/>
        <v>10</v>
      </c>
      <c r="DD404" s="26">
        <f t="shared" si="466"/>
        <v>4</v>
      </c>
      <c r="DE404" s="173">
        <f t="shared" si="467"/>
        <v>0</v>
      </c>
      <c r="DF404" s="26">
        <f t="shared" si="468"/>
        <v>5</v>
      </c>
      <c r="DG404" s="326">
        <f t="shared" si="469"/>
        <v>8</v>
      </c>
      <c r="DH404" s="327">
        <f t="shared" si="470"/>
        <v>11</v>
      </c>
      <c r="DI404" s="172">
        <f t="shared" si="471"/>
        <v>4</v>
      </c>
      <c r="DJ404" s="24">
        <f t="shared" si="472"/>
        <v>0</v>
      </c>
      <c r="DK404" s="172"/>
      <c r="DL404" s="19">
        <f t="shared" si="473"/>
        <v>156</v>
      </c>
      <c r="DM404" s="19">
        <f t="shared" si="474"/>
        <v>27</v>
      </c>
      <c r="DN404" s="174">
        <f t="shared" si="475"/>
        <v>10</v>
      </c>
      <c r="DO404" s="278">
        <f t="shared" si="476"/>
        <v>30</v>
      </c>
      <c r="DP404" s="278">
        <f t="shared" si="477"/>
        <v>3</v>
      </c>
      <c r="DQ404" s="20">
        <f t="shared" si="478"/>
        <v>164</v>
      </c>
      <c r="DR404" s="20">
        <f t="shared" si="479"/>
        <v>5</v>
      </c>
      <c r="DS404" s="337">
        <f t="shared" si="480"/>
        <v>139</v>
      </c>
      <c r="DT404" s="174">
        <f t="shared" si="481"/>
        <v>64</v>
      </c>
      <c r="DU404" s="172">
        <f t="shared" si="482"/>
        <v>139</v>
      </c>
    </row>
    <row r="405" spans="1:125">
      <c r="A405" s="408" t="s">
        <v>1064</v>
      </c>
      <c r="B405" s="408" t="s">
        <v>1065</v>
      </c>
      <c r="C405" s="154">
        <f t="shared" si="429"/>
        <v>17</v>
      </c>
      <c r="D405" s="167">
        <f t="shared" si="430"/>
        <v>68</v>
      </c>
      <c r="E405" s="166" t="str">
        <f t="shared" si="431"/>
        <v>9C</v>
      </c>
      <c r="F405" s="367" t="str">
        <f t="shared" si="432"/>
        <v>1B</v>
      </c>
      <c r="G405" s="367" t="str">
        <f t="shared" si="433"/>
        <v>0E</v>
      </c>
      <c r="H405" s="367" t="str">
        <f t="shared" si="434"/>
        <v>1E</v>
      </c>
      <c r="I405" s="367" t="str">
        <f t="shared" si="435"/>
        <v>03</v>
      </c>
      <c r="J405" s="367" t="str">
        <f t="shared" si="436"/>
        <v>A3</v>
      </c>
      <c r="K405" s="367" t="str">
        <f t="shared" si="437"/>
        <v>05</v>
      </c>
      <c r="L405" s="367" t="str">
        <f t="shared" si="438"/>
        <v>8E</v>
      </c>
      <c r="M405" s="367" t="str">
        <f t="shared" si="439"/>
        <v>4</v>
      </c>
      <c r="N405" s="367" t="str">
        <f t="shared" si="440"/>
        <v/>
      </c>
      <c r="O405" s="156" t="str">
        <f t="shared" si="441"/>
        <v/>
      </c>
      <c r="P405" s="157" t="str">
        <f t="shared" si="442"/>
        <v>1</v>
      </c>
      <c r="Q405" s="158" t="str">
        <f t="shared" si="442"/>
        <v>0</v>
      </c>
      <c r="R405" s="158" t="str">
        <f t="shared" si="442"/>
        <v>0</v>
      </c>
      <c r="S405" s="159" t="str">
        <f t="shared" si="442"/>
        <v>1</v>
      </c>
      <c r="T405" s="158" t="str">
        <f t="shared" si="442"/>
        <v>1</v>
      </c>
      <c r="U405" s="158" t="str">
        <f t="shared" si="442"/>
        <v>1</v>
      </c>
      <c r="V405" s="158" t="str">
        <f t="shared" si="442"/>
        <v>0</v>
      </c>
      <c r="W405" s="159" t="str">
        <f t="shared" si="442"/>
        <v>0</v>
      </c>
      <c r="X405" s="158" t="str">
        <f t="shared" si="443"/>
        <v>0</v>
      </c>
      <c r="Y405" s="158" t="str">
        <f t="shared" si="443"/>
        <v>0</v>
      </c>
      <c r="Z405" s="158" t="str">
        <f t="shared" si="443"/>
        <v>0</v>
      </c>
      <c r="AA405" s="159" t="str">
        <f t="shared" si="443"/>
        <v>1</v>
      </c>
      <c r="AB405" s="161" t="str">
        <f t="shared" si="443"/>
        <v>1</v>
      </c>
      <c r="AC405" s="161" t="str">
        <f t="shared" si="443"/>
        <v>0</v>
      </c>
      <c r="AD405" s="158" t="str">
        <f t="shared" si="443"/>
        <v>1</v>
      </c>
      <c r="AE405" s="159" t="str">
        <f t="shared" si="443"/>
        <v>1</v>
      </c>
      <c r="AF405" s="367" t="str">
        <f t="shared" si="444"/>
        <v>0</v>
      </c>
      <c r="AG405" s="162" t="str">
        <f t="shared" si="444"/>
        <v>0</v>
      </c>
      <c r="AH405" s="163" t="str">
        <f t="shared" si="444"/>
        <v>0</v>
      </c>
      <c r="AI405" s="165" t="str">
        <f t="shared" si="444"/>
        <v>0</v>
      </c>
      <c r="AJ405" s="164" t="str">
        <f t="shared" si="444"/>
        <v>1</v>
      </c>
      <c r="AK405" s="164" t="str">
        <f t="shared" si="444"/>
        <v>1</v>
      </c>
      <c r="AL405" s="289" t="str">
        <f t="shared" si="444"/>
        <v>1</v>
      </c>
      <c r="AM405" s="165" t="str">
        <f t="shared" si="444"/>
        <v>0</v>
      </c>
      <c r="AN405" s="230" t="str">
        <f t="shared" si="445"/>
        <v>0</v>
      </c>
      <c r="AO405" s="230" t="str">
        <f t="shared" si="445"/>
        <v>0</v>
      </c>
      <c r="AP405" s="230" t="str">
        <f t="shared" si="445"/>
        <v>0</v>
      </c>
      <c r="AQ405" s="231" t="str">
        <f t="shared" si="445"/>
        <v>1</v>
      </c>
      <c r="AR405" s="230" t="str">
        <f t="shared" si="445"/>
        <v>1</v>
      </c>
      <c r="AS405" s="230" t="str">
        <f t="shared" si="445"/>
        <v>1</v>
      </c>
      <c r="AT405" s="230" t="str">
        <f t="shared" si="445"/>
        <v>1</v>
      </c>
      <c r="AU405" s="231" t="str">
        <f t="shared" si="445"/>
        <v>0</v>
      </c>
      <c r="AV405" s="230" t="str">
        <f t="shared" si="446"/>
        <v>0</v>
      </c>
      <c r="AW405" s="232" t="str">
        <f t="shared" si="446"/>
        <v>0</v>
      </c>
      <c r="AX405" s="232" t="str">
        <f t="shared" si="446"/>
        <v>0</v>
      </c>
      <c r="AY405" s="233" t="str">
        <f t="shared" si="446"/>
        <v>0</v>
      </c>
      <c r="AZ405" s="232" t="str">
        <f t="shared" si="446"/>
        <v>0</v>
      </c>
      <c r="BA405" s="232" t="str">
        <f t="shared" si="446"/>
        <v>0</v>
      </c>
      <c r="BB405" s="232" t="str">
        <f t="shared" si="446"/>
        <v>1</v>
      </c>
      <c r="BC405" s="233" t="str">
        <f t="shared" si="446"/>
        <v>1</v>
      </c>
      <c r="BD405" s="168" t="str">
        <f t="shared" si="447"/>
        <v>1</v>
      </c>
      <c r="BE405" s="168" t="str">
        <f t="shared" si="447"/>
        <v>0</v>
      </c>
      <c r="BF405" s="168" t="str">
        <f t="shared" si="447"/>
        <v>1</v>
      </c>
      <c r="BG405" s="169" t="str">
        <f t="shared" si="447"/>
        <v>0</v>
      </c>
      <c r="BH405" s="168" t="str">
        <f t="shared" si="447"/>
        <v>0</v>
      </c>
      <c r="BI405" s="168" t="str">
        <f t="shared" si="447"/>
        <v>0</v>
      </c>
      <c r="BJ405" s="168" t="str">
        <f t="shared" si="447"/>
        <v>1</v>
      </c>
      <c r="BK405" s="169" t="str">
        <f t="shared" si="447"/>
        <v>1</v>
      </c>
      <c r="BL405" s="168" t="str">
        <f t="shared" si="448"/>
        <v>0</v>
      </c>
      <c r="BM405" s="168" t="str">
        <f t="shared" si="448"/>
        <v>0</v>
      </c>
      <c r="BN405" s="168" t="str">
        <f t="shared" si="448"/>
        <v>0</v>
      </c>
      <c r="BO405" s="169" t="str">
        <f t="shared" si="448"/>
        <v>0</v>
      </c>
      <c r="BP405" s="168" t="str">
        <f t="shared" si="448"/>
        <v>0</v>
      </c>
      <c r="BQ405" s="168" t="str">
        <f t="shared" si="448"/>
        <v>1</v>
      </c>
      <c r="BR405" s="168" t="str">
        <f t="shared" si="448"/>
        <v>0</v>
      </c>
      <c r="BS405" s="169" t="str">
        <f t="shared" si="448"/>
        <v>1</v>
      </c>
      <c r="BT405" s="302" t="str">
        <f t="shared" si="449"/>
        <v>1</v>
      </c>
      <c r="BU405" s="302" t="str">
        <f t="shared" si="449"/>
        <v>0</v>
      </c>
      <c r="BV405" s="302" t="str">
        <f t="shared" si="449"/>
        <v>0</v>
      </c>
      <c r="BW405" s="303" t="str">
        <f t="shared" si="449"/>
        <v>0</v>
      </c>
      <c r="BX405" s="302" t="str">
        <f t="shared" si="449"/>
        <v>1</v>
      </c>
      <c r="BY405" s="302" t="str">
        <f t="shared" si="449"/>
        <v>1</v>
      </c>
      <c r="BZ405" s="302" t="str">
        <f t="shared" si="449"/>
        <v>1</v>
      </c>
      <c r="CA405" s="303" t="str">
        <f t="shared" si="449"/>
        <v>0</v>
      </c>
      <c r="CB405" s="164" t="str">
        <f t="shared" si="450"/>
        <v>0</v>
      </c>
      <c r="CC405" s="289" t="str">
        <f t="shared" si="450"/>
        <v>1</v>
      </c>
      <c r="CD405" s="340" t="str">
        <f t="shared" si="450"/>
        <v>0</v>
      </c>
      <c r="CE405" s="341" t="str">
        <f t="shared" si="450"/>
        <v>0</v>
      </c>
      <c r="CF405" s="340" t="str">
        <f t="shared" si="450"/>
        <v>0</v>
      </c>
      <c r="CG405" s="340" t="str">
        <f t="shared" si="450"/>
        <v>0</v>
      </c>
      <c r="CH405" s="340" t="str">
        <f t="shared" si="450"/>
        <v>0</v>
      </c>
      <c r="CI405" s="341" t="str">
        <f t="shared" si="450"/>
        <v>0</v>
      </c>
      <c r="CL405" s="32" t="str">
        <f t="shared" si="483"/>
        <v>9C1B</v>
      </c>
      <c r="CM405" s="285">
        <f t="shared" si="451"/>
        <v>798</v>
      </c>
      <c r="CN405" s="285">
        <f t="shared" si="452"/>
        <v>808</v>
      </c>
      <c r="CO405" s="142">
        <f t="shared" si="453"/>
        <v>54.3</v>
      </c>
      <c r="CP405" s="142">
        <f t="shared" si="454"/>
        <v>12.388888888888888</v>
      </c>
      <c r="CQ405" s="154">
        <f t="shared" si="484"/>
        <v>7</v>
      </c>
      <c r="CS405" s="170">
        <f t="shared" si="455"/>
        <v>9</v>
      </c>
      <c r="CT405" s="23">
        <f t="shared" si="456"/>
        <v>12</v>
      </c>
      <c r="CU405" s="171">
        <f t="shared" si="457"/>
        <v>1</v>
      </c>
      <c r="CV405" s="23">
        <f t="shared" si="458"/>
        <v>11</v>
      </c>
      <c r="CW405" s="172">
        <f t="shared" si="459"/>
        <v>0</v>
      </c>
      <c r="CX405" s="24">
        <f t="shared" si="460"/>
        <v>14</v>
      </c>
      <c r="CY405" s="267">
        <f t="shared" si="461"/>
        <v>1</v>
      </c>
      <c r="CZ405" s="268">
        <f t="shared" si="462"/>
        <v>14</v>
      </c>
      <c r="DA405" s="267">
        <f t="shared" si="463"/>
        <v>0</v>
      </c>
      <c r="DB405" s="268">
        <f t="shared" si="464"/>
        <v>3</v>
      </c>
      <c r="DC405" s="173">
        <f t="shared" si="465"/>
        <v>10</v>
      </c>
      <c r="DD405" s="26">
        <f t="shared" si="466"/>
        <v>3</v>
      </c>
      <c r="DE405" s="173">
        <f t="shared" si="467"/>
        <v>0</v>
      </c>
      <c r="DF405" s="26">
        <f t="shared" si="468"/>
        <v>5</v>
      </c>
      <c r="DG405" s="326">
        <f t="shared" si="469"/>
        <v>8</v>
      </c>
      <c r="DH405" s="327">
        <f t="shared" si="470"/>
        <v>14</v>
      </c>
      <c r="DI405" s="172">
        <f t="shared" si="471"/>
        <v>4</v>
      </c>
      <c r="DJ405" s="24">
        <f t="shared" si="472"/>
        <v>0</v>
      </c>
      <c r="DK405" s="172"/>
      <c r="DL405" s="19">
        <f t="shared" si="473"/>
        <v>156</v>
      </c>
      <c r="DM405" s="19">
        <f t="shared" si="474"/>
        <v>27</v>
      </c>
      <c r="DN405" s="174">
        <f t="shared" si="475"/>
        <v>14</v>
      </c>
      <c r="DO405" s="278">
        <f t="shared" si="476"/>
        <v>30</v>
      </c>
      <c r="DP405" s="278">
        <f t="shared" si="477"/>
        <v>3</v>
      </c>
      <c r="DQ405" s="20">
        <f t="shared" si="478"/>
        <v>163</v>
      </c>
      <c r="DR405" s="20">
        <f t="shared" si="479"/>
        <v>5</v>
      </c>
      <c r="DS405" s="337">
        <f t="shared" si="480"/>
        <v>142</v>
      </c>
      <c r="DT405" s="174">
        <f t="shared" si="481"/>
        <v>64</v>
      </c>
      <c r="DU405" s="172">
        <f t="shared" si="482"/>
        <v>142</v>
      </c>
    </row>
    <row r="406" spans="1:125">
      <c r="A406" s="408" t="s">
        <v>1066</v>
      </c>
      <c r="B406" s="408" t="s">
        <v>1067</v>
      </c>
      <c r="C406" s="154">
        <f t="shared" si="429"/>
        <v>17</v>
      </c>
      <c r="D406" s="167">
        <f t="shared" si="430"/>
        <v>68</v>
      </c>
      <c r="E406" s="166" t="str">
        <f t="shared" si="431"/>
        <v>9C</v>
      </c>
      <c r="F406" s="367" t="str">
        <f t="shared" si="432"/>
        <v>1B</v>
      </c>
      <c r="G406" s="367" t="str">
        <f t="shared" si="433"/>
        <v>02</v>
      </c>
      <c r="H406" s="367" t="str">
        <f t="shared" si="434"/>
        <v>1E</v>
      </c>
      <c r="I406" s="367" t="str">
        <f t="shared" si="435"/>
        <v>03</v>
      </c>
      <c r="J406" s="367" t="str">
        <f t="shared" si="436"/>
        <v>A3</v>
      </c>
      <c r="K406" s="367" t="str">
        <f t="shared" si="437"/>
        <v>05</v>
      </c>
      <c r="L406" s="367" t="str">
        <f t="shared" si="438"/>
        <v>82</v>
      </c>
      <c r="M406" s="367" t="str">
        <f t="shared" si="439"/>
        <v>4</v>
      </c>
      <c r="N406" s="367" t="str">
        <f t="shared" si="440"/>
        <v/>
      </c>
      <c r="O406" s="156" t="str">
        <f t="shared" si="441"/>
        <v/>
      </c>
      <c r="P406" s="157" t="str">
        <f t="shared" si="442"/>
        <v>1</v>
      </c>
      <c r="Q406" s="158" t="str">
        <f t="shared" si="442"/>
        <v>0</v>
      </c>
      <c r="R406" s="158" t="str">
        <f t="shared" si="442"/>
        <v>0</v>
      </c>
      <c r="S406" s="159" t="str">
        <f t="shared" si="442"/>
        <v>1</v>
      </c>
      <c r="T406" s="158" t="str">
        <f t="shared" si="442"/>
        <v>1</v>
      </c>
      <c r="U406" s="158" t="str">
        <f t="shared" si="442"/>
        <v>1</v>
      </c>
      <c r="V406" s="158" t="str">
        <f t="shared" si="442"/>
        <v>0</v>
      </c>
      <c r="W406" s="159" t="str">
        <f t="shared" si="442"/>
        <v>0</v>
      </c>
      <c r="X406" s="158" t="str">
        <f t="shared" si="443"/>
        <v>0</v>
      </c>
      <c r="Y406" s="158" t="str">
        <f t="shared" si="443"/>
        <v>0</v>
      </c>
      <c r="Z406" s="158" t="str">
        <f t="shared" si="443"/>
        <v>0</v>
      </c>
      <c r="AA406" s="159" t="str">
        <f t="shared" si="443"/>
        <v>1</v>
      </c>
      <c r="AB406" s="161" t="str">
        <f t="shared" si="443"/>
        <v>1</v>
      </c>
      <c r="AC406" s="161" t="str">
        <f t="shared" si="443"/>
        <v>0</v>
      </c>
      <c r="AD406" s="158" t="str">
        <f t="shared" si="443"/>
        <v>1</v>
      </c>
      <c r="AE406" s="159" t="str">
        <f t="shared" si="443"/>
        <v>1</v>
      </c>
      <c r="AF406" s="367" t="str">
        <f t="shared" si="444"/>
        <v>0</v>
      </c>
      <c r="AG406" s="162" t="str">
        <f t="shared" si="444"/>
        <v>0</v>
      </c>
      <c r="AH406" s="163" t="str">
        <f t="shared" si="444"/>
        <v>0</v>
      </c>
      <c r="AI406" s="165" t="str">
        <f t="shared" si="444"/>
        <v>0</v>
      </c>
      <c r="AJ406" s="164" t="str">
        <f t="shared" si="444"/>
        <v>0</v>
      </c>
      <c r="AK406" s="164" t="str">
        <f t="shared" si="444"/>
        <v>0</v>
      </c>
      <c r="AL406" s="289" t="str">
        <f t="shared" si="444"/>
        <v>1</v>
      </c>
      <c r="AM406" s="165" t="str">
        <f t="shared" si="444"/>
        <v>0</v>
      </c>
      <c r="AN406" s="230" t="str">
        <f t="shared" si="445"/>
        <v>0</v>
      </c>
      <c r="AO406" s="230" t="str">
        <f t="shared" si="445"/>
        <v>0</v>
      </c>
      <c r="AP406" s="230" t="str">
        <f t="shared" si="445"/>
        <v>0</v>
      </c>
      <c r="AQ406" s="231" t="str">
        <f t="shared" si="445"/>
        <v>1</v>
      </c>
      <c r="AR406" s="230" t="str">
        <f t="shared" si="445"/>
        <v>1</v>
      </c>
      <c r="AS406" s="230" t="str">
        <f t="shared" si="445"/>
        <v>1</v>
      </c>
      <c r="AT406" s="230" t="str">
        <f t="shared" si="445"/>
        <v>1</v>
      </c>
      <c r="AU406" s="231" t="str">
        <f t="shared" si="445"/>
        <v>0</v>
      </c>
      <c r="AV406" s="230" t="str">
        <f t="shared" si="446"/>
        <v>0</v>
      </c>
      <c r="AW406" s="232" t="str">
        <f t="shared" si="446"/>
        <v>0</v>
      </c>
      <c r="AX406" s="232" t="str">
        <f t="shared" si="446"/>
        <v>0</v>
      </c>
      <c r="AY406" s="233" t="str">
        <f t="shared" si="446"/>
        <v>0</v>
      </c>
      <c r="AZ406" s="232" t="str">
        <f t="shared" si="446"/>
        <v>0</v>
      </c>
      <c r="BA406" s="232" t="str">
        <f t="shared" si="446"/>
        <v>0</v>
      </c>
      <c r="BB406" s="232" t="str">
        <f t="shared" si="446"/>
        <v>1</v>
      </c>
      <c r="BC406" s="233" t="str">
        <f t="shared" si="446"/>
        <v>1</v>
      </c>
      <c r="BD406" s="168" t="str">
        <f t="shared" si="447"/>
        <v>1</v>
      </c>
      <c r="BE406" s="168" t="str">
        <f t="shared" si="447"/>
        <v>0</v>
      </c>
      <c r="BF406" s="168" t="str">
        <f t="shared" si="447"/>
        <v>1</v>
      </c>
      <c r="BG406" s="169" t="str">
        <f t="shared" si="447"/>
        <v>0</v>
      </c>
      <c r="BH406" s="168" t="str">
        <f t="shared" si="447"/>
        <v>0</v>
      </c>
      <c r="BI406" s="168" t="str">
        <f t="shared" si="447"/>
        <v>0</v>
      </c>
      <c r="BJ406" s="168" t="str">
        <f t="shared" si="447"/>
        <v>1</v>
      </c>
      <c r="BK406" s="169" t="str">
        <f t="shared" si="447"/>
        <v>1</v>
      </c>
      <c r="BL406" s="168" t="str">
        <f t="shared" si="448"/>
        <v>0</v>
      </c>
      <c r="BM406" s="168" t="str">
        <f t="shared" si="448"/>
        <v>0</v>
      </c>
      <c r="BN406" s="168" t="str">
        <f t="shared" si="448"/>
        <v>0</v>
      </c>
      <c r="BO406" s="169" t="str">
        <f t="shared" si="448"/>
        <v>0</v>
      </c>
      <c r="BP406" s="168" t="str">
        <f t="shared" si="448"/>
        <v>0</v>
      </c>
      <c r="BQ406" s="168" t="str">
        <f t="shared" si="448"/>
        <v>1</v>
      </c>
      <c r="BR406" s="168" t="str">
        <f t="shared" si="448"/>
        <v>0</v>
      </c>
      <c r="BS406" s="169" t="str">
        <f t="shared" si="448"/>
        <v>1</v>
      </c>
      <c r="BT406" s="302" t="str">
        <f t="shared" si="449"/>
        <v>1</v>
      </c>
      <c r="BU406" s="302" t="str">
        <f t="shared" si="449"/>
        <v>0</v>
      </c>
      <c r="BV406" s="302" t="str">
        <f t="shared" si="449"/>
        <v>0</v>
      </c>
      <c r="BW406" s="303" t="str">
        <f t="shared" si="449"/>
        <v>0</v>
      </c>
      <c r="BX406" s="302" t="str">
        <f t="shared" si="449"/>
        <v>0</v>
      </c>
      <c r="BY406" s="302" t="str">
        <f t="shared" si="449"/>
        <v>0</v>
      </c>
      <c r="BZ406" s="302" t="str">
        <f t="shared" si="449"/>
        <v>1</v>
      </c>
      <c r="CA406" s="303" t="str">
        <f t="shared" si="449"/>
        <v>0</v>
      </c>
      <c r="CB406" s="164" t="str">
        <f t="shared" si="450"/>
        <v>0</v>
      </c>
      <c r="CC406" s="289" t="str">
        <f t="shared" si="450"/>
        <v>1</v>
      </c>
      <c r="CD406" s="340" t="str">
        <f t="shared" si="450"/>
        <v>0</v>
      </c>
      <c r="CE406" s="341" t="str">
        <f t="shared" si="450"/>
        <v>0</v>
      </c>
      <c r="CF406" s="340" t="str">
        <f t="shared" si="450"/>
        <v>0</v>
      </c>
      <c r="CG406" s="340" t="str">
        <f t="shared" si="450"/>
        <v>0</v>
      </c>
      <c r="CH406" s="340" t="str">
        <f t="shared" si="450"/>
        <v>0</v>
      </c>
      <c r="CI406" s="341" t="str">
        <f t="shared" si="450"/>
        <v>0</v>
      </c>
      <c r="CL406" s="32" t="str">
        <f t="shared" si="483"/>
        <v>9C1B</v>
      </c>
      <c r="CM406" s="285">
        <f t="shared" si="451"/>
        <v>798</v>
      </c>
      <c r="CN406" s="285">
        <f t="shared" si="452"/>
        <v>808</v>
      </c>
      <c r="CO406" s="142">
        <f t="shared" si="453"/>
        <v>54.3</v>
      </c>
      <c r="CP406" s="142">
        <f t="shared" si="454"/>
        <v>12.388888888888888</v>
      </c>
      <c r="CQ406" s="154">
        <f t="shared" si="484"/>
        <v>1</v>
      </c>
      <c r="CS406" s="170">
        <f t="shared" si="455"/>
        <v>9</v>
      </c>
      <c r="CT406" s="23">
        <f t="shared" si="456"/>
        <v>12</v>
      </c>
      <c r="CU406" s="171">
        <f t="shared" si="457"/>
        <v>1</v>
      </c>
      <c r="CV406" s="23">
        <f t="shared" si="458"/>
        <v>11</v>
      </c>
      <c r="CW406" s="172">
        <f t="shared" si="459"/>
        <v>0</v>
      </c>
      <c r="CX406" s="24">
        <f t="shared" si="460"/>
        <v>2</v>
      </c>
      <c r="CY406" s="267">
        <f t="shared" si="461"/>
        <v>1</v>
      </c>
      <c r="CZ406" s="268">
        <f t="shared" si="462"/>
        <v>14</v>
      </c>
      <c r="DA406" s="267">
        <f t="shared" si="463"/>
        <v>0</v>
      </c>
      <c r="DB406" s="268">
        <f t="shared" si="464"/>
        <v>3</v>
      </c>
      <c r="DC406" s="173">
        <f t="shared" si="465"/>
        <v>10</v>
      </c>
      <c r="DD406" s="26">
        <f t="shared" si="466"/>
        <v>3</v>
      </c>
      <c r="DE406" s="173">
        <f t="shared" si="467"/>
        <v>0</v>
      </c>
      <c r="DF406" s="26">
        <f t="shared" si="468"/>
        <v>5</v>
      </c>
      <c r="DG406" s="326">
        <f t="shared" si="469"/>
        <v>8</v>
      </c>
      <c r="DH406" s="327">
        <f t="shared" si="470"/>
        <v>2</v>
      </c>
      <c r="DI406" s="172">
        <f t="shared" si="471"/>
        <v>4</v>
      </c>
      <c r="DJ406" s="24">
        <f t="shared" si="472"/>
        <v>0</v>
      </c>
      <c r="DK406" s="172"/>
      <c r="DL406" s="19">
        <f t="shared" si="473"/>
        <v>156</v>
      </c>
      <c r="DM406" s="19">
        <f t="shared" si="474"/>
        <v>27</v>
      </c>
      <c r="DN406" s="174">
        <f t="shared" si="475"/>
        <v>2</v>
      </c>
      <c r="DO406" s="278">
        <f t="shared" si="476"/>
        <v>30</v>
      </c>
      <c r="DP406" s="278">
        <f t="shared" si="477"/>
        <v>3</v>
      </c>
      <c r="DQ406" s="20">
        <f t="shared" si="478"/>
        <v>163</v>
      </c>
      <c r="DR406" s="20">
        <f t="shared" si="479"/>
        <v>5</v>
      </c>
      <c r="DS406" s="337">
        <f t="shared" si="480"/>
        <v>130</v>
      </c>
      <c r="DT406" s="174">
        <f t="shared" si="481"/>
        <v>64</v>
      </c>
      <c r="DU406" s="172">
        <f t="shared" si="482"/>
        <v>130</v>
      </c>
    </row>
    <row r="407" spans="1:125">
      <c r="A407" s="408" t="s">
        <v>1068</v>
      </c>
      <c r="B407" s="408" t="s">
        <v>1069</v>
      </c>
      <c r="C407" s="154">
        <f t="shared" si="429"/>
        <v>17</v>
      </c>
      <c r="D407" s="167">
        <f t="shared" si="430"/>
        <v>68</v>
      </c>
      <c r="E407" s="166" t="str">
        <f t="shared" si="431"/>
        <v>9C</v>
      </c>
      <c r="F407" s="367" t="str">
        <f t="shared" si="432"/>
        <v>1B</v>
      </c>
      <c r="G407" s="367" t="str">
        <f t="shared" si="433"/>
        <v>04</v>
      </c>
      <c r="H407" s="367" t="str">
        <f t="shared" si="434"/>
        <v>1E</v>
      </c>
      <c r="I407" s="367" t="str">
        <f t="shared" si="435"/>
        <v>03</v>
      </c>
      <c r="J407" s="367" t="str">
        <f t="shared" si="436"/>
        <v>A3</v>
      </c>
      <c r="K407" s="367" t="str">
        <f t="shared" si="437"/>
        <v>05</v>
      </c>
      <c r="L407" s="367" t="str">
        <f t="shared" si="438"/>
        <v>84</v>
      </c>
      <c r="M407" s="367" t="str">
        <f t="shared" si="439"/>
        <v>4</v>
      </c>
      <c r="N407" s="367" t="str">
        <f t="shared" si="440"/>
        <v/>
      </c>
      <c r="O407" s="156" t="str">
        <f t="shared" si="441"/>
        <v/>
      </c>
      <c r="P407" s="157" t="str">
        <f t="shared" si="442"/>
        <v>1</v>
      </c>
      <c r="Q407" s="158" t="str">
        <f t="shared" si="442"/>
        <v>0</v>
      </c>
      <c r="R407" s="158" t="str">
        <f t="shared" si="442"/>
        <v>0</v>
      </c>
      <c r="S407" s="159" t="str">
        <f t="shared" si="442"/>
        <v>1</v>
      </c>
      <c r="T407" s="158" t="str">
        <f t="shared" si="442"/>
        <v>1</v>
      </c>
      <c r="U407" s="158" t="str">
        <f t="shared" si="442"/>
        <v>1</v>
      </c>
      <c r="V407" s="158" t="str">
        <f t="shared" si="442"/>
        <v>0</v>
      </c>
      <c r="W407" s="159" t="str">
        <f t="shared" si="442"/>
        <v>0</v>
      </c>
      <c r="X407" s="158" t="str">
        <f t="shared" si="443"/>
        <v>0</v>
      </c>
      <c r="Y407" s="158" t="str">
        <f t="shared" si="443"/>
        <v>0</v>
      </c>
      <c r="Z407" s="158" t="str">
        <f t="shared" si="443"/>
        <v>0</v>
      </c>
      <c r="AA407" s="159" t="str">
        <f t="shared" si="443"/>
        <v>1</v>
      </c>
      <c r="AB407" s="161" t="str">
        <f t="shared" si="443"/>
        <v>1</v>
      </c>
      <c r="AC407" s="161" t="str">
        <f t="shared" si="443"/>
        <v>0</v>
      </c>
      <c r="AD407" s="158" t="str">
        <f t="shared" si="443"/>
        <v>1</v>
      </c>
      <c r="AE407" s="159" t="str">
        <f t="shared" si="443"/>
        <v>1</v>
      </c>
      <c r="AF407" s="367" t="str">
        <f t="shared" si="444"/>
        <v>0</v>
      </c>
      <c r="AG407" s="162" t="str">
        <f t="shared" si="444"/>
        <v>0</v>
      </c>
      <c r="AH407" s="163" t="str">
        <f t="shared" si="444"/>
        <v>0</v>
      </c>
      <c r="AI407" s="165" t="str">
        <f t="shared" si="444"/>
        <v>0</v>
      </c>
      <c r="AJ407" s="164" t="str">
        <f t="shared" si="444"/>
        <v>0</v>
      </c>
      <c r="AK407" s="164" t="str">
        <f t="shared" si="444"/>
        <v>1</v>
      </c>
      <c r="AL407" s="289" t="str">
        <f t="shared" si="444"/>
        <v>0</v>
      </c>
      <c r="AM407" s="165" t="str">
        <f t="shared" si="444"/>
        <v>0</v>
      </c>
      <c r="AN407" s="230" t="str">
        <f t="shared" si="445"/>
        <v>0</v>
      </c>
      <c r="AO407" s="230" t="str">
        <f t="shared" si="445"/>
        <v>0</v>
      </c>
      <c r="AP407" s="230" t="str">
        <f t="shared" si="445"/>
        <v>0</v>
      </c>
      <c r="AQ407" s="231" t="str">
        <f t="shared" si="445"/>
        <v>1</v>
      </c>
      <c r="AR407" s="230" t="str">
        <f t="shared" si="445"/>
        <v>1</v>
      </c>
      <c r="AS407" s="230" t="str">
        <f t="shared" si="445"/>
        <v>1</v>
      </c>
      <c r="AT407" s="230" t="str">
        <f t="shared" si="445"/>
        <v>1</v>
      </c>
      <c r="AU407" s="231" t="str">
        <f t="shared" si="445"/>
        <v>0</v>
      </c>
      <c r="AV407" s="230" t="str">
        <f t="shared" si="446"/>
        <v>0</v>
      </c>
      <c r="AW407" s="232" t="str">
        <f t="shared" si="446"/>
        <v>0</v>
      </c>
      <c r="AX407" s="232" t="str">
        <f t="shared" si="446"/>
        <v>0</v>
      </c>
      <c r="AY407" s="233" t="str">
        <f t="shared" si="446"/>
        <v>0</v>
      </c>
      <c r="AZ407" s="232" t="str">
        <f t="shared" si="446"/>
        <v>0</v>
      </c>
      <c r="BA407" s="232" t="str">
        <f t="shared" si="446"/>
        <v>0</v>
      </c>
      <c r="BB407" s="232" t="str">
        <f t="shared" si="446"/>
        <v>1</v>
      </c>
      <c r="BC407" s="233" t="str">
        <f t="shared" si="446"/>
        <v>1</v>
      </c>
      <c r="BD407" s="168" t="str">
        <f t="shared" si="447"/>
        <v>1</v>
      </c>
      <c r="BE407" s="168" t="str">
        <f t="shared" si="447"/>
        <v>0</v>
      </c>
      <c r="BF407" s="168" t="str">
        <f t="shared" si="447"/>
        <v>1</v>
      </c>
      <c r="BG407" s="169" t="str">
        <f t="shared" si="447"/>
        <v>0</v>
      </c>
      <c r="BH407" s="168" t="str">
        <f t="shared" si="447"/>
        <v>0</v>
      </c>
      <c r="BI407" s="168" t="str">
        <f t="shared" si="447"/>
        <v>0</v>
      </c>
      <c r="BJ407" s="168" t="str">
        <f t="shared" si="447"/>
        <v>1</v>
      </c>
      <c r="BK407" s="169" t="str">
        <f t="shared" si="447"/>
        <v>1</v>
      </c>
      <c r="BL407" s="168" t="str">
        <f t="shared" si="448"/>
        <v>0</v>
      </c>
      <c r="BM407" s="168" t="str">
        <f t="shared" si="448"/>
        <v>0</v>
      </c>
      <c r="BN407" s="168" t="str">
        <f t="shared" si="448"/>
        <v>0</v>
      </c>
      <c r="BO407" s="169" t="str">
        <f t="shared" si="448"/>
        <v>0</v>
      </c>
      <c r="BP407" s="168" t="str">
        <f t="shared" si="448"/>
        <v>0</v>
      </c>
      <c r="BQ407" s="168" t="str">
        <f t="shared" si="448"/>
        <v>1</v>
      </c>
      <c r="BR407" s="168" t="str">
        <f t="shared" si="448"/>
        <v>0</v>
      </c>
      <c r="BS407" s="169" t="str">
        <f t="shared" si="448"/>
        <v>1</v>
      </c>
      <c r="BT407" s="302" t="str">
        <f t="shared" si="449"/>
        <v>1</v>
      </c>
      <c r="BU407" s="302" t="str">
        <f t="shared" si="449"/>
        <v>0</v>
      </c>
      <c r="BV407" s="302" t="str">
        <f t="shared" si="449"/>
        <v>0</v>
      </c>
      <c r="BW407" s="303" t="str">
        <f t="shared" si="449"/>
        <v>0</v>
      </c>
      <c r="BX407" s="302" t="str">
        <f t="shared" si="449"/>
        <v>0</v>
      </c>
      <c r="BY407" s="302" t="str">
        <f t="shared" si="449"/>
        <v>1</v>
      </c>
      <c r="BZ407" s="302" t="str">
        <f t="shared" si="449"/>
        <v>0</v>
      </c>
      <c r="CA407" s="303" t="str">
        <f t="shared" si="449"/>
        <v>0</v>
      </c>
      <c r="CB407" s="164" t="str">
        <f t="shared" si="450"/>
        <v>0</v>
      </c>
      <c r="CC407" s="289" t="str">
        <f t="shared" si="450"/>
        <v>1</v>
      </c>
      <c r="CD407" s="340" t="str">
        <f t="shared" si="450"/>
        <v>0</v>
      </c>
      <c r="CE407" s="341" t="str">
        <f t="shared" si="450"/>
        <v>0</v>
      </c>
      <c r="CF407" s="340" t="str">
        <f t="shared" si="450"/>
        <v>0</v>
      </c>
      <c r="CG407" s="340" t="str">
        <f t="shared" si="450"/>
        <v>0</v>
      </c>
      <c r="CH407" s="340" t="str">
        <f t="shared" si="450"/>
        <v>0</v>
      </c>
      <c r="CI407" s="341" t="str">
        <f t="shared" si="450"/>
        <v>0</v>
      </c>
      <c r="CL407" s="32" t="str">
        <f t="shared" si="483"/>
        <v>9C1B</v>
      </c>
      <c r="CM407" s="285">
        <f t="shared" si="451"/>
        <v>798</v>
      </c>
      <c r="CN407" s="285">
        <f t="shared" si="452"/>
        <v>808</v>
      </c>
      <c r="CO407" s="142">
        <f t="shared" si="453"/>
        <v>54.3</v>
      </c>
      <c r="CP407" s="142">
        <f t="shared" si="454"/>
        <v>12.388888888888888</v>
      </c>
      <c r="CQ407" s="154">
        <f t="shared" si="484"/>
        <v>2</v>
      </c>
      <c r="CS407" s="170">
        <f t="shared" si="455"/>
        <v>9</v>
      </c>
      <c r="CT407" s="23">
        <f t="shared" si="456"/>
        <v>12</v>
      </c>
      <c r="CU407" s="171">
        <f t="shared" si="457"/>
        <v>1</v>
      </c>
      <c r="CV407" s="23">
        <f t="shared" si="458"/>
        <v>11</v>
      </c>
      <c r="CW407" s="172">
        <f t="shared" si="459"/>
        <v>0</v>
      </c>
      <c r="CX407" s="24">
        <f t="shared" si="460"/>
        <v>4</v>
      </c>
      <c r="CY407" s="267">
        <f t="shared" si="461"/>
        <v>1</v>
      </c>
      <c r="CZ407" s="268">
        <f t="shared" si="462"/>
        <v>14</v>
      </c>
      <c r="DA407" s="267">
        <f t="shared" si="463"/>
        <v>0</v>
      </c>
      <c r="DB407" s="268">
        <f t="shared" si="464"/>
        <v>3</v>
      </c>
      <c r="DC407" s="173">
        <f t="shared" si="465"/>
        <v>10</v>
      </c>
      <c r="DD407" s="26">
        <f t="shared" si="466"/>
        <v>3</v>
      </c>
      <c r="DE407" s="173">
        <f t="shared" si="467"/>
        <v>0</v>
      </c>
      <c r="DF407" s="26">
        <f t="shared" si="468"/>
        <v>5</v>
      </c>
      <c r="DG407" s="326">
        <f t="shared" si="469"/>
        <v>8</v>
      </c>
      <c r="DH407" s="327">
        <f t="shared" si="470"/>
        <v>4</v>
      </c>
      <c r="DI407" s="172">
        <f t="shared" si="471"/>
        <v>4</v>
      </c>
      <c r="DJ407" s="24">
        <f t="shared" si="472"/>
        <v>0</v>
      </c>
      <c r="DK407" s="172"/>
      <c r="DL407" s="19">
        <f t="shared" si="473"/>
        <v>156</v>
      </c>
      <c r="DM407" s="19">
        <f t="shared" si="474"/>
        <v>27</v>
      </c>
      <c r="DN407" s="174">
        <f t="shared" si="475"/>
        <v>4</v>
      </c>
      <c r="DO407" s="278">
        <f t="shared" si="476"/>
        <v>30</v>
      </c>
      <c r="DP407" s="278">
        <f t="shared" si="477"/>
        <v>3</v>
      </c>
      <c r="DQ407" s="20">
        <f t="shared" si="478"/>
        <v>163</v>
      </c>
      <c r="DR407" s="20">
        <f t="shared" si="479"/>
        <v>5</v>
      </c>
      <c r="DS407" s="337">
        <f t="shared" si="480"/>
        <v>132</v>
      </c>
      <c r="DT407" s="174">
        <f t="shared" si="481"/>
        <v>64</v>
      </c>
      <c r="DU407" s="172">
        <f t="shared" si="482"/>
        <v>132</v>
      </c>
    </row>
    <row r="408" spans="1:125">
      <c r="A408" s="408" t="s">
        <v>1070</v>
      </c>
      <c r="B408" s="408" t="s">
        <v>1071</v>
      </c>
      <c r="C408" s="154">
        <f t="shared" si="429"/>
        <v>17</v>
      </c>
      <c r="D408" s="167">
        <f t="shared" si="430"/>
        <v>68</v>
      </c>
      <c r="E408" s="166" t="str">
        <f t="shared" si="431"/>
        <v>9C</v>
      </c>
      <c r="F408" s="367" t="str">
        <f t="shared" si="432"/>
        <v>1B</v>
      </c>
      <c r="G408" s="367" t="str">
        <f t="shared" si="433"/>
        <v>06</v>
      </c>
      <c r="H408" s="367" t="str">
        <f t="shared" si="434"/>
        <v>1E</v>
      </c>
      <c r="I408" s="367" t="str">
        <f t="shared" si="435"/>
        <v>03</v>
      </c>
      <c r="J408" s="367" t="str">
        <f t="shared" si="436"/>
        <v>A3</v>
      </c>
      <c r="K408" s="367" t="str">
        <f t="shared" si="437"/>
        <v>05</v>
      </c>
      <c r="L408" s="367" t="str">
        <f t="shared" si="438"/>
        <v>86</v>
      </c>
      <c r="M408" s="367" t="str">
        <f t="shared" si="439"/>
        <v>4</v>
      </c>
      <c r="N408" s="367" t="str">
        <f t="shared" si="440"/>
        <v/>
      </c>
      <c r="O408" s="156" t="str">
        <f t="shared" si="441"/>
        <v/>
      </c>
      <c r="P408" s="157" t="str">
        <f t="shared" si="442"/>
        <v>1</v>
      </c>
      <c r="Q408" s="158" t="str">
        <f t="shared" si="442"/>
        <v>0</v>
      </c>
      <c r="R408" s="158" t="str">
        <f t="shared" si="442"/>
        <v>0</v>
      </c>
      <c r="S408" s="159" t="str">
        <f t="shared" si="442"/>
        <v>1</v>
      </c>
      <c r="T408" s="158" t="str">
        <f t="shared" si="442"/>
        <v>1</v>
      </c>
      <c r="U408" s="158" t="str">
        <f t="shared" si="442"/>
        <v>1</v>
      </c>
      <c r="V408" s="158" t="str">
        <f t="shared" si="442"/>
        <v>0</v>
      </c>
      <c r="W408" s="159" t="str">
        <f t="shared" si="442"/>
        <v>0</v>
      </c>
      <c r="X408" s="158" t="str">
        <f t="shared" si="443"/>
        <v>0</v>
      </c>
      <c r="Y408" s="158" t="str">
        <f t="shared" si="443"/>
        <v>0</v>
      </c>
      <c r="Z408" s="158" t="str">
        <f t="shared" si="443"/>
        <v>0</v>
      </c>
      <c r="AA408" s="159" t="str">
        <f t="shared" si="443"/>
        <v>1</v>
      </c>
      <c r="AB408" s="161" t="str">
        <f t="shared" si="443"/>
        <v>1</v>
      </c>
      <c r="AC408" s="161" t="str">
        <f t="shared" si="443"/>
        <v>0</v>
      </c>
      <c r="AD408" s="158" t="str">
        <f t="shared" si="443"/>
        <v>1</v>
      </c>
      <c r="AE408" s="159" t="str">
        <f t="shared" si="443"/>
        <v>1</v>
      </c>
      <c r="AF408" s="367" t="str">
        <f t="shared" si="444"/>
        <v>0</v>
      </c>
      <c r="AG408" s="162" t="str">
        <f t="shared" si="444"/>
        <v>0</v>
      </c>
      <c r="AH408" s="163" t="str">
        <f t="shared" si="444"/>
        <v>0</v>
      </c>
      <c r="AI408" s="165" t="str">
        <f t="shared" si="444"/>
        <v>0</v>
      </c>
      <c r="AJ408" s="164" t="str">
        <f t="shared" si="444"/>
        <v>0</v>
      </c>
      <c r="AK408" s="164" t="str">
        <f t="shared" si="444"/>
        <v>1</v>
      </c>
      <c r="AL408" s="289" t="str">
        <f t="shared" si="444"/>
        <v>1</v>
      </c>
      <c r="AM408" s="165" t="str">
        <f t="shared" si="444"/>
        <v>0</v>
      </c>
      <c r="AN408" s="230" t="str">
        <f t="shared" si="445"/>
        <v>0</v>
      </c>
      <c r="AO408" s="230" t="str">
        <f t="shared" si="445"/>
        <v>0</v>
      </c>
      <c r="AP408" s="230" t="str">
        <f t="shared" si="445"/>
        <v>0</v>
      </c>
      <c r="AQ408" s="231" t="str">
        <f t="shared" si="445"/>
        <v>1</v>
      </c>
      <c r="AR408" s="230" t="str">
        <f t="shared" si="445"/>
        <v>1</v>
      </c>
      <c r="AS408" s="230" t="str">
        <f t="shared" si="445"/>
        <v>1</v>
      </c>
      <c r="AT408" s="230" t="str">
        <f t="shared" si="445"/>
        <v>1</v>
      </c>
      <c r="AU408" s="231" t="str">
        <f t="shared" si="445"/>
        <v>0</v>
      </c>
      <c r="AV408" s="230" t="str">
        <f t="shared" si="446"/>
        <v>0</v>
      </c>
      <c r="AW408" s="232" t="str">
        <f t="shared" si="446"/>
        <v>0</v>
      </c>
      <c r="AX408" s="232" t="str">
        <f t="shared" si="446"/>
        <v>0</v>
      </c>
      <c r="AY408" s="233" t="str">
        <f t="shared" si="446"/>
        <v>0</v>
      </c>
      <c r="AZ408" s="232" t="str">
        <f t="shared" si="446"/>
        <v>0</v>
      </c>
      <c r="BA408" s="232" t="str">
        <f t="shared" si="446"/>
        <v>0</v>
      </c>
      <c r="BB408" s="232" t="str">
        <f t="shared" si="446"/>
        <v>1</v>
      </c>
      <c r="BC408" s="233" t="str">
        <f t="shared" si="446"/>
        <v>1</v>
      </c>
      <c r="BD408" s="168" t="str">
        <f t="shared" si="447"/>
        <v>1</v>
      </c>
      <c r="BE408" s="168" t="str">
        <f t="shared" si="447"/>
        <v>0</v>
      </c>
      <c r="BF408" s="168" t="str">
        <f t="shared" si="447"/>
        <v>1</v>
      </c>
      <c r="BG408" s="169" t="str">
        <f t="shared" si="447"/>
        <v>0</v>
      </c>
      <c r="BH408" s="168" t="str">
        <f t="shared" si="447"/>
        <v>0</v>
      </c>
      <c r="BI408" s="168" t="str">
        <f t="shared" si="447"/>
        <v>0</v>
      </c>
      <c r="BJ408" s="168" t="str">
        <f t="shared" si="447"/>
        <v>1</v>
      </c>
      <c r="BK408" s="169" t="str">
        <f t="shared" si="447"/>
        <v>1</v>
      </c>
      <c r="BL408" s="168" t="str">
        <f t="shared" si="448"/>
        <v>0</v>
      </c>
      <c r="BM408" s="168" t="str">
        <f t="shared" si="448"/>
        <v>0</v>
      </c>
      <c r="BN408" s="168" t="str">
        <f t="shared" si="448"/>
        <v>0</v>
      </c>
      <c r="BO408" s="169" t="str">
        <f t="shared" si="448"/>
        <v>0</v>
      </c>
      <c r="BP408" s="168" t="str">
        <f t="shared" si="448"/>
        <v>0</v>
      </c>
      <c r="BQ408" s="168" t="str">
        <f t="shared" si="448"/>
        <v>1</v>
      </c>
      <c r="BR408" s="168" t="str">
        <f t="shared" si="448"/>
        <v>0</v>
      </c>
      <c r="BS408" s="169" t="str">
        <f t="shared" si="448"/>
        <v>1</v>
      </c>
      <c r="BT408" s="302" t="str">
        <f t="shared" si="449"/>
        <v>1</v>
      </c>
      <c r="BU408" s="302" t="str">
        <f t="shared" si="449"/>
        <v>0</v>
      </c>
      <c r="BV408" s="302" t="str">
        <f t="shared" si="449"/>
        <v>0</v>
      </c>
      <c r="BW408" s="303" t="str">
        <f t="shared" si="449"/>
        <v>0</v>
      </c>
      <c r="BX408" s="302" t="str">
        <f t="shared" si="449"/>
        <v>0</v>
      </c>
      <c r="BY408" s="302" t="str">
        <f t="shared" si="449"/>
        <v>1</v>
      </c>
      <c r="BZ408" s="302" t="str">
        <f t="shared" si="449"/>
        <v>1</v>
      </c>
      <c r="CA408" s="303" t="str">
        <f t="shared" si="449"/>
        <v>0</v>
      </c>
      <c r="CB408" s="164" t="str">
        <f t="shared" si="450"/>
        <v>0</v>
      </c>
      <c r="CC408" s="289" t="str">
        <f t="shared" si="450"/>
        <v>1</v>
      </c>
      <c r="CD408" s="340" t="str">
        <f t="shared" si="450"/>
        <v>0</v>
      </c>
      <c r="CE408" s="341" t="str">
        <f t="shared" si="450"/>
        <v>0</v>
      </c>
      <c r="CF408" s="340" t="str">
        <f t="shared" si="450"/>
        <v>0</v>
      </c>
      <c r="CG408" s="340" t="str">
        <f t="shared" si="450"/>
        <v>0</v>
      </c>
      <c r="CH408" s="340" t="str">
        <f t="shared" si="450"/>
        <v>0</v>
      </c>
      <c r="CI408" s="341" t="str">
        <f t="shared" si="450"/>
        <v>0</v>
      </c>
      <c r="CL408" s="32" t="str">
        <f t="shared" si="483"/>
        <v>9C1B</v>
      </c>
      <c r="CM408" s="285">
        <f t="shared" si="451"/>
        <v>798</v>
      </c>
      <c r="CN408" s="285">
        <f t="shared" si="452"/>
        <v>808</v>
      </c>
      <c r="CO408" s="142">
        <f t="shared" si="453"/>
        <v>54.3</v>
      </c>
      <c r="CP408" s="142">
        <f t="shared" si="454"/>
        <v>12.388888888888888</v>
      </c>
      <c r="CQ408" s="154">
        <f t="shared" si="484"/>
        <v>3</v>
      </c>
      <c r="CS408" s="170">
        <f t="shared" si="455"/>
        <v>9</v>
      </c>
      <c r="CT408" s="23">
        <f t="shared" si="456"/>
        <v>12</v>
      </c>
      <c r="CU408" s="171">
        <f t="shared" si="457"/>
        <v>1</v>
      </c>
      <c r="CV408" s="23">
        <f t="shared" si="458"/>
        <v>11</v>
      </c>
      <c r="CW408" s="172">
        <f t="shared" si="459"/>
        <v>0</v>
      </c>
      <c r="CX408" s="24">
        <f t="shared" si="460"/>
        <v>6</v>
      </c>
      <c r="CY408" s="267">
        <f t="shared" si="461"/>
        <v>1</v>
      </c>
      <c r="CZ408" s="268">
        <f t="shared" si="462"/>
        <v>14</v>
      </c>
      <c r="DA408" s="267">
        <f t="shared" si="463"/>
        <v>0</v>
      </c>
      <c r="DB408" s="268">
        <f t="shared" si="464"/>
        <v>3</v>
      </c>
      <c r="DC408" s="173">
        <f t="shared" si="465"/>
        <v>10</v>
      </c>
      <c r="DD408" s="26">
        <f t="shared" si="466"/>
        <v>3</v>
      </c>
      <c r="DE408" s="173">
        <f t="shared" si="467"/>
        <v>0</v>
      </c>
      <c r="DF408" s="26">
        <f t="shared" si="468"/>
        <v>5</v>
      </c>
      <c r="DG408" s="326">
        <f t="shared" si="469"/>
        <v>8</v>
      </c>
      <c r="DH408" s="327">
        <f t="shared" si="470"/>
        <v>6</v>
      </c>
      <c r="DI408" s="172">
        <f t="shared" si="471"/>
        <v>4</v>
      </c>
      <c r="DJ408" s="24">
        <f t="shared" si="472"/>
        <v>0</v>
      </c>
      <c r="DK408" s="172"/>
      <c r="DL408" s="19">
        <f t="shared" si="473"/>
        <v>156</v>
      </c>
      <c r="DM408" s="19">
        <f t="shared" si="474"/>
        <v>27</v>
      </c>
      <c r="DN408" s="174">
        <f t="shared" si="475"/>
        <v>6</v>
      </c>
      <c r="DO408" s="278">
        <f t="shared" si="476"/>
        <v>30</v>
      </c>
      <c r="DP408" s="278">
        <f t="shared" si="477"/>
        <v>3</v>
      </c>
      <c r="DQ408" s="20">
        <f t="shared" si="478"/>
        <v>163</v>
      </c>
      <c r="DR408" s="20">
        <f t="shared" si="479"/>
        <v>5</v>
      </c>
      <c r="DS408" s="337">
        <f t="shared" si="480"/>
        <v>134</v>
      </c>
      <c r="DT408" s="174">
        <f t="shared" si="481"/>
        <v>64</v>
      </c>
      <c r="DU408" s="172">
        <f t="shared" si="482"/>
        <v>134</v>
      </c>
    </row>
    <row r="409" spans="1:125">
      <c r="A409" s="408" t="s">
        <v>1072</v>
      </c>
      <c r="B409" s="408" t="s">
        <v>1073</v>
      </c>
      <c r="C409" s="154">
        <f t="shared" si="429"/>
        <v>17</v>
      </c>
      <c r="D409" s="167">
        <f t="shared" si="430"/>
        <v>68</v>
      </c>
      <c r="E409" s="166" t="str">
        <f t="shared" si="431"/>
        <v>9C</v>
      </c>
      <c r="F409" s="367" t="str">
        <f t="shared" si="432"/>
        <v>1B</v>
      </c>
      <c r="G409" s="367" t="str">
        <f t="shared" si="433"/>
        <v>0C</v>
      </c>
      <c r="H409" s="367" t="str">
        <f t="shared" si="434"/>
        <v>1E</v>
      </c>
      <c r="I409" s="367" t="str">
        <f t="shared" si="435"/>
        <v>03</v>
      </c>
      <c r="J409" s="367" t="str">
        <f t="shared" si="436"/>
        <v>A1</v>
      </c>
      <c r="K409" s="367" t="str">
        <f t="shared" si="437"/>
        <v>05</v>
      </c>
      <c r="L409" s="367" t="str">
        <f t="shared" si="438"/>
        <v>8A</v>
      </c>
      <c r="M409" s="367" t="str">
        <f t="shared" si="439"/>
        <v>4</v>
      </c>
      <c r="N409" s="367" t="str">
        <f t="shared" si="440"/>
        <v/>
      </c>
      <c r="O409" s="156" t="str">
        <f t="shared" si="441"/>
        <v/>
      </c>
      <c r="P409" s="157" t="str">
        <f t="shared" si="442"/>
        <v>1</v>
      </c>
      <c r="Q409" s="158" t="str">
        <f t="shared" si="442"/>
        <v>0</v>
      </c>
      <c r="R409" s="158" t="str">
        <f t="shared" si="442"/>
        <v>0</v>
      </c>
      <c r="S409" s="159" t="str">
        <f t="shared" si="442"/>
        <v>1</v>
      </c>
      <c r="T409" s="158" t="str">
        <f t="shared" si="442"/>
        <v>1</v>
      </c>
      <c r="U409" s="158" t="str">
        <f t="shared" si="442"/>
        <v>1</v>
      </c>
      <c r="V409" s="158" t="str">
        <f t="shared" si="442"/>
        <v>0</v>
      </c>
      <c r="W409" s="159" t="str">
        <f t="shared" ref="P409:W441" si="485">MID(HEX2BIN($E409,8),W$2,1)</f>
        <v>0</v>
      </c>
      <c r="X409" s="158" t="str">
        <f t="shared" si="443"/>
        <v>0</v>
      </c>
      <c r="Y409" s="158" t="str">
        <f t="shared" si="443"/>
        <v>0</v>
      </c>
      <c r="Z409" s="158" t="str">
        <f t="shared" si="443"/>
        <v>0</v>
      </c>
      <c r="AA409" s="159" t="str">
        <f t="shared" si="443"/>
        <v>1</v>
      </c>
      <c r="AB409" s="161" t="str">
        <f t="shared" si="443"/>
        <v>1</v>
      </c>
      <c r="AC409" s="161" t="str">
        <f t="shared" si="443"/>
        <v>0</v>
      </c>
      <c r="AD409" s="158" t="str">
        <f t="shared" si="443"/>
        <v>1</v>
      </c>
      <c r="AE409" s="159" t="str">
        <f t="shared" ref="X409:AE441" si="486">MID(HEX2BIN($F409,8),AE$2,1)</f>
        <v>1</v>
      </c>
      <c r="AF409" s="367" t="str">
        <f t="shared" si="444"/>
        <v>0</v>
      </c>
      <c r="AG409" s="162" t="str">
        <f t="shared" si="444"/>
        <v>0</v>
      </c>
      <c r="AH409" s="163" t="str">
        <f t="shared" si="444"/>
        <v>0</v>
      </c>
      <c r="AI409" s="165" t="str">
        <f t="shared" si="444"/>
        <v>0</v>
      </c>
      <c r="AJ409" s="164" t="str">
        <f t="shared" si="444"/>
        <v>1</v>
      </c>
      <c r="AK409" s="164" t="str">
        <f t="shared" si="444"/>
        <v>1</v>
      </c>
      <c r="AL409" s="289" t="str">
        <f t="shared" si="444"/>
        <v>0</v>
      </c>
      <c r="AM409" s="165" t="str">
        <f t="shared" ref="AF409:AM441" si="487">MID(HEX2BIN($G409,8),AM$2,1)</f>
        <v>0</v>
      </c>
      <c r="AN409" s="230" t="str">
        <f t="shared" si="445"/>
        <v>0</v>
      </c>
      <c r="AO409" s="230" t="str">
        <f t="shared" si="445"/>
        <v>0</v>
      </c>
      <c r="AP409" s="230" t="str">
        <f t="shared" si="445"/>
        <v>0</v>
      </c>
      <c r="AQ409" s="231" t="str">
        <f t="shared" si="445"/>
        <v>1</v>
      </c>
      <c r="AR409" s="230" t="str">
        <f t="shared" si="445"/>
        <v>1</v>
      </c>
      <c r="AS409" s="230" t="str">
        <f t="shared" si="445"/>
        <v>1</v>
      </c>
      <c r="AT409" s="230" t="str">
        <f t="shared" si="445"/>
        <v>1</v>
      </c>
      <c r="AU409" s="231" t="str">
        <f t="shared" ref="AN409:AU441" si="488">MID(HEX2BIN($H409,8),AU$2,1)</f>
        <v>0</v>
      </c>
      <c r="AV409" s="230" t="str">
        <f t="shared" si="446"/>
        <v>0</v>
      </c>
      <c r="AW409" s="232" t="str">
        <f t="shared" si="446"/>
        <v>0</v>
      </c>
      <c r="AX409" s="232" t="str">
        <f t="shared" si="446"/>
        <v>0</v>
      </c>
      <c r="AY409" s="233" t="str">
        <f t="shared" si="446"/>
        <v>0</v>
      </c>
      <c r="AZ409" s="232" t="str">
        <f t="shared" si="446"/>
        <v>0</v>
      </c>
      <c r="BA409" s="232" t="str">
        <f t="shared" si="446"/>
        <v>0</v>
      </c>
      <c r="BB409" s="232" t="str">
        <f t="shared" si="446"/>
        <v>1</v>
      </c>
      <c r="BC409" s="233" t="str">
        <f t="shared" ref="AV409:BC441" si="489">MID(HEX2BIN($I409,8),BC$2,1)</f>
        <v>1</v>
      </c>
      <c r="BD409" s="168" t="str">
        <f t="shared" si="447"/>
        <v>1</v>
      </c>
      <c r="BE409" s="168" t="str">
        <f t="shared" si="447"/>
        <v>0</v>
      </c>
      <c r="BF409" s="168" t="str">
        <f t="shared" si="447"/>
        <v>1</v>
      </c>
      <c r="BG409" s="169" t="str">
        <f t="shared" si="447"/>
        <v>0</v>
      </c>
      <c r="BH409" s="168" t="str">
        <f t="shared" si="447"/>
        <v>0</v>
      </c>
      <c r="BI409" s="168" t="str">
        <f t="shared" si="447"/>
        <v>0</v>
      </c>
      <c r="BJ409" s="168" t="str">
        <f t="shared" si="447"/>
        <v>0</v>
      </c>
      <c r="BK409" s="169" t="str">
        <f t="shared" ref="BD409:BK441" si="490">MID(HEX2BIN($J409,8),BK$2,1)</f>
        <v>1</v>
      </c>
      <c r="BL409" s="168" t="str">
        <f t="shared" si="448"/>
        <v>0</v>
      </c>
      <c r="BM409" s="168" t="str">
        <f t="shared" si="448"/>
        <v>0</v>
      </c>
      <c r="BN409" s="168" t="str">
        <f t="shared" si="448"/>
        <v>0</v>
      </c>
      <c r="BO409" s="169" t="str">
        <f t="shared" si="448"/>
        <v>0</v>
      </c>
      <c r="BP409" s="168" t="str">
        <f t="shared" si="448"/>
        <v>0</v>
      </c>
      <c r="BQ409" s="168" t="str">
        <f t="shared" si="448"/>
        <v>1</v>
      </c>
      <c r="BR409" s="168" t="str">
        <f t="shared" si="448"/>
        <v>0</v>
      </c>
      <c r="BS409" s="169" t="str">
        <f t="shared" ref="BL409:BS441" si="491">MID(HEX2BIN($K409,8),BS$2,1)</f>
        <v>1</v>
      </c>
      <c r="BT409" s="302" t="str">
        <f t="shared" si="449"/>
        <v>1</v>
      </c>
      <c r="BU409" s="302" t="str">
        <f t="shared" si="449"/>
        <v>0</v>
      </c>
      <c r="BV409" s="302" t="str">
        <f t="shared" si="449"/>
        <v>0</v>
      </c>
      <c r="BW409" s="303" t="str">
        <f t="shared" si="449"/>
        <v>0</v>
      </c>
      <c r="BX409" s="302" t="str">
        <f t="shared" si="449"/>
        <v>1</v>
      </c>
      <c r="BY409" s="302" t="str">
        <f t="shared" si="449"/>
        <v>0</v>
      </c>
      <c r="BZ409" s="302" t="str">
        <f t="shared" si="449"/>
        <v>1</v>
      </c>
      <c r="CA409" s="303" t="str">
        <f t="shared" ref="BT409:CA441" si="492">MID(HEX2BIN($L409,8),CA$2,1)</f>
        <v>0</v>
      </c>
      <c r="CB409" s="164" t="str">
        <f t="shared" si="450"/>
        <v>0</v>
      </c>
      <c r="CC409" s="289" t="str">
        <f t="shared" si="450"/>
        <v>1</v>
      </c>
      <c r="CD409" s="340" t="str">
        <f t="shared" si="450"/>
        <v>0</v>
      </c>
      <c r="CE409" s="341" t="str">
        <f t="shared" si="450"/>
        <v>0</v>
      </c>
      <c r="CF409" s="340" t="str">
        <f t="shared" si="450"/>
        <v>0</v>
      </c>
      <c r="CG409" s="340" t="str">
        <f t="shared" si="450"/>
        <v>0</v>
      </c>
      <c r="CH409" s="340" t="str">
        <f t="shared" si="450"/>
        <v>0</v>
      </c>
      <c r="CI409" s="341" t="str">
        <f t="shared" ref="CB409:CI441" si="493">MID(HEX2BIN($M409,8),CI$2,1)</f>
        <v>0</v>
      </c>
      <c r="CL409" s="32" t="str">
        <f t="shared" si="483"/>
        <v>9C1B</v>
      </c>
      <c r="CM409" s="285">
        <f t="shared" si="451"/>
        <v>798</v>
      </c>
      <c r="CN409" s="285">
        <f t="shared" si="452"/>
        <v>808</v>
      </c>
      <c r="CO409" s="142">
        <f t="shared" si="453"/>
        <v>54.1</v>
      </c>
      <c r="CP409" s="142">
        <f t="shared" si="454"/>
        <v>12.277777777777779</v>
      </c>
      <c r="CQ409" s="154">
        <f t="shared" si="484"/>
        <v>6</v>
      </c>
      <c r="CS409" s="170">
        <f t="shared" si="455"/>
        <v>9</v>
      </c>
      <c r="CT409" s="23">
        <f t="shared" si="456"/>
        <v>12</v>
      </c>
      <c r="CU409" s="171">
        <f t="shared" si="457"/>
        <v>1</v>
      </c>
      <c r="CV409" s="23">
        <f t="shared" si="458"/>
        <v>11</v>
      </c>
      <c r="CW409" s="172">
        <f t="shared" si="459"/>
        <v>0</v>
      </c>
      <c r="CX409" s="24">
        <f t="shared" si="460"/>
        <v>12</v>
      </c>
      <c r="CY409" s="267">
        <f t="shared" si="461"/>
        <v>1</v>
      </c>
      <c r="CZ409" s="268">
        <f t="shared" si="462"/>
        <v>14</v>
      </c>
      <c r="DA409" s="267">
        <f t="shared" si="463"/>
        <v>0</v>
      </c>
      <c r="DB409" s="268">
        <f t="shared" si="464"/>
        <v>3</v>
      </c>
      <c r="DC409" s="173">
        <f t="shared" si="465"/>
        <v>10</v>
      </c>
      <c r="DD409" s="26">
        <f t="shared" si="466"/>
        <v>1</v>
      </c>
      <c r="DE409" s="173">
        <f t="shared" si="467"/>
        <v>0</v>
      </c>
      <c r="DF409" s="26">
        <f t="shared" si="468"/>
        <v>5</v>
      </c>
      <c r="DG409" s="326">
        <f t="shared" si="469"/>
        <v>8</v>
      </c>
      <c r="DH409" s="327">
        <f t="shared" si="470"/>
        <v>10</v>
      </c>
      <c r="DI409" s="172">
        <f t="shared" si="471"/>
        <v>4</v>
      </c>
      <c r="DJ409" s="24">
        <f t="shared" si="472"/>
        <v>0</v>
      </c>
      <c r="DK409" s="172"/>
      <c r="DL409" s="19">
        <f t="shared" si="473"/>
        <v>156</v>
      </c>
      <c r="DM409" s="19">
        <f t="shared" si="474"/>
        <v>27</v>
      </c>
      <c r="DN409" s="174">
        <f t="shared" si="475"/>
        <v>12</v>
      </c>
      <c r="DO409" s="278">
        <f t="shared" si="476"/>
        <v>30</v>
      </c>
      <c r="DP409" s="278">
        <f t="shared" si="477"/>
        <v>3</v>
      </c>
      <c r="DQ409" s="20">
        <f t="shared" si="478"/>
        <v>161</v>
      </c>
      <c r="DR409" s="20">
        <f t="shared" si="479"/>
        <v>5</v>
      </c>
      <c r="DS409" s="337">
        <f t="shared" si="480"/>
        <v>138</v>
      </c>
      <c r="DT409" s="174">
        <f t="shared" si="481"/>
        <v>64</v>
      </c>
      <c r="DU409" s="172">
        <f t="shared" si="482"/>
        <v>138</v>
      </c>
    </row>
    <row r="410" spans="1:125">
      <c r="A410" s="408" t="s">
        <v>1074</v>
      </c>
      <c r="B410" s="408" t="s">
        <v>1075</v>
      </c>
      <c r="C410" s="154">
        <f t="shared" si="429"/>
        <v>17</v>
      </c>
      <c r="D410" s="167">
        <f t="shared" si="430"/>
        <v>68</v>
      </c>
      <c r="E410" s="166" t="str">
        <f t="shared" si="431"/>
        <v>9C</v>
      </c>
      <c r="F410" s="367" t="str">
        <f t="shared" si="432"/>
        <v>1B</v>
      </c>
      <c r="G410" s="367" t="str">
        <f t="shared" si="433"/>
        <v>0E</v>
      </c>
      <c r="H410" s="367" t="str">
        <f t="shared" si="434"/>
        <v>1E</v>
      </c>
      <c r="I410" s="367" t="str">
        <f t="shared" si="435"/>
        <v>03</v>
      </c>
      <c r="J410" s="367" t="str">
        <f t="shared" si="436"/>
        <v>A1</v>
      </c>
      <c r="K410" s="367" t="str">
        <f t="shared" si="437"/>
        <v>05</v>
      </c>
      <c r="L410" s="367" t="str">
        <f t="shared" si="438"/>
        <v>8C</v>
      </c>
      <c r="M410" s="367" t="str">
        <f t="shared" si="439"/>
        <v>4</v>
      </c>
      <c r="N410" s="367" t="str">
        <f t="shared" si="440"/>
        <v/>
      </c>
      <c r="O410" s="156" t="str">
        <f t="shared" si="441"/>
        <v/>
      </c>
      <c r="P410" s="157" t="str">
        <f t="shared" si="485"/>
        <v>1</v>
      </c>
      <c r="Q410" s="158" t="str">
        <f t="shared" si="485"/>
        <v>0</v>
      </c>
      <c r="R410" s="158" t="str">
        <f t="shared" si="485"/>
        <v>0</v>
      </c>
      <c r="S410" s="159" t="str">
        <f t="shared" si="485"/>
        <v>1</v>
      </c>
      <c r="T410" s="158" t="str">
        <f t="shared" si="485"/>
        <v>1</v>
      </c>
      <c r="U410" s="158" t="str">
        <f t="shared" si="485"/>
        <v>1</v>
      </c>
      <c r="V410" s="158" t="str">
        <f t="shared" si="485"/>
        <v>0</v>
      </c>
      <c r="W410" s="159" t="str">
        <f t="shared" si="485"/>
        <v>0</v>
      </c>
      <c r="X410" s="158" t="str">
        <f t="shared" si="486"/>
        <v>0</v>
      </c>
      <c r="Y410" s="158" t="str">
        <f t="shared" si="486"/>
        <v>0</v>
      </c>
      <c r="Z410" s="158" t="str">
        <f t="shared" si="486"/>
        <v>0</v>
      </c>
      <c r="AA410" s="159" t="str">
        <f t="shared" si="486"/>
        <v>1</v>
      </c>
      <c r="AB410" s="161" t="str">
        <f t="shared" si="486"/>
        <v>1</v>
      </c>
      <c r="AC410" s="161" t="str">
        <f t="shared" si="486"/>
        <v>0</v>
      </c>
      <c r="AD410" s="158" t="str">
        <f t="shared" si="486"/>
        <v>1</v>
      </c>
      <c r="AE410" s="159" t="str">
        <f t="shared" si="486"/>
        <v>1</v>
      </c>
      <c r="AF410" s="367" t="str">
        <f t="shared" si="487"/>
        <v>0</v>
      </c>
      <c r="AG410" s="162" t="str">
        <f t="shared" si="487"/>
        <v>0</v>
      </c>
      <c r="AH410" s="163" t="str">
        <f t="shared" si="487"/>
        <v>0</v>
      </c>
      <c r="AI410" s="165" t="str">
        <f t="shared" si="487"/>
        <v>0</v>
      </c>
      <c r="AJ410" s="164" t="str">
        <f t="shared" si="487"/>
        <v>1</v>
      </c>
      <c r="AK410" s="164" t="str">
        <f t="shared" si="487"/>
        <v>1</v>
      </c>
      <c r="AL410" s="289" t="str">
        <f t="shared" si="487"/>
        <v>1</v>
      </c>
      <c r="AM410" s="165" t="str">
        <f t="shared" si="487"/>
        <v>0</v>
      </c>
      <c r="AN410" s="230" t="str">
        <f t="shared" si="488"/>
        <v>0</v>
      </c>
      <c r="AO410" s="230" t="str">
        <f t="shared" si="488"/>
        <v>0</v>
      </c>
      <c r="AP410" s="230" t="str">
        <f t="shared" si="488"/>
        <v>0</v>
      </c>
      <c r="AQ410" s="231" t="str">
        <f t="shared" si="488"/>
        <v>1</v>
      </c>
      <c r="AR410" s="230" t="str">
        <f t="shared" si="488"/>
        <v>1</v>
      </c>
      <c r="AS410" s="230" t="str">
        <f t="shared" si="488"/>
        <v>1</v>
      </c>
      <c r="AT410" s="230" t="str">
        <f t="shared" si="488"/>
        <v>1</v>
      </c>
      <c r="AU410" s="231" t="str">
        <f t="shared" si="488"/>
        <v>0</v>
      </c>
      <c r="AV410" s="230" t="str">
        <f t="shared" si="489"/>
        <v>0</v>
      </c>
      <c r="AW410" s="232" t="str">
        <f t="shared" si="489"/>
        <v>0</v>
      </c>
      <c r="AX410" s="232" t="str">
        <f t="shared" si="489"/>
        <v>0</v>
      </c>
      <c r="AY410" s="233" t="str">
        <f t="shared" si="489"/>
        <v>0</v>
      </c>
      <c r="AZ410" s="232" t="str">
        <f t="shared" si="489"/>
        <v>0</v>
      </c>
      <c r="BA410" s="232" t="str">
        <f t="shared" si="489"/>
        <v>0</v>
      </c>
      <c r="BB410" s="232" t="str">
        <f t="shared" si="489"/>
        <v>1</v>
      </c>
      <c r="BC410" s="233" t="str">
        <f t="shared" si="489"/>
        <v>1</v>
      </c>
      <c r="BD410" s="168" t="str">
        <f t="shared" si="490"/>
        <v>1</v>
      </c>
      <c r="BE410" s="168" t="str">
        <f t="shared" si="490"/>
        <v>0</v>
      </c>
      <c r="BF410" s="168" t="str">
        <f t="shared" si="490"/>
        <v>1</v>
      </c>
      <c r="BG410" s="169" t="str">
        <f t="shared" si="490"/>
        <v>0</v>
      </c>
      <c r="BH410" s="168" t="str">
        <f t="shared" si="490"/>
        <v>0</v>
      </c>
      <c r="BI410" s="168" t="str">
        <f t="shared" si="490"/>
        <v>0</v>
      </c>
      <c r="BJ410" s="168" t="str">
        <f t="shared" si="490"/>
        <v>0</v>
      </c>
      <c r="BK410" s="169" t="str">
        <f t="shared" si="490"/>
        <v>1</v>
      </c>
      <c r="BL410" s="168" t="str">
        <f t="shared" si="491"/>
        <v>0</v>
      </c>
      <c r="BM410" s="168" t="str">
        <f t="shared" si="491"/>
        <v>0</v>
      </c>
      <c r="BN410" s="168" t="str">
        <f t="shared" si="491"/>
        <v>0</v>
      </c>
      <c r="BO410" s="169" t="str">
        <f t="shared" si="491"/>
        <v>0</v>
      </c>
      <c r="BP410" s="168" t="str">
        <f t="shared" si="491"/>
        <v>0</v>
      </c>
      <c r="BQ410" s="168" t="str">
        <f t="shared" si="491"/>
        <v>1</v>
      </c>
      <c r="BR410" s="168" t="str">
        <f t="shared" si="491"/>
        <v>0</v>
      </c>
      <c r="BS410" s="169" t="str">
        <f t="shared" si="491"/>
        <v>1</v>
      </c>
      <c r="BT410" s="302" t="str">
        <f t="shared" si="492"/>
        <v>1</v>
      </c>
      <c r="BU410" s="302" t="str">
        <f t="shared" si="492"/>
        <v>0</v>
      </c>
      <c r="BV410" s="302" t="str">
        <f t="shared" si="492"/>
        <v>0</v>
      </c>
      <c r="BW410" s="303" t="str">
        <f t="shared" si="492"/>
        <v>0</v>
      </c>
      <c r="BX410" s="302" t="str">
        <f t="shared" si="492"/>
        <v>1</v>
      </c>
      <c r="BY410" s="302" t="str">
        <f t="shared" si="492"/>
        <v>1</v>
      </c>
      <c r="BZ410" s="302" t="str">
        <f t="shared" si="492"/>
        <v>0</v>
      </c>
      <c r="CA410" s="303" t="str">
        <f t="shared" si="492"/>
        <v>0</v>
      </c>
      <c r="CB410" s="164" t="str">
        <f t="shared" si="493"/>
        <v>0</v>
      </c>
      <c r="CC410" s="289" t="str">
        <f t="shared" si="493"/>
        <v>1</v>
      </c>
      <c r="CD410" s="340" t="str">
        <f t="shared" si="493"/>
        <v>0</v>
      </c>
      <c r="CE410" s="341" t="str">
        <f t="shared" si="493"/>
        <v>0</v>
      </c>
      <c r="CF410" s="340" t="str">
        <f t="shared" si="493"/>
        <v>0</v>
      </c>
      <c r="CG410" s="340" t="str">
        <f t="shared" si="493"/>
        <v>0</v>
      </c>
      <c r="CH410" s="340" t="str">
        <f t="shared" si="493"/>
        <v>0</v>
      </c>
      <c r="CI410" s="341" t="str">
        <f t="shared" si="493"/>
        <v>0</v>
      </c>
      <c r="CL410" s="32" t="str">
        <f t="shared" si="483"/>
        <v>9C1B</v>
      </c>
      <c r="CM410" s="285">
        <f t="shared" si="451"/>
        <v>798</v>
      </c>
      <c r="CN410" s="285">
        <f t="shared" si="452"/>
        <v>808</v>
      </c>
      <c r="CO410" s="142">
        <f t="shared" si="453"/>
        <v>54.1</v>
      </c>
      <c r="CP410" s="142">
        <f t="shared" si="454"/>
        <v>12.277777777777779</v>
      </c>
      <c r="CQ410" s="154">
        <f t="shared" si="484"/>
        <v>7</v>
      </c>
      <c r="CS410" s="170">
        <f t="shared" si="455"/>
        <v>9</v>
      </c>
      <c r="CT410" s="23">
        <f t="shared" si="456"/>
        <v>12</v>
      </c>
      <c r="CU410" s="171">
        <f t="shared" si="457"/>
        <v>1</v>
      </c>
      <c r="CV410" s="23">
        <f t="shared" si="458"/>
        <v>11</v>
      </c>
      <c r="CW410" s="172">
        <f t="shared" si="459"/>
        <v>0</v>
      </c>
      <c r="CX410" s="24">
        <f t="shared" si="460"/>
        <v>14</v>
      </c>
      <c r="CY410" s="267">
        <f t="shared" si="461"/>
        <v>1</v>
      </c>
      <c r="CZ410" s="268">
        <f t="shared" si="462"/>
        <v>14</v>
      </c>
      <c r="DA410" s="267">
        <f t="shared" si="463"/>
        <v>0</v>
      </c>
      <c r="DB410" s="268">
        <f t="shared" si="464"/>
        <v>3</v>
      </c>
      <c r="DC410" s="173">
        <f t="shared" si="465"/>
        <v>10</v>
      </c>
      <c r="DD410" s="26">
        <f t="shared" si="466"/>
        <v>1</v>
      </c>
      <c r="DE410" s="173">
        <f t="shared" si="467"/>
        <v>0</v>
      </c>
      <c r="DF410" s="26">
        <f t="shared" si="468"/>
        <v>5</v>
      </c>
      <c r="DG410" s="326">
        <f t="shared" si="469"/>
        <v>8</v>
      </c>
      <c r="DH410" s="327">
        <f t="shared" si="470"/>
        <v>12</v>
      </c>
      <c r="DI410" s="172">
        <f t="shared" si="471"/>
        <v>4</v>
      </c>
      <c r="DJ410" s="24">
        <f t="shared" si="472"/>
        <v>0</v>
      </c>
      <c r="DK410" s="172"/>
      <c r="DL410" s="19">
        <f t="shared" si="473"/>
        <v>156</v>
      </c>
      <c r="DM410" s="19">
        <f t="shared" si="474"/>
        <v>27</v>
      </c>
      <c r="DN410" s="174">
        <f t="shared" si="475"/>
        <v>14</v>
      </c>
      <c r="DO410" s="278">
        <f t="shared" si="476"/>
        <v>30</v>
      </c>
      <c r="DP410" s="278">
        <f t="shared" si="477"/>
        <v>3</v>
      </c>
      <c r="DQ410" s="20">
        <f t="shared" si="478"/>
        <v>161</v>
      </c>
      <c r="DR410" s="20">
        <f t="shared" si="479"/>
        <v>5</v>
      </c>
      <c r="DS410" s="337">
        <f t="shared" si="480"/>
        <v>140</v>
      </c>
      <c r="DT410" s="174">
        <f t="shared" si="481"/>
        <v>64</v>
      </c>
      <c r="DU410" s="172">
        <f t="shared" si="482"/>
        <v>140</v>
      </c>
    </row>
    <row r="411" spans="1:125">
      <c r="A411" s="408" t="s">
        <v>1076</v>
      </c>
      <c r="B411" s="408" t="s">
        <v>1077</v>
      </c>
      <c r="C411" s="154">
        <f t="shared" si="429"/>
        <v>17</v>
      </c>
      <c r="D411" s="167">
        <f t="shared" si="430"/>
        <v>68</v>
      </c>
      <c r="E411" s="166" t="str">
        <f t="shared" si="431"/>
        <v>9C</v>
      </c>
      <c r="F411" s="367" t="str">
        <f t="shared" si="432"/>
        <v>1B</v>
      </c>
      <c r="G411" s="367" t="str">
        <f t="shared" si="433"/>
        <v>00</v>
      </c>
      <c r="H411" s="367" t="str">
        <f t="shared" si="434"/>
        <v>1E</v>
      </c>
      <c r="I411" s="367" t="str">
        <f t="shared" si="435"/>
        <v>03</v>
      </c>
      <c r="J411" s="367" t="str">
        <f t="shared" si="436"/>
        <v>A1</v>
      </c>
      <c r="K411" s="367" t="str">
        <f t="shared" si="437"/>
        <v>05</v>
      </c>
      <c r="L411" s="367" t="str">
        <f t="shared" si="438"/>
        <v>7E</v>
      </c>
      <c r="M411" s="367" t="str">
        <f t="shared" si="439"/>
        <v>4</v>
      </c>
      <c r="N411" s="367" t="str">
        <f t="shared" si="440"/>
        <v/>
      </c>
      <c r="O411" s="156" t="str">
        <f t="shared" si="441"/>
        <v/>
      </c>
      <c r="P411" s="157" t="str">
        <f t="shared" si="485"/>
        <v>1</v>
      </c>
      <c r="Q411" s="158" t="str">
        <f t="shared" si="485"/>
        <v>0</v>
      </c>
      <c r="R411" s="158" t="str">
        <f t="shared" si="485"/>
        <v>0</v>
      </c>
      <c r="S411" s="159" t="str">
        <f t="shared" si="485"/>
        <v>1</v>
      </c>
      <c r="T411" s="158" t="str">
        <f t="shared" si="485"/>
        <v>1</v>
      </c>
      <c r="U411" s="158" t="str">
        <f t="shared" si="485"/>
        <v>1</v>
      </c>
      <c r="V411" s="158" t="str">
        <f t="shared" si="485"/>
        <v>0</v>
      </c>
      <c r="W411" s="159" t="str">
        <f t="shared" si="485"/>
        <v>0</v>
      </c>
      <c r="X411" s="158" t="str">
        <f t="shared" si="486"/>
        <v>0</v>
      </c>
      <c r="Y411" s="158" t="str">
        <f t="shared" si="486"/>
        <v>0</v>
      </c>
      <c r="Z411" s="158" t="str">
        <f t="shared" si="486"/>
        <v>0</v>
      </c>
      <c r="AA411" s="159" t="str">
        <f t="shared" si="486"/>
        <v>1</v>
      </c>
      <c r="AB411" s="161" t="str">
        <f t="shared" si="486"/>
        <v>1</v>
      </c>
      <c r="AC411" s="161" t="str">
        <f t="shared" si="486"/>
        <v>0</v>
      </c>
      <c r="AD411" s="158" t="str">
        <f t="shared" si="486"/>
        <v>1</v>
      </c>
      <c r="AE411" s="159" t="str">
        <f t="shared" si="486"/>
        <v>1</v>
      </c>
      <c r="AF411" s="367" t="str">
        <f t="shared" si="487"/>
        <v>0</v>
      </c>
      <c r="AG411" s="162" t="str">
        <f t="shared" si="487"/>
        <v>0</v>
      </c>
      <c r="AH411" s="163" t="str">
        <f t="shared" si="487"/>
        <v>0</v>
      </c>
      <c r="AI411" s="165" t="str">
        <f t="shared" si="487"/>
        <v>0</v>
      </c>
      <c r="AJ411" s="164" t="str">
        <f t="shared" si="487"/>
        <v>0</v>
      </c>
      <c r="AK411" s="164" t="str">
        <f t="shared" si="487"/>
        <v>0</v>
      </c>
      <c r="AL411" s="289" t="str">
        <f t="shared" si="487"/>
        <v>0</v>
      </c>
      <c r="AM411" s="165" t="str">
        <f t="shared" si="487"/>
        <v>0</v>
      </c>
      <c r="AN411" s="230" t="str">
        <f t="shared" si="488"/>
        <v>0</v>
      </c>
      <c r="AO411" s="230" t="str">
        <f t="shared" si="488"/>
        <v>0</v>
      </c>
      <c r="AP411" s="230" t="str">
        <f t="shared" si="488"/>
        <v>0</v>
      </c>
      <c r="AQ411" s="231" t="str">
        <f t="shared" si="488"/>
        <v>1</v>
      </c>
      <c r="AR411" s="230" t="str">
        <f t="shared" si="488"/>
        <v>1</v>
      </c>
      <c r="AS411" s="230" t="str">
        <f t="shared" si="488"/>
        <v>1</v>
      </c>
      <c r="AT411" s="230" t="str">
        <f t="shared" si="488"/>
        <v>1</v>
      </c>
      <c r="AU411" s="231" t="str">
        <f t="shared" si="488"/>
        <v>0</v>
      </c>
      <c r="AV411" s="230" t="str">
        <f t="shared" si="489"/>
        <v>0</v>
      </c>
      <c r="AW411" s="232" t="str">
        <f t="shared" si="489"/>
        <v>0</v>
      </c>
      <c r="AX411" s="232" t="str">
        <f t="shared" si="489"/>
        <v>0</v>
      </c>
      <c r="AY411" s="233" t="str">
        <f t="shared" si="489"/>
        <v>0</v>
      </c>
      <c r="AZ411" s="232" t="str">
        <f t="shared" si="489"/>
        <v>0</v>
      </c>
      <c r="BA411" s="232" t="str">
        <f t="shared" si="489"/>
        <v>0</v>
      </c>
      <c r="BB411" s="232" t="str">
        <f t="shared" si="489"/>
        <v>1</v>
      </c>
      <c r="BC411" s="233" t="str">
        <f t="shared" si="489"/>
        <v>1</v>
      </c>
      <c r="BD411" s="168" t="str">
        <f t="shared" si="490"/>
        <v>1</v>
      </c>
      <c r="BE411" s="168" t="str">
        <f t="shared" si="490"/>
        <v>0</v>
      </c>
      <c r="BF411" s="168" t="str">
        <f t="shared" si="490"/>
        <v>1</v>
      </c>
      <c r="BG411" s="169" t="str">
        <f t="shared" si="490"/>
        <v>0</v>
      </c>
      <c r="BH411" s="168" t="str">
        <f t="shared" si="490"/>
        <v>0</v>
      </c>
      <c r="BI411" s="168" t="str">
        <f t="shared" si="490"/>
        <v>0</v>
      </c>
      <c r="BJ411" s="168" t="str">
        <f t="shared" si="490"/>
        <v>0</v>
      </c>
      <c r="BK411" s="169" t="str">
        <f t="shared" si="490"/>
        <v>1</v>
      </c>
      <c r="BL411" s="168" t="str">
        <f t="shared" si="491"/>
        <v>0</v>
      </c>
      <c r="BM411" s="168" t="str">
        <f t="shared" si="491"/>
        <v>0</v>
      </c>
      <c r="BN411" s="168" t="str">
        <f t="shared" si="491"/>
        <v>0</v>
      </c>
      <c r="BO411" s="169" t="str">
        <f t="shared" si="491"/>
        <v>0</v>
      </c>
      <c r="BP411" s="168" t="str">
        <f t="shared" si="491"/>
        <v>0</v>
      </c>
      <c r="BQ411" s="168" t="str">
        <f t="shared" si="491"/>
        <v>1</v>
      </c>
      <c r="BR411" s="168" t="str">
        <f t="shared" si="491"/>
        <v>0</v>
      </c>
      <c r="BS411" s="169" t="str">
        <f t="shared" si="491"/>
        <v>1</v>
      </c>
      <c r="BT411" s="302" t="str">
        <f t="shared" si="492"/>
        <v>0</v>
      </c>
      <c r="BU411" s="302" t="str">
        <f t="shared" si="492"/>
        <v>1</v>
      </c>
      <c r="BV411" s="302" t="str">
        <f t="shared" si="492"/>
        <v>1</v>
      </c>
      <c r="BW411" s="303" t="str">
        <f t="shared" si="492"/>
        <v>1</v>
      </c>
      <c r="BX411" s="302" t="str">
        <f t="shared" si="492"/>
        <v>1</v>
      </c>
      <c r="BY411" s="302" t="str">
        <f t="shared" si="492"/>
        <v>1</v>
      </c>
      <c r="BZ411" s="302" t="str">
        <f t="shared" si="492"/>
        <v>1</v>
      </c>
      <c r="CA411" s="303" t="str">
        <f t="shared" si="492"/>
        <v>0</v>
      </c>
      <c r="CB411" s="164" t="str">
        <f t="shared" si="493"/>
        <v>0</v>
      </c>
      <c r="CC411" s="289" t="str">
        <f t="shared" si="493"/>
        <v>1</v>
      </c>
      <c r="CD411" s="340" t="str">
        <f t="shared" si="493"/>
        <v>0</v>
      </c>
      <c r="CE411" s="341" t="str">
        <f t="shared" si="493"/>
        <v>0</v>
      </c>
      <c r="CF411" s="340" t="str">
        <f t="shared" si="493"/>
        <v>0</v>
      </c>
      <c r="CG411" s="340" t="str">
        <f t="shared" si="493"/>
        <v>0</v>
      </c>
      <c r="CH411" s="340" t="str">
        <f t="shared" si="493"/>
        <v>0</v>
      </c>
      <c r="CI411" s="341" t="str">
        <f t="shared" si="493"/>
        <v>0</v>
      </c>
      <c r="CL411" s="32" t="str">
        <f t="shared" si="483"/>
        <v>9C1B</v>
      </c>
      <c r="CM411" s="285">
        <f t="shared" si="451"/>
        <v>798</v>
      </c>
      <c r="CN411" s="285">
        <f t="shared" si="452"/>
        <v>808</v>
      </c>
      <c r="CO411" s="142">
        <f t="shared" si="453"/>
        <v>54.1</v>
      </c>
      <c r="CP411" s="142">
        <f t="shared" si="454"/>
        <v>12.277777777777779</v>
      </c>
      <c r="CQ411" s="154">
        <f t="shared" si="484"/>
        <v>0</v>
      </c>
      <c r="CS411" s="170">
        <f t="shared" si="455"/>
        <v>9</v>
      </c>
      <c r="CT411" s="23">
        <f t="shared" si="456"/>
        <v>12</v>
      </c>
      <c r="CU411" s="171">
        <f t="shared" si="457"/>
        <v>1</v>
      </c>
      <c r="CV411" s="23">
        <f t="shared" si="458"/>
        <v>11</v>
      </c>
      <c r="CW411" s="172">
        <f t="shared" si="459"/>
        <v>0</v>
      </c>
      <c r="CX411" s="24">
        <f t="shared" si="460"/>
        <v>0</v>
      </c>
      <c r="CY411" s="267">
        <f t="shared" si="461"/>
        <v>1</v>
      </c>
      <c r="CZ411" s="268">
        <f t="shared" si="462"/>
        <v>14</v>
      </c>
      <c r="DA411" s="267">
        <f t="shared" si="463"/>
        <v>0</v>
      </c>
      <c r="DB411" s="268">
        <f t="shared" si="464"/>
        <v>3</v>
      </c>
      <c r="DC411" s="173">
        <f t="shared" si="465"/>
        <v>10</v>
      </c>
      <c r="DD411" s="26">
        <f t="shared" si="466"/>
        <v>1</v>
      </c>
      <c r="DE411" s="173">
        <f t="shared" si="467"/>
        <v>0</v>
      </c>
      <c r="DF411" s="26">
        <f t="shared" si="468"/>
        <v>5</v>
      </c>
      <c r="DG411" s="326">
        <f t="shared" si="469"/>
        <v>7</v>
      </c>
      <c r="DH411" s="327">
        <f t="shared" si="470"/>
        <v>14</v>
      </c>
      <c r="DI411" s="172">
        <f t="shared" si="471"/>
        <v>4</v>
      </c>
      <c r="DJ411" s="24">
        <f t="shared" si="472"/>
        <v>0</v>
      </c>
      <c r="DK411" s="172"/>
      <c r="DL411" s="19">
        <f t="shared" si="473"/>
        <v>156</v>
      </c>
      <c r="DM411" s="19">
        <f t="shared" si="474"/>
        <v>27</v>
      </c>
      <c r="DN411" s="174">
        <f t="shared" si="475"/>
        <v>0</v>
      </c>
      <c r="DO411" s="278">
        <f t="shared" si="476"/>
        <v>30</v>
      </c>
      <c r="DP411" s="278">
        <f t="shared" si="477"/>
        <v>3</v>
      </c>
      <c r="DQ411" s="20">
        <f t="shared" si="478"/>
        <v>161</v>
      </c>
      <c r="DR411" s="20">
        <f t="shared" si="479"/>
        <v>5</v>
      </c>
      <c r="DS411" s="337">
        <f t="shared" si="480"/>
        <v>126</v>
      </c>
      <c r="DT411" s="174">
        <f t="shared" si="481"/>
        <v>64</v>
      </c>
      <c r="DU411" s="172">
        <f t="shared" si="482"/>
        <v>126</v>
      </c>
    </row>
    <row r="412" spans="1:125">
      <c r="A412" s="408" t="s">
        <v>1078</v>
      </c>
      <c r="B412" s="408" t="s">
        <v>1079</v>
      </c>
      <c r="C412" s="154">
        <f t="shared" si="429"/>
        <v>17</v>
      </c>
      <c r="D412" s="167">
        <f t="shared" si="430"/>
        <v>68</v>
      </c>
      <c r="E412" s="166" t="str">
        <f t="shared" si="431"/>
        <v>9C</v>
      </c>
      <c r="F412" s="367" t="str">
        <f t="shared" si="432"/>
        <v>1B</v>
      </c>
      <c r="G412" s="367" t="str">
        <f t="shared" si="433"/>
        <v>02</v>
      </c>
      <c r="H412" s="367" t="str">
        <f t="shared" si="434"/>
        <v>1E</v>
      </c>
      <c r="I412" s="367" t="str">
        <f t="shared" si="435"/>
        <v>03</v>
      </c>
      <c r="J412" s="367" t="str">
        <f t="shared" si="436"/>
        <v>A1</v>
      </c>
      <c r="K412" s="367" t="str">
        <f t="shared" si="437"/>
        <v>05</v>
      </c>
      <c r="L412" s="367" t="str">
        <f t="shared" si="438"/>
        <v>80</v>
      </c>
      <c r="M412" s="367" t="str">
        <f t="shared" si="439"/>
        <v>4</v>
      </c>
      <c r="N412" s="367" t="str">
        <f t="shared" si="440"/>
        <v/>
      </c>
      <c r="O412" s="156" t="str">
        <f t="shared" si="441"/>
        <v/>
      </c>
      <c r="P412" s="157" t="str">
        <f t="shared" si="485"/>
        <v>1</v>
      </c>
      <c r="Q412" s="158" t="str">
        <f t="shared" si="485"/>
        <v>0</v>
      </c>
      <c r="R412" s="158" t="str">
        <f t="shared" si="485"/>
        <v>0</v>
      </c>
      <c r="S412" s="159" t="str">
        <f t="shared" si="485"/>
        <v>1</v>
      </c>
      <c r="T412" s="158" t="str">
        <f t="shared" si="485"/>
        <v>1</v>
      </c>
      <c r="U412" s="158" t="str">
        <f t="shared" si="485"/>
        <v>1</v>
      </c>
      <c r="V412" s="158" t="str">
        <f t="shared" si="485"/>
        <v>0</v>
      </c>
      <c r="W412" s="159" t="str">
        <f t="shared" si="485"/>
        <v>0</v>
      </c>
      <c r="X412" s="158" t="str">
        <f t="shared" si="486"/>
        <v>0</v>
      </c>
      <c r="Y412" s="158" t="str">
        <f t="shared" si="486"/>
        <v>0</v>
      </c>
      <c r="Z412" s="158" t="str">
        <f t="shared" si="486"/>
        <v>0</v>
      </c>
      <c r="AA412" s="159" t="str">
        <f t="shared" si="486"/>
        <v>1</v>
      </c>
      <c r="AB412" s="161" t="str">
        <f t="shared" si="486"/>
        <v>1</v>
      </c>
      <c r="AC412" s="161" t="str">
        <f t="shared" si="486"/>
        <v>0</v>
      </c>
      <c r="AD412" s="158" t="str">
        <f t="shared" si="486"/>
        <v>1</v>
      </c>
      <c r="AE412" s="159" t="str">
        <f t="shared" si="486"/>
        <v>1</v>
      </c>
      <c r="AF412" s="367" t="str">
        <f t="shared" si="487"/>
        <v>0</v>
      </c>
      <c r="AG412" s="162" t="str">
        <f t="shared" si="487"/>
        <v>0</v>
      </c>
      <c r="AH412" s="163" t="str">
        <f t="shared" si="487"/>
        <v>0</v>
      </c>
      <c r="AI412" s="165" t="str">
        <f t="shared" si="487"/>
        <v>0</v>
      </c>
      <c r="AJ412" s="164" t="str">
        <f t="shared" si="487"/>
        <v>0</v>
      </c>
      <c r="AK412" s="164" t="str">
        <f t="shared" si="487"/>
        <v>0</v>
      </c>
      <c r="AL412" s="289" t="str">
        <f t="shared" si="487"/>
        <v>1</v>
      </c>
      <c r="AM412" s="165" t="str">
        <f t="shared" si="487"/>
        <v>0</v>
      </c>
      <c r="AN412" s="230" t="str">
        <f t="shared" si="488"/>
        <v>0</v>
      </c>
      <c r="AO412" s="230" t="str">
        <f t="shared" si="488"/>
        <v>0</v>
      </c>
      <c r="AP412" s="230" t="str">
        <f t="shared" si="488"/>
        <v>0</v>
      </c>
      <c r="AQ412" s="231" t="str">
        <f t="shared" si="488"/>
        <v>1</v>
      </c>
      <c r="AR412" s="230" t="str">
        <f t="shared" si="488"/>
        <v>1</v>
      </c>
      <c r="AS412" s="230" t="str">
        <f t="shared" si="488"/>
        <v>1</v>
      </c>
      <c r="AT412" s="230" t="str">
        <f t="shared" si="488"/>
        <v>1</v>
      </c>
      <c r="AU412" s="231" t="str">
        <f t="shared" si="488"/>
        <v>0</v>
      </c>
      <c r="AV412" s="230" t="str">
        <f t="shared" si="489"/>
        <v>0</v>
      </c>
      <c r="AW412" s="232" t="str">
        <f t="shared" si="489"/>
        <v>0</v>
      </c>
      <c r="AX412" s="232" t="str">
        <f t="shared" si="489"/>
        <v>0</v>
      </c>
      <c r="AY412" s="233" t="str">
        <f t="shared" si="489"/>
        <v>0</v>
      </c>
      <c r="AZ412" s="232" t="str">
        <f t="shared" si="489"/>
        <v>0</v>
      </c>
      <c r="BA412" s="232" t="str">
        <f t="shared" si="489"/>
        <v>0</v>
      </c>
      <c r="BB412" s="232" t="str">
        <f t="shared" si="489"/>
        <v>1</v>
      </c>
      <c r="BC412" s="233" t="str">
        <f t="shared" si="489"/>
        <v>1</v>
      </c>
      <c r="BD412" s="168" t="str">
        <f t="shared" si="490"/>
        <v>1</v>
      </c>
      <c r="BE412" s="168" t="str">
        <f t="shared" si="490"/>
        <v>0</v>
      </c>
      <c r="BF412" s="168" t="str">
        <f t="shared" si="490"/>
        <v>1</v>
      </c>
      <c r="BG412" s="169" t="str">
        <f t="shared" si="490"/>
        <v>0</v>
      </c>
      <c r="BH412" s="168" t="str">
        <f t="shared" si="490"/>
        <v>0</v>
      </c>
      <c r="BI412" s="168" t="str">
        <f t="shared" si="490"/>
        <v>0</v>
      </c>
      <c r="BJ412" s="168" t="str">
        <f t="shared" si="490"/>
        <v>0</v>
      </c>
      <c r="BK412" s="169" t="str">
        <f t="shared" si="490"/>
        <v>1</v>
      </c>
      <c r="BL412" s="168" t="str">
        <f t="shared" si="491"/>
        <v>0</v>
      </c>
      <c r="BM412" s="168" t="str">
        <f t="shared" si="491"/>
        <v>0</v>
      </c>
      <c r="BN412" s="168" t="str">
        <f t="shared" si="491"/>
        <v>0</v>
      </c>
      <c r="BO412" s="169" t="str">
        <f t="shared" si="491"/>
        <v>0</v>
      </c>
      <c r="BP412" s="168" t="str">
        <f t="shared" si="491"/>
        <v>0</v>
      </c>
      <c r="BQ412" s="168" t="str">
        <f t="shared" si="491"/>
        <v>1</v>
      </c>
      <c r="BR412" s="168" t="str">
        <f t="shared" si="491"/>
        <v>0</v>
      </c>
      <c r="BS412" s="169" t="str">
        <f t="shared" si="491"/>
        <v>1</v>
      </c>
      <c r="BT412" s="302" t="str">
        <f t="shared" si="492"/>
        <v>1</v>
      </c>
      <c r="BU412" s="302" t="str">
        <f t="shared" si="492"/>
        <v>0</v>
      </c>
      <c r="BV412" s="302" t="str">
        <f t="shared" si="492"/>
        <v>0</v>
      </c>
      <c r="BW412" s="303" t="str">
        <f t="shared" si="492"/>
        <v>0</v>
      </c>
      <c r="BX412" s="302" t="str">
        <f t="shared" si="492"/>
        <v>0</v>
      </c>
      <c r="BY412" s="302" t="str">
        <f t="shared" si="492"/>
        <v>0</v>
      </c>
      <c r="BZ412" s="302" t="str">
        <f t="shared" si="492"/>
        <v>0</v>
      </c>
      <c r="CA412" s="303" t="str">
        <f t="shared" si="492"/>
        <v>0</v>
      </c>
      <c r="CB412" s="164" t="str">
        <f t="shared" si="493"/>
        <v>0</v>
      </c>
      <c r="CC412" s="289" t="str">
        <f t="shared" si="493"/>
        <v>1</v>
      </c>
      <c r="CD412" s="340" t="str">
        <f t="shared" si="493"/>
        <v>0</v>
      </c>
      <c r="CE412" s="341" t="str">
        <f t="shared" si="493"/>
        <v>0</v>
      </c>
      <c r="CF412" s="340" t="str">
        <f t="shared" si="493"/>
        <v>0</v>
      </c>
      <c r="CG412" s="340" t="str">
        <f t="shared" si="493"/>
        <v>0</v>
      </c>
      <c r="CH412" s="340" t="str">
        <f t="shared" si="493"/>
        <v>0</v>
      </c>
      <c r="CI412" s="341" t="str">
        <f t="shared" si="493"/>
        <v>0</v>
      </c>
      <c r="CL412" s="32" t="str">
        <f t="shared" si="483"/>
        <v>9C1B</v>
      </c>
      <c r="CM412" s="285">
        <f t="shared" si="451"/>
        <v>798</v>
      </c>
      <c r="CN412" s="285">
        <f t="shared" si="452"/>
        <v>808</v>
      </c>
      <c r="CO412" s="142">
        <f t="shared" si="453"/>
        <v>54.1</v>
      </c>
      <c r="CP412" s="142">
        <f t="shared" si="454"/>
        <v>12.277777777777779</v>
      </c>
      <c r="CQ412" s="154">
        <f t="shared" si="484"/>
        <v>1</v>
      </c>
      <c r="CS412" s="170">
        <f t="shared" si="455"/>
        <v>9</v>
      </c>
      <c r="CT412" s="23">
        <f t="shared" si="456"/>
        <v>12</v>
      </c>
      <c r="CU412" s="171">
        <f t="shared" si="457"/>
        <v>1</v>
      </c>
      <c r="CV412" s="23">
        <f t="shared" si="458"/>
        <v>11</v>
      </c>
      <c r="CW412" s="172">
        <f t="shared" si="459"/>
        <v>0</v>
      </c>
      <c r="CX412" s="24">
        <f t="shared" si="460"/>
        <v>2</v>
      </c>
      <c r="CY412" s="267">
        <f t="shared" si="461"/>
        <v>1</v>
      </c>
      <c r="CZ412" s="268">
        <f t="shared" si="462"/>
        <v>14</v>
      </c>
      <c r="DA412" s="267">
        <f t="shared" si="463"/>
        <v>0</v>
      </c>
      <c r="DB412" s="268">
        <f t="shared" si="464"/>
        <v>3</v>
      </c>
      <c r="DC412" s="173">
        <f t="shared" si="465"/>
        <v>10</v>
      </c>
      <c r="DD412" s="26">
        <f t="shared" si="466"/>
        <v>1</v>
      </c>
      <c r="DE412" s="173">
        <f t="shared" si="467"/>
        <v>0</v>
      </c>
      <c r="DF412" s="26">
        <f t="shared" si="468"/>
        <v>5</v>
      </c>
      <c r="DG412" s="326">
        <f t="shared" si="469"/>
        <v>8</v>
      </c>
      <c r="DH412" s="327">
        <f t="shared" si="470"/>
        <v>0</v>
      </c>
      <c r="DI412" s="172">
        <f t="shared" si="471"/>
        <v>4</v>
      </c>
      <c r="DJ412" s="24">
        <f t="shared" si="472"/>
        <v>0</v>
      </c>
      <c r="DK412" s="172"/>
      <c r="DL412" s="19">
        <f t="shared" si="473"/>
        <v>156</v>
      </c>
      <c r="DM412" s="19">
        <f t="shared" si="474"/>
        <v>27</v>
      </c>
      <c r="DN412" s="174">
        <f t="shared" si="475"/>
        <v>2</v>
      </c>
      <c r="DO412" s="278">
        <f t="shared" si="476"/>
        <v>30</v>
      </c>
      <c r="DP412" s="278">
        <f t="shared" si="477"/>
        <v>3</v>
      </c>
      <c r="DQ412" s="20">
        <f t="shared" si="478"/>
        <v>161</v>
      </c>
      <c r="DR412" s="20">
        <f t="shared" si="479"/>
        <v>5</v>
      </c>
      <c r="DS412" s="337">
        <f t="shared" si="480"/>
        <v>128</v>
      </c>
      <c r="DT412" s="174">
        <f t="shared" si="481"/>
        <v>64</v>
      </c>
      <c r="DU412" s="172">
        <f t="shared" si="482"/>
        <v>128</v>
      </c>
    </row>
    <row r="413" spans="1:125">
      <c r="A413" s="408" t="s">
        <v>1080</v>
      </c>
      <c r="B413" s="408" t="s">
        <v>1081</v>
      </c>
      <c r="C413" s="154">
        <f t="shared" si="429"/>
        <v>17</v>
      </c>
      <c r="D413" s="167">
        <f t="shared" si="430"/>
        <v>68</v>
      </c>
      <c r="E413" s="166" t="str">
        <f t="shared" si="431"/>
        <v>9C</v>
      </c>
      <c r="F413" s="367" t="str">
        <f t="shared" si="432"/>
        <v>1B</v>
      </c>
      <c r="G413" s="367" t="str">
        <f t="shared" si="433"/>
        <v>04</v>
      </c>
      <c r="H413" s="367" t="str">
        <f t="shared" si="434"/>
        <v>1E</v>
      </c>
      <c r="I413" s="367" t="str">
        <f t="shared" si="435"/>
        <v>03</v>
      </c>
      <c r="J413" s="367" t="str">
        <f t="shared" si="436"/>
        <v>A0</v>
      </c>
      <c r="K413" s="367" t="str">
        <f t="shared" si="437"/>
        <v>05</v>
      </c>
      <c r="L413" s="367" t="str">
        <f t="shared" si="438"/>
        <v>81</v>
      </c>
      <c r="M413" s="367" t="str">
        <f t="shared" si="439"/>
        <v>4</v>
      </c>
      <c r="N413" s="367" t="str">
        <f t="shared" si="440"/>
        <v/>
      </c>
      <c r="O413" s="156" t="str">
        <f t="shared" si="441"/>
        <v/>
      </c>
      <c r="P413" s="157" t="str">
        <f t="shared" si="485"/>
        <v>1</v>
      </c>
      <c r="Q413" s="158" t="str">
        <f t="shared" si="485"/>
        <v>0</v>
      </c>
      <c r="R413" s="158" t="str">
        <f t="shared" si="485"/>
        <v>0</v>
      </c>
      <c r="S413" s="159" t="str">
        <f t="shared" si="485"/>
        <v>1</v>
      </c>
      <c r="T413" s="158" t="str">
        <f t="shared" si="485"/>
        <v>1</v>
      </c>
      <c r="U413" s="158" t="str">
        <f t="shared" si="485"/>
        <v>1</v>
      </c>
      <c r="V413" s="158" t="str">
        <f t="shared" si="485"/>
        <v>0</v>
      </c>
      <c r="W413" s="159" t="str">
        <f t="shared" si="485"/>
        <v>0</v>
      </c>
      <c r="X413" s="158" t="str">
        <f t="shared" si="486"/>
        <v>0</v>
      </c>
      <c r="Y413" s="158" t="str">
        <f t="shared" si="486"/>
        <v>0</v>
      </c>
      <c r="Z413" s="158" t="str">
        <f t="shared" si="486"/>
        <v>0</v>
      </c>
      <c r="AA413" s="159" t="str">
        <f t="shared" si="486"/>
        <v>1</v>
      </c>
      <c r="AB413" s="161" t="str">
        <f t="shared" si="486"/>
        <v>1</v>
      </c>
      <c r="AC413" s="161" t="str">
        <f t="shared" si="486"/>
        <v>0</v>
      </c>
      <c r="AD413" s="158" t="str">
        <f t="shared" si="486"/>
        <v>1</v>
      </c>
      <c r="AE413" s="159" t="str">
        <f t="shared" si="486"/>
        <v>1</v>
      </c>
      <c r="AF413" s="367" t="str">
        <f t="shared" si="487"/>
        <v>0</v>
      </c>
      <c r="AG413" s="162" t="str">
        <f t="shared" si="487"/>
        <v>0</v>
      </c>
      <c r="AH413" s="163" t="str">
        <f t="shared" si="487"/>
        <v>0</v>
      </c>
      <c r="AI413" s="165" t="str">
        <f t="shared" si="487"/>
        <v>0</v>
      </c>
      <c r="AJ413" s="164" t="str">
        <f t="shared" si="487"/>
        <v>0</v>
      </c>
      <c r="AK413" s="164" t="str">
        <f t="shared" si="487"/>
        <v>1</v>
      </c>
      <c r="AL413" s="289" t="str">
        <f t="shared" si="487"/>
        <v>0</v>
      </c>
      <c r="AM413" s="165" t="str">
        <f t="shared" si="487"/>
        <v>0</v>
      </c>
      <c r="AN413" s="230" t="str">
        <f t="shared" si="488"/>
        <v>0</v>
      </c>
      <c r="AO413" s="230" t="str">
        <f t="shared" si="488"/>
        <v>0</v>
      </c>
      <c r="AP413" s="230" t="str">
        <f t="shared" si="488"/>
        <v>0</v>
      </c>
      <c r="AQ413" s="231" t="str">
        <f t="shared" si="488"/>
        <v>1</v>
      </c>
      <c r="AR413" s="230" t="str">
        <f t="shared" si="488"/>
        <v>1</v>
      </c>
      <c r="AS413" s="230" t="str">
        <f t="shared" si="488"/>
        <v>1</v>
      </c>
      <c r="AT413" s="230" t="str">
        <f t="shared" si="488"/>
        <v>1</v>
      </c>
      <c r="AU413" s="231" t="str">
        <f t="shared" si="488"/>
        <v>0</v>
      </c>
      <c r="AV413" s="230" t="str">
        <f t="shared" si="489"/>
        <v>0</v>
      </c>
      <c r="AW413" s="232" t="str">
        <f t="shared" si="489"/>
        <v>0</v>
      </c>
      <c r="AX413" s="232" t="str">
        <f t="shared" si="489"/>
        <v>0</v>
      </c>
      <c r="AY413" s="233" t="str">
        <f t="shared" si="489"/>
        <v>0</v>
      </c>
      <c r="AZ413" s="232" t="str">
        <f t="shared" si="489"/>
        <v>0</v>
      </c>
      <c r="BA413" s="232" t="str">
        <f t="shared" si="489"/>
        <v>0</v>
      </c>
      <c r="BB413" s="232" t="str">
        <f t="shared" si="489"/>
        <v>1</v>
      </c>
      <c r="BC413" s="233" t="str">
        <f t="shared" si="489"/>
        <v>1</v>
      </c>
      <c r="BD413" s="168" t="str">
        <f t="shared" si="490"/>
        <v>1</v>
      </c>
      <c r="BE413" s="168" t="str">
        <f t="shared" si="490"/>
        <v>0</v>
      </c>
      <c r="BF413" s="168" t="str">
        <f t="shared" si="490"/>
        <v>1</v>
      </c>
      <c r="BG413" s="169" t="str">
        <f t="shared" si="490"/>
        <v>0</v>
      </c>
      <c r="BH413" s="168" t="str">
        <f t="shared" si="490"/>
        <v>0</v>
      </c>
      <c r="BI413" s="168" t="str">
        <f t="shared" si="490"/>
        <v>0</v>
      </c>
      <c r="BJ413" s="168" t="str">
        <f t="shared" si="490"/>
        <v>0</v>
      </c>
      <c r="BK413" s="169" t="str">
        <f t="shared" si="490"/>
        <v>0</v>
      </c>
      <c r="BL413" s="168" t="str">
        <f t="shared" si="491"/>
        <v>0</v>
      </c>
      <c r="BM413" s="168" t="str">
        <f t="shared" si="491"/>
        <v>0</v>
      </c>
      <c r="BN413" s="168" t="str">
        <f t="shared" si="491"/>
        <v>0</v>
      </c>
      <c r="BO413" s="169" t="str">
        <f t="shared" si="491"/>
        <v>0</v>
      </c>
      <c r="BP413" s="168" t="str">
        <f t="shared" si="491"/>
        <v>0</v>
      </c>
      <c r="BQ413" s="168" t="str">
        <f t="shared" si="491"/>
        <v>1</v>
      </c>
      <c r="BR413" s="168" t="str">
        <f t="shared" si="491"/>
        <v>0</v>
      </c>
      <c r="BS413" s="169" t="str">
        <f t="shared" si="491"/>
        <v>1</v>
      </c>
      <c r="BT413" s="302" t="str">
        <f t="shared" si="492"/>
        <v>1</v>
      </c>
      <c r="BU413" s="302" t="str">
        <f t="shared" si="492"/>
        <v>0</v>
      </c>
      <c r="BV413" s="302" t="str">
        <f t="shared" si="492"/>
        <v>0</v>
      </c>
      <c r="BW413" s="303" t="str">
        <f t="shared" si="492"/>
        <v>0</v>
      </c>
      <c r="BX413" s="302" t="str">
        <f t="shared" si="492"/>
        <v>0</v>
      </c>
      <c r="BY413" s="302" t="str">
        <f t="shared" si="492"/>
        <v>0</v>
      </c>
      <c r="BZ413" s="302" t="str">
        <f t="shared" si="492"/>
        <v>0</v>
      </c>
      <c r="CA413" s="303" t="str">
        <f t="shared" si="492"/>
        <v>1</v>
      </c>
      <c r="CB413" s="164" t="str">
        <f t="shared" si="493"/>
        <v>0</v>
      </c>
      <c r="CC413" s="289" t="str">
        <f t="shared" si="493"/>
        <v>1</v>
      </c>
      <c r="CD413" s="340" t="str">
        <f t="shared" si="493"/>
        <v>0</v>
      </c>
      <c r="CE413" s="341" t="str">
        <f t="shared" si="493"/>
        <v>0</v>
      </c>
      <c r="CF413" s="340" t="str">
        <f t="shared" si="493"/>
        <v>0</v>
      </c>
      <c r="CG413" s="340" t="str">
        <f t="shared" si="493"/>
        <v>0</v>
      </c>
      <c r="CH413" s="340" t="str">
        <f t="shared" si="493"/>
        <v>0</v>
      </c>
      <c r="CI413" s="341" t="str">
        <f t="shared" si="493"/>
        <v>0</v>
      </c>
      <c r="CL413" s="32" t="str">
        <f t="shared" si="483"/>
        <v>9C1B</v>
      </c>
      <c r="CM413" s="285">
        <f t="shared" si="451"/>
        <v>798</v>
      </c>
      <c r="CN413" s="285">
        <f t="shared" si="452"/>
        <v>808</v>
      </c>
      <c r="CO413" s="142">
        <f t="shared" si="453"/>
        <v>54</v>
      </c>
      <c r="CP413" s="142">
        <f t="shared" si="454"/>
        <v>12.222222222222221</v>
      </c>
      <c r="CQ413" s="154">
        <f t="shared" si="484"/>
        <v>2</v>
      </c>
      <c r="CS413" s="170">
        <f t="shared" si="455"/>
        <v>9</v>
      </c>
      <c r="CT413" s="23">
        <f t="shared" si="456"/>
        <v>12</v>
      </c>
      <c r="CU413" s="171">
        <f t="shared" si="457"/>
        <v>1</v>
      </c>
      <c r="CV413" s="23">
        <f t="shared" si="458"/>
        <v>11</v>
      </c>
      <c r="CW413" s="172">
        <f t="shared" si="459"/>
        <v>0</v>
      </c>
      <c r="CX413" s="24">
        <f t="shared" si="460"/>
        <v>4</v>
      </c>
      <c r="CY413" s="267">
        <f t="shared" si="461"/>
        <v>1</v>
      </c>
      <c r="CZ413" s="268">
        <f t="shared" si="462"/>
        <v>14</v>
      </c>
      <c r="DA413" s="267">
        <f t="shared" si="463"/>
        <v>0</v>
      </c>
      <c r="DB413" s="268">
        <f t="shared" si="464"/>
        <v>3</v>
      </c>
      <c r="DC413" s="173">
        <f t="shared" si="465"/>
        <v>10</v>
      </c>
      <c r="DD413" s="26">
        <f t="shared" si="466"/>
        <v>0</v>
      </c>
      <c r="DE413" s="173">
        <f t="shared" si="467"/>
        <v>0</v>
      </c>
      <c r="DF413" s="26">
        <f t="shared" si="468"/>
        <v>5</v>
      </c>
      <c r="DG413" s="326">
        <f t="shared" si="469"/>
        <v>8</v>
      </c>
      <c r="DH413" s="327">
        <f t="shared" si="470"/>
        <v>1</v>
      </c>
      <c r="DI413" s="172">
        <f t="shared" si="471"/>
        <v>4</v>
      </c>
      <c r="DJ413" s="24">
        <f t="shared" si="472"/>
        <v>0</v>
      </c>
      <c r="DK413" s="172"/>
      <c r="DL413" s="19">
        <f t="shared" si="473"/>
        <v>156</v>
      </c>
      <c r="DM413" s="19">
        <f t="shared" si="474"/>
        <v>27</v>
      </c>
      <c r="DN413" s="174">
        <f t="shared" si="475"/>
        <v>4</v>
      </c>
      <c r="DO413" s="278">
        <f t="shared" si="476"/>
        <v>30</v>
      </c>
      <c r="DP413" s="278">
        <f t="shared" si="477"/>
        <v>3</v>
      </c>
      <c r="DQ413" s="20">
        <f t="shared" si="478"/>
        <v>160</v>
      </c>
      <c r="DR413" s="20">
        <f t="shared" si="479"/>
        <v>5</v>
      </c>
      <c r="DS413" s="337">
        <f t="shared" si="480"/>
        <v>129</v>
      </c>
      <c r="DT413" s="174">
        <f t="shared" si="481"/>
        <v>64</v>
      </c>
      <c r="DU413" s="172">
        <f t="shared" si="482"/>
        <v>129</v>
      </c>
    </row>
    <row r="414" spans="1:125">
      <c r="A414" s="408" t="s">
        <v>1082</v>
      </c>
      <c r="B414" s="408" t="s">
        <v>1083</v>
      </c>
      <c r="C414" s="154">
        <f t="shared" si="429"/>
        <v>17</v>
      </c>
      <c r="D414" s="167">
        <f t="shared" si="430"/>
        <v>68</v>
      </c>
      <c r="E414" s="166" t="str">
        <f t="shared" si="431"/>
        <v>9C</v>
      </c>
      <c r="F414" s="367" t="str">
        <f t="shared" si="432"/>
        <v>1B</v>
      </c>
      <c r="G414" s="367" t="str">
        <f t="shared" si="433"/>
        <v>0A</v>
      </c>
      <c r="H414" s="367" t="str">
        <f t="shared" si="434"/>
        <v>1E</v>
      </c>
      <c r="I414" s="367" t="str">
        <f t="shared" si="435"/>
        <v>03</v>
      </c>
      <c r="J414" s="367" t="str">
        <f t="shared" si="436"/>
        <v>A0</v>
      </c>
      <c r="K414" s="367" t="str">
        <f t="shared" si="437"/>
        <v>05</v>
      </c>
      <c r="L414" s="367" t="str">
        <f t="shared" si="438"/>
        <v>87</v>
      </c>
      <c r="M414" s="367" t="str">
        <f t="shared" si="439"/>
        <v>4</v>
      </c>
      <c r="N414" s="367" t="str">
        <f t="shared" si="440"/>
        <v/>
      </c>
      <c r="O414" s="156" t="str">
        <f t="shared" si="441"/>
        <v/>
      </c>
      <c r="P414" s="157" t="str">
        <f t="shared" si="485"/>
        <v>1</v>
      </c>
      <c r="Q414" s="158" t="str">
        <f t="shared" si="485"/>
        <v>0</v>
      </c>
      <c r="R414" s="158" t="str">
        <f t="shared" si="485"/>
        <v>0</v>
      </c>
      <c r="S414" s="159" t="str">
        <f t="shared" si="485"/>
        <v>1</v>
      </c>
      <c r="T414" s="158" t="str">
        <f t="shared" si="485"/>
        <v>1</v>
      </c>
      <c r="U414" s="158" t="str">
        <f t="shared" si="485"/>
        <v>1</v>
      </c>
      <c r="V414" s="158" t="str">
        <f t="shared" si="485"/>
        <v>0</v>
      </c>
      <c r="W414" s="159" t="str">
        <f t="shared" si="485"/>
        <v>0</v>
      </c>
      <c r="X414" s="158" t="str">
        <f t="shared" si="486"/>
        <v>0</v>
      </c>
      <c r="Y414" s="158" t="str">
        <f t="shared" si="486"/>
        <v>0</v>
      </c>
      <c r="Z414" s="158" t="str">
        <f t="shared" si="486"/>
        <v>0</v>
      </c>
      <c r="AA414" s="159" t="str">
        <f t="shared" si="486"/>
        <v>1</v>
      </c>
      <c r="AB414" s="161" t="str">
        <f t="shared" si="486"/>
        <v>1</v>
      </c>
      <c r="AC414" s="161" t="str">
        <f t="shared" si="486"/>
        <v>0</v>
      </c>
      <c r="AD414" s="158" t="str">
        <f t="shared" si="486"/>
        <v>1</v>
      </c>
      <c r="AE414" s="159" t="str">
        <f t="shared" si="486"/>
        <v>1</v>
      </c>
      <c r="AF414" s="367" t="str">
        <f t="shared" si="487"/>
        <v>0</v>
      </c>
      <c r="AG414" s="162" t="str">
        <f t="shared" si="487"/>
        <v>0</v>
      </c>
      <c r="AH414" s="163" t="str">
        <f t="shared" si="487"/>
        <v>0</v>
      </c>
      <c r="AI414" s="165" t="str">
        <f t="shared" si="487"/>
        <v>0</v>
      </c>
      <c r="AJ414" s="164" t="str">
        <f t="shared" si="487"/>
        <v>1</v>
      </c>
      <c r="AK414" s="164" t="str">
        <f t="shared" si="487"/>
        <v>0</v>
      </c>
      <c r="AL414" s="289" t="str">
        <f t="shared" si="487"/>
        <v>1</v>
      </c>
      <c r="AM414" s="165" t="str">
        <f t="shared" si="487"/>
        <v>0</v>
      </c>
      <c r="AN414" s="230" t="str">
        <f t="shared" si="488"/>
        <v>0</v>
      </c>
      <c r="AO414" s="230" t="str">
        <f t="shared" si="488"/>
        <v>0</v>
      </c>
      <c r="AP414" s="230" t="str">
        <f t="shared" si="488"/>
        <v>0</v>
      </c>
      <c r="AQ414" s="231" t="str">
        <f t="shared" si="488"/>
        <v>1</v>
      </c>
      <c r="AR414" s="230" t="str">
        <f t="shared" si="488"/>
        <v>1</v>
      </c>
      <c r="AS414" s="230" t="str">
        <f t="shared" si="488"/>
        <v>1</v>
      </c>
      <c r="AT414" s="230" t="str">
        <f t="shared" si="488"/>
        <v>1</v>
      </c>
      <c r="AU414" s="231" t="str">
        <f t="shared" si="488"/>
        <v>0</v>
      </c>
      <c r="AV414" s="230" t="str">
        <f t="shared" si="489"/>
        <v>0</v>
      </c>
      <c r="AW414" s="232" t="str">
        <f t="shared" si="489"/>
        <v>0</v>
      </c>
      <c r="AX414" s="232" t="str">
        <f t="shared" si="489"/>
        <v>0</v>
      </c>
      <c r="AY414" s="233" t="str">
        <f t="shared" si="489"/>
        <v>0</v>
      </c>
      <c r="AZ414" s="232" t="str">
        <f t="shared" si="489"/>
        <v>0</v>
      </c>
      <c r="BA414" s="232" t="str">
        <f t="shared" si="489"/>
        <v>0</v>
      </c>
      <c r="BB414" s="232" t="str">
        <f t="shared" si="489"/>
        <v>1</v>
      </c>
      <c r="BC414" s="233" t="str">
        <f t="shared" si="489"/>
        <v>1</v>
      </c>
      <c r="BD414" s="168" t="str">
        <f t="shared" si="490"/>
        <v>1</v>
      </c>
      <c r="BE414" s="168" t="str">
        <f t="shared" si="490"/>
        <v>0</v>
      </c>
      <c r="BF414" s="168" t="str">
        <f t="shared" si="490"/>
        <v>1</v>
      </c>
      <c r="BG414" s="169" t="str">
        <f t="shared" si="490"/>
        <v>0</v>
      </c>
      <c r="BH414" s="168" t="str">
        <f t="shared" si="490"/>
        <v>0</v>
      </c>
      <c r="BI414" s="168" t="str">
        <f t="shared" si="490"/>
        <v>0</v>
      </c>
      <c r="BJ414" s="168" t="str">
        <f t="shared" si="490"/>
        <v>0</v>
      </c>
      <c r="BK414" s="169" t="str">
        <f t="shared" si="490"/>
        <v>0</v>
      </c>
      <c r="BL414" s="168" t="str">
        <f t="shared" si="491"/>
        <v>0</v>
      </c>
      <c r="BM414" s="168" t="str">
        <f t="shared" si="491"/>
        <v>0</v>
      </c>
      <c r="BN414" s="168" t="str">
        <f t="shared" si="491"/>
        <v>0</v>
      </c>
      <c r="BO414" s="169" t="str">
        <f t="shared" si="491"/>
        <v>0</v>
      </c>
      <c r="BP414" s="168" t="str">
        <f t="shared" si="491"/>
        <v>0</v>
      </c>
      <c r="BQ414" s="168" t="str">
        <f t="shared" si="491"/>
        <v>1</v>
      </c>
      <c r="BR414" s="168" t="str">
        <f t="shared" si="491"/>
        <v>0</v>
      </c>
      <c r="BS414" s="169" t="str">
        <f t="shared" si="491"/>
        <v>1</v>
      </c>
      <c r="BT414" s="302" t="str">
        <f t="shared" si="492"/>
        <v>1</v>
      </c>
      <c r="BU414" s="302" t="str">
        <f t="shared" si="492"/>
        <v>0</v>
      </c>
      <c r="BV414" s="302" t="str">
        <f t="shared" si="492"/>
        <v>0</v>
      </c>
      <c r="BW414" s="303" t="str">
        <f t="shared" si="492"/>
        <v>0</v>
      </c>
      <c r="BX414" s="302" t="str">
        <f t="shared" si="492"/>
        <v>0</v>
      </c>
      <c r="BY414" s="302" t="str">
        <f t="shared" si="492"/>
        <v>1</v>
      </c>
      <c r="BZ414" s="302" t="str">
        <f t="shared" si="492"/>
        <v>1</v>
      </c>
      <c r="CA414" s="303" t="str">
        <f t="shared" si="492"/>
        <v>1</v>
      </c>
      <c r="CB414" s="164" t="str">
        <f t="shared" si="493"/>
        <v>0</v>
      </c>
      <c r="CC414" s="289" t="str">
        <f t="shared" si="493"/>
        <v>1</v>
      </c>
      <c r="CD414" s="340" t="str">
        <f t="shared" si="493"/>
        <v>0</v>
      </c>
      <c r="CE414" s="341" t="str">
        <f t="shared" si="493"/>
        <v>0</v>
      </c>
      <c r="CF414" s="340" t="str">
        <f t="shared" si="493"/>
        <v>0</v>
      </c>
      <c r="CG414" s="340" t="str">
        <f t="shared" si="493"/>
        <v>0</v>
      </c>
      <c r="CH414" s="340" t="str">
        <f t="shared" si="493"/>
        <v>0</v>
      </c>
      <c r="CI414" s="341" t="str">
        <f t="shared" si="493"/>
        <v>0</v>
      </c>
      <c r="CL414" s="32" t="str">
        <f t="shared" si="483"/>
        <v>9C1B</v>
      </c>
      <c r="CM414" s="285">
        <f t="shared" si="451"/>
        <v>798</v>
      </c>
      <c r="CN414" s="285">
        <f t="shared" si="452"/>
        <v>808</v>
      </c>
      <c r="CO414" s="142">
        <f t="shared" si="453"/>
        <v>54</v>
      </c>
      <c r="CP414" s="142">
        <f t="shared" si="454"/>
        <v>12.222222222222221</v>
      </c>
      <c r="CQ414" s="154">
        <f t="shared" si="484"/>
        <v>5</v>
      </c>
      <c r="CS414" s="170">
        <f t="shared" si="455"/>
        <v>9</v>
      </c>
      <c r="CT414" s="23">
        <f t="shared" si="456"/>
        <v>12</v>
      </c>
      <c r="CU414" s="171">
        <f t="shared" si="457"/>
        <v>1</v>
      </c>
      <c r="CV414" s="23">
        <f t="shared" si="458"/>
        <v>11</v>
      </c>
      <c r="CW414" s="172">
        <f t="shared" si="459"/>
        <v>0</v>
      </c>
      <c r="CX414" s="24">
        <f t="shared" si="460"/>
        <v>10</v>
      </c>
      <c r="CY414" s="267">
        <f t="shared" si="461"/>
        <v>1</v>
      </c>
      <c r="CZ414" s="268">
        <f t="shared" si="462"/>
        <v>14</v>
      </c>
      <c r="DA414" s="267">
        <f t="shared" si="463"/>
        <v>0</v>
      </c>
      <c r="DB414" s="268">
        <f t="shared" si="464"/>
        <v>3</v>
      </c>
      <c r="DC414" s="173">
        <f t="shared" si="465"/>
        <v>10</v>
      </c>
      <c r="DD414" s="26">
        <f t="shared" si="466"/>
        <v>0</v>
      </c>
      <c r="DE414" s="173">
        <f t="shared" si="467"/>
        <v>0</v>
      </c>
      <c r="DF414" s="26">
        <f t="shared" si="468"/>
        <v>5</v>
      </c>
      <c r="DG414" s="326">
        <f t="shared" si="469"/>
        <v>8</v>
      </c>
      <c r="DH414" s="327">
        <f t="shared" si="470"/>
        <v>7</v>
      </c>
      <c r="DI414" s="172">
        <f t="shared" si="471"/>
        <v>4</v>
      </c>
      <c r="DJ414" s="24">
        <f t="shared" si="472"/>
        <v>0</v>
      </c>
      <c r="DK414" s="172"/>
      <c r="DL414" s="19">
        <f t="shared" si="473"/>
        <v>156</v>
      </c>
      <c r="DM414" s="19">
        <f t="shared" si="474"/>
        <v>27</v>
      </c>
      <c r="DN414" s="174">
        <f t="shared" si="475"/>
        <v>10</v>
      </c>
      <c r="DO414" s="278">
        <f t="shared" si="476"/>
        <v>30</v>
      </c>
      <c r="DP414" s="278">
        <f t="shared" si="477"/>
        <v>3</v>
      </c>
      <c r="DQ414" s="20">
        <f t="shared" si="478"/>
        <v>160</v>
      </c>
      <c r="DR414" s="20">
        <f t="shared" si="479"/>
        <v>5</v>
      </c>
      <c r="DS414" s="337">
        <f t="shared" si="480"/>
        <v>135</v>
      </c>
      <c r="DT414" s="174">
        <f t="shared" si="481"/>
        <v>64</v>
      </c>
      <c r="DU414" s="172">
        <f t="shared" si="482"/>
        <v>135</v>
      </c>
    </row>
    <row r="415" spans="1:125">
      <c r="A415" s="408" t="s">
        <v>1084</v>
      </c>
      <c r="B415" s="408" t="s">
        <v>1085</v>
      </c>
      <c r="C415" s="154">
        <f t="shared" si="429"/>
        <v>17</v>
      </c>
      <c r="D415" s="167">
        <f t="shared" si="430"/>
        <v>68</v>
      </c>
      <c r="E415" s="166" t="str">
        <f t="shared" si="431"/>
        <v>9C</v>
      </c>
      <c r="F415" s="367" t="str">
        <f t="shared" si="432"/>
        <v>1B</v>
      </c>
      <c r="G415" s="367" t="str">
        <f t="shared" si="433"/>
        <v>0E</v>
      </c>
      <c r="H415" s="367" t="str">
        <f t="shared" si="434"/>
        <v>1E</v>
      </c>
      <c r="I415" s="367" t="str">
        <f t="shared" si="435"/>
        <v>03</v>
      </c>
      <c r="J415" s="367" t="str">
        <f t="shared" si="436"/>
        <v>9F</v>
      </c>
      <c r="K415" s="367" t="str">
        <f t="shared" si="437"/>
        <v>05</v>
      </c>
      <c r="L415" s="367" t="str">
        <f t="shared" si="438"/>
        <v>8A</v>
      </c>
      <c r="M415" s="367" t="str">
        <f t="shared" si="439"/>
        <v>4</v>
      </c>
      <c r="N415" s="367" t="str">
        <f t="shared" si="440"/>
        <v/>
      </c>
      <c r="O415" s="156" t="str">
        <f t="shared" si="441"/>
        <v/>
      </c>
      <c r="P415" s="157" t="str">
        <f t="shared" si="485"/>
        <v>1</v>
      </c>
      <c r="Q415" s="158" t="str">
        <f t="shared" si="485"/>
        <v>0</v>
      </c>
      <c r="R415" s="158" t="str">
        <f t="shared" si="485"/>
        <v>0</v>
      </c>
      <c r="S415" s="159" t="str">
        <f t="shared" si="485"/>
        <v>1</v>
      </c>
      <c r="T415" s="158" t="str">
        <f t="shared" si="485"/>
        <v>1</v>
      </c>
      <c r="U415" s="158" t="str">
        <f t="shared" si="485"/>
        <v>1</v>
      </c>
      <c r="V415" s="158" t="str">
        <f t="shared" si="485"/>
        <v>0</v>
      </c>
      <c r="W415" s="159" t="str">
        <f t="shared" si="485"/>
        <v>0</v>
      </c>
      <c r="X415" s="158" t="str">
        <f t="shared" si="486"/>
        <v>0</v>
      </c>
      <c r="Y415" s="158" t="str">
        <f t="shared" si="486"/>
        <v>0</v>
      </c>
      <c r="Z415" s="158" t="str">
        <f t="shared" si="486"/>
        <v>0</v>
      </c>
      <c r="AA415" s="159" t="str">
        <f t="shared" si="486"/>
        <v>1</v>
      </c>
      <c r="AB415" s="161" t="str">
        <f t="shared" si="486"/>
        <v>1</v>
      </c>
      <c r="AC415" s="161" t="str">
        <f t="shared" si="486"/>
        <v>0</v>
      </c>
      <c r="AD415" s="158" t="str">
        <f t="shared" si="486"/>
        <v>1</v>
      </c>
      <c r="AE415" s="159" t="str">
        <f t="shared" si="486"/>
        <v>1</v>
      </c>
      <c r="AF415" s="367" t="str">
        <f t="shared" si="487"/>
        <v>0</v>
      </c>
      <c r="AG415" s="162" t="str">
        <f t="shared" si="487"/>
        <v>0</v>
      </c>
      <c r="AH415" s="163" t="str">
        <f t="shared" si="487"/>
        <v>0</v>
      </c>
      <c r="AI415" s="165" t="str">
        <f t="shared" si="487"/>
        <v>0</v>
      </c>
      <c r="AJ415" s="164" t="str">
        <f t="shared" si="487"/>
        <v>1</v>
      </c>
      <c r="AK415" s="164" t="str">
        <f t="shared" si="487"/>
        <v>1</v>
      </c>
      <c r="AL415" s="289" t="str">
        <f t="shared" si="487"/>
        <v>1</v>
      </c>
      <c r="AM415" s="165" t="str">
        <f t="shared" si="487"/>
        <v>0</v>
      </c>
      <c r="AN415" s="230" t="str">
        <f t="shared" si="488"/>
        <v>0</v>
      </c>
      <c r="AO415" s="230" t="str">
        <f t="shared" si="488"/>
        <v>0</v>
      </c>
      <c r="AP415" s="230" t="str">
        <f t="shared" si="488"/>
        <v>0</v>
      </c>
      <c r="AQ415" s="231" t="str">
        <f t="shared" si="488"/>
        <v>1</v>
      </c>
      <c r="AR415" s="230" t="str">
        <f t="shared" si="488"/>
        <v>1</v>
      </c>
      <c r="AS415" s="230" t="str">
        <f t="shared" si="488"/>
        <v>1</v>
      </c>
      <c r="AT415" s="230" t="str">
        <f t="shared" si="488"/>
        <v>1</v>
      </c>
      <c r="AU415" s="231" t="str">
        <f t="shared" si="488"/>
        <v>0</v>
      </c>
      <c r="AV415" s="230" t="str">
        <f t="shared" si="489"/>
        <v>0</v>
      </c>
      <c r="AW415" s="232" t="str">
        <f t="shared" si="489"/>
        <v>0</v>
      </c>
      <c r="AX415" s="232" t="str">
        <f t="shared" si="489"/>
        <v>0</v>
      </c>
      <c r="AY415" s="233" t="str">
        <f t="shared" si="489"/>
        <v>0</v>
      </c>
      <c r="AZ415" s="232" t="str">
        <f t="shared" si="489"/>
        <v>0</v>
      </c>
      <c r="BA415" s="232" t="str">
        <f t="shared" si="489"/>
        <v>0</v>
      </c>
      <c r="BB415" s="232" t="str">
        <f t="shared" si="489"/>
        <v>1</v>
      </c>
      <c r="BC415" s="233" t="str">
        <f t="shared" si="489"/>
        <v>1</v>
      </c>
      <c r="BD415" s="168" t="str">
        <f t="shared" si="490"/>
        <v>1</v>
      </c>
      <c r="BE415" s="168" t="str">
        <f t="shared" si="490"/>
        <v>0</v>
      </c>
      <c r="BF415" s="168" t="str">
        <f t="shared" si="490"/>
        <v>0</v>
      </c>
      <c r="BG415" s="169" t="str">
        <f t="shared" si="490"/>
        <v>1</v>
      </c>
      <c r="BH415" s="168" t="str">
        <f t="shared" si="490"/>
        <v>1</v>
      </c>
      <c r="BI415" s="168" t="str">
        <f t="shared" si="490"/>
        <v>1</v>
      </c>
      <c r="BJ415" s="168" t="str">
        <f t="shared" si="490"/>
        <v>1</v>
      </c>
      <c r="BK415" s="169" t="str">
        <f t="shared" si="490"/>
        <v>1</v>
      </c>
      <c r="BL415" s="168" t="str">
        <f t="shared" si="491"/>
        <v>0</v>
      </c>
      <c r="BM415" s="168" t="str">
        <f t="shared" si="491"/>
        <v>0</v>
      </c>
      <c r="BN415" s="168" t="str">
        <f t="shared" si="491"/>
        <v>0</v>
      </c>
      <c r="BO415" s="169" t="str">
        <f t="shared" si="491"/>
        <v>0</v>
      </c>
      <c r="BP415" s="168" t="str">
        <f t="shared" si="491"/>
        <v>0</v>
      </c>
      <c r="BQ415" s="168" t="str">
        <f t="shared" si="491"/>
        <v>1</v>
      </c>
      <c r="BR415" s="168" t="str">
        <f t="shared" si="491"/>
        <v>0</v>
      </c>
      <c r="BS415" s="169" t="str">
        <f t="shared" si="491"/>
        <v>1</v>
      </c>
      <c r="BT415" s="302" t="str">
        <f t="shared" si="492"/>
        <v>1</v>
      </c>
      <c r="BU415" s="302" t="str">
        <f t="shared" si="492"/>
        <v>0</v>
      </c>
      <c r="BV415" s="302" t="str">
        <f t="shared" si="492"/>
        <v>0</v>
      </c>
      <c r="BW415" s="303" t="str">
        <f t="shared" si="492"/>
        <v>0</v>
      </c>
      <c r="BX415" s="302" t="str">
        <f t="shared" si="492"/>
        <v>1</v>
      </c>
      <c r="BY415" s="302" t="str">
        <f t="shared" si="492"/>
        <v>0</v>
      </c>
      <c r="BZ415" s="302" t="str">
        <f t="shared" si="492"/>
        <v>1</v>
      </c>
      <c r="CA415" s="303" t="str">
        <f t="shared" si="492"/>
        <v>0</v>
      </c>
      <c r="CB415" s="164" t="str">
        <f t="shared" si="493"/>
        <v>0</v>
      </c>
      <c r="CC415" s="289" t="str">
        <f t="shared" si="493"/>
        <v>1</v>
      </c>
      <c r="CD415" s="340" t="str">
        <f t="shared" si="493"/>
        <v>0</v>
      </c>
      <c r="CE415" s="341" t="str">
        <f t="shared" si="493"/>
        <v>0</v>
      </c>
      <c r="CF415" s="340" t="str">
        <f t="shared" si="493"/>
        <v>0</v>
      </c>
      <c r="CG415" s="340" t="str">
        <f t="shared" si="493"/>
        <v>0</v>
      </c>
      <c r="CH415" s="340" t="str">
        <f t="shared" si="493"/>
        <v>0</v>
      </c>
      <c r="CI415" s="341" t="str">
        <f t="shared" si="493"/>
        <v>0</v>
      </c>
      <c r="CL415" s="32" t="str">
        <f t="shared" si="483"/>
        <v>9C1B</v>
      </c>
      <c r="CM415" s="285">
        <f t="shared" si="451"/>
        <v>798</v>
      </c>
      <c r="CN415" s="285">
        <f t="shared" si="452"/>
        <v>808</v>
      </c>
      <c r="CO415" s="142">
        <f t="shared" si="453"/>
        <v>53.9</v>
      </c>
      <c r="CP415" s="142">
        <f t="shared" si="454"/>
        <v>12.166666666666666</v>
      </c>
      <c r="CQ415" s="154">
        <f t="shared" si="484"/>
        <v>7</v>
      </c>
      <c r="CS415" s="170">
        <f t="shared" si="455"/>
        <v>9</v>
      </c>
      <c r="CT415" s="23">
        <f t="shared" si="456"/>
        <v>12</v>
      </c>
      <c r="CU415" s="171">
        <f t="shared" si="457"/>
        <v>1</v>
      </c>
      <c r="CV415" s="23">
        <f t="shared" si="458"/>
        <v>11</v>
      </c>
      <c r="CW415" s="172">
        <f t="shared" si="459"/>
        <v>0</v>
      </c>
      <c r="CX415" s="24">
        <f t="shared" si="460"/>
        <v>14</v>
      </c>
      <c r="CY415" s="267">
        <f t="shared" si="461"/>
        <v>1</v>
      </c>
      <c r="CZ415" s="268">
        <f t="shared" si="462"/>
        <v>14</v>
      </c>
      <c r="DA415" s="267">
        <f t="shared" si="463"/>
        <v>0</v>
      </c>
      <c r="DB415" s="268">
        <f t="shared" si="464"/>
        <v>3</v>
      </c>
      <c r="DC415" s="173">
        <f t="shared" si="465"/>
        <v>9</v>
      </c>
      <c r="DD415" s="26">
        <f t="shared" si="466"/>
        <v>15</v>
      </c>
      <c r="DE415" s="173">
        <f t="shared" si="467"/>
        <v>0</v>
      </c>
      <c r="DF415" s="26">
        <f t="shared" si="468"/>
        <v>5</v>
      </c>
      <c r="DG415" s="326">
        <f t="shared" si="469"/>
        <v>8</v>
      </c>
      <c r="DH415" s="327">
        <f t="shared" si="470"/>
        <v>10</v>
      </c>
      <c r="DI415" s="172">
        <f t="shared" si="471"/>
        <v>4</v>
      </c>
      <c r="DJ415" s="24">
        <f t="shared" si="472"/>
        <v>0</v>
      </c>
      <c r="DK415" s="172"/>
      <c r="DL415" s="19">
        <f t="shared" si="473"/>
        <v>156</v>
      </c>
      <c r="DM415" s="19">
        <f t="shared" si="474"/>
        <v>27</v>
      </c>
      <c r="DN415" s="174">
        <f t="shared" si="475"/>
        <v>14</v>
      </c>
      <c r="DO415" s="278">
        <f t="shared" si="476"/>
        <v>30</v>
      </c>
      <c r="DP415" s="278">
        <f t="shared" si="477"/>
        <v>3</v>
      </c>
      <c r="DQ415" s="20">
        <f t="shared" si="478"/>
        <v>159</v>
      </c>
      <c r="DR415" s="20">
        <f t="shared" si="479"/>
        <v>5</v>
      </c>
      <c r="DS415" s="337">
        <f t="shared" si="480"/>
        <v>138</v>
      </c>
      <c r="DT415" s="174">
        <f t="shared" si="481"/>
        <v>64</v>
      </c>
      <c r="DU415" s="172">
        <f t="shared" si="482"/>
        <v>138</v>
      </c>
    </row>
    <row r="416" spans="1:125">
      <c r="A416" s="408" t="s">
        <v>1086</v>
      </c>
      <c r="B416" s="408" t="s">
        <v>1087</v>
      </c>
      <c r="C416" s="154">
        <f t="shared" si="429"/>
        <v>17</v>
      </c>
      <c r="D416" s="167">
        <f t="shared" si="430"/>
        <v>68</v>
      </c>
      <c r="E416" s="166" t="str">
        <f t="shared" si="431"/>
        <v>9C</v>
      </c>
      <c r="F416" s="367" t="str">
        <f t="shared" si="432"/>
        <v>1B</v>
      </c>
      <c r="G416" s="367" t="str">
        <f t="shared" si="433"/>
        <v>00</v>
      </c>
      <c r="H416" s="367" t="str">
        <f t="shared" si="434"/>
        <v>1E</v>
      </c>
      <c r="I416" s="367" t="str">
        <f t="shared" si="435"/>
        <v>03</v>
      </c>
      <c r="J416" s="367" t="str">
        <f t="shared" si="436"/>
        <v>9F</v>
      </c>
      <c r="K416" s="367" t="str">
        <f t="shared" si="437"/>
        <v>05</v>
      </c>
      <c r="L416" s="367" t="str">
        <f t="shared" si="438"/>
        <v>7C</v>
      </c>
      <c r="M416" s="367" t="str">
        <f t="shared" si="439"/>
        <v>0</v>
      </c>
      <c r="N416" s="367" t="str">
        <f t="shared" si="440"/>
        <v/>
      </c>
      <c r="O416" s="156" t="str">
        <f t="shared" si="441"/>
        <v/>
      </c>
      <c r="P416" s="157" t="str">
        <f t="shared" si="485"/>
        <v>1</v>
      </c>
      <c r="Q416" s="158" t="str">
        <f t="shared" si="485"/>
        <v>0</v>
      </c>
      <c r="R416" s="158" t="str">
        <f t="shared" si="485"/>
        <v>0</v>
      </c>
      <c r="S416" s="159" t="str">
        <f t="shared" si="485"/>
        <v>1</v>
      </c>
      <c r="T416" s="158" t="str">
        <f t="shared" si="485"/>
        <v>1</v>
      </c>
      <c r="U416" s="158" t="str">
        <f t="shared" si="485"/>
        <v>1</v>
      </c>
      <c r="V416" s="158" t="str">
        <f t="shared" si="485"/>
        <v>0</v>
      </c>
      <c r="W416" s="159" t="str">
        <f t="shared" si="485"/>
        <v>0</v>
      </c>
      <c r="X416" s="158" t="str">
        <f t="shared" si="486"/>
        <v>0</v>
      </c>
      <c r="Y416" s="158" t="str">
        <f t="shared" si="486"/>
        <v>0</v>
      </c>
      <c r="Z416" s="158" t="str">
        <f t="shared" si="486"/>
        <v>0</v>
      </c>
      <c r="AA416" s="159" t="str">
        <f t="shared" si="486"/>
        <v>1</v>
      </c>
      <c r="AB416" s="161" t="str">
        <f t="shared" si="486"/>
        <v>1</v>
      </c>
      <c r="AC416" s="161" t="str">
        <f t="shared" si="486"/>
        <v>0</v>
      </c>
      <c r="AD416" s="158" t="str">
        <f t="shared" si="486"/>
        <v>1</v>
      </c>
      <c r="AE416" s="159" t="str">
        <f t="shared" si="486"/>
        <v>1</v>
      </c>
      <c r="AF416" s="367" t="str">
        <f t="shared" si="487"/>
        <v>0</v>
      </c>
      <c r="AG416" s="162" t="str">
        <f t="shared" si="487"/>
        <v>0</v>
      </c>
      <c r="AH416" s="163" t="str">
        <f t="shared" si="487"/>
        <v>0</v>
      </c>
      <c r="AI416" s="165" t="str">
        <f t="shared" si="487"/>
        <v>0</v>
      </c>
      <c r="AJ416" s="164" t="str">
        <f t="shared" si="487"/>
        <v>0</v>
      </c>
      <c r="AK416" s="164" t="str">
        <f t="shared" si="487"/>
        <v>0</v>
      </c>
      <c r="AL416" s="289" t="str">
        <f t="shared" si="487"/>
        <v>0</v>
      </c>
      <c r="AM416" s="165" t="str">
        <f t="shared" si="487"/>
        <v>0</v>
      </c>
      <c r="AN416" s="230" t="str">
        <f t="shared" si="488"/>
        <v>0</v>
      </c>
      <c r="AO416" s="230" t="str">
        <f t="shared" si="488"/>
        <v>0</v>
      </c>
      <c r="AP416" s="230" t="str">
        <f t="shared" si="488"/>
        <v>0</v>
      </c>
      <c r="AQ416" s="231" t="str">
        <f t="shared" si="488"/>
        <v>1</v>
      </c>
      <c r="AR416" s="230" t="str">
        <f t="shared" si="488"/>
        <v>1</v>
      </c>
      <c r="AS416" s="230" t="str">
        <f t="shared" si="488"/>
        <v>1</v>
      </c>
      <c r="AT416" s="230" t="str">
        <f t="shared" si="488"/>
        <v>1</v>
      </c>
      <c r="AU416" s="231" t="str">
        <f t="shared" si="488"/>
        <v>0</v>
      </c>
      <c r="AV416" s="230" t="str">
        <f t="shared" si="489"/>
        <v>0</v>
      </c>
      <c r="AW416" s="232" t="str">
        <f t="shared" si="489"/>
        <v>0</v>
      </c>
      <c r="AX416" s="232" t="str">
        <f t="shared" si="489"/>
        <v>0</v>
      </c>
      <c r="AY416" s="233" t="str">
        <f t="shared" si="489"/>
        <v>0</v>
      </c>
      <c r="AZ416" s="232" t="str">
        <f t="shared" si="489"/>
        <v>0</v>
      </c>
      <c r="BA416" s="232" t="str">
        <f t="shared" si="489"/>
        <v>0</v>
      </c>
      <c r="BB416" s="232" t="str">
        <f t="shared" si="489"/>
        <v>1</v>
      </c>
      <c r="BC416" s="233" t="str">
        <f t="shared" si="489"/>
        <v>1</v>
      </c>
      <c r="BD416" s="168" t="str">
        <f t="shared" si="490"/>
        <v>1</v>
      </c>
      <c r="BE416" s="168" t="str">
        <f t="shared" si="490"/>
        <v>0</v>
      </c>
      <c r="BF416" s="168" t="str">
        <f t="shared" si="490"/>
        <v>0</v>
      </c>
      <c r="BG416" s="169" t="str">
        <f t="shared" si="490"/>
        <v>1</v>
      </c>
      <c r="BH416" s="168" t="str">
        <f t="shared" si="490"/>
        <v>1</v>
      </c>
      <c r="BI416" s="168" t="str">
        <f t="shared" si="490"/>
        <v>1</v>
      </c>
      <c r="BJ416" s="168" t="str">
        <f t="shared" si="490"/>
        <v>1</v>
      </c>
      <c r="BK416" s="169" t="str">
        <f t="shared" si="490"/>
        <v>1</v>
      </c>
      <c r="BL416" s="168" t="str">
        <f t="shared" si="491"/>
        <v>0</v>
      </c>
      <c r="BM416" s="168" t="str">
        <f t="shared" si="491"/>
        <v>0</v>
      </c>
      <c r="BN416" s="168" t="str">
        <f t="shared" si="491"/>
        <v>0</v>
      </c>
      <c r="BO416" s="169" t="str">
        <f t="shared" si="491"/>
        <v>0</v>
      </c>
      <c r="BP416" s="168" t="str">
        <f t="shared" si="491"/>
        <v>0</v>
      </c>
      <c r="BQ416" s="168" t="str">
        <f t="shared" si="491"/>
        <v>1</v>
      </c>
      <c r="BR416" s="168" t="str">
        <f t="shared" si="491"/>
        <v>0</v>
      </c>
      <c r="BS416" s="169" t="str">
        <f t="shared" si="491"/>
        <v>1</v>
      </c>
      <c r="BT416" s="302" t="str">
        <f t="shared" si="492"/>
        <v>0</v>
      </c>
      <c r="BU416" s="302" t="str">
        <f t="shared" si="492"/>
        <v>1</v>
      </c>
      <c r="BV416" s="302" t="str">
        <f t="shared" si="492"/>
        <v>1</v>
      </c>
      <c r="BW416" s="303" t="str">
        <f t="shared" si="492"/>
        <v>1</v>
      </c>
      <c r="BX416" s="302" t="str">
        <f t="shared" si="492"/>
        <v>1</v>
      </c>
      <c r="BY416" s="302" t="str">
        <f t="shared" si="492"/>
        <v>1</v>
      </c>
      <c r="BZ416" s="302" t="str">
        <f t="shared" si="492"/>
        <v>0</v>
      </c>
      <c r="CA416" s="303" t="str">
        <f t="shared" si="492"/>
        <v>0</v>
      </c>
      <c r="CB416" s="164" t="str">
        <f t="shared" si="493"/>
        <v>0</v>
      </c>
      <c r="CC416" s="289" t="str">
        <f t="shared" si="493"/>
        <v>0</v>
      </c>
      <c r="CD416" s="340" t="str">
        <f t="shared" si="493"/>
        <v>0</v>
      </c>
      <c r="CE416" s="341" t="str">
        <f t="shared" si="493"/>
        <v>0</v>
      </c>
      <c r="CF416" s="340" t="str">
        <f t="shared" si="493"/>
        <v>0</v>
      </c>
      <c r="CG416" s="340" t="str">
        <f t="shared" si="493"/>
        <v>0</v>
      </c>
      <c r="CH416" s="340" t="str">
        <f t="shared" si="493"/>
        <v>0</v>
      </c>
      <c r="CI416" s="341" t="str">
        <f t="shared" si="493"/>
        <v>0</v>
      </c>
      <c r="CL416" s="32" t="str">
        <f t="shared" si="483"/>
        <v>9C1B</v>
      </c>
      <c r="CM416" s="285">
        <f t="shared" si="451"/>
        <v>798</v>
      </c>
      <c r="CN416" s="285">
        <f t="shared" si="452"/>
        <v>808</v>
      </c>
      <c r="CO416" s="142">
        <f t="shared" si="453"/>
        <v>53.9</v>
      </c>
      <c r="CP416" s="142">
        <f t="shared" si="454"/>
        <v>12.166666666666666</v>
      </c>
      <c r="CQ416" s="154">
        <f t="shared" si="484"/>
        <v>0</v>
      </c>
      <c r="CS416" s="170">
        <f t="shared" si="455"/>
        <v>9</v>
      </c>
      <c r="CT416" s="23">
        <f t="shared" si="456"/>
        <v>12</v>
      </c>
      <c r="CU416" s="171">
        <f t="shared" si="457"/>
        <v>1</v>
      </c>
      <c r="CV416" s="23">
        <f t="shared" si="458"/>
        <v>11</v>
      </c>
      <c r="CW416" s="172">
        <f t="shared" si="459"/>
        <v>0</v>
      </c>
      <c r="CX416" s="24">
        <f t="shared" si="460"/>
        <v>0</v>
      </c>
      <c r="CY416" s="267">
        <f t="shared" si="461"/>
        <v>1</v>
      </c>
      <c r="CZ416" s="268">
        <f t="shared" si="462"/>
        <v>14</v>
      </c>
      <c r="DA416" s="267">
        <f t="shared" si="463"/>
        <v>0</v>
      </c>
      <c r="DB416" s="268">
        <f t="shared" si="464"/>
        <v>3</v>
      </c>
      <c r="DC416" s="173">
        <f t="shared" si="465"/>
        <v>9</v>
      </c>
      <c r="DD416" s="26">
        <f t="shared" si="466"/>
        <v>15</v>
      </c>
      <c r="DE416" s="173">
        <f t="shared" si="467"/>
        <v>0</v>
      </c>
      <c r="DF416" s="26">
        <f t="shared" si="468"/>
        <v>5</v>
      </c>
      <c r="DG416" s="326">
        <f t="shared" si="469"/>
        <v>7</v>
      </c>
      <c r="DH416" s="327">
        <f t="shared" si="470"/>
        <v>12</v>
      </c>
      <c r="DI416" s="172">
        <f t="shared" si="471"/>
        <v>0</v>
      </c>
      <c r="DJ416" s="24">
        <f t="shared" si="472"/>
        <v>0</v>
      </c>
      <c r="DK416" s="172"/>
      <c r="DL416" s="19">
        <f t="shared" si="473"/>
        <v>156</v>
      </c>
      <c r="DM416" s="19">
        <f t="shared" si="474"/>
        <v>27</v>
      </c>
      <c r="DN416" s="174">
        <f t="shared" si="475"/>
        <v>0</v>
      </c>
      <c r="DO416" s="278">
        <f t="shared" si="476"/>
        <v>30</v>
      </c>
      <c r="DP416" s="278">
        <f t="shared" si="477"/>
        <v>3</v>
      </c>
      <c r="DQ416" s="20">
        <f t="shared" si="478"/>
        <v>159</v>
      </c>
      <c r="DR416" s="20">
        <f t="shared" si="479"/>
        <v>5</v>
      </c>
      <c r="DS416" s="337">
        <f t="shared" si="480"/>
        <v>124</v>
      </c>
      <c r="DT416" s="174">
        <f t="shared" si="481"/>
        <v>0</v>
      </c>
      <c r="DU416" s="172">
        <f t="shared" si="482"/>
        <v>124</v>
      </c>
    </row>
    <row r="417" spans="1:1026">
      <c r="A417" s="408" t="s">
        <v>1088</v>
      </c>
      <c r="B417" s="408" t="s">
        <v>1089</v>
      </c>
      <c r="C417" s="154">
        <f t="shared" si="429"/>
        <v>17</v>
      </c>
      <c r="D417" s="167">
        <f t="shared" si="430"/>
        <v>68</v>
      </c>
      <c r="E417" s="166" t="str">
        <f t="shared" si="431"/>
        <v>9C</v>
      </c>
      <c r="F417" s="367" t="str">
        <f t="shared" si="432"/>
        <v>1B</v>
      </c>
      <c r="G417" s="367" t="str">
        <f t="shared" si="433"/>
        <v>04</v>
      </c>
      <c r="H417" s="367" t="str">
        <f t="shared" si="434"/>
        <v>1E</v>
      </c>
      <c r="I417" s="367" t="str">
        <f t="shared" si="435"/>
        <v>03</v>
      </c>
      <c r="J417" s="367" t="str">
        <f t="shared" si="436"/>
        <v>9E</v>
      </c>
      <c r="K417" s="367" t="str">
        <f t="shared" si="437"/>
        <v>05</v>
      </c>
      <c r="L417" s="367" t="str">
        <f t="shared" si="438"/>
        <v>7F</v>
      </c>
      <c r="M417" s="367" t="str">
        <f t="shared" si="439"/>
        <v>4</v>
      </c>
      <c r="N417" s="367" t="str">
        <f t="shared" si="440"/>
        <v/>
      </c>
      <c r="O417" s="156" t="str">
        <f t="shared" si="441"/>
        <v/>
      </c>
      <c r="P417" s="157" t="str">
        <f t="shared" si="485"/>
        <v>1</v>
      </c>
      <c r="Q417" s="158" t="str">
        <f t="shared" si="485"/>
        <v>0</v>
      </c>
      <c r="R417" s="158" t="str">
        <f t="shared" si="485"/>
        <v>0</v>
      </c>
      <c r="S417" s="159" t="str">
        <f t="shared" si="485"/>
        <v>1</v>
      </c>
      <c r="T417" s="158" t="str">
        <f t="shared" si="485"/>
        <v>1</v>
      </c>
      <c r="U417" s="158" t="str">
        <f t="shared" si="485"/>
        <v>1</v>
      </c>
      <c r="V417" s="158" t="str">
        <f t="shared" si="485"/>
        <v>0</v>
      </c>
      <c r="W417" s="159" t="str">
        <f t="shared" si="485"/>
        <v>0</v>
      </c>
      <c r="X417" s="158" t="str">
        <f t="shared" si="486"/>
        <v>0</v>
      </c>
      <c r="Y417" s="158" t="str">
        <f t="shared" si="486"/>
        <v>0</v>
      </c>
      <c r="Z417" s="158" t="str">
        <f t="shared" si="486"/>
        <v>0</v>
      </c>
      <c r="AA417" s="159" t="str">
        <f t="shared" si="486"/>
        <v>1</v>
      </c>
      <c r="AB417" s="161" t="str">
        <f t="shared" si="486"/>
        <v>1</v>
      </c>
      <c r="AC417" s="161" t="str">
        <f t="shared" si="486"/>
        <v>0</v>
      </c>
      <c r="AD417" s="158" t="str">
        <f t="shared" si="486"/>
        <v>1</v>
      </c>
      <c r="AE417" s="159" t="str">
        <f t="shared" si="486"/>
        <v>1</v>
      </c>
      <c r="AF417" s="367" t="str">
        <f t="shared" si="487"/>
        <v>0</v>
      </c>
      <c r="AG417" s="162" t="str">
        <f t="shared" si="487"/>
        <v>0</v>
      </c>
      <c r="AH417" s="163" t="str">
        <f t="shared" si="487"/>
        <v>0</v>
      </c>
      <c r="AI417" s="165" t="str">
        <f t="shared" si="487"/>
        <v>0</v>
      </c>
      <c r="AJ417" s="164" t="str">
        <f t="shared" si="487"/>
        <v>0</v>
      </c>
      <c r="AK417" s="164" t="str">
        <f t="shared" si="487"/>
        <v>1</v>
      </c>
      <c r="AL417" s="289" t="str">
        <f t="shared" si="487"/>
        <v>0</v>
      </c>
      <c r="AM417" s="165" t="str">
        <f t="shared" si="487"/>
        <v>0</v>
      </c>
      <c r="AN417" s="230" t="str">
        <f t="shared" si="488"/>
        <v>0</v>
      </c>
      <c r="AO417" s="230" t="str">
        <f t="shared" si="488"/>
        <v>0</v>
      </c>
      <c r="AP417" s="230" t="str">
        <f t="shared" si="488"/>
        <v>0</v>
      </c>
      <c r="AQ417" s="231" t="str">
        <f t="shared" si="488"/>
        <v>1</v>
      </c>
      <c r="AR417" s="230" t="str">
        <f t="shared" si="488"/>
        <v>1</v>
      </c>
      <c r="AS417" s="230" t="str">
        <f t="shared" si="488"/>
        <v>1</v>
      </c>
      <c r="AT417" s="230" t="str">
        <f t="shared" si="488"/>
        <v>1</v>
      </c>
      <c r="AU417" s="231" t="str">
        <f t="shared" si="488"/>
        <v>0</v>
      </c>
      <c r="AV417" s="230" t="str">
        <f t="shared" si="489"/>
        <v>0</v>
      </c>
      <c r="AW417" s="232" t="str">
        <f t="shared" si="489"/>
        <v>0</v>
      </c>
      <c r="AX417" s="232" t="str">
        <f t="shared" si="489"/>
        <v>0</v>
      </c>
      <c r="AY417" s="233" t="str">
        <f t="shared" si="489"/>
        <v>0</v>
      </c>
      <c r="AZ417" s="232" t="str">
        <f t="shared" si="489"/>
        <v>0</v>
      </c>
      <c r="BA417" s="232" t="str">
        <f t="shared" si="489"/>
        <v>0</v>
      </c>
      <c r="BB417" s="232" t="str">
        <f t="shared" si="489"/>
        <v>1</v>
      </c>
      <c r="BC417" s="233" t="str">
        <f t="shared" si="489"/>
        <v>1</v>
      </c>
      <c r="BD417" s="168" t="str">
        <f t="shared" si="490"/>
        <v>1</v>
      </c>
      <c r="BE417" s="168" t="str">
        <f t="shared" si="490"/>
        <v>0</v>
      </c>
      <c r="BF417" s="168" t="str">
        <f t="shared" si="490"/>
        <v>0</v>
      </c>
      <c r="BG417" s="169" t="str">
        <f t="shared" si="490"/>
        <v>1</v>
      </c>
      <c r="BH417" s="168" t="str">
        <f t="shared" si="490"/>
        <v>1</v>
      </c>
      <c r="BI417" s="168" t="str">
        <f t="shared" si="490"/>
        <v>1</v>
      </c>
      <c r="BJ417" s="168" t="str">
        <f t="shared" si="490"/>
        <v>1</v>
      </c>
      <c r="BK417" s="169" t="str">
        <f t="shared" si="490"/>
        <v>0</v>
      </c>
      <c r="BL417" s="168" t="str">
        <f t="shared" si="491"/>
        <v>0</v>
      </c>
      <c r="BM417" s="168" t="str">
        <f t="shared" si="491"/>
        <v>0</v>
      </c>
      <c r="BN417" s="168" t="str">
        <f t="shared" si="491"/>
        <v>0</v>
      </c>
      <c r="BO417" s="169" t="str">
        <f t="shared" si="491"/>
        <v>0</v>
      </c>
      <c r="BP417" s="168" t="str">
        <f t="shared" si="491"/>
        <v>0</v>
      </c>
      <c r="BQ417" s="168" t="str">
        <f t="shared" si="491"/>
        <v>1</v>
      </c>
      <c r="BR417" s="168" t="str">
        <f t="shared" si="491"/>
        <v>0</v>
      </c>
      <c r="BS417" s="169" t="str">
        <f t="shared" si="491"/>
        <v>1</v>
      </c>
      <c r="BT417" s="302" t="str">
        <f t="shared" si="492"/>
        <v>0</v>
      </c>
      <c r="BU417" s="302" t="str">
        <f t="shared" si="492"/>
        <v>1</v>
      </c>
      <c r="BV417" s="302" t="str">
        <f t="shared" si="492"/>
        <v>1</v>
      </c>
      <c r="BW417" s="303" t="str">
        <f t="shared" si="492"/>
        <v>1</v>
      </c>
      <c r="BX417" s="302" t="str">
        <f t="shared" si="492"/>
        <v>1</v>
      </c>
      <c r="BY417" s="302" t="str">
        <f t="shared" si="492"/>
        <v>1</v>
      </c>
      <c r="BZ417" s="302" t="str">
        <f t="shared" si="492"/>
        <v>1</v>
      </c>
      <c r="CA417" s="303" t="str">
        <f t="shared" si="492"/>
        <v>1</v>
      </c>
      <c r="CB417" s="164" t="str">
        <f t="shared" si="493"/>
        <v>0</v>
      </c>
      <c r="CC417" s="289" t="str">
        <f t="shared" si="493"/>
        <v>1</v>
      </c>
      <c r="CD417" s="340" t="str">
        <f t="shared" si="493"/>
        <v>0</v>
      </c>
      <c r="CE417" s="341" t="str">
        <f t="shared" si="493"/>
        <v>0</v>
      </c>
      <c r="CF417" s="340" t="str">
        <f t="shared" si="493"/>
        <v>0</v>
      </c>
      <c r="CG417" s="340" t="str">
        <f t="shared" si="493"/>
        <v>0</v>
      </c>
      <c r="CH417" s="340" t="str">
        <f t="shared" si="493"/>
        <v>0</v>
      </c>
      <c r="CI417" s="341" t="str">
        <f t="shared" si="493"/>
        <v>0</v>
      </c>
      <c r="CL417" s="32" t="str">
        <f t="shared" si="483"/>
        <v>9C1B</v>
      </c>
      <c r="CM417" s="285">
        <f t="shared" si="451"/>
        <v>798</v>
      </c>
      <c r="CN417" s="285">
        <f t="shared" si="452"/>
        <v>808</v>
      </c>
      <c r="CO417" s="142">
        <f t="shared" si="453"/>
        <v>53.8</v>
      </c>
      <c r="CP417" s="142">
        <f t="shared" si="454"/>
        <v>12.111111111111109</v>
      </c>
      <c r="CQ417" s="154">
        <f t="shared" si="484"/>
        <v>2</v>
      </c>
      <c r="CS417" s="170">
        <f t="shared" si="455"/>
        <v>9</v>
      </c>
      <c r="CT417" s="23">
        <f t="shared" si="456"/>
        <v>12</v>
      </c>
      <c r="CU417" s="171">
        <f t="shared" si="457"/>
        <v>1</v>
      </c>
      <c r="CV417" s="23">
        <f t="shared" si="458"/>
        <v>11</v>
      </c>
      <c r="CW417" s="172">
        <f t="shared" si="459"/>
        <v>0</v>
      </c>
      <c r="CX417" s="24">
        <f t="shared" si="460"/>
        <v>4</v>
      </c>
      <c r="CY417" s="267">
        <f t="shared" si="461"/>
        <v>1</v>
      </c>
      <c r="CZ417" s="268">
        <f t="shared" si="462"/>
        <v>14</v>
      </c>
      <c r="DA417" s="267">
        <f t="shared" si="463"/>
        <v>0</v>
      </c>
      <c r="DB417" s="268">
        <f t="shared" si="464"/>
        <v>3</v>
      </c>
      <c r="DC417" s="173">
        <f t="shared" si="465"/>
        <v>9</v>
      </c>
      <c r="DD417" s="26">
        <f t="shared" si="466"/>
        <v>14</v>
      </c>
      <c r="DE417" s="173">
        <f t="shared" si="467"/>
        <v>0</v>
      </c>
      <c r="DF417" s="26">
        <f t="shared" si="468"/>
        <v>5</v>
      </c>
      <c r="DG417" s="326">
        <f t="shared" si="469"/>
        <v>7</v>
      </c>
      <c r="DH417" s="327">
        <f t="shared" si="470"/>
        <v>15</v>
      </c>
      <c r="DI417" s="172">
        <f t="shared" si="471"/>
        <v>4</v>
      </c>
      <c r="DJ417" s="24">
        <f t="shared" si="472"/>
        <v>0</v>
      </c>
      <c r="DK417" s="172"/>
      <c r="DL417" s="19">
        <f t="shared" si="473"/>
        <v>156</v>
      </c>
      <c r="DM417" s="19">
        <f t="shared" si="474"/>
        <v>27</v>
      </c>
      <c r="DN417" s="174">
        <f t="shared" si="475"/>
        <v>4</v>
      </c>
      <c r="DO417" s="278">
        <f t="shared" si="476"/>
        <v>30</v>
      </c>
      <c r="DP417" s="278">
        <f t="shared" si="477"/>
        <v>3</v>
      </c>
      <c r="DQ417" s="20">
        <f t="shared" si="478"/>
        <v>158</v>
      </c>
      <c r="DR417" s="20">
        <f t="shared" si="479"/>
        <v>5</v>
      </c>
      <c r="DS417" s="337">
        <f t="shared" si="480"/>
        <v>127</v>
      </c>
      <c r="DT417" s="174">
        <f t="shared" si="481"/>
        <v>64</v>
      </c>
      <c r="DU417" s="172">
        <f t="shared" si="482"/>
        <v>127</v>
      </c>
    </row>
    <row r="418" spans="1:1026">
      <c r="A418" s="408" t="s">
        <v>1090</v>
      </c>
      <c r="B418" s="408" t="s">
        <v>1091</v>
      </c>
      <c r="C418" s="154">
        <f t="shared" si="429"/>
        <v>17</v>
      </c>
      <c r="D418" s="167">
        <f t="shared" si="430"/>
        <v>68</v>
      </c>
      <c r="E418" s="166" t="str">
        <f t="shared" si="431"/>
        <v>9C</v>
      </c>
      <c r="F418" s="367" t="str">
        <f t="shared" si="432"/>
        <v>1B</v>
      </c>
      <c r="G418" s="367" t="str">
        <f t="shared" si="433"/>
        <v>08</v>
      </c>
      <c r="H418" s="367" t="str">
        <f t="shared" si="434"/>
        <v>1E</v>
      </c>
      <c r="I418" s="367" t="str">
        <f t="shared" si="435"/>
        <v>03</v>
      </c>
      <c r="J418" s="367" t="str">
        <f t="shared" si="436"/>
        <v>9D</v>
      </c>
      <c r="K418" s="367" t="str">
        <f t="shared" si="437"/>
        <v>05</v>
      </c>
      <c r="L418" s="367" t="str">
        <f t="shared" si="438"/>
        <v>82</v>
      </c>
      <c r="M418" s="367" t="str">
        <f t="shared" si="439"/>
        <v>4</v>
      </c>
      <c r="N418" s="367" t="str">
        <f t="shared" si="440"/>
        <v/>
      </c>
      <c r="O418" s="156" t="str">
        <f t="shared" si="441"/>
        <v/>
      </c>
      <c r="P418" s="157" t="str">
        <f t="shared" si="485"/>
        <v>1</v>
      </c>
      <c r="Q418" s="158" t="str">
        <f t="shared" si="485"/>
        <v>0</v>
      </c>
      <c r="R418" s="158" t="str">
        <f t="shared" si="485"/>
        <v>0</v>
      </c>
      <c r="S418" s="159" t="str">
        <f t="shared" si="485"/>
        <v>1</v>
      </c>
      <c r="T418" s="158" t="str">
        <f t="shared" si="485"/>
        <v>1</v>
      </c>
      <c r="U418" s="158" t="str">
        <f t="shared" si="485"/>
        <v>1</v>
      </c>
      <c r="V418" s="158" t="str">
        <f t="shared" si="485"/>
        <v>0</v>
      </c>
      <c r="W418" s="159" t="str">
        <f t="shared" si="485"/>
        <v>0</v>
      </c>
      <c r="X418" s="158" t="str">
        <f t="shared" si="486"/>
        <v>0</v>
      </c>
      <c r="Y418" s="158" t="str">
        <f t="shared" si="486"/>
        <v>0</v>
      </c>
      <c r="Z418" s="158" t="str">
        <f t="shared" si="486"/>
        <v>0</v>
      </c>
      <c r="AA418" s="159" t="str">
        <f t="shared" si="486"/>
        <v>1</v>
      </c>
      <c r="AB418" s="161" t="str">
        <f t="shared" si="486"/>
        <v>1</v>
      </c>
      <c r="AC418" s="161" t="str">
        <f t="shared" si="486"/>
        <v>0</v>
      </c>
      <c r="AD418" s="158" t="str">
        <f t="shared" si="486"/>
        <v>1</v>
      </c>
      <c r="AE418" s="159" t="str">
        <f t="shared" si="486"/>
        <v>1</v>
      </c>
      <c r="AF418" s="367" t="str">
        <f t="shared" si="487"/>
        <v>0</v>
      </c>
      <c r="AG418" s="162" t="str">
        <f t="shared" si="487"/>
        <v>0</v>
      </c>
      <c r="AH418" s="163" t="str">
        <f t="shared" si="487"/>
        <v>0</v>
      </c>
      <c r="AI418" s="165" t="str">
        <f t="shared" si="487"/>
        <v>0</v>
      </c>
      <c r="AJ418" s="164" t="str">
        <f t="shared" si="487"/>
        <v>1</v>
      </c>
      <c r="AK418" s="164" t="str">
        <f t="shared" si="487"/>
        <v>0</v>
      </c>
      <c r="AL418" s="289" t="str">
        <f t="shared" si="487"/>
        <v>0</v>
      </c>
      <c r="AM418" s="165" t="str">
        <f t="shared" si="487"/>
        <v>0</v>
      </c>
      <c r="AN418" s="230" t="str">
        <f t="shared" si="488"/>
        <v>0</v>
      </c>
      <c r="AO418" s="230" t="str">
        <f t="shared" si="488"/>
        <v>0</v>
      </c>
      <c r="AP418" s="230" t="str">
        <f t="shared" si="488"/>
        <v>0</v>
      </c>
      <c r="AQ418" s="231" t="str">
        <f t="shared" si="488"/>
        <v>1</v>
      </c>
      <c r="AR418" s="230" t="str">
        <f t="shared" si="488"/>
        <v>1</v>
      </c>
      <c r="AS418" s="230" t="str">
        <f t="shared" si="488"/>
        <v>1</v>
      </c>
      <c r="AT418" s="230" t="str">
        <f t="shared" si="488"/>
        <v>1</v>
      </c>
      <c r="AU418" s="231" t="str">
        <f t="shared" si="488"/>
        <v>0</v>
      </c>
      <c r="AV418" s="230" t="str">
        <f t="shared" si="489"/>
        <v>0</v>
      </c>
      <c r="AW418" s="232" t="str">
        <f t="shared" si="489"/>
        <v>0</v>
      </c>
      <c r="AX418" s="232" t="str">
        <f t="shared" si="489"/>
        <v>0</v>
      </c>
      <c r="AY418" s="233" t="str">
        <f t="shared" si="489"/>
        <v>0</v>
      </c>
      <c r="AZ418" s="232" t="str">
        <f t="shared" si="489"/>
        <v>0</v>
      </c>
      <c r="BA418" s="232" t="str">
        <f t="shared" si="489"/>
        <v>0</v>
      </c>
      <c r="BB418" s="232" t="str">
        <f t="shared" si="489"/>
        <v>1</v>
      </c>
      <c r="BC418" s="233" t="str">
        <f t="shared" si="489"/>
        <v>1</v>
      </c>
      <c r="BD418" s="168" t="str">
        <f t="shared" si="490"/>
        <v>1</v>
      </c>
      <c r="BE418" s="168" t="str">
        <f t="shared" si="490"/>
        <v>0</v>
      </c>
      <c r="BF418" s="168" t="str">
        <f t="shared" si="490"/>
        <v>0</v>
      </c>
      <c r="BG418" s="169" t="str">
        <f t="shared" si="490"/>
        <v>1</v>
      </c>
      <c r="BH418" s="168" t="str">
        <f t="shared" si="490"/>
        <v>1</v>
      </c>
      <c r="BI418" s="168" t="str">
        <f t="shared" si="490"/>
        <v>1</v>
      </c>
      <c r="BJ418" s="168" t="str">
        <f t="shared" si="490"/>
        <v>0</v>
      </c>
      <c r="BK418" s="169" t="str">
        <f t="shared" si="490"/>
        <v>1</v>
      </c>
      <c r="BL418" s="168" t="str">
        <f t="shared" si="491"/>
        <v>0</v>
      </c>
      <c r="BM418" s="168" t="str">
        <f t="shared" si="491"/>
        <v>0</v>
      </c>
      <c r="BN418" s="168" t="str">
        <f t="shared" si="491"/>
        <v>0</v>
      </c>
      <c r="BO418" s="169" t="str">
        <f t="shared" si="491"/>
        <v>0</v>
      </c>
      <c r="BP418" s="168" t="str">
        <f t="shared" si="491"/>
        <v>0</v>
      </c>
      <c r="BQ418" s="168" t="str">
        <f t="shared" si="491"/>
        <v>1</v>
      </c>
      <c r="BR418" s="168" t="str">
        <f t="shared" si="491"/>
        <v>0</v>
      </c>
      <c r="BS418" s="169" t="str">
        <f t="shared" si="491"/>
        <v>1</v>
      </c>
      <c r="BT418" s="302" t="str">
        <f t="shared" si="492"/>
        <v>1</v>
      </c>
      <c r="BU418" s="302" t="str">
        <f t="shared" si="492"/>
        <v>0</v>
      </c>
      <c r="BV418" s="302" t="str">
        <f t="shared" si="492"/>
        <v>0</v>
      </c>
      <c r="BW418" s="303" t="str">
        <f t="shared" si="492"/>
        <v>0</v>
      </c>
      <c r="BX418" s="302" t="str">
        <f t="shared" si="492"/>
        <v>0</v>
      </c>
      <c r="BY418" s="302" t="str">
        <f t="shared" si="492"/>
        <v>0</v>
      </c>
      <c r="BZ418" s="302" t="str">
        <f t="shared" si="492"/>
        <v>1</v>
      </c>
      <c r="CA418" s="303" t="str">
        <f t="shared" si="492"/>
        <v>0</v>
      </c>
      <c r="CB418" s="164" t="str">
        <f t="shared" si="493"/>
        <v>0</v>
      </c>
      <c r="CC418" s="289" t="str">
        <f t="shared" si="493"/>
        <v>1</v>
      </c>
      <c r="CD418" s="340" t="str">
        <f t="shared" si="493"/>
        <v>0</v>
      </c>
      <c r="CE418" s="341" t="str">
        <f t="shared" si="493"/>
        <v>0</v>
      </c>
      <c r="CF418" s="340" t="str">
        <f t="shared" si="493"/>
        <v>0</v>
      </c>
      <c r="CG418" s="340" t="str">
        <f t="shared" si="493"/>
        <v>0</v>
      </c>
      <c r="CH418" s="340" t="str">
        <f t="shared" si="493"/>
        <v>0</v>
      </c>
      <c r="CI418" s="341" t="str">
        <f t="shared" si="493"/>
        <v>0</v>
      </c>
      <c r="CL418" s="32" t="str">
        <f t="shared" si="483"/>
        <v>9C1B</v>
      </c>
      <c r="CM418" s="285">
        <f t="shared" si="451"/>
        <v>798</v>
      </c>
      <c r="CN418" s="285">
        <f t="shared" si="452"/>
        <v>808</v>
      </c>
      <c r="CO418" s="142">
        <f t="shared" si="453"/>
        <v>53.7</v>
      </c>
      <c r="CP418" s="142">
        <f t="shared" si="454"/>
        <v>12.055555555555557</v>
      </c>
      <c r="CQ418" s="154">
        <f t="shared" si="484"/>
        <v>4</v>
      </c>
      <c r="CS418" s="170">
        <f t="shared" si="455"/>
        <v>9</v>
      </c>
      <c r="CT418" s="23">
        <f t="shared" si="456"/>
        <v>12</v>
      </c>
      <c r="CU418" s="171">
        <f t="shared" si="457"/>
        <v>1</v>
      </c>
      <c r="CV418" s="23">
        <f t="shared" si="458"/>
        <v>11</v>
      </c>
      <c r="CW418" s="172">
        <f t="shared" si="459"/>
        <v>0</v>
      </c>
      <c r="CX418" s="24">
        <f t="shared" si="460"/>
        <v>8</v>
      </c>
      <c r="CY418" s="267">
        <f t="shared" si="461"/>
        <v>1</v>
      </c>
      <c r="CZ418" s="268">
        <f t="shared" si="462"/>
        <v>14</v>
      </c>
      <c r="DA418" s="267">
        <f t="shared" si="463"/>
        <v>0</v>
      </c>
      <c r="DB418" s="268">
        <f t="shared" si="464"/>
        <v>3</v>
      </c>
      <c r="DC418" s="173">
        <f t="shared" si="465"/>
        <v>9</v>
      </c>
      <c r="DD418" s="26">
        <f t="shared" si="466"/>
        <v>13</v>
      </c>
      <c r="DE418" s="173">
        <f t="shared" si="467"/>
        <v>0</v>
      </c>
      <c r="DF418" s="26">
        <f t="shared" si="468"/>
        <v>5</v>
      </c>
      <c r="DG418" s="326">
        <f t="shared" si="469"/>
        <v>8</v>
      </c>
      <c r="DH418" s="327">
        <f t="shared" si="470"/>
        <v>2</v>
      </c>
      <c r="DI418" s="172">
        <f t="shared" si="471"/>
        <v>4</v>
      </c>
      <c r="DJ418" s="24">
        <f t="shared" si="472"/>
        <v>0</v>
      </c>
      <c r="DK418" s="172"/>
      <c r="DL418" s="19">
        <f t="shared" si="473"/>
        <v>156</v>
      </c>
      <c r="DM418" s="19">
        <f t="shared" si="474"/>
        <v>27</v>
      </c>
      <c r="DN418" s="174">
        <f t="shared" si="475"/>
        <v>8</v>
      </c>
      <c r="DO418" s="278">
        <f t="shared" si="476"/>
        <v>30</v>
      </c>
      <c r="DP418" s="278">
        <f t="shared" si="477"/>
        <v>3</v>
      </c>
      <c r="DQ418" s="20">
        <f t="shared" si="478"/>
        <v>157</v>
      </c>
      <c r="DR418" s="20">
        <f t="shared" si="479"/>
        <v>5</v>
      </c>
      <c r="DS418" s="337">
        <f t="shared" si="480"/>
        <v>130</v>
      </c>
      <c r="DT418" s="174">
        <f t="shared" si="481"/>
        <v>64</v>
      </c>
      <c r="DU418" s="172">
        <f t="shared" si="482"/>
        <v>130</v>
      </c>
    </row>
    <row r="419" spans="1:1026">
      <c r="A419" s="408" t="s">
        <v>1092</v>
      </c>
      <c r="B419" s="408" t="s">
        <v>1093</v>
      </c>
      <c r="C419" s="154">
        <f t="shared" si="429"/>
        <v>17</v>
      </c>
      <c r="D419" s="167">
        <f t="shared" si="430"/>
        <v>68</v>
      </c>
      <c r="E419" s="166" t="str">
        <f t="shared" si="431"/>
        <v>9C</v>
      </c>
      <c r="F419" s="367" t="str">
        <f t="shared" si="432"/>
        <v>1B</v>
      </c>
      <c r="G419" s="367" t="str">
        <f t="shared" si="433"/>
        <v>0E</v>
      </c>
      <c r="H419" s="367" t="str">
        <f t="shared" si="434"/>
        <v>1E</v>
      </c>
      <c r="I419" s="367" t="str">
        <f t="shared" si="435"/>
        <v>03</v>
      </c>
      <c r="J419" s="367" t="str">
        <f t="shared" si="436"/>
        <v>9D</v>
      </c>
      <c r="K419" s="367" t="str">
        <f t="shared" si="437"/>
        <v>05</v>
      </c>
      <c r="L419" s="367" t="str">
        <f t="shared" si="438"/>
        <v>88</v>
      </c>
      <c r="M419" s="367" t="str">
        <f t="shared" si="439"/>
        <v>4</v>
      </c>
      <c r="N419" s="367" t="str">
        <f t="shared" si="440"/>
        <v/>
      </c>
      <c r="O419" s="156" t="str">
        <f t="shared" si="441"/>
        <v/>
      </c>
      <c r="P419" s="157" t="str">
        <f t="shared" si="485"/>
        <v>1</v>
      </c>
      <c r="Q419" s="158" t="str">
        <f t="shared" si="485"/>
        <v>0</v>
      </c>
      <c r="R419" s="158" t="str">
        <f t="shared" si="485"/>
        <v>0</v>
      </c>
      <c r="S419" s="159" t="str">
        <f t="shared" si="485"/>
        <v>1</v>
      </c>
      <c r="T419" s="158" t="str">
        <f t="shared" si="485"/>
        <v>1</v>
      </c>
      <c r="U419" s="158" t="str">
        <f t="shared" si="485"/>
        <v>1</v>
      </c>
      <c r="V419" s="158" t="str">
        <f t="shared" si="485"/>
        <v>0</v>
      </c>
      <c r="W419" s="159" t="str">
        <f t="shared" si="485"/>
        <v>0</v>
      </c>
      <c r="X419" s="158" t="str">
        <f t="shared" si="486"/>
        <v>0</v>
      </c>
      <c r="Y419" s="158" t="str">
        <f t="shared" si="486"/>
        <v>0</v>
      </c>
      <c r="Z419" s="158" t="str">
        <f t="shared" si="486"/>
        <v>0</v>
      </c>
      <c r="AA419" s="159" t="str">
        <f t="shared" si="486"/>
        <v>1</v>
      </c>
      <c r="AB419" s="161" t="str">
        <f t="shared" si="486"/>
        <v>1</v>
      </c>
      <c r="AC419" s="161" t="str">
        <f t="shared" si="486"/>
        <v>0</v>
      </c>
      <c r="AD419" s="158" t="str">
        <f t="shared" si="486"/>
        <v>1</v>
      </c>
      <c r="AE419" s="159" t="str">
        <f t="shared" si="486"/>
        <v>1</v>
      </c>
      <c r="AF419" s="367" t="str">
        <f t="shared" si="487"/>
        <v>0</v>
      </c>
      <c r="AG419" s="162" t="str">
        <f t="shared" si="487"/>
        <v>0</v>
      </c>
      <c r="AH419" s="163" t="str">
        <f t="shared" si="487"/>
        <v>0</v>
      </c>
      <c r="AI419" s="165" t="str">
        <f t="shared" si="487"/>
        <v>0</v>
      </c>
      <c r="AJ419" s="164" t="str">
        <f t="shared" si="487"/>
        <v>1</v>
      </c>
      <c r="AK419" s="164" t="str">
        <f t="shared" si="487"/>
        <v>1</v>
      </c>
      <c r="AL419" s="289" t="str">
        <f t="shared" si="487"/>
        <v>1</v>
      </c>
      <c r="AM419" s="165" t="str">
        <f t="shared" si="487"/>
        <v>0</v>
      </c>
      <c r="AN419" s="230" t="str">
        <f t="shared" si="488"/>
        <v>0</v>
      </c>
      <c r="AO419" s="230" t="str">
        <f t="shared" si="488"/>
        <v>0</v>
      </c>
      <c r="AP419" s="230" t="str">
        <f t="shared" si="488"/>
        <v>0</v>
      </c>
      <c r="AQ419" s="231" t="str">
        <f t="shared" si="488"/>
        <v>1</v>
      </c>
      <c r="AR419" s="230" t="str">
        <f t="shared" si="488"/>
        <v>1</v>
      </c>
      <c r="AS419" s="230" t="str">
        <f t="shared" si="488"/>
        <v>1</v>
      </c>
      <c r="AT419" s="230" t="str">
        <f t="shared" si="488"/>
        <v>1</v>
      </c>
      <c r="AU419" s="231" t="str">
        <f t="shared" si="488"/>
        <v>0</v>
      </c>
      <c r="AV419" s="230" t="str">
        <f t="shared" si="489"/>
        <v>0</v>
      </c>
      <c r="AW419" s="232" t="str">
        <f t="shared" si="489"/>
        <v>0</v>
      </c>
      <c r="AX419" s="232" t="str">
        <f t="shared" si="489"/>
        <v>0</v>
      </c>
      <c r="AY419" s="233" t="str">
        <f t="shared" si="489"/>
        <v>0</v>
      </c>
      <c r="AZ419" s="232" t="str">
        <f t="shared" si="489"/>
        <v>0</v>
      </c>
      <c r="BA419" s="232" t="str">
        <f t="shared" si="489"/>
        <v>0</v>
      </c>
      <c r="BB419" s="232" t="str">
        <f t="shared" si="489"/>
        <v>1</v>
      </c>
      <c r="BC419" s="233" t="str">
        <f t="shared" si="489"/>
        <v>1</v>
      </c>
      <c r="BD419" s="168" t="str">
        <f t="shared" si="490"/>
        <v>1</v>
      </c>
      <c r="BE419" s="168" t="str">
        <f t="shared" si="490"/>
        <v>0</v>
      </c>
      <c r="BF419" s="168" t="str">
        <f t="shared" si="490"/>
        <v>0</v>
      </c>
      <c r="BG419" s="169" t="str">
        <f t="shared" si="490"/>
        <v>1</v>
      </c>
      <c r="BH419" s="168" t="str">
        <f t="shared" si="490"/>
        <v>1</v>
      </c>
      <c r="BI419" s="168" t="str">
        <f t="shared" si="490"/>
        <v>1</v>
      </c>
      <c r="BJ419" s="168" t="str">
        <f t="shared" si="490"/>
        <v>0</v>
      </c>
      <c r="BK419" s="169" t="str">
        <f t="shared" si="490"/>
        <v>1</v>
      </c>
      <c r="BL419" s="168" t="str">
        <f t="shared" si="491"/>
        <v>0</v>
      </c>
      <c r="BM419" s="168" t="str">
        <f t="shared" si="491"/>
        <v>0</v>
      </c>
      <c r="BN419" s="168" t="str">
        <f t="shared" si="491"/>
        <v>0</v>
      </c>
      <c r="BO419" s="169" t="str">
        <f t="shared" si="491"/>
        <v>0</v>
      </c>
      <c r="BP419" s="168" t="str">
        <f t="shared" si="491"/>
        <v>0</v>
      </c>
      <c r="BQ419" s="168" t="str">
        <f t="shared" si="491"/>
        <v>1</v>
      </c>
      <c r="BR419" s="168" t="str">
        <f t="shared" si="491"/>
        <v>0</v>
      </c>
      <c r="BS419" s="169" t="str">
        <f t="shared" si="491"/>
        <v>1</v>
      </c>
      <c r="BT419" s="302" t="str">
        <f t="shared" si="492"/>
        <v>1</v>
      </c>
      <c r="BU419" s="302" t="str">
        <f t="shared" si="492"/>
        <v>0</v>
      </c>
      <c r="BV419" s="302" t="str">
        <f t="shared" si="492"/>
        <v>0</v>
      </c>
      <c r="BW419" s="303" t="str">
        <f t="shared" si="492"/>
        <v>0</v>
      </c>
      <c r="BX419" s="302" t="str">
        <f t="shared" si="492"/>
        <v>1</v>
      </c>
      <c r="BY419" s="302" t="str">
        <f t="shared" si="492"/>
        <v>0</v>
      </c>
      <c r="BZ419" s="302" t="str">
        <f t="shared" si="492"/>
        <v>0</v>
      </c>
      <c r="CA419" s="303" t="str">
        <f t="shared" si="492"/>
        <v>0</v>
      </c>
      <c r="CB419" s="164" t="str">
        <f t="shared" si="493"/>
        <v>0</v>
      </c>
      <c r="CC419" s="289" t="str">
        <f t="shared" si="493"/>
        <v>1</v>
      </c>
      <c r="CD419" s="340" t="str">
        <f t="shared" si="493"/>
        <v>0</v>
      </c>
      <c r="CE419" s="341" t="str">
        <f t="shared" si="493"/>
        <v>0</v>
      </c>
      <c r="CF419" s="340" t="str">
        <f t="shared" si="493"/>
        <v>0</v>
      </c>
      <c r="CG419" s="340" t="str">
        <f t="shared" si="493"/>
        <v>0</v>
      </c>
      <c r="CH419" s="340" t="str">
        <f t="shared" si="493"/>
        <v>0</v>
      </c>
      <c r="CI419" s="341" t="str">
        <f t="shared" si="493"/>
        <v>0</v>
      </c>
      <c r="CL419" s="32" t="str">
        <f t="shared" si="483"/>
        <v>9C1B</v>
      </c>
      <c r="CM419" s="285">
        <f t="shared" si="451"/>
        <v>798</v>
      </c>
      <c r="CN419" s="285">
        <f t="shared" si="452"/>
        <v>808</v>
      </c>
      <c r="CO419" s="142">
        <f t="shared" si="453"/>
        <v>53.7</v>
      </c>
      <c r="CP419" s="142">
        <f t="shared" si="454"/>
        <v>12.055555555555557</v>
      </c>
      <c r="CQ419" s="154">
        <f t="shared" si="484"/>
        <v>7</v>
      </c>
      <c r="CS419" s="170">
        <f t="shared" si="455"/>
        <v>9</v>
      </c>
      <c r="CT419" s="23">
        <f t="shared" si="456"/>
        <v>12</v>
      </c>
      <c r="CU419" s="171">
        <f t="shared" si="457"/>
        <v>1</v>
      </c>
      <c r="CV419" s="23">
        <f t="shared" si="458"/>
        <v>11</v>
      </c>
      <c r="CW419" s="172">
        <f t="shared" si="459"/>
        <v>0</v>
      </c>
      <c r="CX419" s="24">
        <f t="shared" si="460"/>
        <v>14</v>
      </c>
      <c r="CY419" s="267">
        <f t="shared" si="461"/>
        <v>1</v>
      </c>
      <c r="CZ419" s="268">
        <f t="shared" si="462"/>
        <v>14</v>
      </c>
      <c r="DA419" s="267">
        <f t="shared" si="463"/>
        <v>0</v>
      </c>
      <c r="DB419" s="268">
        <f t="shared" si="464"/>
        <v>3</v>
      </c>
      <c r="DC419" s="173">
        <f t="shared" si="465"/>
        <v>9</v>
      </c>
      <c r="DD419" s="26">
        <f t="shared" si="466"/>
        <v>13</v>
      </c>
      <c r="DE419" s="173">
        <f t="shared" si="467"/>
        <v>0</v>
      </c>
      <c r="DF419" s="26">
        <f t="shared" si="468"/>
        <v>5</v>
      </c>
      <c r="DG419" s="326">
        <f t="shared" si="469"/>
        <v>8</v>
      </c>
      <c r="DH419" s="327">
        <f t="shared" si="470"/>
        <v>8</v>
      </c>
      <c r="DI419" s="172">
        <f t="shared" si="471"/>
        <v>4</v>
      </c>
      <c r="DJ419" s="24">
        <f t="shared" si="472"/>
        <v>0</v>
      </c>
      <c r="DK419" s="172"/>
      <c r="DL419" s="19">
        <f t="shared" si="473"/>
        <v>156</v>
      </c>
      <c r="DM419" s="19">
        <f t="shared" si="474"/>
        <v>27</v>
      </c>
      <c r="DN419" s="174">
        <f t="shared" si="475"/>
        <v>14</v>
      </c>
      <c r="DO419" s="278">
        <f t="shared" si="476"/>
        <v>30</v>
      </c>
      <c r="DP419" s="278">
        <f t="shared" si="477"/>
        <v>3</v>
      </c>
      <c r="DQ419" s="20">
        <f t="shared" si="478"/>
        <v>157</v>
      </c>
      <c r="DR419" s="20">
        <f t="shared" si="479"/>
        <v>5</v>
      </c>
      <c r="DS419" s="337">
        <f t="shared" si="480"/>
        <v>136</v>
      </c>
      <c r="DT419" s="174">
        <f t="shared" si="481"/>
        <v>64</v>
      </c>
      <c r="DU419" s="172">
        <f t="shared" si="482"/>
        <v>136</v>
      </c>
    </row>
    <row r="420" spans="1:1026">
      <c r="A420" s="408" t="s">
        <v>1094</v>
      </c>
      <c r="B420" s="408" t="s">
        <v>1095</v>
      </c>
      <c r="C420" s="154">
        <f t="shared" si="429"/>
        <v>17</v>
      </c>
      <c r="D420" s="167">
        <f t="shared" si="430"/>
        <v>68</v>
      </c>
      <c r="E420" s="166" t="str">
        <f t="shared" si="431"/>
        <v>9C</v>
      </c>
      <c r="F420" s="367" t="str">
        <f t="shared" si="432"/>
        <v>1B</v>
      </c>
      <c r="G420" s="367" t="str">
        <f t="shared" si="433"/>
        <v>00</v>
      </c>
      <c r="H420" s="367" t="str">
        <f t="shared" si="434"/>
        <v>1E</v>
      </c>
      <c r="I420" s="367" t="str">
        <f t="shared" si="435"/>
        <v>03</v>
      </c>
      <c r="J420" s="367" t="str">
        <f t="shared" si="436"/>
        <v>9C</v>
      </c>
      <c r="K420" s="367" t="str">
        <f t="shared" si="437"/>
        <v>05</v>
      </c>
      <c r="L420" s="367" t="str">
        <f t="shared" si="438"/>
        <v>79</v>
      </c>
      <c r="M420" s="367" t="str">
        <f t="shared" si="439"/>
        <v>4</v>
      </c>
      <c r="N420" s="367" t="str">
        <f t="shared" si="440"/>
        <v/>
      </c>
      <c r="O420" s="156" t="str">
        <f t="shared" si="441"/>
        <v/>
      </c>
      <c r="P420" s="157" t="str">
        <f t="shared" si="485"/>
        <v>1</v>
      </c>
      <c r="Q420" s="158" t="str">
        <f t="shared" si="485"/>
        <v>0</v>
      </c>
      <c r="R420" s="158" t="str">
        <f t="shared" si="485"/>
        <v>0</v>
      </c>
      <c r="S420" s="159" t="str">
        <f t="shared" si="485"/>
        <v>1</v>
      </c>
      <c r="T420" s="158" t="str">
        <f t="shared" si="485"/>
        <v>1</v>
      </c>
      <c r="U420" s="158" t="str">
        <f t="shared" si="485"/>
        <v>1</v>
      </c>
      <c r="V420" s="158" t="str">
        <f t="shared" si="485"/>
        <v>0</v>
      </c>
      <c r="W420" s="159" t="str">
        <f t="shared" si="485"/>
        <v>0</v>
      </c>
      <c r="X420" s="158" t="str">
        <f t="shared" si="486"/>
        <v>0</v>
      </c>
      <c r="Y420" s="158" t="str">
        <f t="shared" si="486"/>
        <v>0</v>
      </c>
      <c r="Z420" s="158" t="str">
        <f t="shared" si="486"/>
        <v>0</v>
      </c>
      <c r="AA420" s="159" t="str">
        <f t="shared" si="486"/>
        <v>1</v>
      </c>
      <c r="AB420" s="161" t="str">
        <f t="shared" si="486"/>
        <v>1</v>
      </c>
      <c r="AC420" s="161" t="str">
        <f t="shared" si="486"/>
        <v>0</v>
      </c>
      <c r="AD420" s="158" t="str">
        <f t="shared" si="486"/>
        <v>1</v>
      </c>
      <c r="AE420" s="159" t="str">
        <f t="shared" si="486"/>
        <v>1</v>
      </c>
      <c r="AF420" s="367" t="str">
        <f t="shared" si="487"/>
        <v>0</v>
      </c>
      <c r="AG420" s="162" t="str">
        <f t="shared" si="487"/>
        <v>0</v>
      </c>
      <c r="AH420" s="163" t="str">
        <f t="shared" si="487"/>
        <v>0</v>
      </c>
      <c r="AI420" s="165" t="str">
        <f t="shared" si="487"/>
        <v>0</v>
      </c>
      <c r="AJ420" s="164" t="str">
        <f t="shared" si="487"/>
        <v>0</v>
      </c>
      <c r="AK420" s="164" t="str">
        <f t="shared" si="487"/>
        <v>0</v>
      </c>
      <c r="AL420" s="289" t="str">
        <f t="shared" si="487"/>
        <v>0</v>
      </c>
      <c r="AM420" s="165" t="str">
        <f t="shared" si="487"/>
        <v>0</v>
      </c>
      <c r="AN420" s="230" t="str">
        <f t="shared" si="488"/>
        <v>0</v>
      </c>
      <c r="AO420" s="230" t="str">
        <f t="shared" si="488"/>
        <v>0</v>
      </c>
      <c r="AP420" s="230" t="str">
        <f t="shared" si="488"/>
        <v>0</v>
      </c>
      <c r="AQ420" s="231" t="str">
        <f t="shared" si="488"/>
        <v>1</v>
      </c>
      <c r="AR420" s="230" t="str">
        <f t="shared" si="488"/>
        <v>1</v>
      </c>
      <c r="AS420" s="230" t="str">
        <f t="shared" si="488"/>
        <v>1</v>
      </c>
      <c r="AT420" s="230" t="str">
        <f t="shared" si="488"/>
        <v>1</v>
      </c>
      <c r="AU420" s="231" t="str">
        <f t="shared" si="488"/>
        <v>0</v>
      </c>
      <c r="AV420" s="230" t="str">
        <f t="shared" si="489"/>
        <v>0</v>
      </c>
      <c r="AW420" s="232" t="str">
        <f t="shared" si="489"/>
        <v>0</v>
      </c>
      <c r="AX420" s="232" t="str">
        <f t="shared" si="489"/>
        <v>0</v>
      </c>
      <c r="AY420" s="233" t="str">
        <f t="shared" si="489"/>
        <v>0</v>
      </c>
      <c r="AZ420" s="232" t="str">
        <f t="shared" si="489"/>
        <v>0</v>
      </c>
      <c r="BA420" s="232" t="str">
        <f t="shared" si="489"/>
        <v>0</v>
      </c>
      <c r="BB420" s="232" t="str">
        <f t="shared" si="489"/>
        <v>1</v>
      </c>
      <c r="BC420" s="233" t="str">
        <f t="shared" si="489"/>
        <v>1</v>
      </c>
      <c r="BD420" s="168" t="str">
        <f t="shared" si="490"/>
        <v>1</v>
      </c>
      <c r="BE420" s="168" t="str">
        <f t="shared" si="490"/>
        <v>0</v>
      </c>
      <c r="BF420" s="168" t="str">
        <f t="shared" si="490"/>
        <v>0</v>
      </c>
      <c r="BG420" s="169" t="str">
        <f t="shared" si="490"/>
        <v>1</v>
      </c>
      <c r="BH420" s="168" t="str">
        <f t="shared" si="490"/>
        <v>1</v>
      </c>
      <c r="BI420" s="168" t="str">
        <f t="shared" si="490"/>
        <v>1</v>
      </c>
      <c r="BJ420" s="168" t="str">
        <f t="shared" si="490"/>
        <v>0</v>
      </c>
      <c r="BK420" s="169" t="str">
        <f t="shared" si="490"/>
        <v>0</v>
      </c>
      <c r="BL420" s="168" t="str">
        <f t="shared" si="491"/>
        <v>0</v>
      </c>
      <c r="BM420" s="168" t="str">
        <f t="shared" si="491"/>
        <v>0</v>
      </c>
      <c r="BN420" s="168" t="str">
        <f t="shared" si="491"/>
        <v>0</v>
      </c>
      <c r="BO420" s="169" t="str">
        <f t="shared" si="491"/>
        <v>0</v>
      </c>
      <c r="BP420" s="168" t="str">
        <f t="shared" si="491"/>
        <v>0</v>
      </c>
      <c r="BQ420" s="168" t="str">
        <f t="shared" si="491"/>
        <v>1</v>
      </c>
      <c r="BR420" s="168" t="str">
        <f t="shared" si="491"/>
        <v>0</v>
      </c>
      <c r="BS420" s="169" t="str">
        <f t="shared" si="491"/>
        <v>1</v>
      </c>
      <c r="BT420" s="302" t="str">
        <f t="shared" si="492"/>
        <v>0</v>
      </c>
      <c r="BU420" s="302" t="str">
        <f t="shared" si="492"/>
        <v>1</v>
      </c>
      <c r="BV420" s="302" t="str">
        <f t="shared" si="492"/>
        <v>1</v>
      </c>
      <c r="BW420" s="303" t="str">
        <f t="shared" si="492"/>
        <v>1</v>
      </c>
      <c r="BX420" s="302" t="str">
        <f t="shared" si="492"/>
        <v>1</v>
      </c>
      <c r="BY420" s="302" t="str">
        <f t="shared" si="492"/>
        <v>0</v>
      </c>
      <c r="BZ420" s="302" t="str">
        <f t="shared" si="492"/>
        <v>0</v>
      </c>
      <c r="CA420" s="303" t="str">
        <f t="shared" si="492"/>
        <v>1</v>
      </c>
      <c r="CB420" s="164" t="str">
        <f t="shared" si="493"/>
        <v>0</v>
      </c>
      <c r="CC420" s="289" t="str">
        <f t="shared" si="493"/>
        <v>1</v>
      </c>
      <c r="CD420" s="340" t="str">
        <f t="shared" si="493"/>
        <v>0</v>
      </c>
      <c r="CE420" s="341" t="str">
        <f t="shared" si="493"/>
        <v>0</v>
      </c>
      <c r="CF420" s="340" t="str">
        <f t="shared" si="493"/>
        <v>0</v>
      </c>
      <c r="CG420" s="340" t="str">
        <f t="shared" si="493"/>
        <v>0</v>
      </c>
      <c r="CH420" s="340" t="str">
        <f t="shared" si="493"/>
        <v>0</v>
      </c>
      <c r="CI420" s="341" t="str">
        <f t="shared" si="493"/>
        <v>0</v>
      </c>
      <c r="CL420" s="32" t="str">
        <f t="shared" si="483"/>
        <v>9C1B</v>
      </c>
      <c r="CM420" s="285">
        <f t="shared" si="451"/>
        <v>798</v>
      </c>
      <c r="CN420" s="285">
        <f t="shared" si="452"/>
        <v>808</v>
      </c>
      <c r="CO420" s="142">
        <f t="shared" si="453"/>
        <v>53.6</v>
      </c>
      <c r="CP420" s="142">
        <f t="shared" si="454"/>
        <v>12</v>
      </c>
      <c r="CQ420" s="154">
        <f t="shared" si="484"/>
        <v>0</v>
      </c>
      <c r="CS420" s="170">
        <f t="shared" si="455"/>
        <v>9</v>
      </c>
      <c r="CT420" s="23">
        <f t="shared" si="456"/>
        <v>12</v>
      </c>
      <c r="CU420" s="171">
        <f t="shared" si="457"/>
        <v>1</v>
      </c>
      <c r="CV420" s="23">
        <f t="shared" si="458"/>
        <v>11</v>
      </c>
      <c r="CW420" s="172">
        <f t="shared" si="459"/>
        <v>0</v>
      </c>
      <c r="CX420" s="24">
        <f t="shared" si="460"/>
        <v>0</v>
      </c>
      <c r="CY420" s="267">
        <f t="shared" si="461"/>
        <v>1</v>
      </c>
      <c r="CZ420" s="268">
        <f t="shared" si="462"/>
        <v>14</v>
      </c>
      <c r="DA420" s="267">
        <f t="shared" si="463"/>
        <v>0</v>
      </c>
      <c r="DB420" s="268">
        <f t="shared" si="464"/>
        <v>3</v>
      </c>
      <c r="DC420" s="173">
        <f t="shared" si="465"/>
        <v>9</v>
      </c>
      <c r="DD420" s="26">
        <f t="shared" si="466"/>
        <v>12</v>
      </c>
      <c r="DE420" s="173">
        <f t="shared" si="467"/>
        <v>0</v>
      </c>
      <c r="DF420" s="26">
        <f t="shared" si="468"/>
        <v>5</v>
      </c>
      <c r="DG420" s="326">
        <f t="shared" si="469"/>
        <v>7</v>
      </c>
      <c r="DH420" s="327">
        <f t="shared" si="470"/>
        <v>9</v>
      </c>
      <c r="DI420" s="172">
        <f t="shared" si="471"/>
        <v>4</v>
      </c>
      <c r="DJ420" s="24">
        <f t="shared" si="472"/>
        <v>0</v>
      </c>
      <c r="DK420" s="172"/>
      <c r="DL420" s="19">
        <f t="shared" si="473"/>
        <v>156</v>
      </c>
      <c r="DM420" s="19">
        <f t="shared" si="474"/>
        <v>27</v>
      </c>
      <c r="DN420" s="174">
        <f t="shared" si="475"/>
        <v>0</v>
      </c>
      <c r="DO420" s="278">
        <f t="shared" si="476"/>
        <v>30</v>
      </c>
      <c r="DP420" s="278">
        <f t="shared" si="477"/>
        <v>3</v>
      </c>
      <c r="DQ420" s="20">
        <f t="shared" si="478"/>
        <v>156</v>
      </c>
      <c r="DR420" s="20">
        <f t="shared" si="479"/>
        <v>5</v>
      </c>
      <c r="DS420" s="337">
        <f t="shared" si="480"/>
        <v>121</v>
      </c>
      <c r="DT420" s="174">
        <f t="shared" si="481"/>
        <v>64</v>
      </c>
      <c r="DU420" s="172">
        <f t="shared" si="482"/>
        <v>121</v>
      </c>
    </row>
    <row r="421" spans="1:1026">
      <c r="A421" s="408" t="s">
        <v>1096</v>
      </c>
      <c r="B421" s="408" t="s">
        <v>1097</v>
      </c>
      <c r="C421" s="154">
        <f t="shared" si="429"/>
        <v>17</v>
      </c>
      <c r="D421" s="167">
        <f t="shared" si="430"/>
        <v>68</v>
      </c>
      <c r="E421" s="166" t="str">
        <f t="shared" si="431"/>
        <v>9C</v>
      </c>
      <c r="F421" s="367" t="str">
        <f t="shared" si="432"/>
        <v>1B</v>
      </c>
      <c r="G421" s="367" t="str">
        <f t="shared" si="433"/>
        <v>04</v>
      </c>
      <c r="H421" s="367" t="str">
        <f t="shared" si="434"/>
        <v>1E</v>
      </c>
      <c r="I421" s="367" t="str">
        <f t="shared" si="435"/>
        <v>03</v>
      </c>
      <c r="J421" s="367" t="str">
        <f t="shared" si="436"/>
        <v>9C</v>
      </c>
      <c r="K421" s="367" t="str">
        <f t="shared" si="437"/>
        <v>05</v>
      </c>
      <c r="L421" s="367" t="str">
        <f t="shared" si="438"/>
        <v>7D</v>
      </c>
      <c r="M421" s="367" t="str">
        <f t="shared" si="439"/>
        <v>4</v>
      </c>
      <c r="N421" s="367" t="str">
        <f t="shared" si="440"/>
        <v/>
      </c>
      <c r="O421" s="156" t="str">
        <f t="shared" si="441"/>
        <v/>
      </c>
      <c r="P421" s="157" t="str">
        <f t="shared" si="485"/>
        <v>1</v>
      </c>
      <c r="Q421" s="158" t="str">
        <f t="shared" si="485"/>
        <v>0</v>
      </c>
      <c r="R421" s="158" t="str">
        <f t="shared" si="485"/>
        <v>0</v>
      </c>
      <c r="S421" s="159" t="str">
        <f t="shared" si="485"/>
        <v>1</v>
      </c>
      <c r="T421" s="158" t="str">
        <f t="shared" si="485"/>
        <v>1</v>
      </c>
      <c r="U421" s="158" t="str">
        <f t="shared" si="485"/>
        <v>1</v>
      </c>
      <c r="V421" s="158" t="str">
        <f t="shared" si="485"/>
        <v>0</v>
      </c>
      <c r="W421" s="159" t="str">
        <f t="shared" si="485"/>
        <v>0</v>
      </c>
      <c r="X421" s="158" t="str">
        <f t="shared" si="486"/>
        <v>0</v>
      </c>
      <c r="Y421" s="158" t="str">
        <f t="shared" si="486"/>
        <v>0</v>
      </c>
      <c r="Z421" s="158" t="str">
        <f t="shared" si="486"/>
        <v>0</v>
      </c>
      <c r="AA421" s="159" t="str">
        <f t="shared" si="486"/>
        <v>1</v>
      </c>
      <c r="AB421" s="161" t="str">
        <f t="shared" si="486"/>
        <v>1</v>
      </c>
      <c r="AC421" s="161" t="str">
        <f t="shared" si="486"/>
        <v>0</v>
      </c>
      <c r="AD421" s="158" t="str">
        <f t="shared" si="486"/>
        <v>1</v>
      </c>
      <c r="AE421" s="159" t="str">
        <f t="shared" si="486"/>
        <v>1</v>
      </c>
      <c r="AF421" s="367" t="str">
        <f t="shared" si="487"/>
        <v>0</v>
      </c>
      <c r="AG421" s="162" t="str">
        <f t="shared" si="487"/>
        <v>0</v>
      </c>
      <c r="AH421" s="163" t="str">
        <f t="shared" si="487"/>
        <v>0</v>
      </c>
      <c r="AI421" s="165" t="str">
        <f t="shared" si="487"/>
        <v>0</v>
      </c>
      <c r="AJ421" s="164" t="str">
        <f t="shared" si="487"/>
        <v>0</v>
      </c>
      <c r="AK421" s="164" t="str">
        <f t="shared" si="487"/>
        <v>1</v>
      </c>
      <c r="AL421" s="289" t="str">
        <f t="shared" si="487"/>
        <v>0</v>
      </c>
      <c r="AM421" s="165" t="str">
        <f t="shared" si="487"/>
        <v>0</v>
      </c>
      <c r="AN421" s="230" t="str">
        <f t="shared" si="488"/>
        <v>0</v>
      </c>
      <c r="AO421" s="230" t="str">
        <f t="shared" si="488"/>
        <v>0</v>
      </c>
      <c r="AP421" s="230" t="str">
        <f t="shared" si="488"/>
        <v>0</v>
      </c>
      <c r="AQ421" s="231" t="str">
        <f t="shared" si="488"/>
        <v>1</v>
      </c>
      <c r="AR421" s="230" t="str">
        <f t="shared" si="488"/>
        <v>1</v>
      </c>
      <c r="AS421" s="230" t="str">
        <f t="shared" si="488"/>
        <v>1</v>
      </c>
      <c r="AT421" s="230" t="str">
        <f t="shared" si="488"/>
        <v>1</v>
      </c>
      <c r="AU421" s="231" t="str">
        <f t="shared" si="488"/>
        <v>0</v>
      </c>
      <c r="AV421" s="230" t="str">
        <f t="shared" si="489"/>
        <v>0</v>
      </c>
      <c r="AW421" s="232" t="str">
        <f t="shared" si="489"/>
        <v>0</v>
      </c>
      <c r="AX421" s="232" t="str">
        <f t="shared" si="489"/>
        <v>0</v>
      </c>
      <c r="AY421" s="233" t="str">
        <f t="shared" si="489"/>
        <v>0</v>
      </c>
      <c r="AZ421" s="232" t="str">
        <f t="shared" si="489"/>
        <v>0</v>
      </c>
      <c r="BA421" s="232" t="str">
        <f t="shared" si="489"/>
        <v>0</v>
      </c>
      <c r="BB421" s="232" t="str">
        <f t="shared" si="489"/>
        <v>1</v>
      </c>
      <c r="BC421" s="233" t="str">
        <f t="shared" si="489"/>
        <v>1</v>
      </c>
      <c r="BD421" s="168" t="str">
        <f t="shared" si="490"/>
        <v>1</v>
      </c>
      <c r="BE421" s="168" t="str">
        <f t="shared" si="490"/>
        <v>0</v>
      </c>
      <c r="BF421" s="168" t="str">
        <f t="shared" si="490"/>
        <v>0</v>
      </c>
      <c r="BG421" s="169" t="str">
        <f t="shared" si="490"/>
        <v>1</v>
      </c>
      <c r="BH421" s="168" t="str">
        <f t="shared" si="490"/>
        <v>1</v>
      </c>
      <c r="BI421" s="168" t="str">
        <f t="shared" si="490"/>
        <v>1</v>
      </c>
      <c r="BJ421" s="168" t="str">
        <f t="shared" si="490"/>
        <v>0</v>
      </c>
      <c r="BK421" s="169" t="str">
        <f t="shared" si="490"/>
        <v>0</v>
      </c>
      <c r="BL421" s="168" t="str">
        <f t="shared" si="491"/>
        <v>0</v>
      </c>
      <c r="BM421" s="168" t="str">
        <f t="shared" si="491"/>
        <v>0</v>
      </c>
      <c r="BN421" s="168" t="str">
        <f t="shared" si="491"/>
        <v>0</v>
      </c>
      <c r="BO421" s="169" t="str">
        <f t="shared" si="491"/>
        <v>0</v>
      </c>
      <c r="BP421" s="168" t="str">
        <f t="shared" si="491"/>
        <v>0</v>
      </c>
      <c r="BQ421" s="168" t="str">
        <f t="shared" si="491"/>
        <v>1</v>
      </c>
      <c r="BR421" s="168" t="str">
        <f t="shared" si="491"/>
        <v>0</v>
      </c>
      <c r="BS421" s="169" t="str">
        <f t="shared" si="491"/>
        <v>1</v>
      </c>
      <c r="BT421" s="302" t="str">
        <f t="shared" si="492"/>
        <v>0</v>
      </c>
      <c r="BU421" s="302" t="str">
        <f t="shared" si="492"/>
        <v>1</v>
      </c>
      <c r="BV421" s="302" t="str">
        <f t="shared" si="492"/>
        <v>1</v>
      </c>
      <c r="BW421" s="303" t="str">
        <f t="shared" si="492"/>
        <v>1</v>
      </c>
      <c r="BX421" s="302" t="str">
        <f t="shared" si="492"/>
        <v>1</v>
      </c>
      <c r="BY421" s="302" t="str">
        <f t="shared" si="492"/>
        <v>1</v>
      </c>
      <c r="BZ421" s="302" t="str">
        <f t="shared" si="492"/>
        <v>0</v>
      </c>
      <c r="CA421" s="303" t="str">
        <f t="shared" si="492"/>
        <v>1</v>
      </c>
      <c r="CB421" s="164" t="str">
        <f t="shared" si="493"/>
        <v>0</v>
      </c>
      <c r="CC421" s="289" t="str">
        <f t="shared" si="493"/>
        <v>1</v>
      </c>
      <c r="CD421" s="340" t="str">
        <f t="shared" si="493"/>
        <v>0</v>
      </c>
      <c r="CE421" s="341" t="str">
        <f t="shared" si="493"/>
        <v>0</v>
      </c>
      <c r="CF421" s="340" t="str">
        <f t="shared" si="493"/>
        <v>0</v>
      </c>
      <c r="CG421" s="340" t="str">
        <f t="shared" si="493"/>
        <v>0</v>
      </c>
      <c r="CH421" s="340" t="str">
        <f t="shared" si="493"/>
        <v>0</v>
      </c>
      <c r="CI421" s="341" t="str">
        <f t="shared" si="493"/>
        <v>0</v>
      </c>
      <c r="CL421" s="32" t="str">
        <f t="shared" si="483"/>
        <v>9C1B</v>
      </c>
      <c r="CM421" s="285">
        <f t="shared" si="451"/>
        <v>798</v>
      </c>
      <c r="CN421" s="285">
        <f t="shared" si="452"/>
        <v>808</v>
      </c>
      <c r="CO421" s="142">
        <f t="shared" si="453"/>
        <v>53.6</v>
      </c>
      <c r="CP421" s="142">
        <f t="shared" si="454"/>
        <v>12</v>
      </c>
      <c r="CQ421" s="154">
        <f t="shared" si="484"/>
        <v>2</v>
      </c>
      <c r="CS421" s="170">
        <f t="shared" si="455"/>
        <v>9</v>
      </c>
      <c r="CT421" s="23">
        <f t="shared" si="456"/>
        <v>12</v>
      </c>
      <c r="CU421" s="171">
        <f t="shared" si="457"/>
        <v>1</v>
      </c>
      <c r="CV421" s="23">
        <f t="shared" si="458"/>
        <v>11</v>
      </c>
      <c r="CW421" s="172">
        <f t="shared" si="459"/>
        <v>0</v>
      </c>
      <c r="CX421" s="24">
        <f t="shared" si="460"/>
        <v>4</v>
      </c>
      <c r="CY421" s="267">
        <f t="shared" si="461"/>
        <v>1</v>
      </c>
      <c r="CZ421" s="268">
        <f t="shared" si="462"/>
        <v>14</v>
      </c>
      <c r="DA421" s="267">
        <f t="shared" si="463"/>
        <v>0</v>
      </c>
      <c r="DB421" s="268">
        <f t="shared" si="464"/>
        <v>3</v>
      </c>
      <c r="DC421" s="173">
        <f t="shared" si="465"/>
        <v>9</v>
      </c>
      <c r="DD421" s="26">
        <f t="shared" si="466"/>
        <v>12</v>
      </c>
      <c r="DE421" s="173">
        <f t="shared" si="467"/>
        <v>0</v>
      </c>
      <c r="DF421" s="26">
        <f t="shared" si="468"/>
        <v>5</v>
      </c>
      <c r="DG421" s="326">
        <f t="shared" si="469"/>
        <v>7</v>
      </c>
      <c r="DH421" s="327">
        <f t="shared" si="470"/>
        <v>13</v>
      </c>
      <c r="DI421" s="172">
        <f t="shared" si="471"/>
        <v>4</v>
      </c>
      <c r="DJ421" s="24">
        <f t="shared" si="472"/>
        <v>0</v>
      </c>
      <c r="DK421" s="172"/>
      <c r="DL421" s="19">
        <f t="shared" si="473"/>
        <v>156</v>
      </c>
      <c r="DM421" s="19">
        <f t="shared" si="474"/>
        <v>27</v>
      </c>
      <c r="DN421" s="174">
        <f t="shared" si="475"/>
        <v>4</v>
      </c>
      <c r="DO421" s="278">
        <f t="shared" si="476"/>
        <v>30</v>
      </c>
      <c r="DP421" s="278">
        <f t="shared" si="477"/>
        <v>3</v>
      </c>
      <c r="DQ421" s="20">
        <f t="shared" si="478"/>
        <v>156</v>
      </c>
      <c r="DR421" s="20">
        <f t="shared" si="479"/>
        <v>5</v>
      </c>
      <c r="DS421" s="337">
        <f t="shared" si="480"/>
        <v>125</v>
      </c>
      <c r="DT421" s="174">
        <f t="shared" si="481"/>
        <v>64</v>
      </c>
      <c r="DU421" s="172">
        <f t="shared" si="482"/>
        <v>125</v>
      </c>
    </row>
    <row r="422" spans="1:1026">
      <c r="A422" s="408" t="s">
        <v>1098</v>
      </c>
      <c r="B422" s="408" t="s">
        <v>1099</v>
      </c>
      <c r="C422" s="154">
        <f t="shared" si="429"/>
        <v>17</v>
      </c>
      <c r="D422" s="167">
        <f t="shared" si="430"/>
        <v>68</v>
      </c>
      <c r="E422" s="166" t="str">
        <f t="shared" si="431"/>
        <v>9C</v>
      </c>
      <c r="F422" s="367" t="str">
        <f t="shared" si="432"/>
        <v>1B</v>
      </c>
      <c r="G422" s="367" t="str">
        <f t="shared" si="433"/>
        <v>0E</v>
      </c>
      <c r="H422" s="367" t="str">
        <f t="shared" si="434"/>
        <v>1E</v>
      </c>
      <c r="I422" s="367" t="str">
        <f t="shared" si="435"/>
        <v>03</v>
      </c>
      <c r="J422" s="367" t="str">
        <f t="shared" si="436"/>
        <v>9B</v>
      </c>
      <c r="K422" s="367" t="str">
        <f t="shared" si="437"/>
        <v>05</v>
      </c>
      <c r="L422" s="367" t="str">
        <f t="shared" si="438"/>
        <v>86</v>
      </c>
      <c r="M422" s="367" t="str">
        <f t="shared" si="439"/>
        <v>0</v>
      </c>
      <c r="N422" s="367" t="str">
        <f t="shared" si="440"/>
        <v/>
      </c>
      <c r="O422" s="156" t="str">
        <f t="shared" si="441"/>
        <v/>
      </c>
      <c r="P422" s="157" t="str">
        <f t="shared" si="485"/>
        <v>1</v>
      </c>
      <c r="Q422" s="158" t="str">
        <f t="shared" si="485"/>
        <v>0</v>
      </c>
      <c r="R422" s="158" t="str">
        <f t="shared" si="485"/>
        <v>0</v>
      </c>
      <c r="S422" s="159" t="str">
        <f t="shared" si="485"/>
        <v>1</v>
      </c>
      <c r="T422" s="158" t="str">
        <f t="shared" si="485"/>
        <v>1</v>
      </c>
      <c r="U422" s="158" t="str">
        <f t="shared" si="485"/>
        <v>1</v>
      </c>
      <c r="V422" s="158" t="str">
        <f t="shared" si="485"/>
        <v>0</v>
      </c>
      <c r="W422" s="159" t="str">
        <f t="shared" si="485"/>
        <v>0</v>
      </c>
      <c r="X422" s="158" t="str">
        <f t="shared" si="486"/>
        <v>0</v>
      </c>
      <c r="Y422" s="158" t="str">
        <f t="shared" si="486"/>
        <v>0</v>
      </c>
      <c r="Z422" s="158" t="str">
        <f t="shared" si="486"/>
        <v>0</v>
      </c>
      <c r="AA422" s="159" t="str">
        <f t="shared" si="486"/>
        <v>1</v>
      </c>
      <c r="AB422" s="161" t="str">
        <f t="shared" si="486"/>
        <v>1</v>
      </c>
      <c r="AC422" s="161" t="str">
        <f t="shared" si="486"/>
        <v>0</v>
      </c>
      <c r="AD422" s="158" t="str">
        <f t="shared" si="486"/>
        <v>1</v>
      </c>
      <c r="AE422" s="159" t="str">
        <f t="shared" si="486"/>
        <v>1</v>
      </c>
      <c r="AF422" s="367" t="str">
        <f t="shared" si="487"/>
        <v>0</v>
      </c>
      <c r="AG422" s="162" t="str">
        <f t="shared" si="487"/>
        <v>0</v>
      </c>
      <c r="AH422" s="163" t="str">
        <f t="shared" si="487"/>
        <v>0</v>
      </c>
      <c r="AI422" s="165" t="str">
        <f t="shared" si="487"/>
        <v>0</v>
      </c>
      <c r="AJ422" s="164" t="str">
        <f t="shared" si="487"/>
        <v>1</v>
      </c>
      <c r="AK422" s="164" t="str">
        <f t="shared" si="487"/>
        <v>1</v>
      </c>
      <c r="AL422" s="289" t="str">
        <f t="shared" si="487"/>
        <v>1</v>
      </c>
      <c r="AM422" s="165" t="str">
        <f t="shared" si="487"/>
        <v>0</v>
      </c>
      <c r="AN422" s="230" t="str">
        <f t="shared" si="488"/>
        <v>0</v>
      </c>
      <c r="AO422" s="230" t="str">
        <f t="shared" si="488"/>
        <v>0</v>
      </c>
      <c r="AP422" s="230" t="str">
        <f t="shared" si="488"/>
        <v>0</v>
      </c>
      <c r="AQ422" s="231" t="str">
        <f t="shared" si="488"/>
        <v>1</v>
      </c>
      <c r="AR422" s="230" t="str">
        <f t="shared" si="488"/>
        <v>1</v>
      </c>
      <c r="AS422" s="230" t="str">
        <f t="shared" si="488"/>
        <v>1</v>
      </c>
      <c r="AT422" s="230" t="str">
        <f t="shared" si="488"/>
        <v>1</v>
      </c>
      <c r="AU422" s="231" t="str">
        <f t="shared" si="488"/>
        <v>0</v>
      </c>
      <c r="AV422" s="230" t="str">
        <f t="shared" si="489"/>
        <v>0</v>
      </c>
      <c r="AW422" s="232" t="str">
        <f t="shared" si="489"/>
        <v>0</v>
      </c>
      <c r="AX422" s="232" t="str">
        <f t="shared" si="489"/>
        <v>0</v>
      </c>
      <c r="AY422" s="233" t="str">
        <f t="shared" si="489"/>
        <v>0</v>
      </c>
      <c r="AZ422" s="232" t="str">
        <f t="shared" si="489"/>
        <v>0</v>
      </c>
      <c r="BA422" s="232" t="str">
        <f t="shared" si="489"/>
        <v>0</v>
      </c>
      <c r="BB422" s="232" t="str">
        <f t="shared" si="489"/>
        <v>1</v>
      </c>
      <c r="BC422" s="233" t="str">
        <f t="shared" si="489"/>
        <v>1</v>
      </c>
      <c r="BD422" s="168" t="str">
        <f t="shared" si="490"/>
        <v>1</v>
      </c>
      <c r="BE422" s="168" t="str">
        <f t="shared" si="490"/>
        <v>0</v>
      </c>
      <c r="BF422" s="168" t="str">
        <f t="shared" si="490"/>
        <v>0</v>
      </c>
      <c r="BG422" s="169" t="str">
        <f t="shared" si="490"/>
        <v>1</v>
      </c>
      <c r="BH422" s="168" t="str">
        <f t="shared" si="490"/>
        <v>1</v>
      </c>
      <c r="BI422" s="168" t="str">
        <f t="shared" si="490"/>
        <v>0</v>
      </c>
      <c r="BJ422" s="168" t="str">
        <f t="shared" si="490"/>
        <v>1</v>
      </c>
      <c r="BK422" s="169" t="str">
        <f t="shared" si="490"/>
        <v>1</v>
      </c>
      <c r="BL422" s="168" t="str">
        <f t="shared" si="491"/>
        <v>0</v>
      </c>
      <c r="BM422" s="168" t="str">
        <f t="shared" si="491"/>
        <v>0</v>
      </c>
      <c r="BN422" s="168" t="str">
        <f t="shared" si="491"/>
        <v>0</v>
      </c>
      <c r="BO422" s="169" t="str">
        <f t="shared" si="491"/>
        <v>0</v>
      </c>
      <c r="BP422" s="168" t="str">
        <f t="shared" si="491"/>
        <v>0</v>
      </c>
      <c r="BQ422" s="168" t="str">
        <f t="shared" si="491"/>
        <v>1</v>
      </c>
      <c r="BR422" s="168" t="str">
        <f t="shared" si="491"/>
        <v>0</v>
      </c>
      <c r="BS422" s="169" t="str">
        <f t="shared" si="491"/>
        <v>1</v>
      </c>
      <c r="BT422" s="302" t="str">
        <f t="shared" si="492"/>
        <v>1</v>
      </c>
      <c r="BU422" s="302" t="str">
        <f t="shared" si="492"/>
        <v>0</v>
      </c>
      <c r="BV422" s="302" t="str">
        <f t="shared" si="492"/>
        <v>0</v>
      </c>
      <c r="BW422" s="303" t="str">
        <f t="shared" si="492"/>
        <v>0</v>
      </c>
      <c r="BX422" s="302" t="str">
        <f t="shared" si="492"/>
        <v>0</v>
      </c>
      <c r="BY422" s="302" t="str">
        <f t="shared" si="492"/>
        <v>1</v>
      </c>
      <c r="BZ422" s="302" t="str">
        <f t="shared" si="492"/>
        <v>1</v>
      </c>
      <c r="CA422" s="303" t="str">
        <f t="shared" si="492"/>
        <v>0</v>
      </c>
      <c r="CB422" s="164" t="str">
        <f t="shared" si="493"/>
        <v>0</v>
      </c>
      <c r="CC422" s="289" t="str">
        <f t="shared" si="493"/>
        <v>0</v>
      </c>
      <c r="CD422" s="340" t="str">
        <f t="shared" si="493"/>
        <v>0</v>
      </c>
      <c r="CE422" s="341" t="str">
        <f t="shared" si="493"/>
        <v>0</v>
      </c>
      <c r="CF422" s="340" t="str">
        <f t="shared" si="493"/>
        <v>0</v>
      </c>
      <c r="CG422" s="340" t="str">
        <f t="shared" si="493"/>
        <v>0</v>
      </c>
      <c r="CH422" s="340" t="str">
        <f t="shared" si="493"/>
        <v>0</v>
      </c>
      <c r="CI422" s="341" t="str">
        <f t="shared" si="493"/>
        <v>0</v>
      </c>
      <c r="CL422" s="32" t="str">
        <f t="shared" si="483"/>
        <v>9C1B</v>
      </c>
      <c r="CM422" s="285">
        <f t="shared" si="451"/>
        <v>798</v>
      </c>
      <c r="CN422" s="285">
        <f t="shared" si="452"/>
        <v>808</v>
      </c>
      <c r="CO422" s="142">
        <f t="shared" si="453"/>
        <v>53.5</v>
      </c>
      <c r="CP422" s="142">
        <f t="shared" si="454"/>
        <v>11.944444444444445</v>
      </c>
      <c r="CQ422" s="154">
        <f t="shared" si="484"/>
        <v>7</v>
      </c>
      <c r="CS422" s="170">
        <f t="shared" si="455"/>
        <v>9</v>
      </c>
      <c r="CT422" s="23">
        <f t="shared" si="456"/>
        <v>12</v>
      </c>
      <c r="CU422" s="171">
        <f t="shared" si="457"/>
        <v>1</v>
      </c>
      <c r="CV422" s="23">
        <f t="shared" si="458"/>
        <v>11</v>
      </c>
      <c r="CW422" s="172">
        <f t="shared" si="459"/>
        <v>0</v>
      </c>
      <c r="CX422" s="24">
        <f t="shared" si="460"/>
        <v>14</v>
      </c>
      <c r="CY422" s="267">
        <f t="shared" si="461"/>
        <v>1</v>
      </c>
      <c r="CZ422" s="268">
        <f t="shared" si="462"/>
        <v>14</v>
      </c>
      <c r="DA422" s="267">
        <f t="shared" si="463"/>
        <v>0</v>
      </c>
      <c r="DB422" s="268">
        <f t="shared" si="464"/>
        <v>3</v>
      </c>
      <c r="DC422" s="173">
        <f t="shared" si="465"/>
        <v>9</v>
      </c>
      <c r="DD422" s="26">
        <f t="shared" si="466"/>
        <v>11</v>
      </c>
      <c r="DE422" s="173">
        <f t="shared" si="467"/>
        <v>0</v>
      </c>
      <c r="DF422" s="26">
        <f t="shared" si="468"/>
        <v>5</v>
      </c>
      <c r="DG422" s="326">
        <f t="shared" si="469"/>
        <v>8</v>
      </c>
      <c r="DH422" s="327">
        <f t="shared" si="470"/>
        <v>6</v>
      </c>
      <c r="DI422" s="172">
        <f t="shared" si="471"/>
        <v>0</v>
      </c>
      <c r="DJ422" s="24">
        <f t="shared" si="472"/>
        <v>0</v>
      </c>
      <c r="DK422" s="172"/>
      <c r="DL422" s="19">
        <f t="shared" si="473"/>
        <v>156</v>
      </c>
      <c r="DM422" s="19">
        <f t="shared" si="474"/>
        <v>27</v>
      </c>
      <c r="DN422" s="174">
        <f t="shared" si="475"/>
        <v>14</v>
      </c>
      <c r="DO422" s="278">
        <f t="shared" si="476"/>
        <v>30</v>
      </c>
      <c r="DP422" s="278">
        <f t="shared" si="477"/>
        <v>3</v>
      </c>
      <c r="DQ422" s="20">
        <f t="shared" si="478"/>
        <v>155</v>
      </c>
      <c r="DR422" s="20">
        <f t="shared" si="479"/>
        <v>5</v>
      </c>
      <c r="DS422" s="337">
        <f t="shared" si="480"/>
        <v>134</v>
      </c>
      <c r="DT422" s="174">
        <f t="shared" si="481"/>
        <v>0</v>
      </c>
      <c r="DU422" s="172">
        <f t="shared" si="482"/>
        <v>134</v>
      </c>
    </row>
    <row r="423" spans="1:1026">
      <c r="A423" s="408" t="s">
        <v>1100</v>
      </c>
      <c r="B423" s="408" t="s">
        <v>1101</v>
      </c>
      <c r="C423" s="154">
        <f t="shared" si="429"/>
        <v>17</v>
      </c>
      <c r="D423" s="167">
        <f t="shared" si="430"/>
        <v>68</v>
      </c>
      <c r="E423" s="166" t="str">
        <f t="shared" si="431"/>
        <v>9C</v>
      </c>
      <c r="F423" s="367" t="str">
        <f t="shared" si="432"/>
        <v>1B</v>
      </c>
      <c r="G423" s="367" t="str">
        <f t="shared" si="433"/>
        <v>06</v>
      </c>
      <c r="H423" s="367" t="str">
        <f t="shared" si="434"/>
        <v>1E</v>
      </c>
      <c r="I423" s="367" t="str">
        <f t="shared" si="435"/>
        <v>03</v>
      </c>
      <c r="J423" s="367" t="str">
        <f t="shared" si="436"/>
        <v>9A</v>
      </c>
      <c r="K423" s="367" t="str">
        <f t="shared" si="437"/>
        <v>05</v>
      </c>
      <c r="L423" s="367" t="str">
        <f t="shared" si="438"/>
        <v>7D</v>
      </c>
      <c r="M423" s="367" t="str">
        <f t="shared" si="439"/>
        <v>4</v>
      </c>
      <c r="N423" s="367" t="str">
        <f t="shared" si="440"/>
        <v/>
      </c>
      <c r="O423" s="156" t="str">
        <f t="shared" si="441"/>
        <v/>
      </c>
      <c r="P423" s="157" t="str">
        <f t="shared" si="485"/>
        <v>1</v>
      </c>
      <c r="Q423" s="158" t="str">
        <f t="shared" si="485"/>
        <v>0</v>
      </c>
      <c r="R423" s="158" t="str">
        <f t="shared" si="485"/>
        <v>0</v>
      </c>
      <c r="S423" s="159" t="str">
        <f t="shared" si="485"/>
        <v>1</v>
      </c>
      <c r="T423" s="158" t="str">
        <f t="shared" si="485"/>
        <v>1</v>
      </c>
      <c r="U423" s="158" t="str">
        <f t="shared" si="485"/>
        <v>1</v>
      </c>
      <c r="V423" s="158" t="str">
        <f t="shared" si="485"/>
        <v>0</v>
      </c>
      <c r="W423" s="159" t="str">
        <f t="shared" si="485"/>
        <v>0</v>
      </c>
      <c r="X423" s="158" t="str">
        <f t="shared" si="486"/>
        <v>0</v>
      </c>
      <c r="Y423" s="158" t="str">
        <f t="shared" si="486"/>
        <v>0</v>
      </c>
      <c r="Z423" s="158" t="str">
        <f t="shared" si="486"/>
        <v>0</v>
      </c>
      <c r="AA423" s="159" t="str">
        <f t="shared" si="486"/>
        <v>1</v>
      </c>
      <c r="AB423" s="161" t="str">
        <f t="shared" si="486"/>
        <v>1</v>
      </c>
      <c r="AC423" s="161" t="str">
        <f t="shared" si="486"/>
        <v>0</v>
      </c>
      <c r="AD423" s="158" t="str">
        <f t="shared" si="486"/>
        <v>1</v>
      </c>
      <c r="AE423" s="159" t="str">
        <f t="shared" si="486"/>
        <v>1</v>
      </c>
      <c r="AF423" s="367" t="str">
        <f t="shared" si="487"/>
        <v>0</v>
      </c>
      <c r="AG423" s="162" t="str">
        <f t="shared" si="487"/>
        <v>0</v>
      </c>
      <c r="AH423" s="163" t="str">
        <f t="shared" si="487"/>
        <v>0</v>
      </c>
      <c r="AI423" s="165" t="str">
        <f t="shared" si="487"/>
        <v>0</v>
      </c>
      <c r="AJ423" s="164" t="str">
        <f t="shared" si="487"/>
        <v>0</v>
      </c>
      <c r="AK423" s="164" t="str">
        <f t="shared" si="487"/>
        <v>1</v>
      </c>
      <c r="AL423" s="289" t="str">
        <f t="shared" si="487"/>
        <v>1</v>
      </c>
      <c r="AM423" s="165" t="str">
        <f t="shared" si="487"/>
        <v>0</v>
      </c>
      <c r="AN423" s="230" t="str">
        <f t="shared" si="488"/>
        <v>0</v>
      </c>
      <c r="AO423" s="230" t="str">
        <f t="shared" si="488"/>
        <v>0</v>
      </c>
      <c r="AP423" s="230" t="str">
        <f t="shared" si="488"/>
        <v>0</v>
      </c>
      <c r="AQ423" s="231" t="str">
        <f t="shared" si="488"/>
        <v>1</v>
      </c>
      <c r="AR423" s="230" t="str">
        <f t="shared" si="488"/>
        <v>1</v>
      </c>
      <c r="AS423" s="230" t="str">
        <f t="shared" si="488"/>
        <v>1</v>
      </c>
      <c r="AT423" s="230" t="str">
        <f t="shared" si="488"/>
        <v>1</v>
      </c>
      <c r="AU423" s="231" t="str">
        <f t="shared" si="488"/>
        <v>0</v>
      </c>
      <c r="AV423" s="230" t="str">
        <f t="shared" si="489"/>
        <v>0</v>
      </c>
      <c r="AW423" s="232" t="str">
        <f t="shared" si="489"/>
        <v>0</v>
      </c>
      <c r="AX423" s="232" t="str">
        <f t="shared" si="489"/>
        <v>0</v>
      </c>
      <c r="AY423" s="233" t="str">
        <f t="shared" si="489"/>
        <v>0</v>
      </c>
      <c r="AZ423" s="232" t="str">
        <f t="shared" si="489"/>
        <v>0</v>
      </c>
      <c r="BA423" s="232" t="str">
        <f t="shared" si="489"/>
        <v>0</v>
      </c>
      <c r="BB423" s="232" t="str">
        <f t="shared" si="489"/>
        <v>1</v>
      </c>
      <c r="BC423" s="233" t="str">
        <f t="shared" si="489"/>
        <v>1</v>
      </c>
      <c r="BD423" s="168" t="str">
        <f t="shared" si="490"/>
        <v>1</v>
      </c>
      <c r="BE423" s="168" t="str">
        <f t="shared" si="490"/>
        <v>0</v>
      </c>
      <c r="BF423" s="168" t="str">
        <f t="shared" si="490"/>
        <v>0</v>
      </c>
      <c r="BG423" s="169" t="str">
        <f t="shared" si="490"/>
        <v>1</v>
      </c>
      <c r="BH423" s="168" t="str">
        <f t="shared" si="490"/>
        <v>1</v>
      </c>
      <c r="BI423" s="168" t="str">
        <f t="shared" si="490"/>
        <v>0</v>
      </c>
      <c r="BJ423" s="168" t="str">
        <f t="shared" si="490"/>
        <v>1</v>
      </c>
      <c r="BK423" s="169" t="str">
        <f t="shared" si="490"/>
        <v>0</v>
      </c>
      <c r="BL423" s="168" t="str">
        <f t="shared" si="491"/>
        <v>0</v>
      </c>
      <c r="BM423" s="168" t="str">
        <f t="shared" si="491"/>
        <v>0</v>
      </c>
      <c r="BN423" s="168" t="str">
        <f t="shared" si="491"/>
        <v>0</v>
      </c>
      <c r="BO423" s="169" t="str">
        <f t="shared" si="491"/>
        <v>0</v>
      </c>
      <c r="BP423" s="168" t="str">
        <f t="shared" si="491"/>
        <v>0</v>
      </c>
      <c r="BQ423" s="168" t="str">
        <f t="shared" si="491"/>
        <v>1</v>
      </c>
      <c r="BR423" s="168" t="str">
        <f t="shared" si="491"/>
        <v>0</v>
      </c>
      <c r="BS423" s="169" t="str">
        <f t="shared" si="491"/>
        <v>1</v>
      </c>
      <c r="BT423" s="302" t="str">
        <f t="shared" si="492"/>
        <v>0</v>
      </c>
      <c r="BU423" s="302" t="str">
        <f t="shared" si="492"/>
        <v>1</v>
      </c>
      <c r="BV423" s="302" t="str">
        <f t="shared" si="492"/>
        <v>1</v>
      </c>
      <c r="BW423" s="303" t="str">
        <f t="shared" si="492"/>
        <v>1</v>
      </c>
      <c r="BX423" s="302" t="str">
        <f t="shared" si="492"/>
        <v>1</v>
      </c>
      <c r="BY423" s="302" t="str">
        <f t="shared" si="492"/>
        <v>1</v>
      </c>
      <c r="BZ423" s="302" t="str">
        <f t="shared" si="492"/>
        <v>0</v>
      </c>
      <c r="CA423" s="303" t="str">
        <f t="shared" si="492"/>
        <v>1</v>
      </c>
      <c r="CB423" s="164" t="str">
        <f t="shared" si="493"/>
        <v>0</v>
      </c>
      <c r="CC423" s="289" t="str">
        <f t="shared" si="493"/>
        <v>1</v>
      </c>
      <c r="CD423" s="340" t="str">
        <f t="shared" si="493"/>
        <v>0</v>
      </c>
      <c r="CE423" s="341" t="str">
        <f t="shared" si="493"/>
        <v>0</v>
      </c>
      <c r="CF423" s="340" t="str">
        <f t="shared" si="493"/>
        <v>0</v>
      </c>
      <c r="CG423" s="340" t="str">
        <f t="shared" si="493"/>
        <v>0</v>
      </c>
      <c r="CH423" s="340" t="str">
        <f t="shared" si="493"/>
        <v>0</v>
      </c>
      <c r="CI423" s="341" t="str">
        <f t="shared" si="493"/>
        <v>0</v>
      </c>
      <c r="CL423" s="32" t="str">
        <f t="shared" si="483"/>
        <v>9C1B</v>
      </c>
      <c r="CM423" s="285">
        <f t="shared" si="451"/>
        <v>798</v>
      </c>
      <c r="CN423" s="285">
        <f t="shared" si="452"/>
        <v>808</v>
      </c>
      <c r="CO423" s="142">
        <f t="shared" si="453"/>
        <v>53.4</v>
      </c>
      <c r="CP423" s="142">
        <f t="shared" si="454"/>
        <v>11.888888888888889</v>
      </c>
      <c r="CQ423" s="154">
        <f t="shared" si="484"/>
        <v>3</v>
      </c>
      <c r="CS423" s="170">
        <f t="shared" si="455"/>
        <v>9</v>
      </c>
      <c r="CT423" s="23">
        <f t="shared" si="456"/>
        <v>12</v>
      </c>
      <c r="CU423" s="171">
        <f t="shared" si="457"/>
        <v>1</v>
      </c>
      <c r="CV423" s="23">
        <f t="shared" si="458"/>
        <v>11</v>
      </c>
      <c r="CW423" s="172">
        <f t="shared" si="459"/>
        <v>0</v>
      </c>
      <c r="CX423" s="24">
        <f t="shared" si="460"/>
        <v>6</v>
      </c>
      <c r="CY423" s="267">
        <f t="shared" si="461"/>
        <v>1</v>
      </c>
      <c r="CZ423" s="268">
        <f t="shared" si="462"/>
        <v>14</v>
      </c>
      <c r="DA423" s="267">
        <f t="shared" si="463"/>
        <v>0</v>
      </c>
      <c r="DB423" s="268">
        <f t="shared" si="464"/>
        <v>3</v>
      </c>
      <c r="DC423" s="173">
        <f t="shared" si="465"/>
        <v>9</v>
      </c>
      <c r="DD423" s="26">
        <f t="shared" si="466"/>
        <v>10</v>
      </c>
      <c r="DE423" s="173">
        <f t="shared" si="467"/>
        <v>0</v>
      </c>
      <c r="DF423" s="26">
        <f t="shared" si="468"/>
        <v>5</v>
      </c>
      <c r="DG423" s="326">
        <f t="shared" si="469"/>
        <v>7</v>
      </c>
      <c r="DH423" s="327">
        <f t="shared" si="470"/>
        <v>13</v>
      </c>
      <c r="DI423" s="172">
        <f t="shared" si="471"/>
        <v>4</v>
      </c>
      <c r="DJ423" s="24">
        <f t="shared" si="472"/>
        <v>0</v>
      </c>
      <c r="DK423" s="172"/>
      <c r="DL423" s="19">
        <f t="shared" si="473"/>
        <v>156</v>
      </c>
      <c r="DM423" s="19">
        <f t="shared" si="474"/>
        <v>27</v>
      </c>
      <c r="DN423" s="174">
        <f t="shared" si="475"/>
        <v>6</v>
      </c>
      <c r="DO423" s="278">
        <f t="shared" si="476"/>
        <v>30</v>
      </c>
      <c r="DP423" s="278">
        <f t="shared" si="477"/>
        <v>3</v>
      </c>
      <c r="DQ423" s="20">
        <f t="shared" si="478"/>
        <v>154</v>
      </c>
      <c r="DR423" s="20">
        <f t="shared" si="479"/>
        <v>5</v>
      </c>
      <c r="DS423" s="337">
        <f t="shared" si="480"/>
        <v>125</v>
      </c>
      <c r="DT423" s="174">
        <f t="shared" si="481"/>
        <v>64</v>
      </c>
      <c r="DU423" s="172">
        <f t="shared" si="482"/>
        <v>125</v>
      </c>
    </row>
    <row r="424" spans="1:1026">
      <c r="A424" s="408" t="s">
        <v>1102</v>
      </c>
      <c r="B424" s="408" t="s">
        <v>1103</v>
      </c>
      <c r="C424" s="154">
        <f t="shared" si="429"/>
        <v>17</v>
      </c>
      <c r="D424" s="167">
        <f t="shared" si="430"/>
        <v>68</v>
      </c>
      <c r="E424" s="166" t="str">
        <f t="shared" si="431"/>
        <v>9C</v>
      </c>
      <c r="F424" s="367" t="str">
        <f t="shared" si="432"/>
        <v>1B</v>
      </c>
      <c r="G424" s="367" t="str">
        <f t="shared" si="433"/>
        <v>08</v>
      </c>
      <c r="H424" s="367" t="str">
        <f t="shared" si="434"/>
        <v>1E</v>
      </c>
      <c r="I424" s="367" t="str">
        <f t="shared" si="435"/>
        <v>03</v>
      </c>
      <c r="J424" s="367" t="str">
        <f t="shared" si="436"/>
        <v>99</v>
      </c>
      <c r="K424" s="367" t="str">
        <f t="shared" si="437"/>
        <v>05</v>
      </c>
      <c r="L424" s="367" t="str">
        <f t="shared" si="438"/>
        <v>7E</v>
      </c>
      <c r="M424" s="367" t="str">
        <f t="shared" si="439"/>
        <v>4</v>
      </c>
      <c r="N424" s="367" t="str">
        <f t="shared" si="440"/>
        <v/>
      </c>
      <c r="O424" s="156" t="str">
        <f t="shared" si="441"/>
        <v/>
      </c>
      <c r="P424" s="157" t="str">
        <f t="shared" si="485"/>
        <v>1</v>
      </c>
      <c r="Q424" s="158" t="str">
        <f t="shared" si="485"/>
        <v>0</v>
      </c>
      <c r="R424" s="158" t="str">
        <f t="shared" si="485"/>
        <v>0</v>
      </c>
      <c r="S424" s="159" t="str">
        <f t="shared" si="485"/>
        <v>1</v>
      </c>
      <c r="T424" s="158" t="str">
        <f t="shared" si="485"/>
        <v>1</v>
      </c>
      <c r="U424" s="158" t="str">
        <f t="shared" si="485"/>
        <v>1</v>
      </c>
      <c r="V424" s="158" t="str">
        <f t="shared" si="485"/>
        <v>0</v>
      </c>
      <c r="W424" s="159" t="str">
        <f t="shared" si="485"/>
        <v>0</v>
      </c>
      <c r="X424" s="158" t="str">
        <f t="shared" si="486"/>
        <v>0</v>
      </c>
      <c r="Y424" s="158" t="str">
        <f t="shared" si="486"/>
        <v>0</v>
      </c>
      <c r="Z424" s="158" t="str">
        <f t="shared" si="486"/>
        <v>0</v>
      </c>
      <c r="AA424" s="159" t="str">
        <f t="shared" si="486"/>
        <v>1</v>
      </c>
      <c r="AB424" s="161" t="str">
        <f t="shared" si="486"/>
        <v>1</v>
      </c>
      <c r="AC424" s="161" t="str">
        <f t="shared" si="486"/>
        <v>0</v>
      </c>
      <c r="AD424" s="158" t="str">
        <f t="shared" si="486"/>
        <v>1</v>
      </c>
      <c r="AE424" s="159" t="str">
        <f t="shared" si="486"/>
        <v>1</v>
      </c>
      <c r="AF424" s="367" t="str">
        <f t="shared" si="487"/>
        <v>0</v>
      </c>
      <c r="AG424" s="162" t="str">
        <f t="shared" si="487"/>
        <v>0</v>
      </c>
      <c r="AH424" s="163" t="str">
        <f t="shared" si="487"/>
        <v>0</v>
      </c>
      <c r="AI424" s="165" t="str">
        <f t="shared" si="487"/>
        <v>0</v>
      </c>
      <c r="AJ424" s="164" t="str">
        <f t="shared" si="487"/>
        <v>1</v>
      </c>
      <c r="AK424" s="164" t="str">
        <f t="shared" si="487"/>
        <v>0</v>
      </c>
      <c r="AL424" s="289" t="str">
        <f t="shared" si="487"/>
        <v>0</v>
      </c>
      <c r="AM424" s="165" t="str">
        <f t="shared" si="487"/>
        <v>0</v>
      </c>
      <c r="AN424" s="230" t="str">
        <f t="shared" si="488"/>
        <v>0</v>
      </c>
      <c r="AO424" s="230" t="str">
        <f t="shared" si="488"/>
        <v>0</v>
      </c>
      <c r="AP424" s="230" t="str">
        <f t="shared" si="488"/>
        <v>0</v>
      </c>
      <c r="AQ424" s="231" t="str">
        <f t="shared" si="488"/>
        <v>1</v>
      </c>
      <c r="AR424" s="230" t="str">
        <f t="shared" si="488"/>
        <v>1</v>
      </c>
      <c r="AS424" s="230" t="str">
        <f t="shared" si="488"/>
        <v>1</v>
      </c>
      <c r="AT424" s="230" t="str">
        <f t="shared" si="488"/>
        <v>1</v>
      </c>
      <c r="AU424" s="231" t="str">
        <f t="shared" si="488"/>
        <v>0</v>
      </c>
      <c r="AV424" s="230" t="str">
        <f t="shared" si="489"/>
        <v>0</v>
      </c>
      <c r="AW424" s="232" t="str">
        <f t="shared" si="489"/>
        <v>0</v>
      </c>
      <c r="AX424" s="232" t="str">
        <f t="shared" si="489"/>
        <v>0</v>
      </c>
      <c r="AY424" s="233" t="str">
        <f t="shared" si="489"/>
        <v>0</v>
      </c>
      <c r="AZ424" s="232" t="str">
        <f t="shared" si="489"/>
        <v>0</v>
      </c>
      <c r="BA424" s="232" t="str">
        <f t="shared" si="489"/>
        <v>0</v>
      </c>
      <c r="BB424" s="232" t="str">
        <f t="shared" si="489"/>
        <v>1</v>
      </c>
      <c r="BC424" s="233" t="str">
        <f t="shared" si="489"/>
        <v>1</v>
      </c>
      <c r="BD424" s="168" t="str">
        <f t="shared" si="490"/>
        <v>1</v>
      </c>
      <c r="BE424" s="168" t="str">
        <f t="shared" si="490"/>
        <v>0</v>
      </c>
      <c r="BF424" s="168" t="str">
        <f t="shared" si="490"/>
        <v>0</v>
      </c>
      <c r="BG424" s="169" t="str">
        <f t="shared" si="490"/>
        <v>1</v>
      </c>
      <c r="BH424" s="168" t="str">
        <f t="shared" si="490"/>
        <v>1</v>
      </c>
      <c r="BI424" s="168" t="str">
        <f t="shared" si="490"/>
        <v>0</v>
      </c>
      <c r="BJ424" s="168" t="str">
        <f t="shared" si="490"/>
        <v>0</v>
      </c>
      <c r="BK424" s="169" t="str">
        <f t="shared" si="490"/>
        <v>1</v>
      </c>
      <c r="BL424" s="168" t="str">
        <f t="shared" si="491"/>
        <v>0</v>
      </c>
      <c r="BM424" s="168" t="str">
        <f t="shared" si="491"/>
        <v>0</v>
      </c>
      <c r="BN424" s="168" t="str">
        <f t="shared" si="491"/>
        <v>0</v>
      </c>
      <c r="BO424" s="169" t="str">
        <f t="shared" si="491"/>
        <v>0</v>
      </c>
      <c r="BP424" s="168" t="str">
        <f t="shared" si="491"/>
        <v>0</v>
      </c>
      <c r="BQ424" s="168" t="str">
        <f t="shared" si="491"/>
        <v>1</v>
      </c>
      <c r="BR424" s="168" t="str">
        <f t="shared" si="491"/>
        <v>0</v>
      </c>
      <c r="BS424" s="169" t="str">
        <f t="shared" si="491"/>
        <v>1</v>
      </c>
      <c r="BT424" s="302" t="str">
        <f t="shared" si="492"/>
        <v>0</v>
      </c>
      <c r="BU424" s="302" t="str">
        <f t="shared" si="492"/>
        <v>1</v>
      </c>
      <c r="BV424" s="302" t="str">
        <f t="shared" si="492"/>
        <v>1</v>
      </c>
      <c r="BW424" s="303" t="str">
        <f t="shared" si="492"/>
        <v>1</v>
      </c>
      <c r="BX424" s="302" t="str">
        <f t="shared" si="492"/>
        <v>1</v>
      </c>
      <c r="BY424" s="302" t="str">
        <f t="shared" si="492"/>
        <v>1</v>
      </c>
      <c r="BZ424" s="302" t="str">
        <f t="shared" si="492"/>
        <v>1</v>
      </c>
      <c r="CA424" s="303" t="str">
        <f t="shared" si="492"/>
        <v>0</v>
      </c>
      <c r="CB424" s="164" t="str">
        <f t="shared" si="493"/>
        <v>0</v>
      </c>
      <c r="CC424" s="289" t="str">
        <f t="shared" si="493"/>
        <v>1</v>
      </c>
      <c r="CD424" s="340" t="str">
        <f t="shared" si="493"/>
        <v>0</v>
      </c>
      <c r="CE424" s="341" t="str">
        <f t="shared" si="493"/>
        <v>0</v>
      </c>
      <c r="CF424" s="340" t="str">
        <f t="shared" si="493"/>
        <v>0</v>
      </c>
      <c r="CG424" s="340" t="str">
        <f t="shared" si="493"/>
        <v>0</v>
      </c>
      <c r="CH424" s="340" t="str">
        <f t="shared" si="493"/>
        <v>0</v>
      </c>
      <c r="CI424" s="341" t="str">
        <f t="shared" si="493"/>
        <v>0</v>
      </c>
      <c r="CL424" s="32" t="str">
        <f t="shared" si="483"/>
        <v>9C1B</v>
      </c>
      <c r="CM424" s="285">
        <f t="shared" si="451"/>
        <v>798</v>
      </c>
      <c r="CN424" s="285">
        <f t="shared" si="452"/>
        <v>808</v>
      </c>
      <c r="CO424" s="142">
        <f t="shared" si="453"/>
        <v>53.3</v>
      </c>
      <c r="CP424" s="142">
        <f t="shared" si="454"/>
        <v>11.833333333333332</v>
      </c>
      <c r="CQ424" s="154">
        <f t="shared" si="484"/>
        <v>4</v>
      </c>
      <c r="CS424" s="170">
        <f t="shared" si="455"/>
        <v>9</v>
      </c>
      <c r="CT424" s="23">
        <f t="shared" si="456"/>
        <v>12</v>
      </c>
      <c r="CU424" s="171">
        <f t="shared" si="457"/>
        <v>1</v>
      </c>
      <c r="CV424" s="23">
        <f t="shared" si="458"/>
        <v>11</v>
      </c>
      <c r="CW424" s="172">
        <f t="shared" si="459"/>
        <v>0</v>
      </c>
      <c r="CX424" s="24">
        <f t="shared" si="460"/>
        <v>8</v>
      </c>
      <c r="CY424" s="267">
        <f t="shared" si="461"/>
        <v>1</v>
      </c>
      <c r="CZ424" s="268">
        <f t="shared" si="462"/>
        <v>14</v>
      </c>
      <c r="DA424" s="267">
        <f t="shared" si="463"/>
        <v>0</v>
      </c>
      <c r="DB424" s="268">
        <f t="shared" si="464"/>
        <v>3</v>
      </c>
      <c r="DC424" s="173">
        <f t="shared" si="465"/>
        <v>9</v>
      </c>
      <c r="DD424" s="26">
        <f t="shared" si="466"/>
        <v>9</v>
      </c>
      <c r="DE424" s="173">
        <f t="shared" si="467"/>
        <v>0</v>
      </c>
      <c r="DF424" s="26">
        <f t="shared" si="468"/>
        <v>5</v>
      </c>
      <c r="DG424" s="326">
        <f t="shared" si="469"/>
        <v>7</v>
      </c>
      <c r="DH424" s="327">
        <f t="shared" si="470"/>
        <v>14</v>
      </c>
      <c r="DI424" s="172">
        <f t="shared" si="471"/>
        <v>4</v>
      </c>
      <c r="DJ424" s="24">
        <f t="shared" si="472"/>
        <v>0</v>
      </c>
      <c r="DK424" s="172"/>
      <c r="DL424" s="19">
        <f t="shared" si="473"/>
        <v>156</v>
      </c>
      <c r="DM424" s="19">
        <f t="shared" si="474"/>
        <v>27</v>
      </c>
      <c r="DN424" s="174">
        <f t="shared" si="475"/>
        <v>8</v>
      </c>
      <c r="DO424" s="278">
        <f t="shared" si="476"/>
        <v>30</v>
      </c>
      <c r="DP424" s="278">
        <f t="shared" si="477"/>
        <v>3</v>
      </c>
      <c r="DQ424" s="20">
        <f t="shared" si="478"/>
        <v>153</v>
      </c>
      <c r="DR424" s="20">
        <f t="shared" si="479"/>
        <v>5</v>
      </c>
      <c r="DS424" s="337">
        <f t="shared" si="480"/>
        <v>126</v>
      </c>
      <c r="DT424" s="174">
        <f t="shared" si="481"/>
        <v>64</v>
      </c>
      <c r="DU424" s="172">
        <f t="shared" si="482"/>
        <v>126</v>
      </c>
    </row>
    <row r="425" spans="1:1026">
      <c r="A425" s="408" t="s">
        <v>1104</v>
      </c>
      <c r="B425" s="408" t="s">
        <v>1105</v>
      </c>
      <c r="C425" s="154">
        <f t="shared" si="429"/>
        <v>17</v>
      </c>
      <c r="D425" s="167">
        <f t="shared" si="430"/>
        <v>68</v>
      </c>
      <c r="E425" s="166" t="str">
        <f t="shared" si="431"/>
        <v>9C</v>
      </c>
      <c r="F425" s="367" t="str">
        <f t="shared" si="432"/>
        <v>1B</v>
      </c>
      <c r="G425" s="367" t="str">
        <f t="shared" si="433"/>
        <v>0C</v>
      </c>
      <c r="H425" s="367" t="str">
        <f t="shared" si="434"/>
        <v>1E</v>
      </c>
      <c r="I425" s="367" t="str">
        <f t="shared" si="435"/>
        <v>03</v>
      </c>
      <c r="J425" s="367" t="str">
        <f t="shared" si="436"/>
        <v>99</v>
      </c>
      <c r="K425" s="367" t="str">
        <f t="shared" si="437"/>
        <v>05</v>
      </c>
      <c r="L425" s="367" t="str">
        <f t="shared" si="438"/>
        <v>82</v>
      </c>
      <c r="M425" s="367" t="str">
        <f t="shared" si="439"/>
        <v>4</v>
      </c>
      <c r="N425" s="367" t="str">
        <f t="shared" si="440"/>
        <v/>
      </c>
      <c r="O425" s="156" t="str">
        <f t="shared" si="441"/>
        <v/>
      </c>
      <c r="P425" s="157" t="str">
        <f t="shared" si="485"/>
        <v>1</v>
      </c>
      <c r="Q425" s="158" t="str">
        <f t="shared" si="485"/>
        <v>0</v>
      </c>
      <c r="R425" s="158" t="str">
        <f t="shared" si="485"/>
        <v>0</v>
      </c>
      <c r="S425" s="159" t="str">
        <f t="shared" si="485"/>
        <v>1</v>
      </c>
      <c r="T425" s="158" t="str">
        <f t="shared" si="485"/>
        <v>1</v>
      </c>
      <c r="U425" s="158" t="str">
        <f t="shared" si="485"/>
        <v>1</v>
      </c>
      <c r="V425" s="158" t="str">
        <f t="shared" si="485"/>
        <v>0</v>
      </c>
      <c r="W425" s="159" t="str">
        <f t="shared" si="485"/>
        <v>0</v>
      </c>
      <c r="X425" s="158" t="str">
        <f t="shared" si="486"/>
        <v>0</v>
      </c>
      <c r="Y425" s="158" t="str">
        <f t="shared" si="486"/>
        <v>0</v>
      </c>
      <c r="Z425" s="158" t="str">
        <f t="shared" si="486"/>
        <v>0</v>
      </c>
      <c r="AA425" s="159" t="str">
        <f t="shared" si="486"/>
        <v>1</v>
      </c>
      <c r="AB425" s="161" t="str">
        <f t="shared" si="486"/>
        <v>1</v>
      </c>
      <c r="AC425" s="161" t="str">
        <f t="shared" si="486"/>
        <v>0</v>
      </c>
      <c r="AD425" s="158" t="str">
        <f t="shared" si="486"/>
        <v>1</v>
      </c>
      <c r="AE425" s="159" t="str">
        <f t="shared" si="486"/>
        <v>1</v>
      </c>
      <c r="AF425" s="367" t="str">
        <f t="shared" si="487"/>
        <v>0</v>
      </c>
      <c r="AG425" s="162" t="str">
        <f t="shared" si="487"/>
        <v>0</v>
      </c>
      <c r="AH425" s="163" t="str">
        <f t="shared" si="487"/>
        <v>0</v>
      </c>
      <c r="AI425" s="165" t="str">
        <f t="shared" si="487"/>
        <v>0</v>
      </c>
      <c r="AJ425" s="164" t="str">
        <f t="shared" si="487"/>
        <v>1</v>
      </c>
      <c r="AK425" s="164" t="str">
        <f t="shared" si="487"/>
        <v>1</v>
      </c>
      <c r="AL425" s="289" t="str">
        <f t="shared" si="487"/>
        <v>0</v>
      </c>
      <c r="AM425" s="165" t="str">
        <f t="shared" si="487"/>
        <v>0</v>
      </c>
      <c r="AN425" s="230" t="str">
        <f t="shared" si="488"/>
        <v>0</v>
      </c>
      <c r="AO425" s="230" t="str">
        <f t="shared" si="488"/>
        <v>0</v>
      </c>
      <c r="AP425" s="230" t="str">
        <f t="shared" si="488"/>
        <v>0</v>
      </c>
      <c r="AQ425" s="231" t="str">
        <f t="shared" si="488"/>
        <v>1</v>
      </c>
      <c r="AR425" s="230" t="str">
        <f t="shared" si="488"/>
        <v>1</v>
      </c>
      <c r="AS425" s="230" t="str">
        <f t="shared" si="488"/>
        <v>1</v>
      </c>
      <c r="AT425" s="230" t="str">
        <f t="shared" si="488"/>
        <v>1</v>
      </c>
      <c r="AU425" s="231" t="str">
        <f t="shared" si="488"/>
        <v>0</v>
      </c>
      <c r="AV425" s="230" t="str">
        <f t="shared" si="489"/>
        <v>0</v>
      </c>
      <c r="AW425" s="232" t="str">
        <f t="shared" si="489"/>
        <v>0</v>
      </c>
      <c r="AX425" s="232" t="str">
        <f t="shared" si="489"/>
        <v>0</v>
      </c>
      <c r="AY425" s="233" t="str">
        <f t="shared" si="489"/>
        <v>0</v>
      </c>
      <c r="AZ425" s="232" t="str">
        <f t="shared" si="489"/>
        <v>0</v>
      </c>
      <c r="BA425" s="232" t="str">
        <f t="shared" si="489"/>
        <v>0</v>
      </c>
      <c r="BB425" s="232" t="str">
        <f t="shared" si="489"/>
        <v>1</v>
      </c>
      <c r="BC425" s="233" t="str">
        <f t="shared" si="489"/>
        <v>1</v>
      </c>
      <c r="BD425" s="168" t="str">
        <f t="shared" si="490"/>
        <v>1</v>
      </c>
      <c r="BE425" s="168" t="str">
        <f t="shared" si="490"/>
        <v>0</v>
      </c>
      <c r="BF425" s="168" t="str">
        <f t="shared" si="490"/>
        <v>0</v>
      </c>
      <c r="BG425" s="169" t="str">
        <f t="shared" si="490"/>
        <v>1</v>
      </c>
      <c r="BH425" s="168" t="str">
        <f t="shared" si="490"/>
        <v>1</v>
      </c>
      <c r="BI425" s="168" t="str">
        <f t="shared" si="490"/>
        <v>0</v>
      </c>
      <c r="BJ425" s="168" t="str">
        <f t="shared" si="490"/>
        <v>0</v>
      </c>
      <c r="BK425" s="169" t="str">
        <f t="shared" si="490"/>
        <v>1</v>
      </c>
      <c r="BL425" s="168" t="str">
        <f t="shared" si="491"/>
        <v>0</v>
      </c>
      <c r="BM425" s="168" t="str">
        <f t="shared" si="491"/>
        <v>0</v>
      </c>
      <c r="BN425" s="168" t="str">
        <f t="shared" si="491"/>
        <v>0</v>
      </c>
      <c r="BO425" s="169" t="str">
        <f t="shared" si="491"/>
        <v>0</v>
      </c>
      <c r="BP425" s="168" t="str">
        <f t="shared" si="491"/>
        <v>0</v>
      </c>
      <c r="BQ425" s="168" t="str">
        <f t="shared" si="491"/>
        <v>1</v>
      </c>
      <c r="BR425" s="168" t="str">
        <f t="shared" si="491"/>
        <v>0</v>
      </c>
      <c r="BS425" s="169" t="str">
        <f t="shared" si="491"/>
        <v>1</v>
      </c>
      <c r="BT425" s="302" t="str">
        <f t="shared" si="492"/>
        <v>1</v>
      </c>
      <c r="BU425" s="302" t="str">
        <f t="shared" si="492"/>
        <v>0</v>
      </c>
      <c r="BV425" s="302" t="str">
        <f t="shared" si="492"/>
        <v>0</v>
      </c>
      <c r="BW425" s="303" t="str">
        <f t="shared" si="492"/>
        <v>0</v>
      </c>
      <c r="BX425" s="302" t="str">
        <f t="shared" si="492"/>
        <v>0</v>
      </c>
      <c r="BY425" s="302" t="str">
        <f t="shared" si="492"/>
        <v>0</v>
      </c>
      <c r="BZ425" s="302" t="str">
        <f t="shared" si="492"/>
        <v>1</v>
      </c>
      <c r="CA425" s="303" t="str">
        <f t="shared" si="492"/>
        <v>0</v>
      </c>
      <c r="CB425" s="164" t="str">
        <f t="shared" si="493"/>
        <v>0</v>
      </c>
      <c r="CC425" s="289" t="str">
        <f t="shared" si="493"/>
        <v>1</v>
      </c>
      <c r="CD425" s="340" t="str">
        <f t="shared" si="493"/>
        <v>0</v>
      </c>
      <c r="CE425" s="341" t="str">
        <f t="shared" si="493"/>
        <v>0</v>
      </c>
      <c r="CF425" s="340" t="str">
        <f t="shared" si="493"/>
        <v>0</v>
      </c>
      <c r="CG425" s="340" t="str">
        <f t="shared" si="493"/>
        <v>0</v>
      </c>
      <c r="CH425" s="340" t="str">
        <f t="shared" si="493"/>
        <v>0</v>
      </c>
      <c r="CI425" s="341" t="str">
        <f t="shared" si="493"/>
        <v>0</v>
      </c>
      <c r="CL425" s="32" t="str">
        <f t="shared" si="483"/>
        <v>9C1B</v>
      </c>
      <c r="CM425" s="285">
        <f t="shared" si="451"/>
        <v>798</v>
      </c>
      <c r="CN425" s="285">
        <f t="shared" si="452"/>
        <v>808</v>
      </c>
      <c r="CO425" s="142">
        <f t="shared" si="453"/>
        <v>53.3</v>
      </c>
      <c r="CP425" s="142">
        <f t="shared" si="454"/>
        <v>11.833333333333332</v>
      </c>
      <c r="CQ425" s="154">
        <f t="shared" si="484"/>
        <v>6</v>
      </c>
      <c r="CS425" s="170">
        <f t="shared" si="455"/>
        <v>9</v>
      </c>
      <c r="CT425" s="23">
        <f t="shared" si="456"/>
        <v>12</v>
      </c>
      <c r="CU425" s="171">
        <f t="shared" si="457"/>
        <v>1</v>
      </c>
      <c r="CV425" s="23">
        <f t="shared" si="458"/>
        <v>11</v>
      </c>
      <c r="CW425" s="172">
        <f t="shared" si="459"/>
        <v>0</v>
      </c>
      <c r="CX425" s="24">
        <f t="shared" si="460"/>
        <v>12</v>
      </c>
      <c r="CY425" s="267">
        <f t="shared" si="461"/>
        <v>1</v>
      </c>
      <c r="CZ425" s="268">
        <f t="shared" si="462"/>
        <v>14</v>
      </c>
      <c r="DA425" s="267">
        <f t="shared" si="463"/>
        <v>0</v>
      </c>
      <c r="DB425" s="268">
        <f t="shared" si="464"/>
        <v>3</v>
      </c>
      <c r="DC425" s="173">
        <f t="shared" si="465"/>
        <v>9</v>
      </c>
      <c r="DD425" s="26">
        <f t="shared" si="466"/>
        <v>9</v>
      </c>
      <c r="DE425" s="173">
        <f t="shared" si="467"/>
        <v>0</v>
      </c>
      <c r="DF425" s="26">
        <f t="shared" si="468"/>
        <v>5</v>
      </c>
      <c r="DG425" s="326">
        <f t="shared" si="469"/>
        <v>8</v>
      </c>
      <c r="DH425" s="327">
        <f t="shared" si="470"/>
        <v>2</v>
      </c>
      <c r="DI425" s="172">
        <f t="shared" si="471"/>
        <v>4</v>
      </c>
      <c r="DJ425" s="24">
        <f t="shared" si="472"/>
        <v>0</v>
      </c>
      <c r="DK425" s="172"/>
      <c r="DL425" s="19">
        <f t="shared" si="473"/>
        <v>156</v>
      </c>
      <c r="DM425" s="19">
        <f t="shared" si="474"/>
        <v>27</v>
      </c>
      <c r="DN425" s="174">
        <f t="shared" si="475"/>
        <v>12</v>
      </c>
      <c r="DO425" s="278">
        <f t="shared" si="476"/>
        <v>30</v>
      </c>
      <c r="DP425" s="278">
        <f t="shared" si="477"/>
        <v>3</v>
      </c>
      <c r="DQ425" s="20">
        <f t="shared" si="478"/>
        <v>153</v>
      </c>
      <c r="DR425" s="20">
        <f t="shared" si="479"/>
        <v>5</v>
      </c>
      <c r="DS425" s="337">
        <f t="shared" si="480"/>
        <v>130</v>
      </c>
      <c r="DT425" s="174">
        <f t="shared" si="481"/>
        <v>64</v>
      </c>
      <c r="DU425" s="172">
        <f t="shared" si="482"/>
        <v>130</v>
      </c>
    </row>
    <row r="426" spans="1:1026">
      <c r="A426" s="408" t="s">
        <v>1106</v>
      </c>
      <c r="B426" s="408" t="s">
        <v>1107</v>
      </c>
      <c r="C426" s="154">
        <f t="shared" si="429"/>
        <v>17</v>
      </c>
      <c r="D426" s="167">
        <f t="shared" si="430"/>
        <v>68</v>
      </c>
      <c r="E426" s="166" t="str">
        <f t="shared" si="431"/>
        <v>9C</v>
      </c>
      <c r="F426" s="367" t="str">
        <f t="shared" si="432"/>
        <v>1B</v>
      </c>
      <c r="G426" s="367" t="str">
        <f t="shared" si="433"/>
        <v>0E</v>
      </c>
      <c r="H426" s="367" t="str">
        <f t="shared" si="434"/>
        <v>1E</v>
      </c>
      <c r="I426" s="367" t="str">
        <f t="shared" si="435"/>
        <v>03</v>
      </c>
      <c r="J426" s="367" t="str">
        <f t="shared" si="436"/>
        <v>98</v>
      </c>
      <c r="K426" s="367" t="str">
        <f t="shared" si="437"/>
        <v>05</v>
      </c>
      <c r="L426" s="367" t="str">
        <f t="shared" si="438"/>
        <v>83</v>
      </c>
      <c r="M426" s="367" t="str">
        <f t="shared" si="439"/>
        <v>4</v>
      </c>
      <c r="N426" s="367" t="str">
        <f t="shared" si="440"/>
        <v/>
      </c>
      <c r="O426" s="156" t="str">
        <f t="shared" si="441"/>
        <v/>
      </c>
      <c r="P426" s="157" t="str">
        <f t="shared" si="485"/>
        <v>1</v>
      </c>
      <c r="Q426" s="158" t="str">
        <f t="shared" si="485"/>
        <v>0</v>
      </c>
      <c r="R426" s="158" t="str">
        <f t="shared" si="485"/>
        <v>0</v>
      </c>
      <c r="S426" s="159" t="str">
        <f t="shared" si="485"/>
        <v>1</v>
      </c>
      <c r="T426" s="158" t="str">
        <f t="shared" si="485"/>
        <v>1</v>
      </c>
      <c r="U426" s="158" t="str">
        <f t="shared" si="485"/>
        <v>1</v>
      </c>
      <c r="V426" s="158" t="str">
        <f t="shared" si="485"/>
        <v>0</v>
      </c>
      <c r="W426" s="159" t="str">
        <f t="shared" si="485"/>
        <v>0</v>
      </c>
      <c r="X426" s="158" t="str">
        <f t="shared" si="486"/>
        <v>0</v>
      </c>
      <c r="Y426" s="158" t="str">
        <f t="shared" si="486"/>
        <v>0</v>
      </c>
      <c r="Z426" s="158" t="str">
        <f t="shared" si="486"/>
        <v>0</v>
      </c>
      <c r="AA426" s="159" t="str">
        <f t="shared" si="486"/>
        <v>1</v>
      </c>
      <c r="AB426" s="161" t="str">
        <f t="shared" si="486"/>
        <v>1</v>
      </c>
      <c r="AC426" s="161" t="str">
        <f t="shared" si="486"/>
        <v>0</v>
      </c>
      <c r="AD426" s="158" t="str">
        <f t="shared" si="486"/>
        <v>1</v>
      </c>
      <c r="AE426" s="159" t="str">
        <f t="shared" si="486"/>
        <v>1</v>
      </c>
      <c r="AF426" s="367" t="str">
        <f t="shared" si="487"/>
        <v>0</v>
      </c>
      <c r="AG426" s="162" t="str">
        <f t="shared" si="487"/>
        <v>0</v>
      </c>
      <c r="AH426" s="163" t="str">
        <f t="shared" si="487"/>
        <v>0</v>
      </c>
      <c r="AI426" s="165" t="str">
        <f t="shared" si="487"/>
        <v>0</v>
      </c>
      <c r="AJ426" s="164" t="str">
        <f t="shared" si="487"/>
        <v>1</v>
      </c>
      <c r="AK426" s="164" t="str">
        <f t="shared" si="487"/>
        <v>1</v>
      </c>
      <c r="AL426" s="289" t="str">
        <f t="shared" si="487"/>
        <v>1</v>
      </c>
      <c r="AM426" s="165" t="str">
        <f t="shared" si="487"/>
        <v>0</v>
      </c>
      <c r="AN426" s="230" t="str">
        <f t="shared" si="488"/>
        <v>0</v>
      </c>
      <c r="AO426" s="230" t="str">
        <f t="shared" si="488"/>
        <v>0</v>
      </c>
      <c r="AP426" s="230" t="str">
        <f t="shared" si="488"/>
        <v>0</v>
      </c>
      <c r="AQ426" s="231" t="str">
        <f t="shared" si="488"/>
        <v>1</v>
      </c>
      <c r="AR426" s="230" t="str">
        <f t="shared" si="488"/>
        <v>1</v>
      </c>
      <c r="AS426" s="230" t="str">
        <f t="shared" si="488"/>
        <v>1</v>
      </c>
      <c r="AT426" s="230" t="str">
        <f t="shared" si="488"/>
        <v>1</v>
      </c>
      <c r="AU426" s="231" t="str">
        <f t="shared" si="488"/>
        <v>0</v>
      </c>
      <c r="AV426" s="230" t="str">
        <f t="shared" si="489"/>
        <v>0</v>
      </c>
      <c r="AW426" s="232" t="str">
        <f t="shared" si="489"/>
        <v>0</v>
      </c>
      <c r="AX426" s="232" t="str">
        <f t="shared" si="489"/>
        <v>0</v>
      </c>
      <c r="AY426" s="233" t="str">
        <f t="shared" si="489"/>
        <v>0</v>
      </c>
      <c r="AZ426" s="232" t="str">
        <f t="shared" si="489"/>
        <v>0</v>
      </c>
      <c r="BA426" s="232" t="str">
        <f t="shared" si="489"/>
        <v>0</v>
      </c>
      <c r="BB426" s="232" t="str">
        <f t="shared" si="489"/>
        <v>1</v>
      </c>
      <c r="BC426" s="233" t="str">
        <f t="shared" si="489"/>
        <v>1</v>
      </c>
      <c r="BD426" s="168" t="str">
        <f t="shared" si="490"/>
        <v>1</v>
      </c>
      <c r="BE426" s="168" t="str">
        <f t="shared" si="490"/>
        <v>0</v>
      </c>
      <c r="BF426" s="168" t="str">
        <f t="shared" si="490"/>
        <v>0</v>
      </c>
      <c r="BG426" s="169" t="str">
        <f t="shared" si="490"/>
        <v>1</v>
      </c>
      <c r="BH426" s="168" t="str">
        <f t="shared" si="490"/>
        <v>1</v>
      </c>
      <c r="BI426" s="168" t="str">
        <f t="shared" si="490"/>
        <v>0</v>
      </c>
      <c r="BJ426" s="168" t="str">
        <f t="shared" si="490"/>
        <v>0</v>
      </c>
      <c r="BK426" s="169" t="str">
        <f t="shared" si="490"/>
        <v>0</v>
      </c>
      <c r="BL426" s="168" t="str">
        <f t="shared" si="491"/>
        <v>0</v>
      </c>
      <c r="BM426" s="168" t="str">
        <f t="shared" si="491"/>
        <v>0</v>
      </c>
      <c r="BN426" s="168" t="str">
        <f t="shared" si="491"/>
        <v>0</v>
      </c>
      <c r="BO426" s="169" t="str">
        <f t="shared" si="491"/>
        <v>0</v>
      </c>
      <c r="BP426" s="168" t="str">
        <f t="shared" si="491"/>
        <v>0</v>
      </c>
      <c r="BQ426" s="168" t="str">
        <f t="shared" si="491"/>
        <v>1</v>
      </c>
      <c r="BR426" s="168" t="str">
        <f t="shared" si="491"/>
        <v>0</v>
      </c>
      <c r="BS426" s="169" t="str">
        <f t="shared" si="491"/>
        <v>1</v>
      </c>
      <c r="BT426" s="302" t="str">
        <f t="shared" si="492"/>
        <v>1</v>
      </c>
      <c r="BU426" s="302" t="str">
        <f t="shared" si="492"/>
        <v>0</v>
      </c>
      <c r="BV426" s="302" t="str">
        <f t="shared" si="492"/>
        <v>0</v>
      </c>
      <c r="BW426" s="303" t="str">
        <f t="shared" si="492"/>
        <v>0</v>
      </c>
      <c r="BX426" s="302" t="str">
        <f t="shared" si="492"/>
        <v>0</v>
      </c>
      <c r="BY426" s="302" t="str">
        <f t="shared" si="492"/>
        <v>0</v>
      </c>
      <c r="BZ426" s="302" t="str">
        <f t="shared" si="492"/>
        <v>1</v>
      </c>
      <c r="CA426" s="303" t="str">
        <f t="shared" si="492"/>
        <v>1</v>
      </c>
      <c r="CB426" s="164" t="str">
        <f t="shared" si="493"/>
        <v>0</v>
      </c>
      <c r="CC426" s="289" t="str">
        <f t="shared" si="493"/>
        <v>1</v>
      </c>
      <c r="CD426" s="340" t="str">
        <f t="shared" si="493"/>
        <v>0</v>
      </c>
      <c r="CE426" s="341" t="str">
        <f t="shared" si="493"/>
        <v>0</v>
      </c>
      <c r="CF426" s="340" t="str">
        <f t="shared" si="493"/>
        <v>0</v>
      </c>
      <c r="CG426" s="340" t="str">
        <f t="shared" si="493"/>
        <v>0</v>
      </c>
      <c r="CH426" s="340" t="str">
        <f t="shared" si="493"/>
        <v>0</v>
      </c>
      <c r="CI426" s="341" t="str">
        <f t="shared" si="493"/>
        <v>0</v>
      </c>
      <c r="CL426" s="32" t="str">
        <f t="shared" si="483"/>
        <v>9C1B</v>
      </c>
      <c r="CM426" s="285">
        <f t="shared" si="451"/>
        <v>798</v>
      </c>
      <c r="CN426" s="285">
        <f t="shared" si="452"/>
        <v>808</v>
      </c>
      <c r="CO426" s="142">
        <f t="shared" si="453"/>
        <v>53.2</v>
      </c>
      <c r="CP426" s="142">
        <f t="shared" si="454"/>
        <v>11.777777777777779</v>
      </c>
      <c r="CQ426" s="154">
        <f t="shared" si="484"/>
        <v>7</v>
      </c>
      <c r="CS426" s="170">
        <f t="shared" si="455"/>
        <v>9</v>
      </c>
      <c r="CT426" s="23">
        <f t="shared" si="456"/>
        <v>12</v>
      </c>
      <c r="CU426" s="171">
        <f t="shared" si="457"/>
        <v>1</v>
      </c>
      <c r="CV426" s="23">
        <f t="shared" si="458"/>
        <v>11</v>
      </c>
      <c r="CW426" s="172">
        <f t="shared" si="459"/>
        <v>0</v>
      </c>
      <c r="CX426" s="24">
        <f t="shared" si="460"/>
        <v>14</v>
      </c>
      <c r="CY426" s="267">
        <f t="shared" si="461"/>
        <v>1</v>
      </c>
      <c r="CZ426" s="268">
        <f t="shared" si="462"/>
        <v>14</v>
      </c>
      <c r="DA426" s="267">
        <f t="shared" si="463"/>
        <v>0</v>
      </c>
      <c r="DB426" s="268">
        <f t="shared" si="464"/>
        <v>3</v>
      </c>
      <c r="DC426" s="173">
        <f t="shared" si="465"/>
        <v>9</v>
      </c>
      <c r="DD426" s="26">
        <f t="shared" si="466"/>
        <v>8</v>
      </c>
      <c r="DE426" s="173">
        <f t="shared" si="467"/>
        <v>0</v>
      </c>
      <c r="DF426" s="26">
        <f t="shared" si="468"/>
        <v>5</v>
      </c>
      <c r="DG426" s="326">
        <f t="shared" si="469"/>
        <v>8</v>
      </c>
      <c r="DH426" s="327">
        <f t="shared" si="470"/>
        <v>3</v>
      </c>
      <c r="DI426" s="172">
        <f t="shared" si="471"/>
        <v>4</v>
      </c>
      <c r="DJ426" s="24">
        <f t="shared" si="472"/>
        <v>0</v>
      </c>
      <c r="DK426" s="172"/>
      <c r="DL426" s="19">
        <f t="shared" si="473"/>
        <v>156</v>
      </c>
      <c r="DM426" s="19">
        <f t="shared" si="474"/>
        <v>27</v>
      </c>
      <c r="DN426" s="174">
        <f t="shared" si="475"/>
        <v>14</v>
      </c>
      <c r="DO426" s="278">
        <f t="shared" si="476"/>
        <v>30</v>
      </c>
      <c r="DP426" s="278">
        <f t="shared" si="477"/>
        <v>3</v>
      </c>
      <c r="DQ426" s="20">
        <f t="shared" si="478"/>
        <v>152</v>
      </c>
      <c r="DR426" s="20">
        <f t="shared" si="479"/>
        <v>5</v>
      </c>
      <c r="DS426" s="337">
        <f t="shared" si="480"/>
        <v>131</v>
      </c>
      <c r="DT426" s="174">
        <f t="shared" si="481"/>
        <v>64</v>
      </c>
      <c r="DU426" s="172">
        <f t="shared" si="482"/>
        <v>131</v>
      </c>
    </row>
    <row r="427" spans="1:1026">
      <c r="A427" s="408" t="s">
        <v>1108</v>
      </c>
      <c r="B427" s="408" t="s">
        <v>1109</v>
      </c>
      <c r="C427" s="154">
        <f t="shared" si="429"/>
        <v>17</v>
      </c>
      <c r="D427" s="167">
        <f t="shared" si="430"/>
        <v>68</v>
      </c>
      <c r="E427" s="166" t="str">
        <f t="shared" si="431"/>
        <v>9C</v>
      </c>
      <c r="F427" s="367" t="str">
        <f t="shared" si="432"/>
        <v>1B</v>
      </c>
      <c r="G427" s="367" t="str">
        <f t="shared" si="433"/>
        <v>02</v>
      </c>
      <c r="H427" s="367" t="str">
        <f t="shared" si="434"/>
        <v>1E</v>
      </c>
      <c r="I427" s="367" t="str">
        <f t="shared" si="435"/>
        <v>03</v>
      </c>
      <c r="J427" s="367" t="str">
        <f t="shared" si="436"/>
        <v>98</v>
      </c>
      <c r="K427" s="367" t="str">
        <f t="shared" si="437"/>
        <v>05</v>
      </c>
      <c r="L427" s="367" t="str">
        <f t="shared" si="438"/>
        <v>77</v>
      </c>
      <c r="M427" s="367" t="str">
        <f t="shared" si="439"/>
        <v>0</v>
      </c>
      <c r="N427" s="367" t="str">
        <f t="shared" si="440"/>
        <v/>
      </c>
      <c r="O427" s="156" t="str">
        <f t="shared" si="441"/>
        <v/>
      </c>
      <c r="P427" s="157" t="str">
        <f t="shared" si="485"/>
        <v>1</v>
      </c>
      <c r="Q427" s="158" t="str">
        <f t="shared" si="485"/>
        <v>0</v>
      </c>
      <c r="R427" s="158" t="str">
        <f t="shared" si="485"/>
        <v>0</v>
      </c>
      <c r="S427" s="159" t="str">
        <f t="shared" si="485"/>
        <v>1</v>
      </c>
      <c r="T427" s="158" t="str">
        <f t="shared" si="485"/>
        <v>1</v>
      </c>
      <c r="U427" s="158" t="str">
        <f t="shared" si="485"/>
        <v>1</v>
      </c>
      <c r="V427" s="158" t="str">
        <f t="shared" si="485"/>
        <v>0</v>
      </c>
      <c r="W427" s="159" t="str">
        <f t="shared" si="485"/>
        <v>0</v>
      </c>
      <c r="X427" s="158" t="str">
        <f t="shared" si="486"/>
        <v>0</v>
      </c>
      <c r="Y427" s="158" t="str">
        <f t="shared" si="486"/>
        <v>0</v>
      </c>
      <c r="Z427" s="158" t="str">
        <f t="shared" si="486"/>
        <v>0</v>
      </c>
      <c r="AA427" s="159" t="str">
        <f t="shared" si="486"/>
        <v>1</v>
      </c>
      <c r="AB427" s="161" t="str">
        <f t="shared" si="486"/>
        <v>1</v>
      </c>
      <c r="AC427" s="161" t="str">
        <f t="shared" si="486"/>
        <v>0</v>
      </c>
      <c r="AD427" s="158" t="str">
        <f t="shared" si="486"/>
        <v>1</v>
      </c>
      <c r="AE427" s="159" t="str">
        <f t="shared" si="486"/>
        <v>1</v>
      </c>
      <c r="AF427" s="367" t="str">
        <f t="shared" si="487"/>
        <v>0</v>
      </c>
      <c r="AG427" s="162" t="str">
        <f t="shared" si="487"/>
        <v>0</v>
      </c>
      <c r="AH427" s="163" t="str">
        <f t="shared" si="487"/>
        <v>0</v>
      </c>
      <c r="AI427" s="165" t="str">
        <f t="shared" si="487"/>
        <v>0</v>
      </c>
      <c r="AJ427" s="164" t="str">
        <f t="shared" si="487"/>
        <v>0</v>
      </c>
      <c r="AK427" s="164" t="str">
        <f t="shared" si="487"/>
        <v>0</v>
      </c>
      <c r="AL427" s="289" t="str">
        <f t="shared" si="487"/>
        <v>1</v>
      </c>
      <c r="AM427" s="165" t="str">
        <f t="shared" si="487"/>
        <v>0</v>
      </c>
      <c r="AN427" s="230" t="str">
        <f t="shared" si="488"/>
        <v>0</v>
      </c>
      <c r="AO427" s="230" t="str">
        <f t="shared" si="488"/>
        <v>0</v>
      </c>
      <c r="AP427" s="230" t="str">
        <f t="shared" si="488"/>
        <v>0</v>
      </c>
      <c r="AQ427" s="231" t="str">
        <f t="shared" si="488"/>
        <v>1</v>
      </c>
      <c r="AR427" s="230" t="str">
        <f t="shared" si="488"/>
        <v>1</v>
      </c>
      <c r="AS427" s="230" t="str">
        <f t="shared" si="488"/>
        <v>1</v>
      </c>
      <c r="AT427" s="230" t="str">
        <f t="shared" si="488"/>
        <v>1</v>
      </c>
      <c r="AU427" s="231" t="str">
        <f t="shared" si="488"/>
        <v>0</v>
      </c>
      <c r="AV427" s="230" t="str">
        <f t="shared" si="489"/>
        <v>0</v>
      </c>
      <c r="AW427" s="232" t="str">
        <f t="shared" si="489"/>
        <v>0</v>
      </c>
      <c r="AX427" s="232" t="str">
        <f t="shared" si="489"/>
        <v>0</v>
      </c>
      <c r="AY427" s="233" t="str">
        <f t="shared" si="489"/>
        <v>0</v>
      </c>
      <c r="AZ427" s="232" t="str">
        <f t="shared" si="489"/>
        <v>0</v>
      </c>
      <c r="BA427" s="232" t="str">
        <f t="shared" si="489"/>
        <v>0</v>
      </c>
      <c r="BB427" s="232" t="str">
        <f t="shared" si="489"/>
        <v>1</v>
      </c>
      <c r="BC427" s="233" t="str">
        <f t="shared" si="489"/>
        <v>1</v>
      </c>
      <c r="BD427" s="168" t="str">
        <f t="shared" si="490"/>
        <v>1</v>
      </c>
      <c r="BE427" s="168" t="str">
        <f t="shared" si="490"/>
        <v>0</v>
      </c>
      <c r="BF427" s="168" t="str">
        <f t="shared" si="490"/>
        <v>0</v>
      </c>
      <c r="BG427" s="169" t="str">
        <f t="shared" si="490"/>
        <v>1</v>
      </c>
      <c r="BH427" s="168" t="str">
        <f t="shared" si="490"/>
        <v>1</v>
      </c>
      <c r="BI427" s="168" t="str">
        <f t="shared" si="490"/>
        <v>0</v>
      </c>
      <c r="BJ427" s="168" t="str">
        <f t="shared" si="490"/>
        <v>0</v>
      </c>
      <c r="BK427" s="169" t="str">
        <f t="shared" si="490"/>
        <v>0</v>
      </c>
      <c r="BL427" s="168" t="str">
        <f t="shared" si="491"/>
        <v>0</v>
      </c>
      <c r="BM427" s="168" t="str">
        <f t="shared" si="491"/>
        <v>0</v>
      </c>
      <c r="BN427" s="168" t="str">
        <f t="shared" si="491"/>
        <v>0</v>
      </c>
      <c r="BO427" s="169" t="str">
        <f t="shared" si="491"/>
        <v>0</v>
      </c>
      <c r="BP427" s="168" t="str">
        <f t="shared" si="491"/>
        <v>0</v>
      </c>
      <c r="BQ427" s="168" t="str">
        <f t="shared" si="491"/>
        <v>1</v>
      </c>
      <c r="BR427" s="168" t="str">
        <f t="shared" si="491"/>
        <v>0</v>
      </c>
      <c r="BS427" s="169" t="str">
        <f t="shared" si="491"/>
        <v>1</v>
      </c>
      <c r="BT427" s="302" t="str">
        <f t="shared" si="492"/>
        <v>0</v>
      </c>
      <c r="BU427" s="302" t="str">
        <f t="shared" si="492"/>
        <v>1</v>
      </c>
      <c r="BV427" s="302" t="str">
        <f t="shared" si="492"/>
        <v>1</v>
      </c>
      <c r="BW427" s="303" t="str">
        <f t="shared" si="492"/>
        <v>1</v>
      </c>
      <c r="BX427" s="302" t="str">
        <f t="shared" si="492"/>
        <v>0</v>
      </c>
      <c r="BY427" s="302" t="str">
        <f t="shared" si="492"/>
        <v>1</v>
      </c>
      <c r="BZ427" s="302" t="str">
        <f t="shared" si="492"/>
        <v>1</v>
      </c>
      <c r="CA427" s="303" t="str">
        <f t="shared" si="492"/>
        <v>1</v>
      </c>
      <c r="CB427" s="164" t="str">
        <f t="shared" si="493"/>
        <v>0</v>
      </c>
      <c r="CC427" s="289" t="str">
        <f t="shared" si="493"/>
        <v>0</v>
      </c>
      <c r="CD427" s="340" t="str">
        <f t="shared" si="493"/>
        <v>0</v>
      </c>
      <c r="CE427" s="341" t="str">
        <f t="shared" si="493"/>
        <v>0</v>
      </c>
      <c r="CF427" s="340" t="str">
        <f t="shared" si="493"/>
        <v>0</v>
      </c>
      <c r="CG427" s="340" t="str">
        <f t="shared" si="493"/>
        <v>0</v>
      </c>
      <c r="CH427" s="340" t="str">
        <f t="shared" si="493"/>
        <v>0</v>
      </c>
      <c r="CI427" s="341" t="str">
        <f t="shared" si="493"/>
        <v>0</v>
      </c>
      <c r="CL427" s="32" t="str">
        <f t="shared" si="483"/>
        <v>9C1B</v>
      </c>
      <c r="CM427" s="285">
        <f t="shared" si="451"/>
        <v>798</v>
      </c>
      <c r="CN427" s="285">
        <f t="shared" si="452"/>
        <v>808</v>
      </c>
      <c r="CO427" s="142">
        <f t="shared" si="453"/>
        <v>53.2</v>
      </c>
      <c r="CP427" s="142">
        <f t="shared" si="454"/>
        <v>11.777777777777779</v>
      </c>
      <c r="CQ427" s="154">
        <f t="shared" si="484"/>
        <v>1</v>
      </c>
      <c r="CS427" s="170">
        <f t="shared" si="455"/>
        <v>9</v>
      </c>
      <c r="CT427" s="23">
        <f t="shared" si="456"/>
        <v>12</v>
      </c>
      <c r="CU427" s="171">
        <f t="shared" si="457"/>
        <v>1</v>
      </c>
      <c r="CV427" s="23">
        <f t="shared" si="458"/>
        <v>11</v>
      </c>
      <c r="CW427" s="172">
        <f t="shared" si="459"/>
        <v>0</v>
      </c>
      <c r="CX427" s="24">
        <f t="shared" si="460"/>
        <v>2</v>
      </c>
      <c r="CY427" s="267">
        <f t="shared" si="461"/>
        <v>1</v>
      </c>
      <c r="CZ427" s="268">
        <f t="shared" si="462"/>
        <v>14</v>
      </c>
      <c r="DA427" s="267">
        <f t="shared" si="463"/>
        <v>0</v>
      </c>
      <c r="DB427" s="268">
        <f t="shared" si="464"/>
        <v>3</v>
      </c>
      <c r="DC427" s="173">
        <f t="shared" si="465"/>
        <v>9</v>
      </c>
      <c r="DD427" s="26">
        <f t="shared" si="466"/>
        <v>8</v>
      </c>
      <c r="DE427" s="173">
        <f t="shared" si="467"/>
        <v>0</v>
      </c>
      <c r="DF427" s="26">
        <f t="shared" si="468"/>
        <v>5</v>
      </c>
      <c r="DG427" s="326">
        <f t="shared" si="469"/>
        <v>7</v>
      </c>
      <c r="DH427" s="327">
        <f t="shared" si="470"/>
        <v>7</v>
      </c>
      <c r="DI427" s="172">
        <f t="shared" si="471"/>
        <v>0</v>
      </c>
      <c r="DJ427" s="24">
        <f t="shared" si="472"/>
        <v>0</v>
      </c>
      <c r="DK427" s="172"/>
      <c r="DL427" s="19">
        <f t="shared" si="473"/>
        <v>156</v>
      </c>
      <c r="DM427" s="19">
        <f t="shared" si="474"/>
        <v>27</v>
      </c>
      <c r="DN427" s="174">
        <f t="shared" si="475"/>
        <v>2</v>
      </c>
      <c r="DO427" s="278">
        <f t="shared" si="476"/>
        <v>30</v>
      </c>
      <c r="DP427" s="278">
        <f t="shared" si="477"/>
        <v>3</v>
      </c>
      <c r="DQ427" s="20">
        <f t="shared" si="478"/>
        <v>152</v>
      </c>
      <c r="DR427" s="20">
        <f t="shared" si="479"/>
        <v>5</v>
      </c>
      <c r="DS427" s="337">
        <f t="shared" si="480"/>
        <v>119</v>
      </c>
      <c r="DT427" s="174">
        <f t="shared" si="481"/>
        <v>0</v>
      </c>
      <c r="DU427" s="172">
        <f t="shared" si="482"/>
        <v>119</v>
      </c>
    </row>
    <row r="428" spans="1:1026" s="398" customFormat="1">
      <c r="A428" s="409" t="s">
        <v>1110</v>
      </c>
      <c r="B428" s="409" t="s">
        <v>1111</v>
      </c>
      <c r="C428" s="369">
        <f t="shared" si="429"/>
        <v>17</v>
      </c>
      <c r="D428" s="370">
        <f t="shared" si="430"/>
        <v>68</v>
      </c>
      <c r="E428" s="371" t="str">
        <f t="shared" si="431"/>
        <v>9C</v>
      </c>
      <c r="F428" s="372" t="str">
        <f t="shared" si="432"/>
        <v>1B</v>
      </c>
      <c r="G428" s="372" t="str">
        <f t="shared" si="433"/>
        <v>04</v>
      </c>
      <c r="H428" s="372" t="str">
        <f t="shared" si="434"/>
        <v>2B</v>
      </c>
      <c r="I428" s="372" t="str">
        <f t="shared" si="435"/>
        <v>03</v>
      </c>
      <c r="J428" s="372" t="str">
        <f t="shared" si="436"/>
        <v>98</v>
      </c>
      <c r="K428" s="372" t="str">
        <f t="shared" si="437"/>
        <v>05</v>
      </c>
      <c r="L428" s="372" t="str">
        <f t="shared" si="438"/>
        <v>86</v>
      </c>
      <c r="M428" s="372" t="str">
        <f t="shared" si="439"/>
        <v>4</v>
      </c>
      <c r="N428" s="372" t="str">
        <f t="shared" si="440"/>
        <v/>
      </c>
      <c r="O428" s="373" t="str">
        <f t="shared" si="441"/>
        <v/>
      </c>
      <c r="P428" s="374" t="str">
        <f t="shared" si="485"/>
        <v>1</v>
      </c>
      <c r="Q428" s="375" t="str">
        <f t="shared" si="485"/>
        <v>0</v>
      </c>
      <c r="R428" s="375" t="str">
        <f t="shared" si="485"/>
        <v>0</v>
      </c>
      <c r="S428" s="376" t="str">
        <f t="shared" si="485"/>
        <v>1</v>
      </c>
      <c r="T428" s="375" t="str">
        <f t="shared" si="485"/>
        <v>1</v>
      </c>
      <c r="U428" s="375" t="str">
        <f t="shared" si="485"/>
        <v>1</v>
      </c>
      <c r="V428" s="375" t="str">
        <f t="shared" si="485"/>
        <v>0</v>
      </c>
      <c r="W428" s="376" t="str">
        <f t="shared" si="485"/>
        <v>0</v>
      </c>
      <c r="X428" s="375" t="str">
        <f t="shared" si="486"/>
        <v>0</v>
      </c>
      <c r="Y428" s="375" t="str">
        <f t="shared" si="486"/>
        <v>0</v>
      </c>
      <c r="Z428" s="375" t="str">
        <f t="shared" si="486"/>
        <v>0</v>
      </c>
      <c r="AA428" s="376" t="str">
        <f t="shared" si="486"/>
        <v>1</v>
      </c>
      <c r="AB428" s="378" t="str">
        <f t="shared" si="486"/>
        <v>1</v>
      </c>
      <c r="AC428" s="378" t="str">
        <f t="shared" si="486"/>
        <v>0</v>
      </c>
      <c r="AD428" s="375" t="str">
        <f t="shared" si="486"/>
        <v>1</v>
      </c>
      <c r="AE428" s="376" t="str">
        <f t="shared" si="486"/>
        <v>1</v>
      </c>
      <c r="AF428" s="372" t="str">
        <f t="shared" si="487"/>
        <v>0</v>
      </c>
      <c r="AG428" s="379" t="str">
        <f t="shared" si="487"/>
        <v>0</v>
      </c>
      <c r="AH428" s="380" t="str">
        <f t="shared" si="487"/>
        <v>0</v>
      </c>
      <c r="AI428" s="382" t="str">
        <f t="shared" si="487"/>
        <v>0</v>
      </c>
      <c r="AJ428" s="381" t="str">
        <f t="shared" si="487"/>
        <v>0</v>
      </c>
      <c r="AK428" s="381" t="str">
        <f t="shared" si="487"/>
        <v>1</v>
      </c>
      <c r="AL428" s="296" t="str">
        <f t="shared" si="487"/>
        <v>0</v>
      </c>
      <c r="AM428" s="382" t="str">
        <f t="shared" si="487"/>
        <v>0</v>
      </c>
      <c r="AN428" s="254" t="str">
        <f t="shared" si="488"/>
        <v>0</v>
      </c>
      <c r="AO428" s="254" t="str">
        <f t="shared" si="488"/>
        <v>0</v>
      </c>
      <c r="AP428" s="254" t="str">
        <f t="shared" si="488"/>
        <v>1</v>
      </c>
      <c r="AQ428" s="256" t="str">
        <f t="shared" si="488"/>
        <v>0</v>
      </c>
      <c r="AR428" s="254" t="str">
        <f t="shared" si="488"/>
        <v>1</v>
      </c>
      <c r="AS428" s="254" t="str">
        <f t="shared" si="488"/>
        <v>0</v>
      </c>
      <c r="AT428" s="254" t="str">
        <f t="shared" si="488"/>
        <v>1</v>
      </c>
      <c r="AU428" s="256" t="str">
        <f t="shared" si="488"/>
        <v>1</v>
      </c>
      <c r="AV428" s="254" t="str">
        <f t="shared" si="489"/>
        <v>0</v>
      </c>
      <c r="AW428" s="257" t="str">
        <f t="shared" si="489"/>
        <v>0</v>
      </c>
      <c r="AX428" s="257" t="str">
        <f t="shared" si="489"/>
        <v>0</v>
      </c>
      <c r="AY428" s="258" t="str">
        <f t="shared" si="489"/>
        <v>0</v>
      </c>
      <c r="AZ428" s="257" t="str">
        <f t="shared" si="489"/>
        <v>0</v>
      </c>
      <c r="BA428" s="257" t="str">
        <f t="shared" si="489"/>
        <v>0</v>
      </c>
      <c r="BB428" s="257" t="str">
        <f t="shared" si="489"/>
        <v>1</v>
      </c>
      <c r="BC428" s="258" t="str">
        <f t="shared" si="489"/>
        <v>1</v>
      </c>
      <c r="BD428" s="383" t="str">
        <f t="shared" si="490"/>
        <v>1</v>
      </c>
      <c r="BE428" s="383" t="str">
        <f t="shared" si="490"/>
        <v>0</v>
      </c>
      <c r="BF428" s="383" t="str">
        <f t="shared" si="490"/>
        <v>0</v>
      </c>
      <c r="BG428" s="384" t="str">
        <f t="shared" si="490"/>
        <v>1</v>
      </c>
      <c r="BH428" s="383" t="str">
        <f t="shared" si="490"/>
        <v>1</v>
      </c>
      <c r="BI428" s="383" t="str">
        <f t="shared" si="490"/>
        <v>0</v>
      </c>
      <c r="BJ428" s="383" t="str">
        <f t="shared" si="490"/>
        <v>0</v>
      </c>
      <c r="BK428" s="384" t="str">
        <f t="shared" si="490"/>
        <v>0</v>
      </c>
      <c r="BL428" s="383" t="str">
        <f t="shared" si="491"/>
        <v>0</v>
      </c>
      <c r="BM428" s="383" t="str">
        <f t="shared" si="491"/>
        <v>0</v>
      </c>
      <c r="BN428" s="383" t="str">
        <f t="shared" si="491"/>
        <v>0</v>
      </c>
      <c r="BO428" s="384" t="str">
        <f t="shared" si="491"/>
        <v>0</v>
      </c>
      <c r="BP428" s="383" t="str">
        <f t="shared" si="491"/>
        <v>0</v>
      </c>
      <c r="BQ428" s="383" t="str">
        <f t="shared" si="491"/>
        <v>1</v>
      </c>
      <c r="BR428" s="383" t="str">
        <f t="shared" si="491"/>
        <v>0</v>
      </c>
      <c r="BS428" s="384" t="str">
        <f t="shared" si="491"/>
        <v>1</v>
      </c>
      <c r="BT428" s="314" t="str">
        <f t="shared" si="492"/>
        <v>1</v>
      </c>
      <c r="BU428" s="314" t="str">
        <f t="shared" si="492"/>
        <v>0</v>
      </c>
      <c r="BV428" s="314" t="str">
        <f t="shared" si="492"/>
        <v>0</v>
      </c>
      <c r="BW428" s="315" t="str">
        <f t="shared" si="492"/>
        <v>0</v>
      </c>
      <c r="BX428" s="314" t="str">
        <f t="shared" si="492"/>
        <v>0</v>
      </c>
      <c r="BY428" s="314" t="str">
        <f t="shared" si="492"/>
        <v>1</v>
      </c>
      <c r="BZ428" s="314" t="str">
        <f t="shared" si="492"/>
        <v>1</v>
      </c>
      <c r="CA428" s="315" t="str">
        <f t="shared" si="492"/>
        <v>0</v>
      </c>
      <c r="CB428" s="381" t="str">
        <f t="shared" si="493"/>
        <v>0</v>
      </c>
      <c r="CC428" s="296" t="str">
        <f t="shared" si="493"/>
        <v>1</v>
      </c>
      <c r="CD428" s="352" t="str">
        <f t="shared" si="493"/>
        <v>0</v>
      </c>
      <c r="CE428" s="353" t="str">
        <f t="shared" si="493"/>
        <v>0</v>
      </c>
      <c r="CF428" s="352" t="str">
        <f t="shared" si="493"/>
        <v>0</v>
      </c>
      <c r="CG428" s="352" t="str">
        <f t="shared" si="493"/>
        <v>0</v>
      </c>
      <c r="CH428" s="352" t="str">
        <f t="shared" si="493"/>
        <v>0</v>
      </c>
      <c r="CI428" s="353" t="str">
        <f t="shared" si="493"/>
        <v>0</v>
      </c>
      <c r="CJ428" s="372"/>
      <c r="CK428" s="372"/>
      <c r="CL428" s="385" t="str">
        <f t="shared" si="483"/>
        <v>9C1B</v>
      </c>
      <c r="CM428" s="286">
        <f t="shared" si="451"/>
        <v>811</v>
      </c>
      <c r="CN428" s="286">
        <f t="shared" si="452"/>
        <v>821</v>
      </c>
      <c r="CO428" s="386">
        <f t="shared" si="453"/>
        <v>53.2</v>
      </c>
      <c r="CP428" s="386">
        <f t="shared" si="454"/>
        <v>11.777777777777779</v>
      </c>
      <c r="CQ428" s="369">
        <f t="shared" si="484"/>
        <v>2</v>
      </c>
      <c r="CR428" s="372"/>
      <c r="CS428" s="388">
        <f t="shared" si="455"/>
        <v>9</v>
      </c>
      <c r="CT428" s="389">
        <f t="shared" si="456"/>
        <v>12</v>
      </c>
      <c r="CU428" s="390">
        <f t="shared" si="457"/>
        <v>1</v>
      </c>
      <c r="CV428" s="389">
        <f t="shared" si="458"/>
        <v>11</v>
      </c>
      <c r="CW428" s="391">
        <f t="shared" si="459"/>
        <v>0</v>
      </c>
      <c r="CX428" s="392">
        <f t="shared" si="460"/>
        <v>4</v>
      </c>
      <c r="CY428" s="271">
        <f t="shared" si="461"/>
        <v>2</v>
      </c>
      <c r="CZ428" s="272">
        <f t="shared" si="462"/>
        <v>11</v>
      </c>
      <c r="DA428" s="271">
        <f t="shared" si="463"/>
        <v>0</v>
      </c>
      <c r="DB428" s="272">
        <f t="shared" si="464"/>
        <v>3</v>
      </c>
      <c r="DC428" s="393">
        <f t="shared" si="465"/>
        <v>9</v>
      </c>
      <c r="DD428" s="394">
        <f t="shared" si="466"/>
        <v>8</v>
      </c>
      <c r="DE428" s="393">
        <f t="shared" si="467"/>
        <v>0</v>
      </c>
      <c r="DF428" s="394">
        <f t="shared" si="468"/>
        <v>5</v>
      </c>
      <c r="DG428" s="330">
        <f t="shared" si="469"/>
        <v>8</v>
      </c>
      <c r="DH428" s="331">
        <f t="shared" si="470"/>
        <v>6</v>
      </c>
      <c r="DI428" s="391">
        <f t="shared" si="471"/>
        <v>4</v>
      </c>
      <c r="DJ428" s="392">
        <f t="shared" si="472"/>
        <v>0</v>
      </c>
      <c r="DK428" s="391"/>
      <c r="DL428" s="395">
        <f t="shared" si="473"/>
        <v>156</v>
      </c>
      <c r="DM428" s="395">
        <f t="shared" si="474"/>
        <v>27</v>
      </c>
      <c r="DN428" s="396">
        <f t="shared" si="475"/>
        <v>4</v>
      </c>
      <c r="DO428" s="280">
        <f t="shared" si="476"/>
        <v>43</v>
      </c>
      <c r="DP428" s="280">
        <f t="shared" si="477"/>
        <v>3</v>
      </c>
      <c r="DQ428" s="397">
        <f t="shared" si="478"/>
        <v>152</v>
      </c>
      <c r="DR428" s="397">
        <f t="shared" si="479"/>
        <v>5</v>
      </c>
      <c r="DS428" s="339">
        <f t="shared" si="480"/>
        <v>134</v>
      </c>
      <c r="DT428" s="396">
        <f t="shared" si="481"/>
        <v>64</v>
      </c>
      <c r="DU428" s="391">
        <f t="shared" si="482"/>
        <v>134</v>
      </c>
      <c r="DV428" s="391"/>
      <c r="DW428" s="391"/>
      <c r="DX428" s="391"/>
      <c r="DY428" s="391"/>
      <c r="DZ428" s="391"/>
      <c r="EA428" s="391"/>
      <c r="EB428" s="391"/>
      <c r="EC428" s="391"/>
      <c r="ED428" s="391"/>
      <c r="EE428" s="391"/>
      <c r="EF428" s="391"/>
      <c r="EG428" s="391"/>
      <c r="EH428" s="391"/>
      <c r="EI428" s="391"/>
      <c r="EJ428" s="391"/>
      <c r="EK428" s="391"/>
      <c r="EL428" s="391"/>
      <c r="EM428" s="391"/>
      <c r="EN428" s="391"/>
      <c r="EO428" s="391"/>
      <c r="EP428" s="391"/>
      <c r="EQ428" s="391"/>
      <c r="ER428" s="391"/>
      <c r="ES428" s="391"/>
      <c r="ET428" s="391"/>
      <c r="EU428" s="391"/>
      <c r="EV428" s="391"/>
      <c r="EW428" s="391"/>
      <c r="EX428" s="391"/>
      <c r="EY428" s="391"/>
      <c r="EZ428" s="391"/>
      <c r="FA428" s="391"/>
      <c r="FB428" s="391"/>
      <c r="FC428" s="391"/>
      <c r="FD428" s="391"/>
      <c r="FE428" s="391"/>
      <c r="FF428" s="391"/>
      <c r="FG428" s="391"/>
      <c r="FH428" s="391"/>
      <c r="FI428" s="391"/>
      <c r="FJ428" s="391"/>
      <c r="FK428" s="391"/>
      <c r="FL428" s="391"/>
      <c r="FM428" s="391"/>
      <c r="FN428" s="391"/>
      <c r="FO428" s="391"/>
      <c r="FP428" s="391"/>
      <c r="FQ428" s="391"/>
      <c r="FR428" s="391"/>
      <c r="FS428" s="391"/>
      <c r="FT428" s="391"/>
      <c r="FU428" s="391"/>
      <c r="FV428" s="391"/>
      <c r="FW428" s="391"/>
      <c r="FX428" s="391"/>
      <c r="FY428" s="391"/>
      <c r="FZ428" s="391"/>
      <c r="GA428" s="391"/>
      <c r="GB428" s="391"/>
      <c r="GC428" s="391"/>
      <c r="GD428" s="391"/>
      <c r="GE428" s="391"/>
      <c r="GF428" s="391"/>
      <c r="GG428" s="391"/>
      <c r="GH428" s="391"/>
      <c r="GI428" s="391"/>
      <c r="GJ428" s="391"/>
      <c r="GK428" s="391"/>
      <c r="GL428" s="391"/>
      <c r="GM428" s="391"/>
      <c r="GN428" s="391"/>
      <c r="GO428" s="391"/>
      <c r="GP428" s="391"/>
      <c r="GQ428" s="391"/>
      <c r="GR428" s="391"/>
      <c r="GS428" s="391"/>
      <c r="GT428" s="391"/>
      <c r="GU428" s="391"/>
      <c r="GV428" s="391"/>
      <c r="GW428" s="391"/>
      <c r="GX428" s="391"/>
      <c r="GY428" s="391"/>
      <c r="GZ428" s="391"/>
      <c r="HA428" s="391"/>
      <c r="HB428" s="391"/>
      <c r="HC428" s="391"/>
      <c r="HD428" s="391"/>
      <c r="HE428" s="391"/>
      <c r="HF428" s="391"/>
      <c r="HG428" s="391"/>
      <c r="HH428" s="391"/>
      <c r="HI428" s="391"/>
      <c r="HJ428" s="391"/>
      <c r="HK428" s="391"/>
      <c r="HL428" s="391"/>
      <c r="HM428" s="391"/>
      <c r="HN428" s="391"/>
      <c r="HO428" s="391"/>
      <c r="HP428" s="391"/>
      <c r="HQ428" s="391"/>
      <c r="HR428" s="391"/>
      <c r="HS428" s="391"/>
      <c r="HT428" s="391"/>
      <c r="HU428" s="391"/>
      <c r="HV428" s="391"/>
      <c r="HW428" s="391"/>
      <c r="HX428" s="391"/>
      <c r="HY428" s="391"/>
      <c r="HZ428" s="391"/>
      <c r="IA428" s="391"/>
      <c r="IB428" s="391"/>
      <c r="IC428" s="391"/>
      <c r="ID428" s="391"/>
      <c r="IE428" s="391"/>
      <c r="IF428" s="391"/>
      <c r="IG428" s="391"/>
      <c r="IH428" s="391"/>
      <c r="II428" s="391"/>
      <c r="IJ428" s="391"/>
      <c r="IK428" s="391"/>
      <c r="IL428" s="391"/>
      <c r="IM428" s="391"/>
      <c r="IN428" s="391"/>
      <c r="IO428" s="391"/>
      <c r="IP428" s="391"/>
      <c r="IQ428" s="391"/>
      <c r="IR428" s="391"/>
      <c r="IS428" s="391"/>
      <c r="IT428" s="391"/>
      <c r="IU428" s="391"/>
      <c r="IV428" s="391"/>
      <c r="IW428" s="391"/>
      <c r="IX428" s="391"/>
      <c r="IY428" s="391"/>
      <c r="IZ428" s="391"/>
      <c r="JA428" s="391"/>
      <c r="JB428" s="391"/>
      <c r="JC428" s="391"/>
      <c r="JD428" s="391"/>
      <c r="JE428" s="391"/>
      <c r="JF428" s="391"/>
      <c r="JG428" s="391"/>
      <c r="JH428" s="391"/>
      <c r="JI428" s="391"/>
      <c r="JJ428" s="391"/>
      <c r="JK428" s="391"/>
      <c r="JL428" s="391"/>
      <c r="JM428" s="391"/>
      <c r="JN428" s="391"/>
      <c r="JO428" s="391"/>
      <c r="JP428" s="391"/>
      <c r="JQ428" s="391"/>
      <c r="JR428" s="391"/>
      <c r="JS428" s="391"/>
      <c r="JT428" s="391"/>
      <c r="JU428" s="391"/>
      <c r="JV428" s="391"/>
      <c r="JW428" s="391"/>
      <c r="JX428" s="391"/>
      <c r="JY428" s="391"/>
      <c r="JZ428" s="391"/>
      <c r="KA428" s="391"/>
      <c r="KB428" s="391"/>
      <c r="KC428" s="391"/>
      <c r="KD428" s="391"/>
      <c r="KE428" s="391"/>
      <c r="KF428" s="391"/>
      <c r="KG428" s="391"/>
      <c r="KH428" s="391"/>
      <c r="KI428" s="391"/>
      <c r="KJ428" s="391"/>
      <c r="KK428" s="391"/>
      <c r="KL428" s="391"/>
      <c r="KM428" s="391"/>
      <c r="KN428" s="391"/>
      <c r="KO428" s="391"/>
      <c r="KP428" s="391"/>
      <c r="KQ428" s="391"/>
      <c r="KR428" s="391"/>
      <c r="KS428" s="391"/>
      <c r="KT428" s="391"/>
      <c r="KU428" s="391"/>
      <c r="KV428" s="391"/>
      <c r="KW428" s="391"/>
      <c r="KX428" s="391"/>
      <c r="KY428" s="391"/>
      <c r="KZ428" s="391"/>
      <c r="LA428" s="391"/>
      <c r="LB428" s="391"/>
      <c r="LC428" s="391"/>
      <c r="LD428" s="391"/>
      <c r="LE428" s="391"/>
      <c r="LF428" s="391"/>
      <c r="LG428" s="391"/>
      <c r="LH428" s="391"/>
      <c r="LI428" s="391"/>
      <c r="LJ428" s="391"/>
      <c r="LK428" s="391"/>
      <c r="LL428" s="391"/>
      <c r="LM428" s="391"/>
      <c r="LN428" s="391"/>
      <c r="LO428" s="391"/>
      <c r="LP428" s="391"/>
      <c r="LQ428" s="391"/>
      <c r="LR428" s="391"/>
      <c r="LS428" s="391"/>
      <c r="LT428" s="391"/>
      <c r="LU428" s="391"/>
      <c r="LV428" s="391"/>
      <c r="LW428" s="391"/>
      <c r="LX428" s="391"/>
      <c r="LY428" s="391"/>
      <c r="LZ428" s="391"/>
      <c r="MA428" s="391"/>
      <c r="MB428" s="391"/>
      <c r="MC428" s="391"/>
      <c r="MD428" s="391"/>
      <c r="ME428" s="391"/>
      <c r="MF428" s="391"/>
      <c r="MG428" s="391"/>
      <c r="MH428" s="391"/>
      <c r="MI428" s="391"/>
      <c r="MJ428" s="391"/>
      <c r="MK428" s="391"/>
      <c r="ML428" s="391"/>
      <c r="MM428" s="391"/>
      <c r="MN428" s="391"/>
      <c r="MO428" s="391"/>
      <c r="MP428" s="391"/>
      <c r="MQ428" s="391"/>
      <c r="MR428" s="391"/>
      <c r="MS428" s="391"/>
      <c r="MT428" s="391"/>
      <c r="MU428" s="391"/>
      <c r="MV428" s="391"/>
      <c r="MW428" s="391"/>
      <c r="MX428" s="391"/>
      <c r="MY428" s="391"/>
      <c r="MZ428" s="391"/>
      <c r="NA428" s="391"/>
      <c r="NB428" s="391"/>
      <c r="NC428" s="391"/>
      <c r="ND428" s="391"/>
      <c r="NE428" s="391"/>
      <c r="NF428" s="391"/>
      <c r="NG428" s="391"/>
      <c r="NH428" s="391"/>
      <c r="NI428" s="391"/>
      <c r="NJ428" s="391"/>
      <c r="NK428" s="391"/>
      <c r="NL428" s="391"/>
      <c r="NM428" s="391"/>
      <c r="NN428" s="391"/>
      <c r="NO428" s="391"/>
      <c r="NP428" s="391"/>
      <c r="NQ428" s="391"/>
      <c r="NR428" s="391"/>
      <c r="NS428" s="391"/>
      <c r="NT428" s="391"/>
      <c r="NU428" s="391"/>
      <c r="NV428" s="391"/>
      <c r="NW428" s="391"/>
      <c r="NX428" s="391"/>
      <c r="NY428" s="391"/>
      <c r="NZ428" s="391"/>
      <c r="OA428" s="391"/>
      <c r="OB428" s="391"/>
      <c r="OC428" s="391"/>
      <c r="OD428" s="391"/>
      <c r="OE428" s="391"/>
      <c r="OF428" s="391"/>
      <c r="OG428" s="391"/>
      <c r="OH428" s="391"/>
      <c r="OI428" s="391"/>
      <c r="OJ428" s="391"/>
      <c r="OK428" s="391"/>
      <c r="OL428" s="391"/>
      <c r="OM428" s="391"/>
      <c r="ON428" s="391"/>
      <c r="OO428" s="391"/>
      <c r="OP428" s="391"/>
      <c r="OQ428" s="391"/>
      <c r="OR428" s="391"/>
      <c r="OS428" s="391"/>
      <c r="OT428" s="391"/>
      <c r="OU428" s="391"/>
      <c r="OV428" s="391"/>
      <c r="OW428" s="391"/>
      <c r="OX428" s="391"/>
      <c r="OY428" s="391"/>
      <c r="OZ428" s="391"/>
      <c r="PA428" s="391"/>
      <c r="PB428" s="391"/>
      <c r="PC428" s="391"/>
      <c r="PD428" s="391"/>
      <c r="PE428" s="391"/>
      <c r="PF428" s="391"/>
      <c r="PG428" s="391"/>
      <c r="PH428" s="391"/>
      <c r="PI428" s="391"/>
      <c r="PJ428" s="391"/>
      <c r="PK428" s="391"/>
      <c r="PL428" s="391"/>
      <c r="PM428" s="391"/>
      <c r="PN428" s="391"/>
      <c r="PO428" s="391"/>
      <c r="PP428" s="391"/>
      <c r="PQ428" s="391"/>
      <c r="PR428" s="391"/>
      <c r="PS428" s="391"/>
      <c r="PT428" s="391"/>
      <c r="PU428" s="391"/>
      <c r="PV428" s="391"/>
      <c r="PW428" s="391"/>
      <c r="PX428" s="391"/>
      <c r="PY428" s="391"/>
      <c r="PZ428" s="391"/>
      <c r="QA428" s="391"/>
      <c r="QB428" s="391"/>
      <c r="QC428" s="391"/>
      <c r="QD428" s="391"/>
      <c r="QE428" s="391"/>
      <c r="QF428" s="391"/>
      <c r="QG428" s="391"/>
      <c r="QH428" s="391"/>
      <c r="QI428" s="391"/>
      <c r="QJ428" s="391"/>
      <c r="QK428" s="391"/>
      <c r="QL428" s="391"/>
      <c r="QM428" s="391"/>
      <c r="QN428" s="391"/>
      <c r="QO428" s="391"/>
      <c r="QP428" s="391"/>
      <c r="QQ428" s="391"/>
      <c r="QR428" s="391"/>
      <c r="QS428" s="391"/>
      <c r="QT428" s="391"/>
      <c r="QU428" s="391"/>
      <c r="QV428" s="391"/>
      <c r="QW428" s="391"/>
      <c r="QX428" s="391"/>
      <c r="QY428" s="391"/>
      <c r="QZ428" s="391"/>
      <c r="RA428" s="391"/>
      <c r="RB428" s="391"/>
      <c r="RC428" s="391"/>
      <c r="RD428" s="391"/>
      <c r="RE428" s="391"/>
      <c r="RF428" s="391"/>
      <c r="RG428" s="391"/>
      <c r="RH428" s="391"/>
      <c r="RI428" s="391"/>
      <c r="RJ428" s="391"/>
      <c r="RK428" s="391"/>
      <c r="RL428" s="391"/>
      <c r="RM428" s="391"/>
      <c r="RN428" s="391"/>
      <c r="RO428" s="391"/>
      <c r="RP428" s="391"/>
      <c r="RQ428" s="391"/>
      <c r="RR428" s="391"/>
      <c r="RS428" s="391"/>
      <c r="RT428" s="391"/>
      <c r="RU428" s="391"/>
      <c r="RV428" s="391"/>
      <c r="RW428" s="391"/>
      <c r="RX428" s="391"/>
      <c r="RY428" s="391"/>
      <c r="RZ428" s="391"/>
      <c r="SA428" s="391"/>
      <c r="SB428" s="391"/>
      <c r="SC428" s="391"/>
      <c r="SD428" s="391"/>
      <c r="SE428" s="391"/>
      <c r="SF428" s="391"/>
      <c r="SG428" s="391"/>
      <c r="SH428" s="391"/>
      <c r="SI428" s="391"/>
      <c r="SJ428" s="391"/>
      <c r="SK428" s="391"/>
      <c r="SL428" s="391"/>
      <c r="SM428" s="391"/>
      <c r="SN428" s="391"/>
      <c r="SO428" s="391"/>
      <c r="SP428" s="391"/>
      <c r="SQ428" s="391"/>
      <c r="SR428" s="391"/>
      <c r="SS428" s="391"/>
      <c r="ST428" s="391"/>
      <c r="SU428" s="391"/>
      <c r="SV428" s="391"/>
      <c r="SW428" s="391"/>
      <c r="SX428" s="391"/>
      <c r="SY428" s="391"/>
      <c r="SZ428" s="391"/>
      <c r="TA428" s="391"/>
      <c r="TB428" s="391"/>
      <c r="TC428" s="391"/>
      <c r="TD428" s="391"/>
      <c r="TE428" s="391"/>
      <c r="TF428" s="391"/>
      <c r="TG428" s="391"/>
      <c r="TH428" s="391"/>
      <c r="TI428" s="391"/>
      <c r="TJ428" s="391"/>
      <c r="TK428" s="391"/>
      <c r="TL428" s="391"/>
      <c r="TM428" s="391"/>
      <c r="TN428" s="391"/>
      <c r="TO428" s="391"/>
      <c r="TP428" s="391"/>
      <c r="TQ428" s="391"/>
      <c r="TR428" s="391"/>
      <c r="TS428" s="391"/>
      <c r="TT428" s="391"/>
      <c r="TU428" s="391"/>
      <c r="TV428" s="391"/>
      <c r="TW428" s="391"/>
      <c r="TX428" s="391"/>
      <c r="TY428" s="391"/>
      <c r="TZ428" s="391"/>
      <c r="UA428" s="391"/>
      <c r="UB428" s="391"/>
      <c r="UC428" s="391"/>
      <c r="UD428" s="391"/>
      <c r="UE428" s="391"/>
      <c r="UF428" s="391"/>
      <c r="UG428" s="391"/>
      <c r="UH428" s="391"/>
      <c r="UI428" s="391"/>
      <c r="UJ428" s="391"/>
      <c r="UK428" s="391"/>
      <c r="UL428" s="391"/>
      <c r="UM428" s="391"/>
      <c r="UN428" s="391"/>
      <c r="UO428" s="391"/>
      <c r="UP428" s="391"/>
      <c r="UQ428" s="391"/>
      <c r="UR428" s="391"/>
      <c r="US428" s="391"/>
      <c r="UT428" s="391"/>
      <c r="UU428" s="391"/>
      <c r="UV428" s="391"/>
      <c r="UW428" s="391"/>
      <c r="UX428" s="391"/>
      <c r="UY428" s="391"/>
      <c r="UZ428" s="391"/>
      <c r="VA428" s="391"/>
      <c r="VB428" s="391"/>
      <c r="VC428" s="391"/>
      <c r="VD428" s="391"/>
      <c r="VE428" s="391"/>
      <c r="VF428" s="391"/>
      <c r="VG428" s="391"/>
      <c r="VH428" s="391"/>
      <c r="VI428" s="391"/>
      <c r="VJ428" s="391"/>
      <c r="VK428" s="391"/>
      <c r="VL428" s="391"/>
      <c r="VM428" s="391"/>
      <c r="VN428" s="391"/>
      <c r="VO428" s="391"/>
      <c r="VP428" s="391"/>
      <c r="VQ428" s="391"/>
      <c r="VR428" s="391"/>
      <c r="VS428" s="391"/>
      <c r="VT428" s="391"/>
      <c r="VU428" s="391"/>
      <c r="VV428" s="391"/>
      <c r="VW428" s="391"/>
      <c r="VX428" s="391"/>
      <c r="VY428" s="391"/>
      <c r="VZ428" s="391"/>
      <c r="WA428" s="391"/>
      <c r="WB428" s="391"/>
      <c r="WC428" s="391"/>
      <c r="WD428" s="391"/>
      <c r="WE428" s="391"/>
      <c r="WF428" s="391"/>
      <c r="WG428" s="391"/>
      <c r="WH428" s="391"/>
      <c r="WI428" s="391"/>
      <c r="WJ428" s="391"/>
      <c r="WK428" s="391"/>
      <c r="WL428" s="391"/>
      <c r="WM428" s="391"/>
      <c r="WN428" s="391"/>
      <c r="WO428" s="391"/>
      <c r="WP428" s="391"/>
      <c r="WQ428" s="391"/>
      <c r="WR428" s="391"/>
      <c r="WS428" s="391"/>
      <c r="WT428" s="391"/>
      <c r="WU428" s="391"/>
      <c r="WV428" s="391"/>
      <c r="WW428" s="391"/>
      <c r="WX428" s="391"/>
      <c r="WY428" s="391"/>
      <c r="WZ428" s="391"/>
      <c r="XA428" s="391"/>
      <c r="XB428" s="391"/>
      <c r="XC428" s="391"/>
      <c r="XD428" s="391"/>
      <c r="XE428" s="391"/>
      <c r="XF428" s="391"/>
      <c r="XG428" s="391"/>
      <c r="XH428" s="391"/>
      <c r="XI428" s="391"/>
      <c r="XJ428" s="391"/>
      <c r="XK428" s="391"/>
      <c r="XL428" s="391"/>
      <c r="XM428" s="391"/>
      <c r="XN428" s="391"/>
      <c r="XO428" s="391"/>
      <c r="XP428" s="391"/>
      <c r="XQ428" s="391"/>
      <c r="XR428" s="391"/>
      <c r="XS428" s="391"/>
      <c r="XT428" s="391"/>
      <c r="XU428" s="391"/>
      <c r="XV428" s="391"/>
      <c r="XW428" s="391"/>
      <c r="XX428" s="391"/>
      <c r="XY428" s="391"/>
      <c r="XZ428" s="391"/>
      <c r="YA428" s="391"/>
      <c r="YB428" s="391"/>
      <c r="YC428" s="391"/>
      <c r="YD428" s="391"/>
      <c r="YE428" s="391"/>
      <c r="YF428" s="391"/>
      <c r="YG428" s="391"/>
      <c r="YH428" s="391"/>
      <c r="YI428" s="391"/>
      <c r="YJ428" s="391"/>
      <c r="YK428" s="391"/>
      <c r="YL428" s="391"/>
      <c r="YM428" s="391"/>
      <c r="YN428" s="391"/>
      <c r="YO428" s="391"/>
      <c r="YP428" s="391"/>
      <c r="YQ428" s="391"/>
      <c r="YR428" s="391"/>
      <c r="YS428" s="391"/>
      <c r="YT428" s="391"/>
      <c r="YU428" s="391"/>
      <c r="YV428" s="391"/>
      <c r="YW428" s="391"/>
      <c r="YX428" s="391"/>
      <c r="YY428" s="391"/>
      <c r="YZ428" s="391"/>
      <c r="ZA428" s="391"/>
      <c r="ZB428" s="391"/>
      <c r="ZC428" s="391"/>
      <c r="ZD428" s="391"/>
      <c r="ZE428" s="391"/>
      <c r="ZF428" s="391"/>
      <c r="ZG428" s="391"/>
      <c r="ZH428" s="391"/>
      <c r="ZI428" s="391"/>
      <c r="ZJ428" s="391"/>
      <c r="ZK428" s="391"/>
      <c r="ZL428" s="391"/>
      <c r="ZM428" s="391"/>
      <c r="ZN428" s="391"/>
      <c r="ZO428" s="391"/>
      <c r="ZP428" s="391"/>
      <c r="ZQ428" s="391"/>
      <c r="ZR428" s="391"/>
      <c r="ZS428" s="391"/>
      <c r="ZT428" s="391"/>
      <c r="ZU428" s="391"/>
      <c r="ZV428" s="391"/>
      <c r="ZW428" s="391"/>
      <c r="ZX428" s="391"/>
      <c r="ZY428" s="391"/>
      <c r="ZZ428" s="391"/>
      <c r="AAA428" s="391"/>
      <c r="AAB428" s="391"/>
      <c r="AAC428" s="391"/>
      <c r="AAD428" s="391"/>
      <c r="AAE428" s="391"/>
      <c r="AAF428" s="391"/>
      <c r="AAG428" s="391"/>
      <c r="AAH428" s="391"/>
      <c r="AAI428" s="391"/>
      <c r="AAJ428" s="391"/>
      <c r="AAK428" s="391"/>
      <c r="AAL428" s="391"/>
      <c r="AAM428" s="391"/>
      <c r="AAN428" s="391"/>
      <c r="AAO428" s="391"/>
      <c r="AAP428" s="391"/>
      <c r="AAQ428" s="391"/>
      <c r="AAR428" s="391"/>
      <c r="AAS428" s="391"/>
      <c r="AAT428" s="391"/>
      <c r="AAU428" s="391"/>
      <c r="AAV428" s="391"/>
      <c r="AAW428" s="391"/>
      <c r="AAX428" s="391"/>
      <c r="AAY428" s="391"/>
      <c r="AAZ428" s="391"/>
      <c r="ABA428" s="391"/>
      <c r="ABB428" s="391"/>
      <c r="ABC428" s="391"/>
      <c r="ABD428" s="391"/>
      <c r="ABE428" s="391"/>
      <c r="ABF428" s="391"/>
      <c r="ABG428" s="391"/>
      <c r="ABH428" s="391"/>
      <c r="ABI428" s="391"/>
      <c r="ABJ428" s="391"/>
      <c r="ABK428" s="391"/>
      <c r="ABL428" s="391"/>
      <c r="ABM428" s="391"/>
      <c r="ABN428" s="391"/>
      <c r="ABO428" s="391"/>
      <c r="ABP428" s="391"/>
      <c r="ABQ428" s="391"/>
      <c r="ABR428" s="391"/>
      <c r="ABS428" s="391"/>
      <c r="ABT428" s="391"/>
      <c r="ABU428" s="391"/>
      <c r="ABV428" s="391"/>
      <c r="ABW428" s="391"/>
      <c r="ABX428" s="391"/>
      <c r="ABY428" s="391"/>
      <c r="ABZ428" s="391"/>
      <c r="ACA428" s="391"/>
      <c r="ACB428" s="391"/>
      <c r="ACC428" s="391"/>
      <c r="ACD428" s="391"/>
      <c r="ACE428" s="391"/>
      <c r="ACF428" s="391"/>
      <c r="ACG428" s="391"/>
      <c r="ACH428" s="391"/>
      <c r="ACI428" s="391"/>
      <c r="ACJ428" s="391"/>
      <c r="ACK428" s="391"/>
      <c r="ACL428" s="391"/>
      <c r="ACM428" s="391"/>
      <c r="ACN428" s="391"/>
      <c r="ACO428" s="391"/>
      <c r="ACP428" s="391"/>
      <c r="ACQ428" s="391"/>
      <c r="ACR428" s="391"/>
      <c r="ACS428" s="391"/>
      <c r="ACT428" s="391"/>
      <c r="ACU428" s="391"/>
      <c r="ACV428" s="391"/>
      <c r="ACW428" s="391"/>
      <c r="ACX428" s="391"/>
      <c r="ACY428" s="391"/>
      <c r="ACZ428" s="391"/>
      <c r="ADA428" s="391"/>
      <c r="ADB428" s="391"/>
      <c r="ADC428" s="391"/>
      <c r="ADD428" s="391"/>
      <c r="ADE428" s="391"/>
      <c r="ADF428" s="391"/>
      <c r="ADG428" s="391"/>
      <c r="ADH428" s="391"/>
      <c r="ADI428" s="391"/>
      <c r="ADJ428" s="391"/>
      <c r="ADK428" s="391"/>
      <c r="ADL428" s="391"/>
      <c r="ADM428" s="391"/>
      <c r="ADN428" s="391"/>
      <c r="ADO428" s="391"/>
      <c r="ADP428" s="391"/>
      <c r="ADQ428" s="391"/>
      <c r="ADR428" s="391"/>
      <c r="ADS428" s="391"/>
      <c r="ADT428" s="391"/>
      <c r="ADU428" s="391"/>
      <c r="ADV428" s="391"/>
      <c r="ADW428" s="391"/>
      <c r="ADX428" s="391"/>
      <c r="ADY428" s="391"/>
      <c r="ADZ428" s="391"/>
      <c r="AEA428" s="391"/>
      <c r="AEB428" s="391"/>
      <c r="AEC428" s="391"/>
      <c r="AED428" s="391"/>
      <c r="AEE428" s="391"/>
      <c r="AEF428" s="391"/>
      <c r="AEG428" s="391"/>
      <c r="AEH428" s="391"/>
      <c r="AEI428" s="391"/>
      <c r="AEJ428" s="391"/>
      <c r="AEK428" s="391"/>
      <c r="AEL428" s="391"/>
      <c r="AEM428" s="391"/>
      <c r="AEN428" s="391"/>
      <c r="AEO428" s="391"/>
      <c r="AEP428" s="391"/>
      <c r="AEQ428" s="391"/>
      <c r="AER428" s="391"/>
      <c r="AES428" s="391"/>
      <c r="AET428" s="391"/>
      <c r="AEU428" s="391"/>
      <c r="AEV428" s="391"/>
      <c r="AEW428" s="391"/>
      <c r="AEX428" s="391"/>
      <c r="AEY428" s="391"/>
      <c r="AEZ428" s="391"/>
      <c r="AFA428" s="391"/>
      <c r="AFB428" s="391"/>
      <c r="AFC428" s="391"/>
      <c r="AFD428" s="391"/>
      <c r="AFE428" s="391"/>
      <c r="AFF428" s="391"/>
      <c r="AFG428" s="391"/>
      <c r="AFH428" s="391"/>
      <c r="AFI428" s="391"/>
      <c r="AFJ428" s="391"/>
      <c r="AFK428" s="391"/>
      <c r="AFL428" s="391"/>
      <c r="AFM428" s="391"/>
      <c r="AFN428" s="391"/>
      <c r="AFO428" s="391"/>
      <c r="AFP428" s="391"/>
      <c r="AFQ428" s="391"/>
      <c r="AFR428" s="391"/>
      <c r="AFS428" s="391"/>
      <c r="AFT428" s="391"/>
      <c r="AFU428" s="391"/>
      <c r="AFV428" s="391"/>
      <c r="AFW428" s="391"/>
      <c r="AFX428" s="391"/>
      <c r="AFY428" s="391"/>
      <c r="AFZ428" s="391"/>
      <c r="AGA428" s="391"/>
      <c r="AGB428" s="391"/>
      <c r="AGC428" s="391"/>
      <c r="AGD428" s="391"/>
      <c r="AGE428" s="391"/>
      <c r="AGF428" s="391"/>
      <c r="AGG428" s="391"/>
      <c r="AGH428" s="391"/>
      <c r="AGI428" s="391"/>
      <c r="AGJ428" s="391"/>
      <c r="AGK428" s="391"/>
      <c r="AGL428" s="391"/>
      <c r="AGM428" s="391"/>
      <c r="AGN428" s="391"/>
      <c r="AGO428" s="391"/>
      <c r="AGP428" s="391"/>
      <c r="AGQ428" s="391"/>
      <c r="AGR428" s="391"/>
      <c r="AGS428" s="391"/>
      <c r="AGT428" s="391"/>
      <c r="AGU428" s="391"/>
      <c r="AGV428" s="391"/>
      <c r="AGW428" s="391"/>
      <c r="AGX428" s="391"/>
      <c r="AGY428" s="391"/>
      <c r="AGZ428" s="391"/>
      <c r="AHA428" s="391"/>
      <c r="AHB428" s="391"/>
      <c r="AHC428" s="391"/>
      <c r="AHD428" s="391"/>
      <c r="AHE428" s="391"/>
      <c r="AHF428" s="391"/>
      <c r="AHG428" s="391"/>
      <c r="AHH428" s="391"/>
      <c r="AHI428" s="391"/>
      <c r="AHJ428" s="391"/>
      <c r="AHK428" s="391"/>
      <c r="AHL428" s="391"/>
      <c r="AHM428" s="391"/>
      <c r="AHN428" s="391"/>
      <c r="AHO428" s="391"/>
      <c r="AHP428" s="391"/>
      <c r="AHQ428" s="391"/>
      <c r="AHR428" s="391"/>
      <c r="AHS428" s="391"/>
      <c r="AHT428" s="391"/>
      <c r="AHU428" s="391"/>
      <c r="AHV428" s="391"/>
      <c r="AHW428" s="391"/>
      <c r="AHX428" s="391"/>
      <c r="AHY428" s="391"/>
      <c r="AHZ428" s="391"/>
      <c r="AIA428" s="391"/>
      <c r="AIB428" s="391"/>
      <c r="AIC428" s="391"/>
      <c r="AID428" s="391"/>
      <c r="AIE428" s="391"/>
      <c r="AIF428" s="391"/>
      <c r="AIG428" s="391"/>
      <c r="AIH428" s="391"/>
      <c r="AII428" s="391"/>
      <c r="AIJ428" s="391"/>
      <c r="AIK428" s="391"/>
      <c r="AIL428" s="391"/>
      <c r="AIM428" s="391"/>
      <c r="AIN428" s="391"/>
      <c r="AIO428" s="391"/>
      <c r="AIP428" s="391"/>
      <c r="AIQ428" s="391"/>
      <c r="AIR428" s="391"/>
      <c r="AIS428" s="391"/>
      <c r="AIT428" s="391"/>
      <c r="AIU428" s="391"/>
      <c r="AIV428" s="391"/>
      <c r="AIW428" s="391"/>
      <c r="AIX428" s="391"/>
      <c r="AIY428" s="391"/>
      <c r="AIZ428" s="391"/>
      <c r="AJA428" s="391"/>
      <c r="AJB428" s="391"/>
      <c r="AJC428" s="391"/>
      <c r="AJD428" s="391"/>
      <c r="AJE428" s="391"/>
      <c r="AJF428" s="391"/>
      <c r="AJG428" s="391"/>
      <c r="AJH428" s="391"/>
      <c r="AJI428" s="391"/>
      <c r="AJJ428" s="391"/>
      <c r="AJK428" s="391"/>
      <c r="AJL428" s="391"/>
      <c r="AJM428" s="391"/>
      <c r="AJN428" s="391"/>
      <c r="AJO428" s="391"/>
      <c r="AJP428" s="391"/>
      <c r="AJQ428" s="391"/>
      <c r="AJR428" s="391"/>
      <c r="AJS428" s="391"/>
      <c r="AJT428" s="391"/>
      <c r="AJU428" s="391"/>
      <c r="AJV428" s="391"/>
      <c r="AJW428" s="391"/>
      <c r="AJX428" s="391"/>
      <c r="AJY428" s="391"/>
      <c r="AJZ428" s="391"/>
      <c r="AKA428" s="391"/>
      <c r="AKB428" s="391"/>
      <c r="AKC428" s="391"/>
      <c r="AKD428" s="391"/>
      <c r="AKE428" s="391"/>
      <c r="AKF428" s="391"/>
      <c r="AKG428" s="391"/>
      <c r="AKH428" s="391"/>
      <c r="AKI428" s="391"/>
      <c r="AKJ428" s="391"/>
      <c r="AKK428" s="391"/>
      <c r="AKL428" s="391"/>
      <c r="AKM428" s="391"/>
      <c r="AKN428" s="391"/>
      <c r="AKO428" s="391"/>
      <c r="AKP428" s="391"/>
      <c r="AKQ428" s="391"/>
      <c r="AKR428" s="391"/>
      <c r="AKS428" s="391"/>
      <c r="AKT428" s="391"/>
      <c r="AKU428" s="391"/>
      <c r="AKV428" s="391"/>
      <c r="AKW428" s="391"/>
      <c r="AKX428" s="391"/>
      <c r="AKY428" s="391"/>
      <c r="AKZ428" s="391"/>
      <c r="ALA428" s="391"/>
      <c r="ALB428" s="391"/>
      <c r="ALC428" s="391"/>
      <c r="ALD428" s="391"/>
      <c r="ALE428" s="391"/>
      <c r="ALF428" s="391"/>
      <c r="ALG428" s="391"/>
      <c r="ALH428" s="391"/>
      <c r="ALI428" s="391"/>
      <c r="ALJ428" s="391"/>
      <c r="ALK428" s="391"/>
      <c r="ALL428" s="391"/>
      <c r="ALM428" s="391"/>
      <c r="ALN428" s="391"/>
      <c r="ALO428" s="391"/>
      <c r="ALP428" s="391"/>
      <c r="ALQ428" s="391"/>
      <c r="ALR428" s="391"/>
      <c r="ALS428" s="391"/>
      <c r="ALT428" s="391"/>
      <c r="ALU428" s="391"/>
      <c r="ALV428" s="391"/>
      <c r="ALW428" s="391"/>
      <c r="ALX428" s="391"/>
      <c r="ALY428" s="391"/>
      <c r="ALZ428" s="391"/>
      <c r="AMA428" s="391"/>
      <c r="AMB428" s="391"/>
      <c r="AMC428" s="391"/>
      <c r="AMD428" s="391"/>
      <c r="AME428" s="391"/>
      <c r="AMF428" s="391"/>
      <c r="AMG428" s="391"/>
      <c r="AMH428" s="391"/>
      <c r="AMI428" s="391"/>
      <c r="AMJ428" s="391"/>
      <c r="AMK428" s="391"/>
      <c r="AML428" s="391"/>
    </row>
    <row r="429" spans="1:1026">
      <c r="A429" s="408" t="s">
        <v>1112</v>
      </c>
      <c r="B429" s="408" t="s">
        <v>1113</v>
      </c>
      <c r="C429" s="154">
        <f t="shared" si="429"/>
        <v>17</v>
      </c>
      <c r="D429" s="167">
        <f t="shared" si="430"/>
        <v>68</v>
      </c>
      <c r="E429" s="166" t="str">
        <f t="shared" si="431"/>
        <v>13</v>
      </c>
      <c r="F429" s="367" t="str">
        <f t="shared" si="432"/>
        <v>18</v>
      </c>
      <c r="G429" s="367" t="str">
        <f t="shared" si="433"/>
        <v>00</v>
      </c>
      <c r="H429" s="367" t="str">
        <f t="shared" si="434"/>
        <v>F6</v>
      </c>
      <c r="I429" s="367" t="str">
        <f t="shared" si="435"/>
        <v>FF</v>
      </c>
      <c r="J429" s="367" t="str">
        <f t="shared" si="436"/>
        <v>99</v>
      </c>
      <c r="K429" s="367" t="str">
        <f t="shared" si="437"/>
        <v>05</v>
      </c>
      <c r="L429" s="367" t="str">
        <f t="shared" si="438"/>
        <v>BE</v>
      </c>
      <c r="M429" s="367" t="str">
        <f t="shared" si="439"/>
        <v>4</v>
      </c>
      <c r="N429" s="367" t="str">
        <f t="shared" si="440"/>
        <v/>
      </c>
      <c r="O429" s="156" t="str">
        <f t="shared" si="441"/>
        <v/>
      </c>
      <c r="P429" s="157" t="str">
        <f t="shared" si="485"/>
        <v>0</v>
      </c>
      <c r="Q429" s="158" t="str">
        <f t="shared" si="485"/>
        <v>0</v>
      </c>
      <c r="R429" s="158" t="str">
        <f t="shared" si="485"/>
        <v>0</v>
      </c>
      <c r="S429" s="159" t="str">
        <f t="shared" si="485"/>
        <v>1</v>
      </c>
      <c r="T429" s="158" t="str">
        <f t="shared" si="485"/>
        <v>0</v>
      </c>
      <c r="U429" s="158" t="str">
        <f t="shared" si="485"/>
        <v>0</v>
      </c>
      <c r="V429" s="158" t="str">
        <f t="shared" si="485"/>
        <v>1</v>
      </c>
      <c r="W429" s="159" t="str">
        <f t="shared" si="485"/>
        <v>1</v>
      </c>
      <c r="X429" s="158" t="str">
        <f t="shared" si="486"/>
        <v>0</v>
      </c>
      <c r="Y429" s="158" t="str">
        <f t="shared" si="486"/>
        <v>0</v>
      </c>
      <c r="Z429" s="158" t="str">
        <f t="shared" si="486"/>
        <v>0</v>
      </c>
      <c r="AA429" s="159" t="str">
        <f t="shared" si="486"/>
        <v>1</v>
      </c>
      <c r="AB429" s="161" t="str">
        <f t="shared" si="486"/>
        <v>1</v>
      </c>
      <c r="AC429" s="161" t="str">
        <f t="shared" si="486"/>
        <v>0</v>
      </c>
      <c r="AD429" s="158" t="str">
        <f t="shared" si="486"/>
        <v>0</v>
      </c>
      <c r="AE429" s="159" t="str">
        <f t="shared" si="486"/>
        <v>0</v>
      </c>
      <c r="AF429" s="367" t="str">
        <f t="shared" si="487"/>
        <v>0</v>
      </c>
      <c r="AG429" s="162" t="str">
        <f t="shared" si="487"/>
        <v>0</v>
      </c>
      <c r="AH429" s="163" t="str">
        <f t="shared" si="487"/>
        <v>0</v>
      </c>
      <c r="AI429" s="165" t="str">
        <f t="shared" si="487"/>
        <v>0</v>
      </c>
      <c r="AJ429" s="164" t="str">
        <f t="shared" si="487"/>
        <v>0</v>
      </c>
      <c r="AK429" s="164" t="str">
        <f t="shared" si="487"/>
        <v>0</v>
      </c>
      <c r="AL429" s="289" t="str">
        <f t="shared" si="487"/>
        <v>0</v>
      </c>
      <c r="AM429" s="165" t="str">
        <f t="shared" si="487"/>
        <v>0</v>
      </c>
      <c r="AN429" s="230" t="str">
        <f t="shared" si="488"/>
        <v>1</v>
      </c>
      <c r="AO429" s="230" t="str">
        <f t="shared" si="488"/>
        <v>1</v>
      </c>
      <c r="AP429" s="230" t="str">
        <f t="shared" si="488"/>
        <v>1</v>
      </c>
      <c r="AQ429" s="231" t="str">
        <f t="shared" si="488"/>
        <v>1</v>
      </c>
      <c r="AR429" s="230" t="str">
        <f t="shared" si="488"/>
        <v>0</v>
      </c>
      <c r="AS429" s="230" t="str">
        <f t="shared" si="488"/>
        <v>1</v>
      </c>
      <c r="AT429" s="230" t="str">
        <f t="shared" si="488"/>
        <v>1</v>
      </c>
      <c r="AU429" s="231" t="str">
        <f t="shared" si="488"/>
        <v>0</v>
      </c>
      <c r="AV429" s="230" t="str">
        <f t="shared" si="489"/>
        <v>1</v>
      </c>
      <c r="AW429" s="232" t="str">
        <f t="shared" si="489"/>
        <v>1</v>
      </c>
      <c r="AX429" s="232" t="str">
        <f t="shared" si="489"/>
        <v>1</v>
      </c>
      <c r="AY429" s="233" t="str">
        <f t="shared" si="489"/>
        <v>1</v>
      </c>
      <c r="AZ429" s="232" t="str">
        <f t="shared" si="489"/>
        <v>1</v>
      </c>
      <c r="BA429" s="232" t="str">
        <f t="shared" si="489"/>
        <v>1</v>
      </c>
      <c r="BB429" s="232" t="str">
        <f t="shared" si="489"/>
        <v>1</v>
      </c>
      <c r="BC429" s="233" t="str">
        <f t="shared" si="489"/>
        <v>1</v>
      </c>
      <c r="BD429" s="168" t="str">
        <f t="shared" si="490"/>
        <v>1</v>
      </c>
      <c r="BE429" s="168" t="str">
        <f t="shared" si="490"/>
        <v>0</v>
      </c>
      <c r="BF429" s="168" t="str">
        <f t="shared" si="490"/>
        <v>0</v>
      </c>
      <c r="BG429" s="169" t="str">
        <f t="shared" si="490"/>
        <v>1</v>
      </c>
      <c r="BH429" s="168" t="str">
        <f t="shared" si="490"/>
        <v>1</v>
      </c>
      <c r="BI429" s="168" t="str">
        <f t="shared" si="490"/>
        <v>0</v>
      </c>
      <c r="BJ429" s="168" t="str">
        <f t="shared" si="490"/>
        <v>0</v>
      </c>
      <c r="BK429" s="169" t="str">
        <f t="shared" si="490"/>
        <v>1</v>
      </c>
      <c r="BL429" s="168" t="str">
        <f t="shared" si="491"/>
        <v>0</v>
      </c>
      <c r="BM429" s="168" t="str">
        <f t="shared" si="491"/>
        <v>0</v>
      </c>
      <c r="BN429" s="168" t="str">
        <f t="shared" si="491"/>
        <v>0</v>
      </c>
      <c r="BO429" s="169" t="str">
        <f t="shared" si="491"/>
        <v>0</v>
      </c>
      <c r="BP429" s="168" t="str">
        <f t="shared" si="491"/>
        <v>0</v>
      </c>
      <c r="BQ429" s="168" t="str">
        <f t="shared" si="491"/>
        <v>1</v>
      </c>
      <c r="BR429" s="168" t="str">
        <f t="shared" si="491"/>
        <v>0</v>
      </c>
      <c r="BS429" s="169" t="str">
        <f t="shared" si="491"/>
        <v>1</v>
      </c>
      <c r="BT429" s="302" t="str">
        <f t="shared" si="492"/>
        <v>1</v>
      </c>
      <c r="BU429" s="302" t="str">
        <f t="shared" si="492"/>
        <v>0</v>
      </c>
      <c r="BV429" s="302" t="str">
        <f t="shared" si="492"/>
        <v>1</v>
      </c>
      <c r="BW429" s="303" t="str">
        <f t="shared" si="492"/>
        <v>1</v>
      </c>
      <c r="BX429" s="302" t="str">
        <f t="shared" si="492"/>
        <v>1</v>
      </c>
      <c r="BY429" s="302" t="str">
        <f t="shared" si="492"/>
        <v>1</v>
      </c>
      <c r="BZ429" s="302" t="str">
        <f t="shared" si="492"/>
        <v>1</v>
      </c>
      <c r="CA429" s="303" t="str">
        <f t="shared" si="492"/>
        <v>0</v>
      </c>
      <c r="CB429" s="164" t="str">
        <f t="shared" si="493"/>
        <v>0</v>
      </c>
      <c r="CC429" s="289" t="str">
        <f t="shared" si="493"/>
        <v>1</v>
      </c>
      <c r="CD429" s="340" t="str">
        <f t="shared" si="493"/>
        <v>0</v>
      </c>
      <c r="CE429" s="341" t="str">
        <f t="shared" si="493"/>
        <v>0</v>
      </c>
      <c r="CF429" s="340" t="str">
        <f t="shared" si="493"/>
        <v>0</v>
      </c>
      <c r="CG429" s="340" t="str">
        <f t="shared" si="493"/>
        <v>0</v>
      </c>
      <c r="CH429" s="340" t="str">
        <f t="shared" si="493"/>
        <v>0</v>
      </c>
      <c r="CI429" s="341" t="str">
        <f t="shared" si="493"/>
        <v>0</v>
      </c>
      <c r="CJ429" s="367" t="s">
        <v>290</v>
      </c>
      <c r="CL429" s="32" t="str">
        <f t="shared" si="483"/>
        <v>1318</v>
      </c>
      <c r="CM429" s="285">
        <f t="shared" si="451"/>
        <v>65526</v>
      </c>
      <c r="CN429" s="285">
        <f t="shared" si="452"/>
        <v>0</v>
      </c>
      <c r="CO429" s="142">
        <f t="shared" si="453"/>
        <v>53.3</v>
      </c>
      <c r="CP429" s="142">
        <f t="shared" si="454"/>
        <v>11.833333333333332</v>
      </c>
      <c r="CQ429" s="154">
        <f t="shared" si="484"/>
        <v>0</v>
      </c>
      <c r="CS429" s="170">
        <f t="shared" si="455"/>
        <v>1</v>
      </c>
      <c r="CT429" s="23">
        <f t="shared" si="456"/>
        <v>3</v>
      </c>
      <c r="CU429" s="171">
        <f t="shared" si="457"/>
        <v>1</v>
      </c>
      <c r="CV429" s="23">
        <f t="shared" si="458"/>
        <v>8</v>
      </c>
      <c r="CW429" s="172">
        <f t="shared" si="459"/>
        <v>0</v>
      </c>
      <c r="CX429" s="24">
        <f t="shared" si="460"/>
        <v>0</v>
      </c>
      <c r="CY429" s="267">
        <f t="shared" si="461"/>
        <v>15</v>
      </c>
      <c r="CZ429" s="268">
        <f t="shared" si="462"/>
        <v>6</v>
      </c>
      <c r="DA429" s="267">
        <f t="shared" si="463"/>
        <v>15</v>
      </c>
      <c r="DB429" s="268">
        <f t="shared" si="464"/>
        <v>15</v>
      </c>
      <c r="DC429" s="173">
        <f t="shared" si="465"/>
        <v>9</v>
      </c>
      <c r="DD429" s="26">
        <f t="shared" si="466"/>
        <v>9</v>
      </c>
      <c r="DE429" s="173">
        <f t="shared" si="467"/>
        <v>0</v>
      </c>
      <c r="DF429" s="26">
        <f t="shared" si="468"/>
        <v>5</v>
      </c>
      <c r="DG429" s="326">
        <f t="shared" si="469"/>
        <v>11</v>
      </c>
      <c r="DH429" s="327">
        <f t="shared" si="470"/>
        <v>14</v>
      </c>
      <c r="DI429" s="172">
        <f t="shared" si="471"/>
        <v>4</v>
      </c>
      <c r="DJ429" s="24">
        <f t="shared" si="472"/>
        <v>0</v>
      </c>
      <c r="DK429" s="172"/>
      <c r="DL429" s="19">
        <f t="shared" si="473"/>
        <v>19</v>
      </c>
      <c r="DM429" s="19">
        <f t="shared" si="474"/>
        <v>24</v>
      </c>
      <c r="DN429" s="174">
        <f t="shared" si="475"/>
        <v>0</v>
      </c>
      <c r="DO429" s="278">
        <f t="shared" si="476"/>
        <v>246</v>
      </c>
      <c r="DP429" s="278">
        <f t="shared" si="477"/>
        <v>255</v>
      </c>
      <c r="DQ429" s="20">
        <f t="shared" si="478"/>
        <v>153</v>
      </c>
      <c r="DR429" s="20">
        <f t="shared" si="479"/>
        <v>5</v>
      </c>
      <c r="DS429" s="337">
        <f t="shared" si="480"/>
        <v>190</v>
      </c>
      <c r="DT429" s="174">
        <f t="shared" si="481"/>
        <v>64</v>
      </c>
      <c r="DU429" s="172">
        <f t="shared" si="482"/>
        <v>190</v>
      </c>
    </row>
    <row r="430" spans="1:1026">
      <c r="A430" s="408" t="s">
        <v>1114</v>
      </c>
      <c r="B430" s="408" t="s">
        <v>1115</v>
      </c>
      <c r="C430" s="154">
        <f t="shared" si="429"/>
        <v>17</v>
      </c>
      <c r="D430" s="167">
        <f t="shared" si="430"/>
        <v>68</v>
      </c>
      <c r="E430" s="166" t="str">
        <f t="shared" si="431"/>
        <v>13</v>
      </c>
      <c r="F430" s="367" t="str">
        <f t="shared" si="432"/>
        <v>18</v>
      </c>
      <c r="G430" s="367" t="str">
        <f t="shared" si="433"/>
        <v>40</v>
      </c>
      <c r="H430" s="367" t="str">
        <f t="shared" si="434"/>
        <v>F7</v>
      </c>
      <c r="I430" s="367" t="str">
        <f t="shared" si="435"/>
        <v>FF</v>
      </c>
      <c r="J430" s="367" t="str">
        <f t="shared" si="436"/>
        <v>99</v>
      </c>
      <c r="K430" s="367" t="str">
        <f t="shared" si="437"/>
        <v>05</v>
      </c>
      <c r="L430" s="367" t="str">
        <f t="shared" si="438"/>
        <v>FF</v>
      </c>
      <c r="M430" s="367" t="str">
        <f t="shared" si="439"/>
        <v>4</v>
      </c>
      <c r="N430" s="367" t="str">
        <f t="shared" si="440"/>
        <v/>
      </c>
      <c r="O430" s="156" t="str">
        <f t="shared" si="441"/>
        <v/>
      </c>
      <c r="P430" s="157" t="str">
        <f t="shared" si="485"/>
        <v>0</v>
      </c>
      <c r="Q430" s="158" t="str">
        <f t="shared" si="485"/>
        <v>0</v>
      </c>
      <c r="R430" s="158" t="str">
        <f t="shared" si="485"/>
        <v>0</v>
      </c>
      <c r="S430" s="159" t="str">
        <f t="shared" si="485"/>
        <v>1</v>
      </c>
      <c r="T430" s="158" t="str">
        <f t="shared" si="485"/>
        <v>0</v>
      </c>
      <c r="U430" s="158" t="str">
        <f t="shared" si="485"/>
        <v>0</v>
      </c>
      <c r="V430" s="158" t="str">
        <f t="shared" si="485"/>
        <v>1</v>
      </c>
      <c r="W430" s="159" t="str">
        <f t="shared" si="485"/>
        <v>1</v>
      </c>
      <c r="X430" s="158" t="str">
        <f t="shared" si="486"/>
        <v>0</v>
      </c>
      <c r="Y430" s="158" t="str">
        <f t="shared" si="486"/>
        <v>0</v>
      </c>
      <c r="Z430" s="158" t="str">
        <f t="shared" si="486"/>
        <v>0</v>
      </c>
      <c r="AA430" s="159" t="str">
        <f t="shared" si="486"/>
        <v>1</v>
      </c>
      <c r="AB430" s="161" t="str">
        <f t="shared" si="486"/>
        <v>1</v>
      </c>
      <c r="AC430" s="161" t="str">
        <f t="shared" si="486"/>
        <v>0</v>
      </c>
      <c r="AD430" s="158" t="str">
        <f t="shared" si="486"/>
        <v>0</v>
      </c>
      <c r="AE430" s="159" t="str">
        <f t="shared" si="486"/>
        <v>0</v>
      </c>
      <c r="AF430" s="367" t="str">
        <f t="shared" si="487"/>
        <v>0</v>
      </c>
      <c r="AG430" s="162" t="str">
        <f t="shared" si="487"/>
        <v>1</v>
      </c>
      <c r="AH430" s="163" t="str">
        <f t="shared" si="487"/>
        <v>0</v>
      </c>
      <c r="AI430" s="165" t="str">
        <f t="shared" si="487"/>
        <v>0</v>
      </c>
      <c r="AJ430" s="164" t="str">
        <f t="shared" si="487"/>
        <v>0</v>
      </c>
      <c r="AK430" s="164" t="str">
        <f t="shared" si="487"/>
        <v>0</v>
      </c>
      <c r="AL430" s="289" t="str">
        <f t="shared" si="487"/>
        <v>0</v>
      </c>
      <c r="AM430" s="165" t="str">
        <f t="shared" si="487"/>
        <v>0</v>
      </c>
      <c r="AN430" s="230" t="str">
        <f t="shared" si="488"/>
        <v>1</v>
      </c>
      <c r="AO430" s="230" t="str">
        <f t="shared" si="488"/>
        <v>1</v>
      </c>
      <c r="AP430" s="230" t="str">
        <f t="shared" si="488"/>
        <v>1</v>
      </c>
      <c r="AQ430" s="231" t="str">
        <f t="shared" si="488"/>
        <v>1</v>
      </c>
      <c r="AR430" s="230" t="str">
        <f t="shared" si="488"/>
        <v>0</v>
      </c>
      <c r="AS430" s="230" t="str">
        <f t="shared" si="488"/>
        <v>1</v>
      </c>
      <c r="AT430" s="230" t="str">
        <f t="shared" si="488"/>
        <v>1</v>
      </c>
      <c r="AU430" s="231" t="str">
        <f t="shared" si="488"/>
        <v>1</v>
      </c>
      <c r="AV430" s="230" t="str">
        <f t="shared" si="489"/>
        <v>1</v>
      </c>
      <c r="AW430" s="232" t="str">
        <f t="shared" si="489"/>
        <v>1</v>
      </c>
      <c r="AX430" s="232" t="str">
        <f t="shared" si="489"/>
        <v>1</v>
      </c>
      <c r="AY430" s="233" t="str">
        <f t="shared" si="489"/>
        <v>1</v>
      </c>
      <c r="AZ430" s="232" t="str">
        <f t="shared" si="489"/>
        <v>1</v>
      </c>
      <c r="BA430" s="232" t="str">
        <f t="shared" si="489"/>
        <v>1</v>
      </c>
      <c r="BB430" s="232" t="str">
        <f t="shared" si="489"/>
        <v>1</v>
      </c>
      <c r="BC430" s="233" t="str">
        <f t="shared" si="489"/>
        <v>1</v>
      </c>
      <c r="BD430" s="168" t="str">
        <f t="shared" si="490"/>
        <v>1</v>
      </c>
      <c r="BE430" s="168" t="str">
        <f t="shared" si="490"/>
        <v>0</v>
      </c>
      <c r="BF430" s="168" t="str">
        <f t="shared" si="490"/>
        <v>0</v>
      </c>
      <c r="BG430" s="169" t="str">
        <f t="shared" si="490"/>
        <v>1</v>
      </c>
      <c r="BH430" s="168" t="str">
        <f t="shared" si="490"/>
        <v>1</v>
      </c>
      <c r="BI430" s="168" t="str">
        <f t="shared" si="490"/>
        <v>0</v>
      </c>
      <c r="BJ430" s="168" t="str">
        <f t="shared" si="490"/>
        <v>0</v>
      </c>
      <c r="BK430" s="169" t="str">
        <f t="shared" si="490"/>
        <v>1</v>
      </c>
      <c r="BL430" s="168" t="str">
        <f t="shared" si="491"/>
        <v>0</v>
      </c>
      <c r="BM430" s="168" t="str">
        <f t="shared" si="491"/>
        <v>0</v>
      </c>
      <c r="BN430" s="168" t="str">
        <f t="shared" si="491"/>
        <v>0</v>
      </c>
      <c r="BO430" s="169" t="str">
        <f t="shared" si="491"/>
        <v>0</v>
      </c>
      <c r="BP430" s="168" t="str">
        <f t="shared" si="491"/>
        <v>0</v>
      </c>
      <c r="BQ430" s="168" t="str">
        <f t="shared" si="491"/>
        <v>1</v>
      </c>
      <c r="BR430" s="168" t="str">
        <f t="shared" si="491"/>
        <v>0</v>
      </c>
      <c r="BS430" s="169" t="str">
        <f t="shared" si="491"/>
        <v>1</v>
      </c>
      <c r="BT430" s="302" t="str">
        <f t="shared" si="492"/>
        <v>1</v>
      </c>
      <c r="BU430" s="302" t="str">
        <f t="shared" si="492"/>
        <v>1</v>
      </c>
      <c r="BV430" s="302" t="str">
        <f t="shared" si="492"/>
        <v>1</v>
      </c>
      <c r="BW430" s="303" t="str">
        <f t="shared" si="492"/>
        <v>1</v>
      </c>
      <c r="BX430" s="302" t="str">
        <f t="shared" si="492"/>
        <v>1</v>
      </c>
      <c r="BY430" s="302" t="str">
        <f t="shared" si="492"/>
        <v>1</v>
      </c>
      <c r="BZ430" s="302" t="str">
        <f t="shared" si="492"/>
        <v>1</v>
      </c>
      <c r="CA430" s="303" t="str">
        <f t="shared" si="492"/>
        <v>1</v>
      </c>
      <c r="CB430" s="164" t="str">
        <f t="shared" si="493"/>
        <v>0</v>
      </c>
      <c r="CC430" s="289" t="str">
        <f t="shared" si="493"/>
        <v>1</v>
      </c>
      <c r="CD430" s="340" t="str">
        <f t="shared" si="493"/>
        <v>0</v>
      </c>
      <c r="CE430" s="341" t="str">
        <f t="shared" si="493"/>
        <v>0</v>
      </c>
      <c r="CF430" s="340" t="str">
        <f t="shared" si="493"/>
        <v>0</v>
      </c>
      <c r="CG430" s="340" t="str">
        <f t="shared" si="493"/>
        <v>0</v>
      </c>
      <c r="CH430" s="340" t="str">
        <f t="shared" si="493"/>
        <v>0</v>
      </c>
      <c r="CI430" s="341" t="str">
        <f t="shared" si="493"/>
        <v>0</v>
      </c>
      <c r="CJ430" s="367" t="s">
        <v>1273</v>
      </c>
      <c r="CL430" s="32" t="str">
        <f t="shared" si="483"/>
        <v>1318</v>
      </c>
      <c r="CM430" s="285">
        <f t="shared" si="451"/>
        <v>65527</v>
      </c>
      <c r="CN430" s="285">
        <f t="shared" si="452"/>
        <v>1</v>
      </c>
      <c r="CO430" s="142">
        <f t="shared" si="453"/>
        <v>53.3</v>
      </c>
      <c r="CP430" s="142">
        <f t="shared" si="454"/>
        <v>11.833333333333332</v>
      </c>
      <c r="CQ430" s="154">
        <f t="shared" si="484"/>
        <v>0</v>
      </c>
      <c r="CS430" s="170">
        <f t="shared" si="455"/>
        <v>1</v>
      </c>
      <c r="CT430" s="23">
        <f t="shared" si="456"/>
        <v>3</v>
      </c>
      <c r="CU430" s="171">
        <f t="shared" si="457"/>
        <v>1</v>
      </c>
      <c r="CV430" s="23">
        <f t="shared" si="458"/>
        <v>8</v>
      </c>
      <c r="CW430" s="172">
        <f t="shared" si="459"/>
        <v>4</v>
      </c>
      <c r="CX430" s="24">
        <f t="shared" si="460"/>
        <v>0</v>
      </c>
      <c r="CY430" s="267">
        <f t="shared" si="461"/>
        <v>15</v>
      </c>
      <c r="CZ430" s="268">
        <f t="shared" si="462"/>
        <v>7</v>
      </c>
      <c r="DA430" s="267">
        <f t="shared" si="463"/>
        <v>15</v>
      </c>
      <c r="DB430" s="268">
        <f t="shared" si="464"/>
        <v>15</v>
      </c>
      <c r="DC430" s="173">
        <f t="shared" si="465"/>
        <v>9</v>
      </c>
      <c r="DD430" s="26">
        <f t="shared" si="466"/>
        <v>9</v>
      </c>
      <c r="DE430" s="173">
        <f t="shared" si="467"/>
        <v>0</v>
      </c>
      <c r="DF430" s="26">
        <f t="shared" si="468"/>
        <v>5</v>
      </c>
      <c r="DG430" s="326">
        <f t="shared" si="469"/>
        <v>15</v>
      </c>
      <c r="DH430" s="327">
        <f t="shared" si="470"/>
        <v>15</v>
      </c>
      <c r="DI430" s="172">
        <f t="shared" si="471"/>
        <v>4</v>
      </c>
      <c r="DJ430" s="24">
        <f t="shared" si="472"/>
        <v>0</v>
      </c>
      <c r="DK430" s="172"/>
      <c r="DL430" s="19">
        <f t="shared" si="473"/>
        <v>19</v>
      </c>
      <c r="DM430" s="19">
        <f t="shared" si="474"/>
        <v>24</v>
      </c>
      <c r="DN430" s="174">
        <f t="shared" si="475"/>
        <v>64</v>
      </c>
      <c r="DO430" s="278">
        <f t="shared" si="476"/>
        <v>247</v>
      </c>
      <c r="DP430" s="278">
        <f t="shared" si="477"/>
        <v>255</v>
      </c>
      <c r="DQ430" s="20">
        <f t="shared" si="478"/>
        <v>153</v>
      </c>
      <c r="DR430" s="20">
        <f t="shared" si="479"/>
        <v>5</v>
      </c>
      <c r="DS430" s="337">
        <f t="shared" si="480"/>
        <v>255</v>
      </c>
      <c r="DT430" s="174">
        <f t="shared" si="481"/>
        <v>64</v>
      </c>
      <c r="DU430" s="172">
        <f t="shared" si="482"/>
        <v>255</v>
      </c>
    </row>
    <row r="431" spans="1:1026">
      <c r="A431" s="408" t="s">
        <v>1116</v>
      </c>
      <c r="B431" s="408" t="s">
        <v>1115</v>
      </c>
      <c r="C431" s="154">
        <f t="shared" si="429"/>
        <v>17</v>
      </c>
      <c r="D431" s="167">
        <f t="shared" si="430"/>
        <v>68</v>
      </c>
      <c r="E431" s="166" t="str">
        <f t="shared" si="431"/>
        <v>13</v>
      </c>
      <c r="F431" s="367" t="str">
        <f t="shared" si="432"/>
        <v>18</v>
      </c>
      <c r="G431" s="367" t="str">
        <f t="shared" si="433"/>
        <v>40</v>
      </c>
      <c r="H431" s="367" t="str">
        <f t="shared" si="434"/>
        <v>F7</v>
      </c>
      <c r="I431" s="367" t="str">
        <f t="shared" si="435"/>
        <v>FF</v>
      </c>
      <c r="J431" s="367" t="str">
        <f t="shared" si="436"/>
        <v>99</v>
      </c>
      <c r="K431" s="367" t="str">
        <f t="shared" si="437"/>
        <v>05</v>
      </c>
      <c r="L431" s="367" t="str">
        <f t="shared" si="438"/>
        <v>FF</v>
      </c>
      <c r="M431" s="367" t="str">
        <f t="shared" si="439"/>
        <v>4</v>
      </c>
      <c r="N431" s="367" t="str">
        <f t="shared" si="440"/>
        <v/>
      </c>
      <c r="O431" s="156" t="str">
        <f t="shared" si="441"/>
        <v/>
      </c>
      <c r="P431" s="157" t="str">
        <f t="shared" si="485"/>
        <v>0</v>
      </c>
      <c r="Q431" s="158" t="str">
        <f t="shared" si="485"/>
        <v>0</v>
      </c>
      <c r="R431" s="158" t="str">
        <f t="shared" si="485"/>
        <v>0</v>
      </c>
      <c r="S431" s="159" t="str">
        <f t="shared" si="485"/>
        <v>1</v>
      </c>
      <c r="T431" s="158" t="str">
        <f t="shared" si="485"/>
        <v>0</v>
      </c>
      <c r="U431" s="158" t="str">
        <f t="shared" si="485"/>
        <v>0</v>
      </c>
      <c r="V431" s="158" t="str">
        <f t="shared" si="485"/>
        <v>1</v>
      </c>
      <c r="W431" s="159" t="str">
        <f t="shared" si="485"/>
        <v>1</v>
      </c>
      <c r="X431" s="158" t="str">
        <f t="shared" si="486"/>
        <v>0</v>
      </c>
      <c r="Y431" s="158" t="str">
        <f t="shared" si="486"/>
        <v>0</v>
      </c>
      <c r="Z431" s="158" t="str">
        <f t="shared" si="486"/>
        <v>0</v>
      </c>
      <c r="AA431" s="159" t="str">
        <f t="shared" si="486"/>
        <v>1</v>
      </c>
      <c r="AB431" s="161" t="str">
        <f t="shared" si="486"/>
        <v>1</v>
      </c>
      <c r="AC431" s="161" t="str">
        <f t="shared" si="486"/>
        <v>0</v>
      </c>
      <c r="AD431" s="158" t="str">
        <f t="shared" si="486"/>
        <v>0</v>
      </c>
      <c r="AE431" s="159" t="str">
        <f t="shared" si="486"/>
        <v>0</v>
      </c>
      <c r="AF431" s="367" t="str">
        <f t="shared" si="487"/>
        <v>0</v>
      </c>
      <c r="AG431" s="162" t="str">
        <f t="shared" si="487"/>
        <v>1</v>
      </c>
      <c r="AH431" s="163" t="str">
        <f t="shared" si="487"/>
        <v>0</v>
      </c>
      <c r="AI431" s="165" t="str">
        <f t="shared" si="487"/>
        <v>0</v>
      </c>
      <c r="AJ431" s="164" t="str">
        <f t="shared" si="487"/>
        <v>0</v>
      </c>
      <c r="AK431" s="164" t="str">
        <f t="shared" si="487"/>
        <v>0</v>
      </c>
      <c r="AL431" s="289" t="str">
        <f t="shared" si="487"/>
        <v>0</v>
      </c>
      <c r="AM431" s="165" t="str">
        <f t="shared" si="487"/>
        <v>0</v>
      </c>
      <c r="AN431" s="230" t="str">
        <f t="shared" si="488"/>
        <v>1</v>
      </c>
      <c r="AO431" s="230" t="str">
        <f t="shared" si="488"/>
        <v>1</v>
      </c>
      <c r="AP431" s="230" t="str">
        <f t="shared" si="488"/>
        <v>1</v>
      </c>
      <c r="AQ431" s="231" t="str">
        <f t="shared" si="488"/>
        <v>1</v>
      </c>
      <c r="AR431" s="230" t="str">
        <f t="shared" si="488"/>
        <v>0</v>
      </c>
      <c r="AS431" s="230" t="str">
        <f t="shared" si="488"/>
        <v>1</v>
      </c>
      <c r="AT431" s="230" t="str">
        <f t="shared" si="488"/>
        <v>1</v>
      </c>
      <c r="AU431" s="231" t="str">
        <f t="shared" si="488"/>
        <v>1</v>
      </c>
      <c r="AV431" s="230" t="str">
        <f t="shared" si="489"/>
        <v>1</v>
      </c>
      <c r="AW431" s="232" t="str">
        <f t="shared" si="489"/>
        <v>1</v>
      </c>
      <c r="AX431" s="232" t="str">
        <f t="shared" si="489"/>
        <v>1</v>
      </c>
      <c r="AY431" s="233" t="str">
        <f t="shared" si="489"/>
        <v>1</v>
      </c>
      <c r="AZ431" s="232" t="str">
        <f t="shared" si="489"/>
        <v>1</v>
      </c>
      <c r="BA431" s="232" t="str">
        <f t="shared" si="489"/>
        <v>1</v>
      </c>
      <c r="BB431" s="232" t="str">
        <f t="shared" si="489"/>
        <v>1</v>
      </c>
      <c r="BC431" s="233" t="str">
        <f t="shared" si="489"/>
        <v>1</v>
      </c>
      <c r="BD431" s="168" t="str">
        <f t="shared" si="490"/>
        <v>1</v>
      </c>
      <c r="BE431" s="168" t="str">
        <f t="shared" si="490"/>
        <v>0</v>
      </c>
      <c r="BF431" s="168" t="str">
        <f t="shared" si="490"/>
        <v>0</v>
      </c>
      <c r="BG431" s="169" t="str">
        <f t="shared" si="490"/>
        <v>1</v>
      </c>
      <c r="BH431" s="168" t="str">
        <f t="shared" si="490"/>
        <v>1</v>
      </c>
      <c r="BI431" s="168" t="str">
        <f t="shared" si="490"/>
        <v>0</v>
      </c>
      <c r="BJ431" s="168" t="str">
        <f t="shared" si="490"/>
        <v>0</v>
      </c>
      <c r="BK431" s="169" t="str">
        <f t="shared" si="490"/>
        <v>1</v>
      </c>
      <c r="BL431" s="168" t="str">
        <f t="shared" si="491"/>
        <v>0</v>
      </c>
      <c r="BM431" s="168" t="str">
        <f t="shared" si="491"/>
        <v>0</v>
      </c>
      <c r="BN431" s="168" t="str">
        <f t="shared" si="491"/>
        <v>0</v>
      </c>
      <c r="BO431" s="169" t="str">
        <f t="shared" si="491"/>
        <v>0</v>
      </c>
      <c r="BP431" s="168" t="str">
        <f t="shared" si="491"/>
        <v>0</v>
      </c>
      <c r="BQ431" s="168" t="str">
        <f t="shared" si="491"/>
        <v>1</v>
      </c>
      <c r="BR431" s="168" t="str">
        <f t="shared" si="491"/>
        <v>0</v>
      </c>
      <c r="BS431" s="169" t="str">
        <f t="shared" si="491"/>
        <v>1</v>
      </c>
      <c r="BT431" s="302" t="str">
        <f t="shared" si="492"/>
        <v>1</v>
      </c>
      <c r="BU431" s="302" t="str">
        <f t="shared" si="492"/>
        <v>1</v>
      </c>
      <c r="BV431" s="302" t="str">
        <f t="shared" si="492"/>
        <v>1</v>
      </c>
      <c r="BW431" s="303" t="str">
        <f t="shared" si="492"/>
        <v>1</v>
      </c>
      <c r="BX431" s="302" t="str">
        <f t="shared" si="492"/>
        <v>1</v>
      </c>
      <c r="BY431" s="302" t="str">
        <f t="shared" si="492"/>
        <v>1</v>
      </c>
      <c r="BZ431" s="302" t="str">
        <f t="shared" si="492"/>
        <v>1</v>
      </c>
      <c r="CA431" s="303" t="str">
        <f t="shared" si="492"/>
        <v>1</v>
      </c>
      <c r="CB431" s="164" t="str">
        <f t="shared" si="493"/>
        <v>0</v>
      </c>
      <c r="CC431" s="289" t="str">
        <f t="shared" si="493"/>
        <v>1</v>
      </c>
      <c r="CD431" s="340" t="str">
        <f t="shared" si="493"/>
        <v>0</v>
      </c>
      <c r="CE431" s="341" t="str">
        <f t="shared" si="493"/>
        <v>0</v>
      </c>
      <c r="CF431" s="340" t="str">
        <f t="shared" si="493"/>
        <v>0</v>
      </c>
      <c r="CG431" s="340" t="str">
        <f t="shared" si="493"/>
        <v>0</v>
      </c>
      <c r="CH431" s="340" t="str">
        <f t="shared" si="493"/>
        <v>0</v>
      </c>
      <c r="CI431" s="341" t="str">
        <f t="shared" si="493"/>
        <v>0</v>
      </c>
      <c r="CJ431" s="367" t="s">
        <v>1273</v>
      </c>
      <c r="CL431" s="32" t="str">
        <f t="shared" si="483"/>
        <v>1318</v>
      </c>
      <c r="CM431" s="285">
        <f t="shared" si="451"/>
        <v>65527</v>
      </c>
      <c r="CN431" s="285">
        <f t="shared" si="452"/>
        <v>1</v>
      </c>
      <c r="CO431" s="142">
        <f t="shared" si="453"/>
        <v>53.3</v>
      </c>
      <c r="CP431" s="142">
        <f t="shared" si="454"/>
        <v>11.833333333333332</v>
      </c>
      <c r="CQ431" s="154">
        <f t="shared" si="484"/>
        <v>0</v>
      </c>
      <c r="CS431" s="170">
        <f t="shared" si="455"/>
        <v>1</v>
      </c>
      <c r="CT431" s="23">
        <f t="shared" si="456"/>
        <v>3</v>
      </c>
      <c r="CU431" s="171">
        <f t="shared" si="457"/>
        <v>1</v>
      </c>
      <c r="CV431" s="23">
        <f t="shared" si="458"/>
        <v>8</v>
      </c>
      <c r="CW431" s="172">
        <f t="shared" si="459"/>
        <v>4</v>
      </c>
      <c r="CX431" s="24">
        <f t="shared" si="460"/>
        <v>0</v>
      </c>
      <c r="CY431" s="267">
        <f t="shared" si="461"/>
        <v>15</v>
      </c>
      <c r="CZ431" s="268">
        <f t="shared" si="462"/>
        <v>7</v>
      </c>
      <c r="DA431" s="267">
        <f t="shared" si="463"/>
        <v>15</v>
      </c>
      <c r="DB431" s="268">
        <f t="shared" si="464"/>
        <v>15</v>
      </c>
      <c r="DC431" s="173">
        <f t="shared" si="465"/>
        <v>9</v>
      </c>
      <c r="DD431" s="26">
        <f t="shared" si="466"/>
        <v>9</v>
      </c>
      <c r="DE431" s="173">
        <f t="shared" si="467"/>
        <v>0</v>
      </c>
      <c r="DF431" s="26">
        <f t="shared" si="468"/>
        <v>5</v>
      </c>
      <c r="DG431" s="326">
        <f t="shared" si="469"/>
        <v>15</v>
      </c>
      <c r="DH431" s="327">
        <f t="shared" si="470"/>
        <v>15</v>
      </c>
      <c r="DI431" s="172">
        <f t="shared" si="471"/>
        <v>4</v>
      </c>
      <c r="DJ431" s="24">
        <f t="shared" si="472"/>
        <v>0</v>
      </c>
      <c r="DK431" s="172"/>
      <c r="DL431" s="19">
        <f t="shared" si="473"/>
        <v>19</v>
      </c>
      <c r="DM431" s="19">
        <f t="shared" si="474"/>
        <v>24</v>
      </c>
      <c r="DN431" s="174">
        <f t="shared" si="475"/>
        <v>64</v>
      </c>
      <c r="DO431" s="278">
        <f t="shared" si="476"/>
        <v>247</v>
      </c>
      <c r="DP431" s="278">
        <f t="shared" si="477"/>
        <v>255</v>
      </c>
      <c r="DQ431" s="20">
        <f t="shared" si="478"/>
        <v>153</v>
      </c>
      <c r="DR431" s="20">
        <f t="shared" si="479"/>
        <v>5</v>
      </c>
      <c r="DS431" s="337">
        <f t="shared" si="480"/>
        <v>255</v>
      </c>
      <c r="DT431" s="174">
        <f t="shared" si="481"/>
        <v>64</v>
      </c>
      <c r="DU431" s="172">
        <f t="shared" si="482"/>
        <v>255</v>
      </c>
    </row>
    <row r="432" spans="1:1026">
      <c r="A432" s="408" t="s">
        <v>1117</v>
      </c>
      <c r="B432" s="408" t="s">
        <v>1115</v>
      </c>
      <c r="C432" s="154">
        <f t="shared" si="429"/>
        <v>17</v>
      </c>
      <c r="D432" s="167">
        <f t="shared" si="430"/>
        <v>68</v>
      </c>
      <c r="E432" s="166" t="str">
        <f t="shared" si="431"/>
        <v>13</v>
      </c>
      <c r="F432" s="367" t="str">
        <f t="shared" si="432"/>
        <v>18</v>
      </c>
      <c r="G432" s="367" t="str">
        <f t="shared" si="433"/>
        <v>40</v>
      </c>
      <c r="H432" s="367" t="str">
        <f t="shared" si="434"/>
        <v>F7</v>
      </c>
      <c r="I432" s="367" t="str">
        <f t="shared" si="435"/>
        <v>FF</v>
      </c>
      <c r="J432" s="367" t="str">
        <f t="shared" si="436"/>
        <v>99</v>
      </c>
      <c r="K432" s="367" t="str">
        <f t="shared" si="437"/>
        <v>05</v>
      </c>
      <c r="L432" s="367" t="str">
        <f t="shared" si="438"/>
        <v>FF</v>
      </c>
      <c r="M432" s="367" t="str">
        <f t="shared" si="439"/>
        <v>4</v>
      </c>
      <c r="N432" s="367" t="str">
        <f t="shared" si="440"/>
        <v/>
      </c>
      <c r="O432" s="156" t="str">
        <f t="shared" si="441"/>
        <v/>
      </c>
      <c r="P432" s="157" t="str">
        <f t="shared" si="485"/>
        <v>0</v>
      </c>
      <c r="Q432" s="158" t="str">
        <f t="shared" si="485"/>
        <v>0</v>
      </c>
      <c r="R432" s="158" t="str">
        <f t="shared" si="485"/>
        <v>0</v>
      </c>
      <c r="S432" s="159" t="str">
        <f t="shared" si="485"/>
        <v>1</v>
      </c>
      <c r="T432" s="158" t="str">
        <f t="shared" si="485"/>
        <v>0</v>
      </c>
      <c r="U432" s="158" t="str">
        <f t="shared" si="485"/>
        <v>0</v>
      </c>
      <c r="V432" s="158" t="str">
        <f t="shared" si="485"/>
        <v>1</v>
      </c>
      <c r="W432" s="159" t="str">
        <f t="shared" si="485"/>
        <v>1</v>
      </c>
      <c r="X432" s="158" t="str">
        <f t="shared" si="486"/>
        <v>0</v>
      </c>
      <c r="Y432" s="158" t="str">
        <f t="shared" si="486"/>
        <v>0</v>
      </c>
      <c r="Z432" s="158" t="str">
        <f t="shared" si="486"/>
        <v>0</v>
      </c>
      <c r="AA432" s="159" t="str">
        <f t="shared" si="486"/>
        <v>1</v>
      </c>
      <c r="AB432" s="161" t="str">
        <f t="shared" si="486"/>
        <v>1</v>
      </c>
      <c r="AC432" s="161" t="str">
        <f t="shared" si="486"/>
        <v>0</v>
      </c>
      <c r="AD432" s="158" t="str">
        <f t="shared" si="486"/>
        <v>0</v>
      </c>
      <c r="AE432" s="159" t="str">
        <f t="shared" si="486"/>
        <v>0</v>
      </c>
      <c r="AF432" s="367" t="str">
        <f t="shared" si="487"/>
        <v>0</v>
      </c>
      <c r="AG432" s="162" t="str">
        <f t="shared" si="487"/>
        <v>1</v>
      </c>
      <c r="AH432" s="163" t="str">
        <f t="shared" si="487"/>
        <v>0</v>
      </c>
      <c r="AI432" s="165" t="str">
        <f t="shared" si="487"/>
        <v>0</v>
      </c>
      <c r="AJ432" s="164" t="str">
        <f t="shared" si="487"/>
        <v>0</v>
      </c>
      <c r="AK432" s="164" t="str">
        <f t="shared" si="487"/>
        <v>0</v>
      </c>
      <c r="AL432" s="289" t="str">
        <f t="shared" si="487"/>
        <v>0</v>
      </c>
      <c r="AM432" s="165" t="str">
        <f t="shared" si="487"/>
        <v>0</v>
      </c>
      <c r="AN432" s="230" t="str">
        <f t="shared" si="488"/>
        <v>1</v>
      </c>
      <c r="AO432" s="230" t="str">
        <f t="shared" si="488"/>
        <v>1</v>
      </c>
      <c r="AP432" s="230" t="str">
        <f t="shared" si="488"/>
        <v>1</v>
      </c>
      <c r="AQ432" s="231" t="str">
        <f t="shared" si="488"/>
        <v>1</v>
      </c>
      <c r="AR432" s="230" t="str">
        <f t="shared" si="488"/>
        <v>0</v>
      </c>
      <c r="AS432" s="230" t="str">
        <f t="shared" si="488"/>
        <v>1</v>
      </c>
      <c r="AT432" s="230" t="str">
        <f t="shared" si="488"/>
        <v>1</v>
      </c>
      <c r="AU432" s="231" t="str">
        <f t="shared" si="488"/>
        <v>1</v>
      </c>
      <c r="AV432" s="230" t="str">
        <f t="shared" si="489"/>
        <v>1</v>
      </c>
      <c r="AW432" s="232" t="str">
        <f t="shared" si="489"/>
        <v>1</v>
      </c>
      <c r="AX432" s="232" t="str">
        <f t="shared" si="489"/>
        <v>1</v>
      </c>
      <c r="AY432" s="233" t="str">
        <f t="shared" si="489"/>
        <v>1</v>
      </c>
      <c r="AZ432" s="232" t="str">
        <f t="shared" si="489"/>
        <v>1</v>
      </c>
      <c r="BA432" s="232" t="str">
        <f t="shared" si="489"/>
        <v>1</v>
      </c>
      <c r="BB432" s="232" t="str">
        <f t="shared" si="489"/>
        <v>1</v>
      </c>
      <c r="BC432" s="233" t="str">
        <f t="shared" si="489"/>
        <v>1</v>
      </c>
      <c r="BD432" s="168" t="str">
        <f t="shared" si="490"/>
        <v>1</v>
      </c>
      <c r="BE432" s="168" t="str">
        <f t="shared" si="490"/>
        <v>0</v>
      </c>
      <c r="BF432" s="168" t="str">
        <f t="shared" si="490"/>
        <v>0</v>
      </c>
      <c r="BG432" s="169" t="str">
        <f t="shared" si="490"/>
        <v>1</v>
      </c>
      <c r="BH432" s="168" t="str">
        <f t="shared" si="490"/>
        <v>1</v>
      </c>
      <c r="BI432" s="168" t="str">
        <f t="shared" si="490"/>
        <v>0</v>
      </c>
      <c r="BJ432" s="168" t="str">
        <f t="shared" si="490"/>
        <v>0</v>
      </c>
      <c r="BK432" s="169" t="str">
        <f t="shared" si="490"/>
        <v>1</v>
      </c>
      <c r="BL432" s="168" t="str">
        <f t="shared" si="491"/>
        <v>0</v>
      </c>
      <c r="BM432" s="168" t="str">
        <f t="shared" si="491"/>
        <v>0</v>
      </c>
      <c r="BN432" s="168" t="str">
        <f t="shared" si="491"/>
        <v>0</v>
      </c>
      <c r="BO432" s="169" t="str">
        <f t="shared" si="491"/>
        <v>0</v>
      </c>
      <c r="BP432" s="168" t="str">
        <f t="shared" si="491"/>
        <v>0</v>
      </c>
      <c r="BQ432" s="168" t="str">
        <f t="shared" si="491"/>
        <v>1</v>
      </c>
      <c r="BR432" s="168" t="str">
        <f t="shared" si="491"/>
        <v>0</v>
      </c>
      <c r="BS432" s="169" t="str">
        <f t="shared" si="491"/>
        <v>1</v>
      </c>
      <c r="BT432" s="302" t="str">
        <f t="shared" si="492"/>
        <v>1</v>
      </c>
      <c r="BU432" s="302" t="str">
        <f t="shared" si="492"/>
        <v>1</v>
      </c>
      <c r="BV432" s="302" t="str">
        <f t="shared" si="492"/>
        <v>1</v>
      </c>
      <c r="BW432" s="303" t="str">
        <f t="shared" si="492"/>
        <v>1</v>
      </c>
      <c r="BX432" s="302" t="str">
        <f t="shared" si="492"/>
        <v>1</v>
      </c>
      <c r="BY432" s="302" t="str">
        <f t="shared" si="492"/>
        <v>1</v>
      </c>
      <c r="BZ432" s="302" t="str">
        <f t="shared" si="492"/>
        <v>1</v>
      </c>
      <c r="CA432" s="303" t="str">
        <f t="shared" si="492"/>
        <v>1</v>
      </c>
      <c r="CB432" s="164" t="str">
        <f t="shared" si="493"/>
        <v>0</v>
      </c>
      <c r="CC432" s="289" t="str">
        <f t="shared" si="493"/>
        <v>1</v>
      </c>
      <c r="CD432" s="340" t="str">
        <f t="shared" si="493"/>
        <v>0</v>
      </c>
      <c r="CE432" s="341" t="str">
        <f t="shared" si="493"/>
        <v>0</v>
      </c>
      <c r="CF432" s="340" t="str">
        <f t="shared" si="493"/>
        <v>0</v>
      </c>
      <c r="CG432" s="340" t="str">
        <f t="shared" si="493"/>
        <v>0</v>
      </c>
      <c r="CH432" s="340" t="str">
        <f t="shared" si="493"/>
        <v>0</v>
      </c>
      <c r="CI432" s="341" t="str">
        <f t="shared" si="493"/>
        <v>0</v>
      </c>
      <c r="CJ432" s="367" t="s">
        <v>1273</v>
      </c>
      <c r="CL432" s="32" t="str">
        <f t="shared" si="483"/>
        <v>1318</v>
      </c>
      <c r="CM432" s="285">
        <f t="shared" si="451"/>
        <v>65527</v>
      </c>
      <c r="CN432" s="285">
        <f t="shared" si="452"/>
        <v>1</v>
      </c>
      <c r="CO432" s="142">
        <f t="shared" si="453"/>
        <v>53.3</v>
      </c>
      <c r="CP432" s="142">
        <f t="shared" si="454"/>
        <v>11.833333333333332</v>
      </c>
      <c r="CQ432" s="154">
        <f t="shared" si="484"/>
        <v>0</v>
      </c>
      <c r="CS432" s="170">
        <f t="shared" si="455"/>
        <v>1</v>
      </c>
      <c r="CT432" s="23">
        <f t="shared" si="456"/>
        <v>3</v>
      </c>
      <c r="CU432" s="171">
        <f t="shared" si="457"/>
        <v>1</v>
      </c>
      <c r="CV432" s="23">
        <f t="shared" si="458"/>
        <v>8</v>
      </c>
      <c r="CW432" s="172">
        <f t="shared" si="459"/>
        <v>4</v>
      </c>
      <c r="CX432" s="24">
        <f t="shared" si="460"/>
        <v>0</v>
      </c>
      <c r="CY432" s="267">
        <f t="shared" si="461"/>
        <v>15</v>
      </c>
      <c r="CZ432" s="268">
        <f t="shared" si="462"/>
        <v>7</v>
      </c>
      <c r="DA432" s="267">
        <f t="shared" si="463"/>
        <v>15</v>
      </c>
      <c r="DB432" s="268">
        <f t="shared" si="464"/>
        <v>15</v>
      </c>
      <c r="DC432" s="173">
        <f t="shared" si="465"/>
        <v>9</v>
      </c>
      <c r="DD432" s="26">
        <f t="shared" si="466"/>
        <v>9</v>
      </c>
      <c r="DE432" s="173">
        <f t="shared" si="467"/>
        <v>0</v>
      </c>
      <c r="DF432" s="26">
        <f t="shared" si="468"/>
        <v>5</v>
      </c>
      <c r="DG432" s="326">
        <f t="shared" si="469"/>
        <v>15</v>
      </c>
      <c r="DH432" s="327">
        <f t="shared" si="470"/>
        <v>15</v>
      </c>
      <c r="DI432" s="172">
        <f t="shared" si="471"/>
        <v>4</v>
      </c>
      <c r="DJ432" s="24">
        <f t="shared" si="472"/>
        <v>0</v>
      </c>
      <c r="DK432" s="172"/>
      <c r="DL432" s="19">
        <f t="shared" si="473"/>
        <v>19</v>
      </c>
      <c r="DM432" s="19">
        <f t="shared" si="474"/>
        <v>24</v>
      </c>
      <c r="DN432" s="174">
        <f t="shared" si="475"/>
        <v>64</v>
      </c>
      <c r="DO432" s="278">
        <f t="shared" si="476"/>
        <v>247</v>
      </c>
      <c r="DP432" s="278">
        <f t="shared" si="477"/>
        <v>255</v>
      </c>
      <c r="DQ432" s="20">
        <f t="shared" si="478"/>
        <v>153</v>
      </c>
      <c r="DR432" s="20">
        <f t="shared" si="479"/>
        <v>5</v>
      </c>
      <c r="DS432" s="337">
        <f t="shared" si="480"/>
        <v>255</v>
      </c>
      <c r="DT432" s="174">
        <f t="shared" si="481"/>
        <v>64</v>
      </c>
      <c r="DU432" s="172">
        <f t="shared" si="482"/>
        <v>255</v>
      </c>
    </row>
    <row r="433" spans="1:1026">
      <c r="A433" s="408" t="s">
        <v>1118</v>
      </c>
      <c r="B433" s="408" t="s">
        <v>1115</v>
      </c>
      <c r="C433" s="154">
        <f t="shared" si="429"/>
        <v>17</v>
      </c>
      <c r="D433" s="167">
        <f t="shared" si="430"/>
        <v>68</v>
      </c>
      <c r="E433" s="166" t="str">
        <f t="shared" si="431"/>
        <v>13</v>
      </c>
      <c r="F433" s="367" t="str">
        <f t="shared" si="432"/>
        <v>18</v>
      </c>
      <c r="G433" s="367" t="str">
        <f t="shared" si="433"/>
        <v>40</v>
      </c>
      <c r="H433" s="367" t="str">
        <f t="shared" si="434"/>
        <v>F7</v>
      </c>
      <c r="I433" s="367" t="str">
        <f t="shared" si="435"/>
        <v>FF</v>
      </c>
      <c r="J433" s="367" t="str">
        <f t="shared" si="436"/>
        <v>99</v>
      </c>
      <c r="K433" s="367" t="str">
        <f t="shared" si="437"/>
        <v>05</v>
      </c>
      <c r="L433" s="367" t="str">
        <f t="shared" si="438"/>
        <v>FF</v>
      </c>
      <c r="M433" s="367" t="str">
        <f t="shared" si="439"/>
        <v>4</v>
      </c>
      <c r="N433" s="367" t="str">
        <f t="shared" si="440"/>
        <v/>
      </c>
      <c r="O433" s="156" t="str">
        <f t="shared" si="441"/>
        <v/>
      </c>
      <c r="P433" s="157" t="str">
        <f t="shared" si="485"/>
        <v>0</v>
      </c>
      <c r="Q433" s="158" t="str">
        <f t="shared" si="485"/>
        <v>0</v>
      </c>
      <c r="R433" s="158" t="str">
        <f t="shared" si="485"/>
        <v>0</v>
      </c>
      <c r="S433" s="159" t="str">
        <f t="shared" si="485"/>
        <v>1</v>
      </c>
      <c r="T433" s="158" t="str">
        <f t="shared" si="485"/>
        <v>0</v>
      </c>
      <c r="U433" s="158" t="str">
        <f t="shared" si="485"/>
        <v>0</v>
      </c>
      <c r="V433" s="158" t="str">
        <f t="shared" si="485"/>
        <v>1</v>
      </c>
      <c r="W433" s="159" t="str">
        <f t="shared" si="485"/>
        <v>1</v>
      </c>
      <c r="X433" s="158" t="str">
        <f t="shared" si="486"/>
        <v>0</v>
      </c>
      <c r="Y433" s="158" t="str">
        <f t="shared" si="486"/>
        <v>0</v>
      </c>
      <c r="Z433" s="158" t="str">
        <f t="shared" si="486"/>
        <v>0</v>
      </c>
      <c r="AA433" s="159" t="str">
        <f t="shared" si="486"/>
        <v>1</v>
      </c>
      <c r="AB433" s="161" t="str">
        <f t="shared" si="486"/>
        <v>1</v>
      </c>
      <c r="AC433" s="161" t="str">
        <f t="shared" si="486"/>
        <v>0</v>
      </c>
      <c r="AD433" s="158" t="str">
        <f t="shared" si="486"/>
        <v>0</v>
      </c>
      <c r="AE433" s="159" t="str">
        <f t="shared" si="486"/>
        <v>0</v>
      </c>
      <c r="AF433" s="367" t="str">
        <f t="shared" si="487"/>
        <v>0</v>
      </c>
      <c r="AG433" s="162" t="str">
        <f t="shared" si="487"/>
        <v>1</v>
      </c>
      <c r="AH433" s="163" t="str">
        <f t="shared" si="487"/>
        <v>0</v>
      </c>
      <c r="AI433" s="165" t="str">
        <f t="shared" si="487"/>
        <v>0</v>
      </c>
      <c r="AJ433" s="164" t="str">
        <f t="shared" si="487"/>
        <v>0</v>
      </c>
      <c r="AK433" s="164" t="str">
        <f t="shared" si="487"/>
        <v>0</v>
      </c>
      <c r="AL433" s="289" t="str">
        <f t="shared" si="487"/>
        <v>0</v>
      </c>
      <c r="AM433" s="165" t="str">
        <f t="shared" si="487"/>
        <v>0</v>
      </c>
      <c r="AN433" s="230" t="str">
        <f t="shared" si="488"/>
        <v>1</v>
      </c>
      <c r="AO433" s="230" t="str">
        <f t="shared" si="488"/>
        <v>1</v>
      </c>
      <c r="AP433" s="230" t="str">
        <f t="shared" si="488"/>
        <v>1</v>
      </c>
      <c r="AQ433" s="231" t="str">
        <f t="shared" si="488"/>
        <v>1</v>
      </c>
      <c r="AR433" s="230" t="str">
        <f t="shared" si="488"/>
        <v>0</v>
      </c>
      <c r="AS433" s="230" t="str">
        <f t="shared" si="488"/>
        <v>1</v>
      </c>
      <c r="AT433" s="230" t="str">
        <f t="shared" si="488"/>
        <v>1</v>
      </c>
      <c r="AU433" s="231" t="str">
        <f t="shared" si="488"/>
        <v>1</v>
      </c>
      <c r="AV433" s="230" t="str">
        <f t="shared" si="489"/>
        <v>1</v>
      </c>
      <c r="AW433" s="232" t="str">
        <f t="shared" si="489"/>
        <v>1</v>
      </c>
      <c r="AX433" s="232" t="str">
        <f t="shared" si="489"/>
        <v>1</v>
      </c>
      <c r="AY433" s="233" t="str">
        <f t="shared" si="489"/>
        <v>1</v>
      </c>
      <c r="AZ433" s="232" t="str">
        <f t="shared" si="489"/>
        <v>1</v>
      </c>
      <c r="BA433" s="232" t="str">
        <f t="shared" si="489"/>
        <v>1</v>
      </c>
      <c r="BB433" s="232" t="str">
        <f t="shared" si="489"/>
        <v>1</v>
      </c>
      <c r="BC433" s="233" t="str">
        <f t="shared" si="489"/>
        <v>1</v>
      </c>
      <c r="BD433" s="168" t="str">
        <f t="shared" si="490"/>
        <v>1</v>
      </c>
      <c r="BE433" s="168" t="str">
        <f t="shared" si="490"/>
        <v>0</v>
      </c>
      <c r="BF433" s="168" t="str">
        <f t="shared" si="490"/>
        <v>0</v>
      </c>
      <c r="BG433" s="169" t="str">
        <f t="shared" si="490"/>
        <v>1</v>
      </c>
      <c r="BH433" s="168" t="str">
        <f t="shared" si="490"/>
        <v>1</v>
      </c>
      <c r="BI433" s="168" t="str">
        <f t="shared" si="490"/>
        <v>0</v>
      </c>
      <c r="BJ433" s="168" t="str">
        <f t="shared" si="490"/>
        <v>0</v>
      </c>
      <c r="BK433" s="169" t="str">
        <f t="shared" si="490"/>
        <v>1</v>
      </c>
      <c r="BL433" s="168" t="str">
        <f t="shared" si="491"/>
        <v>0</v>
      </c>
      <c r="BM433" s="168" t="str">
        <f t="shared" si="491"/>
        <v>0</v>
      </c>
      <c r="BN433" s="168" t="str">
        <f t="shared" si="491"/>
        <v>0</v>
      </c>
      <c r="BO433" s="169" t="str">
        <f t="shared" si="491"/>
        <v>0</v>
      </c>
      <c r="BP433" s="168" t="str">
        <f t="shared" si="491"/>
        <v>0</v>
      </c>
      <c r="BQ433" s="168" t="str">
        <f t="shared" si="491"/>
        <v>1</v>
      </c>
      <c r="BR433" s="168" t="str">
        <f t="shared" si="491"/>
        <v>0</v>
      </c>
      <c r="BS433" s="169" t="str">
        <f t="shared" si="491"/>
        <v>1</v>
      </c>
      <c r="BT433" s="302" t="str">
        <f t="shared" si="492"/>
        <v>1</v>
      </c>
      <c r="BU433" s="302" t="str">
        <f t="shared" si="492"/>
        <v>1</v>
      </c>
      <c r="BV433" s="302" t="str">
        <f t="shared" si="492"/>
        <v>1</v>
      </c>
      <c r="BW433" s="303" t="str">
        <f t="shared" si="492"/>
        <v>1</v>
      </c>
      <c r="BX433" s="302" t="str">
        <f t="shared" si="492"/>
        <v>1</v>
      </c>
      <c r="BY433" s="302" t="str">
        <f t="shared" si="492"/>
        <v>1</v>
      </c>
      <c r="BZ433" s="302" t="str">
        <f t="shared" si="492"/>
        <v>1</v>
      </c>
      <c r="CA433" s="303" t="str">
        <f t="shared" si="492"/>
        <v>1</v>
      </c>
      <c r="CB433" s="164" t="str">
        <f t="shared" si="493"/>
        <v>0</v>
      </c>
      <c r="CC433" s="289" t="str">
        <f t="shared" si="493"/>
        <v>1</v>
      </c>
      <c r="CD433" s="340" t="str">
        <f t="shared" si="493"/>
        <v>0</v>
      </c>
      <c r="CE433" s="341" t="str">
        <f t="shared" si="493"/>
        <v>0</v>
      </c>
      <c r="CF433" s="340" t="str">
        <f t="shared" si="493"/>
        <v>0</v>
      </c>
      <c r="CG433" s="340" t="str">
        <f t="shared" si="493"/>
        <v>0</v>
      </c>
      <c r="CH433" s="340" t="str">
        <f t="shared" si="493"/>
        <v>0</v>
      </c>
      <c r="CI433" s="341" t="str">
        <f t="shared" si="493"/>
        <v>0</v>
      </c>
      <c r="CJ433" s="367" t="s">
        <v>1273</v>
      </c>
      <c r="CL433" s="32" t="str">
        <f t="shared" si="483"/>
        <v>1318</v>
      </c>
      <c r="CM433" s="285">
        <f t="shared" si="451"/>
        <v>65527</v>
      </c>
      <c r="CN433" s="285">
        <f t="shared" si="452"/>
        <v>1</v>
      </c>
      <c r="CO433" s="142">
        <f t="shared" si="453"/>
        <v>53.3</v>
      </c>
      <c r="CP433" s="142">
        <f t="shared" si="454"/>
        <v>11.833333333333332</v>
      </c>
      <c r="CQ433" s="154">
        <f t="shared" si="484"/>
        <v>0</v>
      </c>
      <c r="CS433" s="170">
        <f t="shared" si="455"/>
        <v>1</v>
      </c>
      <c r="CT433" s="23">
        <f t="shared" si="456"/>
        <v>3</v>
      </c>
      <c r="CU433" s="171">
        <f t="shared" si="457"/>
        <v>1</v>
      </c>
      <c r="CV433" s="23">
        <f t="shared" si="458"/>
        <v>8</v>
      </c>
      <c r="CW433" s="172">
        <f t="shared" si="459"/>
        <v>4</v>
      </c>
      <c r="CX433" s="24">
        <f t="shared" si="460"/>
        <v>0</v>
      </c>
      <c r="CY433" s="267">
        <f t="shared" si="461"/>
        <v>15</v>
      </c>
      <c r="CZ433" s="268">
        <f t="shared" si="462"/>
        <v>7</v>
      </c>
      <c r="DA433" s="267">
        <f t="shared" si="463"/>
        <v>15</v>
      </c>
      <c r="DB433" s="268">
        <f t="shared" si="464"/>
        <v>15</v>
      </c>
      <c r="DC433" s="173">
        <f t="shared" si="465"/>
        <v>9</v>
      </c>
      <c r="DD433" s="26">
        <f t="shared" si="466"/>
        <v>9</v>
      </c>
      <c r="DE433" s="173">
        <f t="shared" si="467"/>
        <v>0</v>
      </c>
      <c r="DF433" s="26">
        <f t="shared" si="468"/>
        <v>5</v>
      </c>
      <c r="DG433" s="326">
        <f t="shared" si="469"/>
        <v>15</v>
      </c>
      <c r="DH433" s="327">
        <f t="shared" si="470"/>
        <v>15</v>
      </c>
      <c r="DI433" s="172">
        <f t="shared" si="471"/>
        <v>4</v>
      </c>
      <c r="DJ433" s="24">
        <f t="shared" si="472"/>
        <v>0</v>
      </c>
      <c r="DK433" s="172"/>
      <c r="DL433" s="19">
        <f t="shared" si="473"/>
        <v>19</v>
      </c>
      <c r="DM433" s="19">
        <f t="shared" si="474"/>
        <v>24</v>
      </c>
      <c r="DN433" s="174">
        <f t="shared" si="475"/>
        <v>64</v>
      </c>
      <c r="DO433" s="278">
        <f t="shared" si="476"/>
        <v>247</v>
      </c>
      <c r="DP433" s="278">
        <f t="shared" si="477"/>
        <v>255</v>
      </c>
      <c r="DQ433" s="20">
        <f t="shared" si="478"/>
        <v>153</v>
      </c>
      <c r="DR433" s="20">
        <f t="shared" si="479"/>
        <v>5</v>
      </c>
      <c r="DS433" s="337">
        <f t="shared" si="480"/>
        <v>255</v>
      </c>
      <c r="DT433" s="174">
        <f t="shared" si="481"/>
        <v>64</v>
      </c>
      <c r="DU433" s="172">
        <f t="shared" si="482"/>
        <v>255</v>
      </c>
    </row>
    <row r="434" spans="1:1026">
      <c r="A434" s="408" t="s">
        <v>1119</v>
      </c>
      <c r="B434" s="408" t="s">
        <v>1115</v>
      </c>
      <c r="C434" s="154">
        <f t="shared" si="429"/>
        <v>17</v>
      </c>
      <c r="D434" s="167">
        <f t="shared" si="430"/>
        <v>68</v>
      </c>
      <c r="E434" s="166" t="str">
        <f t="shared" si="431"/>
        <v>13</v>
      </c>
      <c r="F434" s="367" t="str">
        <f t="shared" si="432"/>
        <v>18</v>
      </c>
      <c r="G434" s="367" t="str">
        <f t="shared" si="433"/>
        <v>40</v>
      </c>
      <c r="H434" s="367" t="str">
        <f t="shared" si="434"/>
        <v>F7</v>
      </c>
      <c r="I434" s="367" t="str">
        <f t="shared" si="435"/>
        <v>FF</v>
      </c>
      <c r="J434" s="367" t="str">
        <f t="shared" si="436"/>
        <v>99</v>
      </c>
      <c r="K434" s="367" t="str">
        <f t="shared" si="437"/>
        <v>05</v>
      </c>
      <c r="L434" s="367" t="str">
        <f t="shared" si="438"/>
        <v>FF</v>
      </c>
      <c r="M434" s="367" t="str">
        <f t="shared" si="439"/>
        <v>4</v>
      </c>
      <c r="N434" s="367" t="str">
        <f t="shared" si="440"/>
        <v/>
      </c>
      <c r="O434" s="156" t="str">
        <f t="shared" si="441"/>
        <v/>
      </c>
      <c r="P434" s="157" t="str">
        <f t="shared" si="485"/>
        <v>0</v>
      </c>
      <c r="Q434" s="158" t="str">
        <f t="shared" si="485"/>
        <v>0</v>
      </c>
      <c r="R434" s="158" t="str">
        <f t="shared" si="485"/>
        <v>0</v>
      </c>
      <c r="S434" s="159" t="str">
        <f t="shared" si="485"/>
        <v>1</v>
      </c>
      <c r="T434" s="158" t="str">
        <f t="shared" si="485"/>
        <v>0</v>
      </c>
      <c r="U434" s="158" t="str">
        <f t="shared" si="485"/>
        <v>0</v>
      </c>
      <c r="V434" s="158" t="str">
        <f t="shared" si="485"/>
        <v>1</v>
      </c>
      <c r="W434" s="159" t="str">
        <f t="shared" si="485"/>
        <v>1</v>
      </c>
      <c r="X434" s="158" t="str">
        <f t="shared" si="486"/>
        <v>0</v>
      </c>
      <c r="Y434" s="158" t="str">
        <f t="shared" si="486"/>
        <v>0</v>
      </c>
      <c r="Z434" s="158" t="str">
        <f t="shared" si="486"/>
        <v>0</v>
      </c>
      <c r="AA434" s="159" t="str">
        <f t="shared" si="486"/>
        <v>1</v>
      </c>
      <c r="AB434" s="161" t="str">
        <f t="shared" si="486"/>
        <v>1</v>
      </c>
      <c r="AC434" s="161" t="str">
        <f t="shared" si="486"/>
        <v>0</v>
      </c>
      <c r="AD434" s="158" t="str">
        <f t="shared" si="486"/>
        <v>0</v>
      </c>
      <c r="AE434" s="159" t="str">
        <f t="shared" si="486"/>
        <v>0</v>
      </c>
      <c r="AF434" s="367" t="str">
        <f t="shared" si="487"/>
        <v>0</v>
      </c>
      <c r="AG434" s="162" t="str">
        <f t="shared" si="487"/>
        <v>1</v>
      </c>
      <c r="AH434" s="163" t="str">
        <f t="shared" si="487"/>
        <v>0</v>
      </c>
      <c r="AI434" s="165" t="str">
        <f t="shared" si="487"/>
        <v>0</v>
      </c>
      <c r="AJ434" s="164" t="str">
        <f t="shared" si="487"/>
        <v>0</v>
      </c>
      <c r="AK434" s="164" t="str">
        <f t="shared" si="487"/>
        <v>0</v>
      </c>
      <c r="AL434" s="289" t="str">
        <f t="shared" si="487"/>
        <v>0</v>
      </c>
      <c r="AM434" s="165" t="str">
        <f t="shared" si="487"/>
        <v>0</v>
      </c>
      <c r="AN434" s="230" t="str">
        <f t="shared" si="488"/>
        <v>1</v>
      </c>
      <c r="AO434" s="230" t="str">
        <f t="shared" si="488"/>
        <v>1</v>
      </c>
      <c r="AP434" s="230" t="str">
        <f t="shared" si="488"/>
        <v>1</v>
      </c>
      <c r="AQ434" s="231" t="str">
        <f t="shared" si="488"/>
        <v>1</v>
      </c>
      <c r="AR434" s="230" t="str">
        <f t="shared" si="488"/>
        <v>0</v>
      </c>
      <c r="AS434" s="230" t="str">
        <f t="shared" si="488"/>
        <v>1</v>
      </c>
      <c r="AT434" s="230" t="str">
        <f t="shared" si="488"/>
        <v>1</v>
      </c>
      <c r="AU434" s="231" t="str">
        <f t="shared" si="488"/>
        <v>1</v>
      </c>
      <c r="AV434" s="230" t="str">
        <f t="shared" si="489"/>
        <v>1</v>
      </c>
      <c r="AW434" s="232" t="str">
        <f t="shared" si="489"/>
        <v>1</v>
      </c>
      <c r="AX434" s="232" t="str">
        <f t="shared" si="489"/>
        <v>1</v>
      </c>
      <c r="AY434" s="233" t="str">
        <f t="shared" si="489"/>
        <v>1</v>
      </c>
      <c r="AZ434" s="232" t="str">
        <f t="shared" si="489"/>
        <v>1</v>
      </c>
      <c r="BA434" s="232" t="str">
        <f t="shared" si="489"/>
        <v>1</v>
      </c>
      <c r="BB434" s="232" t="str">
        <f t="shared" si="489"/>
        <v>1</v>
      </c>
      <c r="BC434" s="233" t="str">
        <f t="shared" si="489"/>
        <v>1</v>
      </c>
      <c r="BD434" s="168" t="str">
        <f t="shared" si="490"/>
        <v>1</v>
      </c>
      <c r="BE434" s="168" t="str">
        <f t="shared" si="490"/>
        <v>0</v>
      </c>
      <c r="BF434" s="168" t="str">
        <f t="shared" si="490"/>
        <v>0</v>
      </c>
      <c r="BG434" s="169" t="str">
        <f t="shared" si="490"/>
        <v>1</v>
      </c>
      <c r="BH434" s="168" t="str">
        <f t="shared" si="490"/>
        <v>1</v>
      </c>
      <c r="BI434" s="168" t="str">
        <f t="shared" si="490"/>
        <v>0</v>
      </c>
      <c r="BJ434" s="168" t="str">
        <f t="shared" si="490"/>
        <v>0</v>
      </c>
      <c r="BK434" s="169" t="str">
        <f t="shared" si="490"/>
        <v>1</v>
      </c>
      <c r="BL434" s="168" t="str">
        <f t="shared" si="491"/>
        <v>0</v>
      </c>
      <c r="BM434" s="168" t="str">
        <f t="shared" si="491"/>
        <v>0</v>
      </c>
      <c r="BN434" s="168" t="str">
        <f t="shared" si="491"/>
        <v>0</v>
      </c>
      <c r="BO434" s="169" t="str">
        <f t="shared" si="491"/>
        <v>0</v>
      </c>
      <c r="BP434" s="168" t="str">
        <f t="shared" si="491"/>
        <v>0</v>
      </c>
      <c r="BQ434" s="168" t="str">
        <f t="shared" si="491"/>
        <v>1</v>
      </c>
      <c r="BR434" s="168" t="str">
        <f t="shared" si="491"/>
        <v>0</v>
      </c>
      <c r="BS434" s="169" t="str">
        <f t="shared" si="491"/>
        <v>1</v>
      </c>
      <c r="BT434" s="302" t="str">
        <f t="shared" si="492"/>
        <v>1</v>
      </c>
      <c r="BU434" s="302" t="str">
        <f t="shared" si="492"/>
        <v>1</v>
      </c>
      <c r="BV434" s="302" t="str">
        <f t="shared" si="492"/>
        <v>1</v>
      </c>
      <c r="BW434" s="303" t="str">
        <f t="shared" si="492"/>
        <v>1</v>
      </c>
      <c r="BX434" s="302" t="str">
        <f t="shared" si="492"/>
        <v>1</v>
      </c>
      <c r="BY434" s="302" t="str">
        <f t="shared" si="492"/>
        <v>1</v>
      </c>
      <c r="BZ434" s="302" t="str">
        <f t="shared" si="492"/>
        <v>1</v>
      </c>
      <c r="CA434" s="303" t="str">
        <f t="shared" si="492"/>
        <v>1</v>
      </c>
      <c r="CB434" s="164" t="str">
        <f t="shared" si="493"/>
        <v>0</v>
      </c>
      <c r="CC434" s="289" t="str">
        <f t="shared" si="493"/>
        <v>1</v>
      </c>
      <c r="CD434" s="340" t="str">
        <f t="shared" si="493"/>
        <v>0</v>
      </c>
      <c r="CE434" s="341" t="str">
        <f t="shared" si="493"/>
        <v>0</v>
      </c>
      <c r="CF434" s="340" t="str">
        <f t="shared" si="493"/>
        <v>0</v>
      </c>
      <c r="CG434" s="340" t="str">
        <f t="shared" si="493"/>
        <v>0</v>
      </c>
      <c r="CH434" s="340" t="str">
        <f t="shared" si="493"/>
        <v>0</v>
      </c>
      <c r="CI434" s="341" t="str">
        <f t="shared" si="493"/>
        <v>0</v>
      </c>
      <c r="CJ434" s="367" t="s">
        <v>1273</v>
      </c>
      <c r="CL434" s="32" t="str">
        <f t="shared" si="483"/>
        <v>1318</v>
      </c>
      <c r="CM434" s="285">
        <f t="shared" si="451"/>
        <v>65527</v>
      </c>
      <c r="CN434" s="285">
        <f t="shared" si="452"/>
        <v>1</v>
      </c>
      <c r="CO434" s="142">
        <f t="shared" si="453"/>
        <v>53.3</v>
      </c>
      <c r="CP434" s="142">
        <f t="shared" si="454"/>
        <v>11.833333333333332</v>
      </c>
      <c r="CQ434" s="154">
        <f t="shared" si="484"/>
        <v>0</v>
      </c>
      <c r="CS434" s="170">
        <f t="shared" si="455"/>
        <v>1</v>
      </c>
      <c r="CT434" s="23">
        <f t="shared" si="456"/>
        <v>3</v>
      </c>
      <c r="CU434" s="171">
        <f t="shared" si="457"/>
        <v>1</v>
      </c>
      <c r="CV434" s="23">
        <f t="shared" si="458"/>
        <v>8</v>
      </c>
      <c r="CW434" s="172">
        <f t="shared" si="459"/>
        <v>4</v>
      </c>
      <c r="CX434" s="24">
        <f t="shared" si="460"/>
        <v>0</v>
      </c>
      <c r="CY434" s="267">
        <f t="shared" si="461"/>
        <v>15</v>
      </c>
      <c r="CZ434" s="268">
        <f t="shared" si="462"/>
        <v>7</v>
      </c>
      <c r="DA434" s="267">
        <f t="shared" si="463"/>
        <v>15</v>
      </c>
      <c r="DB434" s="268">
        <f t="shared" si="464"/>
        <v>15</v>
      </c>
      <c r="DC434" s="173">
        <f t="shared" si="465"/>
        <v>9</v>
      </c>
      <c r="DD434" s="26">
        <f t="shared" si="466"/>
        <v>9</v>
      </c>
      <c r="DE434" s="173">
        <f t="shared" si="467"/>
        <v>0</v>
      </c>
      <c r="DF434" s="26">
        <f t="shared" si="468"/>
        <v>5</v>
      </c>
      <c r="DG434" s="326">
        <f t="shared" si="469"/>
        <v>15</v>
      </c>
      <c r="DH434" s="327">
        <f t="shared" si="470"/>
        <v>15</v>
      </c>
      <c r="DI434" s="172">
        <f t="shared" si="471"/>
        <v>4</v>
      </c>
      <c r="DJ434" s="24">
        <f t="shared" si="472"/>
        <v>0</v>
      </c>
      <c r="DK434" s="172"/>
      <c r="DL434" s="19">
        <f t="shared" si="473"/>
        <v>19</v>
      </c>
      <c r="DM434" s="19">
        <f t="shared" si="474"/>
        <v>24</v>
      </c>
      <c r="DN434" s="174">
        <f t="shared" si="475"/>
        <v>64</v>
      </c>
      <c r="DO434" s="278">
        <f t="shared" si="476"/>
        <v>247</v>
      </c>
      <c r="DP434" s="278">
        <f t="shared" si="477"/>
        <v>255</v>
      </c>
      <c r="DQ434" s="20">
        <f t="shared" si="478"/>
        <v>153</v>
      </c>
      <c r="DR434" s="20">
        <f t="shared" si="479"/>
        <v>5</v>
      </c>
      <c r="DS434" s="337">
        <f t="shared" si="480"/>
        <v>255</v>
      </c>
      <c r="DT434" s="174">
        <f t="shared" si="481"/>
        <v>64</v>
      </c>
      <c r="DU434" s="172">
        <f t="shared" si="482"/>
        <v>255</v>
      </c>
    </row>
    <row r="435" spans="1:1026">
      <c r="A435" s="408" t="s">
        <v>1120</v>
      </c>
      <c r="B435" s="408" t="s">
        <v>1121</v>
      </c>
      <c r="C435" s="154">
        <f t="shared" si="429"/>
        <v>17</v>
      </c>
      <c r="D435" s="167">
        <f t="shared" si="430"/>
        <v>68</v>
      </c>
      <c r="E435" s="166" t="str">
        <f t="shared" si="431"/>
        <v>13</v>
      </c>
      <c r="F435" s="367" t="str">
        <f t="shared" si="432"/>
        <v>18</v>
      </c>
      <c r="G435" s="367" t="str">
        <f t="shared" si="433"/>
        <v>02</v>
      </c>
      <c r="H435" s="367" t="str">
        <f t="shared" si="434"/>
        <v>F7</v>
      </c>
      <c r="I435" s="367" t="str">
        <f t="shared" si="435"/>
        <v>FF</v>
      </c>
      <c r="J435" s="367" t="str">
        <f t="shared" si="436"/>
        <v>A6</v>
      </c>
      <c r="K435" s="367" t="str">
        <f t="shared" si="437"/>
        <v>05</v>
      </c>
      <c r="L435" s="367" t="str">
        <f t="shared" si="438"/>
        <v>CE</v>
      </c>
      <c r="M435" s="367" t="str">
        <f t="shared" si="439"/>
        <v>4</v>
      </c>
      <c r="N435" s="367" t="str">
        <f t="shared" si="440"/>
        <v/>
      </c>
      <c r="O435" s="156" t="str">
        <f t="shared" si="441"/>
        <v/>
      </c>
      <c r="P435" s="157" t="str">
        <f t="shared" si="485"/>
        <v>0</v>
      </c>
      <c r="Q435" s="158" t="str">
        <f t="shared" si="485"/>
        <v>0</v>
      </c>
      <c r="R435" s="158" t="str">
        <f t="shared" si="485"/>
        <v>0</v>
      </c>
      <c r="S435" s="159" t="str">
        <f t="shared" si="485"/>
        <v>1</v>
      </c>
      <c r="T435" s="158" t="str">
        <f t="shared" si="485"/>
        <v>0</v>
      </c>
      <c r="U435" s="158" t="str">
        <f t="shared" si="485"/>
        <v>0</v>
      </c>
      <c r="V435" s="158" t="str">
        <f t="shared" si="485"/>
        <v>1</v>
      </c>
      <c r="W435" s="159" t="str">
        <f t="shared" si="485"/>
        <v>1</v>
      </c>
      <c r="X435" s="158" t="str">
        <f t="shared" si="486"/>
        <v>0</v>
      </c>
      <c r="Y435" s="158" t="str">
        <f t="shared" si="486"/>
        <v>0</v>
      </c>
      <c r="Z435" s="158" t="str">
        <f t="shared" si="486"/>
        <v>0</v>
      </c>
      <c r="AA435" s="159" t="str">
        <f t="shared" si="486"/>
        <v>1</v>
      </c>
      <c r="AB435" s="161" t="str">
        <f t="shared" si="486"/>
        <v>1</v>
      </c>
      <c r="AC435" s="161" t="str">
        <f t="shared" si="486"/>
        <v>0</v>
      </c>
      <c r="AD435" s="158" t="str">
        <f t="shared" si="486"/>
        <v>0</v>
      </c>
      <c r="AE435" s="159" t="str">
        <f t="shared" si="486"/>
        <v>0</v>
      </c>
      <c r="AF435" s="367" t="str">
        <f t="shared" si="487"/>
        <v>0</v>
      </c>
      <c r="AG435" s="162" t="str">
        <f t="shared" si="487"/>
        <v>0</v>
      </c>
      <c r="AH435" s="163" t="str">
        <f t="shared" si="487"/>
        <v>0</v>
      </c>
      <c r="AI435" s="165" t="str">
        <f t="shared" si="487"/>
        <v>0</v>
      </c>
      <c r="AJ435" s="164" t="str">
        <f t="shared" si="487"/>
        <v>0</v>
      </c>
      <c r="AK435" s="164" t="str">
        <f t="shared" si="487"/>
        <v>0</v>
      </c>
      <c r="AL435" s="289" t="str">
        <f t="shared" si="487"/>
        <v>1</v>
      </c>
      <c r="AM435" s="165" t="str">
        <f t="shared" si="487"/>
        <v>0</v>
      </c>
      <c r="AN435" s="230" t="str">
        <f t="shared" si="488"/>
        <v>1</v>
      </c>
      <c r="AO435" s="230" t="str">
        <f t="shared" si="488"/>
        <v>1</v>
      </c>
      <c r="AP435" s="230" t="str">
        <f t="shared" si="488"/>
        <v>1</v>
      </c>
      <c r="AQ435" s="231" t="str">
        <f t="shared" si="488"/>
        <v>1</v>
      </c>
      <c r="AR435" s="230" t="str">
        <f t="shared" si="488"/>
        <v>0</v>
      </c>
      <c r="AS435" s="230" t="str">
        <f t="shared" si="488"/>
        <v>1</v>
      </c>
      <c r="AT435" s="230" t="str">
        <f t="shared" si="488"/>
        <v>1</v>
      </c>
      <c r="AU435" s="231" t="str">
        <f t="shared" si="488"/>
        <v>1</v>
      </c>
      <c r="AV435" s="230" t="str">
        <f t="shared" si="489"/>
        <v>1</v>
      </c>
      <c r="AW435" s="232" t="str">
        <f t="shared" si="489"/>
        <v>1</v>
      </c>
      <c r="AX435" s="232" t="str">
        <f t="shared" si="489"/>
        <v>1</v>
      </c>
      <c r="AY435" s="233" t="str">
        <f t="shared" si="489"/>
        <v>1</v>
      </c>
      <c r="AZ435" s="232" t="str">
        <f t="shared" si="489"/>
        <v>1</v>
      </c>
      <c r="BA435" s="232" t="str">
        <f t="shared" si="489"/>
        <v>1</v>
      </c>
      <c r="BB435" s="232" t="str">
        <f t="shared" si="489"/>
        <v>1</v>
      </c>
      <c r="BC435" s="233" t="str">
        <f t="shared" si="489"/>
        <v>1</v>
      </c>
      <c r="BD435" s="168" t="str">
        <f t="shared" si="490"/>
        <v>1</v>
      </c>
      <c r="BE435" s="168" t="str">
        <f t="shared" si="490"/>
        <v>0</v>
      </c>
      <c r="BF435" s="168" t="str">
        <f t="shared" si="490"/>
        <v>1</v>
      </c>
      <c r="BG435" s="169" t="str">
        <f t="shared" si="490"/>
        <v>0</v>
      </c>
      <c r="BH435" s="168" t="str">
        <f t="shared" si="490"/>
        <v>0</v>
      </c>
      <c r="BI435" s="168" t="str">
        <f t="shared" si="490"/>
        <v>1</v>
      </c>
      <c r="BJ435" s="168" t="str">
        <f t="shared" si="490"/>
        <v>1</v>
      </c>
      <c r="BK435" s="169" t="str">
        <f t="shared" si="490"/>
        <v>0</v>
      </c>
      <c r="BL435" s="168" t="str">
        <f t="shared" si="491"/>
        <v>0</v>
      </c>
      <c r="BM435" s="168" t="str">
        <f t="shared" si="491"/>
        <v>0</v>
      </c>
      <c r="BN435" s="168" t="str">
        <f t="shared" si="491"/>
        <v>0</v>
      </c>
      <c r="BO435" s="169" t="str">
        <f t="shared" si="491"/>
        <v>0</v>
      </c>
      <c r="BP435" s="168" t="str">
        <f t="shared" si="491"/>
        <v>0</v>
      </c>
      <c r="BQ435" s="168" t="str">
        <f t="shared" si="491"/>
        <v>1</v>
      </c>
      <c r="BR435" s="168" t="str">
        <f t="shared" si="491"/>
        <v>0</v>
      </c>
      <c r="BS435" s="169" t="str">
        <f t="shared" si="491"/>
        <v>1</v>
      </c>
      <c r="BT435" s="302" t="str">
        <f t="shared" si="492"/>
        <v>1</v>
      </c>
      <c r="BU435" s="302" t="str">
        <f t="shared" si="492"/>
        <v>1</v>
      </c>
      <c r="BV435" s="302" t="str">
        <f t="shared" si="492"/>
        <v>0</v>
      </c>
      <c r="BW435" s="303" t="str">
        <f t="shared" si="492"/>
        <v>0</v>
      </c>
      <c r="BX435" s="302" t="str">
        <f t="shared" si="492"/>
        <v>1</v>
      </c>
      <c r="BY435" s="302" t="str">
        <f t="shared" si="492"/>
        <v>1</v>
      </c>
      <c r="BZ435" s="302" t="str">
        <f t="shared" si="492"/>
        <v>1</v>
      </c>
      <c r="CA435" s="303" t="str">
        <f t="shared" si="492"/>
        <v>0</v>
      </c>
      <c r="CB435" s="164" t="str">
        <f t="shared" si="493"/>
        <v>0</v>
      </c>
      <c r="CC435" s="289" t="str">
        <f t="shared" si="493"/>
        <v>1</v>
      </c>
      <c r="CD435" s="340" t="str">
        <f t="shared" si="493"/>
        <v>0</v>
      </c>
      <c r="CE435" s="341" t="str">
        <f t="shared" si="493"/>
        <v>0</v>
      </c>
      <c r="CF435" s="340" t="str">
        <f t="shared" si="493"/>
        <v>0</v>
      </c>
      <c r="CG435" s="340" t="str">
        <f t="shared" si="493"/>
        <v>0</v>
      </c>
      <c r="CH435" s="340" t="str">
        <f t="shared" si="493"/>
        <v>0</v>
      </c>
      <c r="CI435" s="341" t="str">
        <f t="shared" si="493"/>
        <v>0</v>
      </c>
      <c r="CL435" s="32" t="str">
        <f t="shared" si="483"/>
        <v>1318</v>
      </c>
      <c r="CM435" s="285">
        <f t="shared" si="451"/>
        <v>65527</v>
      </c>
      <c r="CN435" s="285">
        <f t="shared" si="452"/>
        <v>1</v>
      </c>
      <c r="CO435" s="142">
        <f t="shared" si="453"/>
        <v>54.6</v>
      </c>
      <c r="CP435" s="142">
        <f t="shared" si="454"/>
        <v>12.555555555555555</v>
      </c>
      <c r="CQ435" s="154">
        <f t="shared" si="484"/>
        <v>1</v>
      </c>
      <c r="CS435" s="170">
        <f t="shared" si="455"/>
        <v>1</v>
      </c>
      <c r="CT435" s="23">
        <f t="shared" si="456"/>
        <v>3</v>
      </c>
      <c r="CU435" s="171">
        <f t="shared" si="457"/>
        <v>1</v>
      </c>
      <c r="CV435" s="23">
        <f t="shared" si="458"/>
        <v>8</v>
      </c>
      <c r="CW435" s="172">
        <f t="shared" si="459"/>
        <v>0</v>
      </c>
      <c r="CX435" s="24">
        <f t="shared" si="460"/>
        <v>2</v>
      </c>
      <c r="CY435" s="267">
        <f t="shared" si="461"/>
        <v>15</v>
      </c>
      <c r="CZ435" s="268">
        <f t="shared" si="462"/>
        <v>7</v>
      </c>
      <c r="DA435" s="267">
        <f t="shared" si="463"/>
        <v>15</v>
      </c>
      <c r="DB435" s="268">
        <f t="shared" si="464"/>
        <v>15</v>
      </c>
      <c r="DC435" s="173">
        <f t="shared" si="465"/>
        <v>10</v>
      </c>
      <c r="DD435" s="26">
        <f t="shared" si="466"/>
        <v>6</v>
      </c>
      <c r="DE435" s="173">
        <f t="shared" si="467"/>
        <v>0</v>
      </c>
      <c r="DF435" s="26">
        <f t="shared" si="468"/>
        <v>5</v>
      </c>
      <c r="DG435" s="326">
        <f t="shared" si="469"/>
        <v>12</v>
      </c>
      <c r="DH435" s="327">
        <f t="shared" si="470"/>
        <v>14</v>
      </c>
      <c r="DI435" s="172">
        <f t="shared" si="471"/>
        <v>4</v>
      </c>
      <c r="DJ435" s="24">
        <f t="shared" si="472"/>
        <v>0</v>
      </c>
      <c r="DK435" s="172"/>
      <c r="DL435" s="19">
        <f t="shared" si="473"/>
        <v>19</v>
      </c>
      <c r="DM435" s="19">
        <f t="shared" si="474"/>
        <v>24</v>
      </c>
      <c r="DN435" s="174">
        <f t="shared" si="475"/>
        <v>2</v>
      </c>
      <c r="DO435" s="278">
        <f t="shared" si="476"/>
        <v>247</v>
      </c>
      <c r="DP435" s="278">
        <f t="shared" si="477"/>
        <v>255</v>
      </c>
      <c r="DQ435" s="20">
        <f t="shared" si="478"/>
        <v>166</v>
      </c>
      <c r="DR435" s="20">
        <f t="shared" si="479"/>
        <v>5</v>
      </c>
      <c r="DS435" s="337">
        <f t="shared" si="480"/>
        <v>206</v>
      </c>
      <c r="DT435" s="174">
        <f t="shared" si="481"/>
        <v>64</v>
      </c>
      <c r="DU435" s="172">
        <f t="shared" si="482"/>
        <v>206</v>
      </c>
    </row>
    <row r="436" spans="1:1026">
      <c r="A436" s="408" t="s">
        <v>1122</v>
      </c>
      <c r="B436" s="408" t="s">
        <v>1123</v>
      </c>
      <c r="C436" s="154">
        <f t="shared" si="429"/>
        <v>17</v>
      </c>
      <c r="D436" s="167">
        <f t="shared" si="430"/>
        <v>68</v>
      </c>
      <c r="E436" s="166" t="str">
        <f t="shared" si="431"/>
        <v>13</v>
      </c>
      <c r="F436" s="367" t="str">
        <f t="shared" si="432"/>
        <v>18</v>
      </c>
      <c r="G436" s="367" t="str">
        <f t="shared" si="433"/>
        <v>04</v>
      </c>
      <c r="H436" s="367" t="str">
        <f t="shared" si="434"/>
        <v>F7</v>
      </c>
      <c r="I436" s="367" t="str">
        <f t="shared" si="435"/>
        <v>FF</v>
      </c>
      <c r="J436" s="367" t="str">
        <f t="shared" si="436"/>
        <v>BD</v>
      </c>
      <c r="K436" s="367" t="str">
        <f t="shared" si="437"/>
        <v>05</v>
      </c>
      <c r="L436" s="367" t="str">
        <f t="shared" si="438"/>
        <v>E7</v>
      </c>
      <c r="M436" s="367" t="str">
        <f t="shared" si="439"/>
        <v>4</v>
      </c>
      <c r="N436" s="367" t="str">
        <f t="shared" si="440"/>
        <v/>
      </c>
      <c r="O436" s="156" t="str">
        <f t="shared" si="441"/>
        <v/>
      </c>
      <c r="P436" s="157" t="str">
        <f t="shared" si="485"/>
        <v>0</v>
      </c>
      <c r="Q436" s="158" t="str">
        <f t="shared" si="485"/>
        <v>0</v>
      </c>
      <c r="R436" s="158" t="str">
        <f t="shared" si="485"/>
        <v>0</v>
      </c>
      <c r="S436" s="159" t="str">
        <f t="shared" si="485"/>
        <v>1</v>
      </c>
      <c r="T436" s="158" t="str">
        <f t="shared" si="485"/>
        <v>0</v>
      </c>
      <c r="U436" s="158" t="str">
        <f t="shared" si="485"/>
        <v>0</v>
      </c>
      <c r="V436" s="158" t="str">
        <f t="shared" si="485"/>
        <v>1</v>
      </c>
      <c r="W436" s="159" t="str">
        <f t="shared" si="485"/>
        <v>1</v>
      </c>
      <c r="X436" s="158" t="str">
        <f t="shared" si="486"/>
        <v>0</v>
      </c>
      <c r="Y436" s="158" t="str">
        <f t="shared" si="486"/>
        <v>0</v>
      </c>
      <c r="Z436" s="158" t="str">
        <f t="shared" si="486"/>
        <v>0</v>
      </c>
      <c r="AA436" s="159" t="str">
        <f t="shared" si="486"/>
        <v>1</v>
      </c>
      <c r="AB436" s="161" t="str">
        <f t="shared" si="486"/>
        <v>1</v>
      </c>
      <c r="AC436" s="161" t="str">
        <f t="shared" si="486"/>
        <v>0</v>
      </c>
      <c r="AD436" s="158" t="str">
        <f t="shared" si="486"/>
        <v>0</v>
      </c>
      <c r="AE436" s="159" t="str">
        <f t="shared" si="486"/>
        <v>0</v>
      </c>
      <c r="AF436" s="367" t="str">
        <f t="shared" si="487"/>
        <v>0</v>
      </c>
      <c r="AG436" s="162" t="str">
        <f t="shared" si="487"/>
        <v>0</v>
      </c>
      <c r="AH436" s="163" t="str">
        <f t="shared" si="487"/>
        <v>0</v>
      </c>
      <c r="AI436" s="165" t="str">
        <f t="shared" si="487"/>
        <v>0</v>
      </c>
      <c r="AJ436" s="164" t="str">
        <f t="shared" si="487"/>
        <v>0</v>
      </c>
      <c r="AK436" s="164" t="str">
        <f t="shared" si="487"/>
        <v>1</v>
      </c>
      <c r="AL436" s="289" t="str">
        <f t="shared" si="487"/>
        <v>0</v>
      </c>
      <c r="AM436" s="165" t="str">
        <f t="shared" si="487"/>
        <v>0</v>
      </c>
      <c r="AN436" s="230" t="str">
        <f t="shared" si="488"/>
        <v>1</v>
      </c>
      <c r="AO436" s="230" t="str">
        <f t="shared" si="488"/>
        <v>1</v>
      </c>
      <c r="AP436" s="230" t="str">
        <f t="shared" si="488"/>
        <v>1</v>
      </c>
      <c r="AQ436" s="231" t="str">
        <f t="shared" si="488"/>
        <v>1</v>
      </c>
      <c r="AR436" s="230" t="str">
        <f t="shared" si="488"/>
        <v>0</v>
      </c>
      <c r="AS436" s="230" t="str">
        <f t="shared" si="488"/>
        <v>1</v>
      </c>
      <c r="AT436" s="230" t="str">
        <f t="shared" si="488"/>
        <v>1</v>
      </c>
      <c r="AU436" s="231" t="str">
        <f t="shared" si="488"/>
        <v>1</v>
      </c>
      <c r="AV436" s="230" t="str">
        <f t="shared" si="489"/>
        <v>1</v>
      </c>
      <c r="AW436" s="232" t="str">
        <f t="shared" si="489"/>
        <v>1</v>
      </c>
      <c r="AX436" s="232" t="str">
        <f t="shared" si="489"/>
        <v>1</v>
      </c>
      <c r="AY436" s="233" t="str">
        <f t="shared" si="489"/>
        <v>1</v>
      </c>
      <c r="AZ436" s="232" t="str">
        <f t="shared" si="489"/>
        <v>1</v>
      </c>
      <c r="BA436" s="232" t="str">
        <f t="shared" si="489"/>
        <v>1</v>
      </c>
      <c r="BB436" s="232" t="str">
        <f t="shared" si="489"/>
        <v>1</v>
      </c>
      <c r="BC436" s="233" t="str">
        <f t="shared" si="489"/>
        <v>1</v>
      </c>
      <c r="BD436" s="168" t="str">
        <f t="shared" si="490"/>
        <v>1</v>
      </c>
      <c r="BE436" s="168" t="str">
        <f t="shared" si="490"/>
        <v>0</v>
      </c>
      <c r="BF436" s="168" t="str">
        <f t="shared" si="490"/>
        <v>1</v>
      </c>
      <c r="BG436" s="169" t="str">
        <f t="shared" si="490"/>
        <v>1</v>
      </c>
      <c r="BH436" s="168" t="str">
        <f t="shared" si="490"/>
        <v>1</v>
      </c>
      <c r="BI436" s="168" t="str">
        <f t="shared" si="490"/>
        <v>1</v>
      </c>
      <c r="BJ436" s="168" t="str">
        <f t="shared" si="490"/>
        <v>0</v>
      </c>
      <c r="BK436" s="169" t="str">
        <f t="shared" si="490"/>
        <v>1</v>
      </c>
      <c r="BL436" s="168" t="str">
        <f t="shared" si="491"/>
        <v>0</v>
      </c>
      <c r="BM436" s="168" t="str">
        <f t="shared" si="491"/>
        <v>0</v>
      </c>
      <c r="BN436" s="168" t="str">
        <f t="shared" si="491"/>
        <v>0</v>
      </c>
      <c r="BO436" s="169" t="str">
        <f t="shared" si="491"/>
        <v>0</v>
      </c>
      <c r="BP436" s="168" t="str">
        <f t="shared" si="491"/>
        <v>0</v>
      </c>
      <c r="BQ436" s="168" t="str">
        <f t="shared" si="491"/>
        <v>1</v>
      </c>
      <c r="BR436" s="168" t="str">
        <f t="shared" si="491"/>
        <v>0</v>
      </c>
      <c r="BS436" s="169" t="str">
        <f t="shared" si="491"/>
        <v>1</v>
      </c>
      <c r="BT436" s="302" t="str">
        <f t="shared" si="492"/>
        <v>1</v>
      </c>
      <c r="BU436" s="302" t="str">
        <f t="shared" si="492"/>
        <v>1</v>
      </c>
      <c r="BV436" s="302" t="str">
        <f t="shared" si="492"/>
        <v>1</v>
      </c>
      <c r="BW436" s="303" t="str">
        <f t="shared" si="492"/>
        <v>0</v>
      </c>
      <c r="BX436" s="302" t="str">
        <f t="shared" si="492"/>
        <v>0</v>
      </c>
      <c r="BY436" s="302" t="str">
        <f t="shared" si="492"/>
        <v>1</v>
      </c>
      <c r="BZ436" s="302" t="str">
        <f t="shared" si="492"/>
        <v>1</v>
      </c>
      <c r="CA436" s="303" t="str">
        <f t="shared" si="492"/>
        <v>1</v>
      </c>
      <c r="CB436" s="164" t="str">
        <f t="shared" si="493"/>
        <v>0</v>
      </c>
      <c r="CC436" s="289" t="str">
        <f t="shared" si="493"/>
        <v>1</v>
      </c>
      <c r="CD436" s="340" t="str">
        <f t="shared" si="493"/>
        <v>0</v>
      </c>
      <c r="CE436" s="341" t="str">
        <f t="shared" si="493"/>
        <v>0</v>
      </c>
      <c r="CF436" s="340" t="str">
        <f t="shared" si="493"/>
        <v>0</v>
      </c>
      <c r="CG436" s="340" t="str">
        <f t="shared" si="493"/>
        <v>0</v>
      </c>
      <c r="CH436" s="340" t="str">
        <f t="shared" si="493"/>
        <v>0</v>
      </c>
      <c r="CI436" s="341" t="str">
        <f t="shared" si="493"/>
        <v>0</v>
      </c>
      <c r="CL436" s="32" t="str">
        <f t="shared" si="483"/>
        <v>1318</v>
      </c>
      <c r="CM436" s="285">
        <f t="shared" si="451"/>
        <v>65527</v>
      </c>
      <c r="CN436" s="285">
        <f t="shared" si="452"/>
        <v>1</v>
      </c>
      <c r="CO436" s="142">
        <f t="shared" si="453"/>
        <v>56.9</v>
      </c>
      <c r="CP436" s="142">
        <f t="shared" si="454"/>
        <v>13.833333333333334</v>
      </c>
      <c r="CQ436" s="154">
        <f t="shared" si="484"/>
        <v>2</v>
      </c>
      <c r="CS436" s="170">
        <f t="shared" si="455"/>
        <v>1</v>
      </c>
      <c r="CT436" s="23">
        <f t="shared" si="456"/>
        <v>3</v>
      </c>
      <c r="CU436" s="171">
        <f t="shared" si="457"/>
        <v>1</v>
      </c>
      <c r="CV436" s="23">
        <f t="shared" si="458"/>
        <v>8</v>
      </c>
      <c r="CW436" s="172">
        <f t="shared" si="459"/>
        <v>0</v>
      </c>
      <c r="CX436" s="24">
        <f t="shared" si="460"/>
        <v>4</v>
      </c>
      <c r="CY436" s="267">
        <f t="shared" si="461"/>
        <v>15</v>
      </c>
      <c r="CZ436" s="268">
        <f t="shared" si="462"/>
        <v>7</v>
      </c>
      <c r="DA436" s="267">
        <f t="shared" si="463"/>
        <v>15</v>
      </c>
      <c r="DB436" s="268">
        <f t="shared" si="464"/>
        <v>15</v>
      </c>
      <c r="DC436" s="173">
        <f t="shared" si="465"/>
        <v>11</v>
      </c>
      <c r="DD436" s="26">
        <f t="shared" si="466"/>
        <v>13</v>
      </c>
      <c r="DE436" s="173">
        <f t="shared" si="467"/>
        <v>0</v>
      </c>
      <c r="DF436" s="26">
        <f t="shared" si="468"/>
        <v>5</v>
      </c>
      <c r="DG436" s="326">
        <f t="shared" si="469"/>
        <v>14</v>
      </c>
      <c r="DH436" s="327">
        <f t="shared" si="470"/>
        <v>7</v>
      </c>
      <c r="DI436" s="172">
        <f t="shared" si="471"/>
        <v>4</v>
      </c>
      <c r="DJ436" s="24">
        <f t="shared" si="472"/>
        <v>0</v>
      </c>
      <c r="DK436" s="172"/>
      <c r="DL436" s="19">
        <f t="shared" si="473"/>
        <v>19</v>
      </c>
      <c r="DM436" s="19">
        <f t="shared" si="474"/>
        <v>24</v>
      </c>
      <c r="DN436" s="174">
        <f t="shared" si="475"/>
        <v>4</v>
      </c>
      <c r="DO436" s="278">
        <f t="shared" si="476"/>
        <v>247</v>
      </c>
      <c r="DP436" s="278">
        <f t="shared" si="477"/>
        <v>255</v>
      </c>
      <c r="DQ436" s="20">
        <f t="shared" si="478"/>
        <v>189</v>
      </c>
      <c r="DR436" s="20">
        <f t="shared" si="479"/>
        <v>5</v>
      </c>
      <c r="DS436" s="337">
        <f t="shared" si="480"/>
        <v>231</v>
      </c>
      <c r="DT436" s="174">
        <f t="shared" si="481"/>
        <v>64</v>
      </c>
      <c r="DU436" s="172">
        <f t="shared" si="482"/>
        <v>231</v>
      </c>
    </row>
    <row r="437" spans="1:1026">
      <c r="A437" s="408" t="s">
        <v>1124</v>
      </c>
      <c r="B437" s="408" t="s">
        <v>1125</v>
      </c>
      <c r="C437" s="154">
        <f t="shared" si="429"/>
        <v>17</v>
      </c>
      <c r="D437" s="167">
        <f t="shared" si="430"/>
        <v>68</v>
      </c>
      <c r="E437" s="166" t="str">
        <f t="shared" si="431"/>
        <v>13</v>
      </c>
      <c r="F437" s="367" t="str">
        <f t="shared" si="432"/>
        <v>18</v>
      </c>
      <c r="G437" s="367" t="str">
        <f t="shared" si="433"/>
        <v>06</v>
      </c>
      <c r="H437" s="367" t="str">
        <f t="shared" si="434"/>
        <v>F7</v>
      </c>
      <c r="I437" s="367" t="str">
        <f t="shared" si="435"/>
        <v>FF</v>
      </c>
      <c r="J437" s="367" t="str">
        <f t="shared" si="436"/>
        <v>C3</v>
      </c>
      <c r="K437" s="367" t="str">
        <f t="shared" si="437"/>
        <v>05</v>
      </c>
      <c r="L437" s="367" t="str">
        <f t="shared" si="438"/>
        <v>EF</v>
      </c>
      <c r="M437" s="367" t="str">
        <f t="shared" si="439"/>
        <v>4</v>
      </c>
      <c r="N437" s="367" t="str">
        <f t="shared" si="440"/>
        <v/>
      </c>
      <c r="O437" s="156" t="str">
        <f t="shared" si="441"/>
        <v/>
      </c>
      <c r="P437" s="157" t="str">
        <f t="shared" si="485"/>
        <v>0</v>
      </c>
      <c r="Q437" s="158" t="str">
        <f t="shared" si="485"/>
        <v>0</v>
      </c>
      <c r="R437" s="158" t="str">
        <f t="shared" si="485"/>
        <v>0</v>
      </c>
      <c r="S437" s="159" t="str">
        <f t="shared" si="485"/>
        <v>1</v>
      </c>
      <c r="T437" s="158" t="str">
        <f t="shared" si="485"/>
        <v>0</v>
      </c>
      <c r="U437" s="158" t="str">
        <f t="shared" si="485"/>
        <v>0</v>
      </c>
      <c r="V437" s="158" t="str">
        <f t="shared" si="485"/>
        <v>1</v>
      </c>
      <c r="W437" s="159" t="str">
        <f t="shared" si="485"/>
        <v>1</v>
      </c>
      <c r="X437" s="158" t="str">
        <f t="shared" si="486"/>
        <v>0</v>
      </c>
      <c r="Y437" s="158" t="str">
        <f t="shared" si="486"/>
        <v>0</v>
      </c>
      <c r="Z437" s="158" t="str">
        <f t="shared" si="486"/>
        <v>0</v>
      </c>
      <c r="AA437" s="159" t="str">
        <f t="shared" si="486"/>
        <v>1</v>
      </c>
      <c r="AB437" s="161" t="str">
        <f t="shared" si="486"/>
        <v>1</v>
      </c>
      <c r="AC437" s="161" t="str">
        <f t="shared" si="486"/>
        <v>0</v>
      </c>
      <c r="AD437" s="158" t="str">
        <f t="shared" si="486"/>
        <v>0</v>
      </c>
      <c r="AE437" s="159" t="str">
        <f t="shared" si="486"/>
        <v>0</v>
      </c>
      <c r="AF437" s="367" t="str">
        <f t="shared" si="487"/>
        <v>0</v>
      </c>
      <c r="AG437" s="162" t="str">
        <f t="shared" si="487"/>
        <v>0</v>
      </c>
      <c r="AH437" s="163" t="str">
        <f t="shared" si="487"/>
        <v>0</v>
      </c>
      <c r="AI437" s="165" t="str">
        <f t="shared" si="487"/>
        <v>0</v>
      </c>
      <c r="AJ437" s="164" t="str">
        <f t="shared" si="487"/>
        <v>0</v>
      </c>
      <c r="AK437" s="164" t="str">
        <f t="shared" si="487"/>
        <v>1</v>
      </c>
      <c r="AL437" s="289" t="str">
        <f t="shared" si="487"/>
        <v>1</v>
      </c>
      <c r="AM437" s="165" t="str">
        <f t="shared" si="487"/>
        <v>0</v>
      </c>
      <c r="AN437" s="230" t="str">
        <f t="shared" si="488"/>
        <v>1</v>
      </c>
      <c r="AO437" s="230" t="str">
        <f t="shared" si="488"/>
        <v>1</v>
      </c>
      <c r="AP437" s="230" t="str">
        <f t="shared" si="488"/>
        <v>1</v>
      </c>
      <c r="AQ437" s="231" t="str">
        <f t="shared" si="488"/>
        <v>1</v>
      </c>
      <c r="AR437" s="230" t="str">
        <f t="shared" si="488"/>
        <v>0</v>
      </c>
      <c r="AS437" s="230" t="str">
        <f t="shared" si="488"/>
        <v>1</v>
      </c>
      <c r="AT437" s="230" t="str">
        <f t="shared" si="488"/>
        <v>1</v>
      </c>
      <c r="AU437" s="231" t="str">
        <f t="shared" si="488"/>
        <v>1</v>
      </c>
      <c r="AV437" s="230" t="str">
        <f t="shared" si="489"/>
        <v>1</v>
      </c>
      <c r="AW437" s="232" t="str">
        <f t="shared" si="489"/>
        <v>1</v>
      </c>
      <c r="AX437" s="232" t="str">
        <f t="shared" si="489"/>
        <v>1</v>
      </c>
      <c r="AY437" s="233" t="str">
        <f t="shared" si="489"/>
        <v>1</v>
      </c>
      <c r="AZ437" s="232" t="str">
        <f t="shared" si="489"/>
        <v>1</v>
      </c>
      <c r="BA437" s="232" t="str">
        <f t="shared" si="489"/>
        <v>1</v>
      </c>
      <c r="BB437" s="232" t="str">
        <f t="shared" si="489"/>
        <v>1</v>
      </c>
      <c r="BC437" s="233" t="str">
        <f t="shared" si="489"/>
        <v>1</v>
      </c>
      <c r="BD437" s="168" t="str">
        <f t="shared" si="490"/>
        <v>1</v>
      </c>
      <c r="BE437" s="168" t="str">
        <f t="shared" si="490"/>
        <v>1</v>
      </c>
      <c r="BF437" s="168" t="str">
        <f t="shared" si="490"/>
        <v>0</v>
      </c>
      <c r="BG437" s="169" t="str">
        <f t="shared" si="490"/>
        <v>0</v>
      </c>
      <c r="BH437" s="168" t="str">
        <f t="shared" si="490"/>
        <v>0</v>
      </c>
      <c r="BI437" s="168" t="str">
        <f t="shared" si="490"/>
        <v>0</v>
      </c>
      <c r="BJ437" s="168" t="str">
        <f t="shared" si="490"/>
        <v>1</v>
      </c>
      <c r="BK437" s="169" t="str">
        <f t="shared" si="490"/>
        <v>1</v>
      </c>
      <c r="BL437" s="168" t="str">
        <f t="shared" si="491"/>
        <v>0</v>
      </c>
      <c r="BM437" s="168" t="str">
        <f t="shared" si="491"/>
        <v>0</v>
      </c>
      <c r="BN437" s="168" t="str">
        <f t="shared" si="491"/>
        <v>0</v>
      </c>
      <c r="BO437" s="169" t="str">
        <f t="shared" si="491"/>
        <v>0</v>
      </c>
      <c r="BP437" s="168" t="str">
        <f t="shared" si="491"/>
        <v>0</v>
      </c>
      <c r="BQ437" s="168" t="str">
        <f t="shared" si="491"/>
        <v>1</v>
      </c>
      <c r="BR437" s="168" t="str">
        <f t="shared" si="491"/>
        <v>0</v>
      </c>
      <c r="BS437" s="169" t="str">
        <f t="shared" si="491"/>
        <v>1</v>
      </c>
      <c r="BT437" s="302" t="str">
        <f t="shared" si="492"/>
        <v>1</v>
      </c>
      <c r="BU437" s="302" t="str">
        <f t="shared" si="492"/>
        <v>1</v>
      </c>
      <c r="BV437" s="302" t="str">
        <f t="shared" si="492"/>
        <v>1</v>
      </c>
      <c r="BW437" s="303" t="str">
        <f t="shared" si="492"/>
        <v>0</v>
      </c>
      <c r="BX437" s="302" t="str">
        <f t="shared" si="492"/>
        <v>1</v>
      </c>
      <c r="BY437" s="302" t="str">
        <f t="shared" si="492"/>
        <v>1</v>
      </c>
      <c r="BZ437" s="302" t="str">
        <f t="shared" si="492"/>
        <v>1</v>
      </c>
      <c r="CA437" s="303" t="str">
        <f t="shared" si="492"/>
        <v>1</v>
      </c>
      <c r="CB437" s="164" t="str">
        <f t="shared" si="493"/>
        <v>0</v>
      </c>
      <c r="CC437" s="289" t="str">
        <f t="shared" si="493"/>
        <v>1</v>
      </c>
      <c r="CD437" s="340" t="str">
        <f t="shared" si="493"/>
        <v>0</v>
      </c>
      <c r="CE437" s="341" t="str">
        <f t="shared" si="493"/>
        <v>0</v>
      </c>
      <c r="CF437" s="340" t="str">
        <f t="shared" si="493"/>
        <v>0</v>
      </c>
      <c r="CG437" s="340" t="str">
        <f t="shared" si="493"/>
        <v>0</v>
      </c>
      <c r="CH437" s="340" t="str">
        <f t="shared" si="493"/>
        <v>0</v>
      </c>
      <c r="CI437" s="341" t="str">
        <f t="shared" si="493"/>
        <v>0</v>
      </c>
      <c r="CL437" s="32" t="str">
        <f t="shared" si="483"/>
        <v>1318</v>
      </c>
      <c r="CM437" s="285">
        <f t="shared" si="451"/>
        <v>65527</v>
      </c>
      <c r="CN437" s="285">
        <f t="shared" si="452"/>
        <v>1</v>
      </c>
      <c r="CO437" s="142">
        <f t="shared" si="453"/>
        <v>57.5</v>
      </c>
      <c r="CP437" s="142">
        <f t="shared" si="454"/>
        <v>14.166666666666666</v>
      </c>
      <c r="CQ437" s="154">
        <f t="shared" si="484"/>
        <v>3</v>
      </c>
      <c r="CS437" s="170">
        <f t="shared" si="455"/>
        <v>1</v>
      </c>
      <c r="CT437" s="23">
        <f t="shared" si="456"/>
        <v>3</v>
      </c>
      <c r="CU437" s="171">
        <f t="shared" si="457"/>
        <v>1</v>
      </c>
      <c r="CV437" s="23">
        <f t="shared" si="458"/>
        <v>8</v>
      </c>
      <c r="CW437" s="172">
        <f t="shared" si="459"/>
        <v>0</v>
      </c>
      <c r="CX437" s="24">
        <f t="shared" si="460"/>
        <v>6</v>
      </c>
      <c r="CY437" s="267">
        <f t="shared" si="461"/>
        <v>15</v>
      </c>
      <c r="CZ437" s="268">
        <f t="shared" si="462"/>
        <v>7</v>
      </c>
      <c r="DA437" s="267">
        <f t="shared" si="463"/>
        <v>15</v>
      </c>
      <c r="DB437" s="268">
        <f t="shared" si="464"/>
        <v>15</v>
      </c>
      <c r="DC437" s="173">
        <f t="shared" si="465"/>
        <v>12</v>
      </c>
      <c r="DD437" s="26">
        <f t="shared" si="466"/>
        <v>3</v>
      </c>
      <c r="DE437" s="173">
        <f t="shared" si="467"/>
        <v>0</v>
      </c>
      <c r="DF437" s="26">
        <f t="shared" si="468"/>
        <v>5</v>
      </c>
      <c r="DG437" s="326">
        <f t="shared" si="469"/>
        <v>14</v>
      </c>
      <c r="DH437" s="327">
        <f t="shared" si="470"/>
        <v>15</v>
      </c>
      <c r="DI437" s="172">
        <f t="shared" si="471"/>
        <v>4</v>
      </c>
      <c r="DJ437" s="24">
        <f t="shared" si="472"/>
        <v>0</v>
      </c>
      <c r="DK437" s="172"/>
      <c r="DL437" s="19">
        <f t="shared" si="473"/>
        <v>19</v>
      </c>
      <c r="DM437" s="19">
        <f t="shared" si="474"/>
        <v>24</v>
      </c>
      <c r="DN437" s="174">
        <f t="shared" si="475"/>
        <v>6</v>
      </c>
      <c r="DO437" s="278">
        <f t="shared" si="476"/>
        <v>247</v>
      </c>
      <c r="DP437" s="278">
        <f t="shared" si="477"/>
        <v>255</v>
      </c>
      <c r="DQ437" s="20">
        <f t="shared" si="478"/>
        <v>195</v>
      </c>
      <c r="DR437" s="20">
        <f t="shared" si="479"/>
        <v>5</v>
      </c>
      <c r="DS437" s="337">
        <f t="shared" si="480"/>
        <v>239</v>
      </c>
      <c r="DT437" s="174">
        <f t="shared" si="481"/>
        <v>64</v>
      </c>
      <c r="DU437" s="172">
        <f t="shared" si="482"/>
        <v>239</v>
      </c>
    </row>
    <row r="438" spans="1:1026">
      <c r="A438" s="408" t="s">
        <v>1126</v>
      </c>
      <c r="B438" s="408" t="s">
        <v>1127</v>
      </c>
      <c r="C438" s="154">
        <f t="shared" si="429"/>
        <v>17</v>
      </c>
      <c r="D438" s="167">
        <f t="shared" si="430"/>
        <v>68</v>
      </c>
      <c r="E438" s="166" t="str">
        <f t="shared" si="431"/>
        <v>13</v>
      </c>
      <c r="F438" s="367" t="str">
        <f t="shared" si="432"/>
        <v>18</v>
      </c>
      <c r="G438" s="367" t="str">
        <f t="shared" si="433"/>
        <v>0A</v>
      </c>
      <c r="H438" s="367" t="str">
        <f t="shared" si="434"/>
        <v>F7</v>
      </c>
      <c r="I438" s="367" t="str">
        <f t="shared" si="435"/>
        <v>FF</v>
      </c>
      <c r="J438" s="367" t="str">
        <f t="shared" si="436"/>
        <v>CB</v>
      </c>
      <c r="K438" s="367" t="str">
        <f t="shared" si="437"/>
        <v>05</v>
      </c>
      <c r="L438" s="367" t="str">
        <f t="shared" si="438"/>
        <v>FB</v>
      </c>
      <c r="M438" s="367" t="str">
        <f t="shared" si="439"/>
        <v>4</v>
      </c>
      <c r="N438" s="367" t="str">
        <f t="shared" si="440"/>
        <v/>
      </c>
      <c r="O438" s="156" t="str">
        <f t="shared" si="441"/>
        <v/>
      </c>
      <c r="P438" s="157" t="str">
        <f t="shared" si="485"/>
        <v>0</v>
      </c>
      <c r="Q438" s="158" t="str">
        <f t="shared" si="485"/>
        <v>0</v>
      </c>
      <c r="R438" s="158" t="str">
        <f t="shared" si="485"/>
        <v>0</v>
      </c>
      <c r="S438" s="159" t="str">
        <f t="shared" si="485"/>
        <v>1</v>
      </c>
      <c r="T438" s="158" t="str">
        <f t="shared" si="485"/>
        <v>0</v>
      </c>
      <c r="U438" s="158" t="str">
        <f t="shared" si="485"/>
        <v>0</v>
      </c>
      <c r="V438" s="158" t="str">
        <f t="shared" si="485"/>
        <v>1</v>
      </c>
      <c r="W438" s="159" t="str">
        <f t="shared" si="485"/>
        <v>1</v>
      </c>
      <c r="X438" s="158" t="str">
        <f t="shared" si="486"/>
        <v>0</v>
      </c>
      <c r="Y438" s="158" t="str">
        <f t="shared" si="486"/>
        <v>0</v>
      </c>
      <c r="Z438" s="158" t="str">
        <f t="shared" si="486"/>
        <v>0</v>
      </c>
      <c r="AA438" s="159" t="str">
        <f t="shared" si="486"/>
        <v>1</v>
      </c>
      <c r="AB438" s="161" t="str">
        <f t="shared" si="486"/>
        <v>1</v>
      </c>
      <c r="AC438" s="161" t="str">
        <f t="shared" si="486"/>
        <v>0</v>
      </c>
      <c r="AD438" s="158" t="str">
        <f t="shared" si="486"/>
        <v>0</v>
      </c>
      <c r="AE438" s="159" t="str">
        <f t="shared" si="486"/>
        <v>0</v>
      </c>
      <c r="AF438" s="367" t="str">
        <f t="shared" si="487"/>
        <v>0</v>
      </c>
      <c r="AG438" s="162" t="str">
        <f t="shared" si="487"/>
        <v>0</v>
      </c>
      <c r="AH438" s="163" t="str">
        <f t="shared" si="487"/>
        <v>0</v>
      </c>
      <c r="AI438" s="165" t="str">
        <f t="shared" si="487"/>
        <v>0</v>
      </c>
      <c r="AJ438" s="164" t="str">
        <f t="shared" si="487"/>
        <v>1</v>
      </c>
      <c r="AK438" s="164" t="str">
        <f t="shared" si="487"/>
        <v>0</v>
      </c>
      <c r="AL438" s="289" t="str">
        <f t="shared" si="487"/>
        <v>1</v>
      </c>
      <c r="AM438" s="165" t="str">
        <f t="shared" si="487"/>
        <v>0</v>
      </c>
      <c r="AN438" s="230" t="str">
        <f t="shared" si="488"/>
        <v>1</v>
      </c>
      <c r="AO438" s="230" t="str">
        <f t="shared" si="488"/>
        <v>1</v>
      </c>
      <c r="AP438" s="230" t="str">
        <f t="shared" si="488"/>
        <v>1</v>
      </c>
      <c r="AQ438" s="231" t="str">
        <f t="shared" si="488"/>
        <v>1</v>
      </c>
      <c r="AR438" s="230" t="str">
        <f t="shared" si="488"/>
        <v>0</v>
      </c>
      <c r="AS438" s="230" t="str">
        <f t="shared" si="488"/>
        <v>1</v>
      </c>
      <c r="AT438" s="230" t="str">
        <f t="shared" si="488"/>
        <v>1</v>
      </c>
      <c r="AU438" s="231" t="str">
        <f t="shared" si="488"/>
        <v>1</v>
      </c>
      <c r="AV438" s="230" t="str">
        <f t="shared" si="489"/>
        <v>1</v>
      </c>
      <c r="AW438" s="232" t="str">
        <f t="shared" si="489"/>
        <v>1</v>
      </c>
      <c r="AX438" s="232" t="str">
        <f t="shared" si="489"/>
        <v>1</v>
      </c>
      <c r="AY438" s="233" t="str">
        <f t="shared" si="489"/>
        <v>1</v>
      </c>
      <c r="AZ438" s="232" t="str">
        <f t="shared" si="489"/>
        <v>1</v>
      </c>
      <c r="BA438" s="232" t="str">
        <f t="shared" si="489"/>
        <v>1</v>
      </c>
      <c r="BB438" s="232" t="str">
        <f t="shared" si="489"/>
        <v>1</v>
      </c>
      <c r="BC438" s="233" t="str">
        <f t="shared" si="489"/>
        <v>1</v>
      </c>
      <c r="BD438" s="168" t="str">
        <f t="shared" si="490"/>
        <v>1</v>
      </c>
      <c r="BE438" s="168" t="str">
        <f t="shared" si="490"/>
        <v>1</v>
      </c>
      <c r="BF438" s="168" t="str">
        <f t="shared" si="490"/>
        <v>0</v>
      </c>
      <c r="BG438" s="169" t="str">
        <f t="shared" si="490"/>
        <v>0</v>
      </c>
      <c r="BH438" s="168" t="str">
        <f t="shared" si="490"/>
        <v>1</v>
      </c>
      <c r="BI438" s="168" t="str">
        <f t="shared" si="490"/>
        <v>0</v>
      </c>
      <c r="BJ438" s="168" t="str">
        <f t="shared" si="490"/>
        <v>1</v>
      </c>
      <c r="BK438" s="169" t="str">
        <f t="shared" si="490"/>
        <v>1</v>
      </c>
      <c r="BL438" s="168" t="str">
        <f t="shared" si="491"/>
        <v>0</v>
      </c>
      <c r="BM438" s="168" t="str">
        <f t="shared" si="491"/>
        <v>0</v>
      </c>
      <c r="BN438" s="168" t="str">
        <f t="shared" si="491"/>
        <v>0</v>
      </c>
      <c r="BO438" s="169" t="str">
        <f t="shared" si="491"/>
        <v>0</v>
      </c>
      <c r="BP438" s="168" t="str">
        <f t="shared" si="491"/>
        <v>0</v>
      </c>
      <c r="BQ438" s="168" t="str">
        <f t="shared" si="491"/>
        <v>1</v>
      </c>
      <c r="BR438" s="168" t="str">
        <f t="shared" si="491"/>
        <v>0</v>
      </c>
      <c r="BS438" s="169" t="str">
        <f t="shared" si="491"/>
        <v>1</v>
      </c>
      <c r="BT438" s="302" t="str">
        <f t="shared" si="492"/>
        <v>1</v>
      </c>
      <c r="BU438" s="302" t="str">
        <f t="shared" si="492"/>
        <v>1</v>
      </c>
      <c r="BV438" s="302" t="str">
        <f t="shared" si="492"/>
        <v>1</v>
      </c>
      <c r="BW438" s="303" t="str">
        <f t="shared" si="492"/>
        <v>1</v>
      </c>
      <c r="BX438" s="302" t="str">
        <f t="shared" si="492"/>
        <v>1</v>
      </c>
      <c r="BY438" s="302" t="str">
        <f t="shared" si="492"/>
        <v>0</v>
      </c>
      <c r="BZ438" s="302" t="str">
        <f t="shared" si="492"/>
        <v>1</v>
      </c>
      <c r="CA438" s="303" t="str">
        <f t="shared" si="492"/>
        <v>1</v>
      </c>
      <c r="CB438" s="164" t="str">
        <f t="shared" si="493"/>
        <v>0</v>
      </c>
      <c r="CC438" s="289" t="str">
        <f t="shared" si="493"/>
        <v>1</v>
      </c>
      <c r="CD438" s="340" t="str">
        <f t="shared" si="493"/>
        <v>0</v>
      </c>
      <c r="CE438" s="341" t="str">
        <f t="shared" si="493"/>
        <v>0</v>
      </c>
      <c r="CF438" s="340" t="str">
        <f t="shared" si="493"/>
        <v>0</v>
      </c>
      <c r="CG438" s="340" t="str">
        <f t="shared" si="493"/>
        <v>0</v>
      </c>
      <c r="CH438" s="340" t="str">
        <f t="shared" si="493"/>
        <v>0</v>
      </c>
      <c r="CI438" s="341" t="str">
        <f t="shared" si="493"/>
        <v>0</v>
      </c>
      <c r="CL438" s="32" t="str">
        <f t="shared" si="483"/>
        <v>1318</v>
      </c>
      <c r="CM438" s="285">
        <f t="shared" si="451"/>
        <v>65527</v>
      </c>
      <c r="CN438" s="285">
        <f t="shared" si="452"/>
        <v>1</v>
      </c>
      <c r="CO438" s="142">
        <f t="shared" si="453"/>
        <v>58.3</v>
      </c>
      <c r="CP438" s="142">
        <f t="shared" si="454"/>
        <v>14.611111111111111</v>
      </c>
      <c r="CQ438" s="154">
        <f t="shared" si="484"/>
        <v>5</v>
      </c>
      <c r="CS438" s="170">
        <f t="shared" si="455"/>
        <v>1</v>
      </c>
      <c r="CT438" s="23">
        <f t="shared" si="456"/>
        <v>3</v>
      </c>
      <c r="CU438" s="171">
        <f t="shared" si="457"/>
        <v>1</v>
      </c>
      <c r="CV438" s="23">
        <f t="shared" si="458"/>
        <v>8</v>
      </c>
      <c r="CW438" s="172">
        <f t="shared" si="459"/>
        <v>0</v>
      </c>
      <c r="CX438" s="24">
        <f t="shared" si="460"/>
        <v>10</v>
      </c>
      <c r="CY438" s="267">
        <f t="shared" si="461"/>
        <v>15</v>
      </c>
      <c r="CZ438" s="268">
        <f t="shared" si="462"/>
        <v>7</v>
      </c>
      <c r="DA438" s="267">
        <f t="shared" si="463"/>
        <v>15</v>
      </c>
      <c r="DB438" s="268">
        <f t="shared" si="464"/>
        <v>15</v>
      </c>
      <c r="DC438" s="173">
        <f t="shared" si="465"/>
        <v>12</v>
      </c>
      <c r="DD438" s="26">
        <f t="shared" si="466"/>
        <v>11</v>
      </c>
      <c r="DE438" s="173">
        <f t="shared" si="467"/>
        <v>0</v>
      </c>
      <c r="DF438" s="26">
        <f t="shared" si="468"/>
        <v>5</v>
      </c>
      <c r="DG438" s="326">
        <f t="shared" si="469"/>
        <v>15</v>
      </c>
      <c r="DH438" s="327">
        <f t="shared" si="470"/>
        <v>11</v>
      </c>
      <c r="DI438" s="172">
        <f t="shared" si="471"/>
        <v>4</v>
      </c>
      <c r="DJ438" s="24">
        <f t="shared" si="472"/>
        <v>0</v>
      </c>
      <c r="DK438" s="172"/>
      <c r="DL438" s="19">
        <f t="shared" si="473"/>
        <v>19</v>
      </c>
      <c r="DM438" s="19">
        <f t="shared" si="474"/>
        <v>24</v>
      </c>
      <c r="DN438" s="174">
        <f t="shared" si="475"/>
        <v>10</v>
      </c>
      <c r="DO438" s="278">
        <f t="shared" si="476"/>
        <v>247</v>
      </c>
      <c r="DP438" s="278">
        <f t="shared" si="477"/>
        <v>255</v>
      </c>
      <c r="DQ438" s="20">
        <f t="shared" si="478"/>
        <v>203</v>
      </c>
      <c r="DR438" s="20">
        <f t="shared" si="479"/>
        <v>5</v>
      </c>
      <c r="DS438" s="337">
        <f t="shared" si="480"/>
        <v>251</v>
      </c>
      <c r="DT438" s="174">
        <f t="shared" si="481"/>
        <v>64</v>
      </c>
      <c r="DU438" s="172">
        <f t="shared" si="482"/>
        <v>251</v>
      </c>
    </row>
    <row r="439" spans="1:1026" s="398" customFormat="1">
      <c r="A439" s="409" t="s">
        <v>1128</v>
      </c>
      <c r="B439" s="409" t="s">
        <v>1129</v>
      </c>
      <c r="C439" s="369">
        <f t="shared" si="429"/>
        <v>17</v>
      </c>
      <c r="D439" s="370">
        <f t="shared" si="430"/>
        <v>68</v>
      </c>
      <c r="E439" s="371" t="str">
        <f t="shared" si="431"/>
        <v>13</v>
      </c>
      <c r="F439" s="372" t="str">
        <f t="shared" si="432"/>
        <v>18</v>
      </c>
      <c r="G439" s="372" t="str">
        <f t="shared" si="433"/>
        <v>02</v>
      </c>
      <c r="H439" s="372" t="str">
        <f t="shared" si="434"/>
        <v>F7</v>
      </c>
      <c r="I439" s="372" t="str">
        <f t="shared" si="435"/>
        <v>FF</v>
      </c>
      <c r="J439" s="372" t="str">
        <f t="shared" si="436"/>
        <v>CA</v>
      </c>
      <c r="K439" s="372" t="str">
        <f t="shared" si="437"/>
        <v>05</v>
      </c>
      <c r="L439" s="372" t="str">
        <f t="shared" si="438"/>
        <v>F2</v>
      </c>
      <c r="M439" s="372" t="str">
        <f t="shared" si="439"/>
        <v>4</v>
      </c>
      <c r="N439" s="372" t="str">
        <f t="shared" si="440"/>
        <v/>
      </c>
      <c r="O439" s="373" t="str">
        <f t="shared" si="441"/>
        <v/>
      </c>
      <c r="P439" s="374" t="str">
        <f t="shared" si="485"/>
        <v>0</v>
      </c>
      <c r="Q439" s="375" t="str">
        <f t="shared" si="485"/>
        <v>0</v>
      </c>
      <c r="R439" s="375" t="str">
        <f t="shared" si="485"/>
        <v>0</v>
      </c>
      <c r="S439" s="376" t="str">
        <f t="shared" si="485"/>
        <v>1</v>
      </c>
      <c r="T439" s="375" t="str">
        <f t="shared" si="485"/>
        <v>0</v>
      </c>
      <c r="U439" s="375" t="str">
        <f t="shared" si="485"/>
        <v>0</v>
      </c>
      <c r="V439" s="375" t="str">
        <f t="shared" si="485"/>
        <v>1</v>
      </c>
      <c r="W439" s="376" t="str">
        <f t="shared" si="485"/>
        <v>1</v>
      </c>
      <c r="X439" s="375" t="str">
        <f t="shared" si="486"/>
        <v>0</v>
      </c>
      <c r="Y439" s="375" t="str">
        <f t="shared" si="486"/>
        <v>0</v>
      </c>
      <c r="Z439" s="375" t="str">
        <f t="shared" si="486"/>
        <v>0</v>
      </c>
      <c r="AA439" s="376" t="str">
        <f t="shared" si="486"/>
        <v>1</v>
      </c>
      <c r="AB439" s="378" t="str">
        <f t="shared" si="486"/>
        <v>1</v>
      </c>
      <c r="AC439" s="378" t="str">
        <f t="shared" si="486"/>
        <v>0</v>
      </c>
      <c r="AD439" s="375" t="str">
        <f t="shared" si="486"/>
        <v>0</v>
      </c>
      <c r="AE439" s="376" t="str">
        <f t="shared" si="486"/>
        <v>0</v>
      </c>
      <c r="AF439" s="372" t="str">
        <f t="shared" si="487"/>
        <v>0</v>
      </c>
      <c r="AG439" s="379" t="str">
        <f t="shared" si="487"/>
        <v>0</v>
      </c>
      <c r="AH439" s="380" t="str">
        <f t="shared" si="487"/>
        <v>0</v>
      </c>
      <c r="AI439" s="382" t="str">
        <f t="shared" si="487"/>
        <v>0</v>
      </c>
      <c r="AJ439" s="381" t="str">
        <f t="shared" si="487"/>
        <v>0</v>
      </c>
      <c r="AK439" s="381" t="str">
        <f t="shared" si="487"/>
        <v>0</v>
      </c>
      <c r="AL439" s="296" t="str">
        <f t="shared" si="487"/>
        <v>1</v>
      </c>
      <c r="AM439" s="382" t="str">
        <f t="shared" si="487"/>
        <v>0</v>
      </c>
      <c r="AN439" s="254" t="str">
        <f t="shared" si="488"/>
        <v>1</v>
      </c>
      <c r="AO439" s="254" t="str">
        <f t="shared" si="488"/>
        <v>1</v>
      </c>
      <c r="AP439" s="254" t="str">
        <f t="shared" si="488"/>
        <v>1</v>
      </c>
      <c r="AQ439" s="256" t="str">
        <f t="shared" si="488"/>
        <v>1</v>
      </c>
      <c r="AR439" s="254" t="str">
        <f t="shared" si="488"/>
        <v>0</v>
      </c>
      <c r="AS439" s="254" t="str">
        <f t="shared" si="488"/>
        <v>1</v>
      </c>
      <c r="AT439" s="254" t="str">
        <f t="shared" si="488"/>
        <v>1</v>
      </c>
      <c r="AU439" s="256" t="str">
        <f t="shared" si="488"/>
        <v>1</v>
      </c>
      <c r="AV439" s="254" t="str">
        <f t="shared" si="489"/>
        <v>1</v>
      </c>
      <c r="AW439" s="257" t="str">
        <f t="shared" si="489"/>
        <v>1</v>
      </c>
      <c r="AX439" s="257" t="str">
        <f t="shared" si="489"/>
        <v>1</v>
      </c>
      <c r="AY439" s="258" t="str">
        <f t="shared" si="489"/>
        <v>1</v>
      </c>
      <c r="AZ439" s="257" t="str">
        <f t="shared" si="489"/>
        <v>1</v>
      </c>
      <c r="BA439" s="257" t="str">
        <f t="shared" si="489"/>
        <v>1</v>
      </c>
      <c r="BB439" s="257" t="str">
        <f t="shared" si="489"/>
        <v>1</v>
      </c>
      <c r="BC439" s="258" t="str">
        <f t="shared" si="489"/>
        <v>1</v>
      </c>
      <c r="BD439" s="383" t="str">
        <f t="shared" si="490"/>
        <v>1</v>
      </c>
      <c r="BE439" s="383" t="str">
        <f t="shared" si="490"/>
        <v>1</v>
      </c>
      <c r="BF439" s="383" t="str">
        <f t="shared" si="490"/>
        <v>0</v>
      </c>
      <c r="BG439" s="384" t="str">
        <f t="shared" si="490"/>
        <v>0</v>
      </c>
      <c r="BH439" s="383" t="str">
        <f t="shared" si="490"/>
        <v>1</v>
      </c>
      <c r="BI439" s="383" t="str">
        <f t="shared" si="490"/>
        <v>0</v>
      </c>
      <c r="BJ439" s="383" t="str">
        <f t="shared" si="490"/>
        <v>1</v>
      </c>
      <c r="BK439" s="384" t="str">
        <f t="shared" si="490"/>
        <v>0</v>
      </c>
      <c r="BL439" s="383" t="str">
        <f t="shared" si="491"/>
        <v>0</v>
      </c>
      <c r="BM439" s="383" t="str">
        <f t="shared" si="491"/>
        <v>0</v>
      </c>
      <c r="BN439" s="383" t="str">
        <f t="shared" si="491"/>
        <v>0</v>
      </c>
      <c r="BO439" s="384" t="str">
        <f t="shared" si="491"/>
        <v>0</v>
      </c>
      <c r="BP439" s="383" t="str">
        <f t="shared" si="491"/>
        <v>0</v>
      </c>
      <c r="BQ439" s="383" t="str">
        <f t="shared" si="491"/>
        <v>1</v>
      </c>
      <c r="BR439" s="383" t="str">
        <f t="shared" si="491"/>
        <v>0</v>
      </c>
      <c r="BS439" s="384" t="str">
        <f t="shared" si="491"/>
        <v>1</v>
      </c>
      <c r="BT439" s="314" t="str">
        <f t="shared" si="492"/>
        <v>1</v>
      </c>
      <c r="BU439" s="314" t="str">
        <f t="shared" si="492"/>
        <v>1</v>
      </c>
      <c r="BV439" s="314" t="str">
        <f t="shared" si="492"/>
        <v>1</v>
      </c>
      <c r="BW439" s="315" t="str">
        <f t="shared" si="492"/>
        <v>1</v>
      </c>
      <c r="BX439" s="314" t="str">
        <f t="shared" si="492"/>
        <v>0</v>
      </c>
      <c r="BY439" s="314" t="str">
        <f t="shared" si="492"/>
        <v>0</v>
      </c>
      <c r="BZ439" s="314" t="str">
        <f t="shared" si="492"/>
        <v>1</v>
      </c>
      <c r="CA439" s="315" t="str">
        <f t="shared" si="492"/>
        <v>0</v>
      </c>
      <c r="CB439" s="381" t="str">
        <f t="shared" si="493"/>
        <v>0</v>
      </c>
      <c r="CC439" s="296" t="str">
        <f t="shared" si="493"/>
        <v>1</v>
      </c>
      <c r="CD439" s="352" t="str">
        <f t="shared" si="493"/>
        <v>0</v>
      </c>
      <c r="CE439" s="353" t="str">
        <f t="shared" si="493"/>
        <v>0</v>
      </c>
      <c r="CF439" s="352" t="str">
        <f t="shared" si="493"/>
        <v>0</v>
      </c>
      <c r="CG439" s="352" t="str">
        <f t="shared" si="493"/>
        <v>0</v>
      </c>
      <c r="CH439" s="352" t="str">
        <f t="shared" si="493"/>
        <v>0</v>
      </c>
      <c r="CI439" s="353" t="str">
        <f t="shared" si="493"/>
        <v>0</v>
      </c>
      <c r="CJ439" s="372"/>
      <c r="CK439" s="372"/>
      <c r="CL439" s="385" t="str">
        <f t="shared" si="483"/>
        <v>1318</v>
      </c>
      <c r="CM439" s="286">
        <f t="shared" si="451"/>
        <v>65527</v>
      </c>
      <c r="CN439" s="286">
        <f t="shared" si="452"/>
        <v>1</v>
      </c>
      <c r="CO439" s="386">
        <f t="shared" si="453"/>
        <v>58.2</v>
      </c>
      <c r="CP439" s="386">
        <f t="shared" si="454"/>
        <v>14.555555555555555</v>
      </c>
      <c r="CQ439" s="369">
        <f t="shared" si="484"/>
        <v>1</v>
      </c>
      <c r="CR439" s="372"/>
      <c r="CS439" s="388">
        <f t="shared" si="455"/>
        <v>1</v>
      </c>
      <c r="CT439" s="389">
        <f t="shared" si="456"/>
        <v>3</v>
      </c>
      <c r="CU439" s="390">
        <f t="shared" si="457"/>
        <v>1</v>
      </c>
      <c r="CV439" s="389">
        <f t="shared" si="458"/>
        <v>8</v>
      </c>
      <c r="CW439" s="391">
        <f t="shared" si="459"/>
        <v>0</v>
      </c>
      <c r="CX439" s="392">
        <f t="shared" si="460"/>
        <v>2</v>
      </c>
      <c r="CY439" s="271">
        <f t="shared" si="461"/>
        <v>15</v>
      </c>
      <c r="CZ439" s="272">
        <f t="shared" si="462"/>
        <v>7</v>
      </c>
      <c r="DA439" s="271">
        <f t="shared" si="463"/>
        <v>15</v>
      </c>
      <c r="DB439" s="272">
        <f t="shared" si="464"/>
        <v>15</v>
      </c>
      <c r="DC439" s="393">
        <f t="shared" si="465"/>
        <v>12</v>
      </c>
      <c r="DD439" s="394">
        <f t="shared" si="466"/>
        <v>10</v>
      </c>
      <c r="DE439" s="393">
        <f t="shared" si="467"/>
        <v>0</v>
      </c>
      <c r="DF439" s="394">
        <f t="shared" si="468"/>
        <v>5</v>
      </c>
      <c r="DG439" s="330">
        <f t="shared" si="469"/>
        <v>15</v>
      </c>
      <c r="DH439" s="331">
        <f t="shared" si="470"/>
        <v>2</v>
      </c>
      <c r="DI439" s="391">
        <f t="shared" si="471"/>
        <v>4</v>
      </c>
      <c r="DJ439" s="392">
        <f t="shared" si="472"/>
        <v>0</v>
      </c>
      <c r="DK439" s="391"/>
      <c r="DL439" s="395">
        <f t="shared" si="473"/>
        <v>19</v>
      </c>
      <c r="DM439" s="395">
        <f t="shared" si="474"/>
        <v>24</v>
      </c>
      <c r="DN439" s="396">
        <f t="shared" si="475"/>
        <v>2</v>
      </c>
      <c r="DO439" s="280">
        <f t="shared" si="476"/>
        <v>247</v>
      </c>
      <c r="DP439" s="280">
        <f t="shared" si="477"/>
        <v>255</v>
      </c>
      <c r="DQ439" s="397">
        <f t="shared" si="478"/>
        <v>202</v>
      </c>
      <c r="DR439" s="397">
        <f t="shared" si="479"/>
        <v>5</v>
      </c>
      <c r="DS439" s="339">
        <f t="shared" si="480"/>
        <v>242</v>
      </c>
      <c r="DT439" s="396">
        <f t="shared" si="481"/>
        <v>64</v>
      </c>
      <c r="DU439" s="391">
        <f t="shared" si="482"/>
        <v>242</v>
      </c>
      <c r="DV439" s="391"/>
      <c r="DW439" s="391"/>
      <c r="DX439" s="391"/>
      <c r="DY439" s="391"/>
      <c r="DZ439" s="391"/>
      <c r="EA439" s="391"/>
      <c r="EB439" s="391"/>
      <c r="EC439" s="391"/>
      <c r="ED439" s="391"/>
      <c r="EE439" s="391"/>
      <c r="EF439" s="391"/>
      <c r="EG439" s="391"/>
      <c r="EH439" s="391"/>
      <c r="EI439" s="391"/>
      <c r="EJ439" s="391"/>
      <c r="EK439" s="391"/>
      <c r="EL439" s="391"/>
      <c r="EM439" s="391"/>
      <c r="EN439" s="391"/>
      <c r="EO439" s="391"/>
      <c r="EP439" s="391"/>
      <c r="EQ439" s="391"/>
      <c r="ER439" s="391"/>
      <c r="ES439" s="391"/>
      <c r="ET439" s="391"/>
      <c r="EU439" s="391"/>
      <c r="EV439" s="391"/>
      <c r="EW439" s="391"/>
      <c r="EX439" s="391"/>
      <c r="EY439" s="391"/>
      <c r="EZ439" s="391"/>
      <c r="FA439" s="391"/>
      <c r="FB439" s="391"/>
      <c r="FC439" s="391"/>
      <c r="FD439" s="391"/>
      <c r="FE439" s="391"/>
      <c r="FF439" s="391"/>
      <c r="FG439" s="391"/>
      <c r="FH439" s="391"/>
      <c r="FI439" s="391"/>
      <c r="FJ439" s="391"/>
      <c r="FK439" s="391"/>
      <c r="FL439" s="391"/>
      <c r="FM439" s="391"/>
      <c r="FN439" s="391"/>
      <c r="FO439" s="391"/>
      <c r="FP439" s="391"/>
      <c r="FQ439" s="391"/>
      <c r="FR439" s="391"/>
      <c r="FS439" s="391"/>
      <c r="FT439" s="391"/>
      <c r="FU439" s="391"/>
      <c r="FV439" s="391"/>
      <c r="FW439" s="391"/>
      <c r="FX439" s="391"/>
      <c r="FY439" s="391"/>
      <c r="FZ439" s="391"/>
      <c r="GA439" s="391"/>
      <c r="GB439" s="391"/>
      <c r="GC439" s="391"/>
      <c r="GD439" s="391"/>
      <c r="GE439" s="391"/>
      <c r="GF439" s="391"/>
      <c r="GG439" s="391"/>
      <c r="GH439" s="391"/>
      <c r="GI439" s="391"/>
      <c r="GJ439" s="391"/>
      <c r="GK439" s="391"/>
      <c r="GL439" s="391"/>
      <c r="GM439" s="391"/>
      <c r="GN439" s="391"/>
      <c r="GO439" s="391"/>
      <c r="GP439" s="391"/>
      <c r="GQ439" s="391"/>
      <c r="GR439" s="391"/>
      <c r="GS439" s="391"/>
      <c r="GT439" s="391"/>
      <c r="GU439" s="391"/>
      <c r="GV439" s="391"/>
      <c r="GW439" s="391"/>
      <c r="GX439" s="391"/>
      <c r="GY439" s="391"/>
      <c r="GZ439" s="391"/>
      <c r="HA439" s="391"/>
      <c r="HB439" s="391"/>
      <c r="HC439" s="391"/>
      <c r="HD439" s="391"/>
      <c r="HE439" s="391"/>
      <c r="HF439" s="391"/>
      <c r="HG439" s="391"/>
      <c r="HH439" s="391"/>
      <c r="HI439" s="391"/>
      <c r="HJ439" s="391"/>
      <c r="HK439" s="391"/>
      <c r="HL439" s="391"/>
      <c r="HM439" s="391"/>
      <c r="HN439" s="391"/>
      <c r="HO439" s="391"/>
      <c r="HP439" s="391"/>
      <c r="HQ439" s="391"/>
      <c r="HR439" s="391"/>
      <c r="HS439" s="391"/>
      <c r="HT439" s="391"/>
      <c r="HU439" s="391"/>
      <c r="HV439" s="391"/>
      <c r="HW439" s="391"/>
      <c r="HX439" s="391"/>
      <c r="HY439" s="391"/>
      <c r="HZ439" s="391"/>
      <c r="IA439" s="391"/>
      <c r="IB439" s="391"/>
      <c r="IC439" s="391"/>
      <c r="ID439" s="391"/>
      <c r="IE439" s="391"/>
      <c r="IF439" s="391"/>
      <c r="IG439" s="391"/>
      <c r="IH439" s="391"/>
      <c r="II439" s="391"/>
      <c r="IJ439" s="391"/>
      <c r="IK439" s="391"/>
      <c r="IL439" s="391"/>
      <c r="IM439" s="391"/>
      <c r="IN439" s="391"/>
      <c r="IO439" s="391"/>
      <c r="IP439" s="391"/>
      <c r="IQ439" s="391"/>
      <c r="IR439" s="391"/>
      <c r="IS439" s="391"/>
      <c r="IT439" s="391"/>
      <c r="IU439" s="391"/>
      <c r="IV439" s="391"/>
      <c r="IW439" s="391"/>
      <c r="IX439" s="391"/>
      <c r="IY439" s="391"/>
      <c r="IZ439" s="391"/>
      <c r="JA439" s="391"/>
      <c r="JB439" s="391"/>
      <c r="JC439" s="391"/>
      <c r="JD439" s="391"/>
      <c r="JE439" s="391"/>
      <c r="JF439" s="391"/>
      <c r="JG439" s="391"/>
      <c r="JH439" s="391"/>
      <c r="JI439" s="391"/>
      <c r="JJ439" s="391"/>
      <c r="JK439" s="391"/>
      <c r="JL439" s="391"/>
      <c r="JM439" s="391"/>
      <c r="JN439" s="391"/>
      <c r="JO439" s="391"/>
      <c r="JP439" s="391"/>
      <c r="JQ439" s="391"/>
      <c r="JR439" s="391"/>
      <c r="JS439" s="391"/>
      <c r="JT439" s="391"/>
      <c r="JU439" s="391"/>
      <c r="JV439" s="391"/>
      <c r="JW439" s="391"/>
      <c r="JX439" s="391"/>
      <c r="JY439" s="391"/>
      <c r="JZ439" s="391"/>
      <c r="KA439" s="391"/>
      <c r="KB439" s="391"/>
      <c r="KC439" s="391"/>
      <c r="KD439" s="391"/>
      <c r="KE439" s="391"/>
      <c r="KF439" s="391"/>
      <c r="KG439" s="391"/>
      <c r="KH439" s="391"/>
      <c r="KI439" s="391"/>
      <c r="KJ439" s="391"/>
      <c r="KK439" s="391"/>
      <c r="KL439" s="391"/>
      <c r="KM439" s="391"/>
      <c r="KN439" s="391"/>
      <c r="KO439" s="391"/>
      <c r="KP439" s="391"/>
      <c r="KQ439" s="391"/>
      <c r="KR439" s="391"/>
      <c r="KS439" s="391"/>
      <c r="KT439" s="391"/>
      <c r="KU439" s="391"/>
      <c r="KV439" s="391"/>
      <c r="KW439" s="391"/>
      <c r="KX439" s="391"/>
      <c r="KY439" s="391"/>
      <c r="KZ439" s="391"/>
      <c r="LA439" s="391"/>
      <c r="LB439" s="391"/>
      <c r="LC439" s="391"/>
      <c r="LD439" s="391"/>
      <c r="LE439" s="391"/>
      <c r="LF439" s="391"/>
      <c r="LG439" s="391"/>
      <c r="LH439" s="391"/>
      <c r="LI439" s="391"/>
      <c r="LJ439" s="391"/>
      <c r="LK439" s="391"/>
      <c r="LL439" s="391"/>
      <c r="LM439" s="391"/>
      <c r="LN439" s="391"/>
      <c r="LO439" s="391"/>
      <c r="LP439" s="391"/>
      <c r="LQ439" s="391"/>
      <c r="LR439" s="391"/>
      <c r="LS439" s="391"/>
      <c r="LT439" s="391"/>
      <c r="LU439" s="391"/>
      <c r="LV439" s="391"/>
      <c r="LW439" s="391"/>
      <c r="LX439" s="391"/>
      <c r="LY439" s="391"/>
      <c r="LZ439" s="391"/>
      <c r="MA439" s="391"/>
      <c r="MB439" s="391"/>
      <c r="MC439" s="391"/>
      <c r="MD439" s="391"/>
      <c r="ME439" s="391"/>
      <c r="MF439" s="391"/>
      <c r="MG439" s="391"/>
      <c r="MH439" s="391"/>
      <c r="MI439" s="391"/>
      <c r="MJ439" s="391"/>
      <c r="MK439" s="391"/>
      <c r="ML439" s="391"/>
      <c r="MM439" s="391"/>
      <c r="MN439" s="391"/>
      <c r="MO439" s="391"/>
      <c r="MP439" s="391"/>
      <c r="MQ439" s="391"/>
      <c r="MR439" s="391"/>
      <c r="MS439" s="391"/>
      <c r="MT439" s="391"/>
      <c r="MU439" s="391"/>
      <c r="MV439" s="391"/>
      <c r="MW439" s="391"/>
      <c r="MX439" s="391"/>
      <c r="MY439" s="391"/>
      <c r="MZ439" s="391"/>
      <c r="NA439" s="391"/>
      <c r="NB439" s="391"/>
      <c r="NC439" s="391"/>
      <c r="ND439" s="391"/>
      <c r="NE439" s="391"/>
      <c r="NF439" s="391"/>
      <c r="NG439" s="391"/>
      <c r="NH439" s="391"/>
      <c r="NI439" s="391"/>
      <c r="NJ439" s="391"/>
      <c r="NK439" s="391"/>
      <c r="NL439" s="391"/>
      <c r="NM439" s="391"/>
      <c r="NN439" s="391"/>
      <c r="NO439" s="391"/>
      <c r="NP439" s="391"/>
      <c r="NQ439" s="391"/>
      <c r="NR439" s="391"/>
      <c r="NS439" s="391"/>
      <c r="NT439" s="391"/>
      <c r="NU439" s="391"/>
      <c r="NV439" s="391"/>
      <c r="NW439" s="391"/>
      <c r="NX439" s="391"/>
      <c r="NY439" s="391"/>
      <c r="NZ439" s="391"/>
      <c r="OA439" s="391"/>
      <c r="OB439" s="391"/>
      <c r="OC439" s="391"/>
      <c r="OD439" s="391"/>
      <c r="OE439" s="391"/>
      <c r="OF439" s="391"/>
      <c r="OG439" s="391"/>
      <c r="OH439" s="391"/>
      <c r="OI439" s="391"/>
      <c r="OJ439" s="391"/>
      <c r="OK439" s="391"/>
      <c r="OL439" s="391"/>
      <c r="OM439" s="391"/>
      <c r="ON439" s="391"/>
      <c r="OO439" s="391"/>
      <c r="OP439" s="391"/>
      <c r="OQ439" s="391"/>
      <c r="OR439" s="391"/>
      <c r="OS439" s="391"/>
      <c r="OT439" s="391"/>
      <c r="OU439" s="391"/>
      <c r="OV439" s="391"/>
      <c r="OW439" s="391"/>
      <c r="OX439" s="391"/>
      <c r="OY439" s="391"/>
      <c r="OZ439" s="391"/>
      <c r="PA439" s="391"/>
      <c r="PB439" s="391"/>
      <c r="PC439" s="391"/>
      <c r="PD439" s="391"/>
      <c r="PE439" s="391"/>
      <c r="PF439" s="391"/>
      <c r="PG439" s="391"/>
      <c r="PH439" s="391"/>
      <c r="PI439" s="391"/>
      <c r="PJ439" s="391"/>
      <c r="PK439" s="391"/>
      <c r="PL439" s="391"/>
      <c r="PM439" s="391"/>
      <c r="PN439" s="391"/>
      <c r="PO439" s="391"/>
      <c r="PP439" s="391"/>
      <c r="PQ439" s="391"/>
      <c r="PR439" s="391"/>
      <c r="PS439" s="391"/>
      <c r="PT439" s="391"/>
      <c r="PU439" s="391"/>
      <c r="PV439" s="391"/>
      <c r="PW439" s="391"/>
      <c r="PX439" s="391"/>
      <c r="PY439" s="391"/>
      <c r="PZ439" s="391"/>
      <c r="QA439" s="391"/>
      <c r="QB439" s="391"/>
      <c r="QC439" s="391"/>
      <c r="QD439" s="391"/>
      <c r="QE439" s="391"/>
      <c r="QF439" s="391"/>
      <c r="QG439" s="391"/>
      <c r="QH439" s="391"/>
      <c r="QI439" s="391"/>
      <c r="QJ439" s="391"/>
      <c r="QK439" s="391"/>
      <c r="QL439" s="391"/>
      <c r="QM439" s="391"/>
      <c r="QN439" s="391"/>
      <c r="QO439" s="391"/>
      <c r="QP439" s="391"/>
      <c r="QQ439" s="391"/>
      <c r="QR439" s="391"/>
      <c r="QS439" s="391"/>
      <c r="QT439" s="391"/>
      <c r="QU439" s="391"/>
      <c r="QV439" s="391"/>
      <c r="QW439" s="391"/>
      <c r="QX439" s="391"/>
      <c r="QY439" s="391"/>
      <c r="QZ439" s="391"/>
      <c r="RA439" s="391"/>
      <c r="RB439" s="391"/>
      <c r="RC439" s="391"/>
      <c r="RD439" s="391"/>
      <c r="RE439" s="391"/>
      <c r="RF439" s="391"/>
      <c r="RG439" s="391"/>
      <c r="RH439" s="391"/>
      <c r="RI439" s="391"/>
      <c r="RJ439" s="391"/>
      <c r="RK439" s="391"/>
      <c r="RL439" s="391"/>
      <c r="RM439" s="391"/>
      <c r="RN439" s="391"/>
      <c r="RO439" s="391"/>
      <c r="RP439" s="391"/>
      <c r="RQ439" s="391"/>
      <c r="RR439" s="391"/>
      <c r="RS439" s="391"/>
      <c r="RT439" s="391"/>
      <c r="RU439" s="391"/>
      <c r="RV439" s="391"/>
      <c r="RW439" s="391"/>
      <c r="RX439" s="391"/>
      <c r="RY439" s="391"/>
      <c r="RZ439" s="391"/>
      <c r="SA439" s="391"/>
      <c r="SB439" s="391"/>
      <c r="SC439" s="391"/>
      <c r="SD439" s="391"/>
      <c r="SE439" s="391"/>
      <c r="SF439" s="391"/>
      <c r="SG439" s="391"/>
      <c r="SH439" s="391"/>
      <c r="SI439" s="391"/>
      <c r="SJ439" s="391"/>
      <c r="SK439" s="391"/>
      <c r="SL439" s="391"/>
      <c r="SM439" s="391"/>
      <c r="SN439" s="391"/>
      <c r="SO439" s="391"/>
      <c r="SP439" s="391"/>
      <c r="SQ439" s="391"/>
      <c r="SR439" s="391"/>
      <c r="SS439" s="391"/>
      <c r="ST439" s="391"/>
      <c r="SU439" s="391"/>
      <c r="SV439" s="391"/>
      <c r="SW439" s="391"/>
      <c r="SX439" s="391"/>
      <c r="SY439" s="391"/>
      <c r="SZ439" s="391"/>
      <c r="TA439" s="391"/>
      <c r="TB439" s="391"/>
      <c r="TC439" s="391"/>
      <c r="TD439" s="391"/>
      <c r="TE439" s="391"/>
      <c r="TF439" s="391"/>
      <c r="TG439" s="391"/>
      <c r="TH439" s="391"/>
      <c r="TI439" s="391"/>
      <c r="TJ439" s="391"/>
      <c r="TK439" s="391"/>
      <c r="TL439" s="391"/>
      <c r="TM439" s="391"/>
      <c r="TN439" s="391"/>
      <c r="TO439" s="391"/>
      <c r="TP439" s="391"/>
      <c r="TQ439" s="391"/>
      <c r="TR439" s="391"/>
      <c r="TS439" s="391"/>
      <c r="TT439" s="391"/>
      <c r="TU439" s="391"/>
      <c r="TV439" s="391"/>
      <c r="TW439" s="391"/>
      <c r="TX439" s="391"/>
      <c r="TY439" s="391"/>
      <c r="TZ439" s="391"/>
      <c r="UA439" s="391"/>
      <c r="UB439" s="391"/>
      <c r="UC439" s="391"/>
      <c r="UD439" s="391"/>
      <c r="UE439" s="391"/>
      <c r="UF439" s="391"/>
      <c r="UG439" s="391"/>
      <c r="UH439" s="391"/>
      <c r="UI439" s="391"/>
      <c r="UJ439" s="391"/>
      <c r="UK439" s="391"/>
      <c r="UL439" s="391"/>
      <c r="UM439" s="391"/>
      <c r="UN439" s="391"/>
      <c r="UO439" s="391"/>
      <c r="UP439" s="391"/>
      <c r="UQ439" s="391"/>
      <c r="UR439" s="391"/>
      <c r="US439" s="391"/>
      <c r="UT439" s="391"/>
      <c r="UU439" s="391"/>
      <c r="UV439" s="391"/>
      <c r="UW439" s="391"/>
      <c r="UX439" s="391"/>
      <c r="UY439" s="391"/>
      <c r="UZ439" s="391"/>
      <c r="VA439" s="391"/>
      <c r="VB439" s="391"/>
      <c r="VC439" s="391"/>
      <c r="VD439" s="391"/>
      <c r="VE439" s="391"/>
      <c r="VF439" s="391"/>
      <c r="VG439" s="391"/>
      <c r="VH439" s="391"/>
      <c r="VI439" s="391"/>
      <c r="VJ439" s="391"/>
      <c r="VK439" s="391"/>
      <c r="VL439" s="391"/>
      <c r="VM439" s="391"/>
      <c r="VN439" s="391"/>
      <c r="VO439" s="391"/>
      <c r="VP439" s="391"/>
      <c r="VQ439" s="391"/>
      <c r="VR439" s="391"/>
      <c r="VS439" s="391"/>
      <c r="VT439" s="391"/>
      <c r="VU439" s="391"/>
      <c r="VV439" s="391"/>
      <c r="VW439" s="391"/>
      <c r="VX439" s="391"/>
      <c r="VY439" s="391"/>
      <c r="VZ439" s="391"/>
      <c r="WA439" s="391"/>
      <c r="WB439" s="391"/>
      <c r="WC439" s="391"/>
      <c r="WD439" s="391"/>
      <c r="WE439" s="391"/>
      <c r="WF439" s="391"/>
      <c r="WG439" s="391"/>
      <c r="WH439" s="391"/>
      <c r="WI439" s="391"/>
      <c r="WJ439" s="391"/>
      <c r="WK439" s="391"/>
      <c r="WL439" s="391"/>
      <c r="WM439" s="391"/>
      <c r="WN439" s="391"/>
      <c r="WO439" s="391"/>
      <c r="WP439" s="391"/>
      <c r="WQ439" s="391"/>
      <c r="WR439" s="391"/>
      <c r="WS439" s="391"/>
      <c r="WT439" s="391"/>
      <c r="WU439" s="391"/>
      <c r="WV439" s="391"/>
      <c r="WW439" s="391"/>
      <c r="WX439" s="391"/>
      <c r="WY439" s="391"/>
      <c r="WZ439" s="391"/>
      <c r="XA439" s="391"/>
      <c r="XB439" s="391"/>
      <c r="XC439" s="391"/>
      <c r="XD439" s="391"/>
      <c r="XE439" s="391"/>
      <c r="XF439" s="391"/>
      <c r="XG439" s="391"/>
      <c r="XH439" s="391"/>
      <c r="XI439" s="391"/>
      <c r="XJ439" s="391"/>
      <c r="XK439" s="391"/>
      <c r="XL439" s="391"/>
      <c r="XM439" s="391"/>
      <c r="XN439" s="391"/>
      <c r="XO439" s="391"/>
      <c r="XP439" s="391"/>
      <c r="XQ439" s="391"/>
      <c r="XR439" s="391"/>
      <c r="XS439" s="391"/>
      <c r="XT439" s="391"/>
      <c r="XU439" s="391"/>
      <c r="XV439" s="391"/>
      <c r="XW439" s="391"/>
      <c r="XX439" s="391"/>
      <c r="XY439" s="391"/>
      <c r="XZ439" s="391"/>
      <c r="YA439" s="391"/>
      <c r="YB439" s="391"/>
      <c r="YC439" s="391"/>
      <c r="YD439" s="391"/>
      <c r="YE439" s="391"/>
      <c r="YF439" s="391"/>
      <c r="YG439" s="391"/>
      <c r="YH439" s="391"/>
      <c r="YI439" s="391"/>
      <c r="YJ439" s="391"/>
      <c r="YK439" s="391"/>
      <c r="YL439" s="391"/>
      <c r="YM439" s="391"/>
      <c r="YN439" s="391"/>
      <c r="YO439" s="391"/>
      <c r="YP439" s="391"/>
      <c r="YQ439" s="391"/>
      <c r="YR439" s="391"/>
      <c r="YS439" s="391"/>
      <c r="YT439" s="391"/>
      <c r="YU439" s="391"/>
      <c r="YV439" s="391"/>
      <c r="YW439" s="391"/>
      <c r="YX439" s="391"/>
      <c r="YY439" s="391"/>
      <c r="YZ439" s="391"/>
      <c r="ZA439" s="391"/>
      <c r="ZB439" s="391"/>
      <c r="ZC439" s="391"/>
      <c r="ZD439" s="391"/>
      <c r="ZE439" s="391"/>
      <c r="ZF439" s="391"/>
      <c r="ZG439" s="391"/>
      <c r="ZH439" s="391"/>
      <c r="ZI439" s="391"/>
      <c r="ZJ439" s="391"/>
      <c r="ZK439" s="391"/>
      <c r="ZL439" s="391"/>
      <c r="ZM439" s="391"/>
      <c r="ZN439" s="391"/>
      <c r="ZO439" s="391"/>
      <c r="ZP439" s="391"/>
      <c r="ZQ439" s="391"/>
      <c r="ZR439" s="391"/>
      <c r="ZS439" s="391"/>
      <c r="ZT439" s="391"/>
      <c r="ZU439" s="391"/>
      <c r="ZV439" s="391"/>
      <c r="ZW439" s="391"/>
      <c r="ZX439" s="391"/>
      <c r="ZY439" s="391"/>
      <c r="ZZ439" s="391"/>
      <c r="AAA439" s="391"/>
      <c r="AAB439" s="391"/>
      <c r="AAC439" s="391"/>
      <c r="AAD439" s="391"/>
      <c r="AAE439" s="391"/>
      <c r="AAF439" s="391"/>
      <c r="AAG439" s="391"/>
      <c r="AAH439" s="391"/>
      <c r="AAI439" s="391"/>
      <c r="AAJ439" s="391"/>
      <c r="AAK439" s="391"/>
      <c r="AAL439" s="391"/>
      <c r="AAM439" s="391"/>
      <c r="AAN439" s="391"/>
      <c r="AAO439" s="391"/>
      <c r="AAP439" s="391"/>
      <c r="AAQ439" s="391"/>
      <c r="AAR439" s="391"/>
      <c r="AAS439" s="391"/>
      <c r="AAT439" s="391"/>
      <c r="AAU439" s="391"/>
      <c r="AAV439" s="391"/>
      <c r="AAW439" s="391"/>
      <c r="AAX439" s="391"/>
      <c r="AAY439" s="391"/>
      <c r="AAZ439" s="391"/>
      <c r="ABA439" s="391"/>
      <c r="ABB439" s="391"/>
      <c r="ABC439" s="391"/>
      <c r="ABD439" s="391"/>
      <c r="ABE439" s="391"/>
      <c r="ABF439" s="391"/>
      <c r="ABG439" s="391"/>
      <c r="ABH439" s="391"/>
      <c r="ABI439" s="391"/>
      <c r="ABJ439" s="391"/>
      <c r="ABK439" s="391"/>
      <c r="ABL439" s="391"/>
      <c r="ABM439" s="391"/>
      <c r="ABN439" s="391"/>
      <c r="ABO439" s="391"/>
      <c r="ABP439" s="391"/>
      <c r="ABQ439" s="391"/>
      <c r="ABR439" s="391"/>
      <c r="ABS439" s="391"/>
      <c r="ABT439" s="391"/>
      <c r="ABU439" s="391"/>
      <c r="ABV439" s="391"/>
      <c r="ABW439" s="391"/>
      <c r="ABX439" s="391"/>
      <c r="ABY439" s="391"/>
      <c r="ABZ439" s="391"/>
      <c r="ACA439" s="391"/>
      <c r="ACB439" s="391"/>
      <c r="ACC439" s="391"/>
      <c r="ACD439" s="391"/>
      <c r="ACE439" s="391"/>
      <c r="ACF439" s="391"/>
      <c r="ACG439" s="391"/>
      <c r="ACH439" s="391"/>
      <c r="ACI439" s="391"/>
      <c r="ACJ439" s="391"/>
      <c r="ACK439" s="391"/>
      <c r="ACL439" s="391"/>
      <c r="ACM439" s="391"/>
      <c r="ACN439" s="391"/>
      <c r="ACO439" s="391"/>
      <c r="ACP439" s="391"/>
      <c r="ACQ439" s="391"/>
      <c r="ACR439" s="391"/>
      <c r="ACS439" s="391"/>
      <c r="ACT439" s="391"/>
      <c r="ACU439" s="391"/>
      <c r="ACV439" s="391"/>
      <c r="ACW439" s="391"/>
      <c r="ACX439" s="391"/>
      <c r="ACY439" s="391"/>
      <c r="ACZ439" s="391"/>
      <c r="ADA439" s="391"/>
      <c r="ADB439" s="391"/>
      <c r="ADC439" s="391"/>
      <c r="ADD439" s="391"/>
      <c r="ADE439" s="391"/>
      <c r="ADF439" s="391"/>
      <c r="ADG439" s="391"/>
      <c r="ADH439" s="391"/>
      <c r="ADI439" s="391"/>
      <c r="ADJ439" s="391"/>
      <c r="ADK439" s="391"/>
      <c r="ADL439" s="391"/>
      <c r="ADM439" s="391"/>
      <c r="ADN439" s="391"/>
      <c r="ADO439" s="391"/>
      <c r="ADP439" s="391"/>
      <c r="ADQ439" s="391"/>
      <c r="ADR439" s="391"/>
      <c r="ADS439" s="391"/>
      <c r="ADT439" s="391"/>
      <c r="ADU439" s="391"/>
      <c r="ADV439" s="391"/>
      <c r="ADW439" s="391"/>
      <c r="ADX439" s="391"/>
      <c r="ADY439" s="391"/>
      <c r="ADZ439" s="391"/>
      <c r="AEA439" s="391"/>
      <c r="AEB439" s="391"/>
      <c r="AEC439" s="391"/>
      <c r="AED439" s="391"/>
      <c r="AEE439" s="391"/>
      <c r="AEF439" s="391"/>
      <c r="AEG439" s="391"/>
      <c r="AEH439" s="391"/>
      <c r="AEI439" s="391"/>
      <c r="AEJ439" s="391"/>
      <c r="AEK439" s="391"/>
      <c r="AEL439" s="391"/>
      <c r="AEM439" s="391"/>
      <c r="AEN439" s="391"/>
      <c r="AEO439" s="391"/>
      <c r="AEP439" s="391"/>
      <c r="AEQ439" s="391"/>
      <c r="AER439" s="391"/>
      <c r="AES439" s="391"/>
      <c r="AET439" s="391"/>
      <c r="AEU439" s="391"/>
      <c r="AEV439" s="391"/>
      <c r="AEW439" s="391"/>
      <c r="AEX439" s="391"/>
      <c r="AEY439" s="391"/>
      <c r="AEZ439" s="391"/>
      <c r="AFA439" s="391"/>
      <c r="AFB439" s="391"/>
      <c r="AFC439" s="391"/>
      <c r="AFD439" s="391"/>
      <c r="AFE439" s="391"/>
      <c r="AFF439" s="391"/>
      <c r="AFG439" s="391"/>
      <c r="AFH439" s="391"/>
      <c r="AFI439" s="391"/>
      <c r="AFJ439" s="391"/>
      <c r="AFK439" s="391"/>
      <c r="AFL439" s="391"/>
      <c r="AFM439" s="391"/>
      <c r="AFN439" s="391"/>
      <c r="AFO439" s="391"/>
      <c r="AFP439" s="391"/>
      <c r="AFQ439" s="391"/>
      <c r="AFR439" s="391"/>
      <c r="AFS439" s="391"/>
      <c r="AFT439" s="391"/>
      <c r="AFU439" s="391"/>
      <c r="AFV439" s="391"/>
      <c r="AFW439" s="391"/>
      <c r="AFX439" s="391"/>
      <c r="AFY439" s="391"/>
      <c r="AFZ439" s="391"/>
      <c r="AGA439" s="391"/>
      <c r="AGB439" s="391"/>
      <c r="AGC439" s="391"/>
      <c r="AGD439" s="391"/>
      <c r="AGE439" s="391"/>
      <c r="AGF439" s="391"/>
      <c r="AGG439" s="391"/>
      <c r="AGH439" s="391"/>
      <c r="AGI439" s="391"/>
      <c r="AGJ439" s="391"/>
      <c r="AGK439" s="391"/>
      <c r="AGL439" s="391"/>
      <c r="AGM439" s="391"/>
      <c r="AGN439" s="391"/>
      <c r="AGO439" s="391"/>
      <c r="AGP439" s="391"/>
      <c r="AGQ439" s="391"/>
      <c r="AGR439" s="391"/>
      <c r="AGS439" s="391"/>
      <c r="AGT439" s="391"/>
      <c r="AGU439" s="391"/>
      <c r="AGV439" s="391"/>
      <c r="AGW439" s="391"/>
      <c r="AGX439" s="391"/>
      <c r="AGY439" s="391"/>
      <c r="AGZ439" s="391"/>
      <c r="AHA439" s="391"/>
      <c r="AHB439" s="391"/>
      <c r="AHC439" s="391"/>
      <c r="AHD439" s="391"/>
      <c r="AHE439" s="391"/>
      <c r="AHF439" s="391"/>
      <c r="AHG439" s="391"/>
      <c r="AHH439" s="391"/>
      <c r="AHI439" s="391"/>
      <c r="AHJ439" s="391"/>
      <c r="AHK439" s="391"/>
      <c r="AHL439" s="391"/>
      <c r="AHM439" s="391"/>
      <c r="AHN439" s="391"/>
      <c r="AHO439" s="391"/>
      <c r="AHP439" s="391"/>
      <c r="AHQ439" s="391"/>
      <c r="AHR439" s="391"/>
      <c r="AHS439" s="391"/>
      <c r="AHT439" s="391"/>
      <c r="AHU439" s="391"/>
      <c r="AHV439" s="391"/>
      <c r="AHW439" s="391"/>
      <c r="AHX439" s="391"/>
      <c r="AHY439" s="391"/>
      <c r="AHZ439" s="391"/>
      <c r="AIA439" s="391"/>
      <c r="AIB439" s="391"/>
      <c r="AIC439" s="391"/>
      <c r="AID439" s="391"/>
      <c r="AIE439" s="391"/>
      <c r="AIF439" s="391"/>
      <c r="AIG439" s="391"/>
      <c r="AIH439" s="391"/>
      <c r="AII439" s="391"/>
      <c r="AIJ439" s="391"/>
      <c r="AIK439" s="391"/>
      <c r="AIL439" s="391"/>
      <c r="AIM439" s="391"/>
      <c r="AIN439" s="391"/>
      <c r="AIO439" s="391"/>
      <c r="AIP439" s="391"/>
      <c r="AIQ439" s="391"/>
      <c r="AIR439" s="391"/>
      <c r="AIS439" s="391"/>
      <c r="AIT439" s="391"/>
      <c r="AIU439" s="391"/>
      <c r="AIV439" s="391"/>
      <c r="AIW439" s="391"/>
      <c r="AIX439" s="391"/>
      <c r="AIY439" s="391"/>
      <c r="AIZ439" s="391"/>
      <c r="AJA439" s="391"/>
      <c r="AJB439" s="391"/>
      <c r="AJC439" s="391"/>
      <c r="AJD439" s="391"/>
      <c r="AJE439" s="391"/>
      <c r="AJF439" s="391"/>
      <c r="AJG439" s="391"/>
      <c r="AJH439" s="391"/>
      <c r="AJI439" s="391"/>
      <c r="AJJ439" s="391"/>
      <c r="AJK439" s="391"/>
      <c r="AJL439" s="391"/>
      <c r="AJM439" s="391"/>
      <c r="AJN439" s="391"/>
      <c r="AJO439" s="391"/>
      <c r="AJP439" s="391"/>
      <c r="AJQ439" s="391"/>
      <c r="AJR439" s="391"/>
      <c r="AJS439" s="391"/>
      <c r="AJT439" s="391"/>
      <c r="AJU439" s="391"/>
      <c r="AJV439" s="391"/>
      <c r="AJW439" s="391"/>
      <c r="AJX439" s="391"/>
      <c r="AJY439" s="391"/>
      <c r="AJZ439" s="391"/>
      <c r="AKA439" s="391"/>
      <c r="AKB439" s="391"/>
      <c r="AKC439" s="391"/>
      <c r="AKD439" s="391"/>
      <c r="AKE439" s="391"/>
      <c r="AKF439" s="391"/>
      <c r="AKG439" s="391"/>
      <c r="AKH439" s="391"/>
      <c r="AKI439" s="391"/>
      <c r="AKJ439" s="391"/>
      <c r="AKK439" s="391"/>
      <c r="AKL439" s="391"/>
      <c r="AKM439" s="391"/>
      <c r="AKN439" s="391"/>
      <c r="AKO439" s="391"/>
      <c r="AKP439" s="391"/>
      <c r="AKQ439" s="391"/>
      <c r="AKR439" s="391"/>
      <c r="AKS439" s="391"/>
      <c r="AKT439" s="391"/>
      <c r="AKU439" s="391"/>
      <c r="AKV439" s="391"/>
      <c r="AKW439" s="391"/>
      <c r="AKX439" s="391"/>
      <c r="AKY439" s="391"/>
      <c r="AKZ439" s="391"/>
      <c r="ALA439" s="391"/>
      <c r="ALB439" s="391"/>
      <c r="ALC439" s="391"/>
      <c r="ALD439" s="391"/>
      <c r="ALE439" s="391"/>
      <c r="ALF439" s="391"/>
      <c r="ALG439" s="391"/>
      <c r="ALH439" s="391"/>
      <c r="ALI439" s="391"/>
      <c r="ALJ439" s="391"/>
      <c r="ALK439" s="391"/>
      <c r="ALL439" s="391"/>
      <c r="ALM439" s="391"/>
      <c r="ALN439" s="391"/>
      <c r="ALO439" s="391"/>
      <c r="ALP439" s="391"/>
      <c r="ALQ439" s="391"/>
      <c r="ALR439" s="391"/>
      <c r="ALS439" s="391"/>
      <c r="ALT439" s="391"/>
      <c r="ALU439" s="391"/>
      <c r="ALV439" s="391"/>
      <c r="ALW439" s="391"/>
      <c r="ALX439" s="391"/>
      <c r="ALY439" s="391"/>
      <c r="ALZ439" s="391"/>
      <c r="AMA439" s="391"/>
      <c r="AMB439" s="391"/>
      <c r="AMC439" s="391"/>
      <c r="AMD439" s="391"/>
      <c r="AME439" s="391"/>
      <c r="AMF439" s="391"/>
      <c r="AMG439" s="391"/>
      <c r="AMH439" s="391"/>
      <c r="AMI439" s="391"/>
      <c r="AMJ439" s="391"/>
      <c r="AMK439" s="391"/>
      <c r="AML439" s="391"/>
    </row>
    <row r="440" spans="1:1026">
      <c r="A440" s="408" t="s">
        <v>1130</v>
      </c>
      <c r="B440" s="408" t="s">
        <v>1131</v>
      </c>
      <c r="C440" s="154">
        <f t="shared" si="429"/>
        <v>17</v>
      </c>
      <c r="D440" s="167">
        <f t="shared" si="430"/>
        <v>68</v>
      </c>
      <c r="E440" s="166" t="str">
        <f t="shared" si="431"/>
        <v>8C</v>
      </c>
      <c r="F440" s="367" t="str">
        <f t="shared" si="432"/>
        <v>13</v>
      </c>
      <c r="G440" s="367" t="str">
        <f t="shared" si="433"/>
        <v>C0</v>
      </c>
      <c r="H440" s="367" t="str">
        <f t="shared" si="434"/>
        <v>F7</v>
      </c>
      <c r="I440" s="367" t="str">
        <f t="shared" si="435"/>
        <v>FF</v>
      </c>
      <c r="J440" s="367" t="str">
        <f t="shared" si="436"/>
        <v>A3</v>
      </c>
      <c r="K440" s="367" t="str">
        <f t="shared" si="437"/>
        <v>05</v>
      </c>
      <c r="L440" s="367" t="str">
        <f t="shared" si="438"/>
        <v>FD</v>
      </c>
      <c r="M440" s="367" t="str">
        <f t="shared" si="439"/>
        <v>4</v>
      </c>
      <c r="N440" s="367" t="str">
        <f t="shared" si="440"/>
        <v/>
      </c>
      <c r="O440" s="156" t="str">
        <f t="shared" si="441"/>
        <v/>
      </c>
      <c r="P440" s="157" t="str">
        <f t="shared" si="485"/>
        <v>1</v>
      </c>
      <c r="Q440" s="158" t="str">
        <f t="shared" si="485"/>
        <v>0</v>
      </c>
      <c r="R440" s="158" t="str">
        <f t="shared" si="485"/>
        <v>0</v>
      </c>
      <c r="S440" s="159" t="str">
        <f t="shared" si="485"/>
        <v>0</v>
      </c>
      <c r="T440" s="158" t="str">
        <f t="shared" si="485"/>
        <v>1</v>
      </c>
      <c r="U440" s="158" t="str">
        <f t="shared" si="485"/>
        <v>1</v>
      </c>
      <c r="V440" s="158" t="str">
        <f t="shared" si="485"/>
        <v>0</v>
      </c>
      <c r="W440" s="159" t="str">
        <f t="shared" si="485"/>
        <v>0</v>
      </c>
      <c r="X440" s="158" t="str">
        <f t="shared" si="486"/>
        <v>0</v>
      </c>
      <c r="Y440" s="158" t="str">
        <f t="shared" si="486"/>
        <v>0</v>
      </c>
      <c r="Z440" s="158" t="str">
        <f t="shared" si="486"/>
        <v>0</v>
      </c>
      <c r="AA440" s="159" t="str">
        <f t="shared" si="486"/>
        <v>1</v>
      </c>
      <c r="AB440" s="161" t="str">
        <f t="shared" si="486"/>
        <v>0</v>
      </c>
      <c r="AC440" s="161" t="str">
        <f t="shared" si="486"/>
        <v>0</v>
      </c>
      <c r="AD440" s="158" t="str">
        <f t="shared" si="486"/>
        <v>1</v>
      </c>
      <c r="AE440" s="159" t="str">
        <f t="shared" si="486"/>
        <v>1</v>
      </c>
      <c r="AF440" s="367" t="str">
        <f t="shared" si="487"/>
        <v>1</v>
      </c>
      <c r="AG440" s="162" t="str">
        <f t="shared" si="487"/>
        <v>1</v>
      </c>
      <c r="AH440" s="163" t="str">
        <f t="shared" si="487"/>
        <v>0</v>
      </c>
      <c r="AI440" s="165" t="str">
        <f t="shared" si="487"/>
        <v>0</v>
      </c>
      <c r="AJ440" s="164" t="str">
        <f t="shared" si="487"/>
        <v>0</v>
      </c>
      <c r="AK440" s="164" t="str">
        <f t="shared" si="487"/>
        <v>0</v>
      </c>
      <c r="AL440" s="289" t="str">
        <f t="shared" si="487"/>
        <v>0</v>
      </c>
      <c r="AM440" s="165" t="str">
        <f t="shared" si="487"/>
        <v>0</v>
      </c>
      <c r="AN440" s="230" t="str">
        <f t="shared" si="488"/>
        <v>1</v>
      </c>
      <c r="AO440" s="230" t="str">
        <f t="shared" si="488"/>
        <v>1</v>
      </c>
      <c r="AP440" s="230" t="str">
        <f t="shared" si="488"/>
        <v>1</v>
      </c>
      <c r="AQ440" s="231" t="str">
        <f t="shared" si="488"/>
        <v>1</v>
      </c>
      <c r="AR440" s="230" t="str">
        <f t="shared" si="488"/>
        <v>0</v>
      </c>
      <c r="AS440" s="230" t="str">
        <f t="shared" si="488"/>
        <v>1</v>
      </c>
      <c r="AT440" s="230" t="str">
        <f t="shared" si="488"/>
        <v>1</v>
      </c>
      <c r="AU440" s="231" t="str">
        <f t="shared" si="488"/>
        <v>1</v>
      </c>
      <c r="AV440" s="230" t="str">
        <f t="shared" si="489"/>
        <v>1</v>
      </c>
      <c r="AW440" s="232" t="str">
        <f t="shared" si="489"/>
        <v>1</v>
      </c>
      <c r="AX440" s="232" t="str">
        <f t="shared" si="489"/>
        <v>1</v>
      </c>
      <c r="AY440" s="233" t="str">
        <f t="shared" si="489"/>
        <v>1</v>
      </c>
      <c r="AZ440" s="232" t="str">
        <f t="shared" si="489"/>
        <v>1</v>
      </c>
      <c r="BA440" s="232" t="str">
        <f t="shared" si="489"/>
        <v>1</v>
      </c>
      <c r="BB440" s="232" t="str">
        <f t="shared" si="489"/>
        <v>1</v>
      </c>
      <c r="BC440" s="233" t="str">
        <f t="shared" si="489"/>
        <v>1</v>
      </c>
      <c r="BD440" s="168" t="str">
        <f t="shared" si="490"/>
        <v>1</v>
      </c>
      <c r="BE440" s="168" t="str">
        <f t="shared" si="490"/>
        <v>0</v>
      </c>
      <c r="BF440" s="168" t="str">
        <f t="shared" si="490"/>
        <v>1</v>
      </c>
      <c r="BG440" s="169" t="str">
        <f t="shared" si="490"/>
        <v>0</v>
      </c>
      <c r="BH440" s="168" t="str">
        <f t="shared" si="490"/>
        <v>0</v>
      </c>
      <c r="BI440" s="168" t="str">
        <f t="shared" si="490"/>
        <v>0</v>
      </c>
      <c r="BJ440" s="168" t="str">
        <f t="shared" si="490"/>
        <v>1</v>
      </c>
      <c r="BK440" s="169" t="str">
        <f t="shared" si="490"/>
        <v>1</v>
      </c>
      <c r="BL440" s="168" t="str">
        <f t="shared" si="491"/>
        <v>0</v>
      </c>
      <c r="BM440" s="168" t="str">
        <f t="shared" si="491"/>
        <v>0</v>
      </c>
      <c r="BN440" s="168" t="str">
        <f t="shared" si="491"/>
        <v>0</v>
      </c>
      <c r="BO440" s="169" t="str">
        <f t="shared" si="491"/>
        <v>0</v>
      </c>
      <c r="BP440" s="168" t="str">
        <f t="shared" si="491"/>
        <v>0</v>
      </c>
      <c r="BQ440" s="168" t="str">
        <f t="shared" si="491"/>
        <v>1</v>
      </c>
      <c r="BR440" s="168" t="str">
        <f t="shared" si="491"/>
        <v>0</v>
      </c>
      <c r="BS440" s="169" t="str">
        <f t="shared" si="491"/>
        <v>1</v>
      </c>
      <c r="BT440" s="302" t="str">
        <f t="shared" si="492"/>
        <v>1</v>
      </c>
      <c r="BU440" s="302" t="str">
        <f t="shared" si="492"/>
        <v>1</v>
      </c>
      <c r="BV440" s="302" t="str">
        <f t="shared" si="492"/>
        <v>1</v>
      </c>
      <c r="BW440" s="303" t="str">
        <f t="shared" si="492"/>
        <v>1</v>
      </c>
      <c r="BX440" s="302" t="str">
        <f t="shared" si="492"/>
        <v>1</v>
      </c>
      <c r="BY440" s="302" t="str">
        <f t="shared" si="492"/>
        <v>1</v>
      </c>
      <c r="BZ440" s="302" t="str">
        <f t="shared" si="492"/>
        <v>0</v>
      </c>
      <c r="CA440" s="303" t="str">
        <f t="shared" si="492"/>
        <v>1</v>
      </c>
      <c r="CB440" s="164" t="str">
        <f t="shared" si="493"/>
        <v>0</v>
      </c>
      <c r="CC440" s="289" t="str">
        <f t="shared" si="493"/>
        <v>1</v>
      </c>
      <c r="CD440" s="340" t="str">
        <f t="shared" si="493"/>
        <v>0</v>
      </c>
      <c r="CE440" s="341" t="str">
        <f t="shared" si="493"/>
        <v>0</v>
      </c>
      <c r="CF440" s="340" t="str">
        <f t="shared" si="493"/>
        <v>0</v>
      </c>
      <c r="CG440" s="340" t="str">
        <f t="shared" si="493"/>
        <v>0</v>
      </c>
      <c r="CH440" s="340" t="str">
        <f t="shared" si="493"/>
        <v>0</v>
      </c>
      <c r="CI440" s="341" t="str">
        <f t="shared" si="493"/>
        <v>0</v>
      </c>
      <c r="CJ440" s="367" t="s">
        <v>1276</v>
      </c>
      <c r="CL440" s="32" t="str">
        <f t="shared" si="483"/>
        <v>8C13</v>
      </c>
      <c r="CM440" s="285">
        <f t="shared" si="451"/>
        <v>65527</v>
      </c>
      <c r="CN440" s="285">
        <f t="shared" si="452"/>
        <v>1</v>
      </c>
      <c r="CO440" s="142">
        <f t="shared" si="453"/>
        <v>54.3</v>
      </c>
      <c r="CP440" s="142">
        <f t="shared" si="454"/>
        <v>12.388888888888888</v>
      </c>
      <c r="CQ440" s="154">
        <f t="shared" si="484"/>
        <v>0</v>
      </c>
      <c r="CS440" s="170">
        <f t="shared" si="455"/>
        <v>8</v>
      </c>
      <c r="CT440" s="23">
        <f t="shared" si="456"/>
        <v>12</v>
      </c>
      <c r="CU440" s="171">
        <f t="shared" si="457"/>
        <v>1</v>
      </c>
      <c r="CV440" s="23">
        <f t="shared" si="458"/>
        <v>3</v>
      </c>
      <c r="CW440" s="172">
        <f t="shared" si="459"/>
        <v>12</v>
      </c>
      <c r="CX440" s="24">
        <f t="shared" si="460"/>
        <v>0</v>
      </c>
      <c r="CY440" s="267">
        <f t="shared" si="461"/>
        <v>15</v>
      </c>
      <c r="CZ440" s="268">
        <f t="shared" si="462"/>
        <v>7</v>
      </c>
      <c r="DA440" s="267">
        <f t="shared" si="463"/>
        <v>15</v>
      </c>
      <c r="DB440" s="268">
        <f t="shared" si="464"/>
        <v>15</v>
      </c>
      <c r="DC440" s="173">
        <f t="shared" si="465"/>
        <v>10</v>
      </c>
      <c r="DD440" s="26">
        <f t="shared" si="466"/>
        <v>3</v>
      </c>
      <c r="DE440" s="173">
        <f t="shared" si="467"/>
        <v>0</v>
      </c>
      <c r="DF440" s="26">
        <f t="shared" si="468"/>
        <v>5</v>
      </c>
      <c r="DG440" s="326">
        <f t="shared" si="469"/>
        <v>15</v>
      </c>
      <c r="DH440" s="327">
        <f t="shared" si="470"/>
        <v>13</v>
      </c>
      <c r="DI440" s="172">
        <f t="shared" si="471"/>
        <v>4</v>
      </c>
      <c r="DJ440" s="24">
        <f t="shared" si="472"/>
        <v>0</v>
      </c>
      <c r="DK440" s="172"/>
      <c r="DL440" s="19">
        <f t="shared" si="473"/>
        <v>140</v>
      </c>
      <c r="DM440" s="19">
        <f t="shared" si="474"/>
        <v>19</v>
      </c>
      <c r="DN440" s="174">
        <f t="shared" si="475"/>
        <v>192</v>
      </c>
      <c r="DO440" s="278">
        <f t="shared" si="476"/>
        <v>247</v>
      </c>
      <c r="DP440" s="278">
        <f t="shared" si="477"/>
        <v>255</v>
      </c>
      <c r="DQ440" s="20">
        <f t="shared" si="478"/>
        <v>163</v>
      </c>
      <c r="DR440" s="20">
        <f t="shared" si="479"/>
        <v>5</v>
      </c>
      <c r="DS440" s="337">
        <f t="shared" si="480"/>
        <v>253</v>
      </c>
      <c r="DT440" s="174">
        <f t="shared" si="481"/>
        <v>64</v>
      </c>
      <c r="DU440" s="172">
        <f t="shared" si="482"/>
        <v>253</v>
      </c>
    </row>
    <row r="441" spans="1:1026">
      <c r="A441" s="408" t="s">
        <v>1132</v>
      </c>
      <c r="B441" s="408" t="s">
        <v>1131</v>
      </c>
      <c r="C441" s="154">
        <f t="shared" si="429"/>
        <v>17</v>
      </c>
      <c r="D441" s="167">
        <f t="shared" si="430"/>
        <v>68</v>
      </c>
      <c r="E441" s="166" t="str">
        <f t="shared" si="431"/>
        <v>8C</v>
      </c>
      <c r="F441" s="367" t="str">
        <f t="shared" si="432"/>
        <v>13</v>
      </c>
      <c r="G441" s="367" t="str">
        <f t="shared" si="433"/>
        <v>C0</v>
      </c>
      <c r="H441" s="367" t="str">
        <f t="shared" si="434"/>
        <v>F7</v>
      </c>
      <c r="I441" s="367" t="str">
        <f t="shared" si="435"/>
        <v>FF</v>
      </c>
      <c r="J441" s="367" t="str">
        <f t="shared" si="436"/>
        <v>A3</v>
      </c>
      <c r="K441" s="367" t="str">
        <f t="shared" si="437"/>
        <v>05</v>
      </c>
      <c r="L441" s="367" t="str">
        <f t="shared" si="438"/>
        <v>FD</v>
      </c>
      <c r="M441" s="367" t="str">
        <f t="shared" si="439"/>
        <v>4</v>
      </c>
      <c r="N441" s="367" t="str">
        <f t="shared" si="440"/>
        <v/>
      </c>
      <c r="O441" s="156" t="str">
        <f t="shared" si="441"/>
        <v/>
      </c>
      <c r="P441" s="157" t="str">
        <f t="shared" si="485"/>
        <v>1</v>
      </c>
      <c r="Q441" s="158" t="str">
        <f t="shared" si="485"/>
        <v>0</v>
      </c>
      <c r="R441" s="158" t="str">
        <f t="shared" si="485"/>
        <v>0</v>
      </c>
      <c r="S441" s="159" t="str">
        <f t="shared" si="485"/>
        <v>0</v>
      </c>
      <c r="T441" s="158" t="str">
        <f t="shared" si="485"/>
        <v>1</v>
      </c>
      <c r="U441" s="158" t="str">
        <f t="shared" si="485"/>
        <v>1</v>
      </c>
      <c r="V441" s="158" t="str">
        <f t="shared" ref="P441:W473" si="494">MID(HEX2BIN($E441,8),V$2,1)</f>
        <v>0</v>
      </c>
      <c r="W441" s="159" t="str">
        <f t="shared" si="494"/>
        <v>0</v>
      </c>
      <c r="X441" s="158" t="str">
        <f t="shared" si="486"/>
        <v>0</v>
      </c>
      <c r="Y441" s="158" t="str">
        <f t="shared" si="486"/>
        <v>0</v>
      </c>
      <c r="Z441" s="158" t="str">
        <f t="shared" si="486"/>
        <v>0</v>
      </c>
      <c r="AA441" s="159" t="str">
        <f t="shared" si="486"/>
        <v>1</v>
      </c>
      <c r="AB441" s="161" t="str">
        <f t="shared" si="486"/>
        <v>0</v>
      </c>
      <c r="AC441" s="161" t="str">
        <f t="shared" si="486"/>
        <v>0</v>
      </c>
      <c r="AD441" s="158" t="str">
        <f t="shared" ref="X441:AE473" si="495">MID(HEX2BIN($F441,8),AD$2,1)</f>
        <v>1</v>
      </c>
      <c r="AE441" s="159" t="str">
        <f t="shared" si="495"/>
        <v>1</v>
      </c>
      <c r="AF441" s="367" t="str">
        <f t="shared" si="487"/>
        <v>1</v>
      </c>
      <c r="AG441" s="162" t="str">
        <f t="shared" si="487"/>
        <v>1</v>
      </c>
      <c r="AH441" s="163" t="str">
        <f t="shared" si="487"/>
        <v>0</v>
      </c>
      <c r="AI441" s="165" t="str">
        <f t="shared" si="487"/>
        <v>0</v>
      </c>
      <c r="AJ441" s="164" t="str">
        <f t="shared" si="487"/>
        <v>0</v>
      </c>
      <c r="AK441" s="164" t="str">
        <f t="shared" si="487"/>
        <v>0</v>
      </c>
      <c r="AL441" s="289" t="str">
        <f t="shared" ref="AF441:AM473" si="496">MID(HEX2BIN($G441,8),AL$2,1)</f>
        <v>0</v>
      </c>
      <c r="AM441" s="165" t="str">
        <f t="shared" si="496"/>
        <v>0</v>
      </c>
      <c r="AN441" s="230" t="str">
        <f t="shared" si="488"/>
        <v>1</v>
      </c>
      <c r="AO441" s="230" t="str">
        <f t="shared" si="488"/>
        <v>1</v>
      </c>
      <c r="AP441" s="230" t="str">
        <f t="shared" si="488"/>
        <v>1</v>
      </c>
      <c r="AQ441" s="231" t="str">
        <f t="shared" si="488"/>
        <v>1</v>
      </c>
      <c r="AR441" s="230" t="str">
        <f t="shared" si="488"/>
        <v>0</v>
      </c>
      <c r="AS441" s="230" t="str">
        <f t="shared" si="488"/>
        <v>1</v>
      </c>
      <c r="AT441" s="230" t="str">
        <f t="shared" ref="AN441:AU473" si="497">MID(HEX2BIN($H441,8),AT$2,1)</f>
        <v>1</v>
      </c>
      <c r="AU441" s="231" t="str">
        <f t="shared" si="497"/>
        <v>1</v>
      </c>
      <c r="AV441" s="230" t="str">
        <f t="shared" si="489"/>
        <v>1</v>
      </c>
      <c r="AW441" s="232" t="str">
        <f t="shared" si="489"/>
        <v>1</v>
      </c>
      <c r="AX441" s="232" t="str">
        <f t="shared" si="489"/>
        <v>1</v>
      </c>
      <c r="AY441" s="233" t="str">
        <f t="shared" si="489"/>
        <v>1</v>
      </c>
      <c r="AZ441" s="232" t="str">
        <f t="shared" si="489"/>
        <v>1</v>
      </c>
      <c r="BA441" s="232" t="str">
        <f t="shared" si="489"/>
        <v>1</v>
      </c>
      <c r="BB441" s="232" t="str">
        <f t="shared" ref="AV441:BC473" si="498">MID(HEX2BIN($I441,8),BB$2,1)</f>
        <v>1</v>
      </c>
      <c r="BC441" s="233" t="str">
        <f t="shared" si="498"/>
        <v>1</v>
      </c>
      <c r="BD441" s="168" t="str">
        <f t="shared" si="490"/>
        <v>1</v>
      </c>
      <c r="BE441" s="168" t="str">
        <f t="shared" si="490"/>
        <v>0</v>
      </c>
      <c r="BF441" s="168" t="str">
        <f t="shared" si="490"/>
        <v>1</v>
      </c>
      <c r="BG441" s="169" t="str">
        <f t="shared" si="490"/>
        <v>0</v>
      </c>
      <c r="BH441" s="168" t="str">
        <f t="shared" si="490"/>
        <v>0</v>
      </c>
      <c r="BI441" s="168" t="str">
        <f t="shared" si="490"/>
        <v>0</v>
      </c>
      <c r="BJ441" s="168" t="str">
        <f t="shared" ref="BD441:BK473" si="499">MID(HEX2BIN($J441,8),BJ$2,1)</f>
        <v>1</v>
      </c>
      <c r="BK441" s="169" t="str">
        <f t="shared" si="499"/>
        <v>1</v>
      </c>
      <c r="BL441" s="168" t="str">
        <f t="shared" si="491"/>
        <v>0</v>
      </c>
      <c r="BM441" s="168" t="str">
        <f t="shared" si="491"/>
        <v>0</v>
      </c>
      <c r="BN441" s="168" t="str">
        <f t="shared" si="491"/>
        <v>0</v>
      </c>
      <c r="BO441" s="169" t="str">
        <f t="shared" si="491"/>
        <v>0</v>
      </c>
      <c r="BP441" s="168" t="str">
        <f t="shared" si="491"/>
        <v>0</v>
      </c>
      <c r="BQ441" s="168" t="str">
        <f t="shared" si="491"/>
        <v>1</v>
      </c>
      <c r="BR441" s="168" t="str">
        <f t="shared" ref="BL441:BS473" si="500">MID(HEX2BIN($K441,8),BR$2,1)</f>
        <v>0</v>
      </c>
      <c r="BS441" s="169" t="str">
        <f t="shared" si="500"/>
        <v>1</v>
      </c>
      <c r="BT441" s="302" t="str">
        <f t="shared" si="492"/>
        <v>1</v>
      </c>
      <c r="BU441" s="302" t="str">
        <f t="shared" si="492"/>
        <v>1</v>
      </c>
      <c r="BV441" s="302" t="str">
        <f t="shared" si="492"/>
        <v>1</v>
      </c>
      <c r="BW441" s="303" t="str">
        <f t="shared" si="492"/>
        <v>1</v>
      </c>
      <c r="BX441" s="302" t="str">
        <f t="shared" si="492"/>
        <v>1</v>
      </c>
      <c r="BY441" s="302" t="str">
        <f t="shared" si="492"/>
        <v>1</v>
      </c>
      <c r="BZ441" s="302" t="str">
        <f t="shared" ref="BT441:CA473" si="501">MID(HEX2BIN($L441,8),BZ$2,1)</f>
        <v>0</v>
      </c>
      <c r="CA441" s="303" t="str">
        <f t="shared" si="501"/>
        <v>1</v>
      </c>
      <c r="CB441" s="164" t="str">
        <f t="shared" si="493"/>
        <v>0</v>
      </c>
      <c r="CC441" s="289" t="str">
        <f t="shared" si="493"/>
        <v>1</v>
      </c>
      <c r="CD441" s="340" t="str">
        <f t="shared" si="493"/>
        <v>0</v>
      </c>
      <c r="CE441" s="341" t="str">
        <f t="shared" si="493"/>
        <v>0</v>
      </c>
      <c r="CF441" s="340" t="str">
        <f t="shared" si="493"/>
        <v>0</v>
      </c>
      <c r="CG441" s="340" t="str">
        <f t="shared" si="493"/>
        <v>0</v>
      </c>
      <c r="CH441" s="340" t="str">
        <f t="shared" ref="CB441:CI473" si="502">MID(HEX2BIN($M441,8),CH$2,1)</f>
        <v>0</v>
      </c>
      <c r="CI441" s="341" t="str">
        <f t="shared" si="502"/>
        <v>0</v>
      </c>
      <c r="CJ441" s="367" t="s">
        <v>1273</v>
      </c>
      <c r="CL441" s="32" t="str">
        <f t="shared" si="483"/>
        <v>8C13</v>
      </c>
      <c r="CM441" s="285">
        <f t="shared" si="451"/>
        <v>65527</v>
      </c>
      <c r="CN441" s="285">
        <f t="shared" si="452"/>
        <v>1</v>
      </c>
      <c r="CO441" s="142">
        <f t="shared" si="453"/>
        <v>54.3</v>
      </c>
      <c r="CP441" s="142">
        <f t="shared" si="454"/>
        <v>12.388888888888888</v>
      </c>
      <c r="CQ441" s="154">
        <f t="shared" si="484"/>
        <v>0</v>
      </c>
      <c r="CS441" s="170">
        <f t="shared" si="455"/>
        <v>8</v>
      </c>
      <c r="CT441" s="23">
        <f t="shared" si="456"/>
        <v>12</v>
      </c>
      <c r="CU441" s="171">
        <f t="shared" si="457"/>
        <v>1</v>
      </c>
      <c r="CV441" s="23">
        <f t="shared" si="458"/>
        <v>3</v>
      </c>
      <c r="CW441" s="172">
        <f t="shared" si="459"/>
        <v>12</v>
      </c>
      <c r="CX441" s="24">
        <f t="shared" si="460"/>
        <v>0</v>
      </c>
      <c r="CY441" s="267">
        <f t="shared" si="461"/>
        <v>15</v>
      </c>
      <c r="CZ441" s="268">
        <f t="shared" si="462"/>
        <v>7</v>
      </c>
      <c r="DA441" s="267">
        <f t="shared" si="463"/>
        <v>15</v>
      </c>
      <c r="DB441" s="268">
        <f t="shared" si="464"/>
        <v>15</v>
      </c>
      <c r="DC441" s="173">
        <f t="shared" si="465"/>
        <v>10</v>
      </c>
      <c r="DD441" s="26">
        <f t="shared" si="466"/>
        <v>3</v>
      </c>
      <c r="DE441" s="173">
        <f t="shared" si="467"/>
        <v>0</v>
      </c>
      <c r="DF441" s="26">
        <f t="shared" si="468"/>
        <v>5</v>
      </c>
      <c r="DG441" s="326">
        <f t="shared" si="469"/>
        <v>15</v>
      </c>
      <c r="DH441" s="327">
        <f t="shared" si="470"/>
        <v>13</v>
      </c>
      <c r="DI441" s="172">
        <f t="shared" si="471"/>
        <v>4</v>
      </c>
      <c r="DJ441" s="24">
        <f t="shared" si="472"/>
        <v>0</v>
      </c>
      <c r="DK441" s="172"/>
      <c r="DL441" s="19">
        <f t="shared" si="473"/>
        <v>140</v>
      </c>
      <c r="DM441" s="19">
        <f t="shared" si="474"/>
        <v>19</v>
      </c>
      <c r="DN441" s="174">
        <f t="shared" si="475"/>
        <v>192</v>
      </c>
      <c r="DO441" s="278">
        <f t="shared" si="476"/>
        <v>247</v>
      </c>
      <c r="DP441" s="278">
        <f t="shared" si="477"/>
        <v>255</v>
      </c>
      <c r="DQ441" s="20">
        <f t="shared" si="478"/>
        <v>163</v>
      </c>
      <c r="DR441" s="20">
        <f t="shared" si="479"/>
        <v>5</v>
      </c>
      <c r="DS441" s="337">
        <f t="shared" si="480"/>
        <v>253</v>
      </c>
      <c r="DT441" s="174">
        <f t="shared" si="481"/>
        <v>64</v>
      </c>
      <c r="DU441" s="172">
        <f t="shared" si="482"/>
        <v>253</v>
      </c>
    </row>
    <row r="442" spans="1:1026">
      <c r="A442" s="408" t="s">
        <v>1133</v>
      </c>
      <c r="B442" s="408" t="s">
        <v>1131</v>
      </c>
      <c r="C442" s="154">
        <f t="shared" ref="C442:C505" si="503">LEN(B442)-$C$7+1</f>
        <v>17</v>
      </c>
      <c r="D442" s="167">
        <f t="shared" ref="D442:D505" si="504">C442*4</f>
        <v>68</v>
      </c>
      <c r="E442" s="166" t="str">
        <f t="shared" ref="E442:E505" si="505">MID(B442,$C$7,2)</f>
        <v>8C</v>
      </c>
      <c r="F442" s="367" t="str">
        <f t="shared" ref="F442:F505" si="506">MID(B442,$C$7+2,2)</f>
        <v>13</v>
      </c>
      <c r="G442" s="367" t="str">
        <f t="shared" ref="G442:G505" si="507">MID(B442,$C$7+4,2)</f>
        <v>C0</v>
      </c>
      <c r="H442" s="367" t="str">
        <f t="shared" ref="H442:H505" si="508">MID(B442,$C$7+6,2)</f>
        <v>F7</v>
      </c>
      <c r="I442" s="367" t="str">
        <f t="shared" ref="I442:I505" si="509">MID(B442,$C$7+8,2)</f>
        <v>FF</v>
      </c>
      <c r="J442" s="367" t="str">
        <f t="shared" ref="J442:J505" si="510">MID(B442,$C$7+10,2)</f>
        <v>A3</v>
      </c>
      <c r="K442" s="367" t="str">
        <f t="shared" ref="K442:K505" si="511">MID(B442,$C$7+12,2)</f>
        <v>05</v>
      </c>
      <c r="L442" s="367" t="str">
        <f t="shared" ref="L442:L505" si="512">MID(B442,$C$7+14,2)</f>
        <v>FD</v>
      </c>
      <c r="M442" s="367" t="str">
        <f t="shared" ref="M442:M505" si="513">MID(B442,$C$7+16,2)</f>
        <v>4</v>
      </c>
      <c r="N442" s="367" t="str">
        <f t="shared" ref="N442:N505" si="514">MID(B442,$C$7+18,2)</f>
        <v/>
      </c>
      <c r="O442" s="156" t="str">
        <f t="shared" ref="O442:O505" si="515">MID(B442,$C$7+20,2)</f>
        <v/>
      </c>
      <c r="P442" s="157" t="str">
        <f t="shared" si="494"/>
        <v>1</v>
      </c>
      <c r="Q442" s="158" t="str">
        <f t="shared" si="494"/>
        <v>0</v>
      </c>
      <c r="R442" s="158" t="str">
        <f t="shared" si="494"/>
        <v>0</v>
      </c>
      <c r="S442" s="159" t="str">
        <f t="shared" si="494"/>
        <v>0</v>
      </c>
      <c r="T442" s="158" t="str">
        <f t="shared" si="494"/>
        <v>1</v>
      </c>
      <c r="U442" s="158" t="str">
        <f t="shared" si="494"/>
        <v>1</v>
      </c>
      <c r="V442" s="158" t="str">
        <f t="shared" si="494"/>
        <v>0</v>
      </c>
      <c r="W442" s="159" t="str">
        <f t="shared" si="494"/>
        <v>0</v>
      </c>
      <c r="X442" s="158" t="str">
        <f t="shared" si="495"/>
        <v>0</v>
      </c>
      <c r="Y442" s="158" t="str">
        <f t="shared" si="495"/>
        <v>0</v>
      </c>
      <c r="Z442" s="158" t="str">
        <f t="shared" si="495"/>
        <v>0</v>
      </c>
      <c r="AA442" s="159" t="str">
        <f t="shared" si="495"/>
        <v>1</v>
      </c>
      <c r="AB442" s="161" t="str">
        <f t="shared" si="495"/>
        <v>0</v>
      </c>
      <c r="AC442" s="161" t="str">
        <f t="shared" si="495"/>
        <v>0</v>
      </c>
      <c r="AD442" s="158" t="str">
        <f t="shared" si="495"/>
        <v>1</v>
      </c>
      <c r="AE442" s="159" t="str">
        <f t="shared" si="495"/>
        <v>1</v>
      </c>
      <c r="AF442" s="367" t="str">
        <f t="shared" si="496"/>
        <v>1</v>
      </c>
      <c r="AG442" s="162" t="str">
        <f t="shared" si="496"/>
        <v>1</v>
      </c>
      <c r="AH442" s="163" t="str">
        <f t="shared" si="496"/>
        <v>0</v>
      </c>
      <c r="AI442" s="165" t="str">
        <f t="shared" si="496"/>
        <v>0</v>
      </c>
      <c r="AJ442" s="164" t="str">
        <f t="shared" si="496"/>
        <v>0</v>
      </c>
      <c r="AK442" s="164" t="str">
        <f t="shared" si="496"/>
        <v>0</v>
      </c>
      <c r="AL442" s="289" t="str">
        <f t="shared" si="496"/>
        <v>0</v>
      </c>
      <c r="AM442" s="165" t="str">
        <f t="shared" si="496"/>
        <v>0</v>
      </c>
      <c r="AN442" s="230" t="str">
        <f t="shared" si="497"/>
        <v>1</v>
      </c>
      <c r="AO442" s="230" t="str">
        <f t="shared" si="497"/>
        <v>1</v>
      </c>
      <c r="AP442" s="230" t="str">
        <f t="shared" si="497"/>
        <v>1</v>
      </c>
      <c r="AQ442" s="231" t="str">
        <f t="shared" si="497"/>
        <v>1</v>
      </c>
      <c r="AR442" s="230" t="str">
        <f t="shared" si="497"/>
        <v>0</v>
      </c>
      <c r="AS442" s="230" t="str">
        <f t="shared" si="497"/>
        <v>1</v>
      </c>
      <c r="AT442" s="230" t="str">
        <f t="shared" si="497"/>
        <v>1</v>
      </c>
      <c r="AU442" s="231" t="str">
        <f t="shared" si="497"/>
        <v>1</v>
      </c>
      <c r="AV442" s="230" t="str">
        <f t="shared" si="498"/>
        <v>1</v>
      </c>
      <c r="AW442" s="232" t="str">
        <f t="shared" si="498"/>
        <v>1</v>
      </c>
      <c r="AX442" s="232" t="str">
        <f t="shared" si="498"/>
        <v>1</v>
      </c>
      <c r="AY442" s="233" t="str">
        <f t="shared" si="498"/>
        <v>1</v>
      </c>
      <c r="AZ442" s="232" t="str">
        <f t="shared" si="498"/>
        <v>1</v>
      </c>
      <c r="BA442" s="232" t="str">
        <f t="shared" si="498"/>
        <v>1</v>
      </c>
      <c r="BB442" s="232" t="str">
        <f t="shared" si="498"/>
        <v>1</v>
      </c>
      <c r="BC442" s="233" t="str">
        <f t="shared" si="498"/>
        <v>1</v>
      </c>
      <c r="BD442" s="168" t="str">
        <f t="shared" si="499"/>
        <v>1</v>
      </c>
      <c r="BE442" s="168" t="str">
        <f t="shared" si="499"/>
        <v>0</v>
      </c>
      <c r="BF442" s="168" t="str">
        <f t="shared" si="499"/>
        <v>1</v>
      </c>
      <c r="BG442" s="169" t="str">
        <f t="shared" si="499"/>
        <v>0</v>
      </c>
      <c r="BH442" s="168" t="str">
        <f t="shared" si="499"/>
        <v>0</v>
      </c>
      <c r="BI442" s="168" t="str">
        <f t="shared" si="499"/>
        <v>0</v>
      </c>
      <c r="BJ442" s="168" t="str">
        <f t="shared" si="499"/>
        <v>1</v>
      </c>
      <c r="BK442" s="169" t="str">
        <f t="shared" si="499"/>
        <v>1</v>
      </c>
      <c r="BL442" s="168" t="str">
        <f t="shared" si="500"/>
        <v>0</v>
      </c>
      <c r="BM442" s="168" t="str">
        <f t="shared" si="500"/>
        <v>0</v>
      </c>
      <c r="BN442" s="168" t="str">
        <f t="shared" si="500"/>
        <v>0</v>
      </c>
      <c r="BO442" s="169" t="str">
        <f t="shared" si="500"/>
        <v>0</v>
      </c>
      <c r="BP442" s="168" t="str">
        <f t="shared" si="500"/>
        <v>0</v>
      </c>
      <c r="BQ442" s="168" t="str">
        <f t="shared" si="500"/>
        <v>1</v>
      </c>
      <c r="BR442" s="168" t="str">
        <f t="shared" si="500"/>
        <v>0</v>
      </c>
      <c r="BS442" s="169" t="str">
        <f t="shared" si="500"/>
        <v>1</v>
      </c>
      <c r="BT442" s="302" t="str">
        <f t="shared" si="501"/>
        <v>1</v>
      </c>
      <c r="BU442" s="302" t="str">
        <f t="shared" si="501"/>
        <v>1</v>
      </c>
      <c r="BV442" s="302" t="str">
        <f t="shared" si="501"/>
        <v>1</v>
      </c>
      <c r="BW442" s="303" t="str">
        <f t="shared" si="501"/>
        <v>1</v>
      </c>
      <c r="BX442" s="302" t="str">
        <f t="shared" si="501"/>
        <v>1</v>
      </c>
      <c r="BY442" s="302" t="str">
        <f t="shared" si="501"/>
        <v>1</v>
      </c>
      <c r="BZ442" s="302" t="str">
        <f t="shared" si="501"/>
        <v>0</v>
      </c>
      <c r="CA442" s="303" t="str">
        <f t="shared" si="501"/>
        <v>1</v>
      </c>
      <c r="CB442" s="164" t="str">
        <f t="shared" si="502"/>
        <v>0</v>
      </c>
      <c r="CC442" s="289" t="str">
        <f t="shared" si="502"/>
        <v>1</v>
      </c>
      <c r="CD442" s="340" t="str">
        <f t="shared" si="502"/>
        <v>0</v>
      </c>
      <c r="CE442" s="341" t="str">
        <f t="shared" si="502"/>
        <v>0</v>
      </c>
      <c r="CF442" s="340" t="str">
        <f t="shared" si="502"/>
        <v>0</v>
      </c>
      <c r="CG442" s="340" t="str">
        <f t="shared" si="502"/>
        <v>0</v>
      </c>
      <c r="CH442" s="340" t="str">
        <f t="shared" si="502"/>
        <v>0</v>
      </c>
      <c r="CI442" s="341" t="str">
        <f t="shared" si="502"/>
        <v>0</v>
      </c>
      <c r="CJ442" s="367" t="s">
        <v>1273</v>
      </c>
      <c r="CL442" s="32" t="str">
        <f t="shared" si="483"/>
        <v>8C13</v>
      </c>
      <c r="CM442" s="285">
        <f t="shared" ref="CM442:CM505" si="516">DP442*256+DO442</f>
        <v>65527</v>
      </c>
      <c r="CN442" s="285">
        <f t="shared" ref="CN442:CN505" si="517">IF(CM442&gt;65525,CM442-65526,CM442+10)</f>
        <v>1</v>
      </c>
      <c r="CO442" s="142">
        <f t="shared" ref="CO442:CO505" si="518">(DR442*256+DQ442-900)/10</f>
        <v>54.3</v>
      </c>
      <c r="CP442" s="142">
        <f t="shared" ref="CP442:CP505" si="519">(CO442-32)*5/9</f>
        <v>12.388888888888888</v>
      </c>
      <c r="CQ442" s="154">
        <f t="shared" si="484"/>
        <v>0</v>
      </c>
      <c r="CS442" s="170">
        <f t="shared" ref="CS442:CS505" si="520">P442*P$6+Q442*Q$6+R442*R$6+S442*S$6</f>
        <v>8</v>
      </c>
      <c r="CT442" s="23">
        <f t="shared" ref="CT442:CT505" si="521">T442*T$6+U442*U$6+V442*V$6+W442*W$6</f>
        <v>12</v>
      </c>
      <c r="CU442" s="171">
        <f t="shared" ref="CU442:CU505" si="522">X442*X$6+Y442*Y$6+Z442*Z$6+AA442*AA$6</f>
        <v>1</v>
      </c>
      <c r="CV442" s="23">
        <f t="shared" ref="CV442:CV505" si="523">AB442*AB$6+AC442*AC$6+AD442*AD$6+AE442*AE$6</f>
        <v>3</v>
      </c>
      <c r="CW442" s="172">
        <f t="shared" ref="CW442:CW505" si="524">AF442*AF$6+AG442*AG$6+AH442*AH$6+AI442*AI$6</f>
        <v>12</v>
      </c>
      <c r="CX442" s="24">
        <f t="shared" ref="CX442:CX505" si="525">AJ442*AJ$6+AK442*AK$6+AL442*AL$6+AM442*AM$6</f>
        <v>0</v>
      </c>
      <c r="CY442" s="267">
        <f t="shared" ref="CY442:CY505" si="526">AN442*AN$6+AO442*AO$6+AP442*AP$6+AQ442*AQ$6</f>
        <v>15</v>
      </c>
      <c r="CZ442" s="268">
        <f t="shared" ref="CZ442:CZ505" si="527">AR442*AR$6+AS442*AS$6+AT442*AT$6+AU442*AU$6</f>
        <v>7</v>
      </c>
      <c r="DA442" s="267">
        <f t="shared" ref="DA442:DA505" si="528">AV442*AV$6+AW442*AW$6+AX442*AX$6+AY442*AY$6</f>
        <v>15</v>
      </c>
      <c r="DB442" s="268">
        <f t="shared" ref="DB442:DB505" si="529">AZ442*AZ$6+BA442*BA$6+BB442*BB$6+BC442*BC$6</f>
        <v>15</v>
      </c>
      <c r="DC442" s="173">
        <f t="shared" ref="DC442:DC505" si="530">BD442*BD$6+BE442*BE$6+BF442*BF$6+BG442*BG$6</f>
        <v>10</v>
      </c>
      <c r="DD442" s="26">
        <f t="shared" ref="DD442:DD505" si="531">BH442*BH$6+BI442*BI$6+BJ442*BJ$6+BK442*BK$6</f>
        <v>3</v>
      </c>
      <c r="DE442" s="173">
        <f t="shared" ref="DE442:DE505" si="532">BL442*BL$6+BM442*BM$6+BN442*BN$6+BO442*BO$6</f>
        <v>0</v>
      </c>
      <c r="DF442" s="26">
        <f t="shared" ref="DF442:DF505" si="533">BP442*BP$6+BQ442*BQ$6+BR442*BR$6+BS442*BS$6</f>
        <v>5</v>
      </c>
      <c r="DG442" s="326">
        <f t="shared" ref="DG442:DG505" si="534">BT442*BT$6+BU442*BU$6+BV442*BV$6+BW442*BW$6</f>
        <v>15</v>
      </c>
      <c r="DH442" s="327">
        <f t="shared" ref="DH442:DH505" si="535">BX442*BX$6+BY442*BY$6+BZ442*BZ$6+CA442*CA$6</f>
        <v>13</v>
      </c>
      <c r="DI442" s="172">
        <f t="shared" ref="DI442:DI505" si="536">CB442*CB$6+CC442*CC$6+CD442*CD$6+CE442*CE$6</f>
        <v>4</v>
      </c>
      <c r="DJ442" s="24">
        <f t="shared" ref="DJ442:DJ505" si="537">CF442*CF$6+CG442*CG$6+CH442*CH$6+CI442*CI$6</f>
        <v>0</v>
      </c>
      <c r="DK442" s="172"/>
      <c r="DL442" s="19">
        <f t="shared" ref="DL442:DL505" si="538">P442*P$8+Q442*Q$8+R442*R$8+S442*S$8+T442*T$8+U442*U$8+V442*V$8+W442*W$8</f>
        <v>140</v>
      </c>
      <c r="DM442" s="19">
        <f t="shared" ref="DM442:DM505" si="539">X442*X$8+Y442*Y$8+Z442*Z$8+AA442*AA$8+AB442*AB$8+AC442*AC$8+AD442*AD$8+AE442*AE$8</f>
        <v>19</v>
      </c>
      <c r="DN442" s="174">
        <f t="shared" ref="DN442:DN505" si="540">AF442*AF$8+AG442*AG$8+AH442*AH$8+AI442*AI$8+AJ442*AJ$8+AK442*AK$8+AL442*AL$8+AM442*AM$8</f>
        <v>192</v>
      </c>
      <c r="DO442" s="278">
        <f t="shared" ref="DO442:DO505" si="541">AN442*AN$8+AO442*AO$8+AP442*AP$8+AQ442*AQ$8+AR442*AR$8+AS442*AS$8+AT442*AT$8+AU442*AU$8</f>
        <v>247</v>
      </c>
      <c r="DP442" s="278">
        <f t="shared" ref="DP442:DP505" si="542">AV442*AV$8+AW442*AW$8+AX442*AX$8+AY442*AY$8+AZ442*AZ$8+BA442*BA$8+BB442*BB$8+BC442*BC$8</f>
        <v>255</v>
      </c>
      <c r="DQ442" s="20">
        <f t="shared" ref="DQ442:DQ505" si="543">BD442*BD$8+BE442*BE$8+BF442*BF$8+BG442*BG$8+BH442*BH$8+BI442*BI$8+BJ442*BJ$8+BK442*BK$8</f>
        <v>163</v>
      </c>
      <c r="DR442" s="20">
        <f t="shared" ref="DR442:DR505" si="544">BL442*BL$8+BM442*BM$8+BN442*BN$8+BO442*BO$8+BP442*BP$8+BQ442*BQ$8+BR442*BR$8+BS442*BS$8</f>
        <v>5</v>
      </c>
      <c r="DS442" s="337">
        <f t="shared" ref="DS442:DS505" si="545">BT442*BT$8+BU442*BU$8+BV442*BV$8+BW442*BW$8+BX442*BX$8+BY442*BY$8+BZ442*BZ$8+CA442*CA$8</f>
        <v>253</v>
      </c>
      <c r="DT442" s="174">
        <f t="shared" ref="DT442:DT505" si="546">CB442*CB$8+CC442*CC$8+CD442*CD$8+CE442*CE$8+CF442*CF$8+CG442*CG$8+CH442*CH$8+CI442*CI$8</f>
        <v>64</v>
      </c>
      <c r="DU442" s="172">
        <f t="shared" ref="DU442:DU505" si="547">MOD(DL442+DM442+DN442+DO442+DP442+DQ442+DR442,256)</f>
        <v>253</v>
      </c>
    </row>
    <row r="443" spans="1:1026">
      <c r="A443" s="408" t="s">
        <v>1134</v>
      </c>
      <c r="B443" s="408" t="s">
        <v>1131</v>
      </c>
      <c r="C443" s="154">
        <f t="shared" si="503"/>
        <v>17</v>
      </c>
      <c r="D443" s="167">
        <f t="shared" si="504"/>
        <v>68</v>
      </c>
      <c r="E443" s="166" t="str">
        <f t="shared" si="505"/>
        <v>8C</v>
      </c>
      <c r="F443" s="367" t="str">
        <f t="shared" si="506"/>
        <v>13</v>
      </c>
      <c r="G443" s="367" t="str">
        <f t="shared" si="507"/>
        <v>C0</v>
      </c>
      <c r="H443" s="367" t="str">
        <f t="shared" si="508"/>
        <v>F7</v>
      </c>
      <c r="I443" s="367" t="str">
        <f t="shared" si="509"/>
        <v>FF</v>
      </c>
      <c r="J443" s="367" t="str">
        <f t="shared" si="510"/>
        <v>A3</v>
      </c>
      <c r="K443" s="367" t="str">
        <f t="shared" si="511"/>
        <v>05</v>
      </c>
      <c r="L443" s="367" t="str">
        <f t="shared" si="512"/>
        <v>FD</v>
      </c>
      <c r="M443" s="367" t="str">
        <f t="shared" si="513"/>
        <v>4</v>
      </c>
      <c r="N443" s="367" t="str">
        <f t="shared" si="514"/>
        <v/>
      </c>
      <c r="O443" s="156" t="str">
        <f t="shared" si="515"/>
        <v/>
      </c>
      <c r="P443" s="157" t="str">
        <f t="shared" si="494"/>
        <v>1</v>
      </c>
      <c r="Q443" s="158" t="str">
        <f t="shared" si="494"/>
        <v>0</v>
      </c>
      <c r="R443" s="158" t="str">
        <f t="shared" si="494"/>
        <v>0</v>
      </c>
      <c r="S443" s="159" t="str">
        <f t="shared" si="494"/>
        <v>0</v>
      </c>
      <c r="T443" s="158" t="str">
        <f t="shared" si="494"/>
        <v>1</v>
      </c>
      <c r="U443" s="158" t="str">
        <f t="shared" si="494"/>
        <v>1</v>
      </c>
      <c r="V443" s="158" t="str">
        <f t="shared" si="494"/>
        <v>0</v>
      </c>
      <c r="W443" s="159" t="str">
        <f t="shared" si="494"/>
        <v>0</v>
      </c>
      <c r="X443" s="158" t="str">
        <f t="shared" si="495"/>
        <v>0</v>
      </c>
      <c r="Y443" s="158" t="str">
        <f t="shared" si="495"/>
        <v>0</v>
      </c>
      <c r="Z443" s="158" t="str">
        <f t="shared" si="495"/>
        <v>0</v>
      </c>
      <c r="AA443" s="159" t="str">
        <f t="shared" si="495"/>
        <v>1</v>
      </c>
      <c r="AB443" s="161" t="str">
        <f t="shared" si="495"/>
        <v>0</v>
      </c>
      <c r="AC443" s="161" t="str">
        <f t="shared" si="495"/>
        <v>0</v>
      </c>
      <c r="AD443" s="158" t="str">
        <f t="shared" si="495"/>
        <v>1</v>
      </c>
      <c r="AE443" s="159" t="str">
        <f t="shared" si="495"/>
        <v>1</v>
      </c>
      <c r="AF443" s="367" t="str">
        <f t="shared" si="496"/>
        <v>1</v>
      </c>
      <c r="AG443" s="162" t="str">
        <f t="shared" si="496"/>
        <v>1</v>
      </c>
      <c r="AH443" s="163" t="str">
        <f t="shared" si="496"/>
        <v>0</v>
      </c>
      <c r="AI443" s="165" t="str">
        <f t="shared" si="496"/>
        <v>0</v>
      </c>
      <c r="AJ443" s="164" t="str">
        <f t="shared" si="496"/>
        <v>0</v>
      </c>
      <c r="AK443" s="164" t="str">
        <f t="shared" si="496"/>
        <v>0</v>
      </c>
      <c r="AL443" s="289" t="str">
        <f t="shared" si="496"/>
        <v>0</v>
      </c>
      <c r="AM443" s="165" t="str">
        <f t="shared" si="496"/>
        <v>0</v>
      </c>
      <c r="AN443" s="230" t="str">
        <f t="shared" si="497"/>
        <v>1</v>
      </c>
      <c r="AO443" s="230" t="str">
        <f t="shared" si="497"/>
        <v>1</v>
      </c>
      <c r="AP443" s="230" t="str">
        <f t="shared" si="497"/>
        <v>1</v>
      </c>
      <c r="AQ443" s="231" t="str">
        <f t="shared" si="497"/>
        <v>1</v>
      </c>
      <c r="AR443" s="230" t="str">
        <f t="shared" si="497"/>
        <v>0</v>
      </c>
      <c r="AS443" s="230" t="str">
        <f t="shared" si="497"/>
        <v>1</v>
      </c>
      <c r="AT443" s="230" t="str">
        <f t="shared" si="497"/>
        <v>1</v>
      </c>
      <c r="AU443" s="231" t="str">
        <f t="shared" si="497"/>
        <v>1</v>
      </c>
      <c r="AV443" s="230" t="str">
        <f t="shared" si="498"/>
        <v>1</v>
      </c>
      <c r="AW443" s="232" t="str">
        <f t="shared" si="498"/>
        <v>1</v>
      </c>
      <c r="AX443" s="232" t="str">
        <f t="shared" si="498"/>
        <v>1</v>
      </c>
      <c r="AY443" s="233" t="str">
        <f t="shared" si="498"/>
        <v>1</v>
      </c>
      <c r="AZ443" s="232" t="str">
        <f t="shared" si="498"/>
        <v>1</v>
      </c>
      <c r="BA443" s="232" t="str">
        <f t="shared" si="498"/>
        <v>1</v>
      </c>
      <c r="BB443" s="232" t="str">
        <f t="shared" si="498"/>
        <v>1</v>
      </c>
      <c r="BC443" s="233" t="str">
        <f t="shared" si="498"/>
        <v>1</v>
      </c>
      <c r="BD443" s="168" t="str">
        <f t="shared" si="499"/>
        <v>1</v>
      </c>
      <c r="BE443" s="168" t="str">
        <f t="shared" si="499"/>
        <v>0</v>
      </c>
      <c r="BF443" s="168" t="str">
        <f t="shared" si="499"/>
        <v>1</v>
      </c>
      <c r="BG443" s="169" t="str">
        <f t="shared" si="499"/>
        <v>0</v>
      </c>
      <c r="BH443" s="168" t="str">
        <f t="shared" si="499"/>
        <v>0</v>
      </c>
      <c r="BI443" s="168" t="str">
        <f t="shared" si="499"/>
        <v>0</v>
      </c>
      <c r="BJ443" s="168" t="str">
        <f t="shared" si="499"/>
        <v>1</v>
      </c>
      <c r="BK443" s="169" t="str">
        <f t="shared" si="499"/>
        <v>1</v>
      </c>
      <c r="BL443" s="168" t="str">
        <f t="shared" si="500"/>
        <v>0</v>
      </c>
      <c r="BM443" s="168" t="str">
        <f t="shared" si="500"/>
        <v>0</v>
      </c>
      <c r="BN443" s="168" t="str">
        <f t="shared" si="500"/>
        <v>0</v>
      </c>
      <c r="BO443" s="169" t="str">
        <f t="shared" si="500"/>
        <v>0</v>
      </c>
      <c r="BP443" s="168" t="str">
        <f t="shared" si="500"/>
        <v>0</v>
      </c>
      <c r="BQ443" s="168" t="str">
        <f t="shared" si="500"/>
        <v>1</v>
      </c>
      <c r="BR443" s="168" t="str">
        <f t="shared" si="500"/>
        <v>0</v>
      </c>
      <c r="BS443" s="169" t="str">
        <f t="shared" si="500"/>
        <v>1</v>
      </c>
      <c r="BT443" s="302" t="str">
        <f t="shared" si="501"/>
        <v>1</v>
      </c>
      <c r="BU443" s="302" t="str">
        <f t="shared" si="501"/>
        <v>1</v>
      </c>
      <c r="BV443" s="302" t="str">
        <f t="shared" si="501"/>
        <v>1</v>
      </c>
      <c r="BW443" s="303" t="str">
        <f t="shared" si="501"/>
        <v>1</v>
      </c>
      <c r="BX443" s="302" t="str">
        <f t="shared" si="501"/>
        <v>1</v>
      </c>
      <c r="BY443" s="302" t="str">
        <f t="shared" si="501"/>
        <v>1</v>
      </c>
      <c r="BZ443" s="302" t="str">
        <f t="shared" si="501"/>
        <v>0</v>
      </c>
      <c r="CA443" s="303" t="str">
        <f t="shared" si="501"/>
        <v>1</v>
      </c>
      <c r="CB443" s="164" t="str">
        <f t="shared" si="502"/>
        <v>0</v>
      </c>
      <c r="CC443" s="289" t="str">
        <f t="shared" si="502"/>
        <v>1</v>
      </c>
      <c r="CD443" s="340" t="str">
        <f t="shared" si="502"/>
        <v>0</v>
      </c>
      <c r="CE443" s="341" t="str">
        <f t="shared" si="502"/>
        <v>0</v>
      </c>
      <c r="CF443" s="340" t="str">
        <f t="shared" si="502"/>
        <v>0</v>
      </c>
      <c r="CG443" s="340" t="str">
        <f t="shared" si="502"/>
        <v>0</v>
      </c>
      <c r="CH443" s="340" t="str">
        <f t="shared" si="502"/>
        <v>0</v>
      </c>
      <c r="CI443" s="341" t="str">
        <f t="shared" si="502"/>
        <v>0</v>
      </c>
      <c r="CJ443" s="367" t="s">
        <v>1273</v>
      </c>
      <c r="CL443" s="32" t="str">
        <f t="shared" si="483"/>
        <v>8C13</v>
      </c>
      <c r="CM443" s="285">
        <f t="shared" si="516"/>
        <v>65527</v>
      </c>
      <c r="CN443" s="285">
        <f t="shared" si="517"/>
        <v>1</v>
      </c>
      <c r="CO443" s="142">
        <f t="shared" si="518"/>
        <v>54.3</v>
      </c>
      <c r="CP443" s="142">
        <f t="shared" si="519"/>
        <v>12.388888888888888</v>
      </c>
      <c r="CQ443" s="154">
        <f t="shared" si="484"/>
        <v>0</v>
      </c>
      <c r="CS443" s="170">
        <f t="shared" si="520"/>
        <v>8</v>
      </c>
      <c r="CT443" s="23">
        <f t="shared" si="521"/>
        <v>12</v>
      </c>
      <c r="CU443" s="171">
        <f t="shared" si="522"/>
        <v>1</v>
      </c>
      <c r="CV443" s="23">
        <f t="shared" si="523"/>
        <v>3</v>
      </c>
      <c r="CW443" s="172">
        <f t="shared" si="524"/>
        <v>12</v>
      </c>
      <c r="CX443" s="24">
        <f t="shared" si="525"/>
        <v>0</v>
      </c>
      <c r="CY443" s="267">
        <f t="shared" si="526"/>
        <v>15</v>
      </c>
      <c r="CZ443" s="268">
        <f t="shared" si="527"/>
        <v>7</v>
      </c>
      <c r="DA443" s="267">
        <f t="shared" si="528"/>
        <v>15</v>
      </c>
      <c r="DB443" s="268">
        <f t="shared" si="529"/>
        <v>15</v>
      </c>
      <c r="DC443" s="173">
        <f t="shared" si="530"/>
        <v>10</v>
      </c>
      <c r="DD443" s="26">
        <f t="shared" si="531"/>
        <v>3</v>
      </c>
      <c r="DE443" s="173">
        <f t="shared" si="532"/>
        <v>0</v>
      </c>
      <c r="DF443" s="26">
        <f t="shared" si="533"/>
        <v>5</v>
      </c>
      <c r="DG443" s="326">
        <f t="shared" si="534"/>
        <v>15</v>
      </c>
      <c r="DH443" s="327">
        <f t="shared" si="535"/>
        <v>13</v>
      </c>
      <c r="DI443" s="172">
        <f t="shared" si="536"/>
        <v>4</v>
      </c>
      <c r="DJ443" s="24">
        <f t="shared" si="537"/>
        <v>0</v>
      </c>
      <c r="DK443" s="172"/>
      <c r="DL443" s="19">
        <f t="shared" si="538"/>
        <v>140</v>
      </c>
      <c r="DM443" s="19">
        <f t="shared" si="539"/>
        <v>19</v>
      </c>
      <c r="DN443" s="174">
        <f t="shared" si="540"/>
        <v>192</v>
      </c>
      <c r="DO443" s="278">
        <f t="shared" si="541"/>
        <v>247</v>
      </c>
      <c r="DP443" s="278">
        <f t="shared" si="542"/>
        <v>255</v>
      </c>
      <c r="DQ443" s="20">
        <f t="shared" si="543"/>
        <v>163</v>
      </c>
      <c r="DR443" s="20">
        <f t="shared" si="544"/>
        <v>5</v>
      </c>
      <c r="DS443" s="337">
        <f t="shared" si="545"/>
        <v>253</v>
      </c>
      <c r="DT443" s="174">
        <f t="shared" si="546"/>
        <v>64</v>
      </c>
      <c r="DU443" s="172">
        <f t="shared" si="547"/>
        <v>253</v>
      </c>
    </row>
    <row r="444" spans="1:1026">
      <c r="A444" s="408" t="s">
        <v>1135</v>
      </c>
      <c r="B444" s="408" t="s">
        <v>1136</v>
      </c>
      <c r="C444" s="154">
        <f t="shared" si="503"/>
        <v>17</v>
      </c>
      <c r="D444" s="167">
        <f t="shared" si="504"/>
        <v>68</v>
      </c>
      <c r="E444" s="166" t="str">
        <f t="shared" si="505"/>
        <v>8C</v>
      </c>
      <c r="F444" s="367" t="str">
        <f t="shared" si="506"/>
        <v>13</v>
      </c>
      <c r="G444" s="367" t="str">
        <f t="shared" si="507"/>
        <v>82</v>
      </c>
      <c r="H444" s="367" t="str">
        <f t="shared" si="508"/>
        <v>F7</v>
      </c>
      <c r="I444" s="367" t="str">
        <f t="shared" si="509"/>
        <v>FF</v>
      </c>
      <c r="J444" s="367" t="str">
        <f t="shared" si="510"/>
        <v>AF</v>
      </c>
      <c r="K444" s="367" t="str">
        <f t="shared" si="511"/>
        <v>05</v>
      </c>
      <c r="L444" s="367" t="str">
        <f t="shared" si="512"/>
        <v>CB</v>
      </c>
      <c r="M444" s="367" t="str">
        <f t="shared" si="513"/>
        <v>4</v>
      </c>
      <c r="N444" s="367" t="str">
        <f t="shared" si="514"/>
        <v/>
      </c>
      <c r="O444" s="156" t="str">
        <f t="shared" si="515"/>
        <v/>
      </c>
      <c r="P444" s="157" t="str">
        <f t="shared" si="494"/>
        <v>1</v>
      </c>
      <c r="Q444" s="158" t="str">
        <f t="shared" si="494"/>
        <v>0</v>
      </c>
      <c r="R444" s="158" t="str">
        <f t="shared" si="494"/>
        <v>0</v>
      </c>
      <c r="S444" s="159" t="str">
        <f t="shared" si="494"/>
        <v>0</v>
      </c>
      <c r="T444" s="158" t="str">
        <f t="shared" si="494"/>
        <v>1</v>
      </c>
      <c r="U444" s="158" t="str">
        <f t="shared" si="494"/>
        <v>1</v>
      </c>
      <c r="V444" s="158" t="str">
        <f t="shared" si="494"/>
        <v>0</v>
      </c>
      <c r="W444" s="159" t="str">
        <f t="shared" si="494"/>
        <v>0</v>
      </c>
      <c r="X444" s="158" t="str">
        <f t="shared" si="495"/>
        <v>0</v>
      </c>
      <c r="Y444" s="158" t="str">
        <f t="shared" si="495"/>
        <v>0</v>
      </c>
      <c r="Z444" s="158" t="str">
        <f t="shared" si="495"/>
        <v>0</v>
      </c>
      <c r="AA444" s="159" t="str">
        <f t="shared" si="495"/>
        <v>1</v>
      </c>
      <c r="AB444" s="161" t="str">
        <f t="shared" si="495"/>
        <v>0</v>
      </c>
      <c r="AC444" s="161" t="str">
        <f t="shared" si="495"/>
        <v>0</v>
      </c>
      <c r="AD444" s="158" t="str">
        <f t="shared" si="495"/>
        <v>1</v>
      </c>
      <c r="AE444" s="159" t="str">
        <f t="shared" si="495"/>
        <v>1</v>
      </c>
      <c r="AF444" s="367" t="str">
        <f t="shared" si="496"/>
        <v>1</v>
      </c>
      <c r="AG444" s="162" t="str">
        <f t="shared" si="496"/>
        <v>0</v>
      </c>
      <c r="AH444" s="163" t="str">
        <f t="shared" si="496"/>
        <v>0</v>
      </c>
      <c r="AI444" s="165" t="str">
        <f t="shared" si="496"/>
        <v>0</v>
      </c>
      <c r="AJ444" s="164" t="str">
        <f t="shared" si="496"/>
        <v>0</v>
      </c>
      <c r="AK444" s="164" t="str">
        <f t="shared" si="496"/>
        <v>0</v>
      </c>
      <c r="AL444" s="289" t="str">
        <f t="shared" si="496"/>
        <v>1</v>
      </c>
      <c r="AM444" s="165" t="str">
        <f t="shared" si="496"/>
        <v>0</v>
      </c>
      <c r="AN444" s="230" t="str">
        <f t="shared" si="497"/>
        <v>1</v>
      </c>
      <c r="AO444" s="230" t="str">
        <f t="shared" si="497"/>
        <v>1</v>
      </c>
      <c r="AP444" s="230" t="str">
        <f t="shared" si="497"/>
        <v>1</v>
      </c>
      <c r="AQ444" s="231" t="str">
        <f t="shared" si="497"/>
        <v>1</v>
      </c>
      <c r="AR444" s="230" t="str">
        <f t="shared" si="497"/>
        <v>0</v>
      </c>
      <c r="AS444" s="230" t="str">
        <f t="shared" si="497"/>
        <v>1</v>
      </c>
      <c r="AT444" s="230" t="str">
        <f t="shared" si="497"/>
        <v>1</v>
      </c>
      <c r="AU444" s="231" t="str">
        <f t="shared" si="497"/>
        <v>1</v>
      </c>
      <c r="AV444" s="230" t="str">
        <f t="shared" si="498"/>
        <v>1</v>
      </c>
      <c r="AW444" s="232" t="str">
        <f t="shared" si="498"/>
        <v>1</v>
      </c>
      <c r="AX444" s="232" t="str">
        <f t="shared" si="498"/>
        <v>1</v>
      </c>
      <c r="AY444" s="233" t="str">
        <f t="shared" si="498"/>
        <v>1</v>
      </c>
      <c r="AZ444" s="232" t="str">
        <f t="shared" si="498"/>
        <v>1</v>
      </c>
      <c r="BA444" s="232" t="str">
        <f t="shared" si="498"/>
        <v>1</v>
      </c>
      <c r="BB444" s="232" t="str">
        <f t="shared" si="498"/>
        <v>1</v>
      </c>
      <c r="BC444" s="233" t="str">
        <f t="shared" si="498"/>
        <v>1</v>
      </c>
      <c r="BD444" s="168" t="str">
        <f t="shared" si="499"/>
        <v>1</v>
      </c>
      <c r="BE444" s="168" t="str">
        <f t="shared" si="499"/>
        <v>0</v>
      </c>
      <c r="BF444" s="168" t="str">
        <f t="shared" si="499"/>
        <v>1</v>
      </c>
      <c r="BG444" s="169" t="str">
        <f t="shared" si="499"/>
        <v>0</v>
      </c>
      <c r="BH444" s="168" t="str">
        <f t="shared" si="499"/>
        <v>1</v>
      </c>
      <c r="BI444" s="168" t="str">
        <f t="shared" si="499"/>
        <v>1</v>
      </c>
      <c r="BJ444" s="168" t="str">
        <f t="shared" si="499"/>
        <v>1</v>
      </c>
      <c r="BK444" s="169" t="str">
        <f t="shared" si="499"/>
        <v>1</v>
      </c>
      <c r="BL444" s="168" t="str">
        <f t="shared" si="500"/>
        <v>0</v>
      </c>
      <c r="BM444" s="168" t="str">
        <f t="shared" si="500"/>
        <v>0</v>
      </c>
      <c r="BN444" s="168" t="str">
        <f t="shared" si="500"/>
        <v>0</v>
      </c>
      <c r="BO444" s="169" t="str">
        <f t="shared" si="500"/>
        <v>0</v>
      </c>
      <c r="BP444" s="168" t="str">
        <f t="shared" si="500"/>
        <v>0</v>
      </c>
      <c r="BQ444" s="168" t="str">
        <f t="shared" si="500"/>
        <v>1</v>
      </c>
      <c r="BR444" s="168" t="str">
        <f t="shared" si="500"/>
        <v>0</v>
      </c>
      <c r="BS444" s="169" t="str">
        <f t="shared" si="500"/>
        <v>1</v>
      </c>
      <c r="BT444" s="302" t="str">
        <f t="shared" si="501"/>
        <v>1</v>
      </c>
      <c r="BU444" s="302" t="str">
        <f t="shared" si="501"/>
        <v>1</v>
      </c>
      <c r="BV444" s="302" t="str">
        <f t="shared" si="501"/>
        <v>0</v>
      </c>
      <c r="BW444" s="303" t="str">
        <f t="shared" si="501"/>
        <v>0</v>
      </c>
      <c r="BX444" s="302" t="str">
        <f t="shared" si="501"/>
        <v>1</v>
      </c>
      <c r="BY444" s="302" t="str">
        <f t="shared" si="501"/>
        <v>0</v>
      </c>
      <c r="BZ444" s="302" t="str">
        <f t="shared" si="501"/>
        <v>1</v>
      </c>
      <c r="CA444" s="303" t="str">
        <f t="shared" si="501"/>
        <v>1</v>
      </c>
      <c r="CB444" s="164" t="str">
        <f t="shared" si="502"/>
        <v>0</v>
      </c>
      <c r="CC444" s="289" t="str">
        <f t="shared" si="502"/>
        <v>1</v>
      </c>
      <c r="CD444" s="340" t="str">
        <f t="shared" si="502"/>
        <v>0</v>
      </c>
      <c r="CE444" s="341" t="str">
        <f t="shared" si="502"/>
        <v>0</v>
      </c>
      <c r="CF444" s="340" t="str">
        <f t="shared" si="502"/>
        <v>0</v>
      </c>
      <c r="CG444" s="340" t="str">
        <f t="shared" si="502"/>
        <v>0</v>
      </c>
      <c r="CH444" s="340" t="str">
        <f t="shared" si="502"/>
        <v>0</v>
      </c>
      <c r="CI444" s="341" t="str">
        <f t="shared" si="502"/>
        <v>0</v>
      </c>
      <c r="CL444" s="32" t="str">
        <f t="shared" si="483"/>
        <v>8C13</v>
      </c>
      <c r="CM444" s="285">
        <f t="shared" si="516"/>
        <v>65527</v>
      </c>
      <c r="CN444" s="285">
        <f t="shared" si="517"/>
        <v>1</v>
      </c>
      <c r="CO444" s="142">
        <f t="shared" si="518"/>
        <v>55.5</v>
      </c>
      <c r="CP444" s="142">
        <f t="shared" si="519"/>
        <v>13.055555555555555</v>
      </c>
      <c r="CQ444" s="154">
        <f t="shared" si="484"/>
        <v>1</v>
      </c>
      <c r="CS444" s="170">
        <f t="shared" si="520"/>
        <v>8</v>
      </c>
      <c r="CT444" s="23">
        <f t="shared" si="521"/>
        <v>12</v>
      </c>
      <c r="CU444" s="171">
        <f t="shared" si="522"/>
        <v>1</v>
      </c>
      <c r="CV444" s="23">
        <f t="shared" si="523"/>
        <v>3</v>
      </c>
      <c r="CW444" s="172">
        <f t="shared" si="524"/>
        <v>8</v>
      </c>
      <c r="CX444" s="24">
        <f t="shared" si="525"/>
        <v>2</v>
      </c>
      <c r="CY444" s="267">
        <f t="shared" si="526"/>
        <v>15</v>
      </c>
      <c r="CZ444" s="268">
        <f t="shared" si="527"/>
        <v>7</v>
      </c>
      <c r="DA444" s="267">
        <f t="shared" si="528"/>
        <v>15</v>
      </c>
      <c r="DB444" s="268">
        <f t="shared" si="529"/>
        <v>15</v>
      </c>
      <c r="DC444" s="173">
        <f t="shared" si="530"/>
        <v>10</v>
      </c>
      <c r="DD444" s="26">
        <f t="shared" si="531"/>
        <v>15</v>
      </c>
      <c r="DE444" s="173">
        <f t="shared" si="532"/>
        <v>0</v>
      </c>
      <c r="DF444" s="26">
        <f t="shared" si="533"/>
        <v>5</v>
      </c>
      <c r="DG444" s="326">
        <f t="shared" si="534"/>
        <v>12</v>
      </c>
      <c r="DH444" s="327">
        <f t="shared" si="535"/>
        <v>11</v>
      </c>
      <c r="DI444" s="172">
        <f t="shared" si="536"/>
        <v>4</v>
      </c>
      <c r="DJ444" s="24">
        <f t="shared" si="537"/>
        <v>0</v>
      </c>
      <c r="DK444" s="172"/>
      <c r="DL444" s="19">
        <f t="shared" si="538"/>
        <v>140</v>
      </c>
      <c r="DM444" s="19">
        <f t="shared" si="539"/>
        <v>19</v>
      </c>
      <c r="DN444" s="174">
        <f t="shared" si="540"/>
        <v>130</v>
      </c>
      <c r="DO444" s="278">
        <f t="shared" si="541"/>
        <v>247</v>
      </c>
      <c r="DP444" s="278">
        <f t="shared" si="542"/>
        <v>255</v>
      </c>
      <c r="DQ444" s="20">
        <f t="shared" si="543"/>
        <v>175</v>
      </c>
      <c r="DR444" s="20">
        <f t="shared" si="544"/>
        <v>5</v>
      </c>
      <c r="DS444" s="337">
        <f t="shared" si="545"/>
        <v>203</v>
      </c>
      <c r="DT444" s="174">
        <f t="shared" si="546"/>
        <v>64</v>
      </c>
      <c r="DU444" s="172">
        <f t="shared" si="547"/>
        <v>203</v>
      </c>
    </row>
    <row r="445" spans="1:1026">
      <c r="A445" s="408" t="s">
        <v>1137</v>
      </c>
      <c r="B445" s="408" t="s">
        <v>1138</v>
      </c>
      <c r="C445" s="154">
        <f t="shared" si="503"/>
        <v>17</v>
      </c>
      <c r="D445" s="167">
        <f t="shared" si="504"/>
        <v>68</v>
      </c>
      <c r="E445" s="166" t="str">
        <f t="shared" si="505"/>
        <v>8C</v>
      </c>
      <c r="F445" s="367" t="str">
        <f t="shared" si="506"/>
        <v>13</v>
      </c>
      <c r="G445" s="367" t="str">
        <f t="shared" si="507"/>
        <v>84</v>
      </c>
      <c r="H445" s="367" t="str">
        <f t="shared" si="508"/>
        <v>F7</v>
      </c>
      <c r="I445" s="367" t="str">
        <f t="shared" si="509"/>
        <v>FF</v>
      </c>
      <c r="J445" s="367" t="str">
        <f t="shared" si="510"/>
        <v>C3</v>
      </c>
      <c r="K445" s="367" t="str">
        <f t="shared" si="511"/>
        <v>05</v>
      </c>
      <c r="L445" s="367" t="str">
        <f t="shared" si="512"/>
        <v>E1</v>
      </c>
      <c r="M445" s="367" t="str">
        <f t="shared" si="513"/>
        <v>4</v>
      </c>
      <c r="N445" s="367" t="str">
        <f t="shared" si="514"/>
        <v/>
      </c>
      <c r="O445" s="156" t="str">
        <f t="shared" si="515"/>
        <v/>
      </c>
      <c r="P445" s="157" t="str">
        <f t="shared" si="494"/>
        <v>1</v>
      </c>
      <c r="Q445" s="158" t="str">
        <f t="shared" si="494"/>
        <v>0</v>
      </c>
      <c r="R445" s="158" t="str">
        <f t="shared" si="494"/>
        <v>0</v>
      </c>
      <c r="S445" s="159" t="str">
        <f t="shared" si="494"/>
        <v>0</v>
      </c>
      <c r="T445" s="158" t="str">
        <f t="shared" si="494"/>
        <v>1</v>
      </c>
      <c r="U445" s="158" t="str">
        <f t="shared" si="494"/>
        <v>1</v>
      </c>
      <c r="V445" s="158" t="str">
        <f t="shared" si="494"/>
        <v>0</v>
      </c>
      <c r="W445" s="159" t="str">
        <f t="shared" si="494"/>
        <v>0</v>
      </c>
      <c r="X445" s="158" t="str">
        <f t="shared" si="495"/>
        <v>0</v>
      </c>
      <c r="Y445" s="158" t="str">
        <f t="shared" si="495"/>
        <v>0</v>
      </c>
      <c r="Z445" s="158" t="str">
        <f t="shared" si="495"/>
        <v>0</v>
      </c>
      <c r="AA445" s="159" t="str">
        <f t="shared" si="495"/>
        <v>1</v>
      </c>
      <c r="AB445" s="161" t="str">
        <f t="shared" si="495"/>
        <v>0</v>
      </c>
      <c r="AC445" s="161" t="str">
        <f t="shared" si="495"/>
        <v>0</v>
      </c>
      <c r="AD445" s="158" t="str">
        <f t="shared" si="495"/>
        <v>1</v>
      </c>
      <c r="AE445" s="159" t="str">
        <f t="shared" si="495"/>
        <v>1</v>
      </c>
      <c r="AF445" s="367" t="str">
        <f t="shared" si="496"/>
        <v>1</v>
      </c>
      <c r="AG445" s="162" t="str">
        <f t="shared" si="496"/>
        <v>0</v>
      </c>
      <c r="AH445" s="163" t="str">
        <f t="shared" si="496"/>
        <v>0</v>
      </c>
      <c r="AI445" s="165" t="str">
        <f t="shared" si="496"/>
        <v>0</v>
      </c>
      <c r="AJ445" s="164" t="str">
        <f t="shared" si="496"/>
        <v>0</v>
      </c>
      <c r="AK445" s="164" t="str">
        <f t="shared" si="496"/>
        <v>1</v>
      </c>
      <c r="AL445" s="289" t="str">
        <f t="shared" si="496"/>
        <v>0</v>
      </c>
      <c r="AM445" s="165" t="str">
        <f t="shared" si="496"/>
        <v>0</v>
      </c>
      <c r="AN445" s="230" t="str">
        <f t="shared" si="497"/>
        <v>1</v>
      </c>
      <c r="AO445" s="230" t="str">
        <f t="shared" si="497"/>
        <v>1</v>
      </c>
      <c r="AP445" s="230" t="str">
        <f t="shared" si="497"/>
        <v>1</v>
      </c>
      <c r="AQ445" s="231" t="str">
        <f t="shared" si="497"/>
        <v>1</v>
      </c>
      <c r="AR445" s="230" t="str">
        <f t="shared" si="497"/>
        <v>0</v>
      </c>
      <c r="AS445" s="230" t="str">
        <f t="shared" si="497"/>
        <v>1</v>
      </c>
      <c r="AT445" s="230" t="str">
        <f t="shared" si="497"/>
        <v>1</v>
      </c>
      <c r="AU445" s="231" t="str">
        <f t="shared" si="497"/>
        <v>1</v>
      </c>
      <c r="AV445" s="230" t="str">
        <f t="shared" si="498"/>
        <v>1</v>
      </c>
      <c r="AW445" s="232" t="str">
        <f t="shared" si="498"/>
        <v>1</v>
      </c>
      <c r="AX445" s="232" t="str">
        <f t="shared" si="498"/>
        <v>1</v>
      </c>
      <c r="AY445" s="233" t="str">
        <f t="shared" si="498"/>
        <v>1</v>
      </c>
      <c r="AZ445" s="232" t="str">
        <f t="shared" si="498"/>
        <v>1</v>
      </c>
      <c r="BA445" s="232" t="str">
        <f t="shared" si="498"/>
        <v>1</v>
      </c>
      <c r="BB445" s="232" t="str">
        <f t="shared" si="498"/>
        <v>1</v>
      </c>
      <c r="BC445" s="233" t="str">
        <f t="shared" si="498"/>
        <v>1</v>
      </c>
      <c r="BD445" s="168" t="str">
        <f t="shared" si="499"/>
        <v>1</v>
      </c>
      <c r="BE445" s="168" t="str">
        <f t="shared" si="499"/>
        <v>1</v>
      </c>
      <c r="BF445" s="168" t="str">
        <f t="shared" si="499"/>
        <v>0</v>
      </c>
      <c r="BG445" s="169" t="str">
        <f t="shared" si="499"/>
        <v>0</v>
      </c>
      <c r="BH445" s="168" t="str">
        <f t="shared" si="499"/>
        <v>0</v>
      </c>
      <c r="BI445" s="168" t="str">
        <f t="shared" si="499"/>
        <v>0</v>
      </c>
      <c r="BJ445" s="168" t="str">
        <f t="shared" si="499"/>
        <v>1</v>
      </c>
      <c r="BK445" s="169" t="str">
        <f t="shared" si="499"/>
        <v>1</v>
      </c>
      <c r="BL445" s="168" t="str">
        <f t="shared" si="500"/>
        <v>0</v>
      </c>
      <c r="BM445" s="168" t="str">
        <f t="shared" si="500"/>
        <v>0</v>
      </c>
      <c r="BN445" s="168" t="str">
        <f t="shared" si="500"/>
        <v>0</v>
      </c>
      <c r="BO445" s="169" t="str">
        <f t="shared" si="500"/>
        <v>0</v>
      </c>
      <c r="BP445" s="168" t="str">
        <f t="shared" si="500"/>
        <v>0</v>
      </c>
      <c r="BQ445" s="168" t="str">
        <f t="shared" si="500"/>
        <v>1</v>
      </c>
      <c r="BR445" s="168" t="str">
        <f t="shared" si="500"/>
        <v>0</v>
      </c>
      <c r="BS445" s="169" t="str">
        <f t="shared" si="500"/>
        <v>1</v>
      </c>
      <c r="BT445" s="302" t="str">
        <f t="shared" si="501"/>
        <v>1</v>
      </c>
      <c r="BU445" s="302" t="str">
        <f t="shared" si="501"/>
        <v>1</v>
      </c>
      <c r="BV445" s="302" t="str">
        <f t="shared" si="501"/>
        <v>1</v>
      </c>
      <c r="BW445" s="303" t="str">
        <f t="shared" si="501"/>
        <v>0</v>
      </c>
      <c r="BX445" s="302" t="str">
        <f t="shared" si="501"/>
        <v>0</v>
      </c>
      <c r="BY445" s="302" t="str">
        <f t="shared" si="501"/>
        <v>0</v>
      </c>
      <c r="BZ445" s="302" t="str">
        <f t="shared" si="501"/>
        <v>0</v>
      </c>
      <c r="CA445" s="303" t="str">
        <f t="shared" si="501"/>
        <v>1</v>
      </c>
      <c r="CB445" s="164" t="str">
        <f t="shared" si="502"/>
        <v>0</v>
      </c>
      <c r="CC445" s="289" t="str">
        <f t="shared" si="502"/>
        <v>1</v>
      </c>
      <c r="CD445" s="340" t="str">
        <f t="shared" si="502"/>
        <v>0</v>
      </c>
      <c r="CE445" s="341" t="str">
        <f t="shared" si="502"/>
        <v>0</v>
      </c>
      <c r="CF445" s="340" t="str">
        <f t="shared" si="502"/>
        <v>0</v>
      </c>
      <c r="CG445" s="340" t="str">
        <f t="shared" si="502"/>
        <v>0</v>
      </c>
      <c r="CH445" s="340" t="str">
        <f t="shared" si="502"/>
        <v>0</v>
      </c>
      <c r="CI445" s="341" t="str">
        <f t="shared" si="502"/>
        <v>0</v>
      </c>
      <c r="CL445" s="32" t="str">
        <f t="shared" si="483"/>
        <v>8C13</v>
      </c>
      <c r="CM445" s="285">
        <f t="shared" si="516"/>
        <v>65527</v>
      </c>
      <c r="CN445" s="285">
        <f t="shared" si="517"/>
        <v>1</v>
      </c>
      <c r="CO445" s="142">
        <f t="shared" si="518"/>
        <v>57.5</v>
      </c>
      <c r="CP445" s="142">
        <f t="shared" si="519"/>
        <v>14.166666666666666</v>
      </c>
      <c r="CQ445" s="154">
        <f t="shared" si="484"/>
        <v>2</v>
      </c>
      <c r="CS445" s="170">
        <f t="shared" si="520"/>
        <v>8</v>
      </c>
      <c r="CT445" s="23">
        <f t="shared" si="521"/>
        <v>12</v>
      </c>
      <c r="CU445" s="171">
        <f t="shared" si="522"/>
        <v>1</v>
      </c>
      <c r="CV445" s="23">
        <f t="shared" si="523"/>
        <v>3</v>
      </c>
      <c r="CW445" s="172">
        <f t="shared" si="524"/>
        <v>8</v>
      </c>
      <c r="CX445" s="24">
        <f t="shared" si="525"/>
        <v>4</v>
      </c>
      <c r="CY445" s="267">
        <f t="shared" si="526"/>
        <v>15</v>
      </c>
      <c r="CZ445" s="268">
        <f t="shared" si="527"/>
        <v>7</v>
      </c>
      <c r="DA445" s="267">
        <f t="shared" si="528"/>
        <v>15</v>
      </c>
      <c r="DB445" s="268">
        <f t="shared" si="529"/>
        <v>15</v>
      </c>
      <c r="DC445" s="173">
        <f t="shared" si="530"/>
        <v>12</v>
      </c>
      <c r="DD445" s="26">
        <f t="shared" si="531"/>
        <v>3</v>
      </c>
      <c r="DE445" s="173">
        <f t="shared" si="532"/>
        <v>0</v>
      </c>
      <c r="DF445" s="26">
        <f t="shared" si="533"/>
        <v>5</v>
      </c>
      <c r="DG445" s="326">
        <f t="shared" si="534"/>
        <v>14</v>
      </c>
      <c r="DH445" s="327">
        <f t="shared" si="535"/>
        <v>1</v>
      </c>
      <c r="DI445" s="172">
        <f t="shared" si="536"/>
        <v>4</v>
      </c>
      <c r="DJ445" s="24">
        <f t="shared" si="537"/>
        <v>0</v>
      </c>
      <c r="DK445" s="172"/>
      <c r="DL445" s="19">
        <f t="shared" si="538"/>
        <v>140</v>
      </c>
      <c r="DM445" s="19">
        <f t="shared" si="539"/>
        <v>19</v>
      </c>
      <c r="DN445" s="174">
        <f t="shared" si="540"/>
        <v>132</v>
      </c>
      <c r="DO445" s="278">
        <f t="shared" si="541"/>
        <v>247</v>
      </c>
      <c r="DP445" s="278">
        <f t="shared" si="542"/>
        <v>255</v>
      </c>
      <c r="DQ445" s="20">
        <f t="shared" si="543"/>
        <v>195</v>
      </c>
      <c r="DR445" s="20">
        <f t="shared" si="544"/>
        <v>5</v>
      </c>
      <c r="DS445" s="337">
        <f t="shared" si="545"/>
        <v>225</v>
      </c>
      <c r="DT445" s="174">
        <f t="shared" si="546"/>
        <v>64</v>
      </c>
      <c r="DU445" s="172">
        <f t="shared" si="547"/>
        <v>225</v>
      </c>
    </row>
    <row r="446" spans="1:1026">
      <c r="A446" s="408" t="s">
        <v>1139</v>
      </c>
      <c r="B446" s="408" t="s">
        <v>1140</v>
      </c>
      <c r="C446" s="154">
        <f t="shared" si="503"/>
        <v>17</v>
      </c>
      <c r="D446" s="167">
        <f t="shared" si="504"/>
        <v>68</v>
      </c>
      <c r="E446" s="166" t="str">
        <f t="shared" si="505"/>
        <v>8C</v>
      </c>
      <c r="F446" s="367" t="str">
        <f t="shared" si="506"/>
        <v>13</v>
      </c>
      <c r="G446" s="367" t="str">
        <f t="shared" si="507"/>
        <v>88</v>
      </c>
      <c r="H446" s="367" t="str">
        <f t="shared" si="508"/>
        <v>F7</v>
      </c>
      <c r="I446" s="367" t="str">
        <f t="shared" si="509"/>
        <v>FF</v>
      </c>
      <c r="J446" s="367" t="str">
        <f t="shared" si="510"/>
        <v>D0</v>
      </c>
      <c r="K446" s="367" t="str">
        <f t="shared" si="511"/>
        <v>05</v>
      </c>
      <c r="L446" s="367" t="str">
        <f t="shared" si="512"/>
        <v>F2</v>
      </c>
      <c r="M446" s="367" t="str">
        <f t="shared" si="513"/>
        <v>4</v>
      </c>
      <c r="N446" s="367" t="str">
        <f t="shared" si="514"/>
        <v/>
      </c>
      <c r="O446" s="156" t="str">
        <f t="shared" si="515"/>
        <v/>
      </c>
      <c r="P446" s="157" t="str">
        <f t="shared" si="494"/>
        <v>1</v>
      </c>
      <c r="Q446" s="158" t="str">
        <f t="shared" si="494"/>
        <v>0</v>
      </c>
      <c r="R446" s="158" t="str">
        <f t="shared" si="494"/>
        <v>0</v>
      </c>
      <c r="S446" s="159" t="str">
        <f t="shared" si="494"/>
        <v>0</v>
      </c>
      <c r="T446" s="158" t="str">
        <f t="shared" si="494"/>
        <v>1</v>
      </c>
      <c r="U446" s="158" t="str">
        <f t="shared" si="494"/>
        <v>1</v>
      </c>
      <c r="V446" s="158" t="str">
        <f t="shared" si="494"/>
        <v>0</v>
      </c>
      <c r="W446" s="159" t="str">
        <f t="shared" si="494"/>
        <v>0</v>
      </c>
      <c r="X446" s="158" t="str">
        <f t="shared" si="495"/>
        <v>0</v>
      </c>
      <c r="Y446" s="158" t="str">
        <f t="shared" si="495"/>
        <v>0</v>
      </c>
      <c r="Z446" s="158" t="str">
        <f t="shared" si="495"/>
        <v>0</v>
      </c>
      <c r="AA446" s="159" t="str">
        <f t="shared" si="495"/>
        <v>1</v>
      </c>
      <c r="AB446" s="161" t="str">
        <f t="shared" si="495"/>
        <v>0</v>
      </c>
      <c r="AC446" s="161" t="str">
        <f t="shared" si="495"/>
        <v>0</v>
      </c>
      <c r="AD446" s="158" t="str">
        <f t="shared" si="495"/>
        <v>1</v>
      </c>
      <c r="AE446" s="159" t="str">
        <f t="shared" si="495"/>
        <v>1</v>
      </c>
      <c r="AF446" s="367" t="str">
        <f t="shared" si="496"/>
        <v>1</v>
      </c>
      <c r="AG446" s="162" t="str">
        <f t="shared" si="496"/>
        <v>0</v>
      </c>
      <c r="AH446" s="163" t="str">
        <f t="shared" si="496"/>
        <v>0</v>
      </c>
      <c r="AI446" s="165" t="str">
        <f t="shared" si="496"/>
        <v>0</v>
      </c>
      <c r="AJ446" s="164" t="str">
        <f t="shared" si="496"/>
        <v>1</v>
      </c>
      <c r="AK446" s="164" t="str">
        <f t="shared" si="496"/>
        <v>0</v>
      </c>
      <c r="AL446" s="289" t="str">
        <f t="shared" si="496"/>
        <v>0</v>
      </c>
      <c r="AM446" s="165" t="str">
        <f t="shared" si="496"/>
        <v>0</v>
      </c>
      <c r="AN446" s="230" t="str">
        <f t="shared" si="497"/>
        <v>1</v>
      </c>
      <c r="AO446" s="230" t="str">
        <f t="shared" si="497"/>
        <v>1</v>
      </c>
      <c r="AP446" s="230" t="str">
        <f t="shared" si="497"/>
        <v>1</v>
      </c>
      <c r="AQ446" s="231" t="str">
        <f t="shared" si="497"/>
        <v>1</v>
      </c>
      <c r="AR446" s="230" t="str">
        <f t="shared" si="497"/>
        <v>0</v>
      </c>
      <c r="AS446" s="230" t="str">
        <f t="shared" si="497"/>
        <v>1</v>
      </c>
      <c r="AT446" s="230" t="str">
        <f t="shared" si="497"/>
        <v>1</v>
      </c>
      <c r="AU446" s="231" t="str">
        <f t="shared" si="497"/>
        <v>1</v>
      </c>
      <c r="AV446" s="230" t="str">
        <f t="shared" si="498"/>
        <v>1</v>
      </c>
      <c r="AW446" s="232" t="str">
        <f t="shared" si="498"/>
        <v>1</v>
      </c>
      <c r="AX446" s="232" t="str">
        <f t="shared" si="498"/>
        <v>1</v>
      </c>
      <c r="AY446" s="233" t="str">
        <f t="shared" si="498"/>
        <v>1</v>
      </c>
      <c r="AZ446" s="232" t="str">
        <f t="shared" si="498"/>
        <v>1</v>
      </c>
      <c r="BA446" s="232" t="str">
        <f t="shared" si="498"/>
        <v>1</v>
      </c>
      <c r="BB446" s="232" t="str">
        <f t="shared" si="498"/>
        <v>1</v>
      </c>
      <c r="BC446" s="233" t="str">
        <f t="shared" si="498"/>
        <v>1</v>
      </c>
      <c r="BD446" s="168" t="str">
        <f t="shared" si="499"/>
        <v>1</v>
      </c>
      <c r="BE446" s="168" t="str">
        <f t="shared" si="499"/>
        <v>1</v>
      </c>
      <c r="BF446" s="168" t="str">
        <f t="shared" si="499"/>
        <v>0</v>
      </c>
      <c r="BG446" s="169" t="str">
        <f t="shared" si="499"/>
        <v>1</v>
      </c>
      <c r="BH446" s="168" t="str">
        <f t="shared" si="499"/>
        <v>0</v>
      </c>
      <c r="BI446" s="168" t="str">
        <f t="shared" si="499"/>
        <v>0</v>
      </c>
      <c r="BJ446" s="168" t="str">
        <f t="shared" si="499"/>
        <v>0</v>
      </c>
      <c r="BK446" s="169" t="str">
        <f t="shared" si="499"/>
        <v>0</v>
      </c>
      <c r="BL446" s="168" t="str">
        <f t="shared" si="500"/>
        <v>0</v>
      </c>
      <c r="BM446" s="168" t="str">
        <f t="shared" si="500"/>
        <v>0</v>
      </c>
      <c r="BN446" s="168" t="str">
        <f t="shared" si="500"/>
        <v>0</v>
      </c>
      <c r="BO446" s="169" t="str">
        <f t="shared" si="500"/>
        <v>0</v>
      </c>
      <c r="BP446" s="168" t="str">
        <f t="shared" si="500"/>
        <v>0</v>
      </c>
      <c r="BQ446" s="168" t="str">
        <f t="shared" si="500"/>
        <v>1</v>
      </c>
      <c r="BR446" s="168" t="str">
        <f t="shared" si="500"/>
        <v>0</v>
      </c>
      <c r="BS446" s="169" t="str">
        <f t="shared" si="500"/>
        <v>1</v>
      </c>
      <c r="BT446" s="302" t="str">
        <f t="shared" si="501"/>
        <v>1</v>
      </c>
      <c r="BU446" s="302" t="str">
        <f t="shared" si="501"/>
        <v>1</v>
      </c>
      <c r="BV446" s="302" t="str">
        <f t="shared" si="501"/>
        <v>1</v>
      </c>
      <c r="BW446" s="303" t="str">
        <f t="shared" si="501"/>
        <v>1</v>
      </c>
      <c r="BX446" s="302" t="str">
        <f t="shared" si="501"/>
        <v>0</v>
      </c>
      <c r="BY446" s="302" t="str">
        <f t="shared" si="501"/>
        <v>0</v>
      </c>
      <c r="BZ446" s="302" t="str">
        <f t="shared" si="501"/>
        <v>1</v>
      </c>
      <c r="CA446" s="303" t="str">
        <f t="shared" si="501"/>
        <v>0</v>
      </c>
      <c r="CB446" s="164" t="str">
        <f t="shared" si="502"/>
        <v>0</v>
      </c>
      <c r="CC446" s="289" t="str">
        <f t="shared" si="502"/>
        <v>1</v>
      </c>
      <c r="CD446" s="340" t="str">
        <f t="shared" si="502"/>
        <v>0</v>
      </c>
      <c r="CE446" s="341" t="str">
        <f t="shared" si="502"/>
        <v>0</v>
      </c>
      <c r="CF446" s="340" t="str">
        <f t="shared" si="502"/>
        <v>0</v>
      </c>
      <c r="CG446" s="340" t="str">
        <f t="shared" si="502"/>
        <v>0</v>
      </c>
      <c r="CH446" s="340" t="str">
        <f t="shared" si="502"/>
        <v>0</v>
      </c>
      <c r="CI446" s="341" t="str">
        <f t="shared" si="502"/>
        <v>0</v>
      </c>
      <c r="CL446" s="32" t="str">
        <f t="shared" si="483"/>
        <v>8C13</v>
      </c>
      <c r="CM446" s="285">
        <f t="shared" si="516"/>
        <v>65527</v>
      </c>
      <c r="CN446" s="285">
        <f t="shared" si="517"/>
        <v>1</v>
      </c>
      <c r="CO446" s="142">
        <f t="shared" si="518"/>
        <v>58.8</v>
      </c>
      <c r="CP446" s="142">
        <f t="shared" si="519"/>
        <v>14.888888888888889</v>
      </c>
      <c r="CQ446" s="154">
        <f t="shared" si="484"/>
        <v>4</v>
      </c>
      <c r="CS446" s="170">
        <f t="shared" si="520"/>
        <v>8</v>
      </c>
      <c r="CT446" s="23">
        <f t="shared" si="521"/>
        <v>12</v>
      </c>
      <c r="CU446" s="171">
        <f t="shared" si="522"/>
        <v>1</v>
      </c>
      <c r="CV446" s="23">
        <f t="shared" si="523"/>
        <v>3</v>
      </c>
      <c r="CW446" s="172">
        <f t="shared" si="524"/>
        <v>8</v>
      </c>
      <c r="CX446" s="24">
        <f t="shared" si="525"/>
        <v>8</v>
      </c>
      <c r="CY446" s="267">
        <f t="shared" si="526"/>
        <v>15</v>
      </c>
      <c r="CZ446" s="268">
        <f t="shared" si="527"/>
        <v>7</v>
      </c>
      <c r="DA446" s="267">
        <f t="shared" si="528"/>
        <v>15</v>
      </c>
      <c r="DB446" s="268">
        <f t="shared" si="529"/>
        <v>15</v>
      </c>
      <c r="DC446" s="173">
        <f t="shared" si="530"/>
        <v>13</v>
      </c>
      <c r="DD446" s="26">
        <f t="shared" si="531"/>
        <v>0</v>
      </c>
      <c r="DE446" s="173">
        <f t="shared" si="532"/>
        <v>0</v>
      </c>
      <c r="DF446" s="26">
        <f t="shared" si="533"/>
        <v>5</v>
      </c>
      <c r="DG446" s="326">
        <f t="shared" si="534"/>
        <v>15</v>
      </c>
      <c r="DH446" s="327">
        <f t="shared" si="535"/>
        <v>2</v>
      </c>
      <c r="DI446" s="172">
        <f t="shared" si="536"/>
        <v>4</v>
      </c>
      <c r="DJ446" s="24">
        <f t="shared" si="537"/>
        <v>0</v>
      </c>
      <c r="DK446" s="172"/>
      <c r="DL446" s="19">
        <f t="shared" si="538"/>
        <v>140</v>
      </c>
      <c r="DM446" s="19">
        <f t="shared" si="539"/>
        <v>19</v>
      </c>
      <c r="DN446" s="174">
        <f t="shared" si="540"/>
        <v>136</v>
      </c>
      <c r="DO446" s="278">
        <f t="shared" si="541"/>
        <v>247</v>
      </c>
      <c r="DP446" s="278">
        <f t="shared" si="542"/>
        <v>255</v>
      </c>
      <c r="DQ446" s="20">
        <f t="shared" si="543"/>
        <v>208</v>
      </c>
      <c r="DR446" s="20">
        <f t="shared" si="544"/>
        <v>5</v>
      </c>
      <c r="DS446" s="337">
        <f t="shared" si="545"/>
        <v>242</v>
      </c>
      <c r="DT446" s="174">
        <f t="shared" si="546"/>
        <v>64</v>
      </c>
      <c r="DU446" s="172">
        <f t="shared" si="547"/>
        <v>242</v>
      </c>
    </row>
    <row r="447" spans="1:1026">
      <c r="A447" s="408" t="s">
        <v>1141</v>
      </c>
      <c r="B447" s="408" t="s">
        <v>1142</v>
      </c>
      <c r="C447" s="154">
        <f t="shared" si="503"/>
        <v>17</v>
      </c>
      <c r="D447" s="167">
        <f t="shared" si="504"/>
        <v>68</v>
      </c>
      <c r="E447" s="166" t="str">
        <f t="shared" si="505"/>
        <v>8C</v>
      </c>
      <c r="F447" s="367" t="str">
        <f t="shared" si="506"/>
        <v>13</v>
      </c>
      <c r="G447" s="367" t="str">
        <f t="shared" si="507"/>
        <v>8A</v>
      </c>
      <c r="H447" s="367" t="str">
        <f t="shared" si="508"/>
        <v>F7</v>
      </c>
      <c r="I447" s="367" t="str">
        <f t="shared" si="509"/>
        <v>FF</v>
      </c>
      <c r="J447" s="367" t="str">
        <f t="shared" si="510"/>
        <v>D2</v>
      </c>
      <c r="K447" s="367" t="str">
        <f t="shared" si="511"/>
        <v>05</v>
      </c>
      <c r="L447" s="367" t="str">
        <f t="shared" si="512"/>
        <v>F6</v>
      </c>
      <c r="M447" s="367" t="str">
        <f t="shared" si="513"/>
        <v>4</v>
      </c>
      <c r="N447" s="367" t="str">
        <f t="shared" si="514"/>
        <v/>
      </c>
      <c r="O447" s="156" t="str">
        <f t="shared" si="515"/>
        <v/>
      </c>
      <c r="P447" s="157" t="str">
        <f t="shared" si="494"/>
        <v>1</v>
      </c>
      <c r="Q447" s="158" t="str">
        <f t="shared" si="494"/>
        <v>0</v>
      </c>
      <c r="R447" s="158" t="str">
        <f t="shared" si="494"/>
        <v>0</v>
      </c>
      <c r="S447" s="159" t="str">
        <f t="shared" si="494"/>
        <v>0</v>
      </c>
      <c r="T447" s="158" t="str">
        <f t="shared" si="494"/>
        <v>1</v>
      </c>
      <c r="U447" s="158" t="str">
        <f t="shared" si="494"/>
        <v>1</v>
      </c>
      <c r="V447" s="158" t="str">
        <f t="shared" si="494"/>
        <v>0</v>
      </c>
      <c r="W447" s="159" t="str">
        <f t="shared" si="494"/>
        <v>0</v>
      </c>
      <c r="X447" s="158" t="str">
        <f t="shared" si="495"/>
        <v>0</v>
      </c>
      <c r="Y447" s="158" t="str">
        <f t="shared" si="495"/>
        <v>0</v>
      </c>
      <c r="Z447" s="158" t="str">
        <f t="shared" si="495"/>
        <v>0</v>
      </c>
      <c r="AA447" s="159" t="str">
        <f t="shared" si="495"/>
        <v>1</v>
      </c>
      <c r="AB447" s="161" t="str">
        <f t="shared" si="495"/>
        <v>0</v>
      </c>
      <c r="AC447" s="161" t="str">
        <f t="shared" si="495"/>
        <v>0</v>
      </c>
      <c r="AD447" s="158" t="str">
        <f t="shared" si="495"/>
        <v>1</v>
      </c>
      <c r="AE447" s="159" t="str">
        <f t="shared" si="495"/>
        <v>1</v>
      </c>
      <c r="AF447" s="367" t="str">
        <f t="shared" si="496"/>
        <v>1</v>
      </c>
      <c r="AG447" s="162" t="str">
        <f t="shared" si="496"/>
        <v>0</v>
      </c>
      <c r="AH447" s="163" t="str">
        <f t="shared" si="496"/>
        <v>0</v>
      </c>
      <c r="AI447" s="165" t="str">
        <f t="shared" si="496"/>
        <v>0</v>
      </c>
      <c r="AJ447" s="164" t="str">
        <f t="shared" si="496"/>
        <v>1</v>
      </c>
      <c r="AK447" s="164" t="str">
        <f t="shared" si="496"/>
        <v>0</v>
      </c>
      <c r="AL447" s="289" t="str">
        <f t="shared" si="496"/>
        <v>1</v>
      </c>
      <c r="AM447" s="165" t="str">
        <f t="shared" si="496"/>
        <v>0</v>
      </c>
      <c r="AN447" s="230" t="str">
        <f t="shared" si="497"/>
        <v>1</v>
      </c>
      <c r="AO447" s="230" t="str">
        <f t="shared" si="497"/>
        <v>1</v>
      </c>
      <c r="AP447" s="230" t="str">
        <f t="shared" si="497"/>
        <v>1</v>
      </c>
      <c r="AQ447" s="231" t="str">
        <f t="shared" si="497"/>
        <v>1</v>
      </c>
      <c r="AR447" s="230" t="str">
        <f t="shared" si="497"/>
        <v>0</v>
      </c>
      <c r="AS447" s="230" t="str">
        <f t="shared" si="497"/>
        <v>1</v>
      </c>
      <c r="AT447" s="230" t="str">
        <f t="shared" si="497"/>
        <v>1</v>
      </c>
      <c r="AU447" s="231" t="str">
        <f t="shared" si="497"/>
        <v>1</v>
      </c>
      <c r="AV447" s="230" t="str">
        <f t="shared" si="498"/>
        <v>1</v>
      </c>
      <c r="AW447" s="232" t="str">
        <f t="shared" si="498"/>
        <v>1</v>
      </c>
      <c r="AX447" s="232" t="str">
        <f t="shared" si="498"/>
        <v>1</v>
      </c>
      <c r="AY447" s="233" t="str">
        <f t="shared" si="498"/>
        <v>1</v>
      </c>
      <c r="AZ447" s="232" t="str">
        <f t="shared" si="498"/>
        <v>1</v>
      </c>
      <c r="BA447" s="232" t="str">
        <f t="shared" si="498"/>
        <v>1</v>
      </c>
      <c r="BB447" s="232" t="str">
        <f t="shared" si="498"/>
        <v>1</v>
      </c>
      <c r="BC447" s="233" t="str">
        <f t="shared" si="498"/>
        <v>1</v>
      </c>
      <c r="BD447" s="168" t="str">
        <f t="shared" si="499"/>
        <v>1</v>
      </c>
      <c r="BE447" s="168" t="str">
        <f t="shared" si="499"/>
        <v>1</v>
      </c>
      <c r="BF447" s="168" t="str">
        <f t="shared" si="499"/>
        <v>0</v>
      </c>
      <c r="BG447" s="169" t="str">
        <f t="shared" si="499"/>
        <v>1</v>
      </c>
      <c r="BH447" s="168" t="str">
        <f t="shared" si="499"/>
        <v>0</v>
      </c>
      <c r="BI447" s="168" t="str">
        <f t="shared" si="499"/>
        <v>0</v>
      </c>
      <c r="BJ447" s="168" t="str">
        <f t="shared" si="499"/>
        <v>1</v>
      </c>
      <c r="BK447" s="169" t="str">
        <f t="shared" si="499"/>
        <v>0</v>
      </c>
      <c r="BL447" s="168" t="str">
        <f t="shared" si="500"/>
        <v>0</v>
      </c>
      <c r="BM447" s="168" t="str">
        <f t="shared" si="500"/>
        <v>0</v>
      </c>
      <c r="BN447" s="168" t="str">
        <f t="shared" si="500"/>
        <v>0</v>
      </c>
      <c r="BO447" s="169" t="str">
        <f t="shared" si="500"/>
        <v>0</v>
      </c>
      <c r="BP447" s="168" t="str">
        <f t="shared" si="500"/>
        <v>0</v>
      </c>
      <c r="BQ447" s="168" t="str">
        <f t="shared" si="500"/>
        <v>1</v>
      </c>
      <c r="BR447" s="168" t="str">
        <f t="shared" si="500"/>
        <v>0</v>
      </c>
      <c r="BS447" s="169" t="str">
        <f t="shared" si="500"/>
        <v>1</v>
      </c>
      <c r="BT447" s="302" t="str">
        <f t="shared" si="501"/>
        <v>1</v>
      </c>
      <c r="BU447" s="302" t="str">
        <f t="shared" si="501"/>
        <v>1</v>
      </c>
      <c r="BV447" s="302" t="str">
        <f t="shared" si="501"/>
        <v>1</v>
      </c>
      <c r="BW447" s="303" t="str">
        <f t="shared" si="501"/>
        <v>1</v>
      </c>
      <c r="BX447" s="302" t="str">
        <f t="shared" si="501"/>
        <v>0</v>
      </c>
      <c r="BY447" s="302" t="str">
        <f t="shared" si="501"/>
        <v>1</v>
      </c>
      <c r="BZ447" s="302" t="str">
        <f t="shared" si="501"/>
        <v>1</v>
      </c>
      <c r="CA447" s="303" t="str">
        <f t="shared" si="501"/>
        <v>0</v>
      </c>
      <c r="CB447" s="164" t="str">
        <f t="shared" si="502"/>
        <v>0</v>
      </c>
      <c r="CC447" s="289" t="str">
        <f t="shared" si="502"/>
        <v>1</v>
      </c>
      <c r="CD447" s="340" t="str">
        <f t="shared" si="502"/>
        <v>0</v>
      </c>
      <c r="CE447" s="341" t="str">
        <f t="shared" si="502"/>
        <v>0</v>
      </c>
      <c r="CF447" s="340" t="str">
        <f t="shared" si="502"/>
        <v>0</v>
      </c>
      <c r="CG447" s="340" t="str">
        <f t="shared" si="502"/>
        <v>0</v>
      </c>
      <c r="CH447" s="340" t="str">
        <f t="shared" si="502"/>
        <v>0</v>
      </c>
      <c r="CI447" s="341" t="str">
        <f t="shared" si="502"/>
        <v>0</v>
      </c>
      <c r="CL447" s="32" t="str">
        <f t="shared" si="483"/>
        <v>8C13</v>
      </c>
      <c r="CM447" s="285">
        <f t="shared" si="516"/>
        <v>65527</v>
      </c>
      <c r="CN447" s="285">
        <f t="shared" si="517"/>
        <v>1</v>
      </c>
      <c r="CO447" s="142">
        <f t="shared" si="518"/>
        <v>59</v>
      </c>
      <c r="CP447" s="142">
        <f t="shared" si="519"/>
        <v>15</v>
      </c>
      <c r="CQ447" s="154">
        <f t="shared" si="484"/>
        <v>5</v>
      </c>
      <c r="CS447" s="170">
        <f t="shared" si="520"/>
        <v>8</v>
      </c>
      <c r="CT447" s="23">
        <f t="shared" si="521"/>
        <v>12</v>
      </c>
      <c r="CU447" s="171">
        <f t="shared" si="522"/>
        <v>1</v>
      </c>
      <c r="CV447" s="23">
        <f t="shared" si="523"/>
        <v>3</v>
      </c>
      <c r="CW447" s="172">
        <f t="shared" si="524"/>
        <v>8</v>
      </c>
      <c r="CX447" s="24">
        <f t="shared" si="525"/>
        <v>10</v>
      </c>
      <c r="CY447" s="267">
        <f t="shared" si="526"/>
        <v>15</v>
      </c>
      <c r="CZ447" s="268">
        <f t="shared" si="527"/>
        <v>7</v>
      </c>
      <c r="DA447" s="267">
        <f t="shared" si="528"/>
        <v>15</v>
      </c>
      <c r="DB447" s="268">
        <f t="shared" si="529"/>
        <v>15</v>
      </c>
      <c r="DC447" s="173">
        <f t="shared" si="530"/>
        <v>13</v>
      </c>
      <c r="DD447" s="26">
        <f t="shared" si="531"/>
        <v>2</v>
      </c>
      <c r="DE447" s="173">
        <f t="shared" si="532"/>
        <v>0</v>
      </c>
      <c r="DF447" s="26">
        <f t="shared" si="533"/>
        <v>5</v>
      </c>
      <c r="DG447" s="326">
        <f t="shared" si="534"/>
        <v>15</v>
      </c>
      <c r="DH447" s="327">
        <f t="shared" si="535"/>
        <v>6</v>
      </c>
      <c r="DI447" s="172">
        <f t="shared" si="536"/>
        <v>4</v>
      </c>
      <c r="DJ447" s="24">
        <f t="shared" si="537"/>
        <v>0</v>
      </c>
      <c r="DK447" s="172"/>
      <c r="DL447" s="19">
        <f t="shared" si="538"/>
        <v>140</v>
      </c>
      <c r="DM447" s="19">
        <f t="shared" si="539"/>
        <v>19</v>
      </c>
      <c r="DN447" s="174">
        <f t="shared" si="540"/>
        <v>138</v>
      </c>
      <c r="DO447" s="278">
        <f t="shared" si="541"/>
        <v>247</v>
      </c>
      <c r="DP447" s="278">
        <f t="shared" si="542"/>
        <v>255</v>
      </c>
      <c r="DQ447" s="20">
        <f t="shared" si="543"/>
        <v>210</v>
      </c>
      <c r="DR447" s="20">
        <f t="shared" si="544"/>
        <v>5</v>
      </c>
      <c r="DS447" s="337">
        <f t="shared" si="545"/>
        <v>246</v>
      </c>
      <c r="DT447" s="174">
        <f t="shared" si="546"/>
        <v>64</v>
      </c>
      <c r="DU447" s="172">
        <f t="shared" si="547"/>
        <v>246</v>
      </c>
    </row>
    <row r="448" spans="1:1026">
      <c r="A448" s="408" t="s">
        <v>1143</v>
      </c>
      <c r="B448" s="408" t="s">
        <v>1144</v>
      </c>
      <c r="C448" s="154">
        <f t="shared" si="503"/>
        <v>17</v>
      </c>
      <c r="D448" s="167">
        <f t="shared" si="504"/>
        <v>68</v>
      </c>
      <c r="E448" s="166" t="str">
        <f t="shared" si="505"/>
        <v>8C</v>
      </c>
      <c r="F448" s="367" t="str">
        <f t="shared" si="506"/>
        <v>13</v>
      </c>
      <c r="G448" s="367" t="str">
        <f t="shared" si="507"/>
        <v>8C</v>
      </c>
      <c r="H448" s="367" t="str">
        <f t="shared" si="508"/>
        <v>F7</v>
      </c>
      <c r="I448" s="367" t="str">
        <f t="shared" si="509"/>
        <v>FF</v>
      </c>
      <c r="J448" s="367" t="str">
        <f t="shared" si="510"/>
        <v>D2</v>
      </c>
      <c r="K448" s="367" t="str">
        <f t="shared" si="511"/>
        <v>05</v>
      </c>
      <c r="L448" s="367" t="str">
        <f t="shared" si="512"/>
        <v>F8</v>
      </c>
      <c r="M448" s="367" t="str">
        <f t="shared" si="513"/>
        <v>4</v>
      </c>
      <c r="N448" s="367" t="str">
        <f t="shared" si="514"/>
        <v/>
      </c>
      <c r="O448" s="156" t="str">
        <f t="shared" si="515"/>
        <v/>
      </c>
      <c r="P448" s="157" t="str">
        <f t="shared" si="494"/>
        <v>1</v>
      </c>
      <c r="Q448" s="158" t="str">
        <f t="shared" si="494"/>
        <v>0</v>
      </c>
      <c r="R448" s="158" t="str">
        <f t="shared" si="494"/>
        <v>0</v>
      </c>
      <c r="S448" s="159" t="str">
        <f t="shared" si="494"/>
        <v>0</v>
      </c>
      <c r="T448" s="158" t="str">
        <f t="shared" si="494"/>
        <v>1</v>
      </c>
      <c r="U448" s="158" t="str">
        <f t="shared" si="494"/>
        <v>1</v>
      </c>
      <c r="V448" s="158" t="str">
        <f t="shared" si="494"/>
        <v>0</v>
      </c>
      <c r="W448" s="159" t="str">
        <f t="shared" si="494"/>
        <v>0</v>
      </c>
      <c r="X448" s="158" t="str">
        <f t="shared" si="495"/>
        <v>0</v>
      </c>
      <c r="Y448" s="158" t="str">
        <f t="shared" si="495"/>
        <v>0</v>
      </c>
      <c r="Z448" s="158" t="str">
        <f t="shared" si="495"/>
        <v>0</v>
      </c>
      <c r="AA448" s="159" t="str">
        <f t="shared" si="495"/>
        <v>1</v>
      </c>
      <c r="AB448" s="161" t="str">
        <f t="shared" si="495"/>
        <v>0</v>
      </c>
      <c r="AC448" s="161" t="str">
        <f t="shared" si="495"/>
        <v>0</v>
      </c>
      <c r="AD448" s="158" t="str">
        <f t="shared" si="495"/>
        <v>1</v>
      </c>
      <c r="AE448" s="159" t="str">
        <f t="shared" si="495"/>
        <v>1</v>
      </c>
      <c r="AF448" s="367" t="str">
        <f t="shared" si="496"/>
        <v>1</v>
      </c>
      <c r="AG448" s="162" t="str">
        <f t="shared" si="496"/>
        <v>0</v>
      </c>
      <c r="AH448" s="163" t="str">
        <f t="shared" si="496"/>
        <v>0</v>
      </c>
      <c r="AI448" s="165" t="str">
        <f t="shared" si="496"/>
        <v>0</v>
      </c>
      <c r="AJ448" s="164" t="str">
        <f t="shared" si="496"/>
        <v>1</v>
      </c>
      <c r="AK448" s="164" t="str">
        <f t="shared" si="496"/>
        <v>1</v>
      </c>
      <c r="AL448" s="289" t="str">
        <f t="shared" si="496"/>
        <v>0</v>
      </c>
      <c r="AM448" s="165" t="str">
        <f t="shared" si="496"/>
        <v>0</v>
      </c>
      <c r="AN448" s="230" t="str">
        <f t="shared" si="497"/>
        <v>1</v>
      </c>
      <c r="AO448" s="230" t="str">
        <f t="shared" si="497"/>
        <v>1</v>
      </c>
      <c r="AP448" s="230" t="str">
        <f t="shared" si="497"/>
        <v>1</v>
      </c>
      <c r="AQ448" s="231" t="str">
        <f t="shared" si="497"/>
        <v>1</v>
      </c>
      <c r="AR448" s="230" t="str">
        <f t="shared" si="497"/>
        <v>0</v>
      </c>
      <c r="AS448" s="230" t="str">
        <f t="shared" si="497"/>
        <v>1</v>
      </c>
      <c r="AT448" s="230" t="str">
        <f t="shared" si="497"/>
        <v>1</v>
      </c>
      <c r="AU448" s="231" t="str">
        <f t="shared" si="497"/>
        <v>1</v>
      </c>
      <c r="AV448" s="230" t="str">
        <f t="shared" si="498"/>
        <v>1</v>
      </c>
      <c r="AW448" s="232" t="str">
        <f t="shared" si="498"/>
        <v>1</v>
      </c>
      <c r="AX448" s="232" t="str">
        <f t="shared" si="498"/>
        <v>1</v>
      </c>
      <c r="AY448" s="233" t="str">
        <f t="shared" si="498"/>
        <v>1</v>
      </c>
      <c r="AZ448" s="232" t="str">
        <f t="shared" si="498"/>
        <v>1</v>
      </c>
      <c r="BA448" s="232" t="str">
        <f t="shared" si="498"/>
        <v>1</v>
      </c>
      <c r="BB448" s="232" t="str">
        <f t="shared" si="498"/>
        <v>1</v>
      </c>
      <c r="BC448" s="233" t="str">
        <f t="shared" si="498"/>
        <v>1</v>
      </c>
      <c r="BD448" s="168" t="str">
        <f t="shared" si="499"/>
        <v>1</v>
      </c>
      <c r="BE448" s="168" t="str">
        <f t="shared" si="499"/>
        <v>1</v>
      </c>
      <c r="BF448" s="168" t="str">
        <f t="shared" si="499"/>
        <v>0</v>
      </c>
      <c r="BG448" s="169" t="str">
        <f t="shared" si="499"/>
        <v>1</v>
      </c>
      <c r="BH448" s="168" t="str">
        <f t="shared" si="499"/>
        <v>0</v>
      </c>
      <c r="BI448" s="168" t="str">
        <f t="shared" si="499"/>
        <v>0</v>
      </c>
      <c r="BJ448" s="168" t="str">
        <f t="shared" si="499"/>
        <v>1</v>
      </c>
      <c r="BK448" s="169" t="str">
        <f t="shared" si="499"/>
        <v>0</v>
      </c>
      <c r="BL448" s="168" t="str">
        <f t="shared" si="500"/>
        <v>0</v>
      </c>
      <c r="BM448" s="168" t="str">
        <f t="shared" si="500"/>
        <v>0</v>
      </c>
      <c r="BN448" s="168" t="str">
        <f t="shared" si="500"/>
        <v>0</v>
      </c>
      <c r="BO448" s="169" t="str">
        <f t="shared" si="500"/>
        <v>0</v>
      </c>
      <c r="BP448" s="168" t="str">
        <f t="shared" si="500"/>
        <v>0</v>
      </c>
      <c r="BQ448" s="168" t="str">
        <f t="shared" si="500"/>
        <v>1</v>
      </c>
      <c r="BR448" s="168" t="str">
        <f t="shared" si="500"/>
        <v>0</v>
      </c>
      <c r="BS448" s="169" t="str">
        <f t="shared" si="500"/>
        <v>1</v>
      </c>
      <c r="BT448" s="302" t="str">
        <f t="shared" si="501"/>
        <v>1</v>
      </c>
      <c r="BU448" s="302" t="str">
        <f t="shared" si="501"/>
        <v>1</v>
      </c>
      <c r="BV448" s="302" t="str">
        <f t="shared" si="501"/>
        <v>1</v>
      </c>
      <c r="BW448" s="303" t="str">
        <f t="shared" si="501"/>
        <v>1</v>
      </c>
      <c r="BX448" s="302" t="str">
        <f t="shared" si="501"/>
        <v>1</v>
      </c>
      <c r="BY448" s="302" t="str">
        <f t="shared" si="501"/>
        <v>0</v>
      </c>
      <c r="BZ448" s="302" t="str">
        <f t="shared" si="501"/>
        <v>0</v>
      </c>
      <c r="CA448" s="303" t="str">
        <f t="shared" si="501"/>
        <v>0</v>
      </c>
      <c r="CB448" s="164" t="str">
        <f t="shared" si="502"/>
        <v>0</v>
      </c>
      <c r="CC448" s="289" t="str">
        <f t="shared" si="502"/>
        <v>1</v>
      </c>
      <c r="CD448" s="340" t="str">
        <f t="shared" si="502"/>
        <v>0</v>
      </c>
      <c r="CE448" s="341" t="str">
        <f t="shared" si="502"/>
        <v>0</v>
      </c>
      <c r="CF448" s="340" t="str">
        <f t="shared" si="502"/>
        <v>0</v>
      </c>
      <c r="CG448" s="340" t="str">
        <f t="shared" si="502"/>
        <v>0</v>
      </c>
      <c r="CH448" s="340" t="str">
        <f t="shared" si="502"/>
        <v>0</v>
      </c>
      <c r="CI448" s="341" t="str">
        <f t="shared" si="502"/>
        <v>0</v>
      </c>
      <c r="CL448" s="32" t="str">
        <f t="shared" si="483"/>
        <v>8C13</v>
      </c>
      <c r="CM448" s="285">
        <f t="shared" si="516"/>
        <v>65527</v>
      </c>
      <c r="CN448" s="285">
        <f t="shared" si="517"/>
        <v>1</v>
      </c>
      <c r="CO448" s="142">
        <f t="shared" si="518"/>
        <v>59</v>
      </c>
      <c r="CP448" s="142">
        <f t="shared" si="519"/>
        <v>15</v>
      </c>
      <c r="CQ448" s="154">
        <f t="shared" si="484"/>
        <v>6</v>
      </c>
      <c r="CS448" s="170">
        <f t="shared" si="520"/>
        <v>8</v>
      </c>
      <c r="CT448" s="23">
        <f t="shared" si="521"/>
        <v>12</v>
      </c>
      <c r="CU448" s="171">
        <f t="shared" si="522"/>
        <v>1</v>
      </c>
      <c r="CV448" s="23">
        <f t="shared" si="523"/>
        <v>3</v>
      </c>
      <c r="CW448" s="172">
        <f t="shared" si="524"/>
        <v>8</v>
      </c>
      <c r="CX448" s="24">
        <f t="shared" si="525"/>
        <v>12</v>
      </c>
      <c r="CY448" s="267">
        <f t="shared" si="526"/>
        <v>15</v>
      </c>
      <c r="CZ448" s="268">
        <f t="shared" si="527"/>
        <v>7</v>
      </c>
      <c r="DA448" s="267">
        <f t="shared" si="528"/>
        <v>15</v>
      </c>
      <c r="DB448" s="268">
        <f t="shared" si="529"/>
        <v>15</v>
      </c>
      <c r="DC448" s="173">
        <f t="shared" si="530"/>
        <v>13</v>
      </c>
      <c r="DD448" s="26">
        <f t="shared" si="531"/>
        <v>2</v>
      </c>
      <c r="DE448" s="173">
        <f t="shared" si="532"/>
        <v>0</v>
      </c>
      <c r="DF448" s="26">
        <f t="shared" si="533"/>
        <v>5</v>
      </c>
      <c r="DG448" s="326">
        <f t="shared" si="534"/>
        <v>15</v>
      </c>
      <c r="DH448" s="327">
        <f t="shared" si="535"/>
        <v>8</v>
      </c>
      <c r="DI448" s="172">
        <f t="shared" si="536"/>
        <v>4</v>
      </c>
      <c r="DJ448" s="24">
        <f t="shared" si="537"/>
        <v>0</v>
      </c>
      <c r="DK448" s="172"/>
      <c r="DL448" s="19">
        <f t="shared" si="538"/>
        <v>140</v>
      </c>
      <c r="DM448" s="19">
        <f t="shared" si="539"/>
        <v>19</v>
      </c>
      <c r="DN448" s="174">
        <f t="shared" si="540"/>
        <v>140</v>
      </c>
      <c r="DO448" s="278">
        <f t="shared" si="541"/>
        <v>247</v>
      </c>
      <c r="DP448" s="278">
        <f t="shared" si="542"/>
        <v>255</v>
      </c>
      <c r="DQ448" s="20">
        <f t="shared" si="543"/>
        <v>210</v>
      </c>
      <c r="DR448" s="20">
        <f t="shared" si="544"/>
        <v>5</v>
      </c>
      <c r="DS448" s="337">
        <f t="shared" si="545"/>
        <v>248</v>
      </c>
      <c r="DT448" s="174">
        <f t="shared" si="546"/>
        <v>64</v>
      </c>
      <c r="DU448" s="172">
        <f t="shared" si="547"/>
        <v>248</v>
      </c>
    </row>
    <row r="449" spans="1:1026">
      <c r="A449" s="408" t="s">
        <v>1145</v>
      </c>
      <c r="B449" s="408" t="s">
        <v>1146</v>
      </c>
      <c r="C449" s="154">
        <f t="shared" si="503"/>
        <v>17</v>
      </c>
      <c r="D449" s="167">
        <f t="shared" si="504"/>
        <v>68</v>
      </c>
      <c r="E449" s="166" t="str">
        <f t="shared" si="505"/>
        <v>8C</v>
      </c>
      <c r="F449" s="367" t="str">
        <f t="shared" si="506"/>
        <v>13</v>
      </c>
      <c r="G449" s="367" t="str">
        <f t="shared" si="507"/>
        <v>8E</v>
      </c>
      <c r="H449" s="367" t="str">
        <f t="shared" si="508"/>
        <v>F7</v>
      </c>
      <c r="I449" s="367" t="str">
        <f t="shared" si="509"/>
        <v>FF</v>
      </c>
      <c r="J449" s="367" t="str">
        <f t="shared" si="510"/>
        <v>D2</v>
      </c>
      <c r="K449" s="367" t="str">
        <f t="shared" si="511"/>
        <v>05</v>
      </c>
      <c r="L449" s="367" t="str">
        <f t="shared" si="512"/>
        <v>FA</v>
      </c>
      <c r="M449" s="367" t="str">
        <f t="shared" si="513"/>
        <v>4</v>
      </c>
      <c r="N449" s="367" t="str">
        <f t="shared" si="514"/>
        <v/>
      </c>
      <c r="O449" s="156" t="str">
        <f t="shared" si="515"/>
        <v/>
      </c>
      <c r="P449" s="157" t="str">
        <f t="shared" si="494"/>
        <v>1</v>
      </c>
      <c r="Q449" s="158" t="str">
        <f t="shared" si="494"/>
        <v>0</v>
      </c>
      <c r="R449" s="158" t="str">
        <f t="shared" si="494"/>
        <v>0</v>
      </c>
      <c r="S449" s="159" t="str">
        <f t="shared" si="494"/>
        <v>0</v>
      </c>
      <c r="T449" s="158" t="str">
        <f t="shared" si="494"/>
        <v>1</v>
      </c>
      <c r="U449" s="158" t="str">
        <f t="shared" si="494"/>
        <v>1</v>
      </c>
      <c r="V449" s="158" t="str">
        <f t="shared" si="494"/>
        <v>0</v>
      </c>
      <c r="W449" s="159" t="str">
        <f t="shared" si="494"/>
        <v>0</v>
      </c>
      <c r="X449" s="158" t="str">
        <f t="shared" si="495"/>
        <v>0</v>
      </c>
      <c r="Y449" s="158" t="str">
        <f t="shared" si="495"/>
        <v>0</v>
      </c>
      <c r="Z449" s="158" t="str">
        <f t="shared" si="495"/>
        <v>0</v>
      </c>
      <c r="AA449" s="159" t="str">
        <f t="shared" si="495"/>
        <v>1</v>
      </c>
      <c r="AB449" s="161" t="str">
        <f t="shared" si="495"/>
        <v>0</v>
      </c>
      <c r="AC449" s="161" t="str">
        <f t="shared" si="495"/>
        <v>0</v>
      </c>
      <c r="AD449" s="158" t="str">
        <f t="shared" si="495"/>
        <v>1</v>
      </c>
      <c r="AE449" s="159" t="str">
        <f t="shared" si="495"/>
        <v>1</v>
      </c>
      <c r="AF449" s="367" t="str">
        <f t="shared" si="496"/>
        <v>1</v>
      </c>
      <c r="AG449" s="162" t="str">
        <f t="shared" si="496"/>
        <v>0</v>
      </c>
      <c r="AH449" s="163" t="str">
        <f t="shared" si="496"/>
        <v>0</v>
      </c>
      <c r="AI449" s="165" t="str">
        <f t="shared" si="496"/>
        <v>0</v>
      </c>
      <c r="AJ449" s="164" t="str">
        <f t="shared" si="496"/>
        <v>1</v>
      </c>
      <c r="AK449" s="164" t="str">
        <f t="shared" si="496"/>
        <v>1</v>
      </c>
      <c r="AL449" s="289" t="str">
        <f t="shared" si="496"/>
        <v>1</v>
      </c>
      <c r="AM449" s="165" t="str">
        <f t="shared" si="496"/>
        <v>0</v>
      </c>
      <c r="AN449" s="230" t="str">
        <f t="shared" si="497"/>
        <v>1</v>
      </c>
      <c r="AO449" s="230" t="str">
        <f t="shared" si="497"/>
        <v>1</v>
      </c>
      <c r="AP449" s="230" t="str">
        <f t="shared" si="497"/>
        <v>1</v>
      </c>
      <c r="AQ449" s="231" t="str">
        <f t="shared" si="497"/>
        <v>1</v>
      </c>
      <c r="AR449" s="230" t="str">
        <f t="shared" si="497"/>
        <v>0</v>
      </c>
      <c r="AS449" s="230" t="str">
        <f t="shared" si="497"/>
        <v>1</v>
      </c>
      <c r="AT449" s="230" t="str">
        <f t="shared" si="497"/>
        <v>1</v>
      </c>
      <c r="AU449" s="231" t="str">
        <f t="shared" si="497"/>
        <v>1</v>
      </c>
      <c r="AV449" s="230" t="str">
        <f t="shared" si="498"/>
        <v>1</v>
      </c>
      <c r="AW449" s="232" t="str">
        <f t="shared" si="498"/>
        <v>1</v>
      </c>
      <c r="AX449" s="232" t="str">
        <f t="shared" si="498"/>
        <v>1</v>
      </c>
      <c r="AY449" s="233" t="str">
        <f t="shared" si="498"/>
        <v>1</v>
      </c>
      <c r="AZ449" s="232" t="str">
        <f t="shared" si="498"/>
        <v>1</v>
      </c>
      <c r="BA449" s="232" t="str">
        <f t="shared" si="498"/>
        <v>1</v>
      </c>
      <c r="BB449" s="232" t="str">
        <f t="shared" si="498"/>
        <v>1</v>
      </c>
      <c r="BC449" s="233" t="str">
        <f t="shared" si="498"/>
        <v>1</v>
      </c>
      <c r="BD449" s="168" t="str">
        <f t="shared" si="499"/>
        <v>1</v>
      </c>
      <c r="BE449" s="168" t="str">
        <f t="shared" si="499"/>
        <v>1</v>
      </c>
      <c r="BF449" s="168" t="str">
        <f t="shared" si="499"/>
        <v>0</v>
      </c>
      <c r="BG449" s="169" t="str">
        <f t="shared" si="499"/>
        <v>1</v>
      </c>
      <c r="BH449" s="168" t="str">
        <f t="shared" si="499"/>
        <v>0</v>
      </c>
      <c r="BI449" s="168" t="str">
        <f t="shared" si="499"/>
        <v>0</v>
      </c>
      <c r="BJ449" s="168" t="str">
        <f t="shared" si="499"/>
        <v>1</v>
      </c>
      <c r="BK449" s="169" t="str">
        <f t="shared" si="499"/>
        <v>0</v>
      </c>
      <c r="BL449" s="168" t="str">
        <f t="shared" si="500"/>
        <v>0</v>
      </c>
      <c r="BM449" s="168" t="str">
        <f t="shared" si="500"/>
        <v>0</v>
      </c>
      <c r="BN449" s="168" t="str">
        <f t="shared" si="500"/>
        <v>0</v>
      </c>
      <c r="BO449" s="169" t="str">
        <f t="shared" si="500"/>
        <v>0</v>
      </c>
      <c r="BP449" s="168" t="str">
        <f t="shared" si="500"/>
        <v>0</v>
      </c>
      <c r="BQ449" s="168" t="str">
        <f t="shared" si="500"/>
        <v>1</v>
      </c>
      <c r="BR449" s="168" t="str">
        <f t="shared" si="500"/>
        <v>0</v>
      </c>
      <c r="BS449" s="169" t="str">
        <f t="shared" si="500"/>
        <v>1</v>
      </c>
      <c r="BT449" s="302" t="str">
        <f t="shared" si="501"/>
        <v>1</v>
      </c>
      <c r="BU449" s="302" t="str">
        <f t="shared" si="501"/>
        <v>1</v>
      </c>
      <c r="BV449" s="302" t="str">
        <f t="shared" si="501"/>
        <v>1</v>
      </c>
      <c r="BW449" s="303" t="str">
        <f t="shared" si="501"/>
        <v>1</v>
      </c>
      <c r="BX449" s="302" t="str">
        <f t="shared" si="501"/>
        <v>1</v>
      </c>
      <c r="BY449" s="302" t="str">
        <f t="shared" si="501"/>
        <v>0</v>
      </c>
      <c r="BZ449" s="302" t="str">
        <f t="shared" si="501"/>
        <v>1</v>
      </c>
      <c r="CA449" s="303" t="str">
        <f t="shared" si="501"/>
        <v>0</v>
      </c>
      <c r="CB449" s="164" t="str">
        <f t="shared" si="502"/>
        <v>0</v>
      </c>
      <c r="CC449" s="289" t="str">
        <f t="shared" si="502"/>
        <v>1</v>
      </c>
      <c r="CD449" s="340" t="str">
        <f t="shared" si="502"/>
        <v>0</v>
      </c>
      <c r="CE449" s="341" t="str">
        <f t="shared" si="502"/>
        <v>0</v>
      </c>
      <c r="CF449" s="340" t="str">
        <f t="shared" si="502"/>
        <v>0</v>
      </c>
      <c r="CG449" s="340" t="str">
        <f t="shared" si="502"/>
        <v>0</v>
      </c>
      <c r="CH449" s="340" t="str">
        <f t="shared" si="502"/>
        <v>0</v>
      </c>
      <c r="CI449" s="341" t="str">
        <f t="shared" si="502"/>
        <v>0</v>
      </c>
      <c r="CL449" s="32" t="str">
        <f t="shared" si="483"/>
        <v>8C13</v>
      </c>
      <c r="CM449" s="285">
        <f t="shared" si="516"/>
        <v>65527</v>
      </c>
      <c r="CN449" s="285">
        <f t="shared" si="517"/>
        <v>1</v>
      </c>
      <c r="CO449" s="142">
        <f t="shared" si="518"/>
        <v>59</v>
      </c>
      <c r="CP449" s="142">
        <f t="shared" si="519"/>
        <v>15</v>
      </c>
      <c r="CQ449" s="154">
        <f t="shared" si="484"/>
        <v>7</v>
      </c>
      <c r="CS449" s="170">
        <f t="shared" si="520"/>
        <v>8</v>
      </c>
      <c r="CT449" s="23">
        <f t="shared" si="521"/>
        <v>12</v>
      </c>
      <c r="CU449" s="171">
        <f t="shared" si="522"/>
        <v>1</v>
      </c>
      <c r="CV449" s="23">
        <f t="shared" si="523"/>
        <v>3</v>
      </c>
      <c r="CW449" s="172">
        <f t="shared" si="524"/>
        <v>8</v>
      </c>
      <c r="CX449" s="24">
        <f t="shared" si="525"/>
        <v>14</v>
      </c>
      <c r="CY449" s="267">
        <f t="shared" si="526"/>
        <v>15</v>
      </c>
      <c r="CZ449" s="268">
        <f t="shared" si="527"/>
        <v>7</v>
      </c>
      <c r="DA449" s="267">
        <f t="shared" si="528"/>
        <v>15</v>
      </c>
      <c r="DB449" s="268">
        <f t="shared" si="529"/>
        <v>15</v>
      </c>
      <c r="DC449" s="173">
        <f t="shared" si="530"/>
        <v>13</v>
      </c>
      <c r="DD449" s="26">
        <f t="shared" si="531"/>
        <v>2</v>
      </c>
      <c r="DE449" s="173">
        <f t="shared" si="532"/>
        <v>0</v>
      </c>
      <c r="DF449" s="26">
        <f t="shared" si="533"/>
        <v>5</v>
      </c>
      <c r="DG449" s="326">
        <f t="shared" si="534"/>
        <v>15</v>
      </c>
      <c r="DH449" s="327">
        <f t="shared" si="535"/>
        <v>10</v>
      </c>
      <c r="DI449" s="172">
        <f t="shared" si="536"/>
        <v>4</v>
      </c>
      <c r="DJ449" s="24">
        <f t="shared" si="537"/>
        <v>0</v>
      </c>
      <c r="DK449" s="172"/>
      <c r="DL449" s="19">
        <f t="shared" si="538"/>
        <v>140</v>
      </c>
      <c r="DM449" s="19">
        <f t="shared" si="539"/>
        <v>19</v>
      </c>
      <c r="DN449" s="174">
        <f t="shared" si="540"/>
        <v>142</v>
      </c>
      <c r="DO449" s="278">
        <f t="shared" si="541"/>
        <v>247</v>
      </c>
      <c r="DP449" s="278">
        <f t="shared" si="542"/>
        <v>255</v>
      </c>
      <c r="DQ449" s="20">
        <f t="shared" si="543"/>
        <v>210</v>
      </c>
      <c r="DR449" s="20">
        <f t="shared" si="544"/>
        <v>5</v>
      </c>
      <c r="DS449" s="337">
        <f t="shared" si="545"/>
        <v>250</v>
      </c>
      <c r="DT449" s="174">
        <f t="shared" si="546"/>
        <v>64</v>
      </c>
      <c r="DU449" s="172">
        <f t="shared" si="547"/>
        <v>250</v>
      </c>
    </row>
    <row r="450" spans="1:1026">
      <c r="A450" s="408" t="s">
        <v>1147</v>
      </c>
      <c r="B450" s="408" t="s">
        <v>1148</v>
      </c>
      <c r="C450" s="154">
        <f t="shared" si="503"/>
        <v>17</v>
      </c>
      <c r="D450" s="167">
        <f t="shared" si="504"/>
        <v>68</v>
      </c>
      <c r="E450" s="166" t="str">
        <f t="shared" si="505"/>
        <v>8C</v>
      </c>
      <c r="F450" s="367" t="str">
        <f t="shared" si="506"/>
        <v>13</v>
      </c>
      <c r="G450" s="367" t="str">
        <f t="shared" si="507"/>
        <v>82</v>
      </c>
      <c r="H450" s="367" t="str">
        <f t="shared" si="508"/>
        <v>F7</v>
      </c>
      <c r="I450" s="367" t="str">
        <f t="shared" si="509"/>
        <v>FF</v>
      </c>
      <c r="J450" s="367" t="str">
        <f t="shared" si="510"/>
        <v>D0</v>
      </c>
      <c r="K450" s="367" t="str">
        <f t="shared" si="511"/>
        <v>05</v>
      </c>
      <c r="L450" s="367" t="str">
        <f t="shared" si="512"/>
        <v>EC</v>
      </c>
      <c r="M450" s="367" t="str">
        <f t="shared" si="513"/>
        <v>4</v>
      </c>
      <c r="N450" s="367" t="str">
        <f t="shared" si="514"/>
        <v/>
      </c>
      <c r="O450" s="156" t="str">
        <f t="shared" si="515"/>
        <v/>
      </c>
      <c r="P450" s="157" t="str">
        <f t="shared" si="494"/>
        <v>1</v>
      </c>
      <c r="Q450" s="158" t="str">
        <f t="shared" si="494"/>
        <v>0</v>
      </c>
      <c r="R450" s="158" t="str">
        <f t="shared" si="494"/>
        <v>0</v>
      </c>
      <c r="S450" s="159" t="str">
        <f t="shared" si="494"/>
        <v>0</v>
      </c>
      <c r="T450" s="158" t="str">
        <f t="shared" si="494"/>
        <v>1</v>
      </c>
      <c r="U450" s="158" t="str">
        <f t="shared" si="494"/>
        <v>1</v>
      </c>
      <c r="V450" s="158" t="str">
        <f t="shared" si="494"/>
        <v>0</v>
      </c>
      <c r="W450" s="159" t="str">
        <f t="shared" si="494"/>
        <v>0</v>
      </c>
      <c r="X450" s="158" t="str">
        <f t="shared" si="495"/>
        <v>0</v>
      </c>
      <c r="Y450" s="158" t="str">
        <f t="shared" si="495"/>
        <v>0</v>
      </c>
      <c r="Z450" s="158" t="str">
        <f t="shared" si="495"/>
        <v>0</v>
      </c>
      <c r="AA450" s="159" t="str">
        <f t="shared" si="495"/>
        <v>1</v>
      </c>
      <c r="AB450" s="161" t="str">
        <f t="shared" si="495"/>
        <v>0</v>
      </c>
      <c r="AC450" s="161" t="str">
        <f t="shared" si="495"/>
        <v>0</v>
      </c>
      <c r="AD450" s="158" t="str">
        <f t="shared" si="495"/>
        <v>1</v>
      </c>
      <c r="AE450" s="159" t="str">
        <f t="shared" si="495"/>
        <v>1</v>
      </c>
      <c r="AF450" s="367" t="str">
        <f t="shared" si="496"/>
        <v>1</v>
      </c>
      <c r="AG450" s="162" t="str">
        <f t="shared" si="496"/>
        <v>0</v>
      </c>
      <c r="AH450" s="163" t="str">
        <f t="shared" si="496"/>
        <v>0</v>
      </c>
      <c r="AI450" s="165" t="str">
        <f t="shared" si="496"/>
        <v>0</v>
      </c>
      <c r="AJ450" s="164" t="str">
        <f t="shared" si="496"/>
        <v>0</v>
      </c>
      <c r="AK450" s="164" t="str">
        <f t="shared" si="496"/>
        <v>0</v>
      </c>
      <c r="AL450" s="289" t="str">
        <f t="shared" si="496"/>
        <v>1</v>
      </c>
      <c r="AM450" s="165" t="str">
        <f t="shared" si="496"/>
        <v>0</v>
      </c>
      <c r="AN450" s="230" t="str">
        <f t="shared" si="497"/>
        <v>1</v>
      </c>
      <c r="AO450" s="230" t="str">
        <f t="shared" si="497"/>
        <v>1</v>
      </c>
      <c r="AP450" s="230" t="str">
        <f t="shared" si="497"/>
        <v>1</v>
      </c>
      <c r="AQ450" s="231" t="str">
        <f t="shared" si="497"/>
        <v>1</v>
      </c>
      <c r="AR450" s="230" t="str">
        <f t="shared" si="497"/>
        <v>0</v>
      </c>
      <c r="AS450" s="230" t="str">
        <f t="shared" si="497"/>
        <v>1</v>
      </c>
      <c r="AT450" s="230" t="str">
        <f t="shared" si="497"/>
        <v>1</v>
      </c>
      <c r="AU450" s="231" t="str">
        <f t="shared" si="497"/>
        <v>1</v>
      </c>
      <c r="AV450" s="230" t="str">
        <f t="shared" si="498"/>
        <v>1</v>
      </c>
      <c r="AW450" s="232" t="str">
        <f t="shared" si="498"/>
        <v>1</v>
      </c>
      <c r="AX450" s="232" t="str">
        <f t="shared" si="498"/>
        <v>1</v>
      </c>
      <c r="AY450" s="233" t="str">
        <f t="shared" si="498"/>
        <v>1</v>
      </c>
      <c r="AZ450" s="232" t="str">
        <f t="shared" si="498"/>
        <v>1</v>
      </c>
      <c r="BA450" s="232" t="str">
        <f t="shared" si="498"/>
        <v>1</v>
      </c>
      <c r="BB450" s="232" t="str">
        <f t="shared" si="498"/>
        <v>1</v>
      </c>
      <c r="BC450" s="233" t="str">
        <f t="shared" si="498"/>
        <v>1</v>
      </c>
      <c r="BD450" s="168" t="str">
        <f t="shared" si="499"/>
        <v>1</v>
      </c>
      <c r="BE450" s="168" t="str">
        <f t="shared" si="499"/>
        <v>1</v>
      </c>
      <c r="BF450" s="168" t="str">
        <f t="shared" si="499"/>
        <v>0</v>
      </c>
      <c r="BG450" s="169" t="str">
        <f t="shared" si="499"/>
        <v>1</v>
      </c>
      <c r="BH450" s="168" t="str">
        <f t="shared" si="499"/>
        <v>0</v>
      </c>
      <c r="BI450" s="168" t="str">
        <f t="shared" si="499"/>
        <v>0</v>
      </c>
      <c r="BJ450" s="168" t="str">
        <f t="shared" si="499"/>
        <v>0</v>
      </c>
      <c r="BK450" s="169" t="str">
        <f t="shared" si="499"/>
        <v>0</v>
      </c>
      <c r="BL450" s="168" t="str">
        <f t="shared" si="500"/>
        <v>0</v>
      </c>
      <c r="BM450" s="168" t="str">
        <f t="shared" si="500"/>
        <v>0</v>
      </c>
      <c r="BN450" s="168" t="str">
        <f t="shared" si="500"/>
        <v>0</v>
      </c>
      <c r="BO450" s="169" t="str">
        <f t="shared" si="500"/>
        <v>0</v>
      </c>
      <c r="BP450" s="168" t="str">
        <f t="shared" si="500"/>
        <v>0</v>
      </c>
      <c r="BQ450" s="168" t="str">
        <f t="shared" si="500"/>
        <v>1</v>
      </c>
      <c r="BR450" s="168" t="str">
        <f t="shared" si="500"/>
        <v>0</v>
      </c>
      <c r="BS450" s="169" t="str">
        <f t="shared" si="500"/>
        <v>1</v>
      </c>
      <c r="BT450" s="302" t="str">
        <f t="shared" si="501"/>
        <v>1</v>
      </c>
      <c r="BU450" s="302" t="str">
        <f t="shared" si="501"/>
        <v>1</v>
      </c>
      <c r="BV450" s="302" t="str">
        <f t="shared" si="501"/>
        <v>1</v>
      </c>
      <c r="BW450" s="303" t="str">
        <f t="shared" si="501"/>
        <v>0</v>
      </c>
      <c r="BX450" s="302" t="str">
        <f t="shared" si="501"/>
        <v>1</v>
      </c>
      <c r="BY450" s="302" t="str">
        <f t="shared" si="501"/>
        <v>1</v>
      </c>
      <c r="BZ450" s="302" t="str">
        <f t="shared" si="501"/>
        <v>0</v>
      </c>
      <c r="CA450" s="303" t="str">
        <f t="shared" si="501"/>
        <v>0</v>
      </c>
      <c r="CB450" s="164" t="str">
        <f t="shared" si="502"/>
        <v>0</v>
      </c>
      <c r="CC450" s="289" t="str">
        <f t="shared" si="502"/>
        <v>1</v>
      </c>
      <c r="CD450" s="340" t="str">
        <f t="shared" si="502"/>
        <v>0</v>
      </c>
      <c r="CE450" s="341" t="str">
        <f t="shared" si="502"/>
        <v>0</v>
      </c>
      <c r="CF450" s="340" t="str">
        <f t="shared" si="502"/>
        <v>0</v>
      </c>
      <c r="CG450" s="340" t="str">
        <f t="shared" si="502"/>
        <v>0</v>
      </c>
      <c r="CH450" s="340" t="str">
        <f t="shared" si="502"/>
        <v>0</v>
      </c>
      <c r="CI450" s="341" t="str">
        <f t="shared" si="502"/>
        <v>0</v>
      </c>
      <c r="CL450" s="32" t="str">
        <f t="shared" si="483"/>
        <v>8C13</v>
      </c>
      <c r="CM450" s="285">
        <f t="shared" si="516"/>
        <v>65527</v>
      </c>
      <c r="CN450" s="285">
        <f t="shared" si="517"/>
        <v>1</v>
      </c>
      <c r="CO450" s="142">
        <f t="shared" si="518"/>
        <v>58.8</v>
      </c>
      <c r="CP450" s="142">
        <f t="shared" si="519"/>
        <v>14.888888888888889</v>
      </c>
      <c r="CQ450" s="154">
        <f t="shared" si="484"/>
        <v>1</v>
      </c>
      <c r="CS450" s="170">
        <f t="shared" si="520"/>
        <v>8</v>
      </c>
      <c r="CT450" s="23">
        <f t="shared" si="521"/>
        <v>12</v>
      </c>
      <c r="CU450" s="171">
        <f t="shared" si="522"/>
        <v>1</v>
      </c>
      <c r="CV450" s="23">
        <f t="shared" si="523"/>
        <v>3</v>
      </c>
      <c r="CW450" s="172">
        <f t="shared" si="524"/>
        <v>8</v>
      </c>
      <c r="CX450" s="24">
        <f t="shared" si="525"/>
        <v>2</v>
      </c>
      <c r="CY450" s="267">
        <f t="shared" si="526"/>
        <v>15</v>
      </c>
      <c r="CZ450" s="268">
        <f t="shared" si="527"/>
        <v>7</v>
      </c>
      <c r="DA450" s="267">
        <f t="shared" si="528"/>
        <v>15</v>
      </c>
      <c r="DB450" s="268">
        <f t="shared" si="529"/>
        <v>15</v>
      </c>
      <c r="DC450" s="173">
        <f t="shared" si="530"/>
        <v>13</v>
      </c>
      <c r="DD450" s="26">
        <f t="shared" si="531"/>
        <v>0</v>
      </c>
      <c r="DE450" s="173">
        <f t="shared" si="532"/>
        <v>0</v>
      </c>
      <c r="DF450" s="26">
        <f t="shared" si="533"/>
        <v>5</v>
      </c>
      <c r="DG450" s="326">
        <f t="shared" si="534"/>
        <v>14</v>
      </c>
      <c r="DH450" s="327">
        <f t="shared" si="535"/>
        <v>12</v>
      </c>
      <c r="DI450" s="172">
        <f t="shared" si="536"/>
        <v>4</v>
      </c>
      <c r="DJ450" s="24">
        <f t="shared" si="537"/>
        <v>0</v>
      </c>
      <c r="DK450" s="172"/>
      <c r="DL450" s="19">
        <f t="shared" si="538"/>
        <v>140</v>
      </c>
      <c r="DM450" s="19">
        <f t="shared" si="539"/>
        <v>19</v>
      </c>
      <c r="DN450" s="174">
        <f t="shared" si="540"/>
        <v>130</v>
      </c>
      <c r="DO450" s="278">
        <f t="shared" si="541"/>
        <v>247</v>
      </c>
      <c r="DP450" s="278">
        <f t="shared" si="542"/>
        <v>255</v>
      </c>
      <c r="DQ450" s="20">
        <f t="shared" si="543"/>
        <v>208</v>
      </c>
      <c r="DR450" s="20">
        <f t="shared" si="544"/>
        <v>5</v>
      </c>
      <c r="DS450" s="337">
        <f t="shared" si="545"/>
        <v>236</v>
      </c>
      <c r="DT450" s="174">
        <f t="shared" si="546"/>
        <v>64</v>
      </c>
      <c r="DU450" s="172">
        <f t="shared" si="547"/>
        <v>236</v>
      </c>
    </row>
    <row r="451" spans="1:1026">
      <c r="A451" s="408" t="s">
        <v>1149</v>
      </c>
      <c r="B451" s="408" t="s">
        <v>1150</v>
      </c>
      <c r="C451" s="154">
        <f t="shared" si="503"/>
        <v>17</v>
      </c>
      <c r="D451" s="167">
        <f t="shared" si="504"/>
        <v>68</v>
      </c>
      <c r="E451" s="166" t="str">
        <f t="shared" si="505"/>
        <v>8C</v>
      </c>
      <c r="F451" s="367" t="str">
        <f t="shared" si="506"/>
        <v>13</v>
      </c>
      <c r="G451" s="367" t="str">
        <f t="shared" si="507"/>
        <v>86</v>
      </c>
      <c r="H451" s="367" t="str">
        <f t="shared" si="508"/>
        <v>F7</v>
      </c>
      <c r="I451" s="367" t="str">
        <f t="shared" si="509"/>
        <v>FF</v>
      </c>
      <c r="J451" s="367" t="str">
        <f t="shared" si="510"/>
        <v>CD</v>
      </c>
      <c r="K451" s="367" t="str">
        <f t="shared" si="511"/>
        <v>05</v>
      </c>
      <c r="L451" s="367" t="str">
        <f t="shared" si="512"/>
        <v>ED</v>
      </c>
      <c r="M451" s="367" t="str">
        <f t="shared" si="513"/>
        <v>4</v>
      </c>
      <c r="N451" s="367" t="str">
        <f t="shared" si="514"/>
        <v/>
      </c>
      <c r="O451" s="156" t="str">
        <f t="shared" si="515"/>
        <v/>
      </c>
      <c r="P451" s="157" t="str">
        <f t="shared" si="494"/>
        <v>1</v>
      </c>
      <c r="Q451" s="158" t="str">
        <f t="shared" si="494"/>
        <v>0</v>
      </c>
      <c r="R451" s="158" t="str">
        <f t="shared" si="494"/>
        <v>0</v>
      </c>
      <c r="S451" s="159" t="str">
        <f t="shared" si="494"/>
        <v>0</v>
      </c>
      <c r="T451" s="158" t="str">
        <f t="shared" si="494"/>
        <v>1</v>
      </c>
      <c r="U451" s="158" t="str">
        <f t="shared" si="494"/>
        <v>1</v>
      </c>
      <c r="V451" s="158" t="str">
        <f t="shared" si="494"/>
        <v>0</v>
      </c>
      <c r="W451" s="159" t="str">
        <f t="shared" si="494"/>
        <v>0</v>
      </c>
      <c r="X451" s="158" t="str">
        <f t="shared" si="495"/>
        <v>0</v>
      </c>
      <c r="Y451" s="158" t="str">
        <f t="shared" si="495"/>
        <v>0</v>
      </c>
      <c r="Z451" s="158" t="str">
        <f t="shared" si="495"/>
        <v>0</v>
      </c>
      <c r="AA451" s="159" t="str">
        <f t="shared" si="495"/>
        <v>1</v>
      </c>
      <c r="AB451" s="161" t="str">
        <f t="shared" si="495"/>
        <v>0</v>
      </c>
      <c r="AC451" s="161" t="str">
        <f t="shared" si="495"/>
        <v>0</v>
      </c>
      <c r="AD451" s="158" t="str">
        <f t="shared" si="495"/>
        <v>1</v>
      </c>
      <c r="AE451" s="159" t="str">
        <f t="shared" si="495"/>
        <v>1</v>
      </c>
      <c r="AF451" s="367" t="str">
        <f t="shared" si="496"/>
        <v>1</v>
      </c>
      <c r="AG451" s="162" t="str">
        <f t="shared" si="496"/>
        <v>0</v>
      </c>
      <c r="AH451" s="163" t="str">
        <f t="shared" si="496"/>
        <v>0</v>
      </c>
      <c r="AI451" s="165" t="str">
        <f t="shared" si="496"/>
        <v>0</v>
      </c>
      <c r="AJ451" s="164" t="str">
        <f t="shared" si="496"/>
        <v>0</v>
      </c>
      <c r="AK451" s="164" t="str">
        <f t="shared" si="496"/>
        <v>1</v>
      </c>
      <c r="AL451" s="289" t="str">
        <f t="shared" si="496"/>
        <v>1</v>
      </c>
      <c r="AM451" s="165" t="str">
        <f t="shared" si="496"/>
        <v>0</v>
      </c>
      <c r="AN451" s="230" t="str">
        <f t="shared" si="497"/>
        <v>1</v>
      </c>
      <c r="AO451" s="230" t="str">
        <f t="shared" si="497"/>
        <v>1</v>
      </c>
      <c r="AP451" s="230" t="str">
        <f t="shared" si="497"/>
        <v>1</v>
      </c>
      <c r="AQ451" s="231" t="str">
        <f t="shared" si="497"/>
        <v>1</v>
      </c>
      <c r="AR451" s="230" t="str">
        <f t="shared" si="497"/>
        <v>0</v>
      </c>
      <c r="AS451" s="230" t="str">
        <f t="shared" si="497"/>
        <v>1</v>
      </c>
      <c r="AT451" s="230" t="str">
        <f t="shared" si="497"/>
        <v>1</v>
      </c>
      <c r="AU451" s="231" t="str">
        <f t="shared" si="497"/>
        <v>1</v>
      </c>
      <c r="AV451" s="230" t="str">
        <f t="shared" si="498"/>
        <v>1</v>
      </c>
      <c r="AW451" s="232" t="str">
        <f t="shared" si="498"/>
        <v>1</v>
      </c>
      <c r="AX451" s="232" t="str">
        <f t="shared" si="498"/>
        <v>1</v>
      </c>
      <c r="AY451" s="233" t="str">
        <f t="shared" si="498"/>
        <v>1</v>
      </c>
      <c r="AZ451" s="232" t="str">
        <f t="shared" si="498"/>
        <v>1</v>
      </c>
      <c r="BA451" s="232" t="str">
        <f t="shared" si="498"/>
        <v>1</v>
      </c>
      <c r="BB451" s="232" t="str">
        <f t="shared" si="498"/>
        <v>1</v>
      </c>
      <c r="BC451" s="233" t="str">
        <f t="shared" si="498"/>
        <v>1</v>
      </c>
      <c r="BD451" s="168" t="str">
        <f t="shared" si="499"/>
        <v>1</v>
      </c>
      <c r="BE451" s="168" t="str">
        <f t="shared" si="499"/>
        <v>1</v>
      </c>
      <c r="BF451" s="168" t="str">
        <f t="shared" si="499"/>
        <v>0</v>
      </c>
      <c r="BG451" s="169" t="str">
        <f t="shared" si="499"/>
        <v>0</v>
      </c>
      <c r="BH451" s="168" t="str">
        <f t="shared" si="499"/>
        <v>1</v>
      </c>
      <c r="BI451" s="168" t="str">
        <f t="shared" si="499"/>
        <v>1</v>
      </c>
      <c r="BJ451" s="168" t="str">
        <f t="shared" si="499"/>
        <v>0</v>
      </c>
      <c r="BK451" s="169" t="str">
        <f t="shared" si="499"/>
        <v>1</v>
      </c>
      <c r="BL451" s="168" t="str">
        <f t="shared" si="500"/>
        <v>0</v>
      </c>
      <c r="BM451" s="168" t="str">
        <f t="shared" si="500"/>
        <v>0</v>
      </c>
      <c r="BN451" s="168" t="str">
        <f t="shared" si="500"/>
        <v>0</v>
      </c>
      <c r="BO451" s="169" t="str">
        <f t="shared" si="500"/>
        <v>0</v>
      </c>
      <c r="BP451" s="168" t="str">
        <f t="shared" si="500"/>
        <v>0</v>
      </c>
      <c r="BQ451" s="168" t="str">
        <f t="shared" si="500"/>
        <v>1</v>
      </c>
      <c r="BR451" s="168" t="str">
        <f t="shared" si="500"/>
        <v>0</v>
      </c>
      <c r="BS451" s="169" t="str">
        <f t="shared" si="500"/>
        <v>1</v>
      </c>
      <c r="BT451" s="302" t="str">
        <f t="shared" si="501"/>
        <v>1</v>
      </c>
      <c r="BU451" s="302" t="str">
        <f t="shared" si="501"/>
        <v>1</v>
      </c>
      <c r="BV451" s="302" t="str">
        <f t="shared" si="501"/>
        <v>1</v>
      </c>
      <c r="BW451" s="303" t="str">
        <f t="shared" si="501"/>
        <v>0</v>
      </c>
      <c r="BX451" s="302" t="str">
        <f t="shared" si="501"/>
        <v>1</v>
      </c>
      <c r="BY451" s="302" t="str">
        <f t="shared" si="501"/>
        <v>1</v>
      </c>
      <c r="BZ451" s="302" t="str">
        <f t="shared" si="501"/>
        <v>0</v>
      </c>
      <c r="CA451" s="303" t="str">
        <f t="shared" si="501"/>
        <v>1</v>
      </c>
      <c r="CB451" s="164" t="str">
        <f t="shared" si="502"/>
        <v>0</v>
      </c>
      <c r="CC451" s="289" t="str">
        <f t="shared" si="502"/>
        <v>1</v>
      </c>
      <c r="CD451" s="340" t="str">
        <f t="shared" si="502"/>
        <v>0</v>
      </c>
      <c r="CE451" s="341" t="str">
        <f t="shared" si="502"/>
        <v>0</v>
      </c>
      <c r="CF451" s="340" t="str">
        <f t="shared" si="502"/>
        <v>0</v>
      </c>
      <c r="CG451" s="340" t="str">
        <f t="shared" si="502"/>
        <v>0</v>
      </c>
      <c r="CH451" s="340" t="str">
        <f t="shared" si="502"/>
        <v>0</v>
      </c>
      <c r="CI451" s="341" t="str">
        <f t="shared" si="502"/>
        <v>0</v>
      </c>
      <c r="CL451" s="32" t="str">
        <f t="shared" si="483"/>
        <v>8C13</v>
      </c>
      <c r="CM451" s="285">
        <f t="shared" si="516"/>
        <v>65527</v>
      </c>
      <c r="CN451" s="285">
        <f t="shared" si="517"/>
        <v>1</v>
      </c>
      <c r="CO451" s="142">
        <f t="shared" si="518"/>
        <v>58.5</v>
      </c>
      <c r="CP451" s="142">
        <f t="shared" si="519"/>
        <v>14.722222222222221</v>
      </c>
      <c r="CQ451" s="154">
        <f t="shared" si="484"/>
        <v>3</v>
      </c>
      <c r="CS451" s="170">
        <f t="shared" si="520"/>
        <v>8</v>
      </c>
      <c r="CT451" s="23">
        <f t="shared" si="521"/>
        <v>12</v>
      </c>
      <c r="CU451" s="171">
        <f t="shared" si="522"/>
        <v>1</v>
      </c>
      <c r="CV451" s="23">
        <f t="shared" si="523"/>
        <v>3</v>
      </c>
      <c r="CW451" s="172">
        <f t="shared" si="524"/>
        <v>8</v>
      </c>
      <c r="CX451" s="24">
        <f t="shared" si="525"/>
        <v>6</v>
      </c>
      <c r="CY451" s="267">
        <f t="shared" si="526"/>
        <v>15</v>
      </c>
      <c r="CZ451" s="268">
        <f t="shared" si="527"/>
        <v>7</v>
      </c>
      <c r="DA451" s="267">
        <f t="shared" si="528"/>
        <v>15</v>
      </c>
      <c r="DB451" s="268">
        <f t="shared" si="529"/>
        <v>15</v>
      </c>
      <c r="DC451" s="173">
        <f t="shared" si="530"/>
        <v>12</v>
      </c>
      <c r="DD451" s="26">
        <f t="shared" si="531"/>
        <v>13</v>
      </c>
      <c r="DE451" s="173">
        <f t="shared" si="532"/>
        <v>0</v>
      </c>
      <c r="DF451" s="26">
        <f t="shared" si="533"/>
        <v>5</v>
      </c>
      <c r="DG451" s="326">
        <f t="shared" si="534"/>
        <v>14</v>
      </c>
      <c r="DH451" s="327">
        <f t="shared" si="535"/>
        <v>13</v>
      </c>
      <c r="DI451" s="172">
        <f t="shared" si="536"/>
        <v>4</v>
      </c>
      <c r="DJ451" s="24">
        <f t="shared" si="537"/>
        <v>0</v>
      </c>
      <c r="DK451" s="172"/>
      <c r="DL451" s="19">
        <f t="shared" si="538"/>
        <v>140</v>
      </c>
      <c r="DM451" s="19">
        <f t="shared" si="539"/>
        <v>19</v>
      </c>
      <c r="DN451" s="174">
        <f t="shared" si="540"/>
        <v>134</v>
      </c>
      <c r="DO451" s="278">
        <f t="shared" si="541"/>
        <v>247</v>
      </c>
      <c r="DP451" s="278">
        <f t="shared" si="542"/>
        <v>255</v>
      </c>
      <c r="DQ451" s="20">
        <f t="shared" si="543"/>
        <v>205</v>
      </c>
      <c r="DR451" s="20">
        <f t="shared" si="544"/>
        <v>5</v>
      </c>
      <c r="DS451" s="337">
        <f t="shared" si="545"/>
        <v>237</v>
      </c>
      <c r="DT451" s="174">
        <f t="shared" si="546"/>
        <v>64</v>
      </c>
      <c r="DU451" s="172">
        <f t="shared" si="547"/>
        <v>237</v>
      </c>
    </row>
    <row r="452" spans="1:1026">
      <c r="A452" s="408" t="s">
        <v>1151</v>
      </c>
      <c r="B452" s="408" t="s">
        <v>1152</v>
      </c>
      <c r="C452" s="154">
        <f t="shared" si="503"/>
        <v>17</v>
      </c>
      <c r="D452" s="167">
        <f t="shared" si="504"/>
        <v>68</v>
      </c>
      <c r="E452" s="166" t="str">
        <f t="shared" si="505"/>
        <v>8C</v>
      </c>
      <c r="F452" s="367" t="str">
        <f t="shared" si="506"/>
        <v>13</v>
      </c>
      <c r="G452" s="367" t="str">
        <f t="shared" si="507"/>
        <v>88</v>
      </c>
      <c r="H452" s="367" t="str">
        <f t="shared" si="508"/>
        <v>F7</v>
      </c>
      <c r="I452" s="367" t="str">
        <f t="shared" si="509"/>
        <v>FF</v>
      </c>
      <c r="J452" s="367" t="str">
        <f t="shared" si="510"/>
        <v>CB</v>
      </c>
      <c r="K452" s="367" t="str">
        <f t="shared" si="511"/>
        <v>05</v>
      </c>
      <c r="L452" s="367" t="str">
        <f t="shared" si="512"/>
        <v>ED</v>
      </c>
      <c r="M452" s="367" t="str">
        <f t="shared" si="513"/>
        <v>4</v>
      </c>
      <c r="N452" s="367" t="str">
        <f t="shared" si="514"/>
        <v/>
      </c>
      <c r="O452" s="156" t="str">
        <f t="shared" si="515"/>
        <v/>
      </c>
      <c r="P452" s="157" t="str">
        <f t="shared" si="494"/>
        <v>1</v>
      </c>
      <c r="Q452" s="158" t="str">
        <f t="shared" si="494"/>
        <v>0</v>
      </c>
      <c r="R452" s="158" t="str">
        <f t="shared" si="494"/>
        <v>0</v>
      </c>
      <c r="S452" s="159" t="str">
        <f t="shared" si="494"/>
        <v>0</v>
      </c>
      <c r="T452" s="158" t="str">
        <f t="shared" si="494"/>
        <v>1</v>
      </c>
      <c r="U452" s="158" t="str">
        <f t="shared" si="494"/>
        <v>1</v>
      </c>
      <c r="V452" s="158" t="str">
        <f t="shared" si="494"/>
        <v>0</v>
      </c>
      <c r="W452" s="159" t="str">
        <f t="shared" si="494"/>
        <v>0</v>
      </c>
      <c r="X452" s="158" t="str">
        <f t="shared" si="495"/>
        <v>0</v>
      </c>
      <c r="Y452" s="158" t="str">
        <f t="shared" si="495"/>
        <v>0</v>
      </c>
      <c r="Z452" s="158" t="str">
        <f t="shared" si="495"/>
        <v>0</v>
      </c>
      <c r="AA452" s="159" t="str">
        <f t="shared" si="495"/>
        <v>1</v>
      </c>
      <c r="AB452" s="161" t="str">
        <f t="shared" si="495"/>
        <v>0</v>
      </c>
      <c r="AC452" s="161" t="str">
        <f t="shared" si="495"/>
        <v>0</v>
      </c>
      <c r="AD452" s="158" t="str">
        <f t="shared" si="495"/>
        <v>1</v>
      </c>
      <c r="AE452" s="159" t="str">
        <f t="shared" si="495"/>
        <v>1</v>
      </c>
      <c r="AF452" s="367" t="str">
        <f t="shared" si="496"/>
        <v>1</v>
      </c>
      <c r="AG452" s="162" t="str">
        <f t="shared" si="496"/>
        <v>0</v>
      </c>
      <c r="AH452" s="163" t="str">
        <f t="shared" si="496"/>
        <v>0</v>
      </c>
      <c r="AI452" s="165" t="str">
        <f t="shared" si="496"/>
        <v>0</v>
      </c>
      <c r="AJ452" s="164" t="str">
        <f t="shared" si="496"/>
        <v>1</v>
      </c>
      <c r="AK452" s="164" t="str">
        <f t="shared" si="496"/>
        <v>0</v>
      </c>
      <c r="AL452" s="289" t="str">
        <f t="shared" si="496"/>
        <v>0</v>
      </c>
      <c r="AM452" s="165" t="str">
        <f t="shared" si="496"/>
        <v>0</v>
      </c>
      <c r="AN452" s="230" t="str">
        <f t="shared" si="497"/>
        <v>1</v>
      </c>
      <c r="AO452" s="230" t="str">
        <f t="shared" si="497"/>
        <v>1</v>
      </c>
      <c r="AP452" s="230" t="str">
        <f t="shared" si="497"/>
        <v>1</v>
      </c>
      <c r="AQ452" s="231" t="str">
        <f t="shared" si="497"/>
        <v>1</v>
      </c>
      <c r="AR452" s="230" t="str">
        <f t="shared" si="497"/>
        <v>0</v>
      </c>
      <c r="AS452" s="230" t="str">
        <f t="shared" si="497"/>
        <v>1</v>
      </c>
      <c r="AT452" s="230" t="str">
        <f t="shared" si="497"/>
        <v>1</v>
      </c>
      <c r="AU452" s="231" t="str">
        <f t="shared" si="497"/>
        <v>1</v>
      </c>
      <c r="AV452" s="230" t="str">
        <f t="shared" si="498"/>
        <v>1</v>
      </c>
      <c r="AW452" s="232" t="str">
        <f t="shared" si="498"/>
        <v>1</v>
      </c>
      <c r="AX452" s="232" t="str">
        <f t="shared" si="498"/>
        <v>1</v>
      </c>
      <c r="AY452" s="233" t="str">
        <f t="shared" si="498"/>
        <v>1</v>
      </c>
      <c r="AZ452" s="232" t="str">
        <f t="shared" si="498"/>
        <v>1</v>
      </c>
      <c r="BA452" s="232" t="str">
        <f t="shared" si="498"/>
        <v>1</v>
      </c>
      <c r="BB452" s="232" t="str">
        <f t="shared" si="498"/>
        <v>1</v>
      </c>
      <c r="BC452" s="233" t="str">
        <f t="shared" si="498"/>
        <v>1</v>
      </c>
      <c r="BD452" s="168" t="str">
        <f t="shared" si="499"/>
        <v>1</v>
      </c>
      <c r="BE452" s="168" t="str">
        <f t="shared" si="499"/>
        <v>1</v>
      </c>
      <c r="BF452" s="168" t="str">
        <f t="shared" si="499"/>
        <v>0</v>
      </c>
      <c r="BG452" s="169" t="str">
        <f t="shared" si="499"/>
        <v>0</v>
      </c>
      <c r="BH452" s="168" t="str">
        <f t="shared" si="499"/>
        <v>1</v>
      </c>
      <c r="BI452" s="168" t="str">
        <f t="shared" si="499"/>
        <v>0</v>
      </c>
      <c r="BJ452" s="168" t="str">
        <f t="shared" si="499"/>
        <v>1</v>
      </c>
      <c r="BK452" s="169" t="str">
        <f t="shared" si="499"/>
        <v>1</v>
      </c>
      <c r="BL452" s="168" t="str">
        <f t="shared" si="500"/>
        <v>0</v>
      </c>
      <c r="BM452" s="168" t="str">
        <f t="shared" si="500"/>
        <v>0</v>
      </c>
      <c r="BN452" s="168" t="str">
        <f t="shared" si="500"/>
        <v>0</v>
      </c>
      <c r="BO452" s="169" t="str">
        <f t="shared" si="500"/>
        <v>0</v>
      </c>
      <c r="BP452" s="168" t="str">
        <f t="shared" si="500"/>
        <v>0</v>
      </c>
      <c r="BQ452" s="168" t="str">
        <f t="shared" si="500"/>
        <v>1</v>
      </c>
      <c r="BR452" s="168" t="str">
        <f t="shared" si="500"/>
        <v>0</v>
      </c>
      <c r="BS452" s="169" t="str">
        <f t="shared" si="500"/>
        <v>1</v>
      </c>
      <c r="BT452" s="302" t="str">
        <f t="shared" si="501"/>
        <v>1</v>
      </c>
      <c r="BU452" s="302" t="str">
        <f t="shared" si="501"/>
        <v>1</v>
      </c>
      <c r="BV452" s="302" t="str">
        <f t="shared" si="501"/>
        <v>1</v>
      </c>
      <c r="BW452" s="303" t="str">
        <f t="shared" si="501"/>
        <v>0</v>
      </c>
      <c r="BX452" s="302" t="str">
        <f t="shared" si="501"/>
        <v>1</v>
      </c>
      <c r="BY452" s="302" t="str">
        <f t="shared" si="501"/>
        <v>1</v>
      </c>
      <c r="BZ452" s="302" t="str">
        <f t="shared" si="501"/>
        <v>0</v>
      </c>
      <c r="CA452" s="303" t="str">
        <f t="shared" si="501"/>
        <v>1</v>
      </c>
      <c r="CB452" s="164" t="str">
        <f t="shared" si="502"/>
        <v>0</v>
      </c>
      <c r="CC452" s="289" t="str">
        <f t="shared" si="502"/>
        <v>1</v>
      </c>
      <c r="CD452" s="340" t="str">
        <f t="shared" si="502"/>
        <v>0</v>
      </c>
      <c r="CE452" s="341" t="str">
        <f t="shared" si="502"/>
        <v>0</v>
      </c>
      <c r="CF452" s="340" t="str">
        <f t="shared" si="502"/>
        <v>0</v>
      </c>
      <c r="CG452" s="340" t="str">
        <f t="shared" si="502"/>
        <v>0</v>
      </c>
      <c r="CH452" s="340" t="str">
        <f t="shared" si="502"/>
        <v>0</v>
      </c>
      <c r="CI452" s="341" t="str">
        <f t="shared" si="502"/>
        <v>0</v>
      </c>
      <c r="CL452" s="32" t="str">
        <f t="shared" si="483"/>
        <v>8C13</v>
      </c>
      <c r="CM452" s="285">
        <f t="shared" si="516"/>
        <v>65527</v>
      </c>
      <c r="CN452" s="285">
        <f t="shared" si="517"/>
        <v>1</v>
      </c>
      <c r="CO452" s="142">
        <f t="shared" si="518"/>
        <v>58.3</v>
      </c>
      <c r="CP452" s="142">
        <f t="shared" si="519"/>
        <v>14.611111111111111</v>
      </c>
      <c r="CQ452" s="154">
        <f t="shared" si="484"/>
        <v>4</v>
      </c>
      <c r="CS452" s="170">
        <f t="shared" si="520"/>
        <v>8</v>
      </c>
      <c r="CT452" s="23">
        <f t="shared" si="521"/>
        <v>12</v>
      </c>
      <c r="CU452" s="171">
        <f t="shared" si="522"/>
        <v>1</v>
      </c>
      <c r="CV452" s="23">
        <f t="shared" si="523"/>
        <v>3</v>
      </c>
      <c r="CW452" s="172">
        <f t="shared" si="524"/>
        <v>8</v>
      </c>
      <c r="CX452" s="24">
        <f t="shared" si="525"/>
        <v>8</v>
      </c>
      <c r="CY452" s="267">
        <f t="shared" si="526"/>
        <v>15</v>
      </c>
      <c r="CZ452" s="268">
        <f t="shared" si="527"/>
        <v>7</v>
      </c>
      <c r="DA452" s="267">
        <f t="shared" si="528"/>
        <v>15</v>
      </c>
      <c r="DB452" s="268">
        <f t="shared" si="529"/>
        <v>15</v>
      </c>
      <c r="DC452" s="173">
        <f t="shared" si="530"/>
        <v>12</v>
      </c>
      <c r="DD452" s="26">
        <f t="shared" si="531"/>
        <v>11</v>
      </c>
      <c r="DE452" s="173">
        <f t="shared" si="532"/>
        <v>0</v>
      </c>
      <c r="DF452" s="26">
        <f t="shared" si="533"/>
        <v>5</v>
      </c>
      <c r="DG452" s="326">
        <f t="shared" si="534"/>
        <v>14</v>
      </c>
      <c r="DH452" s="327">
        <f t="shared" si="535"/>
        <v>13</v>
      </c>
      <c r="DI452" s="172">
        <f t="shared" si="536"/>
        <v>4</v>
      </c>
      <c r="DJ452" s="24">
        <f t="shared" si="537"/>
        <v>0</v>
      </c>
      <c r="DK452" s="172"/>
      <c r="DL452" s="19">
        <f t="shared" si="538"/>
        <v>140</v>
      </c>
      <c r="DM452" s="19">
        <f t="shared" si="539"/>
        <v>19</v>
      </c>
      <c r="DN452" s="174">
        <f t="shared" si="540"/>
        <v>136</v>
      </c>
      <c r="DO452" s="278">
        <f t="shared" si="541"/>
        <v>247</v>
      </c>
      <c r="DP452" s="278">
        <f t="shared" si="542"/>
        <v>255</v>
      </c>
      <c r="DQ452" s="20">
        <f t="shared" si="543"/>
        <v>203</v>
      </c>
      <c r="DR452" s="20">
        <f t="shared" si="544"/>
        <v>5</v>
      </c>
      <c r="DS452" s="337">
        <f t="shared" si="545"/>
        <v>237</v>
      </c>
      <c r="DT452" s="174">
        <f t="shared" si="546"/>
        <v>64</v>
      </c>
      <c r="DU452" s="172">
        <f t="shared" si="547"/>
        <v>237</v>
      </c>
    </row>
    <row r="453" spans="1:1026">
      <c r="A453" s="408" t="s">
        <v>1153</v>
      </c>
      <c r="B453" s="408" t="s">
        <v>1154</v>
      </c>
      <c r="C453" s="154">
        <f t="shared" si="503"/>
        <v>17</v>
      </c>
      <c r="D453" s="167">
        <f t="shared" si="504"/>
        <v>68</v>
      </c>
      <c r="E453" s="166" t="str">
        <f t="shared" si="505"/>
        <v>8C</v>
      </c>
      <c r="F453" s="367" t="str">
        <f t="shared" si="506"/>
        <v>13</v>
      </c>
      <c r="G453" s="367" t="str">
        <f t="shared" si="507"/>
        <v>80</v>
      </c>
      <c r="H453" s="367" t="str">
        <f t="shared" si="508"/>
        <v>F7</v>
      </c>
      <c r="I453" s="367" t="str">
        <f t="shared" si="509"/>
        <v>FF</v>
      </c>
      <c r="J453" s="367" t="str">
        <f t="shared" si="510"/>
        <v>C5</v>
      </c>
      <c r="K453" s="367" t="str">
        <f t="shared" si="511"/>
        <v>05</v>
      </c>
      <c r="L453" s="367" t="str">
        <f t="shared" si="512"/>
        <v>DF</v>
      </c>
      <c r="M453" s="367" t="str">
        <f t="shared" si="513"/>
        <v>4</v>
      </c>
      <c r="N453" s="367" t="str">
        <f t="shared" si="514"/>
        <v/>
      </c>
      <c r="O453" s="156" t="str">
        <f t="shared" si="515"/>
        <v/>
      </c>
      <c r="P453" s="157" t="str">
        <f t="shared" si="494"/>
        <v>1</v>
      </c>
      <c r="Q453" s="158" t="str">
        <f t="shared" si="494"/>
        <v>0</v>
      </c>
      <c r="R453" s="158" t="str">
        <f t="shared" si="494"/>
        <v>0</v>
      </c>
      <c r="S453" s="159" t="str">
        <f t="shared" si="494"/>
        <v>0</v>
      </c>
      <c r="T453" s="158" t="str">
        <f t="shared" si="494"/>
        <v>1</v>
      </c>
      <c r="U453" s="158" t="str">
        <f t="shared" si="494"/>
        <v>1</v>
      </c>
      <c r="V453" s="158" t="str">
        <f t="shared" si="494"/>
        <v>0</v>
      </c>
      <c r="W453" s="159" t="str">
        <f t="shared" si="494"/>
        <v>0</v>
      </c>
      <c r="X453" s="158" t="str">
        <f t="shared" si="495"/>
        <v>0</v>
      </c>
      <c r="Y453" s="158" t="str">
        <f t="shared" si="495"/>
        <v>0</v>
      </c>
      <c r="Z453" s="158" t="str">
        <f t="shared" si="495"/>
        <v>0</v>
      </c>
      <c r="AA453" s="159" t="str">
        <f t="shared" si="495"/>
        <v>1</v>
      </c>
      <c r="AB453" s="161" t="str">
        <f t="shared" si="495"/>
        <v>0</v>
      </c>
      <c r="AC453" s="161" t="str">
        <f t="shared" si="495"/>
        <v>0</v>
      </c>
      <c r="AD453" s="158" t="str">
        <f t="shared" si="495"/>
        <v>1</v>
      </c>
      <c r="AE453" s="159" t="str">
        <f t="shared" si="495"/>
        <v>1</v>
      </c>
      <c r="AF453" s="367" t="str">
        <f t="shared" si="496"/>
        <v>1</v>
      </c>
      <c r="AG453" s="162" t="str">
        <f t="shared" si="496"/>
        <v>0</v>
      </c>
      <c r="AH453" s="163" t="str">
        <f t="shared" si="496"/>
        <v>0</v>
      </c>
      <c r="AI453" s="165" t="str">
        <f t="shared" si="496"/>
        <v>0</v>
      </c>
      <c r="AJ453" s="164" t="str">
        <f t="shared" si="496"/>
        <v>0</v>
      </c>
      <c r="AK453" s="164" t="str">
        <f t="shared" si="496"/>
        <v>0</v>
      </c>
      <c r="AL453" s="289" t="str">
        <f t="shared" si="496"/>
        <v>0</v>
      </c>
      <c r="AM453" s="165" t="str">
        <f t="shared" si="496"/>
        <v>0</v>
      </c>
      <c r="AN453" s="230" t="str">
        <f t="shared" si="497"/>
        <v>1</v>
      </c>
      <c r="AO453" s="230" t="str">
        <f t="shared" si="497"/>
        <v>1</v>
      </c>
      <c r="AP453" s="230" t="str">
        <f t="shared" si="497"/>
        <v>1</v>
      </c>
      <c r="AQ453" s="231" t="str">
        <f t="shared" si="497"/>
        <v>1</v>
      </c>
      <c r="AR453" s="230" t="str">
        <f t="shared" si="497"/>
        <v>0</v>
      </c>
      <c r="AS453" s="230" t="str">
        <f t="shared" si="497"/>
        <v>1</v>
      </c>
      <c r="AT453" s="230" t="str">
        <f t="shared" si="497"/>
        <v>1</v>
      </c>
      <c r="AU453" s="231" t="str">
        <f t="shared" si="497"/>
        <v>1</v>
      </c>
      <c r="AV453" s="230" t="str">
        <f t="shared" si="498"/>
        <v>1</v>
      </c>
      <c r="AW453" s="232" t="str">
        <f t="shared" si="498"/>
        <v>1</v>
      </c>
      <c r="AX453" s="232" t="str">
        <f t="shared" si="498"/>
        <v>1</v>
      </c>
      <c r="AY453" s="233" t="str">
        <f t="shared" si="498"/>
        <v>1</v>
      </c>
      <c r="AZ453" s="232" t="str">
        <f t="shared" si="498"/>
        <v>1</v>
      </c>
      <c r="BA453" s="232" t="str">
        <f t="shared" si="498"/>
        <v>1</v>
      </c>
      <c r="BB453" s="232" t="str">
        <f t="shared" si="498"/>
        <v>1</v>
      </c>
      <c r="BC453" s="233" t="str">
        <f t="shared" si="498"/>
        <v>1</v>
      </c>
      <c r="BD453" s="168" t="str">
        <f t="shared" si="499"/>
        <v>1</v>
      </c>
      <c r="BE453" s="168" t="str">
        <f t="shared" si="499"/>
        <v>1</v>
      </c>
      <c r="BF453" s="168" t="str">
        <f t="shared" si="499"/>
        <v>0</v>
      </c>
      <c r="BG453" s="169" t="str">
        <f t="shared" si="499"/>
        <v>0</v>
      </c>
      <c r="BH453" s="168" t="str">
        <f t="shared" si="499"/>
        <v>0</v>
      </c>
      <c r="BI453" s="168" t="str">
        <f t="shared" si="499"/>
        <v>1</v>
      </c>
      <c r="BJ453" s="168" t="str">
        <f t="shared" si="499"/>
        <v>0</v>
      </c>
      <c r="BK453" s="169" t="str">
        <f t="shared" si="499"/>
        <v>1</v>
      </c>
      <c r="BL453" s="168" t="str">
        <f t="shared" si="500"/>
        <v>0</v>
      </c>
      <c r="BM453" s="168" t="str">
        <f t="shared" si="500"/>
        <v>0</v>
      </c>
      <c r="BN453" s="168" t="str">
        <f t="shared" si="500"/>
        <v>0</v>
      </c>
      <c r="BO453" s="169" t="str">
        <f t="shared" si="500"/>
        <v>0</v>
      </c>
      <c r="BP453" s="168" t="str">
        <f t="shared" si="500"/>
        <v>0</v>
      </c>
      <c r="BQ453" s="168" t="str">
        <f t="shared" si="500"/>
        <v>1</v>
      </c>
      <c r="BR453" s="168" t="str">
        <f t="shared" si="500"/>
        <v>0</v>
      </c>
      <c r="BS453" s="169" t="str">
        <f t="shared" si="500"/>
        <v>1</v>
      </c>
      <c r="BT453" s="302" t="str">
        <f t="shared" si="501"/>
        <v>1</v>
      </c>
      <c r="BU453" s="302" t="str">
        <f t="shared" si="501"/>
        <v>1</v>
      </c>
      <c r="BV453" s="302" t="str">
        <f t="shared" si="501"/>
        <v>0</v>
      </c>
      <c r="BW453" s="303" t="str">
        <f t="shared" si="501"/>
        <v>1</v>
      </c>
      <c r="BX453" s="302" t="str">
        <f t="shared" si="501"/>
        <v>1</v>
      </c>
      <c r="BY453" s="302" t="str">
        <f t="shared" si="501"/>
        <v>1</v>
      </c>
      <c r="BZ453" s="302" t="str">
        <f t="shared" si="501"/>
        <v>1</v>
      </c>
      <c r="CA453" s="303" t="str">
        <f t="shared" si="501"/>
        <v>1</v>
      </c>
      <c r="CB453" s="164" t="str">
        <f t="shared" si="502"/>
        <v>0</v>
      </c>
      <c r="CC453" s="289" t="str">
        <f t="shared" si="502"/>
        <v>1</v>
      </c>
      <c r="CD453" s="340" t="str">
        <f t="shared" si="502"/>
        <v>0</v>
      </c>
      <c r="CE453" s="341" t="str">
        <f t="shared" si="502"/>
        <v>0</v>
      </c>
      <c r="CF453" s="340" t="str">
        <f t="shared" si="502"/>
        <v>0</v>
      </c>
      <c r="CG453" s="340" t="str">
        <f t="shared" si="502"/>
        <v>0</v>
      </c>
      <c r="CH453" s="340" t="str">
        <f t="shared" si="502"/>
        <v>0</v>
      </c>
      <c r="CI453" s="341" t="str">
        <f t="shared" si="502"/>
        <v>0</v>
      </c>
      <c r="CL453" s="32" t="str">
        <f t="shared" si="483"/>
        <v>8C13</v>
      </c>
      <c r="CM453" s="285">
        <f t="shared" si="516"/>
        <v>65527</v>
      </c>
      <c r="CN453" s="285">
        <f t="shared" si="517"/>
        <v>1</v>
      </c>
      <c r="CO453" s="142">
        <f t="shared" si="518"/>
        <v>57.7</v>
      </c>
      <c r="CP453" s="142">
        <f t="shared" si="519"/>
        <v>14.277777777777779</v>
      </c>
      <c r="CQ453" s="154">
        <f t="shared" si="484"/>
        <v>0</v>
      </c>
      <c r="CS453" s="170">
        <f t="shared" si="520"/>
        <v>8</v>
      </c>
      <c r="CT453" s="23">
        <f t="shared" si="521"/>
        <v>12</v>
      </c>
      <c r="CU453" s="171">
        <f t="shared" si="522"/>
        <v>1</v>
      </c>
      <c r="CV453" s="23">
        <f t="shared" si="523"/>
        <v>3</v>
      </c>
      <c r="CW453" s="172">
        <f t="shared" si="524"/>
        <v>8</v>
      </c>
      <c r="CX453" s="24">
        <f t="shared" si="525"/>
        <v>0</v>
      </c>
      <c r="CY453" s="267">
        <f t="shared" si="526"/>
        <v>15</v>
      </c>
      <c r="CZ453" s="268">
        <f t="shared" si="527"/>
        <v>7</v>
      </c>
      <c r="DA453" s="267">
        <f t="shared" si="528"/>
        <v>15</v>
      </c>
      <c r="DB453" s="268">
        <f t="shared" si="529"/>
        <v>15</v>
      </c>
      <c r="DC453" s="173">
        <f t="shared" si="530"/>
        <v>12</v>
      </c>
      <c r="DD453" s="26">
        <f t="shared" si="531"/>
        <v>5</v>
      </c>
      <c r="DE453" s="173">
        <f t="shared" si="532"/>
        <v>0</v>
      </c>
      <c r="DF453" s="26">
        <f t="shared" si="533"/>
        <v>5</v>
      </c>
      <c r="DG453" s="326">
        <f t="shared" si="534"/>
        <v>13</v>
      </c>
      <c r="DH453" s="327">
        <f t="shared" si="535"/>
        <v>15</v>
      </c>
      <c r="DI453" s="172">
        <f t="shared" si="536"/>
        <v>4</v>
      </c>
      <c r="DJ453" s="24">
        <f t="shared" si="537"/>
        <v>0</v>
      </c>
      <c r="DK453" s="172"/>
      <c r="DL453" s="19">
        <f t="shared" si="538"/>
        <v>140</v>
      </c>
      <c r="DM453" s="19">
        <f t="shared" si="539"/>
        <v>19</v>
      </c>
      <c r="DN453" s="174">
        <f t="shared" si="540"/>
        <v>128</v>
      </c>
      <c r="DO453" s="278">
        <f t="shared" si="541"/>
        <v>247</v>
      </c>
      <c r="DP453" s="278">
        <f t="shared" si="542"/>
        <v>255</v>
      </c>
      <c r="DQ453" s="20">
        <f t="shared" si="543"/>
        <v>197</v>
      </c>
      <c r="DR453" s="20">
        <f t="shared" si="544"/>
        <v>5</v>
      </c>
      <c r="DS453" s="337">
        <f t="shared" si="545"/>
        <v>223</v>
      </c>
      <c r="DT453" s="174">
        <f t="shared" si="546"/>
        <v>64</v>
      </c>
      <c r="DU453" s="172">
        <f t="shared" si="547"/>
        <v>223</v>
      </c>
    </row>
    <row r="454" spans="1:1026">
      <c r="A454" s="408" t="s">
        <v>1155</v>
      </c>
      <c r="B454" s="408" t="s">
        <v>1156</v>
      </c>
      <c r="C454" s="154">
        <f t="shared" si="503"/>
        <v>17</v>
      </c>
      <c r="D454" s="167">
        <f t="shared" si="504"/>
        <v>68</v>
      </c>
      <c r="E454" s="166" t="str">
        <f t="shared" si="505"/>
        <v>8C</v>
      </c>
      <c r="F454" s="367" t="str">
        <f t="shared" si="506"/>
        <v>13</v>
      </c>
      <c r="G454" s="367" t="str">
        <f t="shared" si="507"/>
        <v>82</v>
      </c>
      <c r="H454" s="367" t="str">
        <f t="shared" si="508"/>
        <v>F7</v>
      </c>
      <c r="I454" s="367" t="str">
        <f t="shared" si="509"/>
        <v>FF</v>
      </c>
      <c r="J454" s="367" t="str">
        <f t="shared" si="510"/>
        <v>C4</v>
      </c>
      <c r="K454" s="367" t="str">
        <f t="shared" si="511"/>
        <v>05</v>
      </c>
      <c r="L454" s="367" t="str">
        <f t="shared" si="512"/>
        <v>E0</v>
      </c>
      <c r="M454" s="367" t="str">
        <f t="shared" si="513"/>
        <v>4</v>
      </c>
      <c r="N454" s="367" t="str">
        <f t="shared" si="514"/>
        <v/>
      </c>
      <c r="O454" s="156" t="str">
        <f t="shared" si="515"/>
        <v/>
      </c>
      <c r="P454" s="157" t="str">
        <f t="shared" si="494"/>
        <v>1</v>
      </c>
      <c r="Q454" s="158" t="str">
        <f t="shared" si="494"/>
        <v>0</v>
      </c>
      <c r="R454" s="158" t="str">
        <f t="shared" si="494"/>
        <v>0</v>
      </c>
      <c r="S454" s="159" t="str">
        <f t="shared" si="494"/>
        <v>0</v>
      </c>
      <c r="T454" s="158" t="str">
        <f t="shared" si="494"/>
        <v>1</v>
      </c>
      <c r="U454" s="158" t="str">
        <f t="shared" si="494"/>
        <v>1</v>
      </c>
      <c r="V454" s="158" t="str">
        <f t="shared" si="494"/>
        <v>0</v>
      </c>
      <c r="W454" s="159" t="str">
        <f t="shared" si="494"/>
        <v>0</v>
      </c>
      <c r="X454" s="158" t="str">
        <f t="shared" si="495"/>
        <v>0</v>
      </c>
      <c r="Y454" s="158" t="str">
        <f t="shared" si="495"/>
        <v>0</v>
      </c>
      <c r="Z454" s="158" t="str">
        <f t="shared" si="495"/>
        <v>0</v>
      </c>
      <c r="AA454" s="159" t="str">
        <f t="shared" si="495"/>
        <v>1</v>
      </c>
      <c r="AB454" s="161" t="str">
        <f t="shared" si="495"/>
        <v>0</v>
      </c>
      <c r="AC454" s="161" t="str">
        <f t="shared" si="495"/>
        <v>0</v>
      </c>
      <c r="AD454" s="158" t="str">
        <f t="shared" si="495"/>
        <v>1</v>
      </c>
      <c r="AE454" s="159" t="str">
        <f t="shared" si="495"/>
        <v>1</v>
      </c>
      <c r="AF454" s="367" t="str">
        <f t="shared" si="496"/>
        <v>1</v>
      </c>
      <c r="AG454" s="162" t="str">
        <f t="shared" si="496"/>
        <v>0</v>
      </c>
      <c r="AH454" s="163" t="str">
        <f t="shared" si="496"/>
        <v>0</v>
      </c>
      <c r="AI454" s="165" t="str">
        <f t="shared" si="496"/>
        <v>0</v>
      </c>
      <c r="AJ454" s="164" t="str">
        <f t="shared" si="496"/>
        <v>0</v>
      </c>
      <c r="AK454" s="164" t="str">
        <f t="shared" si="496"/>
        <v>0</v>
      </c>
      <c r="AL454" s="289" t="str">
        <f t="shared" si="496"/>
        <v>1</v>
      </c>
      <c r="AM454" s="165" t="str">
        <f t="shared" si="496"/>
        <v>0</v>
      </c>
      <c r="AN454" s="230" t="str">
        <f t="shared" si="497"/>
        <v>1</v>
      </c>
      <c r="AO454" s="230" t="str">
        <f t="shared" si="497"/>
        <v>1</v>
      </c>
      <c r="AP454" s="230" t="str">
        <f t="shared" si="497"/>
        <v>1</v>
      </c>
      <c r="AQ454" s="231" t="str">
        <f t="shared" si="497"/>
        <v>1</v>
      </c>
      <c r="AR454" s="230" t="str">
        <f t="shared" si="497"/>
        <v>0</v>
      </c>
      <c r="AS454" s="230" t="str">
        <f t="shared" si="497"/>
        <v>1</v>
      </c>
      <c r="AT454" s="230" t="str">
        <f t="shared" si="497"/>
        <v>1</v>
      </c>
      <c r="AU454" s="231" t="str">
        <f t="shared" si="497"/>
        <v>1</v>
      </c>
      <c r="AV454" s="230" t="str">
        <f t="shared" si="498"/>
        <v>1</v>
      </c>
      <c r="AW454" s="232" t="str">
        <f t="shared" si="498"/>
        <v>1</v>
      </c>
      <c r="AX454" s="232" t="str">
        <f t="shared" si="498"/>
        <v>1</v>
      </c>
      <c r="AY454" s="233" t="str">
        <f t="shared" si="498"/>
        <v>1</v>
      </c>
      <c r="AZ454" s="232" t="str">
        <f t="shared" si="498"/>
        <v>1</v>
      </c>
      <c r="BA454" s="232" t="str">
        <f t="shared" si="498"/>
        <v>1</v>
      </c>
      <c r="BB454" s="232" t="str">
        <f t="shared" si="498"/>
        <v>1</v>
      </c>
      <c r="BC454" s="233" t="str">
        <f t="shared" si="498"/>
        <v>1</v>
      </c>
      <c r="BD454" s="168" t="str">
        <f t="shared" si="499"/>
        <v>1</v>
      </c>
      <c r="BE454" s="168" t="str">
        <f t="shared" si="499"/>
        <v>1</v>
      </c>
      <c r="BF454" s="168" t="str">
        <f t="shared" si="499"/>
        <v>0</v>
      </c>
      <c r="BG454" s="169" t="str">
        <f t="shared" si="499"/>
        <v>0</v>
      </c>
      <c r="BH454" s="168" t="str">
        <f t="shared" si="499"/>
        <v>0</v>
      </c>
      <c r="BI454" s="168" t="str">
        <f t="shared" si="499"/>
        <v>1</v>
      </c>
      <c r="BJ454" s="168" t="str">
        <f t="shared" si="499"/>
        <v>0</v>
      </c>
      <c r="BK454" s="169" t="str">
        <f t="shared" si="499"/>
        <v>0</v>
      </c>
      <c r="BL454" s="168" t="str">
        <f t="shared" si="500"/>
        <v>0</v>
      </c>
      <c r="BM454" s="168" t="str">
        <f t="shared" si="500"/>
        <v>0</v>
      </c>
      <c r="BN454" s="168" t="str">
        <f t="shared" si="500"/>
        <v>0</v>
      </c>
      <c r="BO454" s="169" t="str">
        <f t="shared" si="500"/>
        <v>0</v>
      </c>
      <c r="BP454" s="168" t="str">
        <f t="shared" si="500"/>
        <v>0</v>
      </c>
      <c r="BQ454" s="168" t="str">
        <f t="shared" si="500"/>
        <v>1</v>
      </c>
      <c r="BR454" s="168" t="str">
        <f t="shared" si="500"/>
        <v>0</v>
      </c>
      <c r="BS454" s="169" t="str">
        <f t="shared" si="500"/>
        <v>1</v>
      </c>
      <c r="BT454" s="302" t="str">
        <f t="shared" si="501"/>
        <v>1</v>
      </c>
      <c r="BU454" s="302" t="str">
        <f t="shared" si="501"/>
        <v>1</v>
      </c>
      <c r="BV454" s="302" t="str">
        <f t="shared" si="501"/>
        <v>1</v>
      </c>
      <c r="BW454" s="303" t="str">
        <f t="shared" si="501"/>
        <v>0</v>
      </c>
      <c r="BX454" s="302" t="str">
        <f t="shared" si="501"/>
        <v>0</v>
      </c>
      <c r="BY454" s="302" t="str">
        <f t="shared" si="501"/>
        <v>0</v>
      </c>
      <c r="BZ454" s="302" t="str">
        <f t="shared" si="501"/>
        <v>0</v>
      </c>
      <c r="CA454" s="303" t="str">
        <f t="shared" si="501"/>
        <v>0</v>
      </c>
      <c r="CB454" s="164" t="str">
        <f t="shared" si="502"/>
        <v>0</v>
      </c>
      <c r="CC454" s="289" t="str">
        <f t="shared" si="502"/>
        <v>1</v>
      </c>
      <c r="CD454" s="340" t="str">
        <f t="shared" si="502"/>
        <v>0</v>
      </c>
      <c r="CE454" s="341" t="str">
        <f t="shared" si="502"/>
        <v>0</v>
      </c>
      <c r="CF454" s="340" t="str">
        <f t="shared" si="502"/>
        <v>0</v>
      </c>
      <c r="CG454" s="340" t="str">
        <f t="shared" si="502"/>
        <v>0</v>
      </c>
      <c r="CH454" s="340" t="str">
        <f t="shared" si="502"/>
        <v>0</v>
      </c>
      <c r="CI454" s="341" t="str">
        <f t="shared" si="502"/>
        <v>0</v>
      </c>
      <c r="CL454" s="32" t="str">
        <f t="shared" si="483"/>
        <v>8C13</v>
      </c>
      <c r="CM454" s="285">
        <f t="shared" si="516"/>
        <v>65527</v>
      </c>
      <c r="CN454" s="285">
        <f t="shared" si="517"/>
        <v>1</v>
      </c>
      <c r="CO454" s="142">
        <f t="shared" si="518"/>
        <v>57.6</v>
      </c>
      <c r="CP454" s="142">
        <f t="shared" si="519"/>
        <v>14.222222222222221</v>
      </c>
      <c r="CQ454" s="154">
        <f t="shared" si="484"/>
        <v>1</v>
      </c>
      <c r="CS454" s="170">
        <f t="shared" si="520"/>
        <v>8</v>
      </c>
      <c r="CT454" s="23">
        <f t="shared" si="521"/>
        <v>12</v>
      </c>
      <c r="CU454" s="171">
        <f t="shared" si="522"/>
        <v>1</v>
      </c>
      <c r="CV454" s="23">
        <f t="shared" si="523"/>
        <v>3</v>
      </c>
      <c r="CW454" s="172">
        <f t="shared" si="524"/>
        <v>8</v>
      </c>
      <c r="CX454" s="24">
        <f t="shared" si="525"/>
        <v>2</v>
      </c>
      <c r="CY454" s="267">
        <f t="shared" si="526"/>
        <v>15</v>
      </c>
      <c r="CZ454" s="268">
        <f t="shared" si="527"/>
        <v>7</v>
      </c>
      <c r="DA454" s="267">
        <f t="shared" si="528"/>
        <v>15</v>
      </c>
      <c r="DB454" s="268">
        <f t="shared" si="529"/>
        <v>15</v>
      </c>
      <c r="DC454" s="173">
        <f t="shared" si="530"/>
        <v>12</v>
      </c>
      <c r="DD454" s="26">
        <f t="shared" si="531"/>
        <v>4</v>
      </c>
      <c r="DE454" s="173">
        <f t="shared" si="532"/>
        <v>0</v>
      </c>
      <c r="DF454" s="26">
        <f t="shared" si="533"/>
        <v>5</v>
      </c>
      <c r="DG454" s="326">
        <f t="shared" si="534"/>
        <v>14</v>
      </c>
      <c r="DH454" s="327">
        <f t="shared" si="535"/>
        <v>0</v>
      </c>
      <c r="DI454" s="172">
        <f t="shared" si="536"/>
        <v>4</v>
      </c>
      <c r="DJ454" s="24">
        <f t="shared" si="537"/>
        <v>0</v>
      </c>
      <c r="DK454" s="172"/>
      <c r="DL454" s="19">
        <f t="shared" si="538"/>
        <v>140</v>
      </c>
      <c r="DM454" s="19">
        <f t="shared" si="539"/>
        <v>19</v>
      </c>
      <c r="DN454" s="174">
        <f t="shared" si="540"/>
        <v>130</v>
      </c>
      <c r="DO454" s="278">
        <f t="shared" si="541"/>
        <v>247</v>
      </c>
      <c r="DP454" s="278">
        <f t="shared" si="542"/>
        <v>255</v>
      </c>
      <c r="DQ454" s="20">
        <f t="shared" si="543"/>
        <v>196</v>
      </c>
      <c r="DR454" s="20">
        <f t="shared" si="544"/>
        <v>5</v>
      </c>
      <c r="DS454" s="337">
        <f t="shared" si="545"/>
        <v>224</v>
      </c>
      <c r="DT454" s="174">
        <f t="shared" si="546"/>
        <v>64</v>
      </c>
      <c r="DU454" s="172">
        <f t="shared" si="547"/>
        <v>224</v>
      </c>
    </row>
    <row r="455" spans="1:1026">
      <c r="A455" s="408" t="s">
        <v>1157</v>
      </c>
      <c r="B455" s="408" t="s">
        <v>1158</v>
      </c>
      <c r="C455" s="154">
        <f t="shared" si="503"/>
        <v>17</v>
      </c>
      <c r="D455" s="167">
        <f t="shared" si="504"/>
        <v>68</v>
      </c>
      <c r="E455" s="166" t="str">
        <f t="shared" si="505"/>
        <v>8C</v>
      </c>
      <c r="F455" s="367" t="str">
        <f t="shared" si="506"/>
        <v>13</v>
      </c>
      <c r="G455" s="367" t="str">
        <f t="shared" si="507"/>
        <v>84</v>
      </c>
      <c r="H455" s="367" t="str">
        <f t="shared" si="508"/>
        <v>F7</v>
      </c>
      <c r="I455" s="367" t="str">
        <f t="shared" si="509"/>
        <v>FF</v>
      </c>
      <c r="J455" s="367" t="str">
        <f t="shared" si="510"/>
        <v>C1</v>
      </c>
      <c r="K455" s="367" t="str">
        <f t="shared" si="511"/>
        <v>05</v>
      </c>
      <c r="L455" s="367" t="str">
        <f t="shared" si="512"/>
        <v>DF</v>
      </c>
      <c r="M455" s="367" t="str">
        <f t="shared" si="513"/>
        <v>4</v>
      </c>
      <c r="N455" s="367" t="str">
        <f t="shared" si="514"/>
        <v/>
      </c>
      <c r="O455" s="156" t="str">
        <f t="shared" si="515"/>
        <v/>
      </c>
      <c r="P455" s="157" t="str">
        <f t="shared" si="494"/>
        <v>1</v>
      </c>
      <c r="Q455" s="158" t="str">
        <f t="shared" si="494"/>
        <v>0</v>
      </c>
      <c r="R455" s="158" t="str">
        <f t="shared" si="494"/>
        <v>0</v>
      </c>
      <c r="S455" s="159" t="str">
        <f t="shared" si="494"/>
        <v>0</v>
      </c>
      <c r="T455" s="158" t="str">
        <f t="shared" si="494"/>
        <v>1</v>
      </c>
      <c r="U455" s="158" t="str">
        <f t="shared" si="494"/>
        <v>1</v>
      </c>
      <c r="V455" s="158" t="str">
        <f t="shared" si="494"/>
        <v>0</v>
      </c>
      <c r="W455" s="159" t="str">
        <f t="shared" si="494"/>
        <v>0</v>
      </c>
      <c r="X455" s="158" t="str">
        <f t="shared" si="495"/>
        <v>0</v>
      </c>
      <c r="Y455" s="158" t="str">
        <f t="shared" si="495"/>
        <v>0</v>
      </c>
      <c r="Z455" s="158" t="str">
        <f t="shared" si="495"/>
        <v>0</v>
      </c>
      <c r="AA455" s="159" t="str">
        <f t="shared" si="495"/>
        <v>1</v>
      </c>
      <c r="AB455" s="161" t="str">
        <f t="shared" si="495"/>
        <v>0</v>
      </c>
      <c r="AC455" s="161" t="str">
        <f t="shared" si="495"/>
        <v>0</v>
      </c>
      <c r="AD455" s="158" t="str">
        <f t="shared" si="495"/>
        <v>1</v>
      </c>
      <c r="AE455" s="159" t="str">
        <f t="shared" si="495"/>
        <v>1</v>
      </c>
      <c r="AF455" s="367" t="str">
        <f t="shared" si="496"/>
        <v>1</v>
      </c>
      <c r="AG455" s="162" t="str">
        <f t="shared" si="496"/>
        <v>0</v>
      </c>
      <c r="AH455" s="163" t="str">
        <f t="shared" si="496"/>
        <v>0</v>
      </c>
      <c r="AI455" s="165" t="str">
        <f t="shared" si="496"/>
        <v>0</v>
      </c>
      <c r="AJ455" s="164" t="str">
        <f t="shared" si="496"/>
        <v>0</v>
      </c>
      <c r="AK455" s="164" t="str">
        <f t="shared" si="496"/>
        <v>1</v>
      </c>
      <c r="AL455" s="289" t="str">
        <f t="shared" si="496"/>
        <v>0</v>
      </c>
      <c r="AM455" s="165" t="str">
        <f t="shared" si="496"/>
        <v>0</v>
      </c>
      <c r="AN455" s="230" t="str">
        <f t="shared" si="497"/>
        <v>1</v>
      </c>
      <c r="AO455" s="230" t="str">
        <f t="shared" si="497"/>
        <v>1</v>
      </c>
      <c r="AP455" s="230" t="str">
        <f t="shared" si="497"/>
        <v>1</v>
      </c>
      <c r="AQ455" s="231" t="str">
        <f t="shared" si="497"/>
        <v>1</v>
      </c>
      <c r="AR455" s="230" t="str">
        <f t="shared" si="497"/>
        <v>0</v>
      </c>
      <c r="AS455" s="230" t="str">
        <f t="shared" si="497"/>
        <v>1</v>
      </c>
      <c r="AT455" s="230" t="str">
        <f t="shared" si="497"/>
        <v>1</v>
      </c>
      <c r="AU455" s="231" t="str">
        <f t="shared" si="497"/>
        <v>1</v>
      </c>
      <c r="AV455" s="230" t="str">
        <f t="shared" si="498"/>
        <v>1</v>
      </c>
      <c r="AW455" s="232" t="str">
        <f t="shared" si="498"/>
        <v>1</v>
      </c>
      <c r="AX455" s="232" t="str">
        <f t="shared" si="498"/>
        <v>1</v>
      </c>
      <c r="AY455" s="233" t="str">
        <f t="shared" si="498"/>
        <v>1</v>
      </c>
      <c r="AZ455" s="232" t="str">
        <f t="shared" si="498"/>
        <v>1</v>
      </c>
      <c r="BA455" s="232" t="str">
        <f t="shared" si="498"/>
        <v>1</v>
      </c>
      <c r="BB455" s="232" t="str">
        <f t="shared" si="498"/>
        <v>1</v>
      </c>
      <c r="BC455" s="233" t="str">
        <f t="shared" si="498"/>
        <v>1</v>
      </c>
      <c r="BD455" s="168" t="str">
        <f t="shared" si="499"/>
        <v>1</v>
      </c>
      <c r="BE455" s="168" t="str">
        <f t="shared" si="499"/>
        <v>1</v>
      </c>
      <c r="BF455" s="168" t="str">
        <f t="shared" si="499"/>
        <v>0</v>
      </c>
      <c r="BG455" s="169" t="str">
        <f t="shared" si="499"/>
        <v>0</v>
      </c>
      <c r="BH455" s="168" t="str">
        <f t="shared" si="499"/>
        <v>0</v>
      </c>
      <c r="BI455" s="168" t="str">
        <f t="shared" si="499"/>
        <v>0</v>
      </c>
      <c r="BJ455" s="168" t="str">
        <f t="shared" si="499"/>
        <v>0</v>
      </c>
      <c r="BK455" s="169" t="str">
        <f t="shared" si="499"/>
        <v>1</v>
      </c>
      <c r="BL455" s="168" t="str">
        <f t="shared" si="500"/>
        <v>0</v>
      </c>
      <c r="BM455" s="168" t="str">
        <f t="shared" si="500"/>
        <v>0</v>
      </c>
      <c r="BN455" s="168" t="str">
        <f t="shared" si="500"/>
        <v>0</v>
      </c>
      <c r="BO455" s="169" t="str">
        <f t="shared" si="500"/>
        <v>0</v>
      </c>
      <c r="BP455" s="168" t="str">
        <f t="shared" si="500"/>
        <v>0</v>
      </c>
      <c r="BQ455" s="168" t="str">
        <f t="shared" si="500"/>
        <v>1</v>
      </c>
      <c r="BR455" s="168" t="str">
        <f t="shared" si="500"/>
        <v>0</v>
      </c>
      <c r="BS455" s="169" t="str">
        <f t="shared" si="500"/>
        <v>1</v>
      </c>
      <c r="BT455" s="302" t="str">
        <f t="shared" si="501"/>
        <v>1</v>
      </c>
      <c r="BU455" s="302" t="str">
        <f t="shared" si="501"/>
        <v>1</v>
      </c>
      <c r="BV455" s="302" t="str">
        <f t="shared" si="501"/>
        <v>0</v>
      </c>
      <c r="BW455" s="303" t="str">
        <f t="shared" si="501"/>
        <v>1</v>
      </c>
      <c r="BX455" s="302" t="str">
        <f t="shared" si="501"/>
        <v>1</v>
      </c>
      <c r="BY455" s="302" t="str">
        <f t="shared" si="501"/>
        <v>1</v>
      </c>
      <c r="BZ455" s="302" t="str">
        <f t="shared" si="501"/>
        <v>1</v>
      </c>
      <c r="CA455" s="303" t="str">
        <f t="shared" si="501"/>
        <v>1</v>
      </c>
      <c r="CB455" s="164" t="str">
        <f t="shared" si="502"/>
        <v>0</v>
      </c>
      <c r="CC455" s="289" t="str">
        <f t="shared" si="502"/>
        <v>1</v>
      </c>
      <c r="CD455" s="340" t="str">
        <f t="shared" si="502"/>
        <v>0</v>
      </c>
      <c r="CE455" s="341" t="str">
        <f t="shared" si="502"/>
        <v>0</v>
      </c>
      <c r="CF455" s="340" t="str">
        <f t="shared" si="502"/>
        <v>0</v>
      </c>
      <c r="CG455" s="340" t="str">
        <f t="shared" si="502"/>
        <v>0</v>
      </c>
      <c r="CH455" s="340" t="str">
        <f t="shared" si="502"/>
        <v>0</v>
      </c>
      <c r="CI455" s="341" t="str">
        <f t="shared" si="502"/>
        <v>0</v>
      </c>
      <c r="CL455" s="32" t="str">
        <f t="shared" si="483"/>
        <v>8C13</v>
      </c>
      <c r="CM455" s="285">
        <f t="shared" si="516"/>
        <v>65527</v>
      </c>
      <c r="CN455" s="285">
        <f t="shared" si="517"/>
        <v>1</v>
      </c>
      <c r="CO455" s="142">
        <f t="shared" si="518"/>
        <v>57.3</v>
      </c>
      <c r="CP455" s="142">
        <f t="shared" si="519"/>
        <v>14.055555555555554</v>
      </c>
      <c r="CQ455" s="154">
        <f t="shared" si="484"/>
        <v>2</v>
      </c>
      <c r="CS455" s="170">
        <f t="shared" si="520"/>
        <v>8</v>
      </c>
      <c r="CT455" s="23">
        <f t="shared" si="521"/>
        <v>12</v>
      </c>
      <c r="CU455" s="171">
        <f t="shared" si="522"/>
        <v>1</v>
      </c>
      <c r="CV455" s="23">
        <f t="shared" si="523"/>
        <v>3</v>
      </c>
      <c r="CW455" s="172">
        <f t="shared" si="524"/>
        <v>8</v>
      </c>
      <c r="CX455" s="24">
        <f t="shared" si="525"/>
        <v>4</v>
      </c>
      <c r="CY455" s="267">
        <f t="shared" si="526"/>
        <v>15</v>
      </c>
      <c r="CZ455" s="268">
        <f t="shared" si="527"/>
        <v>7</v>
      </c>
      <c r="DA455" s="267">
        <f t="shared" si="528"/>
        <v>15</v>
      </c>
      <c r="DB455" s="268">
        <f t="shared" si="529"/>
        <v>15</v>
      </c>
      <c r="DC455" s="173">
        <f t="shared" si="530"/>
        <v>12</v>
      </c>
      <c r="DD455" s="26">
        <f t="shared" si="531"/>
        <v>1</v>
      </c>
      <c r="DE455" s="173">
        <f t="shared" si="532"/>
        <v>0</v>
      </c>
      <c r="DF455" s="26">
        <f t="shared" si="533"/>
        <v>5</v>
      </c>
      <c r="DG455" s="326">
        <f t="shared" si="534"/>
        <v>13</v>
      </c>
      <c r="DH455" s="327">
        <f t="shared" si="535"/>
        <v>15</v>
      </c>
      <c r="DI455" s="172">
        <f t="shared" si="536"/>
        <v>4</v>
      </c>
      <c r="DJ455" s="24">
        <f t="shared" si="537"/>
        <v>0</v>
      </c>
      <c r="DK455" s="172"/>
      <c r="DL455" s="19">
        <f t="shared" si="538"/>
        <v>140</v>
      </c>
      <c r="DM455" s="19">
        <f t="shared" si="539"/>
        <v>19</v>
      </c>
      <c r="DN455" s="174">
        <f t="shared" si="540"/>
        <v>132</v>
      </c>
      <c r="DO455" s="278">
        <f t="shared" si="541"/>
        <v>247</v>
      </c>
      <c r="DP455" s="278">
        <f t="shared" si="542"/>
        <v>255</v>
      </c>
      <c r="DQ455" s="20">
        <f t="shared" si="543"/>
        <v>193</v>
      </c>
      <c r="DR455" s="20">
        <f t="shared" si="544"/>
        <v>5</v>
      </c>
      <c r="DS455" s="337">
        <f t="shared" si="545"/>
        <v>223</v>
      </c>
      <c r="DT455" s="174">
        <f t="shared" si="546"/>
        <v>64</v>
      </c>
      <c r="DU455" s="172">
        <f t="shared" si="547"/>
        <v>223</v>
      </c>
    </row>
    <row r="456" spans="1:1026">
      <c r="A456" s="408" t="s">
        <v>1159</v>
      </c>
      <c r="B456" s="408" t="s">
        <v>1160</v>
      </c>
      <c r="C456" s="154">
        <f t="shared" si="503"/>
        <v>17</v>
      </c>
      <c r="D456" s="167">
        <f t="shared" si="504"/>
        <v>68</v>
      </c>
      <c r="E456" s="166" t="str">
        <f t="shared" si="505"/>
        <v>8C</v>
      </c>
      <c r="F456" s="367" t="str">
        <f t="shared" si="506"/>
        <v>13</v>
      </c>
      <c r="G456" s="367" t="str">
        <f t="shared" si="507"/>
        <v>86</v>
      </c>
      <c r="H456" s="367" t="str">
        <f t="shared" si="508"/>
        <v>F7</v>
      </c>
      <c r="I456" s="367" t="str">
        <f t="shared" si="509"/>
        <v>FF</v>
      </c>
      <c r="J456" s="367" t="str">
        <f t="shared" si="510"/>
        <v>C1</v>
      </c>
      <c r="K456" s="367" t="str">
        <f t="shared" si="511"/>
        <v>05</v>
      </c>
      <c r="L456" s="367" t="str">
        <f t="shared" si="512"/>
        <v>E1</v>
      </c>
      <c r="M456" s="367" t="str">
        <f t="shared" si="513"/>
        <v>4</v>
      </c>
      <c r="N456" s="367" t="str">
        <f t="shared" si="514"/>
        <v/>
      </c>
      <c r="O456" s="156" t="str">
        <f t="shared" si="515"/>
        <v/>
      </c>
      <c r="P456" s="157" t="str">
        <f t="shared" si="494"/>
        <v>1</v>
      </c>
      <c r="Q456" s="158" t="str">
        <f t="shared" si="494"/>
        <v>0</v>
      </c>
      <c r="R456" s="158" t="str">
        <f t="shared" si="494"/>
        <v>0</v>
      </c>
      <c r="S456" s="159" t="str">
        <f t="shared" si="494"/>
        <v>0</v>
      </c>
      <c r="T456" s="158" t="str">
        <f t="shared" si="494"/>
        <v>1</v>
      </c>
      <c r="U456" s="158" t="str">
        <f t="shared" si="494"/>
        <v>1</v>
      </c>
      <c r="V456" s="158" t="str">
        <f t="shared" si="494"/>
        <v>0</v>
      </c>
      <c r="W456" s="159" t="str">
        <f t="shared" si="494"/>
        <v>0</v>
      </c>
      <c r="X456" s="158" t="str">
        <f t="shared" si="495"/>
        <v>0</v>
      </c>
      <c r="Y456" s="158" t="str">
        <f t="shared" si="495"/>
        <v>0</v>
      </c>
      <c r="Z456" s="158" t="str">
        <f t="shared" si="495"/>
        <v>0</v>
      </c>
      <c r="AA456" s="159" t="str">
        <f t="shared" si="495"/>
        <v>1</v>
      </c>
      <c r="AB456" s="161" t="str">
        <f t="shared" si="495"/>
        <v>0</v>
      </c>
      <c r="AC456" s="161" t="str">
        <f t="shared" si="495"/>
        <v>0</v>
      </c>
      <c r="AD456" s="158" t="str">
        <f t="shared" si="495"/>
        <v>1</v>
      </c>
      <c r="AE456" s="159" t="str">
        <f t="shared" si="495"/>
        <v>1</v>
      </c>
      <c r="AF456" s="367" t="str">
        <f t="shared" si="496"/>
        <v>1</v>
      </c>
      <c r="AG456" s="162" t="str">
        <f t="shared" si="496"/>
        <v>0</v>
      </c>
      <c r="AH456" s="163" t="str">
        <f t="shared" si="496"/>
        <v>0</v>
      </c>
      <c r="AI456" s="165" t="str">
        <f t="shared" si="496"/>
        <v>0</v>
      </c>
      <c r="AJ456" s="164" t="str">
        <f t="shared" si="496"/>
        <v>0</v>
      </c>
      <c r="AK456" s="164" t="str">
        <f t="shared" si="496"/>
        <v>1</v>
      </c>
      <c r="AL456" s="289" t="str">
        <f t="shared" si="496"/>
        <v>1</v>
      </c>
      <c r="AM456" s="165" t="str">
        <f t="shared" si="496"/>
        <v>0</v>
      </c>
      <c r="AN456" s="230" t="str">
        <f t="shared" si="497"/>
        <v>1</v>
      </c>
      <c r="AO456" s="230" t="str">
        <f t="shared" si="497"/>
        <v>1</v>
      </c>
      <c r="AP456" s="230" t="str">
        <f t="shared" si="497"/>
        <v>1</v>
      </c>
      <c r="AQ456" s="231" t="str">
        <f t="shared" si="497"/>
        <v>1</v>
      </c>
      <c r="AR456" s="230" t="str">
        <f t="shared" si="497"/>
        <v>0</v>
      </c>
      <c r="AS456" s="230" t="str">
        <f t="shared" si="497"/>
        <v>1</v>
      </c>
      <c r="AT456" s="230" t="str">
        <f t="shared" si="497"/>
        <v>1</v>
      </c>
      <c r="AU456" s="231" t="str">
        <f t="shared" si="497"/>
        <v>1</v>
      </c>
      <c r="AV456" s="230" t="str">
        <f t="shared" si="498"/>
        <v>1</v>
      </c>
      <c r="AW456" s="232" t="str">
        <f t="shared" si="498"/>
        <v>1</v>
      </c>
      <c r="AX456" s="232" t="str">
        <f t="shared" si="498"/>
        <v>1</v>
      </c>
      <c r="AY456" s="233" t="str">
        <f t="shared" si="498"/>
        <v>1</v>
      </c>
      <c r="AZ456" s="232" t="str">
        <f t="shared" si="498"/>
        <v>1</v>
      </c>
      <c r="BA456" s="232" t="str">
        <f t="shared" si="498"/>
        <v>1</v>
      </c>
      <c r="BB456" s="232" t="str">
        <f t="shared" si="498"/>
        <v>1</v>
      </c>
      <c r="BC456" s="233" t="str">
        <f t="shared" si="498"/>
        <v>1</v>
      </c>
      <c r="BD456" s="168" t="str">
        <f t="shared" si="499"/>
        <v>1</v>
      </c>
      <c r="BE456" s="168" t="str">
        <f t="shared" si="499"/>
        <v>1</v>
      </c>
      <c r="BF456" s="168" t="str">
        <f t="shared" si="499"/>
        <v>0</v>
      </c>
      <c r="BG456" s="169" t="str">
        <f t="shared" si="499"/>
        <v>0</v>
      </c>
      <c r="BH456" s="168" t="str">
        <f t="shared" si="499"/>
        <v>0</v>
      </c>
      <c r="BI456" s="168" t="str">
        <f t="shared" si="499"/>
        <v>0</v>
      </c>
      <c r="BJ456" s="168" t="str">
        <f t="shared" si="499"/>
        <v>0</v>
      </c>
      <c r="BK456" s="169" t="str">
        <f t="shared" si="499"/>
        <v>1</v>
      </c>
      <c r="BL456" s="168" t="str">
        <f t="shared" si="500"/>
        <v>0</v>
      </c>
      <c r="BM456" s="168" t="str">
        <f t="shared" si="500"/>
        <v>0</v>
      </c>
      <c r="BN456" s="168" t="str">
        <f t="shared" si="500"/>
        <v>0</v>
      </c>
      <c r="BO456" s="169" t="str">
        <f t="shared" si="500"/>
        <v>0</v>
      </c>
      <c r="BP456" s="168" t="str">
        <f t="shared" si="500"/>
        <v>0</v>
      </c>
      <c r="BQ456" s="168" t="str">
        <f t="shared" si="500"/>
        <v>1</v>
      </c>
      <c r="BR456" s="168" t="str">
        <f t="shared" si="500"/>
        <v>0</v>
      </c>
      <c r="BS456" s="169" t="str">
        <f t="shared" si="500"/>
        <v>1</v>
      </c>
      <c r="BT456" s="302" t="str">
        <f t="shared" si="501"/>
        <v>1</v>
      </c>
      <c r="BU456" s="302" t="str">
        <f t="shared" si="501"/>
        <v>1</v>
      </c>
      <c r="BV456" s="302" t="str">
        <f t="shared" si="501"/>
        <v>1</v>
      </c>
      <c r="BW456" s="303" t="str">
        <f t="shared" si="501"/>
        <v>0</v>
      </c>
      <c r="BX456" s="302" t="str">
        <f t="shared" si="501"/>
        <v>0</v>
      </c>
      <c r="BY456" s="302" t="str">
        <f t="shared" si="501"/>
        <v>0</v>
      </c>
      <c r="BZ456" s="302" t="str">
        <f t="shared" si="501"/>
        <v>0</v>
      </c>
      <c r="CA456" s="303" t="str">
        <f t="shared" si="501"/>
        <v>1</v>
      </c>
      <c r="CB456" s="164" t="str">
        <f t="shared" si="502"/>
        <v>0</v>
      </c>
      <c r="CC456" s="289" t="str">
        <f t="shared" si="502"/>
        <v>1</v>
      </c>
      <c r="CD456" s="340" t="str">
        <f t="shared" si="502"/>
        <v>0</v>
      </c>
      <c r="CE456" s="341" t="str">
        <f t="shared" si="502"/>
        <v>0</v>
      </c>
      <c r="CF456" s="340" t="str">
        <f t="shared" si="502"/>
        <v>0</v>
      </c>
      <c r="CG456" s="340" t="str">
        <f t="shared" si="502"/>
        <v>0</v>
      </c>
      <c r="CH456" s="340" t="str">
        <f t="shared" si="502"/>
        <v>0</v>
      </c>
      <c r="CI456" s="341" t="str">
        <f t="shared" si="502"/>
        <v>0</v>
      </c>
      <c r="CL456" s="32" t="str">
        <f t="shared" si="483"/>
        <v>8C13</v>
      </c>
      <c r="CM456" s="285">
        <f t="shared" si="516"/>
        <v>65527</v>
      </c>
      <c r="CN456" s="285">
        <f t="shared" si="517"/>
        <v>1</v>
      </c>
      <c r="CO456" s="142">
        <f t="shared" si="518"/>
        <v>57.3</v>
      </c>
      <c r="CP456" s="142">
        <f t="shared" si="519"/>
        <v>14.055555555555554</v>
      </c>
      <c r="CQ456" s="154">
        <f t="shared" si="484"/>
        <v>3</v>
      </c>
      <c r="CS456" s="170">
        <f t="shared" si="520"/>
        <v>8</v>
      </c>
      <c r="CT456" s="23">
        <f t="shared" si="521"/>
        <v>12</v>
      </c>
      <c r="CU456" s="171">
        <f t="shared" si="522"/>
        <v>1</v>
      </c>
      <c r="CV456" s="23">
        <f t="shared" si="523"/>
        <v>3</v>
      </c>
      <c r="CW456" s="172">
        <f t="shared" si="524"/>
        <v>8</v>
      </c>
      <c r="CX456" s="24">
        <f t="shared" si="525"/>
        <v>6</v>
      </c>
      <c r="CY456" s="267">
        <f t="shared" si="526"/>
        <v>15</v>
      </c>
      <c r="CZ456" s="268">
        <f t="shared" si="527"/>
        <v>7</v>
      </c>
      <c r="DA456" s="267">
        <f t="shared" si="528"/>
        <v>15</v>
      </c>
      <c r="DB456" s="268">
        <f t="shared" si="529"/>
        <v>15</v>
      </c>
      <c r="DC456" s="173">
        <f t="shared" si="530"/>
        <v>12</v>
      </c>
      <c r="DD456" s="26">
        <f t="shared" si="531"/>
        <v>1</v>
      </c>
      <c r="DE456" s="173">
        <f t="shared" si="532"/>
        <v>0</v>
      </c>
      <c r="DF456" s="26">
        <f t="shared" si="533"/>
        <v>5</v>
      </c>
      <c r="DG456" s="326">
        <f t="shared" si="534"/>
        <v>14</v>
      </c>
      <c r="DH456" s="327">
        <f t="shared" si="535"/>
        <v>1</v>
      </c>
      <c r="DI456" s="172">
        <f t="shared" si="536"/>
        <v>4</v>
      </c>
      <c r="DJ456" s="24">
        <f t="shared" si="537"/>
        <v>0</v>
      </c>
      <c r="DK456" s="172"/>
      <c r="DL456" s="19">
        <f t="shared" si="538"/>
        <v>140</v>
      </c>
      <c r="DM456" s="19">
        <f t="shared" si="539"/>
        <v>19</v>
      </c>
      <c r="DN456" s="174">
        <f t="shared" si="540"/>
        <v>134</v>
      </c>
      <c r="DO456" s="278">
        <f t="shared" si="541"/>
        <v>247</v>
      </c>
      <c r="DP456" s="278">
        <f t="shared" si="542"/>
        <v>255</v>
      </c>
      <c r="DQ456" s="20">
        <f t="shared" si="543"/>
        <v>193</v>
      </c>
      <c r="DR456" s="20">
        <f t="shared" si="544"/>
        <v>5</v>
      </c>
      <c r="DS456" s="337">
        <f t="shared" si="545"/>
        <v>225</v>
      </c>
      <c r="DT456" s="174">
        <f t="shared" si="546"/>
        <v>64</v>
      </c>
      <c r="DU456" s="172">
        <f t="shared" si="547"/>
        <v>225</v>
      </c>
    </row>
    <row r="457" spans="1:1026">
      <c r="A457" s="408" t="s">
        <v>1161</v>
      </c>
      <c r="B457" s="408" t="s">
        <v>1162</v>
      </c>
      <c r="C457" s="154">
        <f t="shared" si="503"/>
        <v>17</v>
      </c>
      <c r="D457" s="167">
        <f t="shared" si="504"/>
        <v>68</v>
      </c>
      <c r="E457" s="166" t="str">
        <f t="shared" si="505"/>
        <v>8C</v>
      </c>
      <c r="F457" s="367" t="str">
        <f t="shared" si="506"/>
        <v>13</v>
      </c>
      <c r="G457" s="367" t="str">
        <f t="shared" si="507"/>
        <v>8A</v>
      </c>
      <c r="H457" s="367" t="str">
        <f t="shared" si="508"/>
        <v>F7</v>
      </c>
      <c r="I457" s="367" t="str">
        <f t="shared" si="509"/>
        <v>FF</v>
      </c>
      <c r="J457" s="367" t="str">
        <f t="shared" si="510"/>
        <v>BE</v>
      </c>
      <c r="K457" s="367" t="str">
        <f t="shared" si="511"/>
        <v>05</v>
      </c>
      <c r="L457" s="367" t="str">
        <f t="shared" si="512"/>
        <v>E2</v>
      </c>
      <c r="M457" s="367" t="str">
        <f t="shared" si="513"/>
        <v>4</v>
      </c>
      <c r="N457" s="367" t="str">
        <f t="shared" si="514"/>
        <v/>
      </c>
      <c r="O457" s="156" t="str">
        <f t="shared" si="515"/>
        <v/>
      </c>
      <c r="P457" s="157" t="str">
        <f t="shared" si="494"/>
        <v>1</v>
      </c>
      <c r="Q457" s="158" t="str">
        <f t="shared" si="494"/>
        <v>0</v>
      </c>
      <c r="R457" s="158" t="str">
        <f t="shared" si="494"/>
        <v>0</v>
      </c>
      <c r="S457" s="159" t="str">
        <f t="shared" si="494"/>
        <v>0</v>
      </c>
      <c r="T457" s="158" t="str">
        <f t="shared" si="494"/>
        <v>1</v>
      </c>
      <c r="U457" s="158" t="str">
        <f t="shared" si="494"/>
        <v>1</v>
      </c>
      <c r="V457" s="158" t="str">
        <f t="shared" si="494"/>
        <v>0</v>
      </c>
      <c r="W457" s="159" t="str">
        <f t="shared" si="494"/>
        <v>0</v>
      </c>
      <c r="X457" s="158" t="str">
        <f t="shared" si="495"/>
        <v>0</v>
      </c>
      <c r="Y457" s="158" t="str">
        <f t="shared" si="495"/>
        <v>0</v>
      </c>
      <c r="Z457" s="158" t="str">
        <f t="shared" si="495"/>
        <v>0</v>
      </c>
      <c r="AA457" s="159" t="str">
        <f t="shared" si="495"/>
        <v>1</v>
      </c>
      <c r="AB457" s="161" t="str">
        <f t="shared" si="495"/>
        <v>0</v>
      </c>
      <c r="AC457" s="161" t="str">
        <f t="shared" si="495"/>
        <v>0</v>
      </c>
      <c r="AD457" s="158" t="str">
        <f t="shared" si="495"/>
        <v>1</v>
      </c>
      <c r="AE457" s="159" t="str">
        <f t="shared" si="495"/>
        <v>1</v>
      </c>
      <c r="AF457" s="367" t="str">
        <f t="shared" si="496"/>
        <v>1</v>
      </c>
      <c r="AG457" s="162" t="str">
        <f t="shared" si="496"/>
        <v>0</v>
      </c>
      <c r="AH457" s="163" t="str">
        <f t="shared" si="496"/>
        <v>0</v>
      </c>
      <c r="AI457" s="165" t="str">
        <f t="shared" si="496"/>
        <v>0</v>
      </c>
      <c r="AJ457" s="164" t="str">
        <f t="shared" si="496"/>
        <v>1</v>
      </c>
      <c r="AK457" s="164" t="str">
        <f t="shared" si="496"/>
        <v>0</v>
      </c>
      <c r="AL457" s="289" t="str">
        <f t="shared" si="496"/>
        <v>1</v>
      </c>
      <c r="AM457" s="165" t="str">
        <f t="shared" si="496"/>
        <v>0</v>
      </c>
      <c r="AN457" s="230" t="str">
        <f t="shared" si="497"/>
        <v>1</v>
      </c>
      <c r="AO457" s="230" t="str">
        <f t="shared" si="497"/>
        <v>1</v>
      </c>
      <c r="AP457" s="230" t="str">
        <f t="shared" si="497"/>
        <v>1</v>
      </c>
      <c r="AQ457" s="231" t="str">
        <f t="shared" si="497"/>
        <v>1</v>
      </c>
      <c r="AR457" s="230" t="str">
        <f t="shared" si="497"/>
        <v>0</v>
      </c>
      <c r="AS457" s="230" t="str">
        <f t="shared" si="497"/>
        <v>1</v>
      </c>
      <c r="AT457" s="230" t="str">
        <f t="shared" si="497"/>
        <v>1</v>
      </c>
      <c r="AU457" s="231" t="str">
        <f t="shared" si="497"/>
        <v>1</v>
      </c>
      <c r="AV457" s="230" t="str">
        <f t="shared" si="498"/>
        <v>1</v>
      </c>
      <c r="AW457" s="232" t="str">
        <f t="shared" si="498"/>
        <v>1</v>
      </c>
      <c r="AX457" s="232" t="str">
        <f t="shared" si="498"/>
        <v>1</v>
      </c>
      <c r="AY457" s="233" t="str">
        <f t="shared" si="498"/>
        <v>1</v>
      </c>
      <c r="AZ457" s="232" t="str">
        <f t="shared" si="498"/>
        <v>1</v>
      </c>
      <c r="BA457" s="232" t="str">
        <f t="shared" si="498"/>
        <v>1</v>
      </c>
      <c r="BB457" s="232" t="str">
        <f t="shared" si="498"/>
        <v>1</v>
      </c>
      <c r="BC457" s="233" t="str">
        <f t="shared" si="498"/>
        <v>1</v>
      </c>
      <c r="BD457" s="168" t="str">
        <f t="shared" si="499"/>
        <v>1</v>
      </c>
      <c r="BE457" s="168" t="str">
        <f t="shared" si="499"/>
        <v>0</v>
      </c>
      <c r="BF457" s="168" t="str">
        <f t="shared" si="499"/>
        <v>1</v>
      </c>
      <c r="BG457" s="169" t="str">
        <f t="shared" si="499"/>
        <v>1</v>
      </c>
      <c r="BH457" s="168" t="str">
        <f t="shared" si="499"/>
        <v>1</v>
      </c>
      <c r="BI457" s="168" t="str">
        <f t="shared" si="499"/>
        <v>1</v>
      </c>
      <c r="BJ457" s="168" t="str">
        <f t="shared" si="499"/>
        <v>1</v>
      </c>
      <c r="BK457" s="169" t="str">
        <f t="shared" si="499"/>
        <v>0</v>
      </c>
      <c r="BL457" s="168" t="str">
        <f t="shared" si="500"/>
        <v>0</v>
      </c>
      <c r="BM457" s="168" t="str">
        <f t="shared" si="500"/>
        <v>0</v>
      </c>
      <c r="BN457" s="168" t="str">
        <f t="shared" si="500"/>
        <v>0</v>
      </c>
      <c r="BO457" s="169" t="str">
        <f t="shared" si="500"/>
        <v>0</v>
      </c>
      <c r="BP457" s="168" t="str">
        <f t="shared" si="500"/>
        <v>0</v>
      </c>
      <c r="BQ457" s="168" t="str">
        <f t="shared" si="500"/>
        <v>1</v>
      </c>
      <c r="BR457" s="168" t="str">
        <f t="shared" si="500"/>
        <v>0</v>
      </c>
      <c r="BS457" s="169" t="str">
        <f t="shared" si="500"/>
        <v>1</v>
      </c>
      <c r="BT457" s="302" t="str">
        <f t="shared" si="501"/>
        <v>1</v>
      </c>
      <c r="BU457" s="302" t="str">
        <f t="shared" si="501"/>
        <v>1</v>
      </c>
      <c r="BV457" s="302" t="str">
        <f t="shared" si="501"/>
        <v>1</v>
      </c>
      <c r="BW457" s="303" t="str">
        <f t="shared" si="501"/>
        <v>0</v>
      </c>
      <c r="BX457" s="302" t="str">
        <f t="shared" si="501"/>
        <v>0</v>
      </c>
      <c r="BY457" s="302" t="str">
        <f t="shared" si="501"/>
        <v>0</v>
      </c>
      <c r="BZ457" s="302" t="str">
        <f t="shared" si="501"/>
        <v>1</v>
      </c>
      <c r="CA457" s="303" t="str">
        <f t="shared" si="501"/>
        <v>0</v>
      </c>
      <c r="CB457" s="164" t="str">
        <f t="shared" si="502"/>
        <v>0</v>
      </c>
      <c r="CC457" s="289" t="str">
        <f t="shared" si="502"/>
        <v>1</v>
      </c>
      <c r="CD457" s="340" t="str">
        <f t="shared" si="502"/>
        <v>0</v>
      </c>
      <c r="CE457" s="341" t="str">
        <f t="shared" si="502"/>
        <v>0</v>
      </c>
      <c r="CF457" s="340" t="str">
        <f t="shared" si="502"/>
        <v>0</v>
      </c>
      <c r="CG457" s="340" t="str">
        <f t="shared" si="502"/>
        <v>0</v>
      </c>
      <c r="CH457" s="340" t="str">
        <f t="shared" si="502"/>
        <v>0</v>
      </c>
      <c r="CI457" s="341" t="str">
        <f t="shared" si="502"/>
        <v>0</v>
      </c>
      <c r="CL457" s="32" t="str">
        <f t="shared" si="483"/>
        <v>8C13</v>
      </c>
      <c r="CM457" s="285">
        <f t="shared" si="516"/>
        <v>65527</v>
      </c>
      <c r="CN457" s="285">
        <f t="shared" si="517"/>
        <v>1</v>
      </c>
      <c r="CO457" s="142">
        <f t="shared" si="518"/>
        <v>57</v>
      </c>
      <c r="CP457" s="142">
        <f t="shared" si="519"/>
        <v>13.888888888888889</v>
      </c>
      <c r="CQ457" s="154">
        <f t="shared" si="484"/>
        <v>5</v>
      </c>
      <c r="CS457" s="170">
        <f t="shared" si="520"/>
        <v>8</v>
      </c>
      <c r="CT457" s="23">
        <f t="shared" si="521"/>
        <v>12</v>
      </c>
      <c r="CU457" s="171">
        <f t="shared" si="522"/>
        <v>1</v>
      </c>
      <c r="CV457" s="23">
        <f t="shared" si="523"/>
        <v>3</v>
      </c>
      <c r="CW457" s="172">
        <f t="shared" si="524"/>
        <v>8</v>
      </c>
      <c r="CX457" s="24">
        <f t="shared" si="525"/>
        <v>10</v>
      </c>
      <c r="CY457" s="267">
        <f t="shared" si="526"/>
        <v>15</v>
      </c>
      <c r="CZ457" s="268">
        <f t="shared" si="527"/>
        <v>7</v>
      </c>
      <c r="DA457" s="267">
        <f t="shared" si="528"/>
        <v>15</v>
      </c>
      <c r="DB457" s="268">
        <f t="shared" si="529"/>
        <v>15</v>
      </c>
      <c r="DC457" s="173">
        <f t="shared" si="530"/>
        <v>11</v>
      </c>
      <c r="DD457" s="26">
        <f t="shared" si="531"/>
        <v>14</v>
      </c>
      <c r="DE457" s="173">
        <f t="shared" si="532"/>
        <v>0</v>
      </c>
      <c r="DF457" s="26">
        <f t="shared" si="533"/>
        <v>5</v>
      </c>
      <c r="DG457" s="326">
        <f t="shared" si="534"/>
        <v>14</v>
      </c>
      <c r="DH457" s="327">
        <f t="shared" si="535"/>
        <v>2</v>
      </c>
      <c r="DI457" s="172">
        <f t="shared" si="536"/>
        <v>4</v>
      </c>
      <c r="DJ457" s="24">
        <f t="shared" si="537"/>
        <v>0</v>
      </c>
      <c r="DK457" s="172"/>
      <c r="DL457" s="19">
        <f t="shared" si="538"/>
        <v>140</v>
      </c>
      <c r="DM457" s="19">
        <f t="shared" si="539"/>
        <v>19</v>
      </c>
      <c r="DN457" s="174">
        <f t="shared" si="540"/>
        <v>138</v>
      </c>
      <c r="DO457" s="278">
        <f t="shared" si="541"/>
        <v>247</v>
      </c>
      <c r="DP457" s="278">
        <f t="shared" si="542"/>
        <v>255</v>
      </c>
      <c r="DQ457" s="20">
        <f t="shared" si="543"/>
        <v>190</v>
      </c>
      <c r="DR457" s="20">
        <f t="shared" si="544"/>
        <v>5</v>
      </c>
      <c r="DS457" s="337">
        <f t="shared" si="545"/>
        <v>226</v>
      </c>
      <c r="DT457" s="174">
        <f t="shared" si="546"/>
        <v>64</v>
      </c>
      <c r="DU457" s="172">
        <f t="shared" si="547"/>
        <v>226</v>
      </c>
    </row>
    <row r="458" spans="1:1026">
      <c r="A458" s="408" t="s">
        <v>1163</v>
      </c>
      <c r="B458" s="408" t="s">
        <v>1164</v>
      </c>
      <c r="C458" s="154">
        <f t="shared" si="503"/>
        <v>17</v>
      </c>
      <c r="D458" s="167">
        <f t="shared" si="504"/>
        <v>68</v>
      </c>
      <c r="E458" s="166" t="str">
        <f t="shared" si="505"/>
        <v>8C</v>
      </c>
      <c r="F458" s="367" t="str">
        <f t="shared" si="506"/>
        <v>13</v>
      </c>
      <c r="G458" s="367" t="str">
        <f t="shared" si="507"/>
        <v>8E</v>
      </c>
      <c r="H458" s="367" t="str">
        <f t="shared" si="508"/>
        <v>F7</v>
      </c>
      <c r="I458" s="367" t="str">
        <f t="shared" si="509"/>
        <v>FF</v>
      </c>
      <c r="J458" s="367" t="str">
        <f t="shared" si="510"/>
        <v>BA</v>
      </c>
      <c r="K458" s="367" t="str">
        <f t="shared" si="511"/>
        <v>05</v>
      </c>
      <c r="L458" s="367" t="str">
        <f t="shared" si="512"/>
        <v>E2</v>
      </c>
      <c r="M458" s="367" t="str">
        <f t="shared" si="513"/>
        <v>0</v>
      </c>
      <c r="N458" s="367" t="str">
        <f t="shared" si="514"/>
        <v/>
      </c>
      <c r="O458" s="156" t="str">
        <f t="shared" si="515"/>
        <v/>
      </c>
      <c r="P458" s="157" t="str">
        <f t="shared" si="494"/>
        <v>1</v>
      </c>
      <c r="Q458" s="158" t="str">
        <f t="shared" si="494"/>
        <v>0</v>
      </c>
      <c r="R458" s="158" t="str">
        <f t="shared" si="494"/>
        <v>0</v>
      </c>
      <c r="S458" s="159" t="str">
        <f t="shared" si="494"/>
        <v>0</v>
      </c>
      <c r="T458" s="158" t="str">
        <f t="shared" si="494"/>
        <v>1</v>
      </c>
      <c r="U458" s="158" t="str">
        <f t="shared" si="494"/>
        <v>1</v>
      </c>
      <c r="V458" s="158" t="str">
        <f t="shared" si="494"/>
        <v>0</v>
      </c>
      <c r="W458" s="159" t="str">
        <f t="shared" si="494"/>
        <v>0</v>
      </c>
      <c r="X458" s="158" t="str">
        <f t="shared" si="495"/>
        <v>0</v>
      </c>
      <c r="Y458" s="158" t="str">
        <f t="shared" si="495"/>
        <v>0</v>
      </c>
      <c r="Z458" s="158" t="str">
        <f t="shared" si="495"/>
        <v>0</v>
      </c>
      <c r="AA458" s="159" t="str">
        <f t="shared" si="495"/>
        <v>1</v>
      </c>
      <c r="AB458" s="161" t="str">
        <f t="shared" si="495"/>
        <v>0</v>
      </c>
      <c r="AC458" s="161" t="str">
        <f t="shared" si="495"/>
        <v>0</v>
      </c>
      <c r="AD458" s="158" t="str">
        <f t="shared" si="495"/>
        <v>1</v>
      </c>
      <c r="AE458" s="159" t="str">
        <f t="shared" si="495"/>
        <v>1</v>
      </c>
      <c r="AF458" s="367" t="str">
        <f t="shared" si="496"/>
        <v>1</v>
      </c>
      <c r="AG458" s="162" t="str">
        <f t="shared" si="496"/>
        <v>0</v>
      </c>
      <c r="AH458" s="163" t="str">
        <f t="shared" si="496"/>
        <v>0</v>
      </c>
      <c r="AI458" s="165" t="str">
        <f t="shared" si="496"/>
        <v>0</v>
      </c>
      <c r="AJ458" s="164" t="str">
        <f t="shared" si="496"/>
        <v>1</v>
      </c>
      <c r="AK458" s="164" t="str">
        <f t="shared" si="496"/>
        <v>1</v>
      </c>
      <c r="AL458" s="289" t="str">
        <f t="shared" si="496"/>
        <v>1</v>
      </c>
      <c r="AM458" s="165" t="str">
        <f t="shared" si="496"/>
        <v>0</v>
      </c>
      <c r="AN458" s="230" t="str">
        <f t="shared" si="497"/>
        <v>1</v>
      </c>
      <c r="AO458" s="230" t="str">
        <f t="shared" si="497"/>
        <v>1</v>
      </c>
      <c r="AP458" s="230" t="str">
        <f t="shared" si="497"/>
        <v>1</v>
      </c>
      <c r="AQ458" s="231" t="str">
        <f t="shared" si="497"/>
        <v>1</v>
      </c>
      <c r="AR458" s="230" t="str">
        <f t="shared" si="497"/>
        <v>0</v>
      </c>
      <c r="AS458" s="230" t="str">
        <f t="shared" si="497"/>
        <v>1</v>
      </c>
      <c r="AT458" s="230" t="str">
        <f t="shared" si="497"/>
        <v>1</v>
      </c>
      <c r="AU458" s="231" t="str">
        <f t="shared" si="497"/>
        <v>1</v>
      </c>
      <c r="AV458" s="230" t="str">
        <f t="shared" si="498"/>
        <v>1</v>
      </c>
      <c r="AW458" s="232" t="str">
        <f t="shared" si="498"/>
        <v>1</v>
      </c>
      <c r="AX458" s="232" t="str">
        <f t="shared" si="498"/>
        <v>1</v>
      </c>
      <c r="AY458" s="233" t="str">
        <f t="shared" si="498"/>
        <v>1</v>
      </c>
      <c r="AZ458" s="232" t="str">
        <f t="shared" si="498"/>
        <v>1</v>
      </c>
      <c r="BA458" s="232" t="str">
        <f t="shared" si="498"/>
        <v>1</v>
      </c>
      <c r="BB458" s="232" t="str">
        <f t="shared" si="498"/>
        <v>1</v>
      </c>
      <c r="BC458" s="233" t="str">
        <f t="shared" si="498"/>
        <v>1</v>
      </c>
      <c r="BD458" s="168" t="str">
        <f t="shared" si="499"/>
        <v>1</v>
      </c>
      <c r="BE458" s="168" t="str">
        <f t="shared" si="499"/>
        <v>0</v>
      </c>
      <c r="BF458" s="168" t="str">
        <f t="shared" si="499"/>
        <v>1</v>
      </c>
      <c r="BG458" s="169" t="str">
        <f t="shared" si="499"/>
        <v>1</v>
      </c>
      <c r="BH458" s="168" t="str">
        <f t="shared" si="499"/>
        <v>1</v>
      </c>
      <c r="BI458" s="168" t="str">
        <f t="shared" si="499"/>
        <v>0</v>
      </c>
      <c r="BJ458" s="168" t="str">
        <f t="shared" si="499"/>
        <v>1</v>
      </c>
      <c r="BK458" s="169" t="str">
        <f t="shared" si="499"/>
        <v>0</v>
      </c>
      <c r="BL458" s="168" t="str">
        <f t="shared" si="500"/>
        <v>0</v>
      </c>
      <c r="BM458" s="168" t="str">
        <f t="shared" si="500"/>
        <v>0</v>
      </c>
      <c r="BN458" s="168" t="str">
        <f t="shared" si="500"/>
        <v>0</v>
      </c>
      <c r="BO458" s="169" t="str">
        <f t="shared" si="500"/>
        <v>0</v>
      </c>
      <c r="BP458" s="168" t="str">
        <f t="shared" si="500"/>
        <v>0</v>
      </c>
      <c r="BQ458" s="168" t="str">
        <f t="shared" si="500"/>
        <v>1</v>
      </c>
      <c r="BR458" s="168" t="str">
        <f t="shared" si="500"/>
        <v>0</v>
      </c>
      <c r="BS458" s="169" t="str">
        <f t="shared" si="500"/>
        <v>1</v>
      </c>
      <c r="BT458" s="302" t="str">
        <f t="shared" si="501"/>
        <v>1</v>
      </c>
      <c r="BU458" s="302" t="str">
        <f t="shared" si="501"/>
        <v>1</v>
      </c>
      <c r="BV458" s="302" t="str">
        <f t="shared" si="501"/>
        <v>1</v>
      </c>
      <c r="BW458" s="303" t="str">
        <f t="shared" si="501"/>
        <v>0</v>
      </c>
      <c r="BX458" s="302" t="str">
        <f t="shared" si="501"/>
        <v>0</v>
      </c>
      <c r="BY458" s="302" t="str">
        <f t="shared" si="501"/>
        <v>0</v>
      </c>
      <c r="BZ458" s="302" t="str">
        <f t="shared" si="501"/>
        <v>1</v>
      </c>
      <c r="CA458" s="303" t="str">
        <f t="shared" si="501"/>
        <v>0</v>
      </c>
      <c r="CB458" s="164" t="str">
        <f t="shared" si="502"/>
        <v>0</v>
      </c>
      <c r="CC458" s="289" t="str">
        <f t="shared" si="502"/>
        <v>0</v>
      </c>
      <c r="CD458" s="340" t="str">
        <f t="shared" si="502"/>
        <v>0</v>
      </c>
      <c r="CE458" s="341" t="str">
        <f t="shared" si="502"/>
        <v>0</v>
      </c>
      <c r="CF458" s="340" t="str">
        <f t="shared" si="502"/>
        <v>0</v>
      </c>
      <c r="CG458" s="340" t="str">
        <f t="shared" si="502"/>
        <v>0</v>
      </c>
      <c r="CH458" s="340" t="str">
        <f t="shared" si="502"/>
        <v>0</v>
      </c>
      <c r="CI458" s="341" t="str">
        <f t="shared" si="502"/>
        <v>0</v>
      </c>
      <c r="CL458" s="32" t="str">
        <f t="shared" si="483"/>
        <v>8C13</v>
      </c>
      <c r="CM458" s="285">
        <f t="shared" si="516"/>
        <v>65527</v>
      </c>
      <c r="CN458" s="285">
        <f t="shared" si="517"/>
        <v>1</v>
      </c>
      <c r="CO458" s="142">
        <f t="shared" si="518"/>
        <v>56.6</v>
      </c>
      <c r="CP458" s="142">
        <f t="shared" si="519"/>
        <v>13.666666666666666</v>
      </c>
      <c r="CQ458" s="154">
        <f t="shared" si="484"/>
        <v>7</v>
      </c>
      <c r="CS458" s="170">
        <f t="shared" si="520"/>
        <v>8</v>
      </c>
      <c r="CT458" s="23">
        <f t="shared" si="521"/>
        <v>12</v>
      </c>
      <c r="CU458" s="171">
        <f t="shared" si="522"/>
        <v>1</v>
      </c>
      <c r="CV458" s="23">
        <f t="shared" si="523"/>
        <v>3</v>
      </c>
      <c r="CW458" s="172">
        <f t="shared" si="524"/>
        <v>8</v>
      </c>
      <c r="CX458" s="24">
        <f t="shared" si="525"/>
        <v>14</v>
      </c>
      <c r="CY458" s="267">
        <f t="shared" si="526"/>
        <v>15</v>
      </c>
      <c r="CZ458" s="268">
        <f t="shared" si="527"/>
        <v>7</v>
      </c>
      <c r="DA458" s="267">
        <f t="shared" si="528"/>
        <v>15</v>
      </c>
      <c r="DB458" s="268">
        <f t="shared" si="529"/>
        <v>15</v>
      </c>
      <c r="DC458" s="173">
        <f t="shared" si="530"/>
        <v>11</v>
      </c>
      <c r="DD458" s="26">
        <f t="shared" si="531"/>
        <v>10</v>
      </c>
      <c r="DE458" s="173">
        <f t="shared" si="532"/>
        <v>0</v>
      </c>
      <c r="DF458" s="26">
        <f t="shared" si="533"/>
        <v>5</v>
      </c>
      <c r="DG458" s="326">
        <f t="shared" si="534"/>
        <v>14</v>
      </c>
      <c r="DH458" s="327">
        <f t="shared" si="535"/>
        <v>2</v>
      </c>
      <c r="DI458" s="172">
        <f t="shared" si="536"/>
        <v>0</v>
      </c>
      <c r="DJ458" s="24">
        <f t="shared" si="537"/>
        <v>0</v>
      </c>
      <c r="DK458" s="172"/>
      <c r="DL458" s="19">
        <f t="shared" si="538"/>
        <v>140</v>
      </c>
      <c r="DM458" s="19">
        <f t="shared" si="539"/>
        <v>19</v>
      </c>
      <c r="DN458" s="174">
        <f t="shared" si="540"/>
        <v>142</v>
      </c>
      <c r="DO458" s="278">
        <f t="shared" si="541"/>
        <v>247</v>
      </c>
      <c r="DP458" s="278">
        <f t="shared" si="542"/>
        <v>255</v>
      </c>
      <c r="DQ458" s="20">
        <f t="shared" si="543"/>
        <v>186</v>
      </c>
      <c r="DR458" s="20">
        <f t="shared" si="544"/>
        <v>5</v>
      </c>
      <c r="DS458" s="337">
        <f t="shared" si="545"/>
        <v>226</v>
      </c>
      <c r="DT458" s="174">
        <f t="shared" si="546"/>
        <v>0</v>
      </c>
      <c r="DU458" s="172">
        <f t="shared" si="547"/>
        <v>226</v>
      </c>
    </row>
    <row r="459" spans="1:1026">
      <c r="A459" s="408" t="s">
        <v>1165</v>
      </c>
      <c r="B459" s="408" t="s">
        <v>1166</v>
      </c>
      <c r="C459" s="154">
        <f t="shared" si="503"/>
        <v>17</v>
      </c>
      <c r="D459" s="167">
        <f t="shared" si="504"/>
        <v>68</v>
      </c>
      <c r="E459" s="166" t="str">
        <f t="shared" si="505"/>
        <v>8C</v>
      </c>
      <c r="F459" s="367" t="str">
        <f t="shared" si="506"/>
        <v>13</v>
      </c>
      <c r="G459" s="367" t="str">
        <f t="shared" si="507"/>
        <v>80</v>
      </c>
      <c r="H459" s="367" t="str">
        <f t="shared" si="508"/>
        <v>F7</v>
      </c>
      <c r="I459" s="367" t="str">
        <f t="shared" si="509"/>
        <v>FF</v>
      </c>
      <c r="J459" s="367" t="str">
        <f t="shared" si="510"/>
        <v>B8</v>
      </c>
      <c r="K459" s="367" t="str">
        <f t="shared" si="511"/>
        <v>05</v>
      </c>
      <c r="L459" s="367" t="str">
        <f t="shared" si="512"/>
        <v>D2</v>
      </c>
      <c r="M459" s="367" t="str">
        <f t="shared" si="513"/>
        <v>4</v>
      </c>
      <c r="N459" s="367" t="str">
        <f t="shared" si="514"/>
        <v/>
      </c>
      <c r="O459" s="156" t="str">
        <f t="shared" si="515"/>
        <v/>
      </c>
      <c r="P459" s="157" t="str">
        <f t="shared" si="494"/>
        <v>1</v>
      </c>
      <c r="Q459" s="158" t="str">
        <f t="shared" si="494"/>
        <v>0</v>
      </c>
      <c r="R459" s="158" t="str">
        <f t="shared" si="494"/>
        <v>0</v>
      </c>
      <c r="S459" s="159" t="str">
        <f t="shared" si="494"/>
        <v>0</v>
      </c>
      <c r="T459" s="158" t="str">
        <f t="shared" si="494"/>
        <v>1</v>
      </c>
      <c r="U459" s="158" t="str">
        <f t="shared" si="494"/>
        <v>1</v>
      </c>
      <c r="V459" s="158" t="str">
        <f t="shared" si="494"/>
        <v>0</v>
      </c>
      <c r="W459" s="159" t="str">
        <f t="shared" si="494"/>
        <v>0</v>
      </c>
      <c r="X459" s="158" t="str">
        <f t="shared" si="495"/>
        <v>0</v>
      </c>
      <c r="Y459" s="158" t="str">
        <f t="shared" si="495"/>
        <v>0</v>
      </c>
      <c r="Z459" s="158" t="str">
        <f t="shared" si="495"/>
        <v>0</v>
      </c>
      <c r="AA459" s="159" t="str">
        <f t="shared" si="495"/>
        <v>1</v>
      </c>
      <c r="AB459" s="161" t="str">
        <f t="shared" si="495"/>
        <v>0</v>
      </c>
      <c r="AC459" s="161" t="str">
        <f t="shared" si="495"/>
        <v>0</v>
      </c>
      <c r="AD459" s="158" t="str">
        <f t="shared" si="495"/>
        <v>1</v>
      </c>
      <c r="AE459" s="159" t="str">
        <f t="shared" si="495"/>
        <v>1</v>
      </c>
      <c r="AF459" s="367" t="str">
        <f t="shared" si="496"/>
        <v>1</v>
      </c>
      <c r="AG459" s="162" t="str">
        <f t="shared" si="496"/>
        <v>0</v>
      </c>
      <c r="AH459" s="163" t="str">
        <f t="shared" si="496"/>
        <v>0</v>
      </c>
      <c r="AI459" s="165" t="str">
        <f t="shared" si="496"/>
        <v>0</v>
      </c>
      <c r="AJ459" s="164" t="str">
        <f t="shared" si="496"/>
        <v>0</v>
      </c>
      <c r="AK459" s="164" t="str">
        <f t="shared" si="496"/>
        <v>0</v>
      </c>
      <c r="AL459" s="289" t="str">
        <f t="shared" si="496"/>
        <v>0</v>
      </c>
      <c r="AM459" s="165" t="str">
        <f t="shared" si="496"/>
        <v>0</v>
      </c>
      <c r="AN459" s="230" t="str">
        <f t="shared" si="497"/>
        <v>1</v>
      </c>
      <c r="AO459" s="230" t="str">
        <f t="shared" si="497"/>
        <v>1</v>
      </c>
      <c r="AP459" s="230" t="str">
        <f t="shared" si="497"/>
        <v>1</v>
      </c>
      <c r="AQ459" s="231" t="str">
        <f t="shared" si="497"/>
        <v>1</v>
      </c>
      <c r="AR459" s="230" t="str">
        <f t="shared" si="497"/>
        <v>0</v>
      </c>
      <c r="AS459" s="230" t="str">
        <f t="shared" si="497"/>
        <v>1</v>
      </c>
      <c r="AT459" s="230" t="str">
        <f t="shared" si="497"/>
        <v>1</v>
      </c>
      <c r="AU459" s="231" t="str">
        <f t="shared" si="497"/>
        <v>1</v>
      </c>
      <c r="AV459" s="230" t="str">
        <f t="shared" si="498"/>
        <v>1</v>
      </c>
      <c r="AW459" s="232" t="str">
        <f t="shared" si="498"/>
        <v>1</v>
      </c>
      <c r="AX459" s="232" t="str">
        <f t="shared" si="498"/>
        <v>1</v>
      </c>
      <c r="AY459" s="233" t="str">
        <f t="shared" si="498"/>
        <v>1</v>
      </c>
      <c r="AZ459" s="232" t="str">
        <f t="shared" si="498"/>
        <v>1</v>
      </c>
      <c r="BA459" s="232" t="str">
        <f t="shared" si="498"/>
        <v>1</v>
      </c>
      <c r="BB459" s="232" t="str">
        <f t="shared" si="498"/>
        <v>1</v>
      </c>
      <c r="BC459" s="233" t="str">
        <f t="shared" si="498"/>
        <v>1</v>
      </c>
      <c r="BD459" s="168" t="str">
        <f t="shared" si="499"/>
        <v>1</v>
      </c>
      <c r="BE459" s="168" t="str">
        <f t="shared" si="499"/>
        <v>0</v>
      </c>
      <c r="BF459" s="168" t="str">
        <f t="shared" si="499"/>
        <v>1</v>
      </c>
      <c r="BG459" s="169" t="str">
        <f t="shared" si="499"/>
        <v>1</v>
      </c>
      <c r="BH459" s="168" t="str">
        <f t="shared" si="499"/>
        <v>1</v>
      </c>
      <c r="BI459" s="168" t="str">
        <f t="shared" si="499"/>
        <v>0</v>
      </c>
      <c r="BJ459" s="168" t="str">
        <f t="shared" si="499"/>
        <v>0</v>
      </c>
      <c r="BK459" s="169" t="str">
        <f t="shared" si="499"/>
        <v>0</v>
      </c>
      <c r="BL459" s="168" t="str">
        <f t="shared" si="500"/>
        <v>0</v>
      </c>
      <c r="BM459" s="168" t="str">
        <f t="shared" si="500"/>
        <v>0</v>
      </c>
      <c r="BN459" s="168" t="str">
        <f t="shared" si="500"/>
        <v>0</v>
      </c>
      <c r="BO459" s="169" t="str">
        <f t="shared" si="500"/>
        <v>0</v>
      </c>
      <c r="BP459" s="168" t="str">
        <f t="shared" si="500"/>
        <v>0</v>
      </c>
      <c r="BQ459" s="168" t="str">
        <f t="shared" si="500"/>
        <v>1</v>
      </c>
      <c r="BR459" s="168" t="str">
        <f t="shared" si="500"/>
        <v>0</v>
      </c>
      <c r="BS459" s="169" t="str">
        <f t="shared" si="500"/>
        <v>1</v>
      </c>
      <c r="BT459" s="302" t="str">
        <f t="shared" si="501"/>
        <v>1</v>
      </c>
      <c r="BU459" s="302" t="str">
        <f t="shared" si="501"/>
        <v>1</v>
      </c>
      <c r="BV459" s="302" t="str">
        <f t="shared" si="501"/>
        <v>0</v>
      </c>
      <c r="BW459" s="303" t="str">
        <f t="shared" si="501"/>
        <v>1</v>
      </c>
      <c r="BX459" s="302" t="str">
        <f t="shared" si="501"/>
        <v>0</v>
      </c>
      <c r="BY459" s="302" t="str">
        <f t="shared" si="501"/>
        <v>0</v>
      </c>
      <c r="BZ459" s="302" t="str">
        <f t="shared" si="501"/>
        <v>1</v>
      </c>
      <c r="CA459" s="303" t="str">
        <f t="shared" si="501"/>
        <v>0</v>
      </c>
      <c r="CB459" s="164" t="str">
        <f t="shared" si="502"/>
        <v>0</v>
      </c>
      <c r="CC459" s="289" t="str">
        <f t="shared" si="502"/>
        <v>1</v>
      </c>
      <c r="CD459" s="340" t="str">
        <f t="shared" si="502"/>
        <v>0</v>
      </c>
      <c r="CE459" s="341" t="str">
        <f t="shared" si="502"/>
        <v>0</v>
      </c>
      <c r="CF459" s="340" t="str">
        <f t="shared" si="502"/>
        <v>0</v>
      </c>
      <c r="CG459" s="340" t="str">
        <f t="shared" si="502"/>
        <v>0</v>
      </c>
      <c r="CH459" s="340" t="str">
        <f t="shared" si="502"/>
        <v>0</v>
      </c>
      <c r="CI459" s="341" t="str">
        <f t="shared" si="502"/>
        <v>0</v>
      </c>
      <c r="CL459" s="32" t="str">
        <f t="shared" si="483"/>
        <v>8C13</v>
      </c>
      <c r="CM459" s="285">
        <f t="shared" si="516"/>
        <v>65527</v>
      </c>
      <c r="CN459" s="285">
        <f t="shared" si="517"/>
        <v>1</v>
      </c>
      <c r="CO459" s="142">
        <f t="shared" si="518"/>
        <v>56.4</v>
      </c>
      <c r="CP459" s="142">
        <f t="shared" si="519"/>
        <v>13.555555555555555</v>
      </c>
      <c r="CQ459" s="154">
        <f t="shared" si="484"/>
        <v>0</v>
      </c>
      <c r="CS459" s="170">
        <f t="shared" si="520"/>
        <v>8</v>
      </c>
      <c r="CT459" s="23">
        <f t="shared" si="521"/>
        <v>12</v>
      </c>
      <c r="CU459" s="171">
        <f t="shared" si="522"/>
        <v>1</v>
      </c>
      <c r="CV459" s="23">
        <f t="shared" si="523"/>
        <v>3</v>
      </c>
      <c r="CW459" s="172">
        <f t="shared" si="524"/>
        <v>8</v>
      </c>
      <c r="CX459" s="24">
        <f t="shared" si="525"/>
        <v>0</v>
      </c>
      <c r="CY459" s="267">
        <f t="shared" si="526"/>
        <v>15</v>
      </c>
      <c r="CZ459" s="268">
        <f t="shared" si="527"/>
        <v>7</v>
      </c>
      <c r="DA459" s="267">
        <f t="shared" si="528"/>
        <v>15</v>
      </c>
      <c r="DB459" s="268">
        <f t="shared" si="529"/>
        <v>15</v>
      </c>
      <c r="DC459" s="173">
        <f t="shared" si="530"/>
        <v>11</v>
      </c>
      <c r="DD459" s="26">
        <f t="shared" si="531"/>
        <v>8</v>
      </c>
      <c r="DE459" s="173">
        <f t="shared" si="532"/>
        <v>0</v>
      </c>
      <c r="DF459" s="26">
        <f t="shared" si="533"/>
        <v>5</v>
      </c>
      <c r="DG459" s="326">
        <f t="shared" si="534"/>
        <v>13</v>
      </c>
      <c r="DH459" s="327">
        <f t="shared" si="535"/>
        <v>2</v>
      </c>
      <c r="DI459" s="172">
        <f t="shared" si="536"/>
        <v>4</v>
      </c>
      <c r="DJ459" s="24">
        <f t="shared" si="537"/>
        <v>0</v>
      </c>
      <c r="DK459" s="172"/>
      <c r="DL459" s="19">
        <f t="shared" si="538"/>
        <v>140</v>
      </c>
      <c r="DM459" s="19">
        <f t="shared" si="539"/>
        <v>19</v>
      </c>
      <c r="DN459" s="174">
        <f t="shared" si="540"/>
        <v>128</v>
      </c>
      <c r="DO459" s="278">
        <f t="shared" si="541"/>
        <v>247</v>
      </c>
      <c r="DP459" s="278">
        <f t="shared" si="542"/>
        <v>255</v>
      </c>
      <c r="DQ459" s="20">
        <f t="shared" si="543"/>
        <v>184</v>
      </c>
      <c r="DR459" s="20">
        <f t="shared" si="544"/>
        <v>5</v>
      </c>
      <c r="DS459" s="337">
        <f t="shared" si="545"/>
        <v>210</v>
      </c>
      <c r="DT459" s="174">
        <f t="shared" si="546"/>
        <v>64</v>
      </c>
      <c r="DU459" s="172">
        <f t="shared" si="547"/>
        <v>210</v>
      </c>
    </row>
    <row r="460" spans="1:1026">
      <c r="A460" s="408" t="s">
        <v>1167</v>
      </c>
      <c r="B460" s="408" t="s">
        <v>1168</v>
      </c>
      <c r="C460" s="154">
        <f t="shared" si="503"/>
        <v>17</v>
      </c>
      <c r="D460" s="167">
        <f t="shared" si="504"/>
        <v>68</v>
      </c>
      <c r="E460" s="166" t="str">
        <f t="shared" si="505"/>
        <v>8C</v>
      </c>
      <c r="F460" s="367" t="str">
        <f t="shared" si="506"/>
        <v>13</v>
      </c>
      <c r="G460" s="367" t="str">
        <f t="shared" si="507"/>
        <v>8A</v>
      </c>
      <c r="H460" s="367" t="str">
        <f t="shared" si="508"/>
        <v>F7</v>
      </c>
      <c r="I460" s="367" t="str">
        <f t="shared" si="509"/>
        <v>FF</v>
      </c>
      <c r="J460" s="367" t="str">
        <f t="shared" si="510"/>
        <v>B0</v>
      </c>
      <c r="K460" s="367" t="str">
        <f t="shared" si="511"/>
        <v>05</v>
      </c>
      <c r="L460" s="367" t="str">
        <f t="shared" si="512"/>
        <v>D4</v>
      </c>
      <c r="M460" s="367" t="str">
        <f t="shared" si="513"/>
        <v>4</v>
      </c>
      <c r="N460" s="367" t="str">
        <f t="shared" si="514"/>
        <v/>
      </c>
      <c r="O460" s="156" t="str">
        <f t="shared" si="515"/>
        <v/>
      </c>
      <c r="P460" s="157" t="str">
        <f t="shared" si="494"/>
        <v>1</v>
      </c>
      <c r="Q460" s="158" t="str">
        <f t="shared" si="494"/>
        <v>0</v>
      </c>
      <c r="R460" s="158" t="str">
        <f t="shared" si="494"/>
        <v>0</v>
      </c>
      <c r="S460" s="159" t="str">
        <f t="shared" si="494"/>
        <v>0</v>
      </c>
      <c r="T460" s="158" t="str">
        <f t="shared" si="494"/>
        <v>1</v>
      </c>
      <c r="U460" s="158" t="str">
        <f t="shared" si="494"/>
        <v>1</v>
      </c>
      <c r="V460" s="158" t="str">
        <f t="shared" si="494"/>
        <v>0</v>
      </c>
      <c r="W460" s="159" t="str">
        <f t="shared" si="494"/>
        <v>0</v>
      </c>
      <c r="X460" s="158" t="str">
        <f t="shared" si="495"/>
        <v>0</v>
      </c>
      <c r="Y460" s="158" t="str">
        <f t="shared" si="495"/>
        <v>0</v>
      </c>
      <c r="Z460" s="158" t="str">
        <f t="shared" si="495"/>
        <v>0</v>
      </c>
      <c r="AA460" s="159" t="str">
        <f t="shared" si="495"/>
        <v>1</v>
      </c>
      <c r="AB460" s="161" t="str">
        <f t="shared" si="495"/>
        <v>0</v>
      </c>
      <c r="AC460" s="161" t="str">
        <f t="shared" si="495"/>
        <v>0</v>
      </c>
      <c r="AD460" s="158" t="str">
        <f t="shared" si="495"/>
        <v>1</v>
      </c>
      <c r="AE460" s="159" t="str">
        <f t="shared" si="495"/>
        <v>1</v>
      </c>
      <c r="AF460" s="367" t="str">
        <f t="shared" si="496"/>
        <v>1</v>
      </c>
      <c r="AG460" s="162" t="str">
        <f t="shared" si="496"/>
        <v>0</v>
      </c>
      <c r="AH460" s="163" t="str">
        <f t="shared" si="496"/>
        <v>0</v>
      </c>
      <c r="AI460" s="165" t="str">
        <f t="shared" si="496"/>
        <v>0</v>
      </c>
      <c r="AJ460" s="164" t="str">
        <f t="shared" si="496"/>
        <v>1</v>
      </c>
      <c r="AK460" s="164" t="str">
        <f t="shared" si="496"/>
        <v>0</v>
      </c>
      <c r="AL460" s="289" t="str">
        <f t="shared" si="496"/>
        <v>1</v>
      </c>
      <c r="AM460" s="165" t="str">
        <f t="shared" si="496"/>
        <v>0</v>
      </c>
      <c r="AN460" s="230" t="str">
        <f t="shared" si="497"/>
        <v>1</v>
      </c>
      <c r="AO460" s="230" t="str">
        <f t="shared" si="497"/>
        <v>1</v>
      </c>
      <c r="AP460" s="230" t="str">
        <f t="shared" si="497"/>
        <v>1</v>
      </c>
      <c r="AQ460" s="231" t="str">
        <f t="shared" si="497"/>
        <v>1</v>
      </c>
      <c r="AR460" s="230" t="str">
        <f t="shared" si="497"/>
        <v>0</v>
      </c>
      <c r="AS460" s="230" t="str">
        <f t="shared" si="497"/>
        <v>1</v>
      </c>
      <c r="AT460" s="230" t="str">
        <f t="shared" si="497"/>
        <v>1</v>
      </c>
      <c r="AU460" s="231" t="str">
        <f t="shared" si="497"/>
        <v>1</v>
      </c>
      <c r="AV460" s="230" t="str">
        <f t="shared" si="498"/>
        <v>1</v>
      </c>
      <c r="AW460" s="232" t="str">
        <f t="shared" si="498"/>
        <v>1</v>
      </c>
      <c r="AX460" s="232" t="str">
        <f t="shared" si="498"/>
        <v>1</v>
      </c>
      <c r="AY460" s="233" t="str">
        <f t="shared" si="498"/>
        <v>1</v>
      </c>
      <c r="AZ460" s="232" t="str">
        <f t="shared" si="498"/>
        <v>1</v>
      </c>
      <c r="BA460" s="232" t="str">
        <f t="shared" si="498"/>
        <v>1</v>
      </c>
      <c r="BB460" s="232" t="str">
        <f t="shared" si="498"/>
        <v>1</v>
      </c>
      <c r="BC460" s="233" t="str">
        <f t="shared" si="498"/>
        <v>1</v>
      </c>
      <c r="BD460" s="168" t="str">
        <f t="shared" si="499"/>
        <v>1</v>
      </c>
      <c r="BE460" s="168" t="str">
        <f t="shared" si="499"/>
        <v>0</v>
      </c>
      <c r="BF460" s="168" t="str">
        <f t="shared" si="499"/>
        <v>1</v>
      </c>
      <c r="BG460" s="169" t="str">
        <f t="shared" si="499"/>
        <v>1</v>
      </c>
      <c r="BH460" s="168" t="str">
        <f t="shared" si="499"/>
        <v>0</v>
      </c>
      <c r="BI460" s="168" t="str">
        <f t="shared" si="499"/>
        <v>0</v>
      </c>
      <c r="BJ460" s="168" t="str">
        <f t="shared" si="499"/>
        <v>0</v>
      </c>
      <c r="BK460" s="169" t="str">
        <f t="shared" si="499"/>
        <v>0</v>
      </c>
      <c r="BL460" s="168" t="str">
        <f t="shared" si="500"/>
        <v>0</v>
      </c>
      <c r="BM460" s="168" t="str">
        <f t="shared" si="500"/>
        <v>0</v>
      </c>
      <c r="BN460" s="168" t="str">
        <f t="shared" si="500"/>
        <v>0</v>
      </c>
      <c r="BO460" s="169" t="str">
        <f t="shared" si="500"/>
        <v>0</v>
      </c>
      <c r="BP460" s="168" t="str">
        <f t="shared" si="500"/>
        <v>0</v>
      </c>
      <c r="BQ460" s="168" t="str">
        <f t="shared" si="500"/>
        <v>1</v>
      </c>
      <c r="BR460" s="168" t="str">
        <f t="shared" si="500"/>
        <v>0</v>
      </c>
      <c r="BS460" s="169" t="str">
        <f t="shared" si="500"/>
        <v>1</v>
      </c>
      <c r="BT460" s="302" t="str">
        <f t="shared" si="501"/>
        <v>1</v>
      </c>
      <c r="BU460" s="302" t="str">
        <f t="shared" si="501"/>
        <v>1</v>
      </c>
      <c r="BV460" s="302" t="str">
        <f t="shared" si="501"/>
        <v>0</v>
      </c>
      <c r="BW460" s="303" t="str">
        <f t="shared" si="501"/>
        <v>1</v>
      </c>
      <c r="BX460" s="302" t="str">
        <f t="shared" si="501"/>
        <v>0</v>
      </c>
      <c r="BY460" s="302" t="str">
        <f t="shared" si="501"/>
        <v>1</v>
      </c>
      <c r="BZ460" s="302" t="str">
        <f t="shared" si="501"/>
        <v>0</v>
      </c>
      <c r="CA460" s="303" t="str">
        <f t="shared" si="501"/>
        <v>0</v>
      </c>
      <c r="CB460" s="164" t="str">
        <f t="shared" si="502"/>
        <v>0</v>
      </c>
      <c r="CC460" s="289" t="str">
        <f t="shared" si="502"/>
        <v>1</v>
      </c>
      <c r="CD460" s="340" t="str">
        <f t="shared" si="502"/>
        <v>0</v>
      </c>
      <c r="CE460" s="341" t="str">
        <f t="shared" si="502"/>
        <v>0</v>
      </c>
      <c r="CF460" s="340" t="str">
        <f t="shared" si="502"/>
        <v>0</v>
      </c>
      <c r="CG460" s="340" t="str">
        <f t="shared" si="502"/>
        <v>0</v>
      </c>
      <c r="CH460" s="340" t="str">
        <f t="shared" si="502"/>
        <v>0</v>
      </c>
      <c r="CI460" s="341" t="str">
        <f t="shared" si="502"/>
        <v>0</v>
      </c>
      <c r="CL460" s="32" t="str">
        <f t="shared" ref="CL460:CL513" si="548">MID(B460,$C$7,4)</f>
        <v>8C13</v>
      </c>
      <c r="CM460" s="285">
        <f t="shared" si="516"/>
        <v>65527</v>
      </c>
      <c r="CN460" s="285">
        <f t="shared" si="517"/>
        <v>1</v>
      </c>
      <c r="CO460" s="142">
        <f t="shared" si="518"/>
        <v>55.6</v>
      </c>
      <c r="CP460" s="142">
        <f t="shared" si="519"/>
        <v>13.111111111111111</v>
      </c>
      <c r="CQ460" s="154">
        <f t="shared" ref="CQ460:CQ513" si="549">CX460/2</f>
        <v>5</v>
      </c>
      <c r="CS460" s="170">
        <f t="shared" si="520"/>
        <v>8</v>
      </c>
      <c r="CT460" s="23">
        <f t="shared" si="521"/>
        <v>12</v>
      </c>
      <c r="CU460" s="171">
        <f t="shared" si="522"/>
        <v>1</v>
      </c>
      <c r="CV460" s="23">
        <f t="shared" si="523"/>
        <v>3</v>
      </c>
      <c r="CW460" s="172">
        <f t="shared" si="524"/>
        <v>8</v>
      </c>
      <c r="CX460" s="24">
        <f t="shared" si="525"/>
        <v>10</v>
      </c>
      <c r="CY460" s="267">
        <f t="shared" si="526"/>
        <v>15</v>
      </c>
      <c r="CZ460" s="268">
        <f t="shared" si="527"/>
        <v>7</v>
      </c>
      <c r="DA460" s="267">
        <f t="shared" si="528"/>
        <v>15</v>
      </c>
      <c r="DB460" s="268">
        <f t="shared" si="529"/>
        <v>15</v>
      </c>
      <c r="DC460" s="173">
        <f t="shared" si="530"/>
        <v>11</v>
      </c>
      <c r="DD460" s="26">
        <f t="shared" si="531"/>
        <v>0</v>
      </c>
      <c r="DE460" s="173">
        <f t="shared" si="532"/>
        <v>0</v>
      </c>
      <c r="DF460" s="26">
        <f t="shared" si="533"/>
        <v>5</v>
      </c>
      <c r="DG460" s="326">
        <f t="shared" si="534"/>
        <v>13</v>
      </c>
      <c r="DH460" s="327">
        <f t="shared" si="535"/>
        <v>4</v>
      </c>
      <c r="DI460" s="172">
        <f t="shared" si="536"/>
        <v>4</v>
      </c>
      <c r="DJ460" s="24">
        <f t="shared" si="537"/>
        <v>0</v>
      </c>
      <c r="DK460" s="172"/>
      <c r="DL460" s="19">
        <f t="shared" si="538"/>
        <v>140</v>
      </c>
      <c r="DM460" s="19">
        <f t="shared" si="539"/>
        <v>19</v>
      </c>
      <c r="DN460" s="174">
        <f t="shared" si="540"/>
        <v>138</v>
      </c>
      <c r="DO460" s="278">
        <f t="shared" si="541"/>
        <v>247</v>
      </c>
      <c r="DP460" s="278">
        <f t="shared" si="542"/>
        <v>255</v>
      </c>
      <c r="DQ460" s="20">
        <f t="shared" si="543"/>
        <v>176</v>
      </c>
      <c r="DR460" s="20">
        <f t="shared" si="544"/>
        <v>5</v>
      </c>
      <c r="DS460" s="337">
        <f t="shared" si="545"/>
        <v>212</v>
      </c>
      <c r="DT460" s="174">
        <f t="shared" si="546"/>
        <v>64</v>
      </c>
      <c r="DU460" s="172">
        <f t="shared" si="547"/>
        <v>212</v>
      </c>
    </row>
    <row r="461" spans="1:1026">
      <c r="A461" s="408" t="s">
        <v>1169</v>
      </c>
      <c r="B461" s="408" t="s">
        <v>1170</v>
      </c>
      <c r="C461" s="154">
        <f t="shared" si="503"/>
        <v>17</v>
      </c>
      <c r="D461" s="167">
        <f t="shared" si="504"/>
        <v>68</v>
      </c>
      <c r="E461" s="166" t="str">
        <f t="shared" si="505"/>
        <v>8C</v>
      </c>
      <c r="F461" s="367" t="str">
        <f t="shared" si="506"/>
        <v>13</v>
      </c>
      <c r="G461" s="367" t="str">
        <f t="shared" si="507"/>
        <v>8C</v>
      </c>
      <c r="H461" s="367" t="str">
        <f t="shared" si="508"/>
        <v>F7</v>
      </c>
      <c r="I461" s="367" t="str">
        <f t="shared" si="509"/>
        <v>FF</v>
      </c>
      <c r="J461" s="367" t="str">
        <f t="shared" si="510"/>
        <v>AF</v>
      </c>
      <c r="K461" s="367" t="str">
        <f t="shared" si="511"/>
        <v>05</v>
      </c>
      <c r="L461" s="367" t="str">
        <f t="shared" si="512"/>
        <v>D5</v>
      </c>
      <c r="M461" s="367" t="str">
        <f t="shared" si="513"/>
        <v>4</v>
      </c>
      <c r="N461" s="367" t="str">
        <f t="shared" si="514"/>
        <v/>
      </c>
      <c r="O461" s="156" t="str">
        <f t="shared" si="515"/>
        <v/>
      </c>
      <c r="P461" s="157" t="str">
        <f t="shared" si="494"/>
        <v>1</v>
      </c>
      <c r="Q461" s="158" t="str">
        <f t="shared" si="494"/>
        <v>0</v>
      </c>
      <c r="R461" s="158" t="str">
        <f t="shared" si="494"/>
        <v>0</v>
      </c>
      <c r="S461" s="159" t="str">
        <f t="shared" si="494"/>
        <v>0</v>
      </c>
      <c r="T461" s="158" t="str">
        <f t="shared" si="494"/>
        <v>1</v>
      </c>
      <c r="U461" s="158" t="str">
        <f t="shared" si="494"/>
        <v>1</v>
      </c>
      <c r="V461" s="158" t="str">
        <f t="shared" si="494"/>
        <v>0</v>
      </c>
      <c r="W461" s="159" t="str">
        <f t="shared" si="494"/>
        <v>0</v>
      </c>
      <c r="X461" s="158" t="str">
        <f t="shared" si="495"/>
        <v>0</v>
      </c>
      <c r="Y461" s="158" t="str">
        <f t="shared" si="495"/>
        <v>0</v>
      </c>
      <c r="Z461" s="158" t="str">
        <f t="shared" si="495"/>
        <v>0</v>
      </c>
      <c r="AA461" s="159" t="str">
        <f t="shared" si="495"/>
        <v>1</v>
      </c>
      <c r="AB461" s="161" t="str">
        <f t="shared" si="495"/>
        <v>0</v>
      </c>
      <c r="AC461" s="161" t="str">
        <f t="shared" si="495"/>
        <v>0</v>
      </c>
      <c r="AD461" s="158" t="str">
        <f t="shared" si="495"/>
        <v>1</v>
      </c>
      <c r="AE461" s="159" t="str">
        <f t="shared" si="495"/>
        <v>1</v>
      </c>
      <c r="AF461" s="367" t="str">
        <f t="shared" si="496"/>
        <v>1</v>
      </c>
      <c r="AG461" s="162" t="str">
        <f t="shared" si="496"/>
        <v>0</v>
      </c>
      <c r="AH461" s="163" t="str">
        <f t="shared" si="496"/>
        <v>0</v>
      </c>
      <c r="AI461" s="165" t="str">
        <f t="shared" si="496"/>
        <v>0</v>
      </c>
      <c r="AJ461" s="164" t="str">
        <f t="shared" si="496"/>
        <v>1</v>
      </c>
      <c r="AK461" s="164" t="str">
        <f t="shared" si="496"/>
        <v>1</v>
      </c>
      <c r="AL461" s="289" t="str">
        <f t="shared" si="496"/>
        <v>0</v>
      </c>
      <c r="AM461" s="165" t="str">
        <f t="shared" si="496"/>
        <v>0</v>
      </c>
      <c r="AN461" s="230" t="str">
        <f t="shared" si="497"/>
        <v>1</v>
      </c>
      <c r="AO461" s="230" t="str">
        <f t="shared" si="497"/>
        <v>1</v>
      </c>
      <c r="AP461" s="230" t="str">
        <f t="shared" si="497"/>
        <v>1</v>
      </c>
      <c r="AQ461" s="231" t="str">
        <f t="shared" si="497"/>
        <v>1</v>
      </c>
      <c r="AR461" s="230" t="str">
        <f t="shared" si="497"/>
        <v>0</v>
      </c>
      <c r="AS461" s="230" t="str">
        <f t="shared" si="497"/>
        <v>1</v>
      </c>
      <c r="AT461" s="230" t="str">
        <f t="shared" si="497"/>
        <v>1</v>
      </c>
      <c r="AU461" s="231" t="str">
        <f t="shared" si="497"/>
        <v>1</v>
      </c>
      <c r="AV461" s="230" t="str">
        <f t="shared" si="498"/>
        <v>1</v>
      </c>
      <c r="AW461" s="232" t="str">
        <f t="shared" si="498"/>
        <v>1</v>
      </c>
      <c r="AX461" s="232" t="str">
        <f t="shared" si="498"/>
        <v>1</v>
      </c>
      <c r="AY461" s="233" t="str">
        <f t="shared" si="498"/>
        <v>1</v>
      </c>
      <c r="AZ461" s="232" t="str">
        <f t="shared" si="498"/>
        <v>1</v>
      </c>
      <c r="BA461" s="232" t="str">
        <f t="shared" si="498"/>
        <v>1</v>
      </c>
      <c r="BB461" s="232" t="str">
        <f t="shared" si="498"/>
        <v>1</v>
      </c>
      <c r="BC461" s="233" t="str">
        <f t="shared" si="498"/>
        <v>1</v>
      </c>
      <c r="BD461" s="168" t="str">
        <f t="shared" si="499"/>
        <v>1</v>
      </c>
      <c r="BE461" s="168" t="str">
        <f t="shared" si="499"/>
        <v>0</v>
      </c>
      <c r="BF461" s="168" t="str">
        <f t="shared" si="499"/>
        <v>1</v>
      </c>
      <c r="BG461" s="169" t="str">
        <f t="shared" si="499"/>
        <v>0</v>
      </c>
      <c r="BH461" s="168" t="str">
        <f t="shared" si="499"/>
        <v>1</v>
      </c>
      <c r="BI461" s="168" t="str">
        <f t="shared" si="499"/>
        <v>1</v>
      </c>
      <c r="BJ461" s="168" t="str">
        <f t="shared" si="499"/>
        <v>1</v>
      </c>
      <c r="BK461" s="169" t="str">
        <f t="shared" si="499"/>
        <v>1</v>
      </c>
      <c r="BL461" s="168" t="str">
        <f t="shared" si="500"/>
        <v>0</v>
      </c>
      <c r="BM461" s="168" t="str">
        <f t="shared" si="500"/>
        <v>0</v>
      </c>
      <c r="BN461" s="168" t="str">
        <f t="shared" si="500"/>
        <v>0</v>
      </c>
      <c r="BO461" s="169" t="str">
        <f t="shared" si="500"/>
        <v>0</v>
      </c>
      <c r="BP461" s="168" t="str">
        <f t="shared" si="500"/>
        <v>0</v>
      </c>
      <c r="BQ461" s="168" t="str">
        <f t="shared" si="500"/>
        <v>1</v>
      </c>
      <c r="BR461" s="168" t="str">
        <f t="shared" si="500"/>
        <v>0</v>
      </c>
      <c r="BS461" s="169" t="str">
        <f t="shared" si="500"/>
        <v>1</v>
      </c>
      <c r="BT461" s="302" t="str">
        <f t="shared" si="501"/>
        <v>1</v>
      </c>
      <c r="BU461" s="302" t="str">
        <f t="shared" si="501"/>
        <v>1</v>
      </c>
      <c r="BV461" s="302" t="str">
        <f t="shared" si="501"/>
        <v>0</v>
      </c>
      <c r="BW461" s="303" t="str">
        <f t="shared" si="501"/>
        <v>1</v>
      </c>
      <c r="BX461" s="302" t="str">
        <f t="shared" si="501"/>
        <v>0</v>
      </c>
      <c r="BY461" s="302" t="str">
        <f t="shared" si="501"/>
        <v>1</v>
      </c>
      <c r="BZ461" s="302" t="str">
        <f t="shared" si="501"/>
        <v>0</v>
      </c>
      <c r="CA461" s="303" t="str">
        <f t="shared" si="501"/>
        <v>1</v>
      </c>
      <c r="CB461" s="164" t="str">
        <f t="shared" si="502"/>
        <v>0</v>
      </c>
      <c r="CC461" s="289" t="str">
        <f t="shared" si="502"/>
        <v>1</v>
      </c>
      <c r="CD461" s="340" t="str">
        <f t="shared" si="502"/>
        <v>0</v>
      </c>
      <c r="CE461" s="341" t="str">
        <f t="shared" si="502"/>
        <v>0</v>
      </c>
      <c r="CF461" s="340" t="str">
        <f t="shared" si="502"/>
        <v>0</v>
      </c>
      <c r="CG461" s="340" t="str">
        <f t="shared" si="502"/>
        <v>0</v>
      </c>
      <c r="CH461" s="340" t="str">
        <f t="shared" si="502"/>
        <v>0</v>
      </c>
      <c r="CI461" s="341" t="str">
        <f t="shared" si="502"/>
        <v>0</v>
      </c>
      <c r="CL461" s="32" t="str">
        <f t="shared" si="548"/>
        <v>8C13</v>
      </c>
      <c r="CM461" s="285">
        <f t="shared" si="516"/>
        <v>65527</v>
      </c>
      <c r="CN461" s="285">
        <f t="shared" si="517"/>
        <v>1</v>
      </c>
      <c r="CO461" s="142">
        <f t="shared" si="518"/>
        <v>55.5</v>
      </c>
      <c r="CP461" s="142">
        <f t="shared" si="519"/>
        <v>13.055555555555555</v>
      </c>
      <c r="CQ461" s="154">
        <f t="shared" si="549"/>
        <v>6</v>
      </c>
      <c r="CS461" s="170">
        <f t="shared" si="520"/>
        <v>8</v>
      </c>
      <c r="CT461" s="23">
        <f t="shared" si="521"/>
        <v>12</v>
      </c>
      <c r="CU461" s="171">
        <f t="shared" si="522"/>
        <v>1</v>
      </c>
      <c r="CV461" s="23">
        <f t="shared" si="523"/>
        <v>3</v>
      </c>
      <c r="CW461" s="172">
        <f t="shared" si="524"/>
        <v>8</v>
      </c>
      <c r="CX461" s="24">
        <f t="shared" si="525"/>
        <v>12</v>
      </c>
      <c r="CY461" s="267">
        <f t="shared" si="526"/>
        <v>15</v>
      </c>
      <c r="CZ461" s="268">
        <f t="shared" si="527"/>
        <v>7</v>
      </c>
      <c r="DA461" s="267">
        <f t="shared" si="528"/>
        <v>15</v>
      </c>
      <c r="DB461" s="268">
        <f t="shared" si="529"/>
        <v>15</v>
      </c>
      <c r="DC461" s="173">
        <f t="shared" si="530"/>
        <v>10</v>
      </c>
      <c r="DD461" s="26">
        <f t="shared" si="531"/>
        <v>15</v>
      </c>
      <c r="DE461" s="173">
        <f t="shared" si="532"/>
        <v>0</v>
      </c>
      <c r="DF461" s="26">
        <f t="shared" si="533"/>
        <v>5</v>
      </c>
      <c r="DG461" s="326">
        <f t="shared" si="534"/>
        <v>13</v>
      </c>
      <c r="DH461" s="327">
        <f t="shared" si="535"/>
        <v>5</v>
      </c>
      <c r="DI461" s="172">
        <f t="shared" si="536"/>
        <v>4</v>
      </c>
      <c r="DJ461" s="24">
        <f t="shared" si="537"/>
        <v>0</v>
      </c>
      <c r="DK461" s="172"/>
      <c r="DL461" s="19">
        <f t="shared" si="538"/>
        <v>140</v>
      </c>
      <c r="DM461" s="19">
        <f t="shared" si="539"/>
        <v>19</v>
      </c>
      <c r="DN461" s="174">
        <f t="shared" si="540"/>
        <v>140</v>
      </c>
      <c r="DO461" s="278">
        <f t="shared" si="541"/>
        <v>247</v>
      </c>
      <c r="DP461" s="278">
        <f t="shared" si="542"/>
        <v>255</v>
      </c>
      <c r="DQ461" s="20">
        <f t="shared" si="543"/>
        <v>175</v>
      </c>
      <c r="DR461" s="20">
        <f t="shared" si="544"/>
        <v>5</v>
      </c>
      <c r="DS461" s="337">
        <f t="shared" si="545"/>
        <v>213</v>
      </c>
      <c r="DT461" s="174">
        <f t="shared" si="546"/>
        <v>64</v>
      </c>
      <c r="DU461" s="172">
        <f t="shared" si="547"/>
        <v>213</v>
      </c>
    </row>
    <row r="462" spans="1:1026">
      <c r="A462" s="408" t="s">
        <v>1171</v>
      </c>
      <c r="B462" s="408" t="s">
        <v>1172</v>
      </c>
      <c r="C462" s="154">
        <f t="shared" si="503"/>
        <v>17</v>
      </c>
      <c r="D462" s="167">
        <f t="shared" si="504"/>
        <v>68</v>
      </c>
      <c r="E462" s="166" t="str">
        <f t="shared" si="505"/>
        <v>8C</v>
      </c>
      <c r="F462" s="367" t="str">
        <f t="shared" si="506"/>
        <v>13</v>
      </c>
      <c r="G462" s="367" t="str">
        <f t="shared" si="507"/>
        <v>8E</v>
      </c>
      <c r="H462" s="367" t="str">
        <f t="shared" si="508"/>
        <v>F7</v>
      </c>
      <c r="I462" s="367" t="str">
        <f t="shared" si="509"/>
        <v>FF</v>
      </c>
      <c r="J462" s="367" t="str">
        <f t="shared" si="510"/>
        <v>AD</v>
      </c>
      <c r="K462" s="367" t="str">
        <f t="shared" si="511"/>
        <v>05</v>
      </c>
      <c r="L462" s="367" t="str">
        <f t="shared" si="512"/>
        <v>D5</v>
      </c>
      <c r="M462" s="367" t="str">
        <f t="shared" si="513"/>
        <v>4</v>
      </c>
      <c r="N462" s="367" t="str">
        <f t="shared" si="514"/>
        <v/>
      </c>
      <c r="O462" s="156" t="str">
        <f t="shared" si="515"/>
        <v/>
      </c>
      <c r="P462" s="157" t="str">
        <f t="shared" si="494"/>
        <v>1</v>
      </c>
      <c r="Q462" s="158" t="str">
        <f t="shared" si="494"/>
        <v>0</v>
      </c>
      <c r="R462" s="158" t="str">
        <f t="shared" si="494"/>
        <v>0</v>
      </c>
      <c r="S462" s="159" t="str">
        <f t="shared" si="494"/>
        <v>0</v>
      </c>
      <c r="T462" s="158" t="str">
        <f t="shared" si="494"/>
        <v>1</v>
      </c>
      <c r="U462" s="158" t="str">
        <f t="shared" si="494"/>
        <v>1</v>
      </c>
      <c r="V462" s="158" t="str">
        <f t="shared" si="494"/>
        <v>0</v>
      </c>
      <c r="W462" s="159" t="str">
        <f t="shared" si="494"/>
        <v>0</v>
      </c>
      <c r="X462" s="158" t="str">
        <f t="shared" si="495"/>
        <v>0</v>
      </c>
      <c r="Y462" s="158" t="str">
        <f t="shared" si="495"/>
        <v>0</v>
      </c>
      <c r="Z462" s="158" t="str">
        <f t="shared" si="495"/>
        <v>0</v>
      </c>
      <c r="AA462" s="159" t="str">
        <f t="shared" si="495"/>
        <v>1</v>
      </c>
      <c r="AB462" s="161" t="str">
        <f t="shared" si="495"/>
        <v>0</v>
      </c>
      <c r="AC462" s="161" t="str">
        <f t="shared" si="495"/>
        <v>0</v>
      </c>
      <c r="AD462" s="158" t="str">
        <f t="shared" si="495"/>
        <v>1</v>
      </c>
      <c r="AE462" s="159" t="str">
        <f t="shared" si="495"/>
        <v>1</v>
      </c>
      <c r="AF462" s="367" t="str">
        <f t="shared" si="496"/>
        <v>1</v>
      </c>
      <c r="AG462" s="162" t="str">
        <f t="shared" si="496"/>
        <v>0</v>
      </c>
      <c r="AH462" s="163" t="str">
        <f t="shared" si="496"/>
        <v>0</v>
      </c>
      <c r="AI462" s="165" t="str">
        <f t="shared" si="496"/>
        <v>0</v>
      </c>
      <c r="AJ462" s="164" t="str">
        <f t="shared" si="496"/>
        <v>1</v>
      </c>
      <c r="AK462" s="164" t="str">
        <f t="shared" si="496"/>
        <v>1</v>
      </c>
      <c r="AL462" s="289" t="str">
        <f t="shared" si="496"/>
        <v>1</v>
      </c>
      <c r="AM462" s="165" t="str">
        <f t="shared" si="496"/>
        <v>0</v>
      </c>
      <c r="AN462" s="230" t="str">
        <f t="shared" si="497"/>
        <v>1</v>
      </c>
      <c r="AO462" s="230" t="str">
        <f t="shared" si="497"/>
        <v>1</v>
      </c>
      <c r="AP462" s="230" t="str">
        <f t="shared" si="497"/>
        <v>1</v>
      </c>
      <c r="AQ462" s="231" t="str">
        <f t="shared" si="497"/>
        <v>1</v>
      </c>
      <c r="AR462" s="230" t="str">
        <f t="shared" si="497"/>
        <v>0</v>
      </c>
      <c r="AS462" s="230" t="str">
        <f t="shared" si="497"/>
        <v>1</v>
      </c>
      <c r="AT462" s="230" t="str">
        <f t="shared" si="497"/>
        <v>1</v>
      </c>
      <c r="AU462" s="231" t="str">
        <f t="shared" si="497"/>
        <v>1</v>
      </c>
      <c r="AV462" s="230" t="str">
        <f t="shared" si="498"/>
        <v>1</v>
      </c>
      <c r="AW462" s="232" t="str">
        <f t="shared" si="498"/>
        <v>1</v>
      </c>
      <c r="AX462" s="232" t="str">
        <f t="shared" si="498"/>
        <v>1</v>
      </c>
      <c r="AY462" s="233" t="str">
        <f t="shared" si="498"/>
        <v>1</v>
      </c>
      <c r="AZ462" s="232" t="str">
        <f t="shared" si="498"/>
        <v>1</v>
      </c>
      <c r="BA462" s="232" t="str">
        <f t="shared" si="498"/>
        <v>1</v>
      </c>
      <c r="BB462" s="232" t="str">
        <f t="shared" si="498"/>
        <v>1</v>
      </c>
      <c r="BC462" s="233" t="str">
        <f t="shared" si="498"/>
        <v>1</v>
      </c>
      <c r="BD462" s="168" t="str">
        <f t="shared" si="499"/>
        <v>1</v>
      </c>
      <c r="BE462" s="168" t="str">
        <f t="shared" si="499"/>
        <v>0</v>
      </c>
      <c r="BF462" s="168" t="str">
        <f t="shared" si="499"/>
        <v>1</v>
      </c>
      <c r="BG462" s="169" t="str">
        <f t="shared" si="499"/>
        <v>0</v>
      </c>
      <c r="BH462" s="168" t="str">
        <f t="shared" si="499"/>
        <v>1</v>
      </c>
      <c r="BI462" s="168" t="str">
        <f t="shared" si="499"/>
        <v>1</v>
      </c>
      <c r="BJ462" s="168" t="str">
        <f t="shared" si="499"/>
        <v>0</v>
      </c>
      <c r="BK462" s="169" t="str">
        <f t="shared" si="499"/>
        <v>1</v>
      </c>
      <c r="BL462" s="168" t="str">
        <f t="shared" si="500"/>
        <v>0</v>
      </c>
      <c r="BM462" s="168" t="str">
        <f t="shared" si="500"/>
        <v>0</v>
      </c>
      <c r="BN462" s="168" t="str">
        <f t="shared" si="500"/>
        <v>0</v>
      </c>
      <c r="BO462" s="169" t="str">
        <f t="shared" si="500"/>
        <v>0</v>
      </c>
      <c r="BP462" s="168" t="str">
        <f t="shared" si="500"/>
        <v>0</v>
      </c>
      <c r="BQ462" s="168" t="str">
        <f t="shared" si="500"/>
        <v>1</v>
      </c>
      <c r="BR462" s="168" t="str">
        <f t="shared" si="500"/>
        <v>0</v>
      </c>
      <c r="BS462" s="169" t="str">
        <f t="shared" si="500"/>
        <v>1</v>
      </c>
      <c r="BT462" s="302" t="str">
        <f t="shared" si="501"/>
        <v>1</v>
      </c>
      <c r="BU462" s="302" t="str">
        <f t="shared" si="501"/>
        <v>1</v>
      </c>
      <c r="BV462" s="302" t="str">
        <f t="shared" si="501"/>
        <v>0</v>
      </c>
      <c r="BW462" s="303" t="str">
        <f t="shared" si="501"/>
        <v>1</v>
      </c>
      <c r="BX462" s="302" t="str">
        <f t="shared" si="501"/>
        <v>0</v>
      </c>
      <c r="BY462" s="302" t="str">
        <f t="shared" si="501"/>
        <v>1</v>
      </c>
      <c r="BZ462" s="302" t="str">
        <f t="shared" si="501"/>
        <v>0</v>
      </c>
      <c r="CA462" s="303" t="str">
        <f t="shared" si="501"/>
        <v>1</v>
      </c>
      <c r="CB462" s="164" t="str">
        <f t="shared" si="502"/>
        <v>0</v>
      </c>
      <c r="CC462" s="289" t="str">
        <f t="shared" si="502"/>
        <v>1</v>
      </c>
      <c r="CD462" s="340" t="str">
        <f t="shared" si="502"/>
        <v>0</v>
      </c>
      <c r="CE462" s="341" t="str">
        <f t="shared" si="502"/>
        <v>0</v>
      </c>
      <c r="CF462" s="340" t="str">
        <f t="shared" si="502"/>
        <v>0</v>
      </c>
      <c r="CG462" s="340" t="str">
        <f t="shared" si="502"/>
        <v>0</v>
      </c>
      <c r="CH462" s="340" t="str">
        <f t="shared" si="502"/>
        <v>0</v>
      </c>
      <c r="CI462" s="341" t="str">
        <f t="shared" si="502"/>
        <v>0</v>
      </c>
      <c r="CL462" s="32" t="str">
        <f t="shared" si="548"/>
        <v>8C13</v>
      </c>
      <c r="CM462" s="285">
        <f t="shared" si="516"/>
        <v>65527</v>
      </c>
      <c r="CN462" s="285">
        <f t="shared" si="517"/>
        <v>1</v>
      </c>
      <c r="CO462" s="142">
        <f t="shared" si="518"/>
        <v>55.3</v>
      </c>
      <c r="CP462" s="142">
        <f t="shared" si="519"/>
        <v>12.944444444444443</v>
      </c>
      <c r="CQ462" s="154">
        <f t="shared" si="549"/>
        <v>7</v>
      </c>
      <c r="CS462" s="170">
        <f t="shared" si="520"/>
        <v>8</v>
      </c>
      <c r="CT462" s="23">
        <f t="shared" si="521"/>
        <v>12</v>
      </c>
      <c r="CU462" s="171">
        <f t="shared" si="522"/>
        <v>1</v>
      </c>
      <c r="CV462" s="23">
        <f t="shared" si="523"/>
        <v>3</v>
      </c>
      <c r="CW462" s="172">
        <f t="shared" si="524"/>
        <v>8</v>
      </c>
      <c r="CX462" s="24">
        <f t="shared" si="525"/>
        <v>14</v>
      </c>
      <c r="CY462" s="267">
        <f t="shared" si="526"/>
        <v>15</v>
      </c>
      <c r="CZ462" s="268">
        <f t="shared" si="527"/>
        <v>7</v>
      </c>
      <c r="DA462" s="267">
        <f t="shared" si="528"/>
        <v>15</v>
      </c>
      <c r="DB462" s="268">
        <f t="shared" si="529"/>
        <v>15</v>
      </c>
      <c r="DC462" s="173">
        <f t="shared" si="530"/>
        <v>10</v>
      </c>
      <c r="DD462" s="26">
        <f t="shared" si="531"/>
        <v>13</v>
      </c>
      <c r="DE462" s="173">
        <f t="shared" si="532"/>
        <v>0</v>
      </c>
      <c r="DF462" s="26">
        <f t="shared" si="533"/>
        <v>5</v>
      </c>
      <c r="DG462" s="326">
        <f t="shared" si="534"/>
        <v>13</v>
      </c>
      <c r="DH462" s="327">
        <f t="shared" si="535"/>
        <v>5</v>
      </c>
      <c r="DI462" s="172">
        <f t="shared" si="536"/>
        <v>4</v>
      </c>
      <c r="DJ462" s="24">
        <f t="shared" si="537"/>
        <v>0</v>
      </c>
      <c r="DK462" s="172"/>
      <c r="DL462" s="19">
        <f t="shared" si="538"/>
        <v>140</v>
      </c>
      <c r="DM462" s="19">
        <f t="shared" si="539"/>
        <v>19</v>
      </c>
      <c r="DN462" s="174">
        <f t="shared" si="540"/>
        <v>142</v>
      </c>
      <c r="DO462" s="278">
        <f t="shared" si="541"/>
        <v>247</v>
      </c>
      <c r="DP462" s="278">
        <f t="shared" si="542"/>
        <v>255</v>
      </c>
      <c r="DQ462" s="20">
        <f t="shared" si="543"/>
        <v>173</v>
      </c>
      <c r="DR462" s="20">
        <f t="shared" si="544"/>
        <v>5</v>
      </c>
      <c r="DS462" s="337">
        <f t="shared" si="545"/>
        <v>213</v>
      </c>
      <c r="DT462" s="174">
        <f t="shared" si="546"/>
        <v>64</v>
      </c>
      <c r="DU462" s="172">
        <f t="shared" si="547"/>
        <v>213</v>
      </c>
    </row>
    <row r="463" spans="1:1026" s="398" customFormat="1">
      <c r="A463" s="409" t="s">
        <v>1173</v>
      </c>
      <c r="B463" s="409" t="s">
        <v>1174</v>
      </c>
      <c r="C463" s="369">
        <f t="shared" si="503"/>
        <v>17</v>
      </c>
      <c r="D463" s="370">
        <f t="shared" si="504"/>
        <v>68</v>
      </c>
      <c r="E463" s="371" t="str">
        <f t="shared" si="505"/>
        <v>8C</v>
      </c>
      <c r="F463" s="372" t="str">
        <f t="shared" si="506"/>
        <v>13</v>
      </c>
      <c r="G463" s="372" t="str">
        <f t="shared" si="507"/>
        <v>82</v>
      </c>
      <c r="H463" s="372" t="str">
        <f t="shared" si="508"/>
        <v>F7</v>
      </c>
      <c r="I463" s="372" t="str">
        <f t="shared" si="509"/>
        <v>FF</v>
      </c>
      <c r="J463" s="372" t="str">
        <f t="shared" si="510"/>
        <v>AB</v>
      </c>
      <c r="K463" s="372" t="str">
        <f t="shared" si="511"/>
        <v>05</v>
      </c>
      <c r="L463" s="372" t="str">
        <f t="shared" si="512"/>
        <v>C7</v>
      </c>
      <c r="M463" s="372" t="str">
        <f t="shared" si="513"/>
        <v>4</v>
      </c>
      <c r="N463" s="372" t="str">
        <f t="shared" si="514"/>
        <v/>
      </c>
      <c r="O463" s="373" t="str">
        <f t="shared" si="515"/>
        <v/>
      </c>
      <c r="P463" s="374" t="str">
        <f t="shared" si="494"/>
        <v>1</v>
      </c>
      <c r="Q463" s="375" t="str">
        <f t="shared" si="494"/>
        <v>0</v>
      </c>
      <c r="R463" s="375" t="str">
        <f t="shared" si="494"/>
        <v>0</v>
      </c>
      <c r="S463" s="376" t="str">
        <f t="shared" si="494"/>
        <v>0</v>
      </c>
      <c r="T463" s="375" t="str">
        <f t="shared" si="494"/>
        <v>1</v>
      </c>
      <c r="U463" s="375" t="str">
        <f t="shared" si="494"/>
        <v>1</v>
      </c>
      <c r="V463" s="375" t="str">
        <f t="shared" si="494"/>
        <v>0</v>
      </c>
      <c r="W463" s="376" t="str">
        <f t="shared" si="494"/>
        <v>0</v>
      </c>
      <c r="X463" s="375" t="str">
        <f t="shared" si="495"/>
        <v>0</v>
      </c>
      <c r="Y463" s="375" t="str">
        <f t="shared" si="495"/>
        <v>0</v>
      </c>
      <c r="Z463" s="375" t="str">
        <f t="shared" si="495"/>
        <v>0</v>
      </c>
      <c r="AA463" s="376" t="str">
        <f t="shared" si="495"/>
        <v>1</v>
      </c>
      <c r="AB463" s="378" t="str">
        <f t="shared" si="495"/>
        <v>0</v>
      </c>
      <c r="AC463" s="378" t="str">
        <f t="shared" si="495"/>
        <v>0</v>
      </c>
      <c r="AD463" s="375" t="str">
        <f t="shared" si="495"/>
        <v>1</v>
      </c>
      <c r="AE463" s="376" t="str">
        <f t="shared" si="495"/>
        <v>1</v>
      </c>
      <c r="AF463" s="372" t="str">
        <f t="shared" si="496"/>
        <v>1</v>
      </c>
      <c r="AG463" s="379" t="str">
        <f t="shared" si="496"/>
        <v>0</v>
      </c>
      <c r="AH463" s="380" t="str">
        <f t="shared" si="496"/>
        <v>0</v>
      </c>
      <c r="AI463" s="382" t="str">
        <f t="shared" si="496"/>
        <v>0</v>
      </c>
      <c r="AJ463" s="381" t="str">
        <f t="shared" si="496"/>
        <v>0</v>
      </c>
      <c r="AK463" s="381" t="str">
        <f t="shared" si="496"/>
        <v>0</v>
      </c>
      <c r="AL463" s="296" t="str">
        <f t="shared" si="496"/>
        <v>1</v>
      </c>
      <c r="AM463" s="382" t="str">
        <f t="shared" si="496"/>
        <v>0</v>
      </c>
      <c r="AN463" s="254" t="str">
        <f t="shared" si="497"/>
        <v>1</v>
      </c>
      <c r="AO463" s="254" t="str">
        <f t="shared" si="497"/>
        <v>1</v>
      </c>
      <c r="AP463" s="254" t="str">
        <f t="shared" si="497"/>
        <v>1</v>
      </c>
      <c r="AQ463" s="256" t="str">
        <f t="shared" si="497"/>
        <v>1</v>
      </c>
      <c r="AR463" s="254" t="str">
        <f t="shared" si="497"/>
        <v>0</v>
      </c>
      <c r="AS463" s="254" t="str">
        <f t="shared" si="497"/>
        <v>1</v>
      </c>
      <c r="AT463" s="254" t="str">
        <f t="shared" si="497"/>
        <v>1</v>
      </c>
      <c r="AU463" s="256" t="str">
        <f t="shared" si="497"/>
        <v>1</v>
      </c>
      <c r="AV463" s="254" t="str">
        <f t="shared" si="498"/>
        <v>1</v>
      </c>
      <c r="AW463" s="257" t="str">
        <f t="shared" si="498"/>
        <v>1</v>
      </c>
      <c r="AX463" s="257" t="str">
        <f t="shared" si="498"/>
        <v>1</v>
      </c>
      <c r="AY463" s="258" t="str">
        <f t="shared" si="498"/>
        <v>1</v>
      </c>
      <c r="AZ463" s="257" t="str">
        <f t="shared" si="498"/>
        <v>1</v>
      </c>
      <c r="BA463" s="257" t="str">
        <f t="shared" si="498"/>
        <v>1</v>
      </c>
      <c r="BB463" s="257" t="str">
        <f t="shared" si="498"/>
        <v>1</v>
      </c>
      <c r="BC463" s="258" t="str">
        <f t="shared" si="498"/>
        <v>1</v>
      </c>
      <c r="BD463" s="383" t="str">
        <f t="shared" si="499"/>
        <v>1</v>
      </c>
      <c r="BE463" s="383" t="str">
        <f t="shared" si="499"/>
        <v>0</v>
      </c>
      <c r="BF463" s="383" t="str">
        <f t="shared" si="499"/>
        <v>1</v>
      </c>
      <c r="BG463" s="384" t="str">
        <f t="shared" si="499"/>
        <v>0</v>
      </c>
      <c r="BH463" s="383" t="str">
        <f t="shared" si="499"/>
        <v>1</v>
      </c>
      <c r="BI463" s="383" t="str">
        <f t="shared" si="499"/>
        <v>0</v>
      </c>
      <c r="BJ463" s="383" t="str">
        <f t="shared" si="499"/>
        <v>1</v>
      </c>
      <c r="BK463" s="384" t="str">
        <f t="shared" si="499"/>
        <v>1</v>
      </c>
      <c r="BL463" s="383" t="str">
        <f t="shared" si="500"/>
        <v>0</v>
      </c>
      <c r="BM463" s="383" t="str">
        <f t="shared" si="500"/>
        <v>0</v>
      </c>
      <c r="BN463" s="383" t="str">
        <f t="shared" si="500"/>
        <v>0</v>
      </c>
      <c r="BO463" s="384" t="str">
        <f t="shared" si="500"/>
        <v>0</v>
      </c>
      <c r="BP463" s="383" t="str">
        <f t="shared" si="500"/>
        <v>0</v>
      </c>
      <c r="BQ463" s="383" t="str">
        <f t="shared" si="500"/>
        <v>1</v>
      </c>
      <c r="BR463" s="383" t="str">
        <f t="shared" si="500"/>
        <v>0</v>
      </c>
      <c r="BS463" s="384" t="str">
        <f t="shared" si="500"/>
        <v>1</v>
      </c>
      <c r="BT463" s="314" t="str">
        <f t="shared" si="501"/>
        <v>1</v>
      </c>
      <c r="BU463" s="314" t="str">
        <f t="shared" si="501"/>
        <v>1</v>
      </c>
      <c r="BV463" s="314" t="str">
        <f t="shared" si="501"/>
        <v>0</v>
      </c>
      <c r="BW463" s="315" t="str">
        <f t="shared" si="501"/>
        <v>0</v>
      </c>
      <c r="BX463" s="314" t="str">
        <f t="shared" si="501"/>
        <v>0</v>
      </c>
      <c r="BY463" s="314" t="str">
        <f t="shared" si="501"/>
        <v>1</v>
      </c>
      <c r="BZ463" s="314" t="str">
        <f t="shared" si="501"/>
        <v>1</v>
      </c>
      <c r="CA463" s="315" t="str">
        <f t="shared" si="501"/>
        <v>1</v>
      </c>
      <c r="CB463" s="381" t="str">
        <f t="shared" si="502"/>
        <v>0</v>
      </c>
      <c r="CC463" s="296" t="str">
        <f t="shared" si="502"/>
        <v>1</v>
      </c>
      <c r="CD463" s="352" t="str">
        <f t="shared" si="502"/>
        <v>0</v>
      </c>
      <c r="CE463" s="353" t="str">
        <f t="shared" si="502"/>
        <v>0</v>
      </c>
      <c r="CF463" s="352" t="str">
        <f t="shared" si="502"/>
        <v>0</v>
      </c>
      <c r="CG463" s="352" t="str">
        <f t="shared" si="502"/>
        <v>0</v>
      </c>
      <c r="CH463" s="352" t="str">
        <f t="shared" si="502"/>
        <v>0</v>
      </c>
      <c r="CI463" s="353" t="str">
        <f t="shared" si="502"/>
        <v>0</v>
      </c>
      <c r="CJ463" s="372"/>
      <c r="CK463" s="372"/>
      <c r="CL463" s="385" t="str">
        <f t="shared" si="548"/>
        <v>8C13</v>
      </c>
      <c r="CM463" s="286">
        <f t="shared" si="516"/>
        <v>65527</v>
      </c>
      <c r="CN463" s="286">
        <f t="shared" si="517"/>
        <v>1</v>
      </c>
      <c r="CO463" s="386">
        <f t="shared" si="518"/>
        <v>55.1</v>
      </c>
      <c r="CP463" s="386">
        <f t="shared" si="519"/>
        <v>12.833333333333334</v>
      </c>
      <c r="CQ463" s="369">
        <f t="shared" si="549"/>
        <v>1</v>
      </c>
      <c r="CR463" s="372"/>
      <c r="CS463" s="388">
        <f t="shared" si="520"/>
        <v>8</v>
      </c>
      <c r="CT463" s="389">
        <f t="shared" si="521"/>
        <v>12</v>
      </c>
      <c r="CU463" s="390">
        <f t="shared" si="522"/>
        <v>1</v>
      </c>
      <c r="CV463" s="389">
        <f t="shared" si="523"/>
        <v>3</v>
      </c>
      <c r="CW463" s="391">
        <f t="shared" si="524"/>
        <v>8</v>
      </c>
      <c r="CX463" s="392">
        <f t="shared" si="525"/>
        <v>2</v>
      </c>
      <c r="CY463" s="271">
        <f t="shared" si="526"/>
        <v>15</v>
      </c>
      <c r="CZ463" s="272">
        <f t="shared" si="527"/>
        <v>7</v>
      </c>
      <c r="DA463" s="271">
        <f t="shared" si="528"/>
        <v>15</v>
      </c>
      <c r="DB463" s="272">
        <f t="shared" si="529"/>
        <v>15</v>
      </c>
      <c r="DC463" s="393">
        <f t="shared" si="530"/>
        <v>10</v>
      </c>
      <c r="DD463" s="394">
        <f t="shared" si="531"/>
        <v>11</v>
      </c>
      <c r="DE463" s="393">
        <f t="shared" si="532"/>
        <v>0</v>
      </c>
      <c r="DF463" s="394">
        <f t="shared" si="533"/>
        <v>5</v>
      </c>
      <c r="DG463" s="330">
        <f t="shared" si="534"/>
        <v>12</v>
      </c>
      <c r="DH463" s="331">
        <f t="shared" si="535"/>
        <v>7</v>
      </c>
      <c r="DI463" s="391">
        <f t="shared" si="536"/>
        <v>4</v>
      </c>
      <c r="DJ463" s="392">
        <f t="shared" si="537"/>
        <v>0</v>
      </c>
      <c r="DK463" s="391"/>
      <c r="DL463" s="395">
        <f t="shared" si="538"/>
        <v>140</v>
      </c>
      <c r="DM463" s="395">
        <f t="shared" si="539"/>
        <v>19</v>
      </c>
      <c r="DN463" s="396">
        <f t="shared" si="540"/>
        <v>130</v>
      </c>
      <c r="DO463" s="280">
        <f t="shared" si="541"/>
        <v>247</v>
      </c>
      <c r="DP463" s="280">
        <f t="shared" si="542"/>
        <v>255</v>
      </c>
      <c r="DQ463" s="397">
        <f t="shared" si="543"/>
        <v>171</v>
      </c>
      <c r="DR463" s="397">
        <f t="shared" si="544"/>
        <v>5</v>
      </c>
      <c r="DS463" s="339">
        <f t="shared" si="545"/>
        <v>199</v>
      </c>
      <c r="DT463" s="396">
        <f t="shared" si="546"/>
        <v>64</v>
      </c>
      <c r="DU463" s="391">
        <f t="shared" si="547"/>
        <v>199</v>
      </c>
      <c r="DV463" s="391"/>
      <c r="DW463" s="391"/>
      <c r="DX463" s="391"/>
      <c r="DY463" s="391"/>
      <c r="DZ463" s="391"/>
      <c r="EA463" s="391"/>
      <c r="EB463" s="391"/>
      <c r="EC463" s="391"/>
      <c r="ED463" s="391"/>
      <c r="EE463" s="391"/>
      <c r="EF463" s="391"/>
      <c r="EG463" s="391"/>
      <c r="EH463" s="391"/>
      <c r="EI463" s="391"/>
      <c r="EJ463" s="391"/>
      <c r="EK463" s="391"/>
      <c r="EL463" s="391"/>
      <c r="EM463" s="391"/>
      <c r="EN463" s="391"/>
      <c r="EO463" s="391"/>
      <c r="EP463" s="391"/>
      <c r="EQ463" s="391"/>
      <c r="ER463" s="391"/>
      <c r="ES463" s="391"/>
      <c r="ET463" s="391"/>
      <c r="EU463" s="391"/>
      <c r="EV463" s="391"/>
      <c r="EW463" s="391"/>
      <c r="EX463" s="391"/>
      <c r="EY463" s="391"/>
      <c r="EZ463" s="391"/>
      <c r="FA463" s="391"/>
      <c r="FB463" s="391"/>
      <c r="FC463" s="391"/>
      <c r="FD463" s="391"/>
      <c r="FE463" s="391"/>
      <c r="FF463" s="391"/>
      <c r="FG463" s="391"/>
      <c r="FH463" s="391"/>
      <c r="FI463" s="391"/>
      <c r="FJ463" s="391"/>
      <c r="FK463" s="391"/>
      <c r="FL463" s="391"/>
      <c r="FM463" s="391"/>
      <c r="FN463" s="391"/>
      <c r="FO463" s="391"/>
      <c r="FP463" s="391"/>
      <c r="FQ463" s="391"/>
      <c r="FR463" s="391"/>
      <c r="FS463" s="391"/>
      <c r="FT463" s="391"/>
      <c r="FU463" s="391"/>
      <c r="FV463" s="391"/>
      <c r="FW463" s="391"/>
      <c r="FX463" s="391"/>
      <c r="FY463" s="391"/>
      <c r="FZ463" s="391"/>
      <c r="GA463" s="391"/>
      <c r="GB463" s="391"/>
      <c r="GC463" s="391"/>
      <c r="GD463" s="391"/>
      <c r="GE463" s="391"/>
      <c r="GF463" s="391"/>
      <c r="GG463" s="391"/>
      <c r="GH463" s="391"/>
      <c r="GI463" s="391"/>
      <c r="GJ463" s="391"/>
      <c r="GK463" s="391"/>
      <c r="GL463" s="391"/>
      <c r="GM463" s="391"/>
      <c r="GN463" s="391"/>
      <c r="GO463" s="391"/>
      <c r="GP463" s="391"/>
      <c r="GQ463" s="391"/>
      <c r="GR463" s="391"/>
      <c r="GS463" s="391"/>
      <c r="GT463" s="391"/>
      <c r="GU463" s="391"/>
      <c r="GV463" s="391"/>
      <c r="GW463" s="391"/>
      <c r="GX463" s="391"/>
      <c r="GY463" s="391"/>
      <c r="GZ463" s="391"/>
      <c r="HA463" s="391"/>
      <c r="HB463" s="391"/>
      <c r="HC463" s="391"/>
      <c r="HD463" s="391"/>
      <c r="HE463" s="391"/>
      <c r="HF463" s="391"/>
      <c r="HG463" s="391"/>
      <c r="HH463" s="391"/>
      <c r="HI463" s="391"/>
      <c r="HJ463" s="391"/>
      <c r="HK463" s="391"/>
      <c r="HL463" s="391"/>
      <c r="HM463" s="391"/>
      <c r="HN463" s="391"/>
      <c r="HO463" s="391"/>
      <c r="HP463" s="391"/>
      <c r="HQ463" s="391"/>
      <c r="HR463" s="391"/>
      <c r="HS463" s="391"/>
      <c r="HT463" s="391"/>
      <c r="HU463" s="391"/>
      <c r="HV463" s="391"/>
      <c r="HW463" s="391"/>
      <c r="HX463" s="391"/>
      <c r="HY463" s="391"/>
      <c r="HZ463" s="391"/>
      <c r="IA463" s="391"/>
      <c r="IB463" s="391"/>
      <c r="IC463" s="391"/>
      <c r="ID463" s="391"/>
      <c r="IE463" s="391"/>
      <c r="IF463" s="391"/>
      <c r="IG463" s="391"/>
      <c r="IH463" s="391"/>
      <c r="II463" s="391"/>
      <c r="IJ463" s="391"/>
      <c r="IK463" s="391"/>
      <c r="IL463" s="391"/>
      <c r="IM463" s="391"/>
      <c r="IN463" s="391"/>
      <c r="IO463" s="391"/>
      <c r="IP463" s="391"/>
      <c r="IQ463" s="391"/>
      <c r="IR463" s="391"/>
      <c r="IS463" s="391"/>
      <c r="IT463" s="391"/>
      <c r="IU463" s="391"/>
      <c r="IV463" s="391"/>
      <c r="IW463" s="391"/>
      <c r="IX463" s="391"/>
      <c r="IY463" s="391"/>
      <c r="IZ463" s="391"/>
      <c r="JA463" s="391"/>
      <c r="JB463" s="391"/>
      <c r="JC463" s="391"/>
      <c r="JD463" s="391"/>
      <c r="JE463" s="391"/>
      <c r="JF463" s="391"/>
      <c r="JG463" s="391"/>
      <c r="JH463" s="391"/>
      <c r="JI463" s="391"/>
      <c r="JJ463" s="391"/>
      <c r="JK463" s="391"/>
      <c r="JL463" s="391"/>
      <c r="JM463" s="391"/>
      <c r="JN463" s="391"/>
      <c r="JO463" s="391"/>
      <c r="JP463" s="391"/>
      <c r="JQ463" s="391"/>
      <c r="JR463" s="391"/>
      <c r="JS463" s="391"/>
      <c r="JT463" s="391"/>
      <c r="JU463" s="391"/>
      <c r="JV463" s="391"/>
      <c r="JW463" s="391"/>
      <c r="JX463" s="391"/>
      <c r="JY463" s="391"/>
      <c r="JZ463" s="391"/>
      <c r="KA463" s="391"/>
      <c r="KB463" s="391"/>
      <c r="KC463" s="391"/>
      <c r="KD463" s="391"/>
      <c r="KE463" s="391"/>
      <c r="KF463" s="391"/>
      <c r="KG463" s="391"/>
      <c r="KH463" s="391"/>
      <c r="KI463" s="391"/>
      <c r="KJ463" s="391"/>
      <c r="KK463" s="391"/>
      <c r="KL463" s="391"/>
      <c r="KM463" s="391"/>
      <c r="KN463" s="391"/>
      <c r="KO463" s="391"/>
      <c r="KP463" s="391"/>
      <c r="KQ463" s="391"/>
      <c r="KR463" s="391"/>
      <c r="KS463" s="391"/>
      <c r="KT463" s="391"/>
      <c r="KU463" s="391"/>
      <c r="KV463" s="391"/>
      <c r="KW463" s="391"/>
      <c r="KX463" s="391"/>
      <c r="KY463" s="391"/>
      <c r="KZ463" s="391"/>
      <c r="LA463" s="391"/>
      <c r="LB463" s="391"/>
      <c r="LC463" s="391"/>
      <c r="LD463" s="391"/>
      <c r="LE463" s="391"/>
      <c r="LF463" s="391"/>
      <c r="LG463" s="391"/>
      <c r="LH463" s="391"/>
      <c r="LI463" s="391"/>
      <c r="LJ463" s="391"/>
      <c r="LK463" s="391"/>
      <c r="LL463" s="391"/>
      <c r="LM463" s="391"/>
      <c r="LN463" s="391"/>
      <c r="LO463" s="391"/>
      <c r="LP463" s="391"/>
      <c r="LQ463" s="391"/>
      <c r="LR463" s="391"/>
      <c r="LS463" s="391"/>
      <c r="LT463" s="391"/>
      <c r="LU463" s="391"/>
      <c r="LV463" s="391"/>
      <c r="LW463" s="391"/>
      <c r="LX463" s="391"/>
      <c r="LY463" s="391"/>
      <c r="LZ463" s="391"/>
      <c r="MA463" s="391"/>
      <c r="MB463" s="391"/>
      <c r="MC463" s="391"/>
      <c r="MD463" s="391"/>
      <c r="ME463" s="391"/>
      <c r="MF463" s="391"/>
      <c r="MG463" s="391"/>
      <c r="MH463" s="391"/>
      <c r="MI463" s="391"/>
      <c r="MJ463" s="391"/>
      <c r="MK463" s="391"/>
      <c r="ML463" s="391"/>
      <c r="MM463" s="391"/>
      <c r="MN463" s="391"/>
      <c r="MO463" s="391"/>
      <c r="MP463" s="391"/>
      <c r="MQ463" s="391"/>
      <c r="MR463" s="391"/>
      <c r="MS463" s="391"/>
      <c r="MT463" s="391"/>
      <c r="MU463" s="391"/>
      <c r="MV463" s="391"/>
      <c r="MW463" s="391"/>
      <c r="MX463" s="391"/>
      <c r="MY463" s="391"/>
      <c r="MZ463" s="391"/>
      <c r="NA463" s="391"/>
      <c r="NB463" s="391"/>
      <c r="NC463" s="391"/>
      <c r="ND463" s="391"/>
      <c r="NE463" s="391"/>
      <c r="NF463" s="391"/>
      <c r="NG463" s="391"/>
      <c r="NH463" s="391"/>
      <c r="NI463" s="391"/>
      <c r="NJ463" s="391"/>
      <c r="NK463" s="391"/>
      <c r="NL463" s="391"/>
      <c r="NM463" s="391"/>
      <c r="NN463" s="391"/>
      <c r="NO463" s="391"/>
      <c r="NP463" s="391"/>
      <c r="NQ463" s="391"/>
      <c r="NR463" s="391"/>
      <c r="NS463" s="391"/>
      <c r="NT463" s="391"/>
      <c r="NU463" s="391"/>
      <c r="NV463" s="391"/>
      <c r="NW463" s="391"/>
      <c r="NX463" s="391"/>
      <c r="NY463" s="391"/>
      <c r="NZ463" s="391"/>
      <c r="OA463" s="391"/>
      <c r="OB463" s="391"/>
      <c r="OC463" s="391"/>
      <c r="OD463" s="391"/>
      <c r="OE463" s="391"/>
      <c r="OF463" s="391"/>
      <c r="OG463" s="391"/>
      <c r="OH463" s="391"/>
      <c r="OI463" s="391"/>
      <c r="OJ463" s="391"/>
      <c r="OK463" s="391"/>
      <c r="OL463" s="391"/>
      <c r="OM463" s="391"/>
      <c r="ON463" s="391"/>
      <c r="OO463" s="391"/>
      <c r="OP463" s="391"/>
      <c r="OQ463" s="391"/>
      <c r="OR463" s="391"/>
      <c r="OS463" s="391"/>
      <c r="OT463" s="391"/>
      <c r="OU463" s="391"/>
      <c r="OV463" s="391"/>
      <c r="OW463" s="391"/>
      <c r="OX463" s="391"/>
      <c r="OY463" s="391"/>
      <c r="OZ463" s="391"/>
      <c r="PA463" s="391"/>
      <c r="PB463" s="391"/>
      <c r="PC463" s="391"/>
      <c r="PD463" s="391"/>
      <c r="PE463" s="391"/>
      <c r="PF463" s="391"/>
      <c r="PG463" s="391"/>
      <c r="PH463" s="391"/>
      <c r="PI463" s="391"/>
      <c r="PJ463" s="391"/>
      <c r="PK463" s="391"/>
      <c r="PL463" s="391"/>
      <c r="PM463" s="391"/>
      <c r="PN463" s="391"/>
      <c r="PO463" s="391"/>
      <c r="PP463" s="391"/>
      <c r="PQ463" s="391"/>
      <c r="PR463" s="391"/>
      <c r="PS463" s="391"/>
      <c r="PT463" s="391"/>
      <c r="PU463" s="391"/>
      <c r="PV463" s="391"/>
      <c r="PW463" s="391"/>
      <c r="PX463" s="391"/>
      <c r="PY463" s="391"/>
      <c r="PZ463" s="391"/>
      <c r="QA463" s="391"/>
      <c r="QB463" s="391"/>
      <c r="QC463" s="391"/>
      <c r="QD463" s="391"/>
      <c r="QE463" s="391"/>
      <c r="QF463" s="391"/>
      <c r="QG463" s="391"/>
      <c r="QH463" s="391"/>
      <c r="QI463" s="391"/>
      <c r="QJ463" s="391"/>
      <c r="QK463" s="391"/>
      <c r="QL463" s="391"/>
      <c r="QM463" s="391"/>
      <c r="QN463" s="391"/>
      <c r="QO463" s="391"/>
      <c r="QP463" s="391"/>
      <c r="QQ463" s="391"/>
      <c r="QR463" s="391"/>
      <c r="QS463" s="391"/>
      <c r="QT463" s="391"/>
      <c r="QU463" s="391"/>
      <c r="QV463" s="391"/>
      <c r="QW463" s="391"/>
      <c r="QX463" s="391"/>
      <c r="QY463" s="391"/>
      <c r="QZ463" s="391"/>
      <c r="RA463" s="391"/>
      <c r="RB463" s="391"/>
      <c r="RC463" s="391"/>
      <c r="RD463" s="391"/>
      <c r="RE463" s="391"/>
      <c r="RF463" s="391"/>
      <c r="RG463" s="391"/>
      <c r="RH463" s="391"/>
      <c r="RI463" s="391"/>
      <c r="RJ463" s="391"/>
      <c r="RK463" s="391"/>
      <c r="RL463" s="391"/>
      <c r="RM463" s="391"/>
      <c r="RN463" s="391"/>
      <c r="RO463" s="391"/>
      <c r="RP463" s="391"/>
      <c r="RQ463" s="391"/>
      <c r="RR463" s="391"/>
      <c r="RS463" s="391"/>
      <c r="RT463" s="391"/>
      <c r="RU463" s="391"/>
      <c r="RV463" s="391"/>
      <c r="RW463" s="391"/>
      <c r="RX463" s="391"/>
      <c r="RY463" s="391"/>
      <c r="RZ463" s="391"/>
      <c r="SA463" s="391"/>
      <c r="SB463" s="391"/>
      <c r="SC463" s="391"/>
      <c r="SD463" s="391"/>
      <c r="SE463" s="391"/>
      <c r="SF463" s="391"/>
      <c r="SG463" s="391"/>
      <c r="SH463" s="391"/>
      <c r="SI463" s="391"/>
      <c r="SJ463" s="391"/>
      <c r="SK463" s="391"/>
      <c r="SL463" s="391"/>
      <c r="SM463" s="391"/>
      <c r="SN463" s="391"/>
      <c r="SO463" s="391"/>
      <c r="SP463" s="391"/>
      <c r="SQ463" s="391"/>
      <c r="SR463" s="391"/>
      <c r="SS463" s="391"/>
      <c r="ST463" s="391"/>
      <c r="SU463" s="391"/>
      <c r="SV463" s="391"/>
      <c r="SW463" s="391"/>
      <c r="SX463" s="391"/>
      <c r="SY463" s="391"/>
      <c r="SZ463" s="391"/>
      <c r="TA463" s="391"/>
      <c r="TB463" s="391"/>
      <c r="TC463" s="391"/>
      <c r="TD463" s="391"/>
      <c r="TE463" s="391"/>
      <c r="TF463" s="391"/>
      <c r="TG463" s="391"/>
      <c r="TH463" s="391"/>
      <c r="TI463" s="391"/>
      <c r="TJ463" s="391"/>
      <c r="TK463" s="391"/>
      <c r="TL463" s="391"/>
      <c r="TM463" s="391"/>
      <c r="TN463" s="391"/>
      <c r="TO463" s="391"/>
      <c r="TP463" s="391"/>
      <c r="TQ463" s="391"/>
      <c r="TR463" s="391"/>
      <c r="TS463" s="391"/>
      <c r="TT463" s="391"/>
      <c r="TU463" s="391"/>
      <c r="TV463" s="391"/>
      <c r="TW463" s="391"/>
      <c r="TX463" s="391"/>
      <c r="TY463" s="391"/>
      <c r="TZ463" s="391"/>
      <c r="UA463" s="391"/>
      <c r="UB463" s="391"/>
      <c r="UC463" s="391"/>
      <c r="UD463" s="391"/>
      <c r="UE463" s="391"/>
      <c r="UF463" s="391"/>
      <c r="UG463" s="391"/>
      <c r="UH463" s="391"/>
      <c r="UI463" s="391"/>
      <c r="UJ463" s="391"/>
      <c r="UK463" s="391"/>
      <c r="UL463" s="391"/>
      <c r="UM463" s="391"/>
      <c r="UN463" s="391"/>
      <c r="UO463" s="391"/>
      <c r="UP463" s="391"/>
      <c r="UQ463" s="391"/>
      <c r="UR463" s="391"/>
      <c r="US463" s="391"/>
      <c r="UT463" s="391"/>
      <c r="UU463" s="391"/>
      <c r="UV463" s="391"/>
      <c r="UW463" s="391"/>
      <c r="UX463" s="391"/>
      <c r="UY463" s="391"/>
      <c r="UZ463" s="391"/>
      <c r="VA463" s="391"/>
      <c r="VB463" s="391"/>
      <c r="VC463" s="391"/>
      <c r="VD463" s="391"/>
      <c r="VE463" s="391"/>
      <c r="VF463" s="391"/>
      <c r="VG463" s="391"/>
      <c r="VH463" s="391"/>
      <c r="VI463" s="391"/>
      <c r="VJ463" s="391"/>
      <c r="VK463" s="391"/>
      <c r="VL463" s="391"/>
      <c r="VM463" s="391"/>
      <c r="VN463" s="391"/>
      <c r="VO463" s="391"/>
      <c r="VP463" s="391"/>
      <c r="VQ463" s="391"/>
      <c r="VR463" s="391"/>
      <c r="VS463" s="391"/>
      <c r="VT463" s="391"/>
      <c r="VU463" s="391"/>
      <c r="VV463" s="391"/>
      <c r="VW463" s="391"/>
      <c r="VX463" s="391"/>
      <c r="VY463" s="391"/>
      <c r="VZ463" s="391"/>
      <c r="WA463" s="391"/>
      <c r="WB463" s="391"/>
      <c r="WC463" s="391"/>
      <c r="WD463" s="391"/>
      <c r="WE463" s="391"/>
      <c r="WF463" s="391"/>
      <c r="WG463" s="391"/>
      <c r="WH463" s="391"/>
      <c r="WI463" s="391"/>
      <c r="WJ463" s="391"/>
      <c r="WK463" s="391"/>
      <c r="WL463" s="391"/>
      <c r="WM463" s="391"/>
      <c r="WN463" s="391"/>
      <c r="WO463" s="391"/>
      <c r="WP463" s="391"/>
      <c r="WQ463" s="391"/>
      <c r="WR463" s="391"/>
      <c r="WS463" s="391"/>
      <c r="WT463" s="391"/>
      <c r="WU463" s="391"/>
      <c r="WV463" s="391"/>
      <c r="WW463" s="391"/>
      <c r="WX463" s="391"/>
      <c r="WY463" s="391"/>
      <c r="WZ463" s="391"/>
      <c r="XA463" s="391"/>
      <c r="XB463" s="391"/>
      <c r="XC463" s="391"/>
      <c r="XD463" s="391"/>
      <c r="XE463" s="391"/>
      <c r="XF463" s="391"/>
      <c r="XG463" s="391"/>
      <c r="XH463" s="391"/>
      <c r="XI463" s="391"/>
      <c r="XJ463" s="391"/>
      <c r="XK463" s="391"/>
      <c r="XL463" s="391"/>
      <c r="XM463" s="391"/>
      <c r="XN463" s="391"/>
      <c r="XO463" s="391"/>
      <c r="XP463" s="391"/>
      <c r="XQ463" s="391"/>
      <c r="XR463" s="391"/>
      <c r="XS463" s="391"/>
      <c r="XT463" s="391"/>
      <c r="XU463" s="391"/>
      <c r="XV463" s="391"/>
      <c r="XW463" s="391"/>
      <c r="XX463" s="391"/>
      <c r="XY463" s="391"/>
      <c r="XZ463" s="391"/>
      <c r="YA463" s="391"/>
      <c r="YB463" s="391"/>
      <c r="YC463" s="391"/>
      <c r="YD463" s="391"/>
      <c r="YE463" s="391"/>
      <c r="YF463" s="391"/>
      <c r="YG463" s="391"/>
      <c r="YH463" s="391"/>
      <c r="YI463" s="391"/>
      <c r="YJ463" s="391"/>
      <c r="YK463" s="391"/>
      <c r="YL463" s="391"/>
      <c r="YM463" s="391"/>
      <c r="YN463" s="391"/>
      <c r="YO463" s="391"/>
      <c r="YP463" s="391"/>
      <c r="YQ463" s="391"/>
      <c r="YR463" s="391"/>
      <c r="YS463" s="391"/>
      <c r="YT463" s="391"/>
      <c r="YU463" s="391"/>
      <c r="YV463" s="391"/>
      <c r="YW463" s="391"/>
      <c r="YX463" s="391"/>
      <c r="YY463" s="391"/>
      <c r="YZ463" s="391"/>
      <c r="ZA463" s="391"/>
      <c r="ZB463" s="391"/>
      <c r="ZC463" s="391"/>
      <c r="ZD463" s="391"/>
      <c r="ZE463" s="391"/>
      <c r="ZF463" s="391"/>
      <c r="ZG463" s="391"/>
      <c r="ZH463" s="391"/>
      <c r="ZI463" s="391"/>
      <c r="ZJ463" s="391"/>
      <c r="ZK463" s="391"/>
      <c r="ZL463" s="391"/>
      <c r="ZM463" s="391"/>
      <c r="ZN463" s="391"/>
      <c r="ZO463" s="391"/>
      <c r="ZP463" s="391"/>
      <c r="ZQ463" s="391"/>
      <c r="ZR463" s="391"/>
      <c r="ZS463" s="391"/>
      <c r="ZT463" s="391"/>
      <c r="ZU463" s="391"/>
      <c r="ZV463" s="391"/>
      <c r="ZW463" s="391"/>
      <c r="ZX463" s="391"/>
      <c r="ZY463" s="391"/>
      <c r="ZZ463" s="391"/>
      <c r="AAA463" s="391"/>
      <c r="AAB463" s="391"/>
      <c r="AAC463" s="391"/>
      <c r="AAD463" s="391"/>
      <c r="AAE463" s="391"/>
      <c r="AAF463" s="391"/>
      <c r="AAG463" s="391"/>
      <c r="AAH463" s="391"/>
      <c r="AAI463" s="391"/>
      <c r="AAJ463" s="391"/>
      <c r="AAK463" s="391"/>
      <c r="AAL463" s="391"/>
      <c r="AAM463" s="391"/>
      <c r="AAN463" s="391"/>
      <c r="AAO463" s="391"/>
      <c r="AAP463" s="391"/>
      <c r="AAQ463" s="391"/>
      <c r="AAR463" s="391"/>
      <c r="AAS463" s="391"/>
      <c r="AAT463" s="391"/>
      <c r="AAU463" s="391"/>
      <c r="AAV463" s="391"/>
      <c r="AAW463" s="391"/>
      <c r="AAX463" s="391"/>
      <c r="AAY463" s="391"/>
      <c r="AAZ463" s="391"/>
      <c r="ABA463" s="391"/>
      <c r="ABB463" s="391"/>
      <c r="ABC463" s="391"/>
      <c r="ABD463" s="391"/>
      <c r="ABE463" s="391"/>
      <c r="ABF463" s="391"/>
      <c r="ABG463" s="391"/>
      <c r="ABH463" s="391"/>
      <c r="ABI463" s="391"/>
      <c r="ABJ463" s="391"/>
      <c r="ABK463" s="391"/>
      <c r="ABL463" s="391"/>
      <c r="ABM463" s="391"/>
      <c r="ABN463" s="391"/>
      <c r="ABO463" s="391"/>
      <c r="ABP463" s="391"/>
      <c r="ABQ463" s="391"/>
      <c r="ABR463" s="391"/>
      <c r="ABS463" s="391"/>
      <c r="ABT463" s="391"/>
      <c r="ABU463" s="391"/>
      <c r="ABV463" s="391"/>
      <c r="ABW463" s="391"/>
      <c r="ABX463" s="391"/>
      <c r="ABY463" s="391"/>
      <c r="ABZ463" s="391"/>
      <c r="ACA463" s="391"/>
      <c r="ACB463" s="391"/>
      <c r="ACC463" s="391"/>
      <c r="ACD463" s="391"/>
      <c r="ACE463" s="391"/>
      <c r="ACF463" s="391"/>
      <c r="ACG463" s="391"/>
      <c r="ACH463" s="391"/>
      <c r="ACI463" s="391"/>
      <c r="ACJ463" s="391"/>
      <c r="ACK463" s="391"/>
      <c r="ACL463" s="391"/>
      <c r="ACM463" s="391"/>
      <c r="ACN463" s="391"/>
      <c r="ACO463" s="391"/>
      <c r="ACP463" s="391"/>
      <c r="ACQ463" s="391"/>
      <c r="ACR463" s="391"/>
      <c r="ACS463" s="391"/>
      <c r="ACT463" s="391"/>
      <c r="ACU463" s="391"/>
      <c r="ACV463" s="391"/>
      <c r="ACW463" s="391"/>
      <c r="ACX463" s="391"/>
      <c r="ACY463" s="391"/>
      <c r="ACZ463" s="391"/>
      <c r="ADA463" s="391"/>
      <c r="ADB463" s="391"/>
      <c r="ADC463" s="391"/>
      <c r="ADD463" s="391"/>
      <c r="ADE463" s="391"/>
      <c r="ADF463" s="391"/>
      <c r="ADG463" s="391"/>
      <c r="ADH463" s="391"/>
      <c r="ADI463" s="391"/>
      <c r="ADJ463" s="391"/>
      <c r="ADK463" s="391"/>
      <c r="ADL463" s="391"/>
      <c r="ADM463" s="391"/>
      <c r="ADN463" s="391"/>
      <c r="ADO463" s="391"/>
      <c r="ADP463" s="391"/>
      <c r="ADQ463" s="391"/>
      <c r="ADR463" s="391"/>
      <c r="ADS463" s="391"/>
      <c r="ADT463" s="391"/>
      <c r="ADU463" s="391"/>
      <c r="ADV463" s="391"/>
      <c r="ADW463" s="391"/>
      <c r="ADX463" s="391"/>
      <c r="ADY463" s="391"/>
      <c r="ADZ463" s="391"/>
      <c r="AEA463" s="391"/>
      <c r="AEB463" s="391"/>
      <c r="AEC463" s="391"/>
      <c r="AED463" s="391"/>
      <c r="AEE463" s="391"/>
      <c r="AEF463" s="391"/>
      <c r="AEG463" s="391"/>
      <c r="AEH463" s="391"/>
      <c r="AEI463" s="391"/>
      <c r="AEJ463" s="391"/>
      <c r="AEK463" s="391"/>
      <c r="AEL463" s="391"/>
      <c r="AEM463" s="391"/>
      <c r="AEN463" s="391"/>
      <c r="AEO463" s="391"/>
      <c r="AEP463" s="391"/>
      <c r="AEQ463" s="391"/>
      <c r="AER463" s="391"/>
      <c r="AES463" s="391"/>
      <c r="AET463" s="391"/>
      <c r="AEU463" s="391"/>
      <c r="AEV463" s="391"/>
      <c r="AEW463" s="391"/>
      <c r="AEX463" s="391"/>
      <c r="AEY463" s="391"/>
      <c r="AEZ463" s="391"/>
      <c r="AFA463" s="391"/>
      <c r="AFB463" s="391"/>
      <c r="AFC463" s="391"/>
      <c r="AFD463" s="391"/>
      <c r="AFE463" s="391"/>
      <c r="AFF463" s="391"/>
      <c r="AFG463" s="391"/>
      <c r="AFH463" s="391"/>
      <c r="AFI463" s="391"/>
      <c r="AFJ463" s="391"/>
      <c r="AFK463" s="391"/>
      <c r="AFL463" s="391"/>
      <c r="AFM463" s="391"/>
      <c r="AFN463" s="391"/>
      <c r="AFO463" s="391"/>
      <c r="AFP463" s="391"/>
      <c r="AFQ463" s="391"/>
      <c r="AFR463" s="391"/>
      <c r="AFS463" s="391"/>
      <c r="AFT463" s="391"/>
      <c r="AFU463" s="391"/>
      <c r="AFV463" s="391"/>
      <c r="AFW463" s="391"/>
      <c r="AFX463" s="391"/>
      <c r="AFY463" s="391"/>
      <c r="AFZ463" s="391"/>
      <c r="AGA463" s="391"/>
      <c r="AGB463" s="391"/>
      <c r="AGC463" s="391"/>
      <c r="AGD463" s="391"/>
      <c r="AGE463" s="391"/>
      <c r="AGF463" s="391"/>
      <c r="AGG463" s="391"/>
      <c r="AGH463" s="391"/>
      <c r="AGI463" s="391"/>
      <c r="AGJ463" s="391"/>
      <c r="AGK463" s="391"/>
      <c r="AGL463" s="391"/>
      <c r="AGM463" s="391"/>
      <c r="AGN463" s="391"/>
      <c r="AGO463" s="391"/>
      <c r="AGP463" s="391"/>
      <c r="AGQ463" s="391"/>
      <c r="AGR463" s="391"/>
      <c r="AGS463" s="391"/>
      <c r="AGT463" s="391"/>
      <c r="AGU463" s="391"/>
      <c r="AGV463" s="391"/>
      <c r="AGW463" s="391"/>
      <c r="AGX463" s="391"/>
      <c r="AGY463" s="391"/>
      <c r="AGZ463" s="391"/>
      <c r="AHA463" s="391"/>
      <c r="AHB463" s="391"/>
      <c r="AHC463" s="391"/>
      <c r="AHD463" s="391"/>
      <c r="AHE463" s="391"/>
      <c r="AHF463" s="391"/>
      <c r="AHG463" s="391"/>
      <c r="AHH463" s="391"/>
      <c r="AHI463" s="391"/>
      <c r="AHJ463" s="391"/>
      <c r="AHK463" s="391"/>
      <c r="AHL463" s="391"/>
      <c r="AHM463" s="391"/>
      <c r="AHN463" s="391"/>
      <c r="AHO463" s="391"/>
      <c r="AHP463" s="391"/>
      <c r="AHQ463" s="391"/>
      <c r="AHR463" s="391"/>
      <c r="AHS463" s="391"/>
      <c r="AHT463" s="391"/>
      <c r="AHU463" s="391"/>
      <c r="AHV463" s="391"/>
      <c r="AHW463" s="391"/>
      <c r="AHX463" s="391"/>
      <c r="AHY463" s="391"/>
      <c r="AHZ463" s="391"/>
      <c r="AIA463" s="391"/>
      <c r="AIB463" s="391"/>
      <c r="AIC463" s="391"/>
      <c r="AID463" s="391"/>
      <c r="AIE463" s="391"/>
      <c r="AIF463" s="391"/>
      <c r="AIG463" s="391"/>
      <c r="AIH463" s="391"/>
      <c r="AII463" s="391"/>
      <c r="AIJ463" s="391"/>
      <c r="AIK463" s="391"/>
      <c r="AIL463" s="391"/>
      <c r="AIM463" s="391"/>
      <c r="AIN463" s="391"/>
      <c r="AIO463" s="391"/>
      <c r="AIP463" s="391"/>
      <c r="AIQ463" s="391"/>
      <c r="AIR463" s="391"/>
      <c r="AIS463" s="391"/>
      <c r="AIT463" s="391"/>
      <c r="AIU463" s="391"/>
      <c r="AIV463" s="391"/>
      <c r="AIW463" s="391"/>
      <c r="AIX463" s="391"/>
      <c r="AIY463" s="391"/>
      <c r="AIZ463" s="391"/>
      <c r="AJA463" s="391"/>
      <c r="AJB463" s="391"/>
      <c r="AJC463" s="391"/>
      <c r="AJD463" s="391"/>
      <c r="AJE463" s="391"/>
      <c r="AJF463" s="391"/>
      <c r="AJG463" s="391"/>
      <c r="AJH463" s="391"/>
      <c r="AJI463" s="391"/>
      <c r="AJJ463" s="391"/>
      <c r="AJK463" s="391"/>
      <c r="AJL463" s="391"/>
      <c r="AJM463" s="391"/>
      <c r="AJN463" s="391"/>
      <c r="AJO463" s="391"/>
      <c r="AJP463" s="391"/>
      <c r="AJQ463" s="391"/>
      <c r="AJR463" s="391"/>
      <c r="AJS463" s="391"/>
      <c r="AJT463" s="391"/>
      <c r="AJU463" s="391"/>
      <c r="AJV463" s="391"/>
      <c r="AJW463" s="391"/>
      <c r="AJX463" s="391"/>
      <c r="AJY463" s="391"/>
      <c r="AJZ463" s="391"/>
      <c r="AKA463" s="391"/>
      <c r="AKB463" s="391"/>
      <c r="AKC463" s="391"/>
      <c r="AKD463" s="391"/>
      <c r="AKE463" s="391"/>
      <c r="AKF463" s="391"/>
      <c r="AKG463" s="391"/>
      <c r="AKH463" s="391"/>
      <c r="AKI463" s="391"/>
      <c r="AKJ463" s="391"/>
      <c r="AKK463" s="391"/>
      <c r="AKL463" s="391"/>
      <c r="AKM463" s="391"/>
      <c r="AKN463" s="391"/>
      <c r="AKO463" s="391"/>
      <c r="AKP463" s="391"/>
      <c r="AKQ463" s="391"/>
      <c r="AKR463" s="391"/>
      <c r="AKS463" s="391"/>
      <c r="AKT463" s="391"/>
      <c r="AKU463" s="391"/>
      <c r="AKV463" s="391"/>
      <c r="AKW463" s="391"/>
      <c r="AKX463" s="391"/>
      <c r="AKY463" s="391"/>
      <c r="AKZ463" s="391"/>
      <c r="ALA463" s="391"/>
      <c r="ALB463" s="391"/>
      <c r="ALC463" s="391"/>
      <c r="ALD463" s="391"/>
      <c r="ALE463" s="391"/>
      <c r="ALF463" s="391"/>
      <c r="ALG463" s="391"/>
      <c r="ALH463" s="391"/>
      <c r="ALI463" s="391"/>
      <c r="ALJ463" s="391"/>
      <c r="ALK463" s="391"/>
      <c r="ALL463" s="391"/>
      <c r="ALM463" s="391"/>
      <c r="ALN463" s="391"/>
      <c r="ALO463" s="391"/>
      <c r="ALP463" s="391"/>
      <c r="ALQ463" s="391"/>
      <c r="ALR463" s="391"/>
      <c r="ALS463" s="391"/>
      <c r="ALT463" s="391"/>
      <c r="ALU463" s="391"/>
      <c r="ALV463" s="391"/>
      <c r="ALW463" s="391"/>
      <c r="ALX463" s="391"/>
      <c r="ALY463" s="391"/>
      <c r="ALZ463" s="391"/>
      <c r="AMA463" s="391"/>
      <c r="AMB463" s="391"/>
      <c r="AMC463" s="391"/>
      <c r="AMD463" s="391"/>
      <c r="AME463" s="391"/>
      <c r="AMF463" s="391"/>
      <c r="AMG463" s="391"/>
      <c r="AMH463" s="391"/>
      <c r="AMI463" s="391"/>
      <c r="AMJ463" s="391"/>
      <c r="AMK463" s="391"/>
      <c r="AML463" s="391"/>
    </row>
    <row r="464" spans="1:1026">
      <c r="A464" s="408" t="s">
        <v>1175</v>
      </c>
      <c r="B464" s="408" t="s">
        <v>1176</v>
      </c>
      <c r="C464" s="154">
        <f t="shared" si="503"/>
        <v>17</v>
      </c>
      <c r="D464" s="167">
        <f t="shared" si="504"/>
        <v>68</v>
      </c>
      <c r="E464" s="166" t="str">
        <f t="shared" si="505"/>
        <v>36</v>
      </c>
      <c r="F464" s="367" t="str">
        <f t="shared" si="506"/>
        <v>11</v>
      </c>
      <c r="G464" s="367" t="str">
        <f t="shared" si="507"/>
        <v>40</v>
      </c>
      <c r="H464" s="367" t="str">
        <f t="shared" si="508"/>
        <v>F6</v>
      </c>
      <c r="I464" s="367" t="str">
        <f t="shared" si="509"/>
        <v>FF</v>
      </c>
      <c r="J464" s="367" t="str">
        <f t="shared" si="510"/>
        <v>A8</v>
      </c>
      <c r="K464" s="367" t="str">
        <f t="shared" si="511"/>
        <v>05</v>
      </c>
      <c r="L464" s="367" t="str">
        <f t="shared" si="512"/>
        <v>29</v>
      </c>
      <c r="M464" s="367" t="str">
        <f t="shared" si="513"/>
        <v>4</v>
      </c>
      <c r="N464" s="367" t="str">
        <f t="shared" si="514"/>
        <v/>
      </c>
      <c r="O464" s="156" t="str">
        <f t="shared" si="515"/>
        <v/>
      </c>
      <c r="P464" s="157" t="str">
        <f t="shared" si="494"/>
        <v>0</v>
      </c>
      <c r="Q464" s="158" t="str">
        <f t="shared" si="494"/>
        <v>0</v>
      </c>
      <c r="R464" s="158" t="str">
        <f t="shared" si="494"/>
        <v>1</v>
      </c>
      <c r="S464" s="159" t="str">
        <f t="shared" si="494"/>
        <v>1</v>
      </c>
      <c r="T464" s="158" t="str">
        <f t="shared" si="494"/>
        <v>0</v>
      </c>
      <c r="U464" s="158" t="str">
        <f t="shared" si="494"/>
        <v>1</v>
      </c>
      <c r="V464" s="158" t="str">
        <f t="shared" si="494"/>
        <v>1</v>
      </c>
      <c r="W464" s="159" t="str">
        <f t="shared" si="494"/>
        <v>0</v>
      </c>
      <c r="X464" s="158" t="str">
        <f t="shared" si="495"/>
        <v>0</v>
      </c>
      <c r="Y464" s="158" t="str">
        <f t="shared" si="495"/>
        <v>0</v>
      </c>
      <c r="Z464" s="158" t="str">
        <f t="shared" si="495"/>
        <v>0</v>
      </c>
      <c r="AA464" s="159" t="str">
        <f t="shared" si="495"/>
        <v>1</v>
      </c>
      <c r="AB464" s="161" t="str">
        <f t="shared" si="495"/>
        <v>0</v>
      </c>
      <c r="AC464" s="161" t="str">
        <f t="shared" si="495"/>
        <v>0</v>
      </c>
      <c r="AD464" s="158" t="str">
        <f t="shared" si="495"/>
        <v>0</v>
      </c>
      <c r="AE464" s="159" t="str">
        <f t="shared" si="495"/>
        <v>1</v>
      </c>
      <c r="AF464" s="367" t="str">
        <f t="shared" si="496"/>
        <v>0</v>
      </c>
      <c r="AG464" s="162" t="str">
        <f t="shared" si="496"/>
        <v>1</v>
      </c>
      <c r="AH464" s="163" t="str">
        <f t="shared" si="496"/>
        <v>0</v>
      </c>
      <c r="AI464" s="165" t="str">
        <f t="shared" si="496"/>
        <v>0</v>
      </c>
      <c r="AJ464" s="164" t="str">
        <f t="shared" si="496"/>
        <v>0</v>
      </c>
      <c r="AK464" s="164" t="str">
        <f t="shared" si="496"/>
        <v>0</v>
      </c>
      <c r="AL464" s="289" t="str">
        <f t="shared" si="496"/>
        <v>0</v>
      </c>
      <c r="AM464" s="165" t="str">
        <f t="shared" si="496"/>
        <v>0</v>
      </c>
      <c r="AN464" s="230" t="str">
        <f t="shared" si="497"/>
        <v>1</v>
      </c>
      <c r="AO464" s="230" t="str">
        <f t="shared" si="497"/>
        <v>1</v>
      </c>
      <c r="AP464" s="230" t="str">
        <f t="shared" si="497"/>
        <v>1</v>
      </c>
      <c r="AQ464" s="231" t="str">
        <f t="shared" si="497"/>
        <v>1</v>
      </c>
      <c r="AR464" s="230" t="str">
        <f t="shared" si="497"/>
        <v>0</v>
      </c>
      <c r="AS464" s="230" t="str">
        <f t="shared" si="497"/>
        <v>1</v>
      </c>
      <c r="AT464" s="230" t="str">
        <f t="shared" si="497"/>
        <v>1</v>
      </c>
      <c r="AU464" s="231" t="str">
        <f t="shared" si="497"/>
        <v>0</v>
      </c>
      <c r="AV464" s="230" t="str">
        <f t="shared" si="498"/>
        <v>1</v>
      </c>
      <c r="AW464" s="232" t="str">
        <f t="shared" si="498"/>
        <v>1</v>
      </c>
      <c r="AX464" s="232" t="str">
        <f t="shared" si="498"/>
        <v>1</v>
      </c>
      <c r="AY464" s="233" t="str">
        <f t="shared" si="498"/>
        <v>1</v>
      </c>
      <c r="AZ464" s="232" t="str">
        <f t="shared" si="498"/>
        <v>1</v>
      </c>
      <c r="BA464" s="232" t="str">
        <f t="shared" si="498"/>
        <v>1</v>
      </c>
      <c r="BB464" s="232" t="str">
        <f t="shared" si="498"/>
        <v>1</v>
      </c>
      <c r="BC464" s="233" t="str">
        <f t="shared" si="498"/>
        <v>1</v>
      </c>
      <c r="BD464" s="168" t="str">
        <f t="shared" si="499"/>
        <v>1</v>
      </c>
      <c r="BE464" s="168" t="str">
        <f t="shared" si="499"/>
        <v>0</v>
      </c>
      <c r="BF464" s="168" t="str">
        <f t="shared" si="499"/>
        <v>1</v>
      </c>
      <c r="BG464" s="169" t="str">
        <f t="shared" si="499"/>
        <v>0</v>
      </c>
      <c r="BH464" s="168" t="str">
        <f t="shared" si="499"/>
        <v>1</v>
      </c>
      <c r="BI464" s="168" t="str">
        <f t="shared" si="499"/>
        <v>0</v>
      </c>
      <c r="BJ464" s="168" t="str">
        <f t="shared" si="499"/>
        <v>0</v>
      </c>
      <c r="BK464" s="169" t="str">
        <f t="shared" si="499"/>
        <v>0</v>
      </c>
      <c r="BL464" s="168" t="str">
        <f t="shared" si="500"/>
        <v>0</v>
      </c>
      <c r="BM464" s="168" t="str">
        <f t="shared" si="500"/>
        <v>0</v>
      </c>
      <c r="BN464" s="168" t="str">
        <f t="shared" si="500"/>
        <v>0</v>
      </c>
      <c r="BO464" s="169" t="str">
        <f t="shared" si="500"/>
        <v>0</v>
      </c>
      <c r="BP464" s="168" t="str">
        <f t="shared" si="500"/>
        <v>0</v>
      </c>
      <c r="BQ464" s="168" t="str">
        <f t="shared" si="500"/>
        <v>1</v>
      </c>
      <c r="BR464" s="168" t="str">
        <f t="shared" si="500"/>
        <v>0</v>
      </c>
      <c r="BS464" s="169" t="str">
        <f t="shared" si="500"/>
        <v>1</v>
      </c>
      <c r="BT464" s="302" t="str">
        <f t="shared" si="501"/>
        <v>0</v>
      </c>
      <c r="BU464" s="302" t="str">
        <f t="shared" si="501"/>
        <v>0</v>
      </c>
      <c r="BV464" s="302" t="str">
        <f t="shared" si="501"/>
        <v>1</v>
      </c>
      <c r="BW464" s="303" t="str">
        <f t="shared" si="501"/>
        <v>0</v>
      </c>
      <c r="BX464" s="302" t="str">
        <f t="shared" si="501"/>
        <v>1</v>
      </c>
      <c r="BY464" s="302" t="str">
        <f t="shared" si="501"/>
        <v>0</v>
      </c>
      <c r="BZ464" s="302" t="str">
        <f t="shared" si="501"/>
        <v>0</v>
      </c>
      <c r="CA464" s="303" t="str">
        <f t="shared" si="501"/>
        <v>1</v>
      </c>
      <c r="CB464" s="164" t="str">
        <f t="shared" si="502"/>
        <v>0</v>
      </c>
      <c r="CC464" s="289" t="str">
        <f t="shared" si="502"/>
        <v>1</v>
      </c>
      <c r="CD464" s="340" t="str">
        <f t="shared" si="502"/>
        <v>0</v>
      </c>
      <c r="CE464" s="341" t="str">
        <f t="shared" si="502"/>
        <v>0</v>
      </c>
      <c r="CF464" s="340" t="str">
        <f t="shared" si="502"/>
        <v>0</v>
      </c>
      <c r="CG464" s="340" t="str">
        <f t="shared" si="502"/>
        <v>0</v>
      </c>
      <c r="CH464" s="340" t="str">
        <f t="shared" si="502"/>
        <v>0</v>
      </c>
      <c r="CI464" s="341" t="str">
        <f t="shared" si="502"/>
        <v>0</v>
      </c>
      <c r="CJ464" s="367" t="s">
        <v>290</v>
      </c>
      <c r="CL464" s="32" t="str">
        <f t="shared" si="548"/>
        <v>3611</v>
      </c>
      <c r="CM464" s="285">
        <f t="shared" si="516"/>
        <v>65526</v>
      </c>
      <c r="CN464" s="285">
        <f t="shared" si="517"/>
        <v>0</v>
      </c>
      <c r="CO464" s="142">
        <f t="shared" si="518"/>
        <v>54.8</v>
      </c>
      <c r="CP464" s="142">
        <f t="shared" si="519"/>
        <v>12.666666666666664</v>
      </c>
      <c r="CQ464" s="154">
        <f t="shared" si="549"/>
        <v>0</v>
      </c>
      <c r="CS464" s="170">
        <f t="shared" si="520"/>
        <v>3</v>
      </c>
      <c r="CT464" s="23">
        <f t="shared" si="521"/>
        <v>6</v>
      </c>
      <c r="CU464" s="171">
        <f t="shared" si="522"/>
        <v>1</v>
      </c>
      <c r="CV464" s="23">
        <f t="shared" si="523"/>
        <v>1</v>
      </c>
      <c r="CW464" s="172">
        <f t="shared" si="524"/>
        <v>4</v>
      </c>
      <c r="CX464" s="24">
        <f t="shared" si="525"/>
        <v>0</v>
      </c>
      <c r="CY464" s="267">
        <f t="shared" si="526"/>
        <v>15</v>
      </c>
      <c r="CZ464" s="268">
        <f t="shared" si="527"/>
        <v>6</v>
      </c>
      <c r="DA464" s="267">
        <f t="shared" si="528"/>
        <v>15</v>
      </c>
      <c r="DB464" s="268">
        <f t="shared" si="529"/>
        <v>15</v>
      </c>
      <c r="DC464" s="173">
        <f t="shared" si="530"/>
        <v>10</v>
      </c>
      <c r="DD464" s="26">
        <f t="shared" si="531"/>
        <v>8</v>
      </c>
      <c r="DE464" s="173">
        <f t="shared" si="532"/>
        <v>0</v>
      </c>
      <c r="DF464" s="26">
        <f t="shared" si="533"/>
        <v>5</v>
      </c>
      <c r="DG464" s="326">
        <f t="shared" si="534"/>
        <v>2</v>
      </c>
      <c r="DH464" s="327">
        <f t="shared" si="535"/>
        <v>9</v>
      </c>
      <c r="DI464" s="172">
        <f t="shared" si="536"/>
        <v>4</v>
      </c>
      <c r="DJ464" s="24">
        <f t="shared" si="537"/>
        <v>0</v>
      </c>
      <c r="DK464" s="172"/>
      <c r="DL464" s="19">
        <f t="shared" si="538"/>
        <v>54</v>
      </c>
      <c r="DM464" s="19">
        <f t="shared" si="539"/>
        <v>17</v>
      </c>
      <c r="DN464" s="174">
        <f t="shared" si="540"/>
        <v>64</v>
      </c>
      <c r="DO464" s="278">
        <f t="shared" si="541"/>
        <v>246</v>
      </c>
      <c r="DP464" s="278">
        <f t="shared" si="542"/>
        <v>255</v>
      </c>
      <c r="DQ464" s="20">
        <f t="shared" si="543"/>
        <v>168</v>
      </c>
      <c r="DR464" s="20">
        <f t="shared" si="544"/>
        <v>5</v>
      </c>
      <c r="DS464" s="337">
        <f t="shared" si="545"/>
        <v>41</v>
      </c>
      <c r="DT464" s="174">
        <f t="shared" si="546"/>
        <v>64</v>
      </c>
      <c r="DU464" s="172">
        <f t="shared" si="547"/>
        <v>41</v>
      </c>
    </row>
    <row r="465" spans="1:125">
      <c r="A465" s="408" t="s">
        <v>1177</v>
      </c>
      <c r="B465" s="408" t="s">
        <v>1176</v>
      </c>
      <c r="C465" s="154">
        <f t="shared" si="503"/>
        <v>17</v>
      </c>
      <c r="D465" s="167">
        <f t="shared" si="504"/>
        <v>68</v>
      </c>
      <c r="E465" s="166" t="str">
        <f t="shared" si="505"/>
        <v>36</v>
      </c>
      <c r="F465" s="367" t="str">
        <f t="shared" si="506"/>
        <v>11</v>
      </c>
      <c r="G465" s="367" t="str">
        <f t="shared" si="507"/>
        <v>40</v>
      </c>
      <c r="H465" s="367" t="str">
        <f t="shared" si="508"/>
        <v>F6</v>
      </c>
      <c r="I465" s="367" t="str">
        <f t="shared" si="509"/>
        <v>FF</v>
      </c>
      <c r="J465" s="367" t="str">
        <f t="shared" si="510"/>
        <v>A8</v>
      </c>
      <c r="K465" s="367" t="str">
        <f t="shared" si="511"/>
        <v>05</v>
      </c>
      <c r="L465" s="367" t="str">
        <f t="shared" si="512"/>
        <v>29</v>
      </c>
      <c r="M465" s="367" t="str">
        <f t="shared" si="513"/>
        <v>4</v>
      </c>
      <c r="N465" s="367" t="str">
        <f t="shared" si="514"/>
        <v/>
      </c>
      <c r="O465" s="156" t="str">
        <f t="shared" si="515"/>
        <v/>
      </c>
      <c r="P465" s="157" t="str">
        <f t="shared" si="494"/>
        <v>0</v>
      </c>
      <c r="Q465" s="158" t="str">
        <f t="shared" si="494"/>
        <v>0</v>
      </c>
      <c r="R465" s="158" t="str">
        <f t="shared" si="494"/>
        <v>1</v>
      </c>
      <c r="S465" s="159" t="str">
        <f t="shared" si="494"/>
        <v>1</v>
      </c>
      <c r="T465" s="158" t="str">
        <f t="shared" si="494"/>
        <v>0</v>
      </c>
      <c r="U465" s="158" t="str">
        <f t="shared" si="494"/>
        <v>1</v>
      </c>
      <c r="V465" s="158" t="str">
        <f t="shared" si="494"/>
        <v>1</v>
      </c>
      <c r="W465" s="159" t="str">
        <f t="shared" si="494"/>
        <v>0</v>
      </c>
      <c r="X465" s="158" t="str">
        <f t="shared" si="495"/>
        <v>0</v>
      </c>
      <c r="Y465" s="158" t="str">
        <f t="shared" si="495"/>
        <v>0</v>
      </c>
      <c r="Z465" s="158" t="str">
        <f t="shared" si="495"/>
        <v>0</v>
      </c>
      <c r="AA465" s="159" t="str">
        <f t="shared" si="495"/>
        <v>1</v>
      </c>
      <c r="AB465" s="161" t="str">
        <f t="shared" si="495"/>
        <v>0</v>
      </c>
      <c r="AC465" s="161" t="str">
        <f t="shared" si="495"/>
        <v>0</v>
      </c>
      <c r="AD465" s="158" t="str">
        <f t="shared" si="495"/>
        <v>0</v>
      </c>
      <c r="AE465" s="159" t="str">
        <f t="shared" si="495"/>
        <v>1</v>
      </c>
      <c r="AF465" s="367" t="str">
        <f t="shared" si="496"/>
        <v>0</v>
      </c>
      <c r="AG465" s="162" t="str">
        <f t="shared" si="496"/>
        <v>1</v>
      </c>
      <c r="AH465" s="163" t="str">
        <f t="shared" si="496"/>
        <v>0</v>
      </c>
      <c r="AI465" s="165" t="str">
        <f t="shared" si="496"/>
        <v>0</v>
      </c>
      <c r="AJ465" s="164" t="str">
        <f t="shared" si="496"/>
        <v>0</v>
      </c>
      <c r="AK465" s="164" t="str">
        <f t="shared" si="496"/>
        <v>0</v>
      </c>
      <c r="AL465" s="289" t="str">
        <f t="shared" si="496"/>
        <v>0</v>
      </c>
      <c r="AM465" s="165" t="str">
        <f t="shared" si="496"/>
        <v>0</v>
      </c>
      <c r="AN465" s="230" t="str">
        <f t="shared" si="497"/>
        <v>1</v>
      </c>
      <c r="AO465" s="230" t="str">
        <f t="shared" si="497"/>
        <v>1</v>
      </c>
      <c r="AP465" s="230" t="str">
        <f t="shared" si="497"/>
        <v>1</v>
      </c>
      <c r="AQ465" s="231" t="str">
        <f t="shared" si="497"/>
        <v>1</v>
      </c>
      <c r="AR465" s="230" t="str">
        <f t="shared" si="497"/>
        <v>0</v>
      </c>
      <c r="AS465" s="230" t="str">
        <f t="shared" si="497"/>
        <v>1</v>
      </c>
      <c r="AT465" s="230" t="str">
        <f t="shared" si="497"/>
        <v>1</v>
      </c>
      <c r="AU465" s="231" t="str">
        <f t="shared" si="497"/>
        <v>0</v>
      </c>
      <c r="AV465" s="230" t="str">
        <f t="shared" si="498"/>
        <v>1</v>
      </c>
      <c r="AW465" s="232" t="str">
        <f t="shared" si="498"/>
        <v>1</v>
      </c>
      <c r="AX465" s="232" t="str">
        <f t="shared" si="498"/>
        <v>1</v>
      </c>
      <c r="AY465" s="233" t="str">
        <f t="shared" si="498"/>
        <v>1</v>
      </c>
      <c r="AZ465" s="232" t="str">
        <f t="shared" si="498"/>
        <v>1</v>
      </c>
      <c r="BA465" s="232" t="str">
        <f t="shared" si="498"/>
        <v>1</v>
      </c>
      <c r="BB465" s="232" t="str">
        <f t="shared" si="498"/>
        <v>1</v>
      </c>
      <c r="BC465" s="233" t="str">
        <f t="shared" si="498"/>
        <v>1</v>
      </c>
      <c r="BD465" s="168" t="str">
        <f t="shared" si="499"/>
        <v>1</v>
      </c>
      <c r="BE465" s="168" t="str">
        <f t="shared" si="499"/>
        <v>0</v>
      </c>
      <c r="BF465" s="168" t="str">
        <f t="shared" si="499"/>
        <v>1</v>
      </c>
      <c r="BG465" s="169" t="str">
        <f t="shared" si="499"/>
        <v>0</v>
      </c>
      <c r="BH465" s="168" t="str">
        <f t="shared" si="499"/>
        <v>1</v>
      </c>
      <c r="BI465" s="168" t="str">
        <f t="shared" si="499"/>
        <v>0</v>
      </c>
      <c r="BJ465" s="168" t="str">
        <f t="shared" si="499"/>
        <v>0</v>
      </c>
      <c r="BK465" s="169" t="str">
        <f t="shared" si="499"/>
        <v>0</v>
      </c>
      <c r="BL465" s="168" t="str">
        <f t="shared" si="500"/>
        <v>0</v>
      </c>
      <c r="BM465" s="168" t="str">
        <f t="shared" si="500"/>
        <v>0</v>
      </c>
      <c r="BN465" s="168" t="str">
        <f t="shared" si="500"/>
        <v>0</v>
      </c>
      <c r="BO465" s="169" t="str">
        <f t="shared" si="500"/>
        <v>0</v>
      </c>
      <c r="BP465" s="168" t="str">
        <f t="shared" si="500"/>
        <v>0</v>
      </c>
      <c r="BQ465" s="168" t="str">
        <f t="shared" si="500"/>
        <v>1</v>
      </c>
      <c r="BR465" s="168" t="str">
        <f t="shared" si="500"/>
        <v>0</v>
      </c>
      <c r="BS465" s="169" t="str">
        <f t="shared" si="500"/>
        <v>1</v>
      </c>
      <c r="BT465" s="302" t="str">
        <f t="shared" si="501"/>
        <v>0</v>
      </c>
      <c r="BU465" s="302" t="str">
        <f t="shared" si="501"/>
        <v>0</v>
      </c>
      <c r="BV465" s="302" t="str">
        <f t="shared" si="501"/>
        <v>1</v>
      </c>
      <c r="BW465" s="303" t="str">
        <f t="shared" si="501"/>
        <v>0</v>
      </c>
      <c r="BX465" s="302" t="str">
        <f t="shared" si="501"/>
        <v>1</v>
      </c>
      <c r="BY465" s="302" t="str">
        <f t="shared" si="501"/>
        <v>0</v>
      </c>
      <c r="BZ465" s="302" t="str">
        <f t="shared" si="501"/>
        <v>0</v>
      </c>
      <c r="CA465" s="303" t="str">
        <f t="shared" si="501"/>
        <v>1</v>
      </c>
      <c r="CB465" s="164" t="str">
        <f t="shared" si="502"/>
        <v>0</v>
      </c>
      <c r="CC465" s="289" t="str">
        <f t="shared" si="502"/>
        <v>1</v>
      </c>
      <c r="CD465" s="340" t="str">
        <f t="shared" si="502"/>
        <v>0</v>
      </c>
      <c r="CE465" s="341" t="str">
        <f t="shared" si="502"/>
        <v>0</v>
      </c>
      <c r="CF465" s="340" t="str">
        <f t="shared" si="502"/>
        <v>0</v>
      </c>
      <c r="CG465" s="340" t="str">
        <f t="shared" si="502"/>
        <v>0</v>
      </c>
      <c r="CH465" s="340" t="str">
        <f t="shared" si="502"/>
        <v>0</v>
      </c>
      <c r="CI465" s="341" t="str">
        <f t="shared" si="502"/>
        <v>0</v>
      </c>
      <c r="CJ465" s="367" t="s">
        <v>1273</v>
      </c>
      <c r="CL465" s="32" t="str">
        <f t="shared" si="548"/>
        <v>3611</v>
      </c>
      <c r="CM465" s="285">
        <f t="shared" si="516"/>
        <v>65526</v>
      </c>
      <c r="CN465" s="285">
        <f t="shared" si="517"/>
        <v>0</v>
      </c>
      <c r="CO465" s="142">
        <f t="shared" si="518"/>
        <v>54.8</v>
      </c>
      <c r="CP465" s="142">
        <f t="shared" si="519"/>
        <v>12.666666666666664</v>
      </c>
      <c r="CQ465" s="154">
        <f t="shared" si="549"/>
        <v>0</v>
      </c>
      <c r="CS465" s="170">
        <f t="shared" si="520"/>
        <v>3</v>
      </c>
      <c r="CT465" s="23">
        <f t="shared" si="521"/>
        <v>6</v>
      </c>
      <c r="CU465" s="171">
        <f t="shared" si="522"/>
        <v>1</v>
      </c>
      <c r="CV465" s="23">
        <f t="shared" si="523"/>
        <v>1</v>
      </c>
      <c r="CW465" s="172">
        <f t="shared" si="524"/>
        <v>4</v>
      </c>
      <c r="CX465" s="24">
        <f t="shared" si="525"/>
        <v>0</v>
      </c>
      <c r="CY465" s="267">
        <f t="shared" si="526"/>
        <v>15</v>
      </c>
      <c r="CZ465" s="268">
        <f t="shared" si="527"/>
        <v>6</v>
      </c>
      <c r="DA465" s="267">
        <f t="shared" si="528"/>
        <v>15</v>
      </c>
      <c r="DB465" s="268">
        <f t="shared" si="529"/>
        <v>15</v>
      </c>
      <c r="DC465" s="173">
        <f t="shared" si="530"/>
        <v>10</v>
      </c>
      <c r="DD465" s="26">
        <f t="shared" si="531"/>
        <v>8</v>
      </c>
      <c r="DE465" s="173">
        <f t="shared" si="532"/>
        <v>0</v>
      </c>
      <c r="DF465" s="26">
        <f t="shared" si="533"/>
        <v>5</v>
      </c>
      <c r="DG465" s="326">
        <f t="shared" si="534"/>
        <v>2</v>
      </c>
      <c r="DH465" s="327">
        <f t="shared" si="535"/>
        <v>9</v>
      </c>
      <c r="DI465" s="172">
        <f t="shared" si="536"/>
        <v>4</v>
      </c>
      <c r="DJ465" s="24">
        <f t="shared" si="537"/>
        <v>0</v>
      </c>
      <c r="DK465" s="172"/>
      <c r="DL465" s="19">
        <f t="shared" si="538"/>
        <v>54</v>
      </c>
      <c r="DM465" s="19">
        <f t="shared" si="539"/>
        <v>17</v>
      </c>
      <c r="DN465" s="174">
        <f t="shared" si="540"/>
        <v>64</v>
      </c>
      <c r="DO465" s="278">
        <f t="shared" si="541"/>
        <v>246</v>
      </c>
      <c r="DP465" s="278">
        <f t="shared" si="542"/>
        <v>255</v>
      </c>
      <c r="DQ465" s="20">
        <f t="shared" si="543"/>
        <v>168</v>
      </c>
      <c r="DR465" s="20">
        <f t="shared" si="544"/>
        <v>5</v>
      </c>
      <c r="DS465" s="337">
        <f t="shared" si="545"/>
        <v>41</v>
      </c>
      <c r="DT465" s="174">
        <f t="shared" si="546"/>
        <v>64</v>
      </c>
      <c r="DU465" s="172">
        <f t="shared" si="547"/>
        <v>41</v>
      </c>
    </row>
    <row r="466" spans="1:125">
      <c r="A466" s="408" t="s">
        <v>1178</v>
      </c>
      <c r="B466" s="408" t="s">
        <v>1176</v>
      </c>
      <c r="C466" s="154">
        <f t="shared" si="503"/>
        <v>17</v>
      </c>
      <c r="D466" s="167">
        <f t="shared" si="504"/>
        <v>68</v>
      </c>
      <c r="E466" s="166" t="str">
        <f t="shared" si="505"/>
        <v>36</v>
      </c>
      <c r="F466" s="367" t="str">
        <f t="shared" si="506"/>
        <v>11</v>
      </c>
      <c r="G466" s="367" t="str">
        <f t="shared" si="507"/>
        <v>40</v>
      </c>
      <c r="H466" s="367" t="str">
        <f t="shared" si="508"/>
        <v>F6</v>
      </c>
      <c r="I466" s="367" t="str">
        <f t="shared" si="509"/>
        <v>FF</v>
      </c>
      <c r="J466" s="367" t="str">
        <f t="shared" si="510"/>
        <v>A8</v>
      </c>
      <c r="K466" s="367" t="str">
        <f t="shared" si="511"/>
        <v>05</v>
      </c>
      <c r="L466" s="367" t="str">
        <f t="shared" si="512"/>
        <v>29</v>
      </c>
      <c r="M466" s="367" t="str">
        <f t="shared" si="513"/>
        <v>4</v>
      </c>
      <c r="N466" s="367" t="str">
        <f t="shared" si="514"/>
        <v/>
      </c>
      <c r="O466" s="156" t="str">
        <f t="shared" si="515"/>
        <v/>
      </c>
      <c r="P466" s="157" t="str">
        <f t="shared" si="494"/>
        <v>0</v>
      </c>
      <c r="Q466" s="158" t="str">
        <f t="shared" si="494"/>
        <v>0</v>
      </c>
      <c r="R466" s="158" t="str">
        <f t="shared" si="494"/>
        <v>1</v>
      </c>
      <c r="S466" s="159" t="str">
        <f t="shared" si="494"/>
        <v>1</v>
      </c>
      <c r="T466" s="158" t="str">
        <f t="shared" si="494"/>
        <v>0</v>
      </c>
      <c r="U466" s="158" t="str">
        <f t="shared" si="494"/>
        <v>1</v>
      </c>
      <c r="V466" s="158" t="str">
        <f t="shared" si="494"/>
        <v>1</v>
      </c>
      <c r="W466" s="159" t="str">
        <f t="shared" si="494"/>
        <v>0</v>
      </c>
      <c r="X466" s="158" t="str">
        <f t="shared" si="495"/>
        <v>0</v>
      </c>
      <c r="Y466" s="158" t="str">
        <f t="shared" si="495"/>
        <v>0</v>
      </c>
      <c r="Z466" s="158" t="str">
        <f t="shared" si="495"/>
        <v>0</v>
      </c>
      <c r="AA466" s="159" t="str">
        <f t="shared" si="495"/>
        <v>1</v>
      </c>
      <c r="AB466" s="161" t="str">
        <f t="shared" si="495"/>
        <v>0</v>
      </c>
      <c r="AC466" s="161" t="str">
        <f t="shared" si="495"/>
        <v>0</v>
      </c>
      <c r="AD466" s="158" t="str">
        <f t="shared" si="495"/>
        <v>0</v>
      </c>
      <c r="AE466" s="159" t="str">
        <f t="shared" si="495"/>
        <v>1</v>
      </c>
      <c r="AF466" s="367" t="str">
        <f t="shared" si="496"/>
        <v>0</v>
      </c>
      <c r="AG466" s="162" t="str">
        <f t="shared" si="496"/>
        <v>1</v>
      </c>
      <c r="AH466" s="163" t="str">
        <f t="shared" si="496"/>
        <v>0</v>
      </c>
      <c r="AI466" s="165" t="str">
        <f t="shared" si="496"/>
        <v>0</v>
      </c>
      <c r="AJ466" s="164" t="str">
        <f t="shared" si="496"/>
        <v>0</v>
      </c>
      <c r="AK466" s="164" t="str">
        <f t="shared" si="496"/>
        <v>0</v>
      </c>
      <c r="AL466" s="289" t="str">
        <f t="shared" si="496"/>
        <v>0</v>
      </c>
      <c r="AM466" s="165" t="str">
        <f t="shared" si="496"/>
        <v>0</v>
      </c>
      <c r="AN466" s="230" t="str">
        <f t="shared" si="497"/>
        <v>1</v>
      </c>
      <c r="AO466" s="230" t="str">
        <f t="shared" si="497"/>
        <v>1</v>
      </c>
      <c r="AP466" s="230" t="str">
        <f t="shared" si="497"/>
        <v>1</v>
      </c>
      <c r="AQ466" s="231" t="str">
        <f t="shared" si="497"/>
        <v>1</v>
      </c>
      <c r="AR466" s="230" t="str">
        <f t="shared" si="497"/>
        <v>0</v>
      </c>
      <c r="AS466" s="230" t="str">
        <f t="shared" si="497"/>
        <v>1</v>
      </c>
      <c r="AT466" s="230" t="str">
        <f t="shared" si="497"/>
        <v>1</v>
      </c>
      <c r="AU466" s="231" t="str">
        <f t="shared" si="497"/>
        <v>0</v>
      </c>
      <c r="AV466" s="230" t="str">
        <f t="shared" si="498"/>
        <v>1</v>
      </c>
      <c r="AW466" s="232" t="str">
        <f t="shared" si="498"/>
        <v>1</v>
      </c>
      <c r="AX466" s="232" t="str">
        <f t="shared" si="498"/>
        <v>1</v>
      </c>
      <c r="AY466" s="233" t="str">
        <f t="shared" si="498"/>
        <v>1</v>
      </c>
      <c r="AZ466" s="232" t="str">
        <f t="shared" si="498"/>
        <v>1</v>
      </c>
      <c r="BA466" s="232" t="str">
        <f t="shared" si="498"/>
        <v>1</v>
      </c>
      <c r="BB466" s="232" t="str">
        <f t="shared" si="498"/>
        <v>1</v>
      </c>
      <c r="BC466" s="233" t="str">
        <f t="shared" si="498"/>
        <v>1</v>
      </c>
      <c r="BD466" s="168" t="str">
        <f t="shared" si="499"/>
        <v>1</v>
      </c>
      <c r="BE466" s="168" t="str">
        <f t="shared" si="499"/>
        <v>0</v>
      </c>
      <c r="BF466" s="168" t="str">
        <f t="shared" si="499"/>
        <v>1</v>
      </c>
      <c r="BG466" s="169" t="str">
        <f t="shared" si="499"/>
        <v>0</v>
      </c>
      <c r="BH466" s="168" t="str">
        <f t="shared" si="499"/>
        <v>1</v>
      </c>
      <c r="BI466" s="168" t="str">
        <f t="shared" si="499"/>
        <v>0</v>
      </c>
      <c r="BJ466" s="168" t="str">
        <f t="shared" si="499"/>
        <v>0</v>
      </c>
      <c r="BK466" s="169" t="str">
        <f t="shared" si="499"/>
        <v>0</v>
      </c>
      <c r="BL466" s="168" t="str">
        <f t="shared" si="500"/>
        <v>0</v>
      </c>
      <c r="BM466" s="168" t="str">
        <f t="shared" si="500"/>
        <v>0</v>
      </c>
      <c r="BN466" s="168" t="str">
        <f t="shared" si="500"/>
        <v>0</v>
      </c>
      <c r="BO466" s="169" t="str">
        <f t="shared" si="500"/>
        <v>0</v>
      </c>
      <c r="BP466" s="168" t="str">
        <f t="shared" si="500"/>
        <v>0</v>
      </c>
      <c r="BQ466" s="168" t="str">
        <f t="shared" si="500"/>
        <v>1</v>
      </c>
      <c r="BR466" s="168" t="str">
        <f t="shared" si="500"/>
        <v>0</v>
      </c>
      <c r="BS466" s="169" t="str">
        <f t="shared" si="500"/>
        <v>1</v>
      </c>
      <c r="BT466" s="302" t="str">
        <f t="shared" si="501"/>
        <v>0</v>
      </c>
      <c r="BU466" s="302" t="str">
        <f t="shared" si="501"/>
        <v>0</v>
      </c>
      <c r="BV466" s="302" t="str">
        <f t="shared" si="501"/>
        <v>1</v>
      </c>
      <c r="BW466" s="303" t="str">
        <f t="shared" si="501"/>
        <v>0</v>
      </c>
      <c r="BX466" s="302" t="str">
        <f t="shared" si="501"/>
        <v>1</v>
      </c>
      <c r="BY466" s="302" t="str">
        <f t="shared" si="501"/>
        <v>0</v>
      </c>
      <c r="BZ466" s="302" t="str">
        <f t="shared" si="501"/>
        <v>0</v>
      </c>
      <c r="CA466" s="303" t="str">
        <f t="shared" si="501"/>
        <v>1</v>
      </c>
      <c r="CB466" s="164" t="str">
        <f t="shared" si="502"/>
        <v>0</v>
      </c>
      <c r="CC466" s="289" t="str">
        <f t="shared" si="502"/>
        <v>1</v>
      </c>
      <c r="CD466" s="340" t="str">
        <f t="shared" si="502"/>
        <v>0</v>
      </c>
      <c r="CE466" s="341" t="str">
        <f t="shared" si="502"/>
        <v>0</v>
      </c>
      <c r="CF466" s="340" t="str">
        <f t="shared" si="502"/>
        <v>0</v>
      </c>
      <c r="CG466" s="340" t="str">
        <f t="shared" si="502"/>
        <v>0</v>
      </c>
      <c r="CH466" s="340" t="str">
        <f t="shared" si="502"/>
        <v>0</v>
      </c>
      <c r="CI466" s="341" t="str">
        <f t="shared" si="502"/>
        <v>0</v>
      </c>
      <c r="CJ466" s="367" t="s">
        <v>1274</v>
      </c>
      <c r="CL466" s="32" t="str">
        <f t="shared" si="548"/>
        <v>3611</v>
      </c>
      <c r="CM466" s="285">
        <f t="shared" si="516"/>
        <v>65526</v>
      </c>
      <c r="CN466" s="285">
        <f t="shared" si="517"/>
        <v>0</v>
      </c>
      <c r="CO466" s="142">
        <f t="shared" si="518"/>
        <v>54.8</v>
      </c>
      <c r="CP466" s="142">
        <f t="shared" si="519"/>
        <v>12.666666666666664</v>
      </c>
      <c r="CQ466" s="154">
        <f t="shared" si="549"/>
        <v>0</v>
      </c>
      <c r="CS466" s="170">
        <f t="shared" si="520"/>
        <v>3</v>
      </c>
      <c r="CT466" s="23">
        <f t="shared" si="521"/>
        <v>6</v>
      </c>
      <c r="CU466" s="171">
        <f t="shared" si="522"/>
        <v>1</v>
      </c>
      <c r="CV466" s="23">
        <f t="shared" si="523"/>
        <v>1</v>
      </c>
      <c r="CW466" s="172">
        <f t="shared" si="524"/>
        <v>4</v>
      </c>
      <c r="CX466" s="24">
        <f t="shared" si="525"/>
        <v>0</v>
      </c>
      <c r="CY466" s="267">
        <f t="shared" si="526"/>
        <v>15</v>
      </c>
      <c r="CZ466" s="268">
        <f t="shared" si="527"/>
        <v>6</v>
      </c>
      <c r="DA466" s="267">
        <f t="shared" si="528"/>
        <v>15</v>
      </c>
      <c r="DB466" s="268">
        <f t="shared" si="529"/>
        <v>15</v>
      </c>
      <c r="DC466" s="173">
        <f t="shared" si="530"/>
        <v>10</v>
      </c>
      <c r="DD466" s="26">
        <f t="shared" si="531"/>
        <v>8</v>
      </c>
      <c r="DE466" s="173">
        <f t="shared" si="532"/>
        <v>0</v>
      </c>
      <c r="DF466" s="26">
        <f t="shared" si="533"/>
        <v>5</v>
      </c>
      <c r="DG466" s="326">
        <f t="shared" si="534"/>
        <v>2</v>
      </c>
      <c r="DH466" s="327">
        <f t="shared" si="535"/>
        <v>9</v>
      </c>
      <c r="DI466" s="172">
        <f t="shared" si="536"/>
        <v>4</v>
      </c>
      <c r="DJ466" s="24">
        <f t="shared" si="537"/>
        <v>0</v>
      </c>
      <c r="DK466" s="172"/>
      <c r="DL466" s="19">
        <f t="shared" si="538"/>
        <v>54</v>
      </c>
      <c r="DM466" s="19">
        <f t="shared" si="539"/>
        <v>17</v>
      </c>
      <c r="DN466" s="174">
        <f t="shared" si="540"/>
        <v>64</v>
      </c>
      <c r="DO466" s="278">
        <f t="shared" si="541"/>
        <v>246</v>
      </c>
      <c r="DP466" s="278">
        <f t="shared" si="542"/>
        <v>255</v>
      </c>
      <c r="DQ466" s="20">
        <f t="shared" si="543"/>
        <v>168</v>
      </c>
      <c r="DR466" s="20">
        <f t="shared" si="544"/>
        <v>5</v>
      </c>
      <c r="DS466" s="337">
        <f t="shared" si="545"/>
        <v>41</v>
      </c>
      <c r="DT466" s="174">
        <f t="shared" si="546"/>
        <v>64</v>
      </c>
      <c r="DU466" s="172">
        <f t="shared" si="547"/>
        <v>41</v>
      </c>
    </row>
    <row r="467" spans="1:125">
      <c r="A467" s="408" t="s">
        <v>1179</v>
      </c>
      <c r="B467" s="408" t="s">
        <v>1180</v>
      </c>
      <c r="C467" s="154">
        <f t="shared" si="503"/>
        <v>17</v>
      </c>
      <c r="D467" s="167">
        <f t="shared" si="504"/>
        <v>68</v>
      </c>
      <c r="E467" s="166" t="str">
        <f t="shared" si="505"/>
        <v>36</v>
      </c>
      <c r="F467" s="367" t="str">
        <f t="shared" si="506"/>
        <v>11</v>
      </c>
      <c r="G467" s="367" t="str">
        <f t="shared" si="507"/>
        <v>02</v>
      </c>
      <c r="H467" s="367" t="str">
        <f t="shared" si="508"/>
        <v>F6</v>
      </c>
      <c r="I467" s="367" t="str">
        <f t="shared" si="509"/>
        <v>FF</v>
      </c>
      <c r="J467" s="367" t="str">
        <f t="shared" si="510"/>
        <v>B7</v>
      </c>
      <c r="K467" s="367" t="str">
        <f t="shared" si="511"/>
        <v>05</v>
      </c>
      <c r="L467" s="367" t="str">
        <f t="shared" si="512"/>
        <v>FA</v>
      </c>
      <c r="M467" s="367" t="str">
        <f t="shared" si="513"/>
        <v>4</v>
      </c>
      <c r="N467" s="367" t="str">
        <f t="shared" si="514"/>
        <v/>
      </c>
      <c r="O467" s="156" t="str">
        <f t="shared" si="515"/>
        <v/>
      </c>
      <c r="P467" s="157" t="str">
        <f t="shared" si="494"/>
        <v>0</v>
      </c>
      <c r="Q467" s="158" t="str">
        <f t="shared" si="494"/>
        <v>0</v>
      </c>
      <c r="R467" s="158" t="str">
        <f t="shared" si="494"/>
        <v>1</v>
      </c>
      <c r="S467" s="159" t="str">
        <f t="shared" si="494"/>
        <v>1</v>
      </c>
      <c r="T467" s="158" t="str">
        <f t="shared" si="494"/>
        <v>0</v>
      </c>
      <c r="U467" s="158" t="str">
        <f t="shared" si="494"/>
        <v>1</v>
      </c>
      <c r="V467" s="158" t="str">
        <f t="shared" si="494"/>
        <v>1</v>
      </c>
      <c r="W467" s="159" t="str">
        <f t="shared" si="494"/>
        <v>0</v>
      </c>
      <c r="X467" s="158" t="str">
        <f t="shared" si="495"/>
        <v>0</v>
      </c>
      <c r="Y467" s="158" t="str">
        <f t="shared" si="495"/>
        <v>0</v>
      </c>
      <c r="Z467" s="158" t="str">
        <f t="shared" si="495"/>
        <v>0</v>
      </c>
      <c r="AA467" s="159" t="str">
        <f t="shared" si="495"/>
        <v>1</v>
      </c>
      <c r="AB467" s="161" t="str">
        <f t="shared" si="495"/>
        <v>0</v>
      </c>
      <c r="AC467" s="161" t="str">
        <f t="shared" si="495"/>
        <v>0</v>
      </c>
      <c r="AD467" s="158" t="str">
        <f t="shared" si="495"/>
        <v>0</v>
      </c>
      <c r="AE467" s="159" t="str">
        <f t="shared" si="495"/>
        <v>1</v>
      </c>
      <c r="AF467" s="367" t="str">
        <f t="shared" si="496"/>
        <v>0</v>
      </c>
      <c r="AG467" s="162" t="str">
        <f t="shared" si="496"/>
        <v>0</v>
      </c>
      <c r="AH467" s="163" t="str">
        <f t="shared" si="496"/>
        <v>0</v>
      </c>
      <c r="AI467" s="165" t="str">
        <f t="shared" si="496"/>
        <v>0</v>
      </c>
      <c r="AJ467" s="164" t="str">
        <f t="shared" si="496"/>
        <v>0</v>
      </c>
      <c r="AK467" s="164" t="str">
        <f t="shared" si="496"/>
        <v>0</v>
      </c>
      <c r="AL467" s="289" t="str">
        <f t="shared" si="496"/>
        <v>1</v>
      </c>
      <c r="AM467" s="165" t="str">
        <f t="shared" si="496"/>
        <v>0</v>
      </c>
      <c r="AN467" s="230" t="str">
        <f t="shared" si="497"/>
        <v>1</v>
      </c>
      <c r="AO467" s="230" t="str">
        <f t="shared" si="497"/>
        <v>1</v>
      </c>
      <c r="AP467" s="230" t="str">
        <f t="shared" si="497"/>
        <v>1</v>
      </c>
      <c r="AQ467" s="231" t="str">
        <f t="shared" si="497"/>
        <v>1</v>
      </c>
      <c r="AR467" s="230" t="str">
        <f t="shared" si="497"/>
        <v>0</v>
      </c>
      <c r="AS467" s="230" t="str">
        <f t="shared" si="497"/>
        <v>1</v>
      </c>
      <c r="AT467" s="230" t="str">
        <f t="shared" si="497"/>
        <v>1</v>
      </c>
      <c r="AU467" s="231" t="str">
        <f t="shared" si="497"/>
        <v>0</v>
      </c>
      <c r="AV467" s="230" t="str">
        <f t="shared" si="498"/>
        <v>1</v>
      </c>
      <c r="AW467" s="232" t="str">
        <f t="shared" si="498"/>
        <v>1</v>
      </c>
      <c r="AX467" s="232" t="str">
        <f t="shared" si="498"/>
        <v>1</v>
      </c>
      <c r="AY467" s="233" t="str">
        <f t="shared" si="498"/>
        <v>1</v>
      </c>
      <c r="AZ467" s="232" t="str">
        <f t="shared" si="498"/>
        <v>1</v>
      </c>
      <c r="BA467" s="232" t="str">
        <f t="shared" si="498"/>
        <v>1</v>
      </c>
      <c r="BB467" s="232" t="str">
        <f t="shared" si="498"/>
        <v>1</v>
      </c>
      <c r="BC467" s="233" t="str">
        <f t="shared" si="498"/>
        <v>1</v>
      </c>
      <c r="BD467" s="168" t="str">
        <f t="shared" si="499"/>
        <v>1</v>
      </c>
      <c r="BE467" s="168" t="str">
        <f t="shared" si="499"/>
        <v>0</v>
      </c>
      <c r="BF467" s="168" t="str">
        <f t="shared" si="499"/>
        <v>1</v>
      </c>
      <c r="BG467" s="169" t="str">
        <f t="shared" si="499"/>
        <v>1</v>
      </c>
      <c r="BH467" s="168" t="str">
        <f t="shared" si="499"/>
        <v>0</v>
      </c>
      <c r="BI467" s="168" t="str">
        <f t="shared" si="499"/>
        <v>1</v>
      </c>
      <c r="BJ467" s="168" t="str">
        <f t="shared" si="499"/>
        <v>1</v>
      </c>
      <c r="BK467" s="169" t="str">
        <f t="shared" si="499"/>
        <v>1</v>
      </c>
      <c r="BL467" s="168" t="str">
        <f t="shared" si="500"/>
        <v>0</v>
      </c>
      <c r="BM467" s="168" t="str">
        <f t="shared" si="500"/>
        <v>0</v>
      </c>
      <c r="BN467" s="168" t="str">
        <f t="shared" si="500"/>
        <v>0</v>
      </c>
      <c r="BO467" s="169" t="str">
        <f t="shared" si="500"/>
        <v>0</v>
      </c>
      <c r="BP467" s="168" t="str">
        <f t="shared" si="500"/>
        <v>0</v>
      </c>
      <c r="BQ467" s="168" t="str">
        <f t="shared" si="500"/>
        <v>1</v>
      </c>
      <c r="BR467" s="168" t="str">
        <f t="shared" si="500"/>
        <v>0</v>
      </c>
      <c r="BS467" s="169" t="str">
        <f t="shared" si="500"/>
        <v>1</v>
      </c>
      <c r="BT467" s="302" t="str">
        <f t="shared" si="501"/>
        <v>1</v>
      </c>
      <c r="BU467" s="302" t="str">
        <f t="shared" si="501"/>
        <v>1</v>
      </c>
      <c r="BV467" s="302" t="str">
        <f t="shared" si="501"/>
        <v>1</v>
      </c>
      <c r="BW467" s="303" t="str">
        <f t="shared" si="501"/>
        <v>1</v>
      </c>
      <c r="BX467" s="302" t="str">
        <f t="shared" si="501"/>
        <v>1</v>
      </c>
      <c r="BY467" s="302" t="str">
        <f t="shared" si="501"/>
        <v>0</v>
      </c>
      <c r="BZ467" s="302" t="str">
        <f t="shared" si="501"/>
        <v>1</v>
      </c>
      <c r="CA467" s="303" t="str">
        <f t="shared" si="501"/>
        <v>0</v>
      </c>
      <c r="CB467" s="164" t="str">
        <f t="shared" si="502"/>
        <v>0</v>
      </c>
      <c r="CC467" s="289" t="str">
        <f t="shared" si="502"/>
        <v>1</v>
      </c>
      <c r="CD467" s="340" t="str">
        <f t="shared" si="502"/>
        <v>0</v>
      </c>
      <c r="CE467" s="341" t="str">
        <f t="shared" si="502"/>
        <v>0</v>
      </c>
      <c r="CF467" s="340" t="str">
        <f t="shared" si="502"/>
        <v>0</v>
      </c>
      <c r="CG467" s="340" t="str">
        <f t="shared" si="502"/>
        <v>0</v>
      </c>
      <c r="CH467" s="340" t="str">
        <f t="shared" si="502"/>
        <v>0</v>
      </c>
      <c r="CI467" s="341" t="str">
        <f t="shared" si="502"/>
        <v>0</v>
      </c>
      <c r="CL467" s="32" t="str">
        <f t="shared" si="548"/>
        <v>3611</v>
      </c>
      <c r="CM467" s="285">
        <f t="shared" si="516"/>
        <v>65526</v>
      </c>
      <c r="CN467" s="285">
        <f t="shared" si="517"/>
        <v>0</v>
      </c>
      <c r="CO467" s="142">
        <f t="shared" si="518"/>
        <v>56.3</v>
      </c>
      <c r="CP467" s="142">
        <f t="shared" si="519"/>
        <v>13.499999999999998</v>
      </c>
      <c r="CQ467" s="154">
        <f t="shared" si="549"/>
        <v>1</v>
      </c>
      <c r="CS467" s="170">
        <f t="shared" si="520"/>
        <v>3</v>
      </c>
      <c r="CT467" s="23">
        <f t="shared" si="521"/>
        <v>6</v>
      </c>
      <c r="CU467" s="171">
        <f t="shared" si="522"/>
        <v>1</v>
      </c>
      <c r="CV467" s="23">
        <f t="shared" si="523"/>
        <v>1</v>
      </c>
      <c r="CW467" s="172">
        <f t="shared" si="524"/>
        <v>0</v>
      </c>
      <c r="CX467" s="24">
        <f t="shared" si="525"/>
        <v>2</v>
      </c>
      <c r="CY467" s="267">
        <f t="shared" si="526"/>
        <v>15</v>
      </c>
      <c r="CZ467" s="268">
        <f t="shared" si="527"/>
        <v>6</v>
      </c>
      <c r="DA467" s="267">
        <f t="shared" si="528"/>
        <v>15</v>
      </c>
      <c r="DB467" s="268">
        <f t="shared" si="529"/>
        <v>15</v>
      </c>
      <c r="DC467" s="173">
        <f t="shared" si="530"/>
        <v>11</v>
      </c>
      <c r="DD467" s="26">
        <f t="shared" si="531"/>
        <v>7</v>
      </c>
      <c r="DE467" s="173">
        <f t="shared" si="532"/>
        <v>0</v>
      </c>
      <c r="DF467" s="26">
        <f t="shared" si="533"/>
        <v>5</v>
      </c>
      <c r="DG467" s="326">
        <f t="shared" si="534"/>
        <v>15</v>
      </c>
      <c r="DH467" s="327">
        <f t="shared" si="535"/>
        <v>10</v>
      </c>
      <c r="DI467" s="172">
        <f t="shared" si="536"/>
        <v>4</v>
      </c>
      <c r="DJ467" s="24">
        <f t="shared" si="537"/>
        <v>0</v>
      </c>
      <c r="DK467" s="172"/>
      <c r="DL467" s="19">
        <f t="shared" si="538"/>
        <v>54</v>
      </c>
      <c r="DM467" s="19">
        <f t="shared" si="539"/>
        <v>17</v>
      </c>
      <c r="DN467" s="174">
        <f t="shared" si="540"/>
        <v>2</v>
      </c>
      <c r="DO467" s="278">
        <f t="shared" si="541"/>
        <v>246</v>
      </c>
      <c r="DP467" s="278">
        <f t="shared" si="542"/>
        <v>255</v>
      </c>
      <c r="DQ467" s="20">
        <f t="shared" si="543"/>
        <v>183</v>
      </c>
      <c r="DR467" s="20">
        <f t="shared" si="544"/>
        <v>5</v>
      </c>
      <c r="DS467" s="337">
        <f t="shared" si="545"/>
        <v>250</v>
      </c>
      <c r="DT467" s="174">
        <f t="shared" si="546"/>
        <v>64</v>
      </c>
      <c r="DU467" s="172">
        <f t="shared" si="547"/>
        <v>250</v>
      </c>
    </row>
    <row r="468" spans="1:125">
      <c r="A468" s="408" t="s">
        <v>1181</v>
      </c>
      <c r="B468" s="408" t="s">
        <v>1182</v>
      </c>
      <c r="C468" s="154">
        <f t="shared" si="503"/>
        <v>17</v>
      </c>
      <c r="D468" s="167">
        <f t="shared" si="504"/>
        <v>68</v>
      </c>
      <c r="E468" s="166" t="str">
        <f t="shared" si="505"/>
        <v>36</v>
      </c>
      <c r="F468" s="367" t="str">
        <f t="shared" si="506"/>
        <v>11</v>
      </c>
      <c r="G468" s="367" t="str">
        <f t="shared" si="507"/>
        <v>04</v>
      </c>
      <c r="H468" s="367" t="str">
        <f t="shared" si="508"/>
        <v>F6</v>
      </c>
      <c r="I468" s="367" t="str">
        <f t="shared" si="509"/>
        <v>FF</v>
      </c>
      <c r="J468" s="367" t="str">
        <f t="shared" si="510"/>
        <v>D0</v>
      </c>
      <c r="K468" s="367" t="str">
        <f t="shared" si="511"/>
        <v>05</v>
      </c>
      <c r="L468" s="367" t="str">
        <f t="shared" si="512"/>
        <v>15</v>
      </c>
      <c r="M468" s="367" t="str">
        <f t="shared" si="513"/>
        <v>4</v>
      </c>
      <c r="N468" s="367" t="str">
        <f t="shared" si="514"/>
        <v/>
      </c>
      <c r="O468" s="156" t="str">
        <f t="shared" si="515"/>
        <v/>
      </c>
      <c r="P468" s="157" t="str">
        <f t="shared" si="494"/>
        <v>0</v>
      </c>
      <c r="Q468" s="158" t="str">
        <f t="shared" si="494"/>
        <v>0</v>
      </c>
      <c r="R468" s="158" t="str">
        <f t="shared" si="494"/>
        <v>1</v>
      </c>
      <c r="S468" s="159" t="str">
        <f t="shared" si="494"/>
        <v>1</v>
      </c>
      <c r="T468" s="158" t="str">
        <f t="shared" si="494"/>
        <v>0</v>
      </c>
      <c r="U468" s="158" t="str">
        <f t="shared" si="494"/>
        <v>1</v>
      </c>
      <c r="V468" s="158" t="str">
        <f t="shared" si="494"/>
        <v>1</v>
      </c>
      <c r="W468" s="159" t="str">
        <f t="shared" si="494"/>
        <v>0</v>
      </c>
      <c r="X468" s="158" t="str">
        <f t="shared" si="495"/>
        <v>0</v>
      </c>
      <c r="Y468" s="158" t="str">
        <f t="shared" si="495"/>
        <v>0</v>
      </c>
      <c r="Z468" s="158" t="str">
        <f t="shared" si="495"/>
        <v>0</v>
      </c>
      <c r="AA468" s="159" t="str">
        <f t="shared" si="495"/>
        <v>1</v>
      </c>
      <c r="AB468" s="161" t="str">
        <f t="shared" si="495"/>
        <v>0</v>
      </c>
      <c r="AC468" s="161" t="str">
        <f t="shared" si="495"/>
        <v>0</v>
      </c>
      <c r="AD468" s="158" t="str">
        <f t="shared" si="495"/>
        <v>0</v>
      </c>
      <c r="AE468" s="159" t="str">
        <f t="shared" si="495"/>
        <v>1</v>
      </c>
      <c r="AF468" s="367" t="str">
        <f t="shared" si="496"/>
        <v>0</v>
      </c>
      <c r="AG468" s="162" t="str">
        <f t="shared" si="496"/>
        <v>0</v>
      </c>
      <c r="AH468" s="163" t="str">
        <f t="shared" si="496"/>
        <v>0</v>
      </c>
      <c r="AI468" s="165" t="str">
        <f t="shared" si="496"/>
        <v>0</v>
      </c>
      <c r="AJ468" s="164" t="str">
        <f t="shared" si="496"/>
        <v>0</v>
      </c>
      <c r="AK468" s="164" t="str">
        <f t="shared" si="496"/>
        <v>1</v>
      </c>
      <c r="AL468" s="289" t="str">
        <f t="shared" si="496"/>
        <v>0</v>
      </c>
      <c r="AM468" s="165" t="str">
        <f t="shared" si="496"/>
        <v>0</v>
      </c>
      <c r="AN468" s="230" t="str">
        <f t="shared" si="497"/>
        <v>1</v>
      </c>
      <c r="AO468" s="230" t="str">
        <f t="shared" si="497"/>
        <v>1</v>
      </c>
      <c r="AP468" s="230" t="str">
        <f t="shared" si="497"/>
        <v>1</v>
      </c>
      <c r="AQ468" s="231" t="str">
        <f t="shared" si="497"/>
        <v>1</v>
      </c>
      <c r="AR468" s="230" t="str">
        <f t="shared" si="497"/>
        <v>0</v>
      </c>
      <c r="AS468" s="230" t="str">
        <f t="shared" si="497"/>
        <v>1</v>
      </c>
      <c r="AT468" s="230" t="str">
        <f t="shared" si="497"/>
        <v>1</v>
      </c>
      <c r="AU468" s="231" t="str">
        <f t="shared" si="497"/>
        <v>0</v>
      </c>
      <c r="AV468" s="230" t="str">
        <f t="shared" si="498"/>
        <v>1</v>
      </c>
      <c r="AW468" s="232" t="str">
        <f t="shared" si="498"/>
        <v>1</v>
      </c>
      <c r="AX468" s="232" t="str">
        <f t="shared" si="498"/>
        <v>1</v>
      </c>
      <c r="AY468" s="233" t="str">
        <f t="shared" si="498"/>
        <v>1</v>
      </c>
      <c r="AZ468" s="232" t="str">
        <f t="shared" si="498"/>
        <v>1</v>
      </c>
      <c r="BA468" s="232" t="str">
        <f t="shared" si="498"/>
        <v>1</v>
      </c>
      <c r="BB468" s="232" t="str">
        <f t="shared" si="498"/>
        <v>1</v>
      </c>
      <c r="BC468" s="233" t="str">
        <f t="shared" si="498"/>
        <v>1</v>
      </c>
      <c r="BD468" s="168" t="str">
        <f t="shared" si="499"/>
        <v>1</v>
      </c>
      <c r="BE468" s="168" t="str">
        <f t="shared" si="499"/>
        <v>1</v>
      </c>
      <c r="BF468" s="168" t="str">
        <f t="shared" si="499"/>
        <v>0</v>
      </c>
      <c r="BG468" s="169" t="str">
        <f t="shared" si="499"/>
        <v>1</v>
      </c>
      <c r="BH468" s="168" t="str">
        <f t="shared" si="499"/>
        <v>0</v>
      </c>
      <c r="BI468" s="168" t="str">
        <f t="shared" si="499"/>
        <v>0</v>
      </c>
      <c r="BJ468" s="168" t="str">
        <f t="shared" si="499"/>
        <v>0</v>
      </c>
      <c r="BK468" s="169" t="str">
        <f t="shared" si="499"/>
        <v>0</v>
      </c>
      <c r="BL468" s="168" t="str">
        <f t="shared" si="500"/>
        <v>0</v>
      </c>
      <c r="BM468" s="168" t="str">
        <f t="shared" si="500"/>
        <v>0</v>
      </c>
      <c r="BN468" s="168" t="str">
        <f t="shared" si="500"/>
        <v>0</v>
      </c>
      <c r="BO468" s="169" t="str">
        <f t="shared" si="500"/>
        <v>0</v>
      </c>
      <c r="BP468" s="168" t="str">
        <f t="shared" si="500"/>
        <v>0</v>
      </c>
      <c r="BQ468" s="168" t="str">
        <f t="shared" si="500"/>
        <v>1</v>
      </c>
      <c r="BR468" s="168" t="str">
        <f t="shared" si="500"/>
        <v>0</v>
      </c>
      <c r="BS468" s="169" t="str">
        <f t="shared" si="500"/>
        <v>1</v>
      </c>
      <c r="BT468" s="302" t="str">
        <f t="shared" si="501"/>
        <v>0</v>
      </c>
      <c r="BU468" s="302" t="str">
        <f t="shared" si="501"/>
        <v>0</v>
      </c>
      <c r="BV468" s="302" t="str">
        <f t="shared" si="501"/>
        <v>0</v>
      </c>
      <c r="BW468" s="303" t="str">
        <f t="shared" si="501"/>
        <v>1</v>
      </c>
      <c r="BX468" s="302" t="str">
        <f t="shared" si="501"/>
        <v>0</v>
      </c>
      <c r="BY468" s="302" t="str">
        <f t="shared" si="501"/>
        <v>1</v>
      </c>
      <c r="BZ468" s="302" t="str">
        <f t="shared" si="501"/>
        <v>0</v>
      </c>
      <c r="CA468" s="303" t="str">
        <f t="shared" si="501"/>
        <v>1</v>
      </c>
      <c r="CB468" s="164" t="str">
        <f t="shared" si="502"/>
        <v>0</v>
      </c>
      <c r="CC468" s="289" t="str">
        <f t="shared" si="502"/>
        <v>1</v>
      </c>
      <c r="CD468" s="340" t="str">
        <f t="shared" si="502"/>
        <v>0</v>
      </c>
      <c r="CE468" s="341" t="str">
        <f t="shared" si="502"/>
        <v>0</v>
      </c>
      <c r="CF468" s="340" t="str">
        <f t="shared" si="502"/>
        <v>0</v>
      </c>
      <c r="CG468" s="340" t="str">
        <f t="shared" si="502"/>
        <v>0</v>
      </c>
      <c r="CH468" s="340" t="str">
        <f t="shared" si="502"/>
        <v>0</v>
      </c>
      <c r="CI468" s="341" t="str">
        <f t="shared" si="502"/>
        <v>0</v>
      </c>
      <c r="CL468" s="32" t="str">
        <f t="shared" si="548"/>
        <v>3611</v>
      </c>
      <c r="CM468" s="285">
        <f t="shared" si="516"/>
        <v>65526</v>
      </c>
      <c r="CN468" s="285">
        <f t="shared" si="517"/>
        <v>0</v>
      </c>
      <c r="CO468" s="142">
        <f t="shared" si="518"/>
        <v>58.8</v>
      </c>
      <c r="CP468" s="142">
        <f t="shared" si="519"/>
        <v>14.888888888888889</v>
      </c>
      <c r="CQ468" s="154">
        <f t="shared" si="549"/>
        <v>2</v>
      </c>
      <c r="CS468" s="170">
        <f t="shared" si="520"/>
        <v>3</v>
      </c>
      <c r="CT468" s="23">
        <f t="shared" si="521"/>
        <v>6</v>
      </c>
      <c r="CU468" s="171">
        <f t="shared" si="522"/>
        <v>1</v>
      </c>
      <c r="CV468" s="23">
        <f t="shared" si="523"/>
        <v>1</v>
      </c>
      <c r="CW468" s="172">
        <f t="shared" si="524"/>
        <v>0</v>
      </c>
      <c r="CX468" s="24">
        <f t="shared" si="525"/>
        <v>4</v>
      </c>
      <c r="CY468" s="267">
        <f t="shared" si="526"/>
        <v>15</v>
      </c>
      <c r="CZ468" s="268">
        <f t="shared" si="527"/>
        <v>6</v>
      </c>
      <c r="DA468" s="267">
        <f t="shared" si="528"/>
        <v>15</v>
      </c>
      <c r="DB468" s="268">
        <f t="shared" si="529"/>
        <v>15</v>
      </c>
      <c r="DC468" s="173">
        <f t="shared" si="530"/>
        <v>13</v>
      </c>
      <c r="DD468" s="26">
        <f t="shared" si="531"/>
        <v>0</v>
      </c>
      <c r="DE468" s="173">
        <f t="shared" si="532"/>
        <v>0</v>
      </c>
      <c r="DF468" s="26">
        <f t="shared" si="533"/>
        <v>5</v>
      </c>
      <c r="DG468" s="326">
        <f t="shared" si="534"/>
        <v>1</v>
      </c>
      <c r="DH468" s="327">
        <f t="shared" si="535"/>
        <v>5</v>
      </c>
      <c r="DI468" s="172">
        <f t="shared" si="536"/>
        <v>4</v>
      </c>
      <c r="DJ468" s="24">
        <f t="shared" si="537"/>
        <v>0</v>
      </c>
      <c r="DK468" s="172"/>
      <c r="DL468" s="19">
        <f t="shared" si="538"/>
        <v>54</v>
      </c>
      <c r="DM468" s="19">
        <f t="shared" si="539"/>
        <v>17</v>
      </c>
      <c r="DN468" s="174">
        <f t="shared" si="540"/>
        <v>4</v>
      </c>
      <c r="DO468" s="278">
        <f t="shared" si="541"/>
        <v>246</v>
      </c>
      <c r="DP468" s="278">
        <f t="shared" si="542"/>
        <v>255</v>
      </c>
      <c r="DQ468" s="20">
        <f t="shared" si="543"/>
        <v>208</v>
      </c>
      <c r="DR468" s="20">
        <f t="shared" si="544"/>
        <v>5</v>
      </c>
      <c r="DS468" s="337">
        <f t="shared" si="545"/>
        <v>21</v>
      </c>
      <c r="DT468" s="174">
        <f t="shared" si="546"/>
        <v>64</v>
      </c>
      <c r="DU468" s="172">
        <f t="shared" si="547"/>
        <v>21</v>
      </c>
    </row>
    <row r="469" spans="1:125">
      <c r="A469" s="408" t="s">
        <v>1183</v>
      </c>
      <c r="B469" s="408" t="s">
        <v>1184</v>
      </c>
      <c r="C469" s="154">
        <f t="shared" si="503"/>
        <v>17</v>
      </c>
      <c r="D469" s="167">
        <f t="shared" si="504"/>
        <v>68</v>
      </c>
      <c r="E469" s="166" t="str">
        <f t="shared" si="505"/>
        <v>36</v>
      </c>
      <c r="F469" s="367" t="str">
        <f t="shared" si="506"/>
        <v>11</v>
      </c>
      <c r="G469" s="367" t="str">
        <f t="shared" si="507"/>
        <v>06</v>
      </c>
      <c r="H469" s="367" t="str">
        <f t="shared" si="508"/>
        <v>F6</v>
      </c>
      <c r="I469" s="367" t="str">
        <f t="shared" si="509"/>
        <v>FF</v>
      </c>
      <c r="J469" s="367" t="str">
        <f t="shared" si="510"/>
        <v>D8</v>
      </c>
      <c r="K469" s="367" t="str">
        <f t="shared" si="511"/>
        <v>05</v>
      </c>
      <c r="L469" s="367" t="str">
        <f t="shared" si="512"/>
        <v>1F</v>
      </c>
      <c r="M469" s="367" t="str">
        <f t="shared" si="513"/>
        <v>4</v>
      </c>
      <c r="N469" s="367" t="str">
        <f t="shared" si="514"/>
        <v/>
      </c>
      <c r="O469" s="156" t="str">
        <f t="shared" si="515"/>
        <v/>
      </c>
      <c r="P469" s="157" t="str">
        <f t="shared" si="494"/>
        <v>0</v>
      </c>
      <c r="Q469" s="158" t="str">
        <f t="shared" si="494"/>
        <v>0</v>
      </c>
      <c r="R469" s="158" t="str">
        <f t="shared" si="494"/>
        <v>1</v>
      </c>
      <c r="S469" s="159" t="str">
        <f t="shared" si="494"/>
        <v>1</v>
      </c>
      <c r="T469" s="158" t="str">
        <f t="shared" si="494"/>
        <v>0</v>
      </c>
      <c r="U469" s="158" t="str">
        <f t="shared" si="494"/>
        <v>1</v>
      </c>
      <c r="V469" s="158" t="str">
        <f t="shared" si="494"/>
        <v>1</v>
      </c>
      <c r="W469" s="159" t="str">
        <f t="shared" si="494"/>
        <v>0</v>
      </c>
      <c r="X469" s="158" t="str">
        <f t="shared" si="495"/>
        <v>0</v>
      </c>
      <c r="Y469" s="158" t="str">
        <f t="shared" si="495"/>
        <v>0</v>
      </c>
      <c r="Z469" s="158" t="str">
        <f t="shared" si="495"/>
        <v>0</v>
      </c>
      <c r="AA469" s="159" t="str">
        <f t="shared" si="495"/>
        <v>1</v>
      </c>
      <c r="AB469" s="161" t="str">
        <f t="shared" si="495"/>
        <v>0</v>
      </c>
      <c r="AC469" s="161" t="str">
        <f t="shared" si="495"/>
        <v>0</v>
      </c>
      <c r="AD469" s="158" t="str">
        <f t="shared" si="495"/>
        <v>0</v>
      </c>
      <c r="AE469" s="159" t="str">
        <f t="shared" si="495"/>
        <v>1</v>
      </c>
      <c r="AF469" s="367" t="str">
        <f t="shared" si="496"/>
        <v>0</v>
      </c>
      <c r="AG469" s="162" t="str">
        <f t="shared" si="496"/>
        <v>0</v>
      </c>
      <c r="AH469" s="163" t="str">
        <f t="shared" si="496"/>
        <v>0</v>
      </c>
      <c r="AI469" s="165" t="str">
        <f t="shared" si="496"/>
        <v>0</v>
      </c>
      <c r="AJ469" s="164" t="str">
        <f t="shared" si="496"/>
        <v>0</v>
      </c>
      <c r="AK469" s="164" t="str">
        <f t="shared" si="496"/>
        <v>1</v>
      </c>
      <c r="AL469" s="289" t="str">
        <f t="shared" si="496"/>
        <v>1</v>
      </c>
      <c r="AM469" s="165" t="str">
        <f t="shared" si="496"/>
        <v>0</v>
      </c>
      <c r="AN469" s="230" t="str">
        <f t="shared" si="497"/>
        <v>1</v>
      </c>
      <c r="AO469" s="230" t="str">
        <f t="shared" si="497"/>
        <v>1</v>
      </c>
      <c r="AP469" s="230" t="str">
        <f t="shared" si="497"/>
        <v>1</v>
      </c>
      <c r="AQ469" s="231" t="str">
        <f t="shared" si="497"/>
        <v>1</v>
      </c>
      <c r="AR469" s="230" t="str">
        <f t="shared" si="497"/>
        <v>0</v>
      </c>
      <c r="AS469" s="230" t="str">
        <f t="shared" si="497"/>
        <v>1</v>
      </c>
      <c r="AT469" s="230" t="str">
        <f t="shared" si="497"/>
        <v>1</v>
      </c>
      <c r="AU469" s="231" t="str">
        <f t="shared" si="497"/>
        <v>0</v>
      </c>
      <c r="AV469" s="230" t="str">
        <f t="shared" si="498"/>
        <v>1</v>
      </c>
      <c r="AW469" s="232" t="str">
        <f t="shared" si="498"/>
        <v>1</v>
      </c>
      <c r="AX469" s="232" t="str">
        <f t="shared" si="498"/>
        <v>1</v>
      </c>
      <c r="AY469" s="233" t="str">
        <f t="shared" si="498"/>
        <v>1</v>
      </c>
      <c r="AZ469" s="232" t="str">
        <f t="shared" si="498"/>
        <v>1</v>
      </c>
      <c r="BA469" s="232" t="str">
        <f t="shared" si="498"/>
        <v>1</v>
      </c>
      <c r="BB469" s="232" t="str">
        <f t="shared" si="498"/>
        <v>1</v>
      </c>
      <c r="BC469" s="233" t="str">
        <f t="shared" si="498"/>
        <v>1</v>
      </c>
      <c r="BD469" s="168" t="str">
        <f t="shared" si="499"/>
        <v>1</v>
      </c>
      <c r="BE469" s="168" t="str">
        <f t="shared" si="499"/>
        <v>1</v>
      </c>
      <c r="BF469" s="168" t="str">
        <f t="shared" si="499"/>
        <v>0</v>
      </c>
      <c r="BG469" s="169" t="str">
        <f t="shared" si="499"/>
        <v>1</v>
      </c>
      <c r="BH469" s="168" t="str">
        <f t="shared" si="499"/>
        <v>1</v>
      </c>
      <c r="BI469" s="168" t="str">
        <f t="shared" si="499"/>
        <v>0</v>
      </c>
      <c r="BJ469" s="168" t="str">
        <f t="shared" si="499"/>
        <v>0</v>
      </c>
      <c r="BK469" s="169" t="str">
        <f t="shared" si="499"/>
        <v>0</v>
      </c>
      <c r="BL469" s="168" t="str">
        <f t="shared" si="500"/>
        <v>0</v>
      </c>
      <c r="BM469" s="168" t="str">
        <f t="shared" si="500"/>
        <v>0</v>
      </c>
      <c r="BN469" s="168" t="str">
        <f t="shared" si="500"/>
        <v>0</v>
      </c>
      <c r="BO469" s="169" t="str">
        <f t="shared" si="500"/>
        <v>0</v>
      </c>
      <c r="BP469" s="168" t="str">
        <f t="shared" si="500"/>
        <v>0</v>
      </c>
      <c r="BQ469" s="168" t="str">
        <f t="shared" si="500"/>
        <v>1</v>
      </c>
      <c r="BR469" s="168" t="str">
        <f t="shared" si="500"/>
        <v>0</v>
      </c>
      <c r="BS469" s="169" t="str">
        <f t="shared" si="500"/>
        <v>1</v>
      </c>
      <c r="BT469" s="302" t="str">
        <f t="shared" si="501"/>
        <v>0</v>
      </c>
      <c r="BU469" s="302" t="str">
        <f t="shared" si="501"/>
        <v>0</v>
      </c>
      <c r="BV469" s="302" t="str">
        <f t="shared" si="501"/>
        <v>0</v>
      </c>
      <c r="BW469" s="303" t="str">
        <f t="shared" si="501"/>
        <v>1</v>
      </c>
      <c r="BX469" s="302" t="str">
        <f t="shared" si="501"/>
        <v>1</v>
      </c>
      <c r="BY469" s="302" t="str">
        <f t="shared" si="501"/>
        <v>1</v>
      </c>
      <c r="BZ469" s="302" t="str">
        <f t="shared" si="501"/>
        <v>1</v>
      </c>
      <c r="CA469" s="303" t="str">
        <f t="shared" si="501"/>
        <v>1</v>
      </c>
      <c r="CB469" s="164" t="str">
        <f t="shared" si="502"/>
        <v>0</v>
      </c>
      <c r="CC469" s="289" t="str">
        <f t="shared" si="502"/>
        <v>1</v>
      </c>
      <c r="CD469" s="340" t="str">
        <f t="shared" si="502"/>
        <v>0</v>
      </c>
      <c r="CE469" s="341" t="str">
        <f t="shared" si="502"/>
        <v>0</v>
      </c>
      <c r="CF469" s="340" t="str">
        <f t="shared" si="502"/>
        <v>0</v>
      </c>
      <c r="CG469" s="340" t="str">
        <f t="shared" si="502"/>
        <v>0</v>
      </c>
      <c r="CH469" s="340" t="str">
        <f t="shared" si="502"/>
        <v>0</v>
      </c>
      <c r="CI469" s="341" t="str">
        <f t="shared" si="502"/>
        <v>0</v>
      </c>
      <c r="CL469" s="32" t="str">
        <f t="shared" si="548"/>
        <v>3611</v>
      </c>
      <c r="CM469" s="285">
        <f t="shared" si="516"/>
        <v>65526</v>
      </c>
      <c r="CN469" s="285">
        <f t="shared" si="517"/>
        <v>0</v>
      </c>
      <c r="CO469" s="142">
        <f t="shared" si="518"/>
        <v>59.6</v>
      </c>
      <c r="CP469" s="142">
        <f t="shared" si="519"/>
        <v>15.333333333333334</v>
      </c>
      <c r="CQ469" s="154">
        <f t="shared" si="549"/>
        <v>3</v>
      </c>
      <c r="CS469" s="170">
        <f t="shared" si="520"/>
        <v>3</v>
      </c>
      <c r="CT469" s="23">
        <f t="shared" si="521"/>
        <v>6</v>
      </c>
      <c r="CU469" s="171">
        <f t="shared" si="522"/>
        <v>1</v>
      </c>
      <c r="CV469" s="23">
        <f t="shared" si="523"/>
        <v>1</v>
      </c>
      <c r="CW469" s="172">
        <f t="shared" si="524"/>
        <v>0</v>
      </c>
      <c r="CX469" s="24">
        <f t="shared" si="525"/>
        <v>6</v>
      </c>
      <c r="CY469" s="267">
        <f t="shared" si="526"/>
        <v>15</v>
      </c>
      <c r="CZ469" s="268">
        <f t="shared" si="527"/>
        <v>6</v>
      </c>
      <c r="DA469" s="267">
        <f t="shared" si="528"/>
        <v>15</v>
      </c>
      <c r="DB469" s="268">
        <f t="shared" si="529"/>
        <v>15</v>
      </c>
      <c r="DC469" s="173">
        <f t="shared" si="530"/>
        <v>13</v>
      </c>
      <c r="DD469" s="26">
        <f t="shared" si="531"/>
        <v>8</v>
      </c>
      <c r="DE469" s="173">
        <f t="shared" si="532"/>
        <v>0</v>
      </c>
      <c r="DF469" s="26">
        <f t="shared" si="533"/>
        <v>5</v>
      </c>
      <c r="DG469" s="326">
        <f t="shared" si="534"/>
        <v>1</v>
      </c>
      <c r="DH469" s="327">
        <f t="shared" si="535"/>
        <v>15</v>
      </c>
      <c r="DI469" s="172">
        <f t="shared" si="536"/>
        <v>4</v>
      </c>
      <c r="DJ469" s="24">
        <f t="shared" si="537"/>
        <v>0</v>
      </c>
      <c r="DK469" s="172"/>
      <c r="DL469" s="19">
        <f t="shared" si="538"/>
        <v>54</v>
      </c>
      <c r="DM469" s="19">
        <f t="shared" si="539"/>
        <v>17</v>
      </c>
      <c r="DN469" s="174">
        <f t="shared" si="540"/>
        <v>6</v>
      </c>
      <c r="DO469" s="278">
        <f t="shared" si="541"/>
        <v>246</v>
      </c>
      <c r="DP469" s="278">
        <f t="shared" si="542"/>
        <v>255</v>
      </c>
      <c r="DQ469" s="20">
        <f t="shared" si="543"/>
        <v>216</v>
      </c>
      <c r="DR469" s="20">
        <f t="shared" si="544"/>
        <v>5</v>
      </c>
      <c r="DS469" s="337">
        <f t="shared" si="545"/>
        <v>31</v>
      </c>
      <c r="DT469" s="174">
        <f t="shared" si="546"/>
        <v>64</v>
      </c>
      <c r="DU469" s="172">
        <f t="shared" si="547"/>
        <v>31</v>
      </c>
    </row>
    <row r="470" spans="1:125">
      <c r="A470" s="408" t="s">
        <v>1185</v>
      </c>
      <c r="B470" s="408" t="s">
        <v>1186</v>
      </c>
      <c r="C470" s="154">
        <f t="shared" si="503"/>
        <v>17</v>
      </c>
      <c r="D470" s="167">
        <f t="shared" si="504"/>
        <v>68</v>
      </c>
      <c r="E470" s="166" t="str">
        <f t="shared" si="505"/>
        <v>36</v>
      </c>
      <c r="F470" s="367" t="str">
        <f t="shared" si="506"/>
        <v>11</v>
      </c>
      <c r="G470" s="367" t="str">
        <f t="shared" si="507"/>
        <v>08</v>
      </c>
      <c r="H470" s="367" t="str">
        <f t="shared" si="508"/>
        <v>F6</v>
      </c>
      <c r="I470" s="367" t="str">
        <f t="shared" si="509"/>
        <v>FF</v>
      </c>
      <c r="J470" s="367" t="str">
        <f t="shared" si="510"/>
        <v>E1</v>
      </c>
      <c r="K470" s="367" t="str">
        <f t="shared" si="511"/>
        <v>05</v>
      </c>
      <c r="L470" s="367" t="str">
        <f t="shared" si="512"/>
        <v>2A</v>
      </c>
      <c r="M470" s="367" t="str">
        <f t="shared" si="513"/>
        <v>4</v>
      </c>
      <c r="N470" s="367" t="str">
        <f t="shared" si="514"/>
        <v/>
      </c>
      <c r="O470" s="156" t="str">
        <f t="shared" si="515"/>
        <v/>
      </c>
      <c r="P470" s="157" t="str">
        <f t="shared" si="494"/>
        <v>0</v>
      </c>
      <c r="Q470" s="158" t="str">
        <f t="shared" si="494"/>
        <v>0</v>
      </c>
      <c r="R470" s="158" t="str">
        <f t="shared" si="494"/>
        <v>1</v>
      </c>
      <c r="S470" s="159" t="str">
        <f t="shared" si="494"/>
        <v>1</v>
      </c>
      <c r="T470" s="158" t="str">
        <f t="shared" si="494"/>
        <v>0</v>
      </c>
      <c r="U470" s="158" t="str">
        <f t="shared" si="494"/>
        <v>1</v>
      </c>
      <c r="V470" s="158" t="str">
        <f t="shared" si="494"/>
        <v>1</v>
      </c>
      <c r="W470" s="159" t="str">
        <f t="shared" si="494"/>
        <v>0</v>
      </c>
      <c r="X470" s="158" t="str">
        <f t="shared" si="495"/>
        <v>0</v>
      </c>
      <c r="Y470" s="158" t="str">
        <f t="shared" si="495"/>
        <v>0</v>
      </c>
      <c r="Z470" s="158" t="str">
        <f t="shared" si="495"/>
        <v>0</v>
      </c>
      <c r="AA470" s="159" t="str">
        <f t="shared" si="495"/>
        <v>1</v>
      </c>
      <c r="AB470" s="161" t="str">
        <f t="shared" si="495"/>
        <v>0</v>
      </c>
      <c r="AC470" s="161" t="str">
        <f t="shared" si="495"/>
        <v>0</v>
      </c>
      <c r="AD470" s="158" t="str">
        <f t="shared" si="495"/>
        <v>0</v>
      </c>
      <c r="AE470" s="159" t="str">
        <f t="shared" si="495"/>
        <v>1</v>
      </c>
      <c r="AF470" s="367" t="str">
        <f t="shared" si="496"/>
        <v>0</v>
      </c>
      <c r="AG470" s="162" t="str">
        <f t="shared" si="496"/>
        <v>0</v>
      </c>
      <c r="AH470" s="163" t="str">
        <f t="shared" si="496"/>
        <v>0</v>
      </c>
      <c r="AI470" s="165" t="str">
        <f t="shared" si="496"/>
        <v>0</v>
      </c>
      <c r="AJ470" s="164" t="str">
        <f t="shared" si="496"/>
        <v>1</v>
      </c>
      <c r="AK470" s="164" t="str">
        <f t="shared" si="496"/>
        <v>0</v>
      </c>
      <c r="AL470" s="289" t="str">
        <f t="shared" si="496"/>
        <v>0</v>
      </c>
      <c r="AM470" s="165" t="str">
        <f t="shared" si="496"/>
        <v>0</v>
      </c>
      <c r="AN470" s="230" t="str">
        <f t="shared" si="497"/>
        <v>1</v>
      </c>
      <c r="AO470" s="230" t="str">
        <f t="shared" si="497"/>
        <v>1</v>
      </c>
      <c r="AP470" s="230" t="str">
        <f t="shared" si="497"/>
        <v>1</v>
      </c>
      <c r="AQ470" s="231" t="str">
        <f t="shared" si="497"/>
        <v>1</v>
      </c>
      <c r="AR470" s="230" t="str">
        <f t="shared" si="497"/>
        <v>0</v>
      </c>
      <c r="AS470" s="230" t="str">
        <f t="shared" si="497"/>
        <v>1</v>
      </c>
      <c r="AT470" s="230" t="str">
        <f t="shared" si="497"/>
        <v>1</v>
      </c>
      <c r="AU470" s="231" t="str">
        <f t="shared" si="497"/>
        <v>0</v>
      </c>
      <c r="AV470" s="230" t="str">
        <f t="shared" si="498"/>
        <v>1</v>
      </c>
      <c r="AW470" s="232" t="str">
        <f t="shared" si="498"/>
        <v>1</v>
      </c>
      <c r="AX470" s="232" t="str">
        <f t="shared" si="498"/>
        <v>1</v>
      </c>
      <c r="AY470" s="233" t="str">
        <f t="shared" si="498"/>
        <v>1</v>
      </c>
      <c r="AZ470" s="232" t="str">
        <f t="shared" si="498"/>
        <v>1</v>
      </c>
      <c r="BA470" s="232" t="str">
        <f t="shared" si="498"/>
        <v>1</v>
      </c>
      <c r="BB470" s="232" t="str">
        <f t="shared" si="498"/>
        <v>1</v>
      </c>
      <c r="BC470" s="233" t="str">
        <f t="shared" si="498"/>
        <v>1</v>
      </c>
      <c r="BD470" s="168" t="str">
        <f t="shared" si="499"/>
        <v>1</v>
      </c>
      <c r="BE470" s="168" t="str">
        <f t="shared" si="499"/>
        <v>1</v>
      </c>
      <c r="BF470" s="168" t="str">
        <f t="shared" si="499"/>
        <v>1</v>
      </c>
      <c r="BG470" s="169" t="str">
        <f t="shared" si="499"/>
        <v>0</v>
      </c>
      <c r="BH470" s="168" t="str">
        <f t="shared" si="499"/>
        <v>0</v>
      </c>
      <c r="BI470" s="168" t="str">
        <f t="shared" si="499"/>
        <v>0</v>
      </c>
      <c r="BJ470" s="168" t="str">
        <f t="shared" si="499"/>
        <v>0</v>
      </c>
      <c r="BK470" s="169" t="str">
        <f t="shared" si="499"/>
        <v>1</v>
      </c>
      <c r="BL470" s="168" t="str">
        <f t="shared" si="500"/>
        <v>0</v>
      </c>
      <c r="BM470" s="168" t="str">
        <f t="shared" si="500"/>
        <v>0</v>
      </c>
      <c r="BN470" s="168" t="str">
        <f t="shared" si="500"/>
        <v>0</v>
      </c>
      <c r="BO470" s="169" t="str">
        <f t="shared" si="500"/>
        <v>0</v>
      </c>
      <c r="BP470" s="168" t="str">
        <f t="shared" si="500"/>
        <v>0</v>
      </c>
      <c r="BQ470" s="168" t="str">
        <f t="shared" si="500"/>
        <v>1</v>
      </c>
      <c r="BR470" s="168" t="str">
        <f t="shared" si="500"/>
        <v>0</v>
      </c>
      <c r="BS470" s="169" t="str">
        <f t="shared" si="500"/>
        <v>1</v>
      </c>
      <c r="BT470" s="302" t="str">
        <f t="shared" si="501"/>
        <v>0</v>
      </c>
      <c r="BU470" s="302" t="str">
        <f t="shared" si="501"/>
        <v>0</v>
      </c>
      <c r="BV470" s="302" t="str">
        <f t="shared" si="501"/>
        <v>1</v>
      </c>
      <c r="BW470" s="303" t="str">
        <f t="shared" si="501"/>
        <v>0</v>
      </c>
      <c r="BX470" s="302" t="str">
        <f t="shared" si="501"/>
        <v>1</v>
      </c>
      <c r="BY470" s="302" t="str">
        <f t="shared" si="501"/>
        <v>0</v>
      </c>
      <c r="BZ470" s="302" t="str">
        <f t="shared" si="501"/>
        <v>1</v>
      </c>
      <c r="CA470" s="303" t="str">
        <f t="shared" si="501"/>
        <v>0</v>
      </c>
      <c r="CB470" s="164" t="str">
        <f t="shared" si="502"/>
        <v>0</v>
      </c>
      <c r="CC470" s="289" t="str">
        <f t="shared" si="502"/>
        <v>1</v>
      </c>
      <c r="CD470" s="340" t="str">
        <f t="shared" si="502"/>
        <v>0</v>
      </c>
      <c r="CE470" s="341" t="str">
        <f t="shared" si="502"/>
        <v>0</v>
      </c>
      <c r="CF470" s="340" t="str">
        <f t="shared" si="502"/>
        <v>0</v>
      </c>
      <c r="CG470" s="340" t="str">
        <f t="shared" si="502"/>
        <v>0</v>
      </c>
      <c r="CH470" s="340" t="str">
        <f t="shared" si="502"/>
        <v>0</v>
      </c>
      <c r="CI470" s="341" t="str">
        <f t="shared" si="502"/>
        <v>0</v>
      </c>
      <c r="CL470" s="32" t="str">
        <f t="shared" si="548"/>
        <v>3611</v>
      </c>
      <c r="CM470" s="285">
        <f t="shared" si="516"/>
        <v>65526</v>
      </c>
      <c r="CN470" s="285">
        <f t="shared" si="517"/>
        <v>0</v>
      </c>
      <c r="CO470" s="142">
        <f t="shared" si="518"/>
        <v>60.5</v>
      </c>
      <c r="CP470" s="142">
        <f t="shared" si="519"/>
        <v>15.833333333333334</v>
      </c>
      <c r="CQ470" s="154">
        <f t="shared" si="549"/>
        <v>4</v>
      </c>
      <c r="CS470" s="170">
        <f t="shared" si="520"/>
        <v>3</v>
      </c>
      <c r="CT470" s="23">
        <f t="shared" si="521"/>
        <v>6</v>
      </c>
      <c r="CU470" s="171">
        <f t="shared" si="522"/>
        <v>1</v>
      </c>
      <c r="CV470" s="23">
        <f t="shared" si="523"/>
        <v>1</v>
      </c>
      <c r="CW470" s="172">
        <f t="shared" si="524"/>
        <v>0</v>
      </c>
      <c r="CX470" s="24">
        <f t="shared" si="525"/>
        <v>8</v>
      </c>
      <c r="CY470" s="267">
        <f t="shared" si="526"/>
        <v>15</v>
      </c>
      <c r="CZ470" s="268">
        <f t="shared" si="527"/>
        <v>6</v>
      </c>
      <c r="DA470" s="267">
        <f t="shared" si="528"/>
        <v>15</v>
      </c>
      <c r="DB470" s="268">
        <f t="shared" si="529"/>
        <v>15</v>
      </c>
      <c r="DC470" s="173">
        <f t="shared" si="530"/>
        <v>14</v>
      </c>
      <c r="DD470" s="26">
        <f t="shared" si="531"/>
        <v>1</v>
      </c>
      <c r="DE470" s="173">
        <f t="shared" si="532"/>
        <v>0</v>
      </c>
      <c r="DF470" s="26">
        <f t="shared" si="533"/>
        <v>5</v>
      </c>
      <c r="DG470" s="326">
        <f t="shared" si="534"/>
        <v>2</v>
      </c>
      <c r="DH470" s="327">
        <f t="shared" si="535"/>
        <v>10</v>
      </c>
      <c r="DI470" s="172">
        <f t="shared" si="536"/>
        <v>4</v>
      </c>
      <c r="DJ470" s="24">
        <f t="shared" si="537"/>
        <v>0</v>
      </c>
      <c r="DK470" s="172"/>
      <c r="DL470" s="19">
        <f t="shared" si="538"/>
        <v>54</v>
      </c>
      <c r="DM470" s="19">
        <f t="shared" si="539"/>
        <v>17</v>
      </c>
      <c r="DN470" s="174">
        <f t="shared" si="540"/>
        <v>8</v>
      </c>
      <c r="DO470" s="278">
        <f t="shared" si="541"/>
        <v>246</v>
      </c>
      <c r="DP470" s="278">
        <f t="shared" si="542"/>
        <v>255</v>
      </c>
      <c r="DQ470" s="20">
        <f t="shared" si="543"/>
        <v>225</v>
      </c>
      <c r="DR470" s="20">
        <f t="shared" si="544"/>
        <v>5</v>
      </c>
      <c r="DS470" s="337">
        <f t="shared" si="545"/>
        <v>42</v>
      </c>
      <c r="DT470" s="174">
        <f t="shared" si="546"/>
        <v>64</v>
      </c>
      <c r="DU470" s="172">
        <f t="shared" si="547"/>
        <v>42</v>
      </c>
    </row>
    <row r="471" spans="1:125">
      <c r="A471" s="408" t="s">
        <v>1187</v>
      </c>
      <c r="B471" s="408" t="s">
        <v>1188</v>
      </c>
      <c r="C471" s="154">
        <f t="shared" si="503"/>
        <v>17</v>
      </c>
      <c r="D471" s="167">
        <f t="shared" si="504"/>
        <v>68</v>
      </c>
      <c r="E471" s="166" t="str">
        <f t="shared" si="505"/>
        <v>36</v>
      </c>
      <c r="F471" s="367" t="str">
        <f t="shared" si="506"/>
        <v>11</v>
      </c>
      <c r="G471" s="367" t="str">
        <f t="shared" si="507"/>
        <v>0A</v>
      </c>
      <c r="H471" s="367" t="str">
        <f t="shared" si="508"/>
        <v>F6</v>
      </c>
      <c r="I471" s="367" t="str">
        <f t="shared" si="509"/>
        <v>FF</v>
      </c>
      <c r="J471" s="367" t="str">
        <f t="shared" si="510"/>
        <v>E3</v>
      </c>
      <c r="K471" s="367" t="str">
        <f t="shared" si="511"/>
        <v>05</v>
      </c>
      <c r="L471" s="367" t="str">
        <f t="shared" si="512"/>
        <v>2E</v>
      </c>
      <c r="M471" s="367" t="str">
        <f t="shared" si="513"/>
        <v>0</v>
      </c>
      <c r="N471" s="367" t="str">
        <f t="shared" si="514"/>
        <v/>
      </c>
      <c r="O471" s="156" t="str">
        <f t="shared" si="515"/>
        <v/>
      </c>
      <c r="P471" s="157" t="str">
        <f t="shared" si="494"/>
        <v>0</v>
      </c>
      <c r="Q471" s="158" t="str">
        <f t="shared" si="494"/>
        <v>0</v>
      </c>
      <c r="R471" s="158" t="str">
        <f t="shared" si="494"/>
        <v>1</v>
      </c>
      <c r="S471" s="159" t="str">
        <f t="shared" si="494"/>
        <v>1</v>
      </c>
      <c r="T471" s="158" t="str">
        <f t="shared" si="494"/>
        <v>0</v>
      </c>
      <c r="U471" s="158" t="str">
        <f t="shared" si="494"/>
        <v>1</v>
      </c>
      <c r="V471" s="158" t="str">
        <f t="shared" si="494"/>
        <v>1</v>
      </c>
      <c r="W471" s="159" t="str">
        <f t="shared" si="494"/>
        <v>0</v>
      </c>
      <c r="X471" s="158" t="str">
        <f t="shared" si="495"/>
        <v>0</v>
      </c>
      <c r="Y471" s="158" t="str">
        <f t="shared" si="495"/>
        <v>0</v>
      </c>
      <c r="Z471" s="158" t="str">
        <f t="shared" si="495"/>
        <v>0</v>
      </c>
      <c r="AA471" s="159" t="str">
        <f t="shared" si="495"/>
        <v>1</v>
      </c>
      <c r="AB471" s="161" t="str">
        <f t="shared" si="495"/>
        <v>0</v>
      </c>
      <c r="AC471" s="161" t="str">
        <f t="shared" si="495"/>
        <v>0</v>
      </c>
      <c r="AD471" s="158" t="str">
        <f t="shared" si="495"/>
        <v>0</v>
      </c>
      <c r="AE471" s="159" t="str">
        <f t="shared" si="495"/>
        <v>1</v>
      </c>
      <c r="AF471" s="367" t="str">
        <f t="shared" si="496"/>
        <v>0</v>
      </c>
      <c r="AG471" s="162" t="str">
        <f t="shared" si="496"/>
        <v>0</v>
      </c>
      <c r="AH471" s="163" t="str">
        <f t="shared" si="496"/>
        <v>0</v>
      </c>
      <c r="AI471" s="165" t="str">
        <f t="shared" si="496"/>
        <v>0</v>
      </c>
      <c r="AJ471" s="164" t="str">
        <f t="shared" si="496"/>
        <v>1</v>
      </c>
      <c r="AK471" s="164" t="str">
        <f t="shared" si="496"/>
        <v>0</v>
      </c>
      <c r="AL471" s="289" t="str">
        <f t="shared" si="496"/>
        <v>1</v>
      </c>
      <c r="AM471" s="165" t="str">
        <f t="shared" si="496"/>
        <v>0</v>
      </c>
      <c r="AN471" s="230" t="str">
        <f t="shared" si="497"/>
        <v>1</v>
      </c>
      <c r="AO471" s="230" t="str">
        <f t="shared" si="497"/>
        <v>1</v>
      </c>
      <c r="AP471" s="230" t="str">
        <f t="shared" si="497"/>
        <v>1</v>
      </c>
      <c r="AQ471" s="231" t="str">
        <f t="shared" si="497"/>
        <v>1</v>
      </c>
      <c r="AR471" s="230" t="str">
        <f t="shared" si="497"/>
        <v>0</v>
      </c>
      <c r="AS471" s="230" t="str">
        <f t="shared" si="497"/>
        <v>1</v>
      </c>
      <c r="AT471" s="230" t="str">
        <f t="shared" si="497"/>
        <v>1</v>
      </c>
      <c r="AU471" s="231" t="str">
        <f t="shared" si="497"/>
        <v>0</v>
      </c>
      <c r="AV471" s="230" t="str">
        <f t="shared" si="498"/>
        <v>1</v>
      </c>
      <c r="AW471" s="232" t="str">
        <f t="shared" si="498"/>
        <v>1</v>
      </c>
      <c r="AX471" s="232" t="str">
        <f t="shared" si="498"/>
        <v>1</v>
      </c>
      <c r="AY471" s="233" t="str">
        <f t="shared" si="498"/>
        <v>1</v>
      </c>
      <c r="AZ471" s="232" t="str">
        <f t="shared" si="498"/>
        <v>1</v>
      </c>
      <c r="BA471" s="232" t="str">
        <f t="shared" si="498"/>
        <v>1</v>
      </c>
      <c r="BB471" s="232" t="str">
        <f t="shared" si="498"/>
        <v>1</v>
      </c>
      <c r="BC471" s="233" t="str">
        <f t="shared" si="498"/>
        <v>1</v>
      </c>
      <c r="BD471" s="168" t="str">
        <f t="shared" si="499"/>
        <v>1</v>
      </c>
      <c r="BE471" s="168" t="str">
        <f t="shared" si="499"/>
        <v>1</v>
      </c>
      <c r="BF471" s="168" t="str">
        <f t="shared" si="499"/>
        <v>1</v>
      </c>
      <c r="BG471" s="169" t="str">
        <f t="shared" si="499"/>
        <v>0</v>
      </c>
      <c r="BH471" s="168" t="str">
        <f t="shared" si="499"/>
        <v>0</v>
      </c>
      <c r="BI471" s="168" t="str">
        <f t="shared" si="499"/>
        <v>0</v>
      </c>
      <c r="BJ471" s="168" t="str">
        <f t="shared" si="499"/>
        <v>1</v>
      </c>
      <c r="BK471" s="169" t="str">
        <f t="shared" si="499"/>
        <v>1</v>
      </c>
      <c r="BL471" s="168" t="str">
        <f t="shared" si="500"/>
        <v>0</v>
      </c>
      <c r="BM471" s="168" t="str">
        <f t="shared" si="500"/>
        <v>0</v>
      </c>
      <c r="BN471" s="168" t="str">
        <f t="shared" si="500"/>
        <v>0</v>
      </c>
      <c r="BO471" s="169" t="str">
        <f t="shared" si="500"/>
        <v>0</v>
      </c>
      <c r="BP471" s="168" t="str">
        <f t="shared" si="500"/>
        <v>0</v>
      </c>
      <c r="BQ471" s="168" t="str">
        <f t="shared" si="500"/>
        <v>1</v>
      </c>
      <c r="BR471" s="168" t="str">
        <f t="shared" si="500"/>
        <v>0</v>
      </c>
      <c r="BS471" s="169" t="str">
        <f t="shared" si="500"/>
        <v>1</v>
      </c>
      <c r="BT471" s="302" t="str">
        <f t="shared" si="501"/>
        <v>0</v>
      </c>
      <c r="BU471" s="302" t="str">
        <f t="shared" si="501"/>
        <v>0</v>
      </c>
      <c r="BV471" s="302" t="str">
        <f t="shared" si="501"/>
        <v>1</v>
      </c>
      <c r="BW471" s="303" t="str">
        <f t="shared" si="501"/>
        <v>0</v>
      </c>
      <c r="BX471" s="302" t="str">
        <f t="shared" si="501"/>
        <v>1</v>
      </c>
      <c r="BY471" s="302" t="str">
        <f t="shared" si="501"/>
        <v>1</v>
      </c>
      <c r="BZ471" s="302" t="str">
        <f t="shared" si="501"/>
        <v>1</v>
      </c>
      <c r="CA471" s="303" t="str">
        <f t="shared" si="501"/>
        <v>0</v>
      </c>
      <c r="CB471" s="164" t="str">
        <f t="shared" si="502"/>
        <v>0</v>
      </c>
      <c r="CC471" s="289" t="str">
        <f t="shared" si="502"/>
        <v>0</v>
      </c>
      <c r="CD471" s="340" t="str">
        <f t="shared" si="502"/>
        <v>0</v>
      </c>
      <c r="CE471" s="341" t="str">
        <f t="shared" si="502"/>
        <v>0</v>
      </c>
      <c r="CF471" s="340" t="str">
        <f t="shared" si="502"/>
        <v>0</v>
      </c>
      <c r="CG471" s="340" t="str">
        <f t="shared" si="502"/>
        <v>0</v>
      </c>
      <c r="CH471" s="340" t="str">
        <f t="shared" si="502"/>
        <v>0</v>
      </c>
      <c r="CI471" s="341" t="str">
        <f t="shared" si="502"/>
        <v>0</v>
      </c>
      <c r="CL471" s="32" t="str">
        <f t="shared" si="548"/>
        <v>3611</v>
      </c>
      <c r="CM471" s="285">
        <f t="shared" si="516"/>
        <v>65526</v>
      </c>
      <c r="CN471" s="285">
        <f t="shared" si="517"/>
        <v>0</v>
      </c>
      <c r="CO471" s="142">
        <f t="shared" si="518"/>
        <v>60.7</v>
      </c>
      <c r="CP471" s="142">
        <f t="shared" si="519"/>
        <v>15.944444444444445</v>
      </c>
      <c r="CQ471" s="154">
        <f t="shared" si="549"/>
        <v>5</v>
      </c>
      <c r="CS471" s="170">
        <f t="shared" si="520"/>
        <v>3</v>
      </c>
      <c r="CT471" s="23">
        <f t="shared" si="521"/>
        <v>6</v>
      </c>
      <c r="CU471" s="171">
        <f t="shared" si="522"/>
        <v>1</v>
      </c>
      <c r="CV471" s="23">
        <f t="shared" si="523"/>
        <v>1</v>
      </c>
      <c r="CW471" s="172">
        <f t="shared" si="524"/>
        <v>0</v>
      </c>
      <c r="CX471" s="24">
        <f t="shared" si="525"/>
        <v>10</v>
      </c>
      <c r="CY471" s="267">
        <f t="shared" si="526"/>
        <v>15</v>
      </c>
      <c r="CZ471" s="268">
        <f t="shared" si="527"/>
        <v>6</v>
      </c>
      <c r="DA471" s="267">
        <f t="shared" si="528"/>
        <v>15</v>
      </c>
      <c r="DB471" s="268">
        <f t="shared" si="529"/>
        <v>15</v>
      </c>
      <c r="DC471" s="173">
        <f t="shared" si="530"/>
        <v>14</v>
      </c>
      <c r="DD471" s="26">
        <f t="shared" si="531"/>
        <v>3</v>
      </c>
      <c r="DE471" s="173">
        <f t="shared" si="532"/>
        <v>0</v>
      </c>
      <c r="DF471" s="26">
        <f t="shared" si="533"/>
        <v>5</v>
      </c>
      <c r="DG471" s="326">
        <f t="shared" si="534"/>
        <v>2</v>
      </c>
      <c r="DH471" s="327">
        <f t="shared" si="535"/>
        <v>14</v>
      </c>
      <c r="DI471" s="172">
        <f t="shared" si="536"/>
        <v>0</v>
      </c>
      <c r="DJ471" s="24">
        <f t="shared" si="537"/>
        <v>0</v>
      </c>
      <c r="DK471" s="172"/>
      <c r="DL471" s="19">
        <f t="shared" si="538"/>
        <v>54</v>
      </c>
      <c r="DM471" s="19">
        <f t="shared" si="539"/>
        <v>17</v>
      </c>
      <c r="DN471" s="174">
        <f t="shared" si="540"/>
        <v>10</v>
      </c>
      <c r="DO471" s="278">
        <f t="shared" si="541"/>
        <v>246</v>
      </c>
      <c r="DP471" s="278">
        <f t="shared" si="542"/>
        <v>255</v>
      </c>
      <c r="DQ471" s="20">
        <f t="shared" si="543"/>
        <v>227</v>
      </c>
      <c r="DR471" s="20">
        <f t="shared" si="544"/>
        <v>5</v>
      </c>
      <c r="DS471" s="337">
        <f t="shared" si="545"/>
        <v>46</v>
      </c>
      <c r="DT471" s="174">
        <f t="shared" si="546"/>
        <v>0</v>
      </c>
      <c r="DU471" s="172">
        <f t="shared" si="547"/>
        <v>46</v>
      </c>
    </row>
    <row r="472" spans="1:125">
      <c r="A472" s="408" t="s">
        <v>1189</v>
      </c>
      <c r="B472" s="408" t="s">
        <v>1190</v>
      </c>
      <c r="C472" s="154">
        <f t="shared" si="503"/>
        <v>17</v>
      </c>
      <c r="D472" s="167">
        <f t="shared" si="504"/>
        <v>68</v>
      </c>
      <c r="E472" s="166" t="str">
        <f t="shared" si="505"/>
        <v>36</v>
      </c>
      <c r="F472" s="367" t="str">
        <f t="shared" si="506"/>
        <v>11</v>
      </c>
      <c r="G472" s="367" t="str">
        <f t="shared" si="507"/>
        <v>0C</v>
      </c>
      <c r="H472" s="367" t="str">
        <f t="shared" si="508"/>
        <v>F6</v>
      </c>
      <c r="I472" s="367" t="str">
        <f t="shared" si="509"/>
        <v>FF</v>
      </c>
      <c r="J472" s="367" t="str">
        <f t="shared" si="510"/>
        <v>E5</v>
      </c>
      <c r="K472" s="367" t="str">
        <f t="shared" si="511"/>
        <v>05</v>
      </c>
      <c r="L472" s="367" t="str">
        <f t="shared" si="512"/>
        <v>32</v>
      </c>
      <c r="M472" s="367" t="str">
        <f t="shared" si="513"/>
        <v>4</v>
      </c>
      <c r="N472" s="367" t="str">
        <f t="shared" si="514"/>
        <v/>
      </c>
      <c r="O472" s="156" t="str">
        <f t="shared" si="515"/>
        <v/>
      </c>
      <c r="P472" s="157" t="str">
        <f t="shared" si="494"/>
        <v>0</v>
      </c>
      <c r="Q472" s="158" t="str">
        <f t="shared" si="494"/>
        <v>0</v>
      </c>
      <c r="R472" s="158" t="str">
        <f t="shared" si="494"/>
        <v>1</v>
      </c>
      <c r="S472" s="159" t="str">
        <f t="shared" si="494"/>
        <v>1</v>
      </c>
      <c r="T472" s="158" t="str">
        <f t="shared" si="494"/>
        <v>0</v>
      </c>
      <c r="U472" s="158" t="str">
        <f t="shared" si="494"/>
        <v>1</v>
      </c>
      <c r="V472" s="158" t="str">
        <f t="shared" si="494"/>
        <v>1</v>
      </c>
      <c r="W472" s="159" t="str">
        <f t="shared" si="494"/>
        <v>0</v>
      </c>
      <c r="X472" s="158" t="str">
        <f t="shared" si="495"/>
        <v>0</v>
      </c>
      <c r="Y472" s="158" t="str">
        <f t="shared" si="495"/>
        <v>0</v>
      </c>
      <c r="Z472" s="158" t="str">
        <f t="shared" si="495"/>
        <v>0</v>
      </c>
      <c r="AA472" s="159" t="str">
        <f t="shared" si="495"/>
        <v>1</v>
      </c>
      <c r="AB472" s="161" t="str">
        <f t="shared" si="495"/>
        <v>0</v>
      </c>
      <c r="AC472" s="161" t="str">
        <f t="shared" si="495"/>
        <v>0</v>
      </c>
      <c r="AD472" s="158" t="str">
        <f t="shared" si="495"/>
        <v>0</v>
      </c>
      <c r="AE472" s="159" t="str">
        <f t="shared" si="495"/>
        <v>1</v>
      </c>
      <c r="AF472" s="367" t="str">
        <f t="shared" si="496"/>
        <v>0</v>
      </c>
      <c r="AG472" s="162" t="str">
        <f t="shared" si="496"/>
        <v>0</v>
      </c>
      <c r="AH472" s="163" t="str">
        <f t="shared" si="496"/>
        <v>0</v>
      </c>
      <c r="AI472" s="165" t="str">
        <f t="shared" si="496"/>
        <v>0</v>
      </c>
      <c r="AJ472" s="164" t="str">
        <f t="shared" si="496"/>
        <v>1</v>
      </c>
      <c r="AK472" s="164" t="str">
        <f t="shared" si="496"/>
        <v>1</v>
      </c>
      <c r="AL472" s="289" t="str">
        <f t="shared" si="496"/>
        <v>0</v>
      </c>
      <c r="AM472" s="165" t="str">
        <f t="shared" si="496"/>
        <v>0</v>
      </c>
      <c r="AN472" s="230" t="str">
        <f t="shared" si="497"/>
        <v>1</v>
      </c>
      <c r="AO472" s="230" t="str">
        <f t="shared" si="497"/>
        <v>1</v>
      </c>
      <c r="AP472" s="230" t="str">
        <f t="shared" si="497"/>
        <v>1</v>
      </c>
      <c r="AQ472" s="231" t="str">
        <f t="shared" si="497"/>
        <v>1</v>
      </c>
      <c r="AR472" s="230" t="str">
        <f t="shared" si="497"/>
        <v>0</v>
      </c>
      <c r="AS472" s="230" t="str">
        <f t="shared" si="497"/>
        <v>1</v>
      </c>
      <c r="AT472" s="230" t="str">
        <f t="shared" si="497"/>
        <v>1</v>
      </c>
      <c r="AU472" s="231" t="str">
        <f t="shared" si="497"/>
        <v>0</v>
      </c>
      <c r="AV472" s="230" t="str">
        <f t="shared" si="498"/>
        <v>1</v>
      </c>
      <c r="AW472" s="232" t="str">
        <f t="shared" si="498"/>
        <v>1</v>
      </c>
      <c r="AX472" s="232" t="str">
        <f t="shared" si="498"/>
        <v>1</v>
      </c>
      <c r="AY472" s="233" t="str">
        <f t="shared" si="498"/>
        <v>1</v>
      </c>
      <c r="AZ472" s="232" t="str">
        <f t="shared" si="498"/>
        <v>1</v>
      </c>
      <c r="BA472" s="232" t="str">
        <f t="shared" si="498"/>
        <v>1</v>
      </c>
      <c r="BB472" s="232" t="str">
        <f t="shared" si="498"/>
        <v>1</v>
      </c>
      <c r="BC472" s="233" t="str">
        <f t="shared" si="498"/>
        <v>1</v>
      </c>
      <c r="BD472" s="168" t="str">
        <f t="shared" si="499"/>
        <v>1</v>
      </c>
      <c r="BE472" s="168" t="str">
        <f t="shared" si="499"/>
        <v>1</v>
      </c>
      <c r="BF472" s="168" t="str">
        <f t="shared" si="499"/>
        <v>1</v>
      </c>
      <c r="BG472" s="169" t="str">
        <f t="shared" si="499"/>
        <v>0</v>
      </c>
      <c r="BH472" s="168" t="str">
        <f t="shared" si="499"/>
        <v>0</v>
      </c>
      <c r="BI472" s="168" t="str">
        <f t="shared" si="499"/>
        <v>1</v>
      </c>
      <c r="BJ472" s="168" t="str">
        <f t="shared" si="499"/>
        <v>0</v>
      </c>
      <c r="BK472" s="169" t="str">
        <f t="shared" si="499"/>
        <v>1</v>
      </c>
      <c r="BL472" s="168" t="str">
        <f t="shared" si="500"/>
        <v>0</v>
      </c>
      <c r="BM472" s="168" t="str">
        <f t="shared" si="500"/>
        <v>0</v>
      </c>
      <c r="BN472" s="168" t="str">
        <f t="shared" si="500"/>
        <v>0</v>
      </c>
      <c r="BO472" s="169" t="str">
        <f t="shared" si="500"/>
        <v>0</v>
      </c>
      <c r="BP472" s="168" t="str">
        <f t="shared" si="500"/>
        <v>0</v>
      </c>
      <c r="BQ472" s="168" t="str">
        <f t="shared" si="500"/>
        <v>1</v>
      </c>
      <c r="BR472" s="168" t="str">
        <f t="shared" si="500"/>
        <v>0</v>
      </c>
      <c r="BS472" s="169" t="str">
        <f t="shared" si="500"/>
        <v>1</v>
      </c>
      <c r="BT472" s="302" t="str">
        <f t="shared" si="501"/>
        <v>0</v>
      </c>
      <c r="BU472" s="302" t="str">
        <f t="shared" si="501"/>
        <v>0</v>
      </c>
      <c r="BV472" s="302" t="str">
        <f t="shared" si="501"/>
        <v>1</v>
      </c>
      <c r="BW472" s="303" t="str">
        <f t="shared" si="501"/>
        <v>1</v>
      </c>
      <c r="BX472" s="302" t="str">
        <f t="shared" si="501"/>
        <v>0</v>
      </c>
      <c r="BY472" s="302" t="str">
        <f t="shared" si="501"/>
        <v>0</v>
      </c>
      <c r="BZ472" s="302" t="str">
        <f t="shared" si="501"/>
        <v>1</v>
      </c>
      <c r="CA472" s="303" t="str">
        <f t="shared" si="501"/>
        <v>0</v>
      </c>
      <c r="CB472" s="164" t="str">
        <f t="shared" si="502"/>
        <v>0</v>
      </c>
      <c r="CC472" s="289" t="str">
        <f t="shared" si="502"/>
        <v>1</v>
      </c>
      <c r="CD472" s="340" t="str">
        <f t="shared" si="502"/>
        <v>0</v>
      </c>
      <c r="CE472" s="341" t="str">
        <f t="shared" si="502"/>
        <v>0</v>
      </c>
      <c r="CF472" s="340" t="str">
        <f t="shared" si="502"/>
        <v>0</v>
      </c>
      <c r="CG472" s="340" t="str">
        <f t="shared" si="502"/>
        <v>0</v>
      </c>
      <c r="CH472" s="340" t="str">
        <f t="shared" si="502"/>
        <v>0</v>
      </c>
      <c r="CI472" s="341" t="str">
        <f t="shared" si="502"/>
        <v>0</v>
      </c>
      <c r="CL472" s="32" t="str">
        <f t="shared" si="548"/>
        <v>3611</v>
      </c>
      <c r="CM472" s="285">
        <f t="shared" si="516"/>
        <v>65526</v>
      </c>
      <c r="CN472" s="285">
        <f t="shared" si="517"/>
        <v>0</v>
      </c>
      <c r="CO472" s="142">
        <f t="shared" si="518"/>
        <v>60.9</v>
      </c>
      <c r="CP472" s="142">
        <f t="shared" si="519"/>
        <v>16.055555555555557</v>
      </c>
      <c r="CQ472" s="154">
        <f t="shared" si="549"/>
        <v>6</v>
      </c>
      <c r="CS472" s="170">
        <f t="shared" si="520"/>
        <v>3</v>
      </c>
      <c r="CT472" s="23">
        <f t="shared" si="521"/>
        <v>6</v>
      </c>
      <c r="CU472" s="171">
        <f t="shared" si="522"/>
        <v>1</v>
      </c>
      <c r="CV472" s="23">
        <f t="shared" si="523"/>
        <v>1</v>
      </c>
      <c r="CW472" s="172">
        <f t="shared" si="524"/>
        <v>0</v>
      </c>
      <c r="CX472" s="24">
        <f t="shared" si="525"/>
        <v>12</v>
      </c>
      <c r="CY472" s="267">
        <f t="shared" si="526"/>
        <v>15</v>
      </c>
      <c r="CZ472" s="268">
        <f t="shared" si="527"/>
        <v>6</v>
      </c>
      <c r="DA472" s="267">
        <f t="shared" si="528"/>
        <v>15</v>
      </c>
      <c r="DB472" s="268">
        <f t="shared" si="529"/>
        <v>15</v>
      </c>
      <c r="DC472" s="173">
        <f t="shared" si="530"/>
        <v>14</v>
      </c>
      <c r="DD472" s="26">
        <f t="shared" si="531"/>
        <v>5</v>
      </c>
      <c r="DE472" s="173">
        <f t="shared" si="532"/>
        <v>0</v>
      </c>
      <c r="DF472" s="26">
        <f t="shared" si="533"/>
        <v>5</v>
      </c>
      <c r="DG472" s="326">
        <f t="shared" si="534"/>
        <v>3</v>
      </c>
      <c r="DH472" s="327">
        <f t="shared" si="535"/>
        <v>2</v>
      </c>
      <c r="DI472" s="172">
        <f t="shared" si="536"/>
        <v>4</v>
      </c>
      <c r="DJ472" s="24">
        <f t="shared" si="537"/>
        <v>0</v>
      </c>
      <c r="DK472" s="172"/>
      <c r="DL472" s="19">
        <f t="shared" si="538"/>
        <v>54</v>
      </c>
      <c r="DM472" s="19">
        <f t="shared" si="539"/>
        <v>17</v>
      </c>
      <c r="DN472" s="174">
        <f t="shared" si="540"/>
        <v>12</v>
      </c>
      <c r="DO472" s="278">
        <f t="shared" si="541"/>
        <v>246</v>
      </c>
      <c r="DP472" s="278">
        <f t="shared" si="542"/>
        <v>255</v>
      </c>
      <c r="DQ472" s="20">
        <f t="shared" si="543"/>
        <v>229</v>
      </c>
      <c r="DR472" s="20">
        <f t="shared" si="544"/>
        <v>5</v>
      </c>
      <c r="DS472" s="337">
        <f t="shared" si="545"/>
        <v>50</v>
      </c>
      <c r="DT472" s="174">
        <f t="shared" si="546"/>
        <v>64</v>
      </c>
      <c r="DU472" s="172">
        <f t="shared" si="547"/>
        <v>50</v>
      </c>
    </row>
    <row r="473" spans="1:125">
      <c r="A473" s="408" t="s">
        <v>1191</v>
      </c>
      <c r="B473" s="408" t="s">
        <v>1192</v>
      </c>
      <c r="C473" s="154">
        <f t="shared" si="503"/>
        <v>17</v>
      </c>
      <c r="D473" s="167">
        <f t="shared" si="504"/>
        <v>68</v>
      </c>
      <c r="E473" s="166" t="str">
        <f t="shared" si="505"/>
        <v>36</v>
      </c>
      <c r="F473" s="367" t="str">
        <f t="shared" si="506"/>
        <v>11</v>
      </c>
      <c r="G473" s="367" t="str">
        <f t="shared" si="507"/>
        <v>0E</v>
      </c>
      <c r="H473" s="367" t="str">
        <f t="shared" si="508"/>
        <v>F6</v>
      </c>
      <c r="I473" s="367" t="str">
        <f t="shared" si="509"/>
        <v>FF</v>
      </c>
      <c r="J473" s="367" t="str">
        <f t="shared" si="510"/>
        <v>E5</v>
      </c>
      <c r="K473" s="367" t="str">
        <f t="shared" si="511"/>
        <v>05</v>
      </c>
      <c r="L473" s="367" t="str">
        <f t="shared" si="512"/>
        <v>34</v>
      </c>
      <c r="M473" s="367" t="str">
        <f t="shared" si="513"/>
        <v>4</v>
      </c>
      <c r="N473" s="367" t="str">
        <f t="shared" si="514"/>
        <v/>
      </c>
      <c r="O473" s="156" t="str">
        <f t="shared" si="515"/>
        <v/>
      </c>
      <c r="P473" s="157" t="str">
        <f t="shared" si="494"/>
        <v>0</v>
      </c>
      <c r="Q473" s="158" t="str">
        <f t="shared" si="494"/>
        <v>0</v>
      </c>
      <c r="R473" s="158" t="str">
        <f t="shared" si="494"/>
        <v>1</v>
      </c>
      <c r="S473" s="159" t="str">
        <f t="shared" si="494"/>
        <v>1</v>
      </c>
      <c r="T473" s="158" t="str">
        <f t="shared" si="494"/>
        <v>0</v>
      </c>
      <c r="U473" s="158" t="str">
        <f t="shared" ref="P473:W505" si="550">MID(HEX2BIN($E473,8),U$2,1)</f>
        <v>1</v>
      </c>
      <c r="V473" s="158" t="str">
        <f t="shared" si="550"/>
        <v>1</v>
      </c>
      <c r="W473" s="159" t="str">
        <f t="shared" si="550"/>
        <v>0</v>
      </c>
      <c r="X473" s="158" t="str">
        <f t="shared" si="495"/>
        <v>0</v>
      </c>
      <c r="Y473" s="158" t="str">
        <f t="shared" si="495"/>
        <v>0</v>
      </c>
      <c r="Z473" s="158" t="str">
        <f t="shared" si="495"/>
        <v>0</v>
      </c>
      <c r="AA473" s="159" t="str">
        <f t="shared" si="495"/>
        <v>1</v>
      </c>
      <c r="AB473" s="161" t="str">
        <f t="shared" si="495"/>
        <v>0</v>
      </c>
      <c r="AC473" s="161" t="str">
        <f t="shared" ref="X473:AE505" si="551">MID(HEX2BIN($F473,8),AC$2,1)</f>
        <v>0</v>
      </c>
      <c r="AD473" s="158" t="str">
        <f t="shared" si="551"/>
        <v>0</v>
      </c>
      <c r="AE473" s="159" t="str">
        <f t="shared" si="551"/>
        <v>1</v>
      </c>
      <c r="AF473" s="367" t="str">
        <f t="shared" si="496"/>
        <v>0</v>
      </c>
      <c r="AG473" s="162" t="str">
        <f t="shared" si="496"/>
        <v>0</v>
      </c>
      <c r="AH473" s="163" t="str">
        <f t="shared" si="496"/>
        <v>0</v>
      </c>
      <c r="AI473" s="165" t="str">
        <f t="shared" si="496"/>
        <v>0</v>
      </c>
      <c r="AJ473" s="164" t="str">
        <f t="shared" si="496"/>
        <v>1</v>
      </c>
      <c r="AK473" s="164" t="str">
        <f t="shared" ref="AF473:AM505" si="552">MID(HEX2BIN($G473,8),AK$2,1)</f>
        <v>1</v>
      </c>
      <c r="AL473" s="289" t="str">
        <f t="shared" si="552"/>
        <v>1</v>
      </c>
      <c r="AM473" s="165" t="str">
        <f t="shared" si="552"/>
        <v>0</v>
      </c>
      <c r="AN473" s="230" t="str">
        <f t="shared" si="497"/>
        <v>1</v>
      </c>
      <c r="AO473" s="230" t="str">
        <f t="shared" si="497"/>
        <v>1</v>
      </c>
      <c r="AP473" s="230" t="str">
        <f t="shared" si="497"/>
        <v>1</v>
      </c>
      <c r="AQ473" s="231" t="str">
        <f t="shared" si="497"/>
        <v>1</v>
      </c>
      <c r="AR473" s="230" t="str">
        <f t="shared" si="497"/>
        <v>0</v>
      </c>
      <c r="AS473" s="230" t="str">
        <f t="shared" ref="AN473:AU505" si="553">MID(HEX2BIN($H473,8),AS$2,1)</f>
        <v>1</v>
      </c>
      <c r="AT473" s="230" t="str">
        <f t="shared" si="553"/>
        <v>1</v>
      </c>
      <c r="AU473" s="231" t="str">
        <f t="shared" si="553"/>
        <v>0</v>
      </c>
      <c r="AV473" s="230" t="str">
        <f t="shared" si="498"/>
        <v>1</v>
      </c>
      <c r="AW473" s="232" t="str">
        <f t="shared" si="498"/>
        <v>1</v>
      </c>
      <c r="AX473" s="232" t="str">
        <f t="shared" si="498"/>
        <v>1</v>
      </c>
      <c r="AY473" s="233" t="str">
        <f t="shared" si="498"/>
        <v>1</v>
      </c>
      <c r="AZ473" s="232" t="str">
        <f t="shared" si="498"/>
        <v>1</v>
      </c>
      <c r="BA473" s="232" t="str">
        <f t="shared" ref="AV473:BC505" si="554">MID(HEX2BIN($I473,8),BA$2,1)</f>
        <v>1</v>
      </c>
      <c r="BB473" s="232" t="str">
        <f t="shared" si="554"/>
        <v>1</v>
      </c>
      <c r="BC473" s="233" t="str">
        <f t="shared" si="554"/>
        <v>1</v>
      </c>
      <c r="BD473" s="168" t="str">
        <f t="shared" si="499"/>
        <v>1</v>
      </c>
      <c r="BE473" s="168" t="str">
        <f t="shared" si="499"/>
        <v>1</v>
      </c>
      <c r="BF473" s="168" t="str">
        <f t="shared" si="499"/>
        <v>1</v>
      </c>
      <c r="BG473" s="169" t="str">
        <f t="shared" si="499"/>
        <v>0</v>
      </c>
      <c r="BH473" s="168" t="str">
        <f t="shared" si="499"/>
        <v>0</v>
      </c>
      <c r="BI473" s="168" t="str">
        <f t="shared" ref="BD473:BK505" si="555">MID(HEX2BIN($J473,8),BI$2,1)</f>
        <v>1</v>
      </c>
      <c r="BJ473" s="168" t="str">
        <f t="shared" si="555"/>
        <v>0</v>
      </c>
      <c r="BK473" s="169" t="str">
        <f t="shared" si="555"/>
        <v>1</v>
      </c>
      <c r="BL473" s="168" t="str">
        <f t="shared" si="500"/>
        <v>0</v>
      </c>
      <c r="BM473" s="168" t="str">
        <f t="shared" si="500"/>
        <v>0</v>
      </c>
      <c r="BN473" s="168" t="str">
        <f t="shared" si="500"/>
        <v>0</v>
      </c>
      <c r="BO473" s="169" t="str">
        <f t="shared" si="500"/>
        <v>0</v>
      </c>
      <c r="BP473" s="168" t="str">
        <f t="shared" si="500"/>
        <v>0</v>
      </c>
      <c r="BQ473" s="168" t="str">
        <f t="shared" ref="BL473:BS505" si="556">MID(HEX2BIN($K473,8),BQ$2,1)</f>
        <v>1</v>
      </c>
      <c r="BR473" s="168" t="str">
        <f t="shared" si="556"/>
        <v>0</v>
      </c>
      <c r="BS473" s="169" t="str">
        <f t="shared" si="556"/>
        <v>1</v>
      </c>
      <c r="BT473" s="302" t="str">
        <f t="shared" si="501"/>
        <v>0</v>
      </c>
      <c r="BU473" s="302" t="str">
        <f t="shared" si="501"/>
        <v>0</v>
      </c>
      <c r="BV473" s="302" t="str">
        <f t="shared" si="501"/>
        <v>1</v>
      </c>
      <c r="BW473" s="303" t="str">
        <f t="shared" si="501"/>
        <v>1</v>
      </c>
      <c r="BX473" s="302" t="str">
        <f t="shared" si="501"/>
        <v>0</v>
      </c>
      <c r="BY473" s="302" t="str">
        <f t="shared" ref="BT473:CA505" si="557">MID(HEX2BIN($L473,8),BY$2,1)</f>
        <v>1</v>
      </c>
      <c r="BZ473" s="302" t="str">
        <f t="shared" si="557"/>
        <v>0</v>
      </c>
      <c r="CA473" s="303" t="str">
        <f t="shared" si="557"/>
        <v>0</v>
      </c>
      <c r="CB473" s="164" t="str">
        <f t="shared" si="502"/>
        <v>0</v>
      </c>
      <c r="CC473" s="289" t="str">
        <f t="shared" si="502"/>
        <v>1</v>
      </c>
      <c r="CD473" s="340" t="str">
        <f t="shared" si="502"/>
        <v>0</v>
      </c>
      <c r="CE473" s="341" t="str">
        <f t="shared" si="502"/>
        <v>0</v>
      </c>
      <c r="CF473" s="340" t="str">
        <f t="shared" si="502"/>
        <v>0</v>
      </c>
      <c r="CG473" s="340" t="str">
        <f t="shared" ref="CB473:CI505" si="558">MID(HEX2BIN($M473,8),CG$2,1)</f>
        <v>0</v>
      </c>
      <c r="CH473" s="340" t="str">
        <f t="shared" si="558"/>
        <v>0</v>
      </c>
      <c r="CI473" s="341" t="str">
        <f t="shared" si="558"/>
        <v>0</v>
      </c>
      <c r="CL473" s="32" t="str">
        <f t="shared" si="548"/>
        <v>3611</v>
      </c>
      <c r="CM473" s="285">
        <f t="shared" si="516"/>
        <v>65526</v>
      </c>
      <c r="CN473" s="285">
        <f t="shared" si="517"/>
        <v>0</v>
      </c>
      <c r="CO473" s="142">
        <f t="shared" si="518"/>
        <v>60.9</v>
      </c>
      <c r="CP473" s="142">
        <f t="shared" si="519"/>
        <v>16.055555555555557</v>
      </c>
      <c r="CQ473" s="154">
        <f t="shared" si="549"/>
        <v>7</v>
      </c>
      <c r="CS473" s="170">
        <f t="shared" si="520"/>
        <v>3</v>
      </c>
      <c r="CT473" s="23">
        <f t="shared" si="521"/>
        <v>6</v>
      </c>
      <c r="CU473" s="171">
        <f t="shared" si="522"/>
        <v>1</v>
      </c>
      <c r="CV473" s="23">
        <f t="shared" si="523"/>
        <v>1</v>
      </c>
      <c r="CW473" s="172">
        <f t="shared" si="524"/>
        <v>0</v>
      </c>
      <c r="CX473" s="24">
        <f t="shared" si="525"/>
        <v>14</v>
      </c>
      <c r="CY473" s="267">
        <f t="shared" si="526"/>
        <v>15</v>
      </c>
      <c r="CZ473" s="268">
        <f t="shared" si="527"/>
        <v>6</v>
      </c>
      <c r="DA473" s="267">
        <f t="shared" si="528"/>
        <v>15</v>
      </c>
      <c r="DB473" s="268">
        <f t="shared" si="529"/>
        <v>15</v>
      </c>
      <c r="DC473" s="173">
        <f t="shared" si="530"/>
        <v>14</v>
      </c>
      <c r="DD473" s="26">
        <f t="shared" si="531"/>
        <v>5</v>
      </c>
      <c r="DE473" s="173">
        <f t="shared" si="532"/>
        <v>0</v>
      </c>
      <c r="DF473" s="26">
        <f t="shared" si="533"/>
        <v>5</v>
      </c>
      <c r="DG473" s="326">
        <f t="shared" si="534"/>
        <v>3</v>
      </c>
      <c r="DH473" s="327">
        <f t="shared" si="535"/>
        <v>4</v>
      </c>
      <c r="DI473" s="172">
        <f t="shared" si="536"/>
        <v>4</v>
      </c>
      <c r="DJ473" s="24">
        <f t="shared" si="537"/>
        <v>0</v>
      </c>
      <c r="DK473" s="172"/>
      <c r="DL473" s="19">
        <f t="shared" si="538"/>
        <v>54</v>
      </c>
      <c r="DM473" s="19">
        <f t="shared" si="539"/>
        <v>17</v>
      </c>
      <c r="DN473" s="174">
        <f t="shared" si="540"/>
        <v>14</v>
      </c>
      <c r="DO473" s="278">
        <f t="shared" si="541"/>
        <v>246</v>
      </c>
      <c r="DP473" s="278">
        <f t="shared" si="542"/>
        <v>255</v>
      </c>
      <c r="DQ473" s="20">
        <f t="shared" si="543"/>
        <v>229</v>
      </c>
      <c r="DR473" s="20">
        <f t="shared" si="544"/>
        <v>5</v>
      </c>
      <c r="DS473" s="337">
        <f t="shared" si="545"/>
        <v>52</v>
      </c>
      <c r="DT473" s="174">
        <f t="shared" si="546"/>
        <v>64</v>
      </c>
      <c r="DU473" s="172">
        <f t="shared" si="547"/>
        <v>52</v>
      </c>
    </row>
    <row r="474" spans="1:125">
      <c r="A474" s="408" t="s">
        <v>1193</v>
      </c>
      <c r="B474" s="408" t="s">
        <v>1194</v>
      </c>
      <c r="C474" s="154">
        <f t="shared" si="503"/>
        <v>17</v>
      </c>
      <c r="D474" s="167">
        <f t="shared" si="504"/>
        <v>68</v>
      </c>
      <c r="E474" s="166" t="str">
        <f t="shared" si="505"/>
        <v>36</v>
      </c>
      <c r="F474" s="367" t="str">
        <f t="shared" si="506"/>
        <v>11</v>
      </c>
      <c r="G474" s="367" t="str">
        <f t="shared" si="507"/>
        <v>00</v>
      </c>
      <c r="H474" s="367" t="str">
        <f t="shared" si="508"/>
        <v>F6</v>
      </c>
      <c r="I474" s="367" t="str">
        <f t="shared" si="509"/>
        <v>FF</v>
      </c>
      <c r="J474" s="367" t="str">
        <f t="shared" si="510"/>
        <v>E4</v>
      </c>
      <c r="K474" s="367" t="str">
        <f t="shared" si="511"/>
        <v>05</v>
      </c>
      <c r="L474" s="367" t="str">
        <f t="shared" si="512"/>
        <v>25</v>
      </c>
      <c r="M474" s="367" t="str">
        <f t="shared" si="513"/>
        <v>4</v>
      </c>
      <c r="N474" s="367" t="str">
        <f t="shared" si="514"/>
        <v/>
      </c>
      <c r="O474" s="156" t="str">
        <f t="shared" si="515"/>
        <v/>
      </c>
      <c r="P474" s="157" t="str">
        <f t="shared" si="550"/>
        <v>0</v>
      </c>
      <c r="Q474" s="158" t="str">
        <f t="shared" si="550"/>
        <v>0</v>
      </c>
      <c r="R474" s="158" t="str">
        <f t="shared" si="550"/>
        <v>1</v>
      </c>
      <c r="S474" s="159" t="str">
        <f t="shared" si="550"/>
        <v>1</v>
      </c>
      <c r="T474" s="158" t="str">
        <f t="shared" si="550"/>
        <v>0</v>
      </c>
      <c r="U474" s="158" t="str">
        <f t="shared" si="550"/>
        <v>1</v>
      </c>
      <c r="V474" s="158" t="str">
        <f t="shared" si="550"/>
        <v>1</v>
      </c>
      <c r="W474" s="159" t="str">
        <f t="shared" si="550"/>
        <v>0</v>
      </c>
      <c r="X474" s="158" t="str">
        <f t="shared" si="551"/>
        <v>0</v>
      </c>
      <c r="Y474" s="158" t="str">
        <f t="shared" si="551"/>
        <v>0</v>
      </c>
      <c r="Z474" s="158" t="str">
        <f t="shared" si="551"/>
        <v>0</v>
      </c>
      <c r="AA474" s="159" t="str">
        <f t="shared" si="551"/>
        <v>1</v>
      </c>
      <c r="AB474" s="161" t="str">
        <f t="shared" si="551"/>
        <v>0</v>
      </c>
      <c r="AC474" s="161" t="str">
        <f t="shared" si="551"/>
        <v>0</v>
      </c>
      <c r="AD474" s="158" t="str">
        <f t="shared" si="551"/>
        <v>0</v>
      </c>
      <c r="AE474" s="159" t="str">
        <f t="shared" si="551"/>
        <v>1</v>
      </c>
      <c r="AF474" s="367" t="str">
        <f t="shared" si="552"/>
        <v>0</v>
      </c>
      <c r="AG474" s="162" t="str">
        <f t="shared" si="552"/>
        <v>0</v>
      </c>
      <c r="AH474" s="163" t="str">
        <f t="shared" si="552"/>
        <v>0</v>
      </c>
      <c r="AI474" s="165" t="str">
        <f t="shared" si="552"/>
        <v>0</v>
      </c>
      <c r="AJ474" s="164" t="str">
        <f t="shared" si="552"/>
        <v>0</v>
      </c>
      <c r="AK474" s="164" t="str">
        <f t="shared" si="552"/>
        <v>0</v>
      </c>
      <c r="AL474" s="289" t="str">
        <f t="shared" si="552"/>
        <v>0</v>
      </c>
      <c r="AM474" s="165" t="str">
        <f t="shared" si="552"/>
        <v>0</v>
      </c>
      <c r="AN474" s="230" t="str">
        <f t="shared" si="553"/>
        <v>1</v>
      </c>
      <c r="AO474" s="230" t="str">
        <f t="shared" si="553"/>
        <v>1</v>
      </c>
      <c r="AP474" s="230" t="str">
        <f t="shared" si="553"/>
        <v>1</v>
      </c>
      <c r="AQ474" s="231" t="str">
        <f t="shared" si="553"/>
        <v>1</v>
      </c>
      <c r="AR474" s="230" t="str">
        <f t="shared" si="553"/>
        <v>0</v>
      </c>
      <c r="AS474" s="230" t="str">
        <f t="shared" si="553"/>
        <v>1</v>
      </c>
      <c r="AT474" s="230" t="str">
        <f t="shared" si="553"/>
        <v>1</v>
      </c>
      <c r="AU474" s="231" t="str">
        <f t="shared" si="553"/>
        <v>0</v>
      </c>
      <c r="AV474" s="230" t="str">
        <f t="shared" si="554"/>
        <v>1</v>
      </c>
      <c r="AW474" s="232" t="str">
        <f t="shared" si="554"/>
        <v>1</v>
      </c>
      <c r="AX474" s="232" t="str">
        <f t="shared" si="554"/>
        <v>1</v>
      </c>
      <c r="AY474" s="233" t="str">
        <f t="shared" si="554"/>
        <v>1</v>
      </c>
      <c r="AZ474" s="232" t="str">
        <f t="shared" si="554"/>
        <v>1</v>
      </c>
      <c r="BA474" s="232" t="str">
        <f t="shared" si="554"/>
        <v>1</v>
      </c>
      <c r="BB474" s="232" t="str">
        <f t="shared" si="554"/>
        <v>1</v>
      </c>
      <c r="BC474" s="233" t="str">
        <f t="shared" si="554"/>
        <v>1</v>
      </c>
      <c r="BD474" s="168" t="str">
        <f t="shared" si="555"/>
        <v>1</v>
      </c>
      <c r="BE474" s="168" t="str">
        <f t="shared" si="555"/>
        <v>1</v>
      </c>
      <c r="BF474" s="168" t="str">
        <f t="shared" si="555"/>
        <v>1</v>
      </c>
      <c r="BG474" s="169" t="str">
        <f t="shared" si="555"/>
        <v>0</v>
      </c>
      <c r="BH474" s="168" t="str">
        <f t="shared" si="555"/>
        <v>0</v>
      </c>
      <c r="BI474" s="168" t="str">
        <f t="shared" si="555"/>
        <v>1</v>
      </c>
      <c r="BJ474" s="168" t="str">
        <f t="shared" si="555"/>
        <v>0</v>
      </c>
      <c r="BK474" s="169" t="str">
        <f t="shared" si="555"/>
        <v>0</v>
      </c>
      <c r="BL474" s="168" t="str">
        <f t="shared" si="556"/>
        <v>0</v>
      </c>
      <c r="BM474" s="168" t="str">
        <f t="shared" si="556"/>
        <v>0</v>
      </c>
      <c r="BN474" s="168" t="str">
        <f t="shared" si="556"/>
        <v>0</v>
      </c>
      <c r="BO474" s="169" t="str">
        <f t="shared" si="556"/>
        <v>0</v>
      </c>
      <c r="BP474" s="168" t="str">
        <f t="shared" si="556"/>
        <v>0</v>
      </c>
      <c r="BQ474" s="168" t="str">
        <f t="shared" si="556"/>
        <v>1</v>
      </c>
      <c r="BR474" s="168" t="str">
        <f t="shared" si="556"/>
        <v>0</v>
      </c>
      <c r="BS474" s="169" t="str">
        <f t="shared" si="556"/>
        <v>1</v>
      </c>
      <c r="BT474" s="302" t="str">
        <f t="shared" si="557"/>
        <v>0</v>
      </c>
      <c r="BU474" s="302" t="str">
        <f t="shared" si="557"/>
        <v>0</v>
      </c>
      <c r="BV474" s="302" t="str">
        <f t="shared" si="557"/>
        <v>1</v>
      </c>
      <c r="BW474" s="303" t="str">
        <f t="shared" si="557"/>
        <v>0</v>
      </c>
      <c r="BX474" s="302" t="str">
        <f t="shared" si="557"/>
        <v>0</v>
      </c>
      <c r="BY474" s="302" t="str">
        <f t="shared" si="557"/>
        <v>1</v>
      </c>
      <c r="BZ474" s="302" t="str">
        <f t="shared" si="557"/>
        <v>0</v>
      </c>
      <c r="CA474" s="303" t="str">
        <f t="shared" si="557"/>
        <v>1</v>
      </c>
      <c r="CB474" s="164" t="str">
        <f t="shared" si="558"/>
        <v>0</v>
      </c>
      <c r="CC474" s="289" t="str">
        <f t="shared" si="558"/>
        <v>1</v>
      </c>
      <c r="CD474" s="340" t="str">
        <f t="shared" si="558"/>
        <v>0</v>
      </c>
      <c r="CE474" s="341" t="str">
        <f t="shared" si="558"/>
        <v>0</v>
      </c>
      <c r="CF474" s="340" t="str">
        <f t="shared" si="558"/>
        <v>0</v>
      </c>
      <c r="CG474" s="340" t="str">
        <f t="shared" si="558"/>
        <v>0</v>
      </c>
      <c r="CH474" s="340" t="str">
        <f t="shared" si="558"/>
        <v>0</v>
      </c>
      <c r="CI474" s="341" t="str">
        <f t="shared" si="558"/>
        <v>0</v>
      </c>
      <c r="CL474" s="32" t="str">
        <f t="shared" si="548"/>
        <v>3611</v>
      </c>
      <c r="CM474" s="285">
        <f t="shared" si="516"/>
        <v>65526</v>
      </c>
      <c r="CN474" s="285">
        <f t="shared" si="517"/>
        <v>0</v>
      </c>
      <c r="CO474" s="142">
        <f t="shared" si="518"/>
        <v>60.8</v>
      </c>
      <c r="CP474" s="142">
        <f t="shared" si="519"/>
        <v>16</v>
      </c>
      <c r="CQ474" s="154">
        <f t="shared" si="549"/>
        <v>0</v>
      </c>
      <c r="CS474" s="170">
        <f t="shared" si="520"/>
        <v>3</v>
      </c>
      <c r="CT474" s="23">
        <f t="shared" si="521"/>
        <v>6</v>
      </c>
      <c r="CU474" s="171">
        <f t="shared" si="522"/>
        <v>1</v>
      </c>
      <c r="CV474" s="23">
        <f t="shared" si="523"/>
        <v>1</v>
      </c>
      <c r="CW474" s="172">
        <f t="shared" si="524"/>
        <v>0</v>
      </c>
      <c r="CX474" s="24">
        <f t="shared" si="525"/>
        <v>0</v>
      </c>
      <c r="CY474" s="267">
        <f t="shared" si="526"/>
        <v>15</v>
      </c>
      <c r="CZ474" s="268">
        <f t="shared" si="527"/>
        <v>6</v>
      </c>
      <c r="DA474" s="267">
        <f t="shared" si="528"/>
        <v>15</v>
      </c>
      <c r="DB474" s="268">
        <f t="shared" si="529"/>
        <v>15</v>
      </c>
      <c r="DC474" s="173">
        <f t="shared" si="530"/>
        <v>14</v>
      </c>
      <c r="DD474" s="26">
        <f t="shared" si="531"/>
        <v>4</v>
      </c>
      <c r="DE474" s="173">
        <f t="shared" si="532"/>
        <v>0</v>
      </c>
      <c r="DF474" s="26">
        <f t="shared" si="533"/>
        <v>5</v>
      </c>
      <c r="DG474" s="326">
        <f t="shared" si="534"/>
        <v>2</v>
      </c>
      <c r="DH474" s="327">
        <f t="shared" si="535"/>
        <v>5</v>
      </c>
      <c r="DI474" s="172">
        <f t="shared" si="536"/>
        <v>4</v>
      </c>
      <c r="DJ474" s="24">
        <f t="shared" si="537"/>
        <v>0</v>
      </c>
      <c r="DK474" s="172"/>
      <c r="DL474" s="19">
        <f t="shared" si="538"/>
        <v>54</v>
      </c>
      <c r="DM474" s="19">
        <f t="shared" si="539"/>
        <v>17</v>
      </c>
      <c r="DN474" s="174">
        <f t="shared" si="540"/>
        <v>0</v>
      </c>
      <c r="DO474" s="278">
        <f t="shared" si="541"/>
        <v>246</v>
      </c>
      <c r="DP474" s="278">
        <f t="shared" si="542"/>
        <v>255</v>
      </c>
      <c r="DQ474" s="20">
        <f t="shared" si="543"/>
        <v>228</v>
      </c>
      <c r="DR474" s="20">
        <f t="shared" si="544"/>
        <v>5</v>
      </c>
      <c r="DS474" s="337">
        <f t="shared" si="545"/>
        <v>37</v>
      </c>
      <c r="DT474" s="174">
        <f t="shared" si="546"/>
        <v>64</v>
      </c>
      <c r="DU474" s="172">
        <f t="shared" si="547"/>
        <v>37</v>
      </c>
    </row>
    <row r="475" spans="1:125">
      <c r="A475" s="408" t="s">
        <v>1195</v>
      </c>
      <c r="B475" s="408" t="s">
        <v>1196</v>
      </c>
      <c r="C475" s="154">
        <f t="shared" si="503"/>
        <v>17</v>
      </c>
      <c r="D475" s="167">
        <f t="shared" si="504"/>
        <v>68</v>
      </c>
      <c r="E475" s="166" t="str">
        <f t="shared" si="505"/>
        <v>36</v>
      </c>
      <c r="F475" s="367" t="str">
        <f t="shared" si="506"/>
        <v>11</v>
      </c>
      <c r="G475" s="367" t="str">
        <f t="shared" si="507"/>
        <v>02</v>
      </c>
      <c r="H475" s="367" t="str">
        <f t="shared" si="508"/>
        <v>F6</v>
      </c>
      <c r="I475" s="367" t="str">
        <f t="shared" si="509"/>
        <v>FF</v>
      </c>
      <c r="J475" s="367" t="str">
        <f t="shared" si="510"/>
        <v>E3</v>
      </c>
      <c r="K475" s="367" t="str">
        <f t="shared" si="511"/>
        <v>05</v>
      </c>
      <c r="L475" s="367" t="str">
        <f t="shared" si="512"/>
        <v>26</v>
      </c>
      <c r="M475" s="367" t="str">
        <f t="shared" si="513"/>
        <v>4</v>
      </c>
      <c r="N475" s="367" t="str">
        <f t="shared" si="514"/>
        <v/>
      </c>
      <c r="O475" s="156" t="str">
        <f t="shared" si="515"/>
        <v/>
      </c>
      <c r="P475" s="157" t="str">
        <f t="shared" si="550"/>
        <v>0</v>
      </c>
      <c r="Q475" s="158" t="str">
        <f t="shared" si="550"/>
        <v>0</v>
      </c>
      <c r="R475" s="158" t="str">
        <f t="shared" si="550"/>
        <v>1</v>
      </c>
      <c r="S475" s="159" t="str">
        <f t="shared" si="550"/>
        <v>1</v>
      </c>
      <c r="T475" s="158" t="str">
        <f t="shared" si="550"/>
        <v>0</v>
      </c>
      <c r="U475" s="158" t="str">
        <f t="shared" si="550"/>
        <v>1</v>
      </c>
      <c r="V475" s="158" t="str">
        <f t="shared" si="550"/>
        <v>1</v>
      </c>
      <c r="W475" s="159" t="str">
        <f t="shared" si="550"/>
        <v>0</v>
      </c>
      <c r="X475" s="158" t="str">
        <f t="shared" si="551"/>
        <v>0</v>
      </c>
      <c r="Y475" s="158" t="str">
        <f t="shared" si="551"/>
        <v>0</v>
      </c>
      <c r="Z475" s="158" t="str">
        <f t="shared" si="551"/>
        <v>0</v>
      </c>
      <c r="AA475" s="159" t="str">
        <f t="shared" si="551"/>
        <v>1</v>
      </c>
      <c r="AB475" s="161" t="str">
        <f t="shared" si="551"/>
        <v>0</v>
      </c>
      <c r="AC475" s="161" t="str">
        <f t="shared" si="551"/>
        <v>0</v>
      </c>
      <c r="AD475" s="158" t="str">
        <f t="shared" si="551"/>
        <v>0</v>
      </c>
      <c r="AE475" s="159" t="str">
        <f t="shared" si="551"/>
        <v>1</v>
      </c>
      <c r="AF475" s="367" t="str">
        <f t="shared" si="552"/>
        <v>0</v>
      </c>
      <c r="AG475" s="162" t="str">
        <f t="shared" si="552"/>
        <v>0</v>
      </c>
      <c r="AH475" s="163" t="str">
        <f t="shared" si="552"/>
        <v>0</v>
      </c>
      <c r="AI475" s="165" t="str">
        <f t="shared" si="552"/>
        <v>0</v>
      </c>
      <c r="AJ475" s="164" t="str">
        <f t="shared" si="552"/>
        <v>0</v>
      </c>
      <c r="AK475" s="164" t="str">
        <f t="shared" si="552"/>
        <v>0</v>
      </c>
      <c r="AL475" s="289" t="str">
        <f t="shared" si="552"/>
        <v>1</v>
      </c>
      <c r="AM475" s="165" t="str">
        <f t="shared" si="552"/>
        <v>0</v>
      </c>
      <c r="AN475" s="230" t="str">
        <f t="shared" si="553"/>
        <v>1</v>
      </c>
      <c r="AO475" s="230" t="str">
        <f t="shared" si="553"/>
        <v>1</v>
      </c>
      <c r="AP475" s="230" t="str">
        <f t="shared" si="553"/>
        <v>1</v>
      </c>
      <c r="AQ475" s="231" t="str">
        <f t="shared" si="553"/>
        <v>1</v>
      </c>
      <c r="AR475" s="230" t="str">
        <f t="shared" si="553"/>
        <v>0</v>
      </c>
      <c r="AS475" s="230" t="str">
        <f t="shared" si="553"/>
        <v>1</v>
      </c>
      <c r="AT475" s="230" t="str">
        <f t="shared" si="553"/>
        <v>1</v>
      </c>
      <c r="AU475" s="231" t="str">
        <f t="shared" si="553"/>
        <v>0</v>
      </c>
      <c r="AV475" s="230" t="str">
        <f t="shared" si="554"/>
        <v>1</v>
      </c>
      <c r="AW475" s="232" t="str">
        <f t="shared" si="554"/>
        <v>1</v>
      </c>
      <c r="AX475" s="232" t="str">
        <f t="shared" si="554"/>
        <v>1</v>
      </c>
      <c r="AY475" s="233" t="str">
        <f t="shared" si="554"/>
        <v>1</v>
      </c>
      <c r="AZ475" s="232" t="str">
        <f t="shared" si="554"/>
        <v>1</v>
      </c>
      <c r="BA475" s="232" t="str">
        <f t="shared" si="554"/>
        <v>1</v>
      </c>
      <c r="BB475" s="232" t="str">
        <f t="shared" si="554"/>
        <v>1</v>
      </c>
      <c r="BC475" s="233" t="str">
        <f t="shared" si="554"/>
        <v>1</v>
      </c>
      <c r="BD475" s="168" t="str">
        <f t="shared" si="555"/>
        <v>1</v>
      </c>
      <c r="BE475" s="168" t="str">
        <f t="shared" si="555"/>
        <v>1</v>
      </c>
      <c r="BF475" s="168" t="str">
        <f t="shared" si="555"/>
        <v>1</v>
      </c>
      <c r="BG475" s="169" t="str">
        <f t="shared" si="555"/>
        <v>0</v>
      </c>
      <c r="BH475" s="168" t="str">
        <f t="shared" si="555"/>
        <v>0</v>
      </c>
      <c r="BI475" s="168" t="str">
        <f t="shared" si="555"/>
        <v>0</v>
      </c>
      <c r="BJ475" s="168" t="str">
        <f t="shared" si="555"/>
        <v>1</v>
      </c>
      <c r="BK475" s="169" t="str">
        <f t="shared" si="555"/>
        <v>1</v>
      </c>
      <c r="BL475" s="168" t="str">
        <f t="shared" si="556"/>
        <v>0</v>
      </c>
      <c r="BM475" s="168" t="str">
        <f t="shared" si="556"/>
        <v>0</v>
      </c>
      <c r="BN475" s="168" t="str">
        <f t="shared" si="556"/>
        <v>0</v>
      </c>
      <c r="BO475" s="169" t="str">
        <f t="shared" si="556"/>
        <v>0</v>
      </c>
      <c r="BP475" s="168" t="str">
        <f t="shared" si="556"/>
        <v>0</v>
      </c>
      <c r="BQ475" s="168" t="str">
        <f t="shared" si="556"/>
        <v>1</v>
      </c>
      <c r="BR475" s="168" t="str">
        <f t="shared" si="556"/>
        <v>0</v>
      </c>
      <c r="BS475" s="169" t="str">
        <f t="shared" si="556"/>
        <v>1</v>
      </c>
      <c r="BT475" s="302" t="str">
        <f t="shared" si="557"/>
        <v>0</v>
      </c>
      <c r="BU475" s="302" t="str">
        <f t="shared" si="557"/>
        <v>0</v>
      </c>
      <c r="BV475" s="302" t="str">
        <f t="shared" si="557"/>
        <v>1</v>
      </c>
      <c r="BW475" s="303" t="str">
        <f t="shared" si="557"/>
        <v>0</v>
      </c>
      <c r="BX475" s="302" t="str">
        <f t="shared" si="557"/>
        <v>0</v>
      </c>
      <c r="BY475" s="302" t="str">
        <f t="shared" si="557"/>
        <v>1</v>
      </c>
      <c r="BZ475" s="302" t="str">
        <f t="shared" si="557"/>
        <v>1</v>
      </c>
      <c r="CA475" s="303" t="str">
        <f t="shared" si="557"/>
        <v>0</v>
      </c>
      <c r="CB475" s="164" t="str">
        <f t="shared" si="558"/>
        <v>0</v>
      </c>
      <c r="CC475" s="289" t="str">
        <f t="shared" si="558"/>
        <v>1</v>
      </c>
      <c r="CD475" s="340" t="str">
        <f t="shared" si="558"/>
        <v>0</v>
      </c>
      <c r="CE475" s="341" t="str">
        <f t="shared" si="558"/>
        <v>0</v>
      </c>
      <c r="CF475" s="340" t="str">
        <f t="shared" si="558"/>
        <v>0</v>
      </c>
      <c r="CG475" s="340" t="str">
        <f t="shared" si="558"/>
        <v>0</v>
      </c>
      <c r="CH475" s="340" t="str">
        <f t="shared" si="558"/>
        <v>0</v>
      </c>
      <c r="CI475" s="341" t="str">
        <f t="shared" si="558"/>
        <v>0</v>
      </c>
      <c r="CL475" s="32" t="str">
        <f t="shared" si="548"/>
        <v>3611</v>
      </c>
      <c r="CM475" s="285">
        <f t="shared" si="516"/>
        <v>65526</v>
      </c>
      <c r="CN475" s="285">
        <f t="shared" si="517"/>
        <v>0</v>
      </c>
      <c r="CO475" s="142">
        <f t="shared" si="518"/>
        <v>60.7</v>
      </c>
      <c r="CP475" s="142">
        <f t="shared" si="519"/>
        <v>15.944444444444445</v>
      </c>
      <c r="CQ475" s="154">
        <f t="shared" si="549"/>
        <v>1</v>
      </c>
      <c r="CS475" s="170">
        <f t="shared" si="520"/>
        <v>3</v>
      </c>
      <c r="CT475" s="23">
        <f t="shared" si="521"/>
        <v>6</v>
      </c>
      <c r="CU475" s="171">
        <f t="shared" si="522"/>
        <v>1</v>
      </c>
      <c r="CV475" s="23">
        <f t="shared" si="523"/>
        <v>1</v>
      </c>
      <c r="CW475" s="172">
        <f t="shared" si="524"/>
        <v>0</v>
      </c>
      <c r="CX475" s="24">
        <f t="shared" si="525"/>
        <v>2</v>
      </c>
      <c r="CY475" s="267">
        <f t="shared" si="526"/>
        <v>15</v>
      </c>
      <c r="CZ475" s="268">
        <f t="shared" si="527"/>
        <v>6</v>
      </c>
      <c r="DA475" s="267">
        <f t="shared" si="528"/>
        <v>15</v>
      </c>
      <c r="DB475" s="268">
        <f t="shared" si="529"/>
        <v>15</v>
      </c>
      <c r="DC475" s="173">
        <f t="shared" si="530"/>
        <v>14</v>
      </c>
      <c r="DD475" s="26">
        <f t="shared" si="531"/>
        <v>3</v>
      </c>
      <c r="DE475" s="173">
        <f t="shared" si="532"/>
        <v>0</v>
      </c>
      <c r="DF475" s="26">
        <f t="shared" si="533"/>
        <v>5</v>
      </c>
      <c r="DG475" s="326">
        <f t="shared" si="534"/>
        <v>2</v>
      </c>
      <c r="DH475" s="327">
        <f t="shared" si="535"/>
        <v>6</v>
      </c>
      <c r="DI475" s="172">
        <f t="shared" si="536"/>
        <v>4</v>
      </c>
      <c r="DJ475" s="24">
        <f t="shared" si="537"/>
        <v>0</v>
      </c>
      <c r="DK475" s="172"/>
      <c r="DL475" s="19">
        <f t="shared" si="538"/>
        <v>54</v>
      </c>
      <c r="DM475" s="19">
        <f t="shared" si="539"/>
        <v>17</v>
      </c>
      <c r="DN475" s="174">
        <f t="shared" si="540"/>
        <v>2</v>
      </c>
      <c r="DO475" s="278">
        <f t="shared" si="541"/>
        <v>246</v>
      </c>
      <c r="DP475" s="278">
        <f t="shared" si="542"/>
        <v>255</v>
      </c>
      <c r="DQ475" s="20">
        <f t="shared" si="543"/>
        <v>227</v>
      </c>
      <c r="DR475" s="20">
        <f t="shared" si="544"/>
        <v>5</v>
      </c>
      <c r="DS475" s="337">
        <f t="shared" si="545"/>
        <v>38</v>
      </c>
      <c r="DT475" s="174">
        <f t="shared" si="546"/>
        <v>64</v>
      </c>
      <c r="DU475" s="172">
        <f t="shared" si="547"/>
        <v>38</v>
      </c>
    </row>
    <row r="476" spans="1:125">
      <c r="A476" s="408" t="s">
        <v>1197</v>
      </c>
      <c r="B476" s="408" t="s">
        <v>1198</v>
      </c>
      <c r="C476" s="154">
        <f t="shared" si="503"/>
        <v>17</v>
      </c>
      <c r="D476" s="167">
        <f t="shared" si="504"/>
        <v>68</v>
      </c>
      <c r="E476" s="166" t="str">
        <f t="shared" si="505"/>
        <v>36</v>
      </c>
      <c r="F476" s="367" t="str">
        <f t="shared" si="506"/>
        <v>11</v>
      </c>
      <c r="G476" s="367" t="str">
        <f t="shared" si="507"/>
        <v>04</v>
      </c>
      <c r="H476" s="367" t="str">
        <f t="shared" si="508"/>
        <v>F6</v>
      </c>
      <c r="I476" s="367" t="str">
        <f t="shared" si="509"/>
        <v>FF</v>
      </c>
      <c r="J476" s="367" t="str">
        <f t="shared" si="510"/>
        <v>E0</v>
      </c>
      <c r="K476" s="367" t="str">
        <f t="shared" si="511"/>
        <v>05</v>
      </c>
      <c r="L476" s="367" t="str">
        <f t="shared" si="512"/>
        <v>25</v>
      </c>
      <c r="M476" s="367" t="str">
        <f t="shared" si="513"/>
        <v>4</v>
      </c>
      <c r="N476" s="367" t="str">
        <f t="shared" si="514"/>
        <v/>
      </c>
      <c r="O476" s="156" t="str">
        <f t="shared" si="515"/>
        <v/>
      </c>
      <c r="P476" s="157" t="str">
        <f t="shared" si="550"/>
        <v>0</v>
      </c>
      <c r="Q476" s="158" t="str">
        <f t="shared" si="550"/>
        <v>0</v>
      </c>
      <c r="R476" s="158" t="str">
        <f t="shared" si="550"/>
        <v>1</v>
      </c>
      <c r="S476" s="159" t="str">
        <f t="shared" si="550"/>
        <v>1</v>
      </c>
      <c r="T476" s="158" t="str">
        <f t="shared" si="550"/>
        <v>0</v>
      </c>
      <c r="U476" s="158" t="str">
        <f t="shared" si="550"/>
        <v>1</v>
      </c>
      <c r="V476" s="158" t="str">
        <f t="shared" si="550"/>
        <v>1</v>
      </c>
      <c r="W476" s="159" t="str">
        <f t="shared" si="550"/>
        <v>0</v>
      </c>
      <c r="X476" s="158" t="str">
        <f t="shared" si="551"/>
        <v>0</v>
      </c>
      <c r="Y476" s="158" t="str">
        <f t="shared" si="551"/>
        <v>0</v>
      </c>
      <c r="Z476" s="158" t="str">
        <f t="shared" si="551"/>
        <v>0</v>
      </c>
      <c r="AA476" s="159" t="str">
        <f t="shared" si="551"/>
        <v>1</v>
      </c>
      <c r="AB476" s="161" t="str">
        <f t="shared" si="551"/>
        <v>0</v>
      </c>
      <c r="AC476" s="161" t="str">
        <f t="shared" si="551"/>
        <v>0</v>
      </c>
      <c r="AD476" s="158" t="str">
        <f t="shared" si="551"/>
        <v>0</v>
      </c>
      <c r="AE476" s="159" t="str">
        <f t="shared" si="551"/>
        <v>1</v>
      </c>
      <c r="AF476" s="367" t="str">
        <f t="shared" si="552"/>
        <v>0</v>
      </c>
      <c r="AG476" s="162" t="str">
        <f t="shared" si="552"/>
        <v>0</v>
      </c>
      <c r="AH476" s="163" t="str">
        <f t="shared" si="552"/>
        <v>0</v>
      </c>
      <c r="AI476" s="165" t="str">
        <f t="shared" si="552"/>
        <v>0</v>
      </c>
      <c r="AJ476" s="164" t="str">
        <f t="shared" si="552"/>
        <v>0</v>
      </c>
      <c r="AK476" s="164" t="str">
        <f t="shared" si="552"/>
        <v>1</v>
      </c>
      <c r="AL476" s="289" t="str">
        <f t="shared" si="552"/>
        <v>0</v>
      </c>
      <c r="AM476" s="165" t="str">
        <f t="shared" si="552"/>
        <v>0</v>
      </c>
      <c r="AN476" s="230" t="str">
        <f t="shared" si="553"/>
        <v>1</v>
      </c>
      <c r="AO476" s="230" t="str">
        <f t="shared" si="553"/>
        <v>1</v>
      </c>
      <c r="AP476" s="230" t="str">
        <f t="shared" si="553"/>
        <v>1</v>
      </c>
      <c r="AQ476" s="231" t="str">
        <f t="shared" si="553"/>
        <v>1</v>
      </c>
      <c r="AR476" s="230" t="str">
        <f t="shared" si="553"/>
        <v>0</v>
      </c>
      <c r="AS476" s="230" t="str">
        <f t="shared" si="553"/>
        <v>1</v>
      </c>
      <c r="AT476" s="230" t="str">
        <f t="shared" si="553"/>
        <v>1</v>
      </c>
      <c r="AU476" s="231" t="str">
        <f t="shared" si="553"/>
        <v>0</v>
      </c>
      <c r="AV476" s="230" t="str">
        <f t="shared" si="554"/>
        <v>1</v>
      </c>
      <c r="AW476" s="232" t="str">
        <f t="shared" si="554"/>
        <v>1</v>
      </c>
      <c r="AX476" s="232" t="str">
        <f t="shared" si="554"/>
        <v>1</v>
      </c>
      <c r="AY476" s="233" t="str">
        <f t="shared" si="554"/>
        <v>1</v>
      </c>
      <c r="AZ476" s="232" t="str">
        <f t="shared" si="554"/>
        <v>1</v>
      </c>
      <c r="BA476" s="232" t="str">
        <f t="shared" si="554"/>
        <v>1</v>
      </c>
      <c r="BB476" s="232" t="str">
        <f t="shared" si="554"/>
        <v>1</v>
      </c>
      <c r="BC476" s="233" t="str">
        <f t="shared" si="554"/>
        <v>1</v>
      </c>
      <c r="BD476" s="168" t="str">
        <f t="shared" si="555"/>
        <v>1</v>
      </c>
      <c r="BE476" s="168" t="str">
        <f t="shared" si="555"/>
        <v>1</v>
      </c>
      <c r="BF476" s="168" t="str">
        <f t="shared" si="555"/>
        <v>1</v>
      </c>
      <c r="BG476" s="169" t="str">
        <f t="shared" si="555"/>
        <v>0</v>
      </c>
      <c r="BH476" s="168" t="str">
        <f t="shared" si="555"/>
        <v>0</v>
      </c>
      <c r="BI476" s="168" t="str">
        <f t="shared" si="555"/>
        <v>0</v>
      </c>
      <c r="BJ476" s="168" t="str">
        <f t="shared" si="555"/>
        <v>0</v>
      </c>
      <c r="BK476" s="169" t="str">
        <f t="shared" si="555"/>
        <v>0</v>
      </c>
      <c r="BL476" s="168" t="str">
        <f t="shared" si="556"/>
        <v>0</v>
      </c>
      <c r="BM476" s="168" t="str">
        <f t="shared" si="556"/>
        <v>0</v>
      </c>
      <c r="BN476" s="168" t="str">
        <f t="shared" si="556"/>
        <v>0</v>
      </c>
      <c r="BO476" s="169" t="str">
        <f t="shared" si="556"/>
        <v>0</v>
      </c>
      <c r="BP476" s="168" t="str">
        <f t="shared" si="556"/>
        <v>0</v>
      </c>
      <c r="BQ476" s="168" t="str">
        <f t="shared" si="556"/>
        <v>1</v>
      </c>
      <c r="BR476" s="168" t="str">
        <f t="shared" si="556"/>
        <v>0</v>
      </c>
      <c r="BS476" s="169" t="str">
        <f t="shared" si="556"/>
        <v>1</v>
      </c>
      <c r="BT476" s="302" t="str">
        <f t="shared" si="557"/>
        <v>0</v>
      </c>
      <c r="BU476" s="302" t="str">
        <f t="shared" si="557"/>
        <v>0</v>
      </c>
      <c r="BV476" s="302" t="str">
        <f t="shared" si="557"/>
        <v>1</v>
      </c>
      <c r="BW476" s="303" t="str">
        <f t="shared" si="557"/>
        <v>0</v>
      </c>
      <c r="BX476" s="302" t="str">
        <f t="shared" si="557"/>
        <v>0</v>
      </c>
      <c r="BY476" s="302" t="str">
        <f t="shared" si="557"/>
        <v>1</v>
      </c>
      <c r="BZ476" s="302" t="str">
        <f t="shared" si="557"/>
        <v>0</v>
      </c>
      <c r="CA476" s="303" t="str">
        <f t="shared" si="557"/>
        <v>1</v>
      </c>
      <c r="CB476" s="164" t="str">
        <f t="shared" si="558"/>
        <v>0</v>
      </c>
      <c r="CC476" s="289" t="str">
        <f t="shared" si="558"/>
        <v>1</v>
      </c>
      <c r="CD476" s="340" t="str">
        <f t="shared" si="558"/>
        <v>0</v>
      </c>
      <c r="CE476" s="341" t="str">
        <f t="shared" si="558"/>
        <v>0</v>
      </c>
      <c r="CF476" s="340" t="str">
        <f t="shared" si="558"/>
        <v>0</v>
      </c>
      <c r="CG476" s="340" t="str">
        <f t="shared" si="558"/>
        <v>0</v>
      </c>
      <c r="CH476" s="340" t="str">
        <f t="shared" si="558"/>
        <v>0</v>
      </c>
      <c r="CI476" s="341" t="str">
        <f t="shared" si="558"/>
        <v>0</v>
      </c>
      <c r="CL476" s="32" t="str">
        <f t="shared" si="548"/>
        <v>3611</v>
      </c>
      <c r="CM476" s="285">
        <f t="shared" si="516"/>
        <v>65526</v>
      </c>
      <c r="CN476" s="285">
        <f t="shared" si="517"/>
        <v>0</v>
      </c>
      <c r="CO476" s="142">
        <f t="shared" si="518"/>
        <v>60.4</v>
      </c>
      <c r="CP476" s="142">
        <f t="shared" si="519"/>
        <v>15.777777777777779</v>
      </c>
      <c r="CQ476" s="154">
        <f t="shared" si="549"/>
        <v>2</v>
      </c>
      <c r="CS476" s="170">
        <f t="shared" si="520"/>
        <v>3</v>
      </c>
      <c r="CT476" s="23">
        <f t="shared" si="521"/>
        <v>6</v>
      </c>
      <c r="CU476" s="171">
        <f t="shared" si="522"/>
        <v>1</v>
      </c>
      <c r="CV476" s="23">
        <f t="shared" si="523"/>
        <v>1</v>
      </c>
      <c r="CW476" s="172">
        <f t="shared" si="524"/>
        <v>0</v>
      </c>
      <c r="CX476" s="24">
        <f t="shared" si="525"/>
        <v>4</v>
      </c>
      <c r="CY476" s="267">
        <f t="shared" si="526"/>
        <v>15</v>
      </c>
      <c r="CZ476" s="268">
        <f t="shared" si="527"/>
        <v>6</v>
      </c>
      <c r="DA476" s="267">
        <f t="shared" si="528"/>
        <v>15</v>
      </c>
      <c r="DB476" s="268">
        <f t="shared" si="529"/>
        <v>15</v>
      </c>
      <c r="DC476" s="173">
        <f t="shared" si="530"/>
        <v>14</v>
      </c>
      <c r="DD476" s="26">
        <f t="shared" si="531"/>
        <v>0</v>
      </c>
      <c r="DE476" s="173">
        <f t="shared" si="532"/>
        <v>0</v>
      </c>
      <c r="DF476" s="26">
        <f t="shared" si="533"/>
        <v>5</v>
      </c>
      <c r="DG476" s="326">
        <f t="shared" si="534"/>
        <v>2</v>
      </c>
      <c r="DH476" s="327">
        <f t="shared" si="535"/>
        <v>5</v>
      </c>
      <c r="DI476" s="172">
        <f t="shared" si="536"/>
        <v>4</v>
      </c>
      <c r="DJ476" s="24">
        <f t="shared" si="537"/>
        <v>0</v>
      </c>
      <c r="DK476" s="172"/>
      <c r="DL476" s="19">
        <f t="shared" si="538"/>
        <v>54</v>
      </c>
      <c r="DM476" s="19">
        <f t="shared" si="539"/>
        <v>17</v>
      </c>
      <c r="DN476" s="174">
        <f t="shared" si="540"/>
        <v>4</v>
      </c>
      <c r="DO476" s="278">
        <f t="shared" si="541"/>
        <v>246</v>
      </c>
      <c r="DP476" s="278">
        <f t="shared" si="542"/>
        <v>255</v>
      </c>
      <c r="DQ476" s="20">
        <f t="shared" si="543"/>
        <v>224</v>
      </c>
      <c r="DR476" s="20">
        <f t="shared" si="544"/>
        <v>5</v>
      </c>
      <c r="DS476" s="337">
        <f t="shared" si="545"/>
        <v>37</v>
      </c>
      <c r="DT476" s="174">
        <f t="shared" si="546"/>
        <v>64</v>
      </c>
      <c r="DU476" s="172">
        <f t="shared" si="547"/>
        <v>37</v>
      </c>
    </row>
    <row r="477" spans="1:125">
      <c r="A477" s="408" t="s">
        <v>1199</v>
      </c>
      <c r="B477" s="408" t="s">
        <v>1200</v>
      </c>
      <c r="C477" s="154">
        <f t="shared" si="503"/>
        <v>17</v>
      </c>
      <c r="D477" s="167">
        <f t="shared" si="504"/>
        <v>68</v>
      </c>
      <c r="E477" s="166" t="str">
        <f t="shared" si="505"/>
        <v>36</v>
      </c>
      <c r="F477" s="367" t="str">
        <f t="shared" si="506"/>
        <v>11</v>
      </c>
      <c r="G477" s="367" t="str">
        <f t="shared" si="507"/>
        <v>06</v>
      </c>
      <c r="H477" s="367" t="str">
        <f t="shared" si="508"/>
        <v>F6</v>
      </c>
      <c r="I477" s="367" t="str">
        <f t="shared" si="509"/>
        <v>FF</v>
      </c>
      <c r="J477" s="367" t="str">
        <f t="shared" si="510"/>
        <v>DF</v>
      </c>
      <c r="K477" s="367" t="str">
        <f t="shared" si="511"/>
        <v>05</v>
      </c>
      <c r="L477" s="367" t="str">
        <f t="shared" si="512"/>
        <v>26</v>
      </c>
      <c r="M477" s="367" t="str">
        <f t="shared" si="513"/>
        <v>4</v>
      </c>
      <c r="N477" s="367" t="str">
        <f t="shared" si="514"/>
        <v/>
      </c>
      <c r="O477" s="156" t="str">
        <f t="shared" si="515"/>
        <v/>
      </c>
      <c r="P477" s="157" t="str">
        <f t="shared" si="550"/>
        <v>0</v>
      </c>
      <c r="Q477" s="158" t="str">
        <f t="shared" si="550"/>
        <v>0</v>
      </c>
      <c r="R477" s="158" t="str">
        <f t="shared" si="550"/>
        <v>1</v>
      </c>
      <c r="S477" s="159" t="str">
        <f t="shared" si="550"/>
        <v>1</v>
      </c>
      <c r="T477" s="158" t="str">
        <f t="shared" si="550"/>
        <v>0</v>
      </c>
      <c r="U477" s="158" t="str">
        <f t="shared" si="550"/>
        <v>1</v>
      </c>
      <c r="V477" s="158" t="str">
        <f t="shared" si="550"/>
        <v>1</v>
      </c>
      <c r="W477" s="159" t="str">
        <f t="shared" si="550"/>
        <v>0</v>
      </c>
      <c r="X477" s="158" t="str">
        <f t="shared" si="551"/>
        <v>0</v>
      </c>
      <c r="Y477" s="158" t="str">
        <f t="shared" si="551"/>
        <v>0</v>
      </c>
      <c r="Z477" s="158" t="str">
        <f t="shared" si="551"/>
        <v>0</v>
      </c>
      <c r="AA477" s="159" t="str">
        <f t="shared" si="551"/>
        <v>1</v>
      </c>
      <c r="AB477" s="161" t="str">
        <f t="shared" si="551"/>
        <v>0</v>
      </c>
      <c r="AC477" s="161" t="str">
        <f t="shared" si="551"/>
        <v>0</v>
      </c>
      <c r="AD477" s="158" t="str">
        <f t="shared" si="551"/>
        <v>0</v>
      </c>
      <c r="AE477" s="159" t="str">
        <f t="shared" si="551"/>
        <v>1</v>
      </c>
      <c r="AF477" s="367" t="str">
        <f t="shared" si="552"/>
        <v>0</v>
      </c>
      <c r="AG477" s="162" t="str">
        <f t="shared" si="552"/>
        <v>0</v>
      </c>
      <c r="AH477" s="163" t="str">
        <f t="shared" si="552"/>
        <v>0</v>
      </c>
      <c r="AI477" s="165" t="str">
        <f t="shared" si="552"/>
        <v>0</v>
      </c>
      <c r="AJ477" s="164" t="str">
        <f t="shared" si="552"/>
        <v>0</v>
      </c>
      <c r="AK477" s="164" t="str">
        <f t="shared" si="552"/>
        <v>1</v>
      </c>
      <c r="AL477" s="289" t="str">
        <f t="shared" si="552"/>
        <v>1</v>
      </c>
      <c r="AM477" s="165" t="str">
        <f t="shared" si="552"/>
        <v>0</v>
      </c>
      <c r="AN477" s="230" t="str">
        <f t="shared" si="553"/>
        <v>1</v>
      </c>
      <c r="AO477" s="230" t="str">
        <f t="shared" si="553"/>
        <v>1</v>
      </c>
      <c r="AP477" s="230" t="str">
        <f t="shared" si="553"/>
        <v>1</v>
      </c>
      <c r="AQ477" s="231" t="str">
        <f t="shared" si="553"/>
        <v>1</v>
      </c>
      <c r="AR477" s="230" t="str">
        <f t="shared" si="553"/>
        <v>0</v>
      </c>
      <c r="AS477" s="230" t="str">
        <f t="shared" si="553"/>
        <v>1</v>
      </c>
      <c r="AT477" s="230" t="str">
        <f t="shared" si="553"/>
        <v>1</v>
      </c>
      <c r="AU477" s="231" t="str">
        <f t="shared" si="553"/>
        <v>0</v>
      </c>
      <c r="AV477" s="230" t="str">
        <f t="shared" si="554"/>
        <v>1</v>
      </c>
      <c r="AW477" s="232" t="str">
        <f t="shared" si="554"/>
        <v>1</v>
      </c>
      <c r="AX477" s="232" t="str">
        <f t="shared" si="554"/>
        <v>1</v>
      </c>
      <c r="AY477" s="233" t="str">
        <f t="shared" si="554"/>
        <v>1</v>
      </c>
      <c r="AZ477" s="232" t="str">
        <f t="shared" si="554"/>
        <v>1</v>
      </c>
      <c r="BA477" s="232" t="str">
        <f t="shared" si="554"/>
        <v>1</v>
      </c>
      <c r="BB477" s="232" t="str">
        <f t="shared" si="554"/>
        <v>1</v>
      </c>
      <c r="BC477" s="233" t="str">
        <f t="shared" si="554"/>
        <v>1</v>
      </c>
      <c r="BD477" s="168" t="str">
        <f t="shared" si="555"/>
        <v>1</v>
      </c>
      <c r="BE477" s="168" t="str">
        <f t="shared" si="555"/>
        <v>1</v>
      </c>
      <c r="BF477" s="168" t="str">
        <f t="shared" si="555"/>
        <v>0</v>
      </c>
      <c r="BG477" s="169" t="str">
        <f t="shared" si="555"/>
        <v>1</v>
      </c>
      <c r="BH477" s="168" t="str">
        <f t="shared" si="555"/>
        <v>1</v>
      </c>
      <c r="BI477" s="168" t="str">
        <f t="shared" si="555"/>
        <v>1</v>
      </c>
      <c r="BJ477" s="168" t="str">
        <f t="shared" si="555"/>
        <v>1</v>
      </c>
      <c r="BK477" s="169" t="str">
        <f t="shared" si="555"/>
        <v>1</v>
      </c>
      <c r="BL477" s="168" t="str">
        <f t="shared" si="556"/>
        <v>0</v>
      </c>
      <c r="BM477" s="168" t="str">
        <f t="shared" si="556"/>
        <v>0</v>
      </c>
      <c r="BN477" s="168" t="str">
        <f t="shared" si="556"/>
        <v>0</v>
      </c>
      <c r="BO477" s="169" t="str">
        <f t="shared" si="556"/>
        <v>0</v>
      </c>
      <c r="BP477" s="168" t="str">
        <f t="shared" si="556"/>
        <v>0</v>
      </c>
      <c r="BQ477" s="168" t="str">
        <f t="shared" si="556"/>
        <v>1</v>
      </c>
      <c r="BR477" s="168" t="str">
        <f t="shared" si="556"/>
        <v>0</v>
      </c>
      <c r="BS477" s="169" t="str">
        <f t="shared" si="556"/>
        <v>1</v>
      </c>
      <c r="BT477" s="302" t="str">
        <f t="shared" si="557"/>
        <v>0</v>
      </c>
      <c r="BU477" s="302" t="str">
        <f t="shared" si="557"/>
        <v>0</v>
      </c>
      <c r="BV477" s="302" t="str">
        <f t="shared" si="557"/>
        <v>1</v>
      </c>
      <c r="BW477" s="303" t="str">
        <f t="shared" si="557"/>
        <v>0</v>
      </c>
      <c r="BX477" s="302" t="str">
        <f t="shared" si="557"/>
        <v>0</v>
      </c>
      <c r="BY477" s="302" t="str">
        <f t="shared" si="557"/>
        <v>1</v>
      </c>
      <c r="BZ477" s="302" t="str">
        <f t="shared" si="557"/>
        <v>1</v>
      </c>
      <c r="CA477" s="303" t="str">
        <f t="shared" si="557"/>
        <v>0</v>
      </c>
      <c r="CB477" s="164" t="str">
        <f t="shared" si="558"/>
        <v>0</v>
      </c>
      <c r="CC477" s="289" t="str">
        <f t="shared" si="558"/>
        <v>1</v>
      </c>
      <c r="CD477" s="340" t="str">
        <f t="shared" si="558"/>
        <v>0</v>
      </c>
      <c r="CE477" s="341" t="str">
        <f t="shared" si="558"/>
        <v>0</v>
      </c>
      <c r="CF477" s="340" t="str">
        <f t="shared" si="558"/>
        <v>0</v>
      </c>
      <c r="CG477" s="340" t="str">
        <f t="shared" si="558"/>
        <v>0</v>
      </c>
      <c r="CH477" s="340" t="str">
        <f t="shared" si="558"/>
        <v>0</v>
      </c>
      <c r="CI477" s="341" t="str">
        <f t="shared" si="558"/>
        <v>0</v>
      </c>
      <c r="CL477" s="32" t="str">
        <f t="shared" si="548"/>
        <v>3611</v>
      </c>
      <c r="CM477" s="285">
        <f t="shared" si="516"/>
        <v>65526</v>
      </c>
      <c r="CN477" s="285">
        <f t="shared" si="517"/>
        <v>0</v>
      </c>
      <c r="CO477" s="142">
        <f t="shared" si="518"/>
        <v>60.3</v>
      </c>
      <c r="CP477" s="142">
        <f t="shared" si="519"/>
        <v>15.722222222222221</v>
      </c>
      <c r="CQ477" s="154">
        <f t="shared" si="549"/>
        <v>3</v>
      </c>
      <c r="CS477" s="170">
        <f t="shared" si="520"/>
        <v>3</v>
      </c>
      <c r="CT477" s="23">
        <f t="shared" si="521"/>
        <v>6</v>
      </c>
      <c r="CU477" s="171">
        <f t="shared" si="522"/>
        <v>1</v>
      </c>
      <c r="CV477" s="23">
        <f t="shared" si="523"/>
        <v>1</v>
      </c>
      <c r="CW477" s="172">
        <f t="shared" si="524"/>
        <v>0</v>
      </c>
      <c r="CX477" s="24">
        <f t="shared" si="525"/>
        <v>6</v>
      </c>
      <c r="CY477" s="267">
        <f t="shared" si="526"/>
        <v>15</v>
      </c>
      <c r="CZ477" s="268">
        <f t="shared" si="527"/>
        <v>6</v>
      </c>
      <c r="DA477" s="267">
        <f t="shared" si="528"/>
        <v>15</v>
      </c>
      <c r="DB477" s="268">
        <f t="shared" si="529"/>
        <v>15</v>
      </c>
      <c r="DC477" s="173">
        <f t="shared" si="530"/>
        <v>13</v>
      </c>
      <c r="DD477" s="26">
        <f t="shared" si="531"/>
        <v>15</v>
      </c>
      <c r="DE477" s="173">
        <f t="shared" si="532"/>
        <v>0</v>
      </c>
      <c r="DF477" s="26">
        <f t="shared" si="533"/>
        <v>5</v>
      </c>
      <c r="DG477" s="326">
        <f t="shared" si="534"/>
        <v>2</v>
      </c>
      <c r="DH477" s="327">
        <f t="shared" si="535"/>
        <v>6</v>
      </c>
      <c r="DI477" s="172">
        <f t="shared" si="536"/>
        <v>4</v>
      </c>
      <c r="DJ477" s="24">
        <f t="shared" si="537"/>
        <v>0</v>
      </c>
      <c r="DK477" s="172"/>
      <c r="DL477" s="19">
        <f t="shared" si="538"/>
        <v>54</v>
      </c>
      <c r="DM477" s="19">
        <f t="shared" si="539"/>
        <v>17</v>
      </c>
      <c r="DN477" s="174">
        <f t="shared" si="540"/>
        <v>6</v>
      </c>
      <c r="DO477" s="278">
        <f t="shared" si="541"/>
        <v>246</v>
      </c>
      <c r="DP477" s="278">
        <f t="shared" si="542"/>
        <v>255</v>
      </c>
      <c r="DQ477" s="20">
        <f t="shared" si="543"/>
        <v>223</v>
      </c>
      <c r="DR477" s="20">
        <f t="shared" si="544"/>
        <v>5</v>
      </c>
      <c r="DS477" s="337">
        <f t="shared" si="545"/>
        <v>38</v>
      </c>
      <c r="DT477" s="174">
        <f t="shared" si="546"/>
        <v>64</v>
      </c>
      <c r="DU477" s="172">
        <f t="shared" si="547"/>
        <v>38</v>
      </c>
    </row>
    <row r="478" spans="1:125">
      <c r="A478" s="408" t="s">
        <v>1201</v>
      </c>
      <c r="B478" s="408" t="s">
        <v>1202</v>
      </c>
      <c r="C478" s="154">
        <f t="shared" si="503"/>
        <v>17</v>
      </c>
      <c r="D478" s="167">
        <f t="shared" si="504"/>
        <v>68</v>
      </c>
      <c r="E478" s="166" t="str">
        <f t="shared" si="505"/>
        <v>36</v>
      </c>
      <c r="F478" s="367" t="str">
        <f t="shared" si="506"/>
        <v>11</v>
      </c>
      <c r="G478" s="367" t="str">
        <f t="shared" si="507"/>
        <v>08</v>
      </c>
      <c r="H478" s="367" t="str">
        <f t="shared" si="508"/>
        <v>F6</v>
      </c>
      <c r="I478" s="367" t="str">
        <f t="shared" si="509"/>
        <v>FF</v>
      </c>
      <c r="J478" s="367" t="str">
        <f t="shared" si="510"/>
        <v>DC</v>
      </c>
      <c r="K478" s="367" t="str">
        <f t="shared" si="511"/>
        <v>05</v>
      </c>
      <c r="L478" s="367" t="str">
        <f t="shared" si="512"/>
        <v>25</v>
      </c>
      <c r="M478" s="367" t="str">
        <f t="shared" si="513"/>
        <v>4</v>
      </c>
      <c r="N478" s="367" t="str">
        <f t="shared" si="514"/>
        <v/>
      </c>
      <c r="O478" s="156" t="str">
        <f t="shared" si="515"/>
        <v/>
      </c>
      <c r="P478" s="157" t="str">
        <f t="shared" si="550"/>
        <v>0</v>
      </c>
      <c r="Q478" s="158" t="str">
        <f t="shared" si="550"/>
        <v>0</v>
      </c>
      <c r="R478" s="158" t="str">
        <f t="shared" si="550"/>
        <v>1</v>
      </c>
      <c r="S478" s="159" t="str">
        <f t="shared" si="550"/>
        <v>1</v>
      </c>
      <c r="T478" s="158" t="str">
        <f t="shared" si="550"/>
        <v>0</v>
      </c>
      <c r="U478" s="158" t="str">
        <f t="shared" si="550"/>
        <v>1</v>
      </c>
      <c r="V478" s="158" t="str">
        <f t="shared" si="550"/>
        <v>1</v>
      </c>
      <c r="W478" s="159" t="str">
        <f t="shared" si="550"/>
        <v>0</v>
      </c>
      <c r="X478" s="158" t="str">
        <f t="shared" si="551"/>
        <v>0</v>
      </c>
      <c r="Y478" s="158" t="str">
        <f t="shared" si="551"/>
        <v>0</v>
      </c>
      <c r="Z478" s="158" t="str">
        <f t="shared" si="551"/>
        <v>0</v>
      </c>
      <c r="AA478" s="159" t="str">
        <f t="shared" si="551"/>
        <v>1</v>
      </c>
      <c r="AB478" s="161" t="str">
        <f t="shared" si="551"/>
        <v>0</v>
      </c>
      <c r="AC478" s="161" t="str">
        <f t="shared" si="551"/>
        <v>0</v>
      </c>
      <c r="AD478" s="158" t="str">
        <f t="shared" si="551"/>
        <v>0</v>
      </c>
      <c r="AE478" s="159" t="str">
        <f t="shared" si="551"/>
        <v>1</v>
      </c>
      <c r="AF478" s="367" t="str">
        <f t="shared" si="552"/>
        <v>0</v>
      </c>
      <c r="AG478" s="162" t="str">
        <f t="shared" si="552"/>
        <v>0</v>
      </c>
      <c r="AH478" s="163" t="str">
        <f t="shared" si="552"/>
        <v>0</v>
      </c>
      <c r="AI478" s="165" t="str">
        <f t="shared" si="552"/>
        <v>0</v>
      </c>
      <c r="AJ478" s="164" t="str">
        <f t="shared" si="552"/>
        <v>1</v>
      </c>
      <c r="AK478" s="164" t="str">
        <f t="shared" si="552"/>
        <v>0</v>
      </c>
      <c r="AL478" s="289" t="str">
        <f t="shared" si="552"/>
        <v>0</v>
      </c>
      <c r="AM478" s="165" t="str">
        <f t="shared" si="552"/>
        <v>0</v>
      </c>
      <c r="AN478" s="230" t="str">
        <f t="shared" si="553"/>
        <v>1</v>
      </c>
      <c r="AO478" s="230" t="str">
        <f t="shared" si="553"/>
        <v>1</v>
      </c>
      <c r="AP478" s="230" t="str">
        <f t="shared" si="553"/>
        <v>1</v>
      </c>
      <c r="AQ478" s="231" t="str">
        <f t="shared" si="553"/>
        <v>1</v>
      </c>
      <c r="AR478" s="230" t="str">
        <f t="shared" si="553"/>
        <v>0</v>
      </c>
      <c r="AS478" s="230" t="str">
        <f t="shared" si="553"/>
        <v>1</v>
      </c>
      <c r="AT478" s="230" t="str">
        <f t="shared" si="553"/>
        <v>1</v>
      </c>
      <c r="AU478" s="231" t="str">
        <f t="shared" si="553"/>
        <v>0</v>
      </c>
      <c r="AV478" s="230" t="str">
        <f t="shared" si="554"/>
        <v>1</v>
      </c>
      <c r="AW478" s="232" t="str">
        <f t="shared" si="554"/>
        <v>1</v>
      </c>
      <c r="AX478" s="232" t="str">
        <f t="shared" si="554"/>
        <v>1</v>
      </c>
      <c r="AY478" s="233" t="str">
        <f t="shared" si="554"/>
        <v>1</v>
      </c>
      <c r="AZ478" s="232" t="str">
        <f t="shared" si="554"/>
        <v>1</v>
      </c>
      <c r="BA478" s="232" t="str">
        <f t="shared" si="554"/>
        <v>1</v>
      </c>
      <c r="BB478" s="232" t="str">
        <f t="shared" si="554"/>
        <v>1</v>
      </c>
      <c r="BC478" s="233" t="str">
        <f t="shared" si="554"/>
        <v>1</v>
      </c>
      <c r="BD478" s="168" t="str">
        <f t="shared" si="555"/>
        <v>1</v>
      </c>
      <c r="BE478" s="168" t="str">
        <f t="shared" si="555"/>
        <v>1</v>
      </c>
      <c r="BF478" s="168" t="str">
        <f t="shared" si="555"/>
        <v>0</v>
      </c>
      <c r="BG478" s="169" t="str">
        <f t="shared" si="555"/>
        <v>1</v>
      </c>
      <c r="BH478" s="168" t="str">
        <f t="shared" si="555"/>
        <v>1</v>
      </c>
      <c r="BI478" s="168" t="str">
        <f t="shared" si="555"/>
        <v>1</v>
      </c>
      <c r="BJ478" s="168" t="str">
        <f t="shared" si="555"/>
        <v>0</v>
      </c>
      <c r="BK478" s="169" t="str">
        <f t="shared" si="555"/>
        <v>0</v>
      </c>
      <c r="BL478" s="168" t="str">
        <f t="shared" si="556"/>
        <v>0</v>
      </c>
      <c r="BM478" s="168" t="str">
        <f t="shared" si="556"/>
        <v>0</v>
      </c>
      <c r="BN478" s="168" t="str">
        <f t="shared" si="556"/>
        <v>0</v>
      </c>
      <c r="BO478" s="169" t="str">
        <f t="shared" si="556"/>
        <v>0</v>
      </c>
      <c r="BP478" s="168" t="str">
        <f t="shared" si="556"/>
        <v>0</v>
      </c>
      <c r="BQ478" s="168" t="str">
        <f t="shared" si="556"/>
        <v>1</v>
      </c>
      <c r="BR478" s="168" t="str">
        <f t="shared" si="556"/>
        <v>0</v>
      </c>
      <c r="BS478" s="169" t="str">
        <f t="shared" si="556"/>
        <v>1</v>
      </c>
      <c r="BT478" s="302" t="str">
        <f t="shared" si="557"/>
        <v>0</v>
      </c>
      <c r="BU478" s="302" t="str">
        <f t="shared" si="557"/>
        <v>0</v>
      </c>
      <c r="BV478" s="302" t="str">
        <f t="shared" si="557"/>
        <v>1</v>
      </c>
      <c r="BW478" s="303" t="str">
        <f t="shared" si="557"/>
        <v>0</v>
      </c>
      <c r="BX478" s="302" t="str">
        <f t="shared" si="557"/>
        <v>0</v>
      </c>
      <c r="BY478" s="302" t="str">
        <f t="shared" si="557"/>
        <v>1</v>
      </c>
      <c r="BZ478" s="302" t="str">
        <f t="shared" si="557"/>
        <v>0</v>
      </c>
      <c r="CA478" s="303" t="str">
        <f t="shared" si="557"/>
        <v>1</v>
      </c>
      <c r="CB478" s="164" t="str">
        <f t="shared" si="558"/>
        <v>0</v>
      </c>
      <c r="CC478" s="289" t="str">
        <f t="shared" si="558"/>
        <v>1</v>
      </c>
      <c r="CD478" s="340" t="str">
        <f t="shared" si="558"/>
        <v>0</v>
      </c>
      <c r="CE478" s="341" t="str">
        <f t="shared" si="558"/>
        <v>0</v>
      </c>
      <c r="CF478" s="340" t="str">
        <f t="shared" si="558"/>
        <v>0</v>
      </c>
      <c r="CG478" s="340" t="str">
        <f t="shared" si="558"/>
        <v>0</v>
      </c>
      <c r="CH478" s="340" t="str">
        <f t="shared" si="558"/>
        <v>0</v>
      </c>
      <c r="CI478" s="341" t="str">
        <f t="shared" si="558"/>
        <v>0</v>
      </c>
      <c r="CL478" s="32" t="str">
        <f t="shared" si="548"/>
        <v>3611</v>
      </c>
      <c r="CM478" s="285">
        <f t="shared" si="516"/>
        <v>65526</v>
      </c>
      <c r="CN478" s="285">
        <f t="shared" si="517"/>
        <v>0</v>
      </c>
      <c r="CO478" s="142">
        <f t="shared" si="518"/>
        <v>60</v>
      </c>
      <c r="CP478" s="142">
        <f t="shared" si="519"/>
        <v>15.555555555555555</v>
      </c>
      <c r="CQ478" s="154">
        <f t="shared" si="549"/>
        <v>4</v>
      </c>
      <c r="CS478" s="170">
        <f t="shared" si="520"/>
        <v>3</v>
      </c>
      <c r="CT478" s="23">
        <f t="shared" si="521"/>
        <v>6</v>
      </c>
      <c r="CU478" s="171">
        <f t="shared" si="522"/>
        <v>1</v>
      </c>
      <c r="CV478" s="23">
        <f t="shared" si="523"/>
        <v>1</v>
      </c>
      <c r="CW478" s="172">
        <f t="shared" si="524"/>
        <v>0</v>
      </c>
      <c r="CX478" s="24">
        <f t="shared" si="525"/>
        <v>8</v>
      </c>
      <c r="CY478" s="267">
        <f t="shared" si="526"/>
        <v>15</v>
      </c>
      <c r="CZ478" s="268">
        <f t="shared" si="527"/>
        <v>6</v>
      </c>
      <c r="DA478" s="267">
        <f t="shared" si="528"/>
        <v>15</v>
      </c>
      <c r="DB478" s="268">
        <f t="shared" si="529"/>
        <v>15</v>
      </c>
      <c r="DC478" s="173">
        <f t="shared" si="530"/>
        <v>13</v>
      </c>
      <c r="DD478" s="26">
        <f t="shared" si="531"/>
        <v>12</v>
      </c>
      <c r="DE478" s="173">
        <f t="shared" si="532"/>
        <v>0</v>
      </c>
      <c r="DF478" s="26">
        <f t="shared" si="533"/>
        <v>5</v>
      </c>
      <c r="DG478" s="326">
        <f t="shared" si="534"/>
        <v>2</v>
      </c>
      <c r="DH478" s="327">
        <f t="shared" si="535"/>
        <v>5</v>
      </c>
      <c r="DI478" s="172">
        <f t="shared" si="536"/>
        <v>4</v>
      </c>
      <c r="DJ478" s="24">
        <f t="shared" si="537"/>
        <v>0</v>
      </c>
      <c r="DK478" s="172"/>
      <c r="DL478" s="19">
        <f t="shared" si="538"/>
        <v>54</v>
      </c>
      <c r="DM478" s="19">
        <f t="shared" si="539"/>
        <v>17</v>
      </c>
      <c r="DN478" s="174">
        <f t="shared" si="540"/>
        <v>8</v>
      </c>
      <c r="DO478" s="278">
        <f t="shared" si="541"/>
        <v>246</v>
      </c>
      <c r="DP478" s="278">
        <f t="shared" si="542"/>
        <v>255</v>
      </c>
      <c r="DQ478" s="20">
        <f t="shared" si="543"/>
        <v>220</v>
      </c>
      <c r="DR478" s="20">
        <f t="shared" si="544"/>
        <v>5</v>
      </c>
      <c r="DS478" s="337">
        <f t="shared" si="545"/>
        <v>37</v>
      </c>
      <c r="DT478" s="174">
        <f t="shared" si="546"/>
        <v>64</v>
      </c>
      <c r="DU478" s="172">
        <f t="shared" si="547"/>
        <v>37</v>
      </c>
    </row>
    <row r="479" spans="1:125">
      <c r="A479" s="408" t="s">
        <v>1203</v>
      </c>
      <c r="B479" s="408" t="s">
        <v>1204</v>
      </c>
      <c r="C479" s="154">
        <f t="shared" si="503"/>
        <v>17</v>
      </c>
      <c r="D479" s="167">
        <f t="shared" si="504"/>
        <v>68</v>
      </c>
      <c r="E479" s="166" t="str">
        <f t="shared" si="505"/>
        <v>36</v>
      </c>
      <c r="F479" s="367" t="str">
        <f t="shared" si="506"/>
        <v>11</v>
      </c>
      <c r="G479" s="367" t="str">
        <f t="shared" si="507"/>
        <v>0A</v>
      </c>
      <c r="H479" s="367" t="str">
        <f t="shared" si="508"/>
        <v>F6</v>
      </c>
      <c r="I479" s="367" t="str">
        <f t="shared" si="509"/>
        <v>FF</v>
      </c>
      <c r="J479" s="367" t="str">
        <f t="shared" si="510"/>
        <v>DB</v>
      </c>
      <c r="K479" s="367" t="str">
        <f t="shared" si="511"/>
        <v>05</v>
      </c>
      <c r="L479" s="367" t="str">
        <f t="shared" si="512"/>
        <v>26</v>
      </c>
      <c r="M479" s="367" t="str">
        <f t="shared" si="513"/>
        <v>4</v>
      </c>
      <c r="N479" s="367" t="str">
        <f t="shared" si="514"/>
        <v/>
      </c>
      <c r="O479" s="156" t="str">
        <f t="shared" si="515"/>
        <v/>
      </c>
      <c r="P479" s="157" t="str">
        <f t="shared" si="550"/>
        <v>0</v>
      </c>
      <c r="Q479" s="158" t="str">
        <f t="shared" si="550"/>
        <v>0</v>
      </c>
      <c r="R479" s="158" t="str">
        <f t="shared" si="550"/>
        <v>1</v>
      </c>
      <c r="S479" s="159" t="str">
        <f t="shared" si="550"/>
        <v>1</v>
      </c>
      <c r="T479" s="158" t="str">
        <f t="shared" si="550"/>
        <v>0</v>
      </c>
      <c r="U479" s="158" t="str">
        <f t="shared" si="550"/>
        <v>1</v>
      </c>
      <c r="V479" s="158" t="str">
        <f t="shared" si="550"/>
        <v>1</v>
      </c>
      <c r="W479" s="159" t="str">
        <f t="shared" si="550"/>
        <v>0</v>
      </c>
      <c r="X479" s="158" t="str">
        <f t="shared" si="551"/>
        <v>0</v>
      </c>
      <c r="Y479" s="158" t="str">
        <f t="shared" si="551"/>
        <v>0</v>
      </c>
      <c r="Z479" s="158" t="str">
        <f t="shared" si="551"/>
        <v>0</v>
      </c>
      <c r="AA479" s="159" t="str">
        <f t="shared" si="551"/>
        <v>1</v>
      </c>
      <c r="AB479" s="161" t="str">
        <f t="shared" si="551"/>
        <v>0</v>
      </c>
      <c r="AC479" s="161" t="str">
        <f t="shared" si="551"/>
        <v>0</v>
      </c>
      <c r="AD479" s="158" t="str">
        <f t="shared" si="551"/>
        <v>0</v>
      </c>
      <c r="AE479" s="159" t="str">
        <f t="shared" si="551"/>
        <v>1</v>
      </c>
      <c r="AF479" s="367" t="str">
        <f t="shared" si="552"/>
        <v>0</v>
      </c>
      <c r="AG479" s="162" t="str">
        <f t="shared" si="552"/>
        <v>0</v>
      </c>
      <c r="AH479" s="163" t="str">
        <f t="shared" si="552"/>
        <v>0</v>
      </c>
      <c r="AI479" s="165" t="str">
        <f t="shared" si="552"/>
        <v>0</v>
      </c>
      <c r="AJ479" s="164" t="str">
        <f t="shared" si="552"/>
        <v>1</v>
      </c>
      <c r="AK479" s="164" t="str">
        <f t="shared" si="552"/>
        <v>0</v>
      </c>
      <c r="AL479" s="289" t="str">
        <f t="shared" si="552"/>
        <v>1</v>
      </c>
      <c r="AM479" s="165" t="str">
        <f t="shared" si="552"/>
        <v>0</v>
      </c>
      <c r="AN479" s="230" t="str">
        <f t="shared" si="553"/>
        <v>1</v>
      </c>
      <c r="AO479" s="230" t="str">
        <f t="shared" si="553"/>
        <v>1</v>
      </c>
      <c r="AP479" s="230" t="str">
        <f t="shared" si="553"/>
        <v>1</v>
      </c>
      <c r="AQ479" s="231" t="str">
        <f t="shared" si="553"/>
        <v>1</v>
      </c>
      <c r="AR479" s="230" t="str">
        <f t="shared" si="553"/>
        <v>0</v>
      </c>
      <c r="AS479" s="230" t="str">
        <f t="shared" si="553"/>
        <v>1</v>
      </c>
      <c r="AT479" s="230" t="str">
        <f t="shared" si="553"/>
        <v>1</v>
      </c>
      <c r="AU479" s="231" t="str">
        <f t="shared" si="553"/>
        <v>0</v>
      </c>
      <c r="AV479" s="230" t="str">
        <f t="shared" si="554"/>
        <v>1</v>
      </c>
      <c r="AW479" s="232" t="str">
        <f t="shared" si="554"/>
        <v>1</v>
      </c>
      <c r="AX479" s="232" t="str">
        <f t="shared" si="554"/>
        <v>1</v>
      </c>
      <c r="AY479" s="233" t="str">
        <f t="shared" si="554"/>
        <v>1</v>
      </c>
      <c r="AZ479" s="232" t="str">
        <f t="shared" si="554"/>
        <v>1</v>
      </c>
      <c r="BA479" s="232" t="str">
        <f t="shared" si="554"/>
        <v>1</v>
      </c>
      <c r="BB479" s="232" t="str">
        <f t="shared" si="554"/>
        <v>1</v>
      </c>
      <c r="BC479" s="233" t="str">
        <f t="shared" si="554"/>
        <v>1</v>
      </c>
      <c r="BD479" s="168" t="str">
        <f t="shared" si="555"/>
        <v>1</v>
      </c>
      <c r="BE479" s="168" t="str">
        <f t="shared" si="555"/>
        <v>1</v>
      </c>
      <c r="BF479" s="168" t="str">
        <f t="shared" si="555"/>
        <v>0</v>
      </c>
      <c r="BG479" s="169" t="str">
        <f t="shared" si="555"/>
        <v>1</v>
      </c>
      <c r="BH479" s="168" t="str">
        <f t="shared" si="555"/>
        <v>1</v>
      </c>
      <c r="BI479" s="168" t="str">
        <f t="shared" si="555"/>
        <v>0</v>
      </c>
      <c r="BJ479" s="168" t="str">
        <f t="shared" si="555"/>
        <v>1</v>
      </c>
      <c r="BK479" s="169" t="str">
        <f t="shared" si="555"/>
        <v>1</v>
      </c>
      <c r="BL479" s="168" t="str">
        <f t="shared" si="556"/>
        <v>0</v>
      </c>
      <c r="BM479" s="168" t="str">
        <f t="shared" si="556"/>
        <v>0</v>
      </c>
      <c r="BN479" s="168" t="str">
        <f t="shared" si="556"/>
        <v>0</v>
      </c>
      <c r="BO479" s="169" t="str">
        <f t="shared" si="556"/>
        <v>0</v>
      </c>
      <c r="BP479" s="168" t="str">
        <f t="shared" si="556"/>
        <v>0</v>
      </c>
      <c r="BQ479" s="168" t="str">
        <f t="shared" si="556"/>
        <v>1</v>
      </c>
      <c r="BR479" s="168" t="str">
        <f t="shared" si="556"/>
        <v>0</v>
      </c>
      <c r="BS479" s="169" t="str">
        <f t="shared" si="556"/>
        <v>1</v>
      </c>
      <c r="BT479" s="302" t="str">
        <f t="shared" si="557"/>
        <v>0</v>
      </c>
      <c r="BU479" s="302" t="str">
        <f t="shared" si="557"/>
        <v>0</v>
      </c>
      <c r="BV479" s="302" t="str">
        <f t="shared" si="557"/>
        <v>1</v>
      </c>
      <c r="BW479" s="303" t="str">
        <f t="shared" si="557"/>
        <v>0</v>
      </c>
      <c r="BX479" s="302" t="str">
        <f t="shared" si="557"/>
        <v>0</v>
      </c>
      <c r="BY479" s="302" t="str">
        <f t="shared" si="557"/>
        <v>1</v>
      </c>
      <c r="BZ479" s="302" t="str">
        <f t="shared" si="557"/>
        <v>1</v>
      </c>
      <c r="CA479" s="303" t="str">
        <f t="shared" si="557"/>
        <v>0</v>
      </c>
      <c r="CB479" s="164" t="str">
        <f t="shared" si="558"/>
        <v>0</v>
      </c>
      <c r="CC479" s="289" t="str">
        <f t="shared" si="558"/>
        <v>1</v>
      </c>
      <c r="CD479" s="340" t="str">
        <f t="shared" si="558"/>
        <v>0</v>
      </c>
      <c r="CE479" s="341" t="str">
        <f t="shared" si="558"/>
        <v>0</v>
      </c>
      <c r="CF479" s="340" t="str">
        <f t="shared" si="558"/>
        <v>0</v>
      </c>
      <c r="CG479" s="340" t="str">
        <f t="shared" si="558"/>
        <v>0</v>
      </c>
      <c r="CH479" s="340" t="str">
        <f t="shared" si="558"/>
        <v>0</v>
      </c>
      <c r="CI479" s="341" t="str">
        <f t="shared" si="558"/>
        <v>0</v>
      </c>
      <c r="CL479" s="32" t="str">
        <f t="shared" si="548"/>
        <v>3611</v>
      </c>
      <c r="CM479" s="285">
        <f t="shared" si="516"/>
        <v>65526</v>
      </c>
      <c r="CN479" s="285">
        <f t="shared" si="517"/>
        <v>0</v>
      </c>
      <c r="CO479" s="142">
        <f t="shared" si="518"/>
        <v>59.9</v>
      </c>
      <c r="CP479" s="142">
        <f t="shared" si="519"/>
        <v>15.5</v>
      </c>
      <c r="CQ479" s="154">
        <f t="shared" si="549"/>
        <v>5</v>
      </c>
      <c r="CS479" s="170">
        <f t="shared" si="520"/>
        <v>3</v>
      </c>
      <c r="CT479" s="23">
        <f t="shared" si="521"/>
        <v>6</v>
      </c>
      <c r="CU479" s="171">
        <f t="shared" si="522"/>
        <v>1</v>
      </c>
      <c r="CV479" s="23">
        <f t="shared" si="523"/>
        <v>1</v>
      </c>
      <c r="CW479" s="172">
        <f t="shared" si="524"/>
        <v>0</v>
      </c>
      <c r="CX479" s="24">
        <f t="shared" si="525"/>
        <v>10</v>
      </c>
      <c r="CY479" s="267">
        <f t="shared" si="526"/>
        <v>15</v>
      </c>
      <c r="CZ479" s="268">
        <f t="shared" si="527"/>
        <v>6</v>
      </c>
      <c r="DA479" s="267">
        <f t="shared" si="528"/>
        <v>15</v>
      </c>
      <c r="DB479" s="268">
        <f t="shared" si="529"/>
        <v>15</v>
      </c>
      <c r="DC479" s="173">
        <f t="shared" si="530"/>
        <v>13</v>
      </c>
      <c r="DD479" s="26">
        <f t="shared" si="531"/>
        <v>11</v>
      </c>
      <c r="DE479" s="173">
        <f t="shared" si="532"/>
        <v>0</v>
      </c>
      <c r="DF479" s="26">
        <f t="shared" si="533"/>
        <v>5</v>
      </c>
      <c r="DG479" s="326">
        <f t="shared" si="534"/>
        <v>2</v>
      </c>
      <c r="DH479" s="327">
        <f t="shared" si="535"/>
        <v>6</v>
      </c>
      <c r="DI479" s="172">
        <f t="shared" si="536"/>
        <v>4</v>
      </c>
      <c r="DJ479" s="24">
        <f t="shared" si="537"/>
        <v>0</v>
      </c>
      <c r="DK479" s="172"/>
      <c r="DL479" s="19">
        <f t="shared" si="538"/>
        <v>54</v>
      </c>
      <c r="DM479" s="19">
        <f t="shared" si="539"/>
        <v>17</v>
      </c>
      <c r="DN479" s="174">
        <f t="shared" si="540"/>
        <v>10</v>
      </c>
      <c r="DO479" s="278">
        <f t="shared" si="541"/>
        <v>246</v>
      </c>
      <c r="DP479" s="278">
        <f t="shared" si="542"/>
        <v>255</v>
      </c>
      <c r="DQ479" s="20">
        <f t="shared" si="543"/>
        <v>219</v>
      </c>
      <c r="DR479" s="20">
        <f t="shared" si="544"/>
        <v>5</v>
      </c>
      <c r="DS479" s="337">
        <f t="shared" si="545"/>
        <v>38</v>
      </c>
      <c r="DT479" s="174">
        <f t="shared" si="546"/>
        <v>64</v>
      </c>
      <c r="DU479" s="172">
        <f t="shared" si="547"/>
        <v>38</v>
      </c>
    </row>
    <row r="480" spans="1:125">
      <c r="A480" s="408" t="s">
        <v>1205</v>
      </c>
      <c r="B480" s="408" t="s">
        <v>1206</v>
      </c>
      <c r="C480" s="154">
        <f t="shared" si="503"/>
        <v>17</v>
      </c>
      <c r="D480" s="167">
        <f t="shared" si="504"/>
        <v>68</v>
      </c>
      <c r="E480" s="166" t="str">
        <f t="shared" si="505"/>
        <v>36</v>
      </c>
      <c r="F480" s="367" t="str">
        <f t="shared" si="506"/>
        <v>11</v>
      </c>
      <c r="G480" s="367" t="str">
        <f t="shared" si="507"/>
        <v>0E</v>
      </c>
      <c r="H480" s="367" t="str">
        <f t="shared" si="508"/>
        <v>F6</v>
      </c>
      <c r="I480" s="367" t="str">
        <f t="shared" si="509"/>
        <v>FF</v>
      </c>
      <c r="J480" s="367" t="str">
        <f t="shared" si="510"/>
        <v>D5</v>
      </c>
      <c r="K480" s="367" t="str">
        <f t="shared" si="511"/>
        <v>05</v>
      </c>
      <c r="L480" s="367" t="str">
        <f t="shared" si="512"/>
        <v>24</v>
      </c>
      <c r="M480" s="367" t="str">
        <f t="shared" si="513"/>
        <v>4</v>
      </c>
      <c r="N480" s="367" t="str">
        <f t="shared" si="514"/>
        <v/>
      </c>
      <c r="O480" s="156" t="str">
        <f t="shared" si="515"/>
        <v/>
      </c>
      <c r="P480" s="157" t="str">
        <f t="shared" si="550"/>
        <v>0</v>
      </c>
      <c r="Q480" s="158" t="str">
        <f t="shared" si="550"/>
        <v>0</v>
      </c>
      <c r="R480" s="158" t="str">
        <f t="shared" si="550"/>
        <v>1</v>
      </c>
      <c r="S480" s="159" t="str">
        <f t="shared" si="550"/>
        <v>1</v>
      </c>
      <c r="T480" s="158" t="str">
        <f t="shared" si="550"/>
        <v>0</v>
      </c>
      <c r="U480" s="158" t="str">
        <f t="shared" si="550"/>
        <v>1</v>
      </c>
      <c r="V480" s="158" t="str">
        <f t="shared" si="550"/>
        <v>1</v>
      </c>
      <c r="W480" s="159" t="str">
        <f t="shared" si="550"/>
        <v>0</v>
      </c>
      <c r="X480" s="158" t="str">
        <f t="shared" si="551"/>
        <v>0</v>
      </c>
      <c r="Y480" s="158" t="str">
        <f t="shared" si="551"/>
        <v>0</v>
      </c>
      <c r="Z480" s="158" t="str">
        <f t="shared" si="551"/>
        <v>0</v>
      </c>
      <c r="AA480" s="159" t="str">
        <f t="shared" si="551"/>
        <v>1</v>
      </c>
      <c r="AB480" s="161" t="str">
        <f t="shared" si="551"/>
        <v>0</v>
      </c>
      <c r="AC480" s="161" t="str">
        <f t="shared" si="551"/>
        <v>0</v>
      </c>
      <c r="AD480" s="158" t="str">
        <f t="shared" si="551"/>
        <v>0</v>
      </c>
      <c r="AE480" s="159" t="str">
        <f t="shared" si="551"/>
        <v>1</v>
      </c>
      <c r="AF480" s="367" t="str">
        <f t="shared" si="552"/>
        <v>0</v>
      </c>
      <c r="AG480" s="162" t="str">
        <f t="shared" si="552"/>
        <v>0</v>
      </c>
      <c r="AH480" s="163" t="str">
        <f t="shared" si="552"/>
        <v>0</v>
      </c>
      <c r="AI480" s="165" t="str">
        <f t="shared" si="552"/>
        <v>0</v>
      </c>
      <c r="AJ480" s="164" t="str">
        <f t="shared" si="552"/>
        <v>1</v>
      </c>
      <c r="AK480" s="164" t="str">
        <f t="shared" si="552"/>
        <v>1</v>
      </c>
      <c r="AL480" s="289" t="str">
        <f t="shared" si="552"/>
        <v>1</v>
      </c>
      <c r="AM480" s="165" t="str">
        <f t="shared" si="552"/>
        <v>0</v>
      </c>
      <c r="AN480" s="230" t="str">
        <f t="shared" si="553"/>
        <v>1</v>
      </c>
      <c r="AO480" s="230" t="str">
        <f t="shared" si="553"/>
        <v>1</v>
      </c>
      <c r="AP480" s="230" t="str">
        <f t="shared" si="553"/>
        <v>1</v>
      </c>
      <c r="AQ480" s="231" t="str">
        <f t="shared" si="553"/>
        <v>1</v>
      </c>
      <c r="AR480" s="230" t="str">
        <f t="shared" si="553"/>
        <v>0</v>
      </c>
      <c r="AS480" s="230" t="str">
        <f t="shared" si="553"/>
        <v>1</v>
      </c>
      <c r="AT480" s="230" t="str">
        <f t="shared" si="553"/>
        <v>1</v>
      </c>
      <c r="AU480" s="231" t="str">
        <f t="shared" si="553"/>
        <v>0</v>
      </c>
      <c r="AV480" s="230" t="str">
        <f t="shared" si="554"/>
        <v>1</v>
      </c>
      <c r="AW480" s="232" t="str">
        <f t="shared" si="554"/>
        <v>1</v>
      </c>
      <c r="AX480" s="232" t="str">
        <f t="shared" si="554"/>
        <v>1</v>
      </c>
      <c r="AY480" s="233" t="str">
        <f t="shared" si="554"/>
        <v>1</v>
      </c>
      <c r="AZ480" s="232" t="str">
        <f t="shared" si="554"/>
        <v>1</v>
      </c>
      <c r="BA480" s="232" t="str">
        <f t="shared" si="554"/>
        <v>1</v>
      </c>
      <c r="BB480" s="232" t="str">
        <f t="shared" si="554"/>
        <v>1</v>
      </c>
      <c r="BC480" s="233" t="str">
        <f t="shared" si="554"/>
        <v>1</v>
      </c>
      <c r="BD480" s="168" t="str">
        <f t="shared" si="555"/>
        <v>1</v>
      </c>
      <c r="BE480" s="168" t="str">
        <f t="shared" si="555"/>
        <v>1</v>
      </c>
      <c r="BF480" s="168" t="str">
        <f t="shared" si="555"/>
        <v>0</v>
      </c>
      <c r="BG480" s="169" t="str">
        <f t="shared" si="555"/>
        <v>1</v>
      </c>
      <c r="BH480" s="168" t="str">
        <f t="shared" si="555"/>
        <v>0</v>
      </c>
      <c r="BI480" s="168" t="str">
        <f t="shared" si="555"/>
        <v>1</v>
      </c>
      <c r="BJ480" s="168" t="str">
        <f t="shared" si="555"/>
        <v>0</v>
      </c>
      <c r="BK480" s="169" t="str">
        <f t="shared" si="555"/>
        <v>1</v>
      </c>
      <c r="BL480" s="168" t="str">
        <f t="shared" si="556"/>
        <v>0</v>
      </c>
      <c r="BM480" s="168" t="str">
        <f t="shared" si="556"/>
        <v>0</v>
      </c>
      <c r="BN480" s="168" t="str">
        <f t="shared" si="556"/>
        <v>0</v>
      </c>
      <c r="BO480" s="169" t="str">
        <f t="shared" si="556"/>
        <v>0</v>
      </c>
      <c r="BP480" s="168" t="str">
        <f t="shared" si="556"/>
        <v>0</v>
      </c>
      <c r="BQ480" s="168" t="str">
        <f t="shared" si="556"/>
        <v>1</v>
      </c>
      <c r="BR480" s="168" t="str">
        <f t="shared" si="556"/>
        <v>0</v>
      </c>
      <c r="BS480" s="169" t="str">
        <f t="shared" si="556"/>
        <v>1</v>
      </c>
      <c r="BT480" s="302" t="str">
        <f t="shared" si="557"/>
        <v>0</v>
      </c>
      <c r="BU480" s="302" t="str">
        <f t="shared" si="557"/>
        <v>0</v>
      </c>
      <c r="BV480" s="302" t="str">
        <f t="shared" si="557"/>
        <v>1</v>
      </c>
      <c r="BW480" s="303" t="str">
        <f t="shared" si="557"/>
        <v>0</v>
      </c>
      <c r="BX480" s="302" t="str">
        <f t="shared" si="557"/>
        <v>0</v>
      </c>
      <c r="BY480" s="302" t="str">
        <f t="shared" si="557"/>
        <v>1</v>
      </c>
      <c r="BZ480" s="302" t="str">
        <f t="shared" si="557"/>
        <v>0</v>
      </c>
      <c r="CA480" s="303" t="str">
        <f t="shared" si="557"/>
        <v>0</v>
      </c>
      <c r="CB480" s="164" t="str">
        <f t="shared" si="558"/>
        <v>0</v>
      </c>
      <c r="CC480" s="289" t="str">
        <f t="shared" si="558"/>
        <v>1</v>
      </c>
      <c r="CD480" s="340" t="str">
        <f t="shared" si="558"/>
        <v>0</v>
      </c>
      <c r="CE480" s="341" t="str">
        <f t="shared" si="558"/>
        <v>0</v>
      </c>
      <c r="CF480" s="340" t="str">
        <f t="shared" si="558"/>
        <v>0</v>
      </c>
      <c r="CG480" s="340" t="str">
        <f t="shared" si="558"/>
        <v>0</v>
      </c>
      <c r="CH480" s="340" t="str">
        <f t="shared" si="558"/>
        <v>0</v>
      </c>
      <c r="CI480" s="341" t="str">
        <f t="shared" si="558"/>
        <v>0</v>
      </c>
      <c r="CL480" s="32" t="str">
        <f t="shared" si="548"/>
        <v>3611</v>
      </c>
      <c r="CM480" s="285">
        <f t="shared" si="516"/>
        <v>65526</v>
      </c>
      <c r="CN480" s="285">
        <f t="shared" si="517"/>
        <v>0</v>
      </c>
      <c r="CO480" s="142">
        <f t="shared" si="518"/>
        <v>59.3</v>
      </c>
      <c r="CP480" s="142">
        <f t="shared" si="519"/>
        <v>15.166666666666666</v>
      </c>
      <c r="CQ480" s="154">
        <f t="shared" si="549"/>
        <v>7</v>
      </c>
      <c r="CS480" s="170">
        <f t="shared" si="520"/>
        <v>3</v>
      </c>
      <c r="CT480" s="23">
        <f t="shared" si="521"/>
        <v>6</v>
      </c>
      <c r="CU480" s="171">
        <f t="shared" si="522"/>
        <v>1</v>
      </c>
      <c r="CV480" s="23">
        <f t="shared" si="523"/>
        <v>1</v>
      </c>
      <c r="CW480" s="172">
        <f t="shared" si="524"/>
        <v>0</v>
      </c>
      <c r="CX480" s="24">
        <f t="shared" si="525"/>
        <v>14</v>
      </c>
      <c r="CY480" s="267">
        <f t="shared" si="526"/>
        <v>15</v>
      </c>
      <c r="CZ480" s="268">
        <f t="shared" si="527"/>
        <v>6</v>
      </c>
      <c r="DA480" s="267">
        <f t="shared" si="528"/>
        <v>15</v>
      </c>
      <c r="DB480" s="268">
        <f t="shared" si="529"/>
        <v>15</v>
      </c>
      <c r="DC480" s="173">
        <f t="shared" si="530"/>
        <v>13</v>
      </c>
      <c r="DD480" s="26">
        <f t="shared" si="531"/>
        <v>5</v>
      </c>
      <c r="DE480" s="173">
        <f t="shared" si="532"/>
        <v>0</v>
      </c>
      <c r="DF480" s="26">
        <f t="shared" si="533"/>
        <v>5</v>
      </c>
      <c r="DG480" s="326">
        <f t="shared" si="534"/>
        <v>2</v>
      </c>
      <c r="DH480" s="327">
        <f t="shared" si="535"/>
        <v>4</v>
      </c>
      <c r="DI480" s="172">
        <f t="shared" si="536"/>
        <v>4</v>
      </c>
      <c r="DJ480" s="24">
        <f t="shared" si="537"/>
        <v>0</v>
      </c>
      <c r="DK480" s="172"/>
      <c r="DL480" s="19">
        <f t="shared" si="538"/>
        <v>54</v>
      </c>
      <c r="DM480" s="19">
        <f t="shared" si="539"/>
        <v>17</v>
      </c>
      <c r="DN480" s="174">
        <f t="shared" si="540"/>
        <v>14</v>
      </c>
      <c r="DO480" s="278">
        <f t="shared" si="541"/>
        <v>246</v>
      </c>
      <c r="DP480" s="278">
        <f t="shared" si="542"/>
        <v>255</v>
      </c>
      <c r="DQ480" s="20">
        <f t="shared" si="543"/>
        <v>213</v>
      </c>
      <c r="DR480" s="20">
        <f t="shared" si="544"/>
        <v>5</v>
      </c>
      <c r="DS480" s="337">
        <f t="shared" si="545"/>
        <v>36</v>
      </c>
      <c r="DT480" s="174">
        <f t="shared" si="546"/>
        <v>64</v>
      </c>
      <c r="DU480" s="172">
        <f t="shared" si="547"/>
        <v>36</v>
      </c>
    </row>
    <row r="481" spans="1:125">
      <c r="A481" s="408" t="s">
        <v>1207</v>
      </c>
      <c r="B481" s="408" t="s">
        <v>1208</v>
      </c>
      <c r="C481" s="154">
        <f t="shared" si="503"/>
        <v>17</v>
      </c>
      <c r="D481" s="167">
        <f t="shared" si="504"/>
        <v>68</v>
      </c>
      <c r="E481" s="166" t="str">
        <f t="shared" si="505"/>
        <v>36</v>
      </c>
      <c r="F481" s="367" t="str">
        <f t="shared" si="506"/>
        <v>11</v>
      </c>
      <c r="G481" s="367" t="str">
        <f t="shared" si="507"/>
        <v>00</v>
      </c>
      <c r="H481" s="367" t="str">
        <f t="shared" si="508"/>
        <v>F6</v>
      </c>
      <c r="I481" s="367" t="str">
        <f t="shared" si="509"/>
        <v>FF</v>
      </c>
      <c r="J481" s="367" t="str">
        <f t="shared" si="510"/>
        <v>D3</v>
      </c>
      <c r="K481" s="367" t="str">
        <f t="shared" si="511"/>
        <v>05</v>
      </c>
      <c r="L481" s="367" t="str">
        <f t="shared" si="512"/>
        <v>14</v>
      </c>
      <c r="M481" s="367" t="str">
        <f t="shared" si="513"/>
        <v>4</v>
      </c>
      <c r="N481" s="367" t="str">
        <f t="shared" si="514"/>
        <v/>
      </c>
      <c r="O481" s="156" t="str">
        <f t="shared" si="515"/>
        <v/>
      </c>
      <c r="P481" s="157" t="str">
        <f t="shared" si="550"/>
        <v>0</v>
      </c>
      <c r="Q481" s="158" t="str">
        <f t="shared" si="550"/>
        <v>0</v>
      </c>
      <c r="R481" s="158" t="str">
        <f t="shared" si="550"/>
        <v>1</v>
      </c>
      <c r="S481" s="159" t="str">
        <f t="shared" si="550"/>
        <v>1</v>
      </c>
      <c r="T481" s="158" t="str">
        <f t="shared" si="550"/>
        <v>0</v>
      </c>
      <c r="U481" s="158" t="str">
        <f t="shared" si="550"/>
        <v>1</v>
      </c>
      <c r="V481" s="158" t="str">
        <f t="shared" si="550"/>
        <v>1</v>
      </c>
      <c r="W481" s="159" t="str">
        <f t="shared" si="550"/>
        <v>0</v>
      </c>
      <c r="X481" s="158" t="str">
        <f t="shared" si="551"/>
        <v>0</v>
      </c>
      <c r="Y481" s="158" t="str">
        <f t="shared" si="551"/>
        <v>0</v>
      </c>
      <c r="Z481" s="158" t="str">
        <f t="shared" si="551"/>
        <v>0</v>
      </c>
      <c r="AA481" s="159" t="str">
        <f t="shared" si="551"/>
        <v>1</v>
      </c>
      <c r="AB481" s="161" t="str">
        <f t="shared" si="551"/>
        <v>0</v>
      </c>
      <c r="AC481" s="161" t="str">
        <f t="shared" si="551"/>
        <v>0</v>
      </c>
      <c r="AD481" s="158" t="str">
        <f t="shared" si="551"/>
        <v>0</v>
      </c>
      <c r="AE481" s="159" t="str">
        <f t="shared" si="551"/>
        <v>1</v>
      </c>
      <c r="AF481" s="367" t="str">
        <f t="shared" si="552"/>
        <v>0</v>
      </c>
      <c r="AG481" s="162" t="str">
        <f t="shared" si="552"/>
        <v>0</v>
      </c>
      <c r="AH481" s="163" t="str">
        <f t="shared" si="552"/>
        <v>0</v>
      </c>
      <c r="AI481" s="165" t="str">
        <f t="shared" si="552"/>
        <v>0</v>
      </c>
      <c r="AJ481" s="164" t="str">
        <f t="shared" si="552"/>
        <v>0</v>
      </c>
      <c r="AK481" s="164" t="str">
        <f t="shared" si="552"/>
        <v>0</v>
      </c>
      <c r="AL481" s="289" t="str">
        <f t="shared" si="552"/>
        <v>0</v>
      </c>
      <c r="AM481" s="165" t="str">
        <f t="shared" si="552"/>
        <v>0</v>
      </c>
      <c r="AN481" s="230" t="str">
        <f t="shared" si="553"/>
        <v>1</v>
      </c>
      <c r="AO481" s="230" t="str">
        <f t="shared" si="553"/>
        <v>1</v>
      </c>
      <c r="AP481" s="230" t="str">
        <f t="shared" si="553"/>
        <v>1</v>
      </c>
      <c r="AQ481" s="231" t="str">
        <f t="shared" si="553"/>
        <v>1</v>
      </c>
      <c r="AR481" s="230" t="str">
        <f t="shared" si="553"/>
        <v>0</v>
      </c>
      <c r="AS481" s="230" t="str">
        <f t="shared" si="553"/>
        <v>1</v>
      </c>
      <c r="AT481" s="230" t="str">
        <f t="shared" si="553"/>
        <v>1</v>
      </c>
      <c r="AU481" s="231" t="str">
        <f t="shared" si="553"/>
        <v>0</v>
      </c>
      <c r="AV481" s="230" t="str">
        <f t="shared" si="554"/>
        <v>1</v>
      </c>
      <c r="AW481" s="232" t="str">
        <f t="shared" si="554"/>
        <v>1</v>
      </c>
      <c r="AX481" s="232" t="str">
        <f t="shared" si="554"/>
        <v>1</v>
      </c>
      <c r="AY481" s="233" t="str">
        <f t="shared" si="554"/>
        <v>1</v>
      </c>
      <c r="AZ481" s="232" t="str">
        <f t="shared" si="554"/>
        <v>1</v>
      </c>
      <c r="BA481" s="232" t="str">
        <f t="shared" si="554"/>
        <v>1</v>
      </c>
      <c r="BB481" s="232" t="str">
        <f t="shared" si="554"/>
        <v>1</v>
      </c>
      <c r="BC481" s="233" t="str">
        <f t="shared" si="554"/>
        <v>1</v>
      </c>
      <c r="BD481" s="168" t="str">
        <f t="shared" si="555"/>
        <v>1</v>
      </c>
      <c r="BE481" s="168" t="str">
        <f t="shared" si="555"/>
        <v>1</v>
      </c>
      <c r="BF481" s="168" t="str">
        <f t="shared" si="555"/>
        <v>0</v>
      </c>
      <c r="BG481" s="169" t="str">
        <f t="shared" si="555"/>
        <v>1</v>
      </c>
      <c r="BH481" s="168" t="str">
        <f t="shared" si="555"/>
        <v>0</v>
      </c>
      <c r="BI481" s="168" t="str">
        <f t="shared" si="555"/>
        <v>0</v>
      </c>
      <c r="BJ481" s="168" t="str">
        <f t="shared" si="555"/>
        <v>1</v>
      </c>
      <c r="BK481" s="169" t="str">
        <f t="shared" si="555"/>
        <v>1</v>
      </c>
      <c r="BL481" s="168" t="str">
        <f t="shared" si="556"/>
        <v>0</v>
      </c>
      <c r="BM481" s="168" t="str">
        <f t="shared" si="556"/>
        <v>0</v>
      </c>
      <c r="BN481" s="168" t="str">
        <f t="shared" si="556"/>
        <v>0</v>
      </c>
      <c r="BO481" s="169" t="str">
        <f t="shared" si="556"/>
        <v>0</v>
      </c>
      <c r="BP481" s="168" t="str">
        <f t="shared" si="556"/>
        <v>0</v>
      </c>
      <c r="BQ481" s="168" t="str">
        <f t="shared" si="556"/>
        <v>1</v>
      </c>
      <c r="BR481" s="168" t="str">
        <f t="shared" si="556"/>
        <v>0</v>
      </c>
      <c r="BS481" s="169" t="str">
        <f t="shared" si="556"/>
        <v>1</v>
      </c>
      <c r="BT481" s="302" t="str">
        <f t="shared" si="557"/>
        <v>0</v>
      </c>
      <c r="BU481" s="302" t="str">
        <f t="shared" si="557"/>
        <v>0</v>
      </c>
      <c r="BV481" s="302" t="str">
        <f t="shared" si="557"/>
        <v>0</v>
      </c>
      <c r="BW481" s="303" t="str">
        <f t="shared" si="557"/>
        <v>1</v>
      </c>
      <c r="BX481" s="302" t="str">
        <f t="shared" si="557"/>
        <v>0</v>
      </c>
      <c r="BY481" s="302" t="str">
        <f t="shared" si="557"/>
        <v>1</v>
      </c>
      <c r="BZ481" s="302" t="str">
        <f t="shared" si="557"/>
        <v>0</v>
      </c>
      <c r="CA481" s="303" t="str">
        <f t="shared" si="557"/>
        <v>0</v>
      </c>
      <c r="CB481" s="164" t="str">
        <f t="shared" si="558"/>
        <v>0</v>
      </c>
      <c r="CC481" s="289" t="str">
        <f t="shared" si="558"/>
        <v>1</v>
      </c>
      <c r="CD481" s="340" t="str">
        <f t="shared" si="558"/>
        <v>0</v>
      </c>
      <c r="CE481" s="341" t="str">
        <f t="shared" si="558"/>
        <v>0</v>
      </c>
      <c r="CF481" s="340" t="str">
        <f t="shared" si="558"/>
        <v>0</v>
      </c>
      <c r="CG481" s="340" t="str">
        <f t="shared" si="558"/>
        <v>0</v>
      </c>
      <c r="CH481" s="340" t="str">
        <f t="shared" si="558"/>
        <v>0</v>
      </c>
      <c r="CI481" s="341" t="str">
        <f t="shared" si="558"/>
        <v>0</v>
      </c>
      <c r="CL481" s="32" t="str">
        <f t="shared" si="548"/>
        <v>3611</v>
      </c>
      <c r="CM481" s="285">
        <f t="shared" si="516"/>
        <v>65526</v>
      </c>
      <c r="CN481" s="285">
        <f t="shared" si="517"/>
        <v>0</v>
      </c>
      <c r="CO481" s="142">
        <f t="shared" si="518"/>
        <v>59.1</v>
      </c>
      <c r="CP481" s="142">
        <f t="shared" si="519"/>
        <v>15.055555555555555</v>
      </c>
      <c r="CQ481" s="154">
        <f t="shared" si="549"/>
        <v>0</v>
      </c>
      <c r="CS481" s="170">
        <f t="shared" si="520"/>
        <v>3</v>
      </c>
      <c r="CT481" s="23">
        <f t="shared" si="521"/>
        <v>6</v>
      </c>
      <c r="CU481" s="171">
        <f t="shared" si="522"/>
        <v>1</v>
      </c>
      <c r="CV481" s="23">
        <f t="shared" si="523"/>
        <v>1</v>
      </c>
      <c r="CW481" s="172">
        <f t="shared" si="524"/>
        <v>0</v>
      </c>
      <c r="CX481" s="24">
        <f t="shared" si="525"/>
        <v>0</v>
      </c>
      <c r="CY481" s="267">
        <f t="shared" si="526"/>
        <v>15</v>
      </c>
      <c r="CZ481" s="268">
        <f t="shared" si="527"/>
        <v>6</v>
      </c>
      <c r="DA481" s="267">
        <f t="shared" si="528"/>
        <v>15</v>
      </c>
      <c r="DB481" s="268">
        <f t="shared" si="529"/>
        <v>15</v>
      </c>
      <c r="DC481" s="173">
        <f t="shared" si="530"/>
        <v>13</v>
      </c>
      <c r="DD481" s="26">
        <f t="shared" si="531"/>
        <v>3</v>
      </c>
      <c r="DE481" s="173">
        <f t="shared" si="532"/>
        <v>0</v>
      </c>
      <c r="DF481" s="26">
        <f t="shared" si="533"/>
        <v>5</v>
      </c>
      <c r="DG481" s="326">
        <f t="shared" si="534"/>
        <v>1</v>
      </c>
      <c r="DH481" s="327">
        <f t="shared" si="535"/>
        <v>4</v>
      </c>
      <c r="DI481" s="172">
        <f t="shared" si="536"/>
        <v>4</v>
      </c>
      <c r="DJ481" s="24">
        <f t="shared" si="537"/>
        <v>0</v>
      </c>
      <c r="DK481" s="172"/>
      <c r="DL481" s="19">
        <f t="shared" si="538"/>
        <v>54</v>
      </c>
      <c r="DM481" s="19">
        <f t="shared" si="539"/>
        <v>17</v>
      </c>
      <c r="DN481" s="174">
        <f t="shared" si="540"/>
        <v>0</v>
      </c>
      <c r="DO481" s="278">
        <f t="shared" si="541"/>
        <v>246</v>
      </c>
      <c r="DP481" s="278">
        <f t="shared" si="542"/>
        <v>255</v>
      </c>
      <c r="DQ481" s="20">
        <f t="shared" si="543"/>
        <v>211</v>
      </c>
      <c r="DR481" s="20">
        <f t="shared" si="544"/>
        <v>5</v>
      </c>
      <c r="DS481" s="337">
        <f t="shared" si="545"/>
        <v>20</v>
      </c>
      <c r="DT481" s="174">
        <f t="shared" si="546"/>
        <v>64</v>
      </c>
      <c r="DU481" s="172">
        <f t="shared" si="547"/>
        <v>20</v>
      </c>
    </row>
    <row r="482" spans="1:125">
      <c r="A482" s="408" t="s">
        <v>1209</v>
      </c>
      <c r="B482" s="408" t="s">
        <v>1210</v>
      </c>
      <c r="C482" s="154">
        <f t="shared" si="503"/>
        <v>17</v>
      </c>
      <c r="D482" s="167">
        <f t="shared" si="504"/>
        <v>68</v>
      </c>
      <c r="E482" s="166" t="str">
        <f t="shared" si="505"/>
        <v>36</v>
      </c>
      <c r="F482" s="367" t="str">
        <f t="shared" si="506"/>
        <v>11</v>
      </c>
      <c r="G482" s="367" t="str">
        <f t="shared" si="507"/>
        <v>02</v>
      </c>
      <c r="H482" s="367" t="str">
        <f t="shared" si="508"/>
        <v>F6</v>
      </c>
      <c r="I482" s="367" t="str">
        <f t="shared" si="509"/>
        <v>FF</v>
      </c>
      <c r="J482" s="367" t="str">
        <f t="shared" si="510"/>
        <v>D1</v>
      </c>
      <c r="K482" s="367" t="str">
        <f t="shared" si="511"/>
        <v>05</v>
      </c>
      <c r="L482" s="367" t="str">
        <f t="shared" si="512"/>
        <v>14</v>
      </c>
      <c r="M482" s="367" t="str">
        <f t="shared" si="513"/>
        <v>4</v>
      </c>
      <c r="N482" s="367" t="str">
        <f t="shared" si="514"/>
        <v/>
      </c>
      <c r="O482" s="156" t="str">
        <f t="shared" si="515"/>
        <v/>
      </c>
      <c r="P482" s="157" t="str">
        <f t="shared" si="550"/>
        <v>0</v>
      </c>
      <c r="Q482" s="158" t="str">
        <f t="shared" si="550"/>
        <v>0</v>
      </c>
      <c r="R482" s="158" t="str">
        <f t="shared" si="550"/>
        <v>1</v>
      </c>
      <c r="S482" s="159" t="str">
        <f t="shared" si="550"/>
        <v>1</v>
      </c>
      <c r="T482" s="158" t="str">
        <f t="shared" si="550"/>
        <v>0</v>
      </c>
      <c r="U482" s="158" t="str">
        <f t="shared" si="550"/>
        <v>1</v>
      </c>
      <c r="V482" s="158" t="str">
        <f t="shared" si="550"/>
        <v>1</v>
      </c>
      <c r="W482" s="159" t="str">
        <f t="shared" si="550"/>
        <v>0</v>
      </c>
      <c r="X482" s="158" t="str">
        <f t="shared" si="551"/>
        <v>0</v>
      </c>
      <c r="Y482" s="158" t="str">
        <f t="shared" si="551"/>
        <v>0</v>
      </c>
      <c r="Z482" s="158" t="str">
        <f t="shared" si="551"/>
        <v>0</v>
      </c>
      <c r="AA482" s="159" t="str">
        <f t="shared" si="551"/>
        <v>1</v>
      </c>
      <c r="AB482" s="161" t="str">
        <f t="shared" si="551"/>
        <v>0</v>
      </c>
      <c r="AC482" s="161" t="str">
        <f t="shared" si="551"/>
        <v>0</v>
      </c>
      <c r="AD482" s="158" t="str">
        <f t="shared" si="551"/>
        <v>0</v>
      </c>
      <c r="AE482" s="159" t="str">
        <f t="shared" si="551"/>
        <v>1</v>
      </c>
      <c r="AF482" s="367" t="str">
        <f t="shared" si="552"/>
        <v>0</v>
      </c>
      <c r="AG482" s="162" t="str">
        <f t="shared" si="552"/>
        <v>0</v>
      </c>
      <c r="AH482" s="163" t="str">
        <f t="shared" si="552"/>
        <v>0</v>
      </c>
      <c r="AI482" s="165" t="str">
        <f t="shared" si="552"/>
        <v>0</v>
      </c>
      <c r="AJ482" s="164" t="str">
        <f t="shared" si="552"/>
        <v>0</v>
      </c>
      <c r="AK482" s="164" t="str">
        <f t="shared" si="552"/>
        <v>0</v>
      </c>
      <c r="AL482" s="289" t="str">
        <f t="shared" si="552"/>
        <v>1</v>
      </c>
      <c r="AM482" s="165" t="str">
        <f t="shared" si="552"/>
        <v>0</v>
      </c>
      <c r="AN482" s="230" t="str">
        <f t="shared" si="553"/>
        <v>1</v>
      </c>
      <c r="AO482" s="230" t="str">
        <f t="shared" si="553"/>
        <v>1</v>
      </c>
      <c r="AP482" s="230" t="str">
        <f t="shared" si="553"/>
        <v>1</v>
      </c>
      <c r="AQ482" s="231" t="str">
        <f t="shared" si="553"/>
        <v>1</v>
      </c>
      <c r="AR482" s="230" t="str">
        <f t="shared" si="553"/>
        <v>0</v>
      </c>
      <c r="AS482" s="230" t="str">
        <f t="shared" si="553"/>
        <v>1</v>
      </c>
      <c r="AT482" s="230" t="str">
        <f t="shared" si="553"/>
        <v>1</v>
      </c>
      <c r="AU482" s="231" t="str">
        <f t="shared" si="553"/>
        <v>0</v>
      </c>
      <c r="AV482" s="230" t="str">
        <f t="shared" si="554"/>
        <v>1</v>
      </c>
      <c r="AW482" s="232" t="str">
        <f t="shared" si="554"/>
        <v>1</v>
      </c>
      <c r="AX482" s="232" t="str">
        <f t="shared" si="554"/>
        <v>1</v>
      </c>
      <c r="AY482" s="233" t="str">
        <f t="shared" si="554"/>
        <v>1</v>
      </c>
      <c r="AZ482" s="232" t="str">
        <f t="shared" si="554"/>
        <v>1</v>
      </c>
      <c r="BA482" s="232" t="str">
        <f t="shared" si="554"/>
        <v>1</v>
      </c>
      <c r="BB482" s="232" t="str">
        <f t="shared" si="554"/>
        <v>1</v>
      </c>
      <c r="BC482" s="233" t="str">
        <f t="shared" si="554"/>
        <v>1</v>
      </c>
      <c r="BD482" s="168" t="str">
        <f t="shared" si="555"/>
        <v>1</v>
      </c>
      <c r="BE482" s="168" t="str">
        <f t="shared" si="555"/>
        <v>1</v>
      </c>
      <c r="BF482" s="168" t="str">
        <f t="shared" si="555"/>
        <v>0</v>
      </c>
      <c r="BG482" s="169" t="str">
        <f t="shared" si="555"/>
        <v>1</v>
      </c>
      <c r="BH482" s="168" t="str">
        <f t="shared" si="555"/>
        <v>0</v>
      </c>
      <c r="BI482" s="168" t="str">
        <f t="shared" si="555"/>
        <v>0</v>
      </c>
      <c r="BJ482" s="168" t="str">
        <f t="shared" si="555"/>
        <v>0</v>
      </c>
      <c r="BK482" s="169" t="str">
        <f t="shared" si="555"/>
        <v>1</v>
      </c>
      <c r="BL482" s="168" t="str">
        <f t="shared" si="556"/>
        <v>0</v>
      </c>
      <c r="BM482" s="168" t="str">
        <f t="shared" si="556"/>
        <v>0</v>
      </c>
      <c r="BN482" s="168" t="str">
        <f t="shared" si="556"/>
        <v>0</v>
      </c>
      <c r="BO482" s="169" t="str">
        <f t="shared" si="556"/>
        <v>0</v>
      </c>
      <c r="BP482" s="168" t="str">
        <f t="shared" si="556"/>
        <v>0</v>
      </c>
      <c r="BQ482" s="168" t="str">
        <f t="shared" si="556"/>
        <v>1</v>
      </c>
      <c r="BR482" s="168" t="str">
        <f t="shared" si="556"/>
        <v>0</v>
      </c>
      <c r="BS482" s="169" t="str">
        <f t="shared" si="556"/>
        <v>1</v>
      </c>
      <c r="BT482" s="302" t="str">
        <f t="shared" si="557"/>
        <v>0</v>
      </c>
      <c r="BU482" s="302" t="str">
        <f t="shared" si="557"/>
        <v>0</v>
      </c>
      <c r="BV482" s="302" t="str">
        <f t="shared" si="557"/>
        <v>0</v>
      </c>
      <c r="BW482" s="303" t="str">
        <f t="shared" si="557"/>
        <v>1</v>
      </c>
      <c r="BX482" s="302" t="str">
        <f t="shared" si="557"/>
        <v>0</v>
      </c>
      <c r="BY482" s="302" t="str">
        <f t="shared" si="557"/>
        <v>1</v>
      </c>
      <c r="BZ482" s="302" t="str">
        <f t="shared" si="557"/>
        <v>0</v>
      </c>
      <c r="CA482" s="303" t="str">
        <f t="shared" si="557"/>
        <v>0</v>
      </c>
      <c r="CB482" s="164" t="str">
        <f t="shared" si="558"/>
        <v>0</v>
      </c>
      <c r="CC482" s="289" t="str">
        <f t="shared" si="558"/>
        <v>1</v>
      </c>
      <c r="CD482" s="340" t="str">
        <f t="shared" si="558"/>
        <v>0</v>
      </c>
      <c r="CE482" s="341" t="str">
        <f t="shared" si="558"/>
        <v>0</v>
      </c>
      <c r="CF482" s="340" t="str">
        <f t="shared" si="558"/>
        <v>0</v>
      </c>
      <c r="CG482" s="340" t="str">
        <f t="shared" si="558"/>
        <v>0</v>
      </c>
      <c r="CH482" s="340" t="str">
        <f t="shared" si="558"/>
        <v>0</v>
      </c>
      <c r="CI482" s="341" t="str">
        <f t="shared" si="558"/>
        <v>0</v>
      </c>
      <c r="CL482" s="32" t="str">
        <f t="shared" si="548"/>
        <v>3611</v>
      </c>
      <c r="CM482" s="285">
        <f t="shared" si="516"/>
        <v>65526</v>
      </c>
      <c r="CN482" s="285">
        <f t="shared" si="517"/>
        <v>0</v>
      </c>
      <c r="CO482" s="142">
        <f t="shared" si="518"/>
        <v>58.9</v>
      </c>
      <c r="CP482" s="142">
        <f t="shared" si="519"/>
        <v>14.944444444444445</v>
      </c>
      <c r="CQ482" s="154">
        <f t="shared" si="549"/>
        <v>1</v>
      </c>
      <c r="CS482" s="170">
        <f t="shared" si="520"/>
        <v>3</v>
      </c>
      <c r="CT482" s="23">
        <f t="shared" si="521"/>
        <v>6</v>
      </c>
      <c r="CU482" s="171">
        <f t="shared" si="522"/>
        <v>1</v>
      </c>
      <c r="CV482" s="23">
        <f t="shared" si="523"/>
        <v>1</v>
      </c>
      <c r="CW482" s="172">
        <f t="shared" si="524"/>
        <v>0</v>
      </c>
      <c r="CX482" s="24">
        <f t="shared" si="525"/>
        <v>2</v>
      </c>
      <c r="CY482" s="267">
        <f t="shared" si="526"/>
        <v>15</v>
      </c>
      <c r="CZ482" s="268">
        <f t="shared" si="527"/>
        <v>6</v>
      </c>
      <c r="DA482" s="267">
        <f t="shared" si="528"/>
        <v>15</v>
      </c>
      <c r="DB482" s="268">
        <f t="shared" si="529"/>
        <v>15</v>
      </c>
      <c r="DC482" s="173">
        <f t="shared" si="530"/>
        <v>13</v>
      </c>
      <c r="DD482" s="26">
        <f t="shared" si="531"/>
        <v>1</v>
      </c>
      <c r="DE482" s="173">
        <f t="shared" si="532"/>
        <v>0</v>
      </c>
      <c r="DF482" s="26">
        <f t="shared" si="533"/>
        <v>5</v>
      </c>
      <c r="DG482" s="326">
        <f t="shared" si="534"/>
        <v>1</v>
      </c>
      <c r="DH482" s="327">
        <f t="shared" si="535"/>
        <v>4</v>
      </c>
      <c r="DI482" s="172">
        <f t="shared" si="536"/>
        <v>4</v>
      </c>
      <c r="DJ482" s="24">
        <f t="shared" si="537"/>
        <v>0</v>
      </c>
      <c r="DK482" s="172"/>
      <c r="DL482" s="19">
        <f t="shared" si="538"/>
        <v>54</v>
      </c>
      <c r="DM482" s="19">
        <f t="shared" si="539"/>
        <v>17</v>
      </c>
      <c r="DN482" s="174">
        <f t="shared" si="540"/>
        <v>2</v>
      </c>
      <c r="DO482" s="278">
        <f t="shared" si="541"/>
        <v>246</v>
      </c>
      <c r="DP482" s="278">
        <f t="shared" si="542"/>
        <v>255</v>
      </c>
      <c r="DQ482" s="20">
        <f t="shared" si="543"/>
        <v>209</v>
      </c>
      <c r="DR482" s="20">
        <f t="shared" si="544"/>
        <v>5</v>
      </c>
      <c r="DS482" s="337">
        <f t="shared" si="545"/>
        <v>20</v>
      </c>
      <c r="DT482" s="174">
        <f t="shared" si="546"/>
        <v>64</v>
      </c>
      <c r="DU482" s="172">
        <f t="shared" si="547"/>
        <v>20</v>
      </c>
    </row>
    <row r="483" spans="1:125">
      <c r="A483" s="408" t="s">
        <v>1211</v>
      </c>
      <c r="B483" s="408" t="s">
        <v>1212</v>
      </c>
      <c r="C483" s="154">
        <f t="shared" si="503"/>
        <v>17</v>
      </c>
      <c r="D483" s="167">
        <f t="shared" si="504"/>
        <v>68</v>
      </c>
      <c r="E483" s="166" t="str">
        <f t="shared" si="505"/>
        <v>36</v>
      </c>
      <c r="F483" s="367" t="str">
        <f t="shared" si="506"/>
        <v>11</v>
      </c>
      <c r="G483" s="367" t="str">
        <f t="shared" si="507"/>
        <v>04</v>
      </c>
      <c r="H483" s="367" t="str">
        <f t="shared" si="508"/>
        <v>F6</v>
      </c>
      <c r="I483" s="367" t="str">
        <f t="shared" si="509"/>
        <v>FF</v>
      </c>
      <c r="J483" s="367" t="str">
        <f t="shared" si="510"/>
        <v>CE</v>
      </c>
      <c r="K483" s="367" t="str">
        <f t="shared" si="511"/>
        <v>05</v>
      </c>
      <c r="L483" s="367" t="str">
        <f t="shared" si="512"/>
        <v>13</v>
      </c>
      <c r="M483" s="367" t="str">
        <f t="shared" si="513"/>
        <v>4</v>
      </c>
      <c r="N483" s="367" t="str">
        <f t="shared" si="514"/>
        <v/>
      </c>
      <c r="O483" s="156" t="str">
        <f t="shared" si="515"/>
        <v/>
      </c>
      <c r="P483" s="157" t="str">
        <f t="shared" si="550"/>
        <v>0</v>
      </c>
      <c r="Q483" s="158" t="str">
        <f t="shared" si="550"/>
        <v>0</v>
      </c>
      <c r="R483" s="158" t="str">
        <f t="shared" si="550"/>
        <v>1</v>
      </c>
      <c r="S483" s="159" t="str">
        <f t="shared" si="550"/>
        <v>1</v>
      </c>
      <c r="T483" s="158" t="str">
        <f t="shared" si="550"/>
        <v>0</v>
      </c>
      <c r="U483" s="158" t="str">
        <f t="shared" si="550"/>
        <v>1</v>
      </c>
      <c r="V483" s="158" t="str">
        <f t="shared" si="550"/>
        <v>1</v>
      </c>
      <c r="W483" s="159" t="str">
        <f t="shared" si="550"/>
        <v>0</v>
      </c>
      <c r="X483" s="158" t="str">
        <f t="shared" si="551"/>
        <v>0</v>
      </c>
      <c r="Y483" s="158" t="str">
        <f t="shared" si="551"/>
        <v>0</v>
      </c>
      <c r="Z483" s="158" t="str">
        <f t="shared" si="551"/>
        <v>0</v>
      </c>
      <c r="AA483" s="159" t="str">
        <f t="shared" si="551"/>
        <v>1</v>
      </c>
      <c r="AB483" s="161" t="str">
        <f t="shared" si="551"/>
        <v>0</v>
      </c>
      <c r="AC483" s="161" t="str">
        <f t="shared" si="551"/>
        <v>0</v>
      </c>
      <c r="AD483" s="158" t="str">
        <f t="shared" si="551"/>
        <v>0</v>
      </c>
      <c r="AE483" s="159" t="str">
        <f t="shared" si="551"/>
        <v>1</v>
      </c>
      <c r="AF483" s="367" t="str">
        <f t="shared" si="552"/>
        <v>0</v>
      </c>
      <c r="AG483" s="162" t="str">
        <f t="shared" si="552"/>
        <v>0</v>
      </c>
      <c r="AH483" s="163" t="str">
        <f t="shared" si="552"/>
        <v>0</v>
      </c>
      <c r="AI483" s="165" t="str">
        <f t="shared" si="552"/>
        <v>0</v>
      </c>
      <c r="AJ483" s="164" t="str">
        <f t="shared" si="552"/>
        <v>0</v>
      </c>
      <c r="AK483" s="164" t="str">
        <f t="shared" si="552"/>
        <v>1</v>
      </c>
      <c r="AL483" s="289" t="str">
        <f t="shared" si="552"/>
        <v>0</v>
      </c>
      <c r="AM483" s="165" t="str">
        <f t="shared" si="552"/>
        <v>0</v>
      </c>
      <c r="AN483" s="230" t="str">
        <f t="shared" si="553"/>
        <v>1</v>
      </c>
      <c r="AO483" s="230" t="str">
        <f t="shared" si="553"/>
        <v>1</v>
      </c>
      <c r="AP483" s="230" t="str">
        <f t="shared" si="553"/>
        <v>1</v>
      </c>
      <c r="AQ483" s="231" t="str">
        <f t="shared" si="553"/>
        <v>1</v>
      </c>
      <c r="AR483" s="230" t="str">
        <f t="shared" si="553"/>
        <v>0</v>
      </c>
      <c r="AS483" s="230" t="str">
        <f t="shared" si="553"/>
        <v>1</v>
      </c>
      <c r="AT483" s="230" t="str">
        <f t="shared" si="553"/>
        <v>1</v>
      </c>
      <c r="AU483" s="231" t="str">
        <f t="shared" si="553"/>
        <v>0</v>
      </c>
      <c r="AV483" s="230" t="str">
        <f t="shared" si="554"/>
        <v>1</v>
      </c>
      <c r="AW483" s="232" t="str">
        <f t="shared" si="554"/>
        <v>1</v>
      </c>
      <c r="AX483" s="232" t="str">
        <f t="shared" si="554"/>
        <v>1</v>
      </c>
      <c r="AY483" s="233" t="str">
        <f t="shared" si="554"/>
        <v>1</v>
      </c>
      <c r="AZ483" s="232" t="str">
        <f t="shared" si="554"/>
        <v>1</v>
      </c>
      <c r="BA483" s="232" t="str">
        <f t="shared" si="554"/>
        <v>1</v>
      </c>
      <c r="BB483" s="232" t="str">
        <f t="shared" si="554"/>
        <v>1</v>
      </c>
      <c r="BC483" s="233" t="str">
        <f t="shared" si="554"/>
        <v>1</v>
      </c>
      <c r="BD483" s="168" t="str">
        <f t="shared" si="555"/>
        <v>1</v>
      </c>
      <c r="BE483" s="168" t="str">
        <f t="shared" si="555"/>
        <v>1</v>
      </c>
      <c r="BF483" s="168" t="str">
        <f t="shared" si="555"/>
        <v>0</v>
      </c>
      <c r="BG483" s="169" t="str">
        <f t="shared" si="555"/>
        <v>0</v>
      </c>
      <c r="BH483" s="168" t="str">
        <f t="shared" si="555"/>
        <v>1</v>
      </c>
      <c r="BI483" s="168" t="str">
        <f t="shared" si="555"/>
        <v>1</v>
      </c>
      <c r="BJ483" s="168" t="str">
        <f t="shared" si="555"/>
        <v>1</v>
      </c>
      <c r="BK483" s="169" t="str">
        <f t="shared" si="555"/>
        <v>0</v>
      </c>
      <c r="BL483" s="168" t="str">
        <f t="shared" si="556"/>
        <v>0</v>
      </c>
      <c r="BM483" s="168" t="str">
        <f t="shared" si="556"/>
        <v>0</v>
      </c>
      <c r="BN483" s="168" t="str">
        <f t="shared" si="556"/>
        <v>0</v>
      </c>
      <c r="BO483" s="169" t="str">
        <f t="shared" si="556"/>
        <v>0</v>
      </c>
      <c r="BP483" s="168" t="str">
        <f t="shared" si="556"/>
        <v>0</v>
      </c>
      <c r="BQ483" s="168" t="str">
        <f t="shared" si="556"/>
        <v>1</v>
      </c>
      <c r="BR483" s="168" t="str">
        <f t="shared" si="556"/>
        <v>0</v>
      </c>
      <c r="BS483" s="169" t="str">
        <f t="shared" si="556"/>
        <v>1</v>
      </c>
      <c r="BT483" s="302" t="str">
        <f t="shared" si="557"/>
        <v>0</v>
      </c>
      <c r="BU483" s="302" t="str">
        <f t="shared" si="557"/>
        <v>0</v>
      </c>
      <c r="BV483" s="302" t="str">
        <f t="shared" si="557"/>
        <v>0</v>
      </c>
      <c r="BW483" s="303" t="str">
        <f t="shared" si="557"/>
        <v>1</v>
      </c>
      <c r="BX483" s="302" t="str">
        <f t="shared" si="557"/>
        <v>0</v>
      </c>
      <c r="BY483" s="302" t="str">
        <f t="shared" si="557"/>
        <v>0</v>
      </c>
      <c r="BZ483" s="302" t="str">
        <f t="shared" si="557"/>
        <v>1</v>
      </c>
      <c r="CA483" s="303" t="str">
        <f t="shared" si="557"/>
        <v>1</v>
      </c>
      <c r="CB483" s="164" t="str">
        <f t="shared" si="558"/>
        <v>0</v>
      </c>
      <c r="CC483" s="289" t="str">
        <f t="shared" si="558"/>
        <v>1</v>
      </c>
      <c r="CD483" s="340" t="str">
        <f t="shared" si="558"/>
        <v>0</v>
      </c>
      <c r="CE483" s="341" t="str">
        <f t="shared" si="558"/>
        <v>0</v>
      </c>
      <c r="CF483" s="340" t="str">
        <f t="shared" si="558"/>
        <v>0</v>
      </c>
      <c r="CG483" s="340" t="str">
        <f t="shared" si="558"/>
        <v>0</v>
      </c>
      <c r="CH483" s="340" t="str">
        <f t="shared" si="558"/>
        <v>0</v>
      </c>
      <c r="CI483" s="341" t="str">
        <f t="shared" si="558"/>
        <v>0</v>
      </c>
      <c r="CL483" s="32" t="str">
        <f t="shared" si="548"/>
        <v>3611</v>
      </c>
      <c r="CM483" s="285">
        <f t="shared" si="516"/>
        <v>65526</v>
      </c>
      <c r="CN483" s="285">
        <f t="shared" si="517"/>
        <v>0</v>
      </c>
      <c r="CO483" s="142">
        <f t="shared" si="518"/>
        <v>58.6</v>
      </c>
      <c r="CP483" s="142">
        <f t="shared" si="519"/>
        <v>14.777777777777779</v>
      </c>
      <c r="CQ483" s="154">
        <f t="shared" si="549"/>
        <v>2</v>
      </c>
      <c r="CS483" s="170">
        <f t="shared" si="520"/>
        <v>3</v>
      </c>
      <c r="CT483" s="23">
        <f t="shared" si="521"/>
        <v>6</v>
      </c>
      <c r="CU483" s="171">
        <f t="shared" si="522"/>
        <v>1</v>
      </c>
      <c r="CV483" s="23">
        <f t="shared" si="523"/>
        <v>1</v>
      </c>
      <c r="CW483" s="172">
        <f t="shared" si="524"/>
        <v>0</v>
      </c>
      <c r="CX483" s="24">
        <f t="shared" si="525"/>
        <v>4</v>
      </c>
      <c r="CY483" s="267">
        <f t="shared" si="526"/>
        <v>15</v>
      </c>
      <c r="CZ483" s="268">
        <f t="shared" si="527"/>
        <v>6</v>
      </c>
      <c r="DA483" s="267">
        <f t="shared" si="528"/>
        <v>15</v>
      </c>
      <c r="DB483" s="268">
        <f t="shared" si="529"/>
        <v>15</v>
      </c>
      <c r="DC483" s="173">
        <f t="shared" si="530"/>
        <v>12</v>
      </c>
      <c r="DD483" s="26">
        <f t="shared" si="531"/>
        <v>14</v>
      </c>
      <c r="DE483" s="173">
        <f t="shared" si="532"/>
        <v>0</v>
      </c>
      <c r="DF483" s="26">
        <f t="shared" si="533"/>
        <v>5</v>
      </c>
      <c r="DG483" s="326">
        <f t="shared" si="534"/>
        <v>1</v>
      </c>
      <c r="DH483" s="327">
        <f t="shared" si="535"/>
        <v>3</v>
      </c>
      <c r="DI483" s="172">
        <f t="shared" si="536"/>
        <v>4</v>
      </c>
      <c r="DJ483" s="24">
        <f t="shared" si="537"/>
        <v>0</v>
      </c>
      <c r="DK483" s="172"/>
      <c r="DL483" s="19">
        <f t="shared" si="538"/>
        <v>54</v>
      </c>
      <c r="DM483" s="19">
        <f t="shared" si="539"/>
        <v>17</v>
      </c>
      <c r="DN483" s="174">
        <f t="shared" si="540"/>
        <v>4</v>
      </c>
      <c r="DO483" s="278">
        <f t="shared" si="541"/>
        <v>246</v>
      </c>
      <c r="DP483" s="278">
        <f t="shared" si="542"/>
        <v>255</v>
      </c>
      <c r="DQ483" s="20">
        <f t="shared" si="543"/>
        <v>206</v>
      </c>
      <c r="DR483" s="20">
        <f t="shared" si="544"/>
        <v>5</v>
      </c>
      <c r="DS483" s="337">
        <f t="shared" si="545"/>
        <v>19</v>
      </c>
      <c r="DT483" s="174">
        <f t="shared" si="546"/>
        <v>64</v>
      </c>
      <c r="DU483" s="172">
        <f t="shared" si="547"/>
        <v>19</v>
      </c>
    </row>
    <row r="484" spans="1:125">
      <c r="A484" s="408" t="s">
        <v>1213</v>
      </c>
      <c r="B484" s="408" t="s">
        <v>1214</v>
      </c>
      <c r="C484" s="154">
        <f t="shared" si="503"/>
        <v>17</v>
      </c>
      <c r="D484" s="167">
        <f t="shared" si="504"/>
        <v>68</v>
      </c>
      <c r="E484" s="166" t="str">
        <f t="shared" si="505"/>
        <v>36</v>
      </c>
      <c r="F484" s="367" t="str">
        <f t="shared" si="506"/>
        <v>11</v>
      </c>
      <c r="G484" s="367" t="str">
        <f t="shared" si="507"/>
        <v>06</v>
      </c>
      <c r="H484" s="367" t="str">
        <f t="shared" si="508"/>
        <v>F6</v>
      </c>
      <c r="I484" s="367" t="str">
        <f t="shared" si="509"/>
        <v>FF</v>
      </c>
      <c r="J484" s="367" t="str">
        <f t="shared" si="510"/>
        <v>CC</v>
      </c>
      <c r="K484" s="367" t="str">
        <f t="shared" si="511"/>
        <v>05</v>
      </c>
      <c r="L484" s="367" t="str">
        <f t="shared" si="512"/>
        <v>13</v>
      </c>
      <c r="M484" s="367" t="str">
        <f t="shared" si="513"/>
        <v>4</v>
      </c>
      <c r="N484" s="367" t="str">
        <f t="shared" si="514"/>
        <v/>
      </c>
      <c r="O484" s="156" t="str">
        <f t="shared" si="515"/>
        <v/>
      </c>
      <c r="P484" s="157" t="str">
        <f t="shared" si="550"/>
        <v>0</v>
      </c>
      <c r="Q484" s="158" t="str">
        <f t="shared" si="550"/>
        <v>0</v>
      </c>
      <c r="R484" s="158" t="str">
        <f t="shared" si="550"/>
        <v>1</v>
      </c>
      <c r="S484" s="159" t="str">
        <f t="shared" si="550"/>
        <v>1</v>
      </c>
      <c r="T484" s="158" t="str">
        <f t="shared" si="550"/>
        <v>0</v>
      </c>
      <c r="U484" s="158" t="str">
        <f t="shared" si="550"/>
        <v>1</v>
      </c>
      <c r="V484" s="158" t="str">
        <f t="shared" si="550"/>
        <v>1</v>
      </c>
      <c r="W484" s="159" t="str">
        <f t="shared" si="550"/>
        <v>0</v>
      </c>
      <c r="X484" s="158" t="str">
        <f t="shared" si="551"/>
        <v>0</v>
      </c>
      <c r="Y484" s="158" t="str">
        <f t="shared" si="551"/>
        <v>0</v>
      </c>
      <c r="Z484" s="158" t="str">
        <f t="shared" si="551"/>
        <v>0</v>
      </c>
      <c r="AA484" s="159" t="str">
        <f t="shared" si="551"/>
        <v>1</v>
      </c>
      <c r="AB484" s="161" t="str">
        <f t="shared" si="551"/>
        <v>0</v>
      </c>
      <c r="AC484" s="161" t="str">
        <f t="shared" si="551"/>
        <v>0</v>
      </c>
      <c r="AD484" s="158" t="str">
        <f t="shared" si="551"/>
        <v>0</v>
      </c>
      <c r="AE484" s="159" t="str">
        <f t="shared" si="551"/>
        <v>1</v>
      </c>
      <c r="AF484" s="367" t="str">
        <f t="shared" si="552"/>
        <v>0</v>
      </c>
      <c r="AG484" s="162" t="str">
        <f t="shared" si="552"/>
        <v>0</v>
      </c>
      <c r="AH484" s="163" t="str">
        <f t="shared" si="552"/>
        <v>0</v>
      </c>
      <c r="AI484" s="165" t="str">
        <f t="shared" si="552"/>
        <v>0</v>
      </c>
      <c r="AJ484" s="164" t="str">
        <f t="shared" si="552"/>
        <v>0</v>
      </c>
      <c r="AK484" s="164" t="str">
        <f t="shared" si="552"/>
        <v>1</v>
      </c>
      <c r="AL484" s="289" t="str">
        <f t="shared" si="552"/>
        <v>1</v>
      </c>
      <c r="AM484" s="165" t="str">
        <f t="shared" si="552"/>
        <v>0</v>
      </c>
      <c r="AN484" s="230" t="str">
        <f t="shared" si="553"/>
        <v>1</v>
      </c>
      <c r="AO484" s="230" t="str">
        <f t="shared" si="553"/>
        <v>1</v>
      </c>
      <c r="AP484" s="230" t="str">
        <f t="shared" si="553"/>
        <v>1</v>
      </c>
      <c r="AQ484" s="231" t="str">
        <f t="shared" si="553"/>
        <v>1</v>
      </c>
      <c r="AR484" s="230" t="str">
        <f t="shared" si="553"/>
        <v>0</v>
      </c>
      <c r="AS484" s="230" t="str">
        <f t="shared" si="553"/>
        <v>1</v>
      </c>
      <c r="AT484" s="230" t="str">
        <f t="shared" si="553"/>
        <v>1</v>
      </c>
      <c r="AU484" s="231" t="str">
        <f t="shared" si="553"/>
        <v>0</v>
      </c>
      <c r="AV484" s="230" t="str">
        <f t="shared" si="554"/>
        <v>1</v>
      </c>
      <c r="AW484" s="232" t="str">
        <f t="shared" si="554"/>
        <v>1</v>
      </c>
      <c r="AX484" s="232" t="str">
        <f t="shared" si="554"/>
        <v>1</v>
      </c>
      <c r="AY484" s="233" t="str">
        <f t="shared" si="554"/>
        <v>1</v>
      </c>
      <c r="AZ484" s="232" t="str">
        <f t="shared" si="554"/>
        <v>1</v>
      </c>
      <c r="BA484" s="232" t="str">
        <f t="shared" si="554"/>
        <v>1</v>
      </c>
      <c r="BB484" s="232" t="str">
        <f t="shared" si="554"/>
        <v>1</v>
      </c>
      <c r="BC484" s="233" t="str">
        <f t="shared" si="554"/>
        <v>1</v>
      </c>
      <c r="BD484" s="168" t="str">
        <f t="shared" si="555"/>
        <v>1</v>
      </c>
      <c r="BE484" s="168" t="str">
        <f t="shared" si="555"/>
        <v>1</v>
      </c>
      <c r="BF484" s="168" t="str">
        <f t="shared" si="555"/>
        <v>0</v>
      </c>
      <c r="BG484" s="169" t="str">
        <f t="shared" si="555"/>
        <v>0</v>
      </c>
      <c r="BH484" s="168" t="str">
        <f t="shared" si="555"/>
        <v>1</v>
      </c>
      <c r="BI484" s="168" t="str">
        <f t="shared" si="555"/>
        <v>1</v>
      </c>
      <c r="BJ484" s="168" t="str">
        <f t="shared" si="555"/>
        <v>0</v>
      </c>
      <c r="BK484" s="169" t="str">
        <f t="shared" si="555"/>
        <v>0</v>
      </c>
      <c r="BL484" s="168" t="str">
        <f t="shared" si="556"/>
        <v>0</v>
      </c>
      <c r="BM484" s="168" t="str">
        <f t="shared" si="556"/>
        <v>0</v>
      </c>
      <c r="BN484" s="168" t="str">
        <f t="shared" si="556"/>
        <v>0</v>
      </c>
      <c r="BO484" s="169" t="str">
        <f t="shared" si="556"/>
        <v>0</v>
      </c>
      <c r="BP484" s="168" t="str">
        <f t="shared" si="556"/>
        <v>0</v>
      </c>
      <c r="BQ484" s="168" t="str">
        <f t="shared" si="556"/>
        <v>1</v>
      </c>
      <c r="BR484" s="168" t="str">
        <f t="shared" si="556"/>
        <v>0</v>
      </c>
      <c r="BS484" s="169" t="str">
        <f t="shared" si="556"/>
        <v>1</v>
      </c>
      <c r="BT484" s="302" t="str">
        <f t="shared" si="557"/>
        <v>0</v>
      </c>
      <c r="BU484" s="302" t="str">
        <f t="shared" si="557"/>
        <v>0</v>
      </c>
      <c r="BV484" s="302" t="str">
        <f t="shared" si="557"/>
        <v>0</v>
      </c>
      <c r="BW484" s="303" t="str">
        <f t="shared" si="557"/>
        <v>1</v>
      </c>
      <c r="BX484" s="302" t="str">
        <f t="shared" si="557"/>
        <v>0</v>
      </c>
      <c r="BY484" s="302" t="str">
        <f t="shared" si="557"/>
        <v>0</v>
      </c>
      <c r="BZ484" s="302" t="str">
        <f t="shared" si="557"/>
        <v>1</v>
      </c>
      <c r="CA484" s="303" t="str">
        <f t="shared" si="557"/>
        <v>1</v>
      </c>
      <c r="CB484" s="164" t="str">
        <f t="shared" si="558"/>
        <v>0</v>
      </c>
      <c r="CC484" s="289" t="str">
        <f t="shared" si="558"/>
        <v>1</v>
      </c>
      <c r="CD484" s="340" t="str">
        <f t="shared" si="558"/>
        <v>0</v>
      </c>
      <c r="CE484" s="341" t="str">
        <f t="shared" si="558"/>
        <v>0</v>
      </c>
      <c r="CF484" s="340" t="str">
        <f t="shared" si="558"/>
        <v>0</v>
      </c>
      <c r="CG484" s="340" t="str">
        <f t="shared" si="558"/>
        <v>0</v>
      </c>
      <c r="CH484" s="340" t="str">
        <f t="shared" si="558"/>
        <v>0</v>
      </c>
      <c r="CI484" s="341" t="str">
        <f t="shared" si="558"/>
        <v>0</v>
      </c>
      <c r="CL484" s="32" t="str">
        <f t="shared" si="548"/>
        <v>3611</v>
      </c>
      <c r="CM484" s="285">
        <f t="shared" si="516"/>
        <v>65526</v>
      </c>
      <c r="CN484" s="285">
        <f t="shared" si="517"/>
        <v>0</v>
      </c>
      <c r="CO484" s="142">
        <f t="shared" si="518"/>
        <v>58.4</v>
      </c>
      <c r="CP484" s="142">
        <f t="shared" si="519"/>
        <v>14.666666666666666</v>
      </c>
      <c r="CQ484" s="154">
        <f t="shared" si="549"/>
        <v>3</v>
      </c>
      <c r="CS484" s="170">
        <f t="shared" si="520"/>
        <v>3</v>
      </c>
      <c r="CT484" s="23">
        <f t="shared" si="521"/>
        <v>6</v>
      </c>
      <c r="CU484" s="171">
        <f t="shared" si="522"/>
        <v>1</v>
      </c>
      <c r="CV484" s="23">
        <f t="shared" si="523"/>
        <v>1</v>
      </c>
      <c r="CW484" s="172">
        <f t="shared" si="524"/>
        <v>0</v>
      </c>
      <c r="CX484" s="24">
        <f t="shared" si="525"/>
        <v>6</v>
      </c>
      <c r="CY484" s="267">
        <f t="shared" si="526"/>
        <v>15</v>
      </c>
      <c r="CZ484" s="268">
        <f t="shared" si="527"/>
        <v>6</v>
      </c>
      <c r="DA484" s="267">
        <f t="shared" si="528"/>
        <v>15</v>
      </c>
      <c r="DB484" s="268">
        <f t="shared" si="529"/>
        <v>15</v>
      </c>
      <c r="DC484" s="173">
        <f t="shared" si="530"/>
        <v>12</v>
      </c>
      <c r="DD484" s="26">
        <f t="shared" si="531"/>
        <v>12</v>
      </c>
      <c r="DE484" s="173">
        <f t="shared" si="532"/>
        <v>0</v>
      </c>
      <c r="DF484" s="26">
        <f t="shared" si="533"/>
        <v>5</v>
      </c>
      <c r="DG484" s="326">
        <f t="shared" si="534"/>
        <v>1</v>
      </c>
      <c r="DH484" s="327">
        <f t="shared" si="535"/>
        <v>3</v>
      </c>
      <c r="DI484" s="172">
        <f t="shared" si="536"/>
        <v>4</v>
      </c>
      <c r="DJ484" s="24">
        <f t="shared" si="537"/>
        <v>0</v>
      </c>
      <c r="DK484" s="172"/>
      <c r="DL484" s="19">
        <f t="shared" si="538"/>
        <v>54</v>
      </c>
      <c r="DM484" s="19">
        <f t="shared" si="539"/>
        <v>17</v>
      </c>
      <c r="DN484" s="174">
        <f t="shared" si="540"/>
        <v>6</v>
      </c>
      <c r="DO484" s="278">
        <f t="shared" si="541"/>
        <v>246</v>
      </c>
      <c r="DP484" s="278">
        <f t="shared" si="542"/>
        <v>255</v>
      </c>
      <c r="DQ484" s="20">
        <f t="shared" si="543"/>
        <v>204</v>
      </c>
      <c r="DR484" s="20">
        <f t="shared" si="544"/>
        <v>5</v>
      </c>
      <c r="DS484" s="337">
        <f t="shared" si="545"/>
        <v>19</v>
      </c>
      <c r="DT484" s="174">
        <f t="shared" si="546"/>
        <v>64</v>
      </c>
      <c r="DU484" s="172">
        <f t="shared" si="547"/>
        <v>19</v>
      </c>
    </row>
    <row r="485" spans="1:125">
      <c r="A485" s="408" t="s">
        <v>1215</v>
      </c>
      <c r="B485" s="408" t="s">
        <v>1216</v>
      </c>
      <c r="C485" s="154">
        <f t="shared" si="503"/>
        <v>17</v>
      </c>
      <c r="D485" s="167">
        <f t="shared" si="504"/>
        <v>68</v>
      </c>
      <c r="E485" s="166" t="str">
        <f t="shared" si="505"/>
        <v>36</v>
      </c>
      <c r="F485" s="367" t="str">
        <f t="shared" si="506"/>
        <v>11</v>
      </c>
      <c r="G485" s="367" t="str">
        <f t="shared" si="507"/>
        <v>08</v>
      </c>
      <c r="H485" s="367" t="str">
        <f t="shared" si="508"/>
        <v>F6</v>
      </c>
      <c r="I485" s="367" t="str">
        <f t="shared" si="509"/>
        <v>FF</v>
      </c>
      <c r="J485" s="367" t="str">
        <f t="shared" si="510"/>
        <v>C9</v>
      </c>
      <c r="K485" s="367" t="str">
        <f t="shared" si="511"/>
        <v>05</v>
      </c>
      <c r="L485" s="367" t="str">
        <f t="shared" si="512"/>
        <v>12</v>
      </c>
      <c r="M485" s="367" t="str">
        <f t="shared" si="513"/>
        <v>0</v>
      </c>
      <c r="N485" s="367" t="str">
        <f t="shared" si="514"/>
        <v/>
      </c>
      <c r="O485" s="156" t="str">
        <f t="shared" si="515"/>
        <v/>
      </c>
      <c r="P485" s="157" t="str">
        <f t="shared" si="550"/>
        <v>0</v>
      </c>
      <c r="Q485" s="158" t="str">
        <f t="shared" si="550"/>
        <v>0</v>
      </c>
      <c r="R485" s="158" t="str">
        <f t="shared" si="550"/>
        <v>1</v>
      </c>
      <c r="S485" s="159" t="str">
        <f t="shared" si="550"/>
        <v>1</v>
      </c>
      <c r="T485" s="158" t="str">
        <f t="shared" si="550"/>
        <v>0</v>
      </c>
      <c r="U485" s="158" t="str">
        <f t="shared" si="550"/>
        <v>1</v>
      </c>
      <c r="V485" s="158" t="str">
        <f t="shared" si="550"/>
        <v>1</v>
      </c>
      <c r="W485" s="159" t="str">
        <f t="shared" si="550"/>
        <v>0</v>
      </c>
      <c r="X485" s="158" t="str">
        <f t="shared" si="551"/>
        <v>0</v>
      </c>
      <c r="Y485" s="158" t="str">
        <f t="shared" si="551"/>
        <v>0</v>
      </c>
      <c r="Z485" s="158" t="str">
        <f t="shared" si="551"/>
        <v>0</v>
      </c>
      <c r="AA485" s="159" t="str">
        <f t="shared" si="551"/>
        <v>1</v>
      </c>
      <c r="AB485" s="161" t="str">
        <f t="shared" si="551"/>
        <v>0</v>
      </c>
      <c r="AC485" s="161" t="str">
        <f t="shared" si="551"/>
        <v>0</v>
      </c>
      <c r="AD485" s="158" t="str">
        <f t="shared" si="551"/>
        <v>0</v>
      </c>
      <c r="AE485" s="159" t="str">
        <f t="shared" si="551"/>
        <v>1</v>
      </c>
      <c r="AF485" s="367" t="str">
        <f t="shared" si="552"/>
        <v>0</v>
      </c>
      <c r="AG485" s="162" t="str">
        <f t="shared" si="552"/>
        <v>0</v>
      </c>
      <c r="AH485" s="163" t="str">
        <f t="shared" si="552"/>
        <v>0</v>
      </c>
      <c r="AI485" s="165" t="str">
        <f t="shared" si="552"/>
        <v>0</v>
      </c>
      <c r="AJ485" s="164" t="str">
        <f t="shared" si="552"/>
        <v>1</v>
      </c>
      <c r="AK485" s="164" t="str">
        <f t="shared" si="552"/>
        <v>0</v>
      </c>
      <c r="AL485" s="289" t="str">
        <f t="shared" si="552"/>
        <v>0</v>
      </c>
      <c r="AM485" s="165" t="str">
        <f t="shared" si="552"/>
        <v>0</v>
      </c>
      <c r="AN485" s="230" t="str">
        <f t="shared" si="553"/>
        <v>1</v>
      </c>
      <c r="AO485" s="230" t="str">
        <f t="shared" si="553"/>
        <v>1</v>
      </c>
      <c r="AP485" s="230" t="str">
        <f t="shared" si="553"/>
        <v>1</v>
      </c>
      <c r="AQ485" s="231" t="str">
        <f t="shared" si="553"/>
        <v>1</v>
      </c>
      <c r="AR485" s="230" t="str">
        <f t="shared" si="553"/>
        <v>0</v>
      </c>
      <c r="AS485" s="230" t="str">
        <f t="shared" si="553"/>
        <v>1</v>
      </c>
      <c r="AT485" s="230" t="str">
        <f t="shared" si="553"/>
        <v>1</v>
      </c>
      <c r="AU485" s="231" t="str">
        <f t="shared" si="553"/>
        <v>0</v>
      </c>
      <c r="AV485" s="230" t="str">
        <f t="shared" si="554"/>
        <v>1</v>
      </c>
      <c r="AW485" s="232" t="str">
        <f t="shared" si="554"/>
        <v>1</v>
      </c>
      <c r="AX485" s="232" t="str">
        <f t="shared" si="554"/>
        <v>1</v>
      </c>
      <c r="AY485" s="233" t="str">
        <f t="shared" si="554"/>
        <v>1</v>
      </c>
      <c r="AZ485" s="232" t="str">
        <f t="shared" si="554"/>
        <v>1</v>
      </c>
      <c r="BA485" s="232" t="str">
        <f t="shared" si="554"/>
        <v>1</v>
      </c>
      <c r="BB485" s="232" t="str">
        <f t="shared" si="554"/>
        <v>1</v>
      </c>
      <c r="BC485" s="233" t="str">
        <f t="shared" si="554"/>
        <v>1</v>
      </c>
      <c r="BD485" s="168" t="str">
        <f t="shared" si="555"/>
        <v>1</v>
      </c>
      <c r="BE485" s="168" t="str">
        <f t="shared" si="555"/>
        <v>1</v>
      </c>
      <c r="BF485" s="168" t="str">
        <f t="shared" si="555"/>
        <v>0</v>
      </c>
      <c r="BG485" s="169" t="str">
        <f t="shared" si="555"/>
        <v>0</v>
      </c>
      <c r="BH485" s="168" t="str">
        <f t="shared" si="555"/>
        <v>1</v>
      </c>
      <c r="BI485" s="168" t="str">
        <f t="shared" si="555"/>
        <v>0</v>
      </c>
      <c r="BJ485" s="168" t="str">
        <f t="shared" si="555"/>
        <v>0</v>
      </c>
      <c r="BK485" s="169" t="str">
        <f t="shared" si="555"/>
        <v>1</v>
      </c>
      <c r="BL485" s="168" t="str">
        <f t="shared" si="556"/>
        <v>0</v>
      </c>
      <c r="BM485" s="168" t="str">
        <f t="shared" si="556"/>
        <v>0</v>
      </c>
      <c r="BN485" s="168" t="str">
        <f t="shared" si="556"/>
        <v>0</v>
      </c>
      <c r="BO485" s="169" t="str">
        <f t="shared" si="556"/>
        <v>0</v>
      </c>
      <c r="BP485" s="168" t="str">
        <f t="shared" si="556"/>
        <v>0</v>
      </c>
      <c r="BQ485" s="168" t="str">
        <f t="shared" si="556"/>
        <v>1</v>
      </c>
      <c r="BR485" s="168" t="str">
        <f t="shared" si="556"/>
        <v>0</v>
      </c>
      <c r="BS485" s="169" t="str">
        <f t="shared" si="556"/>
        <v>1</v>
      </c>
      <c r="BT485" s="302" t="str">
        <f t="shared" si="557"/>
        <v>0</v>
      </c>
      <c r="BU485" s="302" t="str">
        <f t="shared" si="557"/>
        <v>0</v>
      </c>
      <c r="BV485" s="302" t="str">
        <f t="shared" si="557"/>
        <v>0</v>
      </c>
      <c r="BW485" s="303" t="str">
        <f t="shared" si="557"/>
        <v>1</v>
      </c>
      <c r="BX485" s="302" t="str">
        <f t="shared" si="557"/>
        <v>0</v>
      </c>
      <c r="BY485" s="302" t="str">
        <f t="shared" si="557"/>
        <v>0</v>
      </c>
      <c r="BZ485" s="302" t="str">
        <f t="shared" si="557"/>
        <v>1</v>
      </c>
      <c r="CA485" s="303" t="str">
        <f t="shared" si="557"/>
        <v>0</v>
      </c>
      <c r="CB485" s="164" t="str">
        <f t="shared" si="558"/>
        <v>0</v>
      </c>
      <c r="CC485" s="289" t="str">
        <f t="shared" si="558"/>
        <v>0</v>
      </c>
      <c r="CD485" s="340" t="str">
        <f t="shared" si="558"/>
        <v>0</v>
      </c>
      <c r="CE485" s="341" t="str">
        <f t="shared" si="558"/>
        <v>0</v>
      </c>
      <c r="CF485" s="340" t="str">
        <f t="shared" si="558"/>
        <v>0</v>
      </c>
      <c r="CG485" s="340" t="str">
        <f t="shared" si="558"/>
        <v>0</v>
      </c>
      <c r="CH485" s="340" t="str">
        <f t="shared" si="558"/>
        <v>0</v>
      </c>
      <c r="CI485" s="341" t="str">
        <f t="shared" si="558"/>
        <v>0</v>
      </c>
      <c r="CL485" s="32" t="str">
        <f t="shared" si="548"/>
        <v>3611</v>
      </c>
      <c r="CM485" s="285">
        <f t="shared" si="516"/>
        <v>65526</v>
      </c>
      <c r="CN485" s="285">
        <f t="shared" si="517"/>
        <v>0</v>
      </c>
      <c r="CO485" s="142">
        <f t="shared" si="518"/>
        <v>58.1</v>
      </c>
      <c r="CP485" s="142">
        <f t="shared" si="519"/>
        <v>14.5</v>
      </c>
      <c r="CQ485" s="154">
        <f t="shared" si="549"/>
        <v>4</v>
      </c>
      <c r="CS485" s="170">
        <f t="shared" si="520"/>
        <v>3</v>
      </c>
      <c r="CT485" s="23">
        <f t="shared" si="521"/>
        <v>6</v>
      </c>
      <c r="CU485" s="171">
        <f t="shared" si="522"/>
        <v>1</v>
      </c>
      <c r="CV485" s="23">
        <f t="shared" si="523"/>
        <v>1</v>
      </c>
      <c r="CW485" s="172">
        <f t="shared" si="524"/>
        <v>0</v>
      </c>
      <c r="CX485" s="24">
        <f t="shared" si="525"/>
        <v>8</v>
      </c>
      <c r="CY485" s="267">
        <f t="shared" si="526"/>
        <v>15</v>
      </c>
      <c r="CZ485" s="268">
        <f t="shared" si="527"/>
        <v>6</v>
      </c>
      <c r="DA485" s="267">
        <f t="shared" si="528"/>
        <v>15</v>
      </c>
      <c r="DB485" s="268">
        <f t="shared" si="529"/>
        <v>15</v>
      </c>
      <c r="DC485" s="173">
        <f t="shared" si="530"/>
        <v>12</v>
      </c>
      <c r="DD485" s="26">
        <f t="shared" si="531"/>
        <v>9</v>
      </c>
      <c r="DE485" s="173">
        <f t="shared" si="532"/>
        <v>0</v>
      </c>
      <c r="DF485" s="26">
        <f t="shared" si="533"/>
        <v>5</v>
      </c>
      <c r="DG485" s="326">
        <f t="shared" si="534"/>
        <v>1</v>
      </c>
      <c r="DH485" s="327">
        <f t="shared" si="535"/>
        <v>2</v>
      </c>
      <c r="DI485" s="172">
        <f t="shared" si="536"/>
        <v>0</v>
      </c>
      <c r="DJ485" s="24">
        <f t="shared" si="537"/>
        <v>0</v>
      </c>
      <c r="DK485" s="172"/>
      <c r="DL485" s="19">
        <f t="shared" si="538"/>
        <v>54</v>
      </c>
      <c r="DM485" s="19">
        <f t="shared" si="539"/>
        <v>17</v>
      </c>
      <c r="DN485" s="174">
        <f t="shared" si="540"/>
        <v>8</v>
      </c>
      <c r="DO485" s="278">
        <f t="shared" si="541"/>
        <v>246</v>
      </c>
      <c r="DP485" s="278">
        <f t="shared" si="542"/>
        <v>255</v>
      </c>
      <c r="DQ485" s="20">
        <f t="shared" si="543"/>
        <v>201</v>
      </c>
      <c r="DR485" s="20">
        <f t="shared" si="544"/>
        <v>5</v>
      </c>
      <c r="DS485" s="337">
        <f t="shared" si="545"/>
        <v>18</v>
      </c>
      <c r="DT485" s="174">
        <f t="shared" si="546"/>
        <v>0</v>
      </c>
      <c r="DU485" s="172">
        <f t="shared" si="547"/>
        <v>18</v>
      </c>
    </row>
    <row r="486" spans="1:125">
      <c r="A486" s="408" t="s">
        <v>1217</v>
      </c>
      <c r="B486" s="408" t="s">
        <v>1218</v>
      </c>
      <c r="C486" s="154">
        <f t="shared" si="503"/>
        <v>17</v>
      </c>
      <c r="D486" s="167">
        <f t="shared" si="504"/>
        <v>68</v>
      </c>
      <c r="E486" s="166" t="str">
        <f t="shared" si="505"/>
        <v>36</v>
      </c>
      <c r="F486" s="367" t="str">
        <f t="shared" si="506"/>
        <v>11</v>
      </c>
      <c r="G486" s="367" t="str">
        <f t="shared" si="507"/>
        <v>0A</v>
      </c>
      <c r="H486" s="367" t="str">
        <f t="shared" si="508"/>
        <v>F6</v>
      </c>
      <c r="I486" s="367" t="str">
        <f t="shared" si="509"/>
        <v>FF</v>
      </c>
      <c r="J486" s="367" t="str">
        <f t="shared" si="510"/>
        <v>C8</v>
      </c>
      <c r="K486" s="367" t="str">
        <f t="shared" si="511"/>
        <v>05</v>
      </c>
      <c r="L486" s="367" t="str">
        <f t="shared" si="512"/>
        <v>13</v>
      </c>
      <c r="M486" s="367" t="str">
        <f t="shared" si="513"/>
        <v>4</v>
      </c>
      <c r="N486" s="367" t="str">
        <f t="shared" si="514"/>
        <v/>
      </c>
      <c r="O486" s="156" t="str">
        <f t="shared" si="515"/>
        <v/>
      </c>
      <c r="P486" s="157" t="str">
        <f t="shared" si="550"/>
        <v>0</v>
      </c>
      <c r="Q486" s="158" t="str">
        <f t="shared" si="550"/>
        <v>0</v>
      </c>
      <c r="R486" s="158" t="str">
        <f t="shared" si="550"/>
        <v>1</v>
      </c>
      <c r="S486" s="159" t="str">
        <f t="shared" si="550"/>
        <v>1</v>
      </c>
      <c r="T486" s="158" t="str">
        <f t="shared" si="550"/>
        <v>0</v>
      </c>
      <c r="U486" s="158" t="str">
        <f t="shared" si="550"/>
        <v>1</v>
      </c>
      <c r="V486" s="158" t="str">
        <f t="shared" si="550"/>
        <v>1</v>
      </c>
      <c r="W486" s="159" t="str">
        <f t="shared" si="550"/>
        <v>0</v>
      </c>
      <c r="X486" s="158" t="str">
        <f t="shared" si="551"/>
        <v>0</v>
      </c>
      <c r="Y486" s="158" t="str">
        <f t="shared" si="551"/>
        <v>0</v>
      </c>
      <c r="Z486" s="158" t="str">
        <f t="shared" si="551"/>
        <v>0</v>
      </c>
      <c r="AA486" s="159" t="str">
        <f t="shared" si="551"/>
        <v>1</v>
      </c>
      <c r="AB486" s="161" t="str">
        <f t="shared" si="551"/>
        <v>0</v>
      </c>
      <c r="AC486" s="161" t="str">
        <f t="shared" si="551"/>
        <v>0</v>
      </c>
      <c r="AD486" s="158" t="str">
        <f t="shared" si="551"/>
        <v>0</v>
      </c>
      <c r="AE486" s="159" t="str">
        <f t="shared" si="551"/>
        <v>1</v>
      </c>
      <c r="AF486" s="367" t="str">
        <f t="shared" si="552"/>
        <v>0</v>
      </c>
      <c r="AG486" s="162" t="str">
        <f t="shared" si="552"/>
        <v>0</v>
      </c>
      <c r="AH486" s="163" t="str">
        <f t="shared" si="552"/>
        <v>0</v>
      </c>
      <c r="AI486" s="165" t="str">
        <f t="shared" si="552"/>
        <v>0</v>
      </c>
      <c r="AJ486" s="164" t="str">
        <f t="shared" si="552"/>
        <v>1</v>
      </c>
      <c r="AK486" s="164" t="str">
        <f t="shared" si="552"/>
        <v>0</v>
      </c>
      <c r="AL486" s="289" t="str">
        <f t="shared" si="552"/>
        <v>1</v>
      </c>
      <c r="AM486" s="165" t="str">
        <f t="shared" si="552"/>
        <v>0</v>
      </c>
      <c r="AN486" s="230" t="str">
        <f t="shared" si="553"/>
        <v>1</v>
      </c>
      <c r="AO486" s="230" t="str">
        <f t="shared" si="553"/>
        <v>1</v>
      </c>
      <c r="AP486" s="230" t="str">
        <f t="shared" si="553"/>
        <v>1</v>
      </c>
      <c r="AQ486" s="231" t="str">
        <f t="shared" si="553"/>
        <v>1</v>
      </c>
      <c r="AR486" s="230" t="str">
        <f t="shared" si="553"/>
        <v>0</v>
      </c>
      <c r="AS486" s="230" t="str">
        <f t="shared" si="553"/>
        <v>1</v>
      </c>
      <c r="AT486" s="230" t="str">
        <f t="shared" si="553"/>
        <v>1</v>
      </c>
      <c r="AU486" s="231" t="str">
        <f t="shared" si="553"/>
        <v>0</v>
      </c>
      <c r="AV486" s="230" t="str">
        <f t="shared" si="554"/>
        <v>1</v>
      </c>
      <c r="AW486" s="232" t="str">
        <f t="shared" si="554"/>
        <v>1</v>
      </c>
      <c r="AX486" s="232" t="str">
        <f t="shared" si="554"/>
        <v>1</v>
      </c>
      <c r="AY486" s="233" t="str">
        <f t="shared" si="554"/>
        <v>1</v>
      </c>
      <c r="AZ486" s="232" t="str">
        <f t="shared" si="554"/>
        <v>1</v>
      </c>
      <c r="BA486" s="232" t="str">
        <f t="shared" si="554"/>
        <v>1</v>
      </c>
      <c r="BB486" s="232" t="str">
        <f t="shared" si="554"/>
        <v>1</v>
      </c>
      <c r="BC486" s="233" t="str">
        <f t="shared" si="554"/>
        <v>1</v>
      </c>
      <c r="BD486" s="168" t="str">
        <f t="shared" si="555"/>
        <v>1</v>
      </c>
      <c r="BE486" s="168" t="str">
        <f t="shared" si="555"/>
        <v>1</v>
      </c>
      <c r="BF486" s="168" t="str">
        <f t="shared" si="555"/>
        <v>0</v>
      </c>
      <c r="BG486" s="169" t="str">
        <f t="shared" si="555"/>
        <v>0</v>
      </c>
      <c r="BH486" s="168" t="str">
        <f t="shared" si="555"/>
        <v>1</v>
      </c>
      <c r="BI486" s="168" t="str">
        <f t="shared" si="555"/>
        <v>0</v>
      </c>
      <c r="BJ486" s="168" t="str">
        <f t="shared" si="555"/>
        <v>0</v>
      </c>
      <c r="BK486" s="169" t="str">
        <f t="shared" si="555"/>
        <v>0</v>
      </c>
      <c r="BL486" s="168" t="str">
        <f t="shared" si="556"/>
        <v>0</v>
      </c>
      <c r="BM486" s="168" t="str">
        <f t="shared" si="556"/>
        <v>0</v>
      </c>
      <c r="BN486" s="168" t="str">
        <f t="shared" si="556"/>
        <v>0</v>
      </c>
      <c r="BO486" s="169" t="str">
        <f t="shared" si="556"/>
        <v>0</v>
      </c>
      <c r="BP486" s="168" t="str">
        <f t="shared" si="556"/>
        <v>0</v>
      </c>
      <c r="BQ486" s="168" t="str">
        <f t="shared" si="556"/>
        <v>1</v>
      </c>
      <c r="BR486" s="168" t="str">
        <f t="shared" si="556"/>
        <v>0</v>
      </c>
      <c r="BS486" s="169" t="str">
        <f t="shared" si="556"/>
        <v>1</v>
      </c>
      <c r="BT486" s="302" t="str">
        <f t="shared" si="557"/>
        <v>0</v>
      </c>
      <c r="BU486" s="302" t="str">
        <f t="shared" si="557"/>
        <v>0</v>
      </c>
      <c r="BV486" s="302" t="str">
        <f t="shared" si="557"/>
        <v>0</v>
      </c>
      <c r="BW486" s="303" t="str">
        <f t="shared" si="557"/>
        <v>1</v>
      </c>
      <c r="BX486" s="302" t="str">
        <f t="shared" si="557"/>
        <v>0</v>
      </c>
      <c r="BY486" s="302" t="str">
        <f t="shared" si="557"/>
        <v>0</v>
      </c>
      <c r="BZ486" s="302" t="str">
        <f t="shared" si="557"/>
        <v>1</v>
      </c>
      <c r="CA486" s="303" t="str">
        <f t="shared" si="557"/>
        <v>1</v>
      </c>
      <c r="CB486" s="164" t="str">
        <f t="shared" si="558"/>
        <v>0</v>
      </c>
      <c r="CC486" s="289" t="str">
        <f t="shared" si="558"/>
        <v>1</v>
      </c>
      <c r="CD486" s="340" t="str">
        <f t="shared" si="558"/>
        <v>0</v>
      </c>
      <c r="CE486" s="341" t="str">
        <f t="shared" si="558"/>
        <v>0</v>
      </c>
      <c r="CF486" s="340" t="str">
        <f t="shared" si="558"/>
        <v>0</v>
      </c>
      <c r="CG486" s="340" t="str">
        <f t="shared" si="558"/>
        <v>0</v>
      </c>
      <c r="CH486" s="340" t="str">
        <f t="shared" si="558"/>
        <v>0</v>
      </c>
      <c r="CI486" s="341" t="str">
        <f t="shared" si="558"/>
        <v>0</v>
      </c>
      <c r="CL486" s="32" t="str">
        <f t="shared" si="548"/>
        <v>3611</v>
      </c>
      <c r="CM486" s="285">
        <f t="shared" si="516"/>
        <v>65526</v>
      </c>
      <c r="CN486" s="285">
        <f t="shared" si="517"/>
        <v>0</v>
      </c>
      <c r="CO486" s="142">
        <f t="shared" si="518"/>
        <v>58</v>
      </c>
      <c r="CP486" s="142">
        <f t="shared" si="519"/>
        <v>14.444444444444445</v>
      </c>
      <c r="CQ486" s="154">
        <f t="shared" si="549"/>
        <v>5</v>
      </c>
      <c r="CS486" s="170">
        <f t="shared" si="520"/>
        <v>3</v>
      </c>
      <c r="CT486" s="23">
        <f t="shared" si="521"/>
        <v>6</v>
      </c>
      <c r="CU486" s="171">
        <f t="shared" si="522"/>
        <v>1</v>
      </c>
      <c r="CV486" s="23">
        <f t="shared" si="523"/>
        <v>1</v>
      </c>
      <c r="CW486" s="172">
        <f t="shared" si="524"/>
        <v>0</v>
      </c>
      <c r="CX486" s="24">
        <f t="shared" si="525"/>
        <v>10</v>
      </c>
      <c r="CY486" s="267">
        <f t="shared" si="526"/>
        <v>15</v>
      </c>
      <c r="CZ486" s="268">
        <f t="shared" si="527"/>
        <v>6</v>
      </c>
      <c r="DA486" s="267">
        <f t="shared" si="528"/>
        <v>15</v>
      </c>
      <c r="DB486" s="268">
        <f t="shared" si="529"/>
        <v>15</v>
      </c>
      <c r="DC486" s="173">
        <f t="shared" si="530"/>
        <v>12</v>
      </c>
      <c r="DD486" s="26">
        <f t="shared" si="531"/>
        <v>8</v>
      </c>
      <c r="DE486" s="173">
        <f t="shared" si="532"/>
        <v>0</v>
      </c>
      <c r="DF486" s="26">
        <f t="shared" si="533"/>
        <v>5</v>
      </c>
      <c r="DG486" s="326">
        <f t="shared" si="534"/>
        <v>1</v>
      </c>
      <c r="DH486" s="327">
        <f t="shared" si="535"/>
        <v>3</v>
      </c>
      <c r="DI486" s="172">
        <f t="shared" si="536"/>
        <v>4</v>
      </c>
      <c r="DJ486" s="24">
        <f t="shared" si="537"/>
        <v>0</v>
      </c>
      <c r="DK486" s="172"/>
      <c r="DL486" s="19">
        <f t="shared" si="538"/>
        <v>54</v>
      </c>
      <c r="DM486" s="19">
        <f t="shared" si="539"/>
        <v>17</v>
      </c>
      <c r="DN486" s="174">
        <f t="shared" si="540"/>
        <v>10</v>
      </c>
      <c r="DO486" s="278">
        <f t="shared" si="541"/>
        <v>246</v>
      </c>
      <c r="DP486" s="278">
        <f t="shared" si="542"/>
        <v>255</v>
      </c>
      <c r="DQ486" s="20">
        <f t="shared" si="543"/>
        <v>200</v>
      </c>
      <c r="DR486" s="20">
        <f t="shared" si="544"/>
        <v>5</v>
      </c>
      <c r="DS486" s="337">
        <f t="shared" si="545"/>
        <v>19</v>
      </c>
      <c r="DT486" s="174">
        <f t="shared" si="546"/>
        <v>64</v>
      </c>
      <c r="DU486" s="172">
        <f t="shared" si="547"/>
        <v>19</v>
      </c>
    </row>
    <row r="487" spans="1:125">
      <c r="A487" s="408" t="s">
        <v>1219</v>
      </c>
      <c r="B487" s="408" t="s">
        <v>1220</v>
      </c>
      <c r="C487" s="154">
        <f t="shared" si="503"/>
        <v>17</v>
      </c>
      <c r="D487" s="167">
        <f t="shared" si="504"/>
        <v>68</v>
      </c>
      <c r="E487" s="166" t="str">
        <f t="shared" si="505"/>
        <v>36</v>
      </c>
      <c r="F487" s="367" t="str">
        <f t="shared" si="506"/>
        <v>11</v>
      </c>
      <c r="G487" s="367" t="str">
        <f t="shared" si="507"/>
        <v>0E</v>
      </c>
      <c r="H487" s="367" t="str">
        <f t="shared" si="508"/>
        <v>F6</v>
      </c>
      <c r="I487" s="367" t="str">
        <f t="shared" si="509"/>
        <v>FF</v>
      </c>
      <c r="J487" s="367" t="str">
        <f t="shared" si="510"/>
        <v>C3</v>
      </c>
      <c r="K487" s="367" t="str">
        <f t="shared" si="511"/>
        <v>05</v>
      </c>
      <c r="L487" s="367" t="str">
        <f t="shared" si="512"/>
        <v>12</v>
      </c>
      <c r="M487" s="367" t="str">
        <f t="shared" si="513"/>
        <v>4</v>
      </c>
      <c r="N487" s="367" t="str">
        <f t="shared" si="514"/>
        <v/>
      </c>
      <c r="O487" s="156" t="str">
        <f t="shared" si="515"/>
        <v/>
      </c>
      <c r="P487" s="157" t="str">
        <f t="shared" si="550"/>
        <v>0</v>
      </c>
      <c r="Q487" s="158" t="str">
        <f t="shared" si="550"/>
        <v>0</v>
      </c>
      <c r="R487" s="158" t="str">
        <f t="shared" si="550"/>
        <v>1</v>
      </c>
      <c r="S487" s="159" t="str">
        <f t="shared" si="550"/>
        <v>1</v>
      </c>
      <c r="T487" s="158" t="str">
        <f t="shared" si="550"/>
        <v>0</v>
      </c>
      <c r="U487" s="158" t="str">
        <f t="shared" si="550"/>
        <v>1</v>
      </c>
      <c r="V487" s="158" t="str">
        <f t="shared" si="550"/>
        <v>1</v>
      </c>
      <c r="W487" s="159" t="str">
        <f t="shared" si="550"/>
        <v>0</v>
      </c>
      <c r="X487" s="158" t="str">
        <f t="shared" si="551"/>
        <v>0</v>
      </c>
      <c r="Y487" s="158" t="str">
        <f t="shared" si="551"/>
        <v>0</v>
      </c>
      <c r="Z487" s="158" t="str">
        <f t="shared" si="551"/>
        <v>0</v>
      </c>
      <c r="AA487" s="159" t="str">
        <f t="shared" si="551"/>
        <v>1</v>
      </c>
      <c r="AB487" s="161" t="str">
        <f t="shared" si="551"/>
        <v>0</v>
      </c>
      <c r="AC487" s="161" t="str">
        <f t="shared" si="551"/>
        <v>0</v>
      </c>
      <c r="AD487" s="158" t="str">
        <f t="shared" si="551"/>
        <v>0</v>
      </c>
      <c r="AE487" s="159" t="str">
        <f t="shared" si="551"/>
        <v>1</v>
      </c>
      <c r="AF487" s="367" t="str">
        <f t="shared" si="552"/>
        <v>0</v>
      </c>
      <c r="AG487" s="162" t="str">
        <f t="shared" si="552"/>
        <v>0</v>
      </c>
      <c r="AH487" s="163" t="str">
        <f t="shared" si="552"/>
        <v>0</v>
      </c>
      <c r="AI487" s="165" t="str">
        <f t="shared" si="552"/>
        <v>0</v>
      </c>
      <c r="AJ487" s="164" t="str">
        <f t="shared" si="552"/>
        <v>1</v>
      </c>
      <c r="AK487" s="164" t="str">
        <f t="shared" si="552"/>
        <v>1</v>
      </c>
      <c r="AL487" s="289" t="str">
        <f t="shared" si="552"/>
        <v>1</v>
      </c>
      <c r="AM487" s="165" t="str">
        <f t="shared" si="552"/>
        <v>0</v>
      </c>
      <c r="AN487" s="230" t="str">
        <f t="shared" si="553"/>
        <v>1</v>
      </c>
      <c r="AO487" s="230" t="str">
        <f t="shared" si="553"/>
        <v>1</v>
      </c>
      <c r="AP487" s="230" t="str">
        <f t="shared" si="553"/>
        <v>1</v>
      </c>
      <c r="AQ487" s="231" t="str">
        <f t="shared" si="553"/>
        <v>1</v>
      </c>
      <c r="AR487" s="230" t="str">
        <f t="shared" si="553"/>
        <v>0</v>
      </c>
      <c r="AS487" s="230" t="str">
        <f t="shared" si="553"/>
        <v>1</v>
      </c>
      <c r="AT487" s="230" t="str">
        <f t="shared" si="553"/>
        <v>1</v>
      </c>
      <c r="AU487" s="231" t="str">
        <f t="shared" si="553"/>
        <v>0</v>
      </c>
      <c r="AV487" s="230" t="str">
        <f t="shared" si="554"/>
        <v>1</v>
      </c>
      <c r="AW487" s="232" t="str">
        <f t="shared" si="554"/>
        <v>1</v>
      </c>
      <c r="AX487" s="232" t="str">
        <f t="shared" si="554"/>
        <v>1</v>
      </c>
      <c r="AY487" s="233" t="str">
        <f t="shared" si="554"/>
        <v>1</v>
      </c>
      <c r="AZ487" s="232" t="str">
        <f t="shared" si="554"/>
        <v>1</v>
      </c>
      <c r="BA487" s="232" t="str">
        <f t="shared" si="554"/>
        <v>1</v>
      </c>
      <c r="BB487" s="232" t="str">
        <f t="shared" si="554"/>
        <v>1</v>
      </c>
      <c r="BC487" s="233" t="str">
        <f t="shared" si="554"/>
        <v>1</v>
      </c>
      <c r="BD487" s="168" t="str">
        <f t="shared" si="555"/>
        <v>1</v>
      </c>
      <c r="BE487" s="168" t="str">
        <f t="shared" si="555"/>
        <v>1</v>
      </c>
      <c r="BF487" s="168" t="str">
        <f t="shared" si="555"/>
        <v>0</v>
      </c>
      <c r="BG487" s="169" t="str">
        <f t="shared" si="555"/>
        <v>0</v>
      </c>
      <c r="BH487" s="168" t="str">
        <f t="shared" si="555"/>
        <v>0</v>
      </c>
      <c r="BI487" s="168" t="str">
        <f t="shared" si="555"/>
        <v>0</v>
      </c>
      <c r="BJ487" s="168" t="str">
        <f t="shared" si="555"/>
        <v>1</v>
      </c>
      <c r="BK487" s="169" t="str">
        <f t="shared" si="555"/>
        <v>1</v>
      </c>
      <c r="BL487" s="168" t="str">
        <f t="shared" si="556"/>
        <v>0</v>
      </c>
      <c r="BM487" s="168" t="str">
        <f t="shared" si="556"/>
        <v>0</v>
      </c>
      <c r="BN487" s="168" t="str">
        <f t="shared" si="556"/>
        <v>0</v>
      </c>
      <c r="BO487" s="169" t="str">
        <f t="shared" si="556"/>
        <v>0</v>
      </c>
      <c r="BP487" s="168" t="str">
        <f t="shared" si="556"/>
        <v>0</v>
      </c>
      <c r="BQ487" s="168" t="str">
        <f t="shared" si="556"/>
        <v>1</v>
      </c>
      <c r="BR487" s="168" t="str">
        <f t="shared" si="556"/>
        <v>0</v>
      </c>
      <c r="BS487" s="169" t="str">
        <f t="shared" si="556"/>
        <v>1</v>
      </c>
      <c r="BT487" s="302" t="str">
        <f t="shared" si="557"/>
        <v>0</v>
      </c>
      <c r="BU487" s="302" t="str">
        <f t="shared" si="557"/>
        <v>0</v>
      </c>
      <c r="BV487" s="302" t="str">
        <f t="shared" si="557"/>
        <v>0</v>
      </c>
      <c r="BW487" s="303" t="str">
        <f t="shared" si="557"/>
        <v>1</v>
      </c>
      <c r="BX487" s="302" t="str">
        <f t="shared" si="557"/>
        <v>0</v>
      </c>
      <c r="BY487" s="302" t="str">
        <f t="shared" si="557"/>
        <v>0</v>
      </c>
      <c r="BZ487" s="302" t="str">
        <f t="shared" si="557"/>
        <v>1</v>
      </c>
      <c r="CA487" s="303" t="str">
        <f t="shared" si="557"/>
        <v>0</v>
      </c>
      <c r="CB487" s="164" t="str">
        <f t="shared" si="558"/>
        <v>0</v>
      </c>
      <c r="CC487" s="289" t="str">
        <f t="shared" si="558"/>
        <v>1</v>
      </c>
      <c r="CD487" s="340" t="str">
        <f t="shared" si="558"/>
        <v>0</v>
      </c>
      <c r="CE487" s="341" t="str">
        <f t="shared" si="558"/>
        <v>0</v>
      </c>
      <c r="CF487" s="340" t="str">
        <f t="shared" si="558"/>
        <v>0</v>
      </c>
      <c r="CG487" s="340" t="str">
        <f t="shared" si="558"/>
        <v>0</v>
      </c>
      <c r="CH487" s="340" t="str">
        <f t="shared" si="558"/>
        <v>0</v>
      </c>
      <c r="CI487" s="341" t="str">
        <f t="shared" si="558"/>
        <v>0</v>
      </c>
      <c r="CL487" s="32" t="str">
        <f t="shared" si="548"/>
        <v>3611</v>
      </c>
      <c r="CM487" s="285">
        <f t="shared" si="516"/>
        <v>65526</v>
      </c>
      <c r="CN487" s="285">
        <f t="shared" si="517"/>
        <v>0</v>
      </c>
      <c r="CO487" s="142">
        <f t="shared" si="518"/>
        <v>57.5</v>
      </c>
      <c r="CP487" s="142">
        <f t="shared" si="519"/>
        <v>14.166666666666666</v>
      </c>
      <c r="CQ487" s="154">
        <f t="shared" si="549"/>
        <v>7</v>
      </c>
      <c r="CS487" s="170">
        <f t="shared" si="520"/>
        <v>3</v>
      </c>
      <c r="CT487" s="23">
        <f t="shared" si="521"/>
        <v>6</v>
      </c>
      <c r="CU487" s="171">
        <f t="shared" si="522"/>
        <v>1</v>
      </c>
      <c r="CV487" s="23">
        <f t="shared" si="523"/>
        <v>1</v>
      </c>
      <c r="CW487" s="172">
        <f t="shared" si="524"/>
        <v>0</v>
      </c>
      <c r="CX487" s="24">
        <f t="shared" si="525"/>
        <v>14</v>
      </c>
      <c r="CY487" s="267">
        <f t="shared" si="526"/>
        <v>15</v>
      </c>
      <c r="CZ487" s="268">
        <f t="shared" si="527"/>
        <v>6</v>
      </c>
      <c r="DA487" s="267">
        <f t="shared" si="528"/>
        <v>15</v>
      </c>
      <c r="DB487" s="268">
        <f t="shared" si="529"/>
        <v>15</v>
      </c>
      <c r="DC487" s="173">
        <f t="shared" si="530"/>
        <v>12</v>
      </c>
      <c r="DD487" s="26">
        <f t="shared" si="531"/>
        <v>3</v>
      </c>
      <c r="DE487" s="173">
        <f t="shared" si="532"/>
        <v>0</v>
      </c>
      <c r="DF487" s="26">
        <f t="shared" si="533"/>
        <v>5</v>
      </c>
      <c r="DG487" s="326">
        <f t="shared" si="534"/>
        <v>1</v>
      </c>
      <c r="DH487" s="327">
        <f t="shared" si="535"/>
        <v>2</v>
      </c>
      <c r="DI487" s="172">
        <f t="shared" si="536"/>
        <v>4</v>
      </c>
      <c r="DJ487" s="24">
        <f t="shared" si="537"/>
        <v>0</v>
      </c>
      <c r="DK487" s="172"/>
      <c r="DL487" s="19">
        <f t="shared" si="538"/>
        <v>54</v>
      </c>
      <c r="DM487" s="19">
        <f t="shared" si="539"/>
        <v>17</v>
      </c>
      <c r="DN487" s="174">
        <f t="shared" si="540"/>
        <v>14</v>
      </c>
      <c r="DO487" s="278">
        <f t="shared" si="541"/>
        <v>246</v>
      </c>
      <c r="DP487" s="278">
        <f t="shared" si="542"/>
        <v>255</v>
      </c>
      <c r="DQ487" s="20">
        <f t="shared" si="543"/>
        <v>195</v>
      </c>
      <c r="DR487" s="20">
        <f t="shared" si="544"/>
        <v>5</v>
      </c>
      <c r="DS487" s="337">
        <f t="shared" si="545"/>
        <v>18</v>
      </c>
      <c r="DT487" s="174">
        <f t="shared" si="546"/>
        <v>64</v>
      </c>
      <c r="DU487" s="172">
        <f t="shared" si="547"/>
        <v>18</v>
      </c>
    </row>
    <row r="488" spans="1:125">
      <c r="A488" s="408" t="s">
        <v>1221</v>
      </c>
      <c r="B488" s="408" t="s">
        <v>1222</v>
      </c>
      <c r="C488" s="154">
        <f t="shared" si="503"/>
        <v>17</v>
      </c>
      <c r="D488" s="167">
        <f t="shared" si="504"/>
        <v>68</v>
      </c>
      <c r="E488" s="166" t="str">
        <f t="shared" si="505"/>
        <v>36</v>
      </c>
      <c r="F488" s="367" t="str">
        <f t="shared" si="506"/>
        <v>11</v>
      </c>
      <c r="G488" s="367" t="str">
        <f t="shared" si="507"/>
        <v>02</v>
      </c>
      <c r="H488" s="367" t="str">
        <f t="shared" si="508"/>
        <v>F6</v>
      </c>
      <c r="I488" s="367" t="str">
        <f t="shared" si="509"/>
        <v>FF</v>
      </c>
      <c r="J488" s="367" t="str">
        <f t="shared" si="510"/>
        <v>B1</v>
      </c>
      <c r="K488" s="367" t="str">
        <f t="shared" si="511"/>
        <v>05</v>
      </c>
      <c r="L488" s="367" t="str">
        <f t="shared" si="512"/>
        <v>F4</v>
      </c>
      <c r="M488" s="367" t="str">
        <f t="shared" si="513"/>
        <v>0</v>
      </c>
      <c r="N488" s="367" t="str">
        <f t="shared" si="514"/>
        <v/>
      </c>
      <c r="O488" s="156" t="str">
        <f t="shared" si="515"/>
        <v/>
      </c>
      <c r="P488" s="157" t="str">
        <f t="shared" si="550"/>
        <v>0</v>
      </c>
      <c r="Q488" s="158" t="str">
        <f t="shared" si="550"/>
        <v>0</v>
      </c>
      <c r="R488" s="158" t="str">
        <f t="shared" si="550"/>
        <v>1</v>
      </c>
      <c r="S488" s="159" t="str">
        <f t="shared" si="550"/>
        <v>1</v>
      </c>
      <c r="T488" s="158" t="str">
        <f t="shared" si="550"/>
        <v>0</v>
      </c>
      <c r="U488" s="158" t="str">
        <f t="shared" si="550"/>
        <v>1</v>
      </c>
      <c r="V488" s="158" t="str">
        <f t="shared" si="550"/>
        <v>1</v>
      </c>
      <c r="W488" s="159" t="str">
        <f t="shared" si="550"/>
        <v>0</v>
      </c>
      <c r="X488" s="158" t="str">
        <f t="shared" si="551"/>
        <v>0</v>
      </c>
      <c r="Y488" s="158" t="str">
        <f t="shared" si="551"/>
        <v>0</v>
      </c>
      <c r="Z488" s="158" t="str">
        <f t="shared" si="551"/>
        <v>0</v>
      </c>
      <c r="AA488" s="159" t="str">
        <f t="shared" si="551"/>
        <v>1</v>
      </c>
      <c r="AB488" s="161" t="str">
        <f t="shared" si="551"/>
        <v>0</v>
      </c>
      <c r="AC488" s="161" t="str">
        <f t="shared" si="551"/>
        <v>0</v>
      </c>
      <c r="AD488" s="158" t="str">
        <f t="shared" si="551"/>
        <v>0</v>
      </c>
      <c r="AE488" s="159" t="str">
        <f t="shared" si="551"/>
        <v>1</v>
      </c>
      <c r="AF488" s="367" t="str">
        <f t="shared" si="552"/>
        <v>0</v>
      </c>
      <c r="AG488" s="162" t="str">
        <f t="shared" si="552"/>
        <v>0</v>
      </c>
      <c r="AH488" s="163" t="str">
        <f t="shared" si="552"/>
        <v>0</v>
      </c>
      <c r="AI488" s="165" t="str">
        <f t="shared" si="552"/>
        <v>0</v>
      </c>
      <c r="AJ488" s="164" t="str">
        <f t="shared" si="552"/>
        <v>0</v>
      </c>
      <c r="AK488" s="164" t="str">
        <f t="shared" si="552"/>
        <v>0</v>
      </c>
      <c r="AL488" s="289" t="str">
        <f t="shared" si="552"/>
        <v>1</v>
      </c>
      <c r="AM488" s="165" t="str">
        <f t="shared" si="552"/>
        <v>0</v>
      </c>
      <c r="AN488" s="230" t="str">
        <f t="shared" si="553"/>
        <v>1</v>
      </c>
      <c r="AO488" s="230" t="str">
        <f t="shared" si="553"/>
        <v>1</v>
      </c>
      <c r="AP488" s="230" t="str">
        <f t="shared" si="553"/>
        <v>1</v>
      </c>
      <c r="AQ488" s="231" t="str">
        <f t="shared" si="553"/>
        <v>1</v>
      </c>
      <c r="AR488" s="230" t="str">
        <f t="shared" si="553"/>
        <v>0</v>
      </c>
      <c r="AS488" s="230" t="str">
        <f t="shared" si="553"/>
        <v>1</v>
      </c>
      <c r="AT488" s="230" t="str">
        <f t="shared" si="553"/>
        <v>1</v>
      </c>
      <c r="AU488" s="231" t="str">
        <f t="shared" si="553"/>
        <v>0</v>
      </c>
      <c r="AV488" s="230" t="str">
        <f t="shared" si="554"/>
        <v>1</v>
      </c>
      <c r="AW488" s="232" t="str">
        <f t="shared" si="554"/>
        <v>1</v>
      </c>
      <c r="AX488" s="232" t="str">
        <f t="shared" si="554"/>
        <v>1</v>
      </c>
      <c r="AY488" s="233" t="str">
        <f t="shared" si="554"/>
        <v>1</v>
      </c>
      <c r="AZ488" s="232" t="str">
        <f t="shared" si="554"/>
        <v>1</v>
      </c>
      <c r="BA488" s="232" t="str">
        <f t="shared" si="554"/>
        <v>1</v>
      </c>
      <c r="BB488" s="232" t="str">
        <f t="shared" si="554"/>
        <v>1</v>
      </c>
      <c r="BC488" s="233" t="str">
        <f t="shared" si="554"/>
        <v>1</v>
      </c>
      <c r="BD488" s="168" t="str">
        <f t="shared" si="555"/>
        <v>1</v>
      </c>
      <c r="BE488" s="168" t="str">
        <f t="shared" si="555"/>
        <v>0</v>
      </c>
      <c r="BF488" s="168" t="str">
        <f t="shared" si="555"/>
        <v>1</v>
      </c>
      <c r="BG488" s="169" t="str">
        <f t="shared" si="555"/>
        <v>1</v>
      </c>
      <c r="BH488" s="168" t="str">
        <f t="shared" si="555"/>
        <v>0</v>
      </c>
      <c r="BI488" s="168" t="str">
        <f t="shared" si="555"/>
        <v>0</v>
      </c>
      <c r="BJ488" s="168" t="str">
        <f t="shared" si="555"/>
        <v>0</v>
      </c>
      <c r="BK488" s="169" t="str">
        <f t="shared" si="555"/>
        <v>1</v>
      </c>
      <c r="BL488" s="168" t="str">
        <f t="shared" si="556"/>
        <v>0</v>
      </c>
      <c r="BM488" s="168" t="str">
        <f t="shared" si="556"/>
        <v>0</v>
      </c>
      <c r="BN488" s="168" t="str">
        <f t="shared" si="556"/>
        <v>0</v>
      </c>
      <c r="BO488" s="169" t="str">
        <f t="shared" si="556"/>
        <v>0</v>
      </c>
      <c r="BP488" s="168" t="str">
        <f t="shared" si="556"/>
        <v>0</v>
      </c>
      <c r="BQ488" s="168" t="str">
        <f t="shared" si="556"/>
        <v>1</v>
      </c>
      <c r="BR488" s="168" t="str">
        <f t="shared" si="556"/>
        <v>0</v>
      </c>
      <c r="BS488" s="169" t="str">
        <f t="shared" si="556"/>
        <v>1</v>
      </c>
      <c r="BT488" s="302" t="str">
        <f t="shared" si="557"/>
        <v>1</v>
      </c>
      <c r="BU488" s="302" t="str">
        <f t="shared" si="557"/>
        <v>1</v>
      </c>
      <c r="BV488" s="302" t="str">
        <f t="shared" si="557"/>
        <v>1</v>
      </c>
      <c r="BW488" s="303" t="str">
        <f t="shared" si="557"/>
        <v>1</v>
      </c>
      <c r="BX488" s="302" t="str">
        <f t="shared" si="557"/>
        <v>0</v>
      </c>
      <c r="BY488" s="302" t="str">
        <f t="shared" si="557"/>
        <v>1</v>
      </c>
      <c r="BZ488" s="302" t="str">
        <f t="shared" si="557"/>
        <v>0</v>
      </c>
      <c r="CA488" s="303" t="str">
        <f t="shared" si="557"/>
        <v>0</v>
      </c>
      <c r="CB488" s="164" t="str">
        <f t="shared" si="558"/>
        <v>0</v>
      </c>
      <c r="CC488" s="289" t="str">
        <f t="shared" si="558"/>
        <v>0</v>
      </c>
      <c r="CD488" s="340" t="str">
        <f t="shared" si="558"/>
        <v>0</v>
      </c>
      <c r="CE488" s="341" t="str">
        <f t="shared" si="558"/>
        <v>0</v>
      </c>
      <c r="CF488" s="340" t="str">
        <f t="shared" si="558"/>
        <v>0</v>
      </c>
      <c r="CG488" s="340" t="str">
        <f t="shared" si="558"/>
        <v>0</v>
      </c>
      <c r="CH488" s="340" t="str">
        <f t="shared" si="558"/>
        <v>0</v>
      </c>
      <c r="CI488" s="341" t="str">
        <f t="shared" si="558"/>
        <v>0</v>
      </c>
      <c r="CL488" s="32" t="str">
        <f t="shared" si="548"/>
        <v>3611</v>
      </c>
      <c r="CM488" s="285">
        <f t="shared" si="516"/>
        <v>65526</v>
      </c>
      <c r="CN488" s="285">
        <f t="shared" si="517"/>
        <v>0</v>
      </c>
      <c r="CO488" s="142">
        <f t="shared" si="518"/>
        <v>55.7</v>
      </c>
      <c r="CP488" s="142">
        <f t="shared" si="519"/>
        <v>13.166666666666668</v>
      </c>
      <c r="CQ488" s="154">
        <f t="shared" si="549"/>
        <v>1</v>
      </c>
      <c r="CS488" s="170">
        <f t="shared" si="520"/>
        <v>3</v>
      </c>
      <c r="CT488" s="23">
        <f t="shared" si="521"/>
        <v>6</v>
      </c>
      <c r="CU488" s="171">
        <f t="shared" si="522"/>
        <v>1</v>
      </c>
      <c r="CV488" s="23">
        <f t="shared" si="523"/>
        <v>1</v>
      </c>
      <c r="CW488" s="172">
        <f t="shared" si="524"/>
        <v>0</v>
      </c>
      <c r="CX488" s="24">
        <f t="shared" si="525"/>
        <v>2</v>
      </c>
      <c r="CY488" s="267">
        <f t="shared" si="526"/>
        <v>15</v>
      </c>
      <c r="CZ488" s="268">
        <f t="shared" si="527"/>
        <v>6</v>
      </c>
      <c r="DA488" s="267">
        <f t="shared" si="528"/>
        <v>15</v>
      </c>
      <c r="DB488" s="268">
        <f t="shared" si="529"/>
        <v>15</v>
      </c>
      <c r="DC488" s="173">
        <f t="shared" si="530"/>
        <v>11</v>
      </c>
      <c r="DD488" s="26">
        <f t="shared" si="531"/>
        <v>1</v>
      </c>
      <c r="DE488" s="173">
        <f t="shared" si="532"/>
        <v>0</v>
      </c>
      <c r="DF488" s="26">
        <f t="shared" si="533"/>
        <v>5</v>
      </c>
      <c r="DG488" s="326">
        <f t="shared" si="534"/>
        <v>15</v>
      </c>
      <c r="DH488" s="327">
        <f t="shared" si="535"/>
        <v>4</v>
      </c>
      <c r="DI488" s="172">
        <f t="shared" si="536"/>
        <v>0</v>
      </c>
      <c r="DJ488" s="24">
        <f t="shared" si="537"/>
        <v>0</v>
      </c>
      <c r="DK488" s="172"/>
      <c r="DL488" s="19">
        <f t="shared" si="538"/>
        <v>54</v>
      </c>
      <c r="DM488" s="19">
        <f t="shared" si="539"/>
        <v>17</v>
      </c>
      <c r="DN488" s="174">
        <f t="shared" si="540"/>
        <v>2</v>
      </c>
      <c r="DO488" s="278">
        <f t="shared" si="541"/>
        <v>246</v>
      </c>
      <c r="DP488" s="278">
        <f t="shared" si="542"/>
        <v>255</v>
      </c>
      <c r="DQ488" s="20">
        <f t="shared" si="543"/>
        <v>177</v>
      </c>
      <c r="DR488" s="20">
        <f t="shared" si="544"/>
        <v>5</v>
      </c>
      <c r="DS488" s="337">
        <f t="shared" si="545"/>
        <v>244</v>
      </c>
      <c r="DT488" s="174">
        <f t="shared" si="546"/>
        <v>0</v>
      </c>
      <c r="DU488" s="172">
        <f t="shared" si="547"/>
        <v>244</v>
      </c>
    </row>
    <row r="489" spans="1:125">
      <c r="A489" s="408" t="s">
        <v>1223</v>
      </c>
      <c r="B489" s="408" t="s">
        <v>1224</v>
      </c>
      <c r="C489" s="154">
        <f t="shared" si="503"/>
        <v>17</v>
      </c>
      <c r="D489" s="167">
        <f t="shared" si="504"/>
        <v>68</v>
      </c>
      <c r="E489" s="166" t="str">
        <f t="shared" si="505"/>
        <v>36</v>
      </c>
      <c r="F489" s="367" t="str">
        <f t="shared" si="506"/>
        <v>11</v>
      </c>
      <c r="G489" s="367" t="str">
        <f t="shared" si="507"/>
        <v>04</v>
      </c>
      <c r="H489" s="367" t="str">
        <f t="shared" si="508"/>
        <v>F6</v>
      </c>
      <c r="I489" s="367" t="str">
        <f t="shared" si="509"/>
        <v>FF</v>
      </c>
      <c r="J489" s="367" t="str">
        <f t="shared" si="510"/>
        <v>AE</v>
      </c>
      <c r="K489" s="367" t="str">
        <f t="shared" si="511"/>
        <v>05</v>
      </c>
      <c r="L489" s="367" t="str">
        <f t="shared" si="512"/>
        <v>F3</v>
      </c>
      <c r="M489" s="367" t="str">
        <f t="shared" si="513"/>
        <v>4</v>
      </c>
      <c r="N489" s="367" t="str">
        <f t="shared" si="514"/>
        <v/>
      </c>
      <c r="O489" s="156" t="str">
        <f t="shared" si="515"/>
        <v/>
      </c>
      <c r="P489" s="157" t="str">
        <f t="shared" si="550"/>
        <v>0</v>
      </c>
      <c r="Q489" s="158" t="str">
        <f t="shared" si="550"/>
        <v>0</v>
      </c>
      <c r="R489" s="158" t="str">
        <f t="shared" si="550"/>
        <v>1</v>
      </c>
      <c r="S489" s="159" t="str">
        <f t="shared" si="550"/>
        <v>1</v>
      </c>
      <c r="T489" s="158" t="str">
        <f t="shared" si="550"/>
        <v>0</v>
      </c>
      <c r="U489" s="158" t="str">
        <f t="shared" si="550"/>
        <v>1</v>
      </c>
      <c r="V489" s="158" t="str">
        <f t="shared" si="550"/>
        <v>1</v>
      </c>
      <c r="W489" s="159" t="str">
        <f t="shared" si="550"/>
        <v>0</v>
      </c>
      <c r="X489" s="158" t="str">
        <f t="shared" si="551"/>
        <v>0</v>
      </c>
      <c r="Y489" s="158" t="str">
        <f t="shared" si="551"/>
        <v>0</v>
      </c>
      <c r="Z489" s="158" t="str">
        <f t="shared" si="551"/>
        <v>0</v>
      </c>
      <c r="AA489" s="159" t="str">
        <f t="shared" si="551"/>
        <v>1</v>
      </c>
      <c r="AB489" s="161" t="str">
        <f t="shared" si="551"/>
        <v>0</v>
      </c>
      <c r="AC489" s="161" t="str">
        <f t="shared" si="551"/>
        <v>0</v>
      </c>
      <c r="AD489" s="158" t="str">
        <f t="shared" si="551"/>
        <v>0</v>
      </c>
      <c r="AE489" s="159" t="str">
        <f t="shared" si="551"/>
        <v>1</v>
      </c>
      <c r="AF489" s="367" t="str">
        <f t="shared" si="552"/>
        <v>0</v>
      </c>
      <c r="AG489" s="162" t="str">
        <f t="shared" si="552"/>
        <v>0</v>
      </c>
      <c r="AH489" s="163" t="str">
        <f t="shared" si="552"/>
        <v>0</v>
      </c>
      <c r="AI489" s="165" t="str">
        <f t="shared" si="552"/>
        <v>0</v>
      </c>
      <c r="AJ489" s="164" t="str">
        <f t="shared" si="552"/>
        <v>0</v>
      </c>
      <c r="AK489" s="164" t="str">
        <f t="shared" si="552"/>
        <v>1</v>
      </c>
      <c r="AL489" s="289" t="str">
        <f t="shared" si="552"/>
        <v>0</v>
      </c>
      <c r="AM489" s="165" t="str">
        <f t="shared" si="552"/>
        <v>0</v>
      </c>
      <c r="AN489" s="230" t="str">
        <f t="shared" si="553"/>
        <v>1</v>
      </c>
      <c r="AO489" s="230" t="str">
        <f t="shared" si="553"/>
        <v>1</v>
      </c>
      <c r="AP489" s="230" t="str">
        <f t="shared" si="553"/>
        <v>1</v>
      </c>
      <c r="AQ489" s="231" t="str">
        <f t="shared" si="553"/>
        <v>1</v>
      </c>
      <c r="AR489" s="230" t="str">
        <f t="shared" si="553"/>
        <v>0</v>
      </c>
      <c r="AS489" s="230" t="str">
        <f t="shared" si="553"/>
        <v>1</v>
      </c>
      <c r="AT489" s="230" t="str">
        <f t="shared" si="553"/>
        <v>1</v>
      </c>
      <c r="AU489" s="231" t="str">
        <f t="shared" si="553"/>
        <v>0</v>
      </c>
      <c r="AV489" s="230" t="str">
        <f t="shared" si="554"/>
        <v>1</v>
      </c>
      <c r="AW489" s="232" t="str">
        <f t="shared" si="554"/>
        <v>1</v>
      </c>
      <c r="AX489" s="232" t="str">
        <f t="shared" si="554"/>
        <v>1</v>
      </c>
      <c r="AY489" s="233" t="str">
        <f t="shared" si="554"/>
        <v>1</v>
      </c>
      <c r="AZ489" s="232" t="str">
        <f t="shared" si="554"/>
        <v>1</v>
      </c>
      <c r="BA489" s="232" t="str">
        <f t="shared" si="554"/>
        <v>1</v>
      </c>
      <c r="BB489" s="232" t="str">
        <f t="shared" si="554"/>
        <v>1</v>
      </c>
      <c r="BC489" s="233" t="str">
        <f t="shared" si="554"/>
        <v>1</v>
      </c>
      <c r="BD489" s="168" t="str">
        <f t="shared" si="555"/>
        <v>1</v>
      </c>
      <c r="BE489" s="168" t="str">
        <f t="shared" si="555"/>
        <v>0</v>
      </c>
      <c r="BF489" s="168" t="str">
        <f t="shared" si="555"/>
        <v>1</v>
      </c>
      <c r="BG489" s="169" t="str">
        <f t="shared" si="555"/>
        <v>0</v>
      </c>
      <c r="BH489" s="168" t="str">
        <f t="shared" si="555"/>
        <v>1</v>
      </c>
      <c r="BI489" s="168" t="str">
        <f t="shared" si="555"/>
        <v>1</v>
      </c>
      <c r="BJ489" s="168" t="str">
        <f t="shared" si="555"/>
        <v>1</v>
      </c>
      <c r="BK489" s="169" t="str">
        <f t="shared" si="555"/>
        <v>0</v>
      </c>
      <c r="BL489" s="168" t="str">
        <f t="shared" si="556"/>
        <v>0</v>
      </c>
      <c r="BM489" s="168" t="str">
        <f t="shared" si="556"/>
        <v>0</v>
      </c>
      <c r="BN489" s="168" t="str">
        <f t="shared" si="556"/>
        <v>0</v>
      </c>
      <c r="BO489" s="169" t="str">
        <f t="shared" si="556"/>
        <v>0</v>
      </c>
      <c r="BP489" s="168" t="str">
        <f t="shared" si="556"/>
        <v>0</v>
      </c>
      <c r="BQ489" s="168" t="str">
        <f t="shared" si="556"/>
        <v>1</v>
      </c>
      <c r="BR489" s="168" t="str">
        <f t="shared" si="556"/>
        <v>0</v>
      </c>
      <c r="BS489" s="169" t="str">
        <f t="shared" si="556"/>
        <v>1</v>
      </c>
      <c r="BT489" s="302" t="str">
        <f t="shared" si="557"/>
        <v>1</v>
      </c>
      <c r="BU489" s="302" t="str">
        <f t="shared" si="557"/>
        <v>1</v>
      </c>
      <c r="BV489" s="302" t="str">
        <f t="shared" si="557"/>
        <v>1</v>
      </c>
      <c r="BW489" s="303" t="str">
        <f t="shared" si="557"/>
        <v>1</v>
      </c>
      <c r="BX489" s="302" t="str">
        <f t="shared" si="557"/>
        <v>0</v>
      </c>
      <c r="BY489" s="302" t="str">
        <f t="shared" si="557"/>
        <v>0</v>
      </c>
      <c r="BZ489" s="302" t="str">
        <f t="shared" si="557"/>
        <v>1</v>
      </c>
      <c r="CA489" s="303" t="str">
        <f t="shared" si="557"/>
        <v>1</v>
      </c>
      <c r="CB489" s="164" t="str">
        <f t="shared" si="558"/>
        <v>0</v>
      </c>
      <c r="CC489" s="289" t="str">
        <f t="shared" si="558"/>
        <v>1</v>
      </c>
      <c r="CD489" s="340" t="str">
        <f t="shared" si="558"/>
        <v>0</v>
      </c>
      <c r="CE489" s="341" t="str">
        <f t="shared" si="558"/>
        <v>0</v>
      </c>
      <c r="CF489" s="340" t="str">
        <f t="shared" si="558"/>
        <v>0</v>
      </c>
      <c r="CG489" s="340" t="str">
        <f t="shared" si="558"/>
        <v>0</v>
      </c>
      <c r="CH489" s="340" t="str">
        <f t="shared" si="558"/>
        <v>0</v>
      </c>
      <c r="CI489" s="341" t="str">
        <f t="shared" si="558"/>
        <v>0</v>
      </c>
      <c r="CL489" s="32" t="str">
        <f t="shared" si="548"/>
        <v>3611</v>
      </c>
      <c r="CM489" s="285">
        <f t="shared" si="516"/>
        <v>65526</v>
      </c>
      <c r="CN489" s="285">
        <f t="shared" si="517"/>
        <v>0</v>
      </c>
      <c r="CO489" s="142">
        <f t="shared" si="518"/>
        <v>55.4</v>
      </c>
      <c r="CP489" s="142">
        <f t="shared" si="519"/>
        <v>13</v>
      </c>
      <c r="CQ489" s="154">
        <f t="shared" si="549"/>
        <v>2</v>
      </c>
      <c r="CS489" s="170">
        <f t="shared" si="520"/>
        <v>3</v>
      </c>
      <c r="CT489" s="23">
        <f t="shared" si="521"/>
        <v>6</v>
      </c>
      <c r="CU489" s="171">
        <f t="shared" si="522"/>
        <v>1</v>
      </c>
      <c r="CV489" s="23">
        <f t="shared" si="523"/>
        <v>1</v>
      </c>
      <c r="CW489" s="172">
        <f t="shared" si="524"/>
        <v>0</v>
      </c>
      <c r="CX489" s="24">
        <f t="shared" si="525"/>
        <v>4</v>
      </c>
      <c r="CY489" s="267">
        <f t="shared" si="526"/>
        <v>15</v>
      </c>
      <c r="CZ489" s="268">
        <f t="shared" si="527"/>
        <v>6</v>
      </c>
      <c r="DA489" s="267">
        <f t="shared" si="528"/>
        <v>15</v>
      </c>
      <c r="DB489" s="268">
        <f t="shared" si="529"/>
        <v>15</v>
      </c>
      <c r="DC489" s="173">
        <f t="shared" si="530"/>
        <v>10</v>
      </c>
      <c r="DD489" s="26">
        <f t="shared" si="531"/>
        <v>14</v>
      </c>
      <c r="DE489" s="173">
        <f t="shared" si="532"/>
        <v>0</v>
      </c>
      <c r="DF489" s="26">
        <f t="shared" si="533"/>
        <v>5</v>
      </c>
      <c r="DG489" s="326">
        <f t="shared" si="534"/>
        <v>15</v>
      </c>
      <c r="DH489" s="327">
        <f t="shared" si="535"/>
        <v>3</v>
      </c>
      <c r="DI489" s="172">
        <f t="shared" si="536"/>
        <v>4</v>
      </c>
      <c r="DJ489" s="24">
        <f t="shared" si="537"/>
        <v>0</v>
      </c>
      <c r="DK489" s="172"/>
      <c r="DL489" s="19">
        <f t="shared" si="538"/>
        <v>54</v>
      </c>
      <c r="DM489" s="19">
        <f t="shared" si="539"/>
        <v>17</v>
      </c>
      <c r="DN489" s="174">
        <f t="shared" si="540"/>
        <v>4</v>
      </c>
      <c r="DO489" s="278">
        <f t="shared" si="541"/>
        <v>246</v>
      </c>
      <c r="DP489" s="278">
        <f t="shared" si="542"/>
        <v>255</v>
      </c>
      <c r="DQ489" s="20">
        <f t="shared" si="543"/>
        <v>174</v>
      </c>
      <c r="DR489" s="20">
        <f t="shared" si="544"/>
        <v>5</v>
      </c>
      <c r="DS489" s="337">
        <f t="shared" si="545"/>
        <v>243</v>
      </c>
      <c r="DT489" s="174">
        <f t="shared" si="546"/>
        <v>64</v>
      </c>
      <c r="DU489" s="172">
        <f t="shared" si="547"/>
        <v>243</v>
      </c>
    </row>
    <row r="490" spans="1:125">
      <c r="A490" s="408" t="s">
        <v>1225</v>
      </c>
      <c r="B490" s="408" t="s">
        <v>1226</v>
      </c>
      <c r="C490" s="154">
        <f t="shared" si="503"/>
        <v>17</v>
      </c>
      <c r="D490" s="167">
        <f t="shared" si="504"/>
        <v>68</v>
      </c>
      <c r="E490" s="166" t="str">
        <f t="shared" si="505"/>
        <v>36</v>
      </c>
      <c r="F490" s="367" t="str">
        <f t="shared" si="506"/>
        <v>11</v>
      </c>
      <c r="G490" s="367" t="str">
        <f t="shared" si="507"/>
        <v>06</v>
      </c>
      <c r="H490" s="367" t="str">
        <f t="shared" si="508"/>
        <v>F6</v>
      </c>
      <c r="I490" s="367" t="str">
        <f t="shared" si="509"/>
        <v>FF</v>
      </c>
      <c r="J490" s="367" t="str">
        <f t="shared" si="510"/>
        <v>AD</v>
      </c>
      <c r="K490" s="367" t="str">
        <f t="shared" si="511"/>
        <v>05</v>
      </c>
      <c r="L490" s="367" t="str">
        <f t="shared" si="512"/>
        <v>F4</v>
      </c>
      <c r="M490" s="367" t="str">
        <f t="shared" si="513"/>
        <v>4</v>
      </c>
      <c r="N490" s="367" t="str">
        <f t="shared" si="514"/>
        <v/>
      </c>
      <c r="O490" s="156" t="str">
        <f t="shared" si="515"/>
        <v/>
      </c>
      <c r="P490" s="157" t="str">
        <f t="shared" si="550"/>
        <v>0</v>
      </c>
      <c r="Q490" s="158" t="str">
        <f t="shared" si="550"/>
        <v>0</v>
      </c>
      <c r="R490" s="158" t="str">
        <f t="shared" si="550"/>
        <v>1</v>
      </c>
      <c r="S490" s="159" t="str">
        <f t="shared" si="550"/>
        <v>1</v>
      </c>
      <c r="T490" s="158" t="str">
        <f t="shared" si="550"/>
        <v>0</v>
      </c>
      <c r="U490" s="158" t="str">
        <f t="shared" si="550"/>
        <v>1</v>
      </c>
      <c r="V490" s="158" t="str">
        <f t="shared" si="550"/>
        <v>1</v>
      </c>
      <c r="W490" s="159" t="str">
        <f t="shared" si="550"/>
        <v>0</v>
      </c>
      <c r="X490" s="158" t="str">
        <f t="shared" si="551"/>
        <v>0</v>
      </c>
      <c r="Y490" s="158" t="str">
        <f t="shared" si="551"/>
        <v>0</v>
      </c>
      <c r="Z490" s="158" t="str">
        <f t="shared" si="551"/>
        <v>0</v>
      </c>
      <c r="AA490" s="159" t="str">
        <f t="shared" si="551"/>
        <v>1</v>
      </c>
      <c r="AB490" s="161" t="str">
        <f t="shared" si="551"/>
        <v>0</v>
      </c>
      <c r="AC490" s="161" t="str">
        <f t="shared" si="551"/>
        <v>0</v>
      </c>
      <c r="AD490" s="158" t="str">
        <f t="shared" si="551"/>
        <v>0</v>
      </c>
      <c r="AE490" s="159" t="str">
        <f t="shared" si="551"/>
        <v>1</v>
      </c>
      <c r="AF490" s="367" t="str">
        <f t="shared" si="552"/>
        <v>0</v>
      </c>
      <c r="AG490" s="162" t="str">
        <f t="shared" si="552"/>
        <v>0</v>
      </c>
      <c r="AH490" s="163" t="str">
        <f t="shared" si="552"/>
        <v>0</v>
      </c>
      <c r="AI490" s="165" t="str">
        <f t="shared" si="552"/>
        <v>0</v>
      </c>
      <c r="AJ490" s="164" t="str">
        <f t="shared" si="552"/>
        <v>0</v>
      </c>
      <c r="AK490" s="164" t="str">
        <f t="shared" si="552"/>
        <v>1</v>
      </c>
      <c r="AL490" s="289" t="str">
        <f t="shared" si="552"/>
        <v>1</v>
      </c>
      <c r="AM490" s="165" t="str">
        <f t="shared" si="552"/>
        <v>0</v>
      </c>
      <c r="AN490" s="230" t="str">
        <f t="shared" si="553"/>
        <v>1</v>
      </c>
      <c r="AO490" s="230" t="str">
        <f t="shared" si="553"/>
        <v>1</v>
      </c>
      <c r="AP490" s="230" t="str">
        <f t="shared" si="553"/>
        <v>1</v>
      </c>
      <c r="AQ490" s="231" t="str">
        <f t="shared" si="553"/>
        <v>1</v>
      </c>
      <c r="AR490" s="230" t="str">
        <f t="shared" si="553"/>
        <v>0</v>
      </c>
      <c r="AS490" s="230" t="str">
        <f t="shared" si="553"/>
        <v>1</v>
      </c>
      <c r="AT490" s="230" t="str">
        <f t="shared" si="553"/>
        <v>1</v>
      </c>
      <c r="AU490" s="231" t="str">
        <f t="shared" si="553"/>
        <v>0</v>
      </c>
      <c r="AV490" s="230" t="str">
        <f t="shared" si="554"/>
        <v>1</v>
      </c>
      <c r="AW490" s="232" t="str">
        <f t="shared" si="554"/>
        <v>1</v>
      </c>
      <c r="AX490" s="232" t="str">
        <f t="shared" si="554"/>
        <v>1</v>
      </c>
      <c r="AY490" s="233" t="str">
        <f t="shared" si="554"/>
        <v>1</v>
      </c>
      <c r="AZ490" s="232" t="str">
        <f t="shared" si="554"/>
        <v>1</v>
      </c>
      <c r="BA490" s="232" t="str">
        <f t="shared" si="554"/>
        <v>1</v>
      </c>
      <c r="BB490" s="232" t="str">
        <f t="shared" si="554"/>
        <v>1</v>
      </c>
      <c r="BC490" s="233" t="str">
        <f t="shared" si="554"/>
        <v>1</v>
      </c>
      <c r="BD490" s="168" t="str">
        <f t="shared" si="555"/>
        <v>1</v>
      </c>
      <c r="BE490" s="168" t="str">
        <f t="shared" si="555"/>
        <v>0</v>
      </c>
      <c r="BF490" s="168" t="str">
        <f t="shared" si="555"/>
        <v>1</v>
      </c>
      <c r="BG490" s="169" t="str">
        <f t="shared" si="555"/>
        <v>0</v>
      </c>
      <c r="BH490" s="168" t="str">
        <f t="shared" si="555"/>
        <v>1</v>
      </c>
      <c r="BI490" s="168" t="str">
        <f t="shared" si="555"/>
        <v>1</v>
      </c>
      <c r="BJ490" s="168" t="str">
        <f t="shared" si="555"/>
        <v>0</v>
      </c>
      <c r="BK490" s="169" t="str">
        <f t="shared" si="555"/>
        <v>1</v>
      </c>
      <c r="BL490" s="168" t="str">
        <f t="shared" si="556"/>
        <v>0</v>
      </c>
      <c r="BM490" s="168" t="str">
        <f t="shared" si="556"/>
        <v>0</v>
      </c>
      <c r="BN490" s="168" t="str">
        <f t="shared" si="556"/>
        <v>0</v>
      </c>
      <c r="BO490" s="169" t="str">
        <f t="shared" si="556"/>
        <v>0</v>
      </c>
      <c r="BP490" s="168" t="str">
        <f t="shared" si="556"/>
        <v>0</v>
      </c>
      <c r="BQ490" s="168" t="str">
        <f t="shared" si="556"/>
        <v>1</v>
      </c>
      <c r="BR490" s="168" t="str">
        <f t="shared" si="556"/>
        <v>0</v>
      </c>
      <c r="BS490" s="169" t="str">
        <f t="shared" si="556"/>
        <v>1</v>
      </c>
      <c r="BT490" s="302" t="str">
        <f t="shared" si="557"/>
        <v>1</v>
      </c>
      <c r="BU490" s="302" t="str">
        <f t="shared" si="557"/>
        <v>1</v>
      </c>
      <c r="BV490" s="302" t="str">
        <f t="shared" si="557"/>
        <v>1</v>
      </c>
      <c r="BW490" s="303" t="str">
        <f t="shared" si="557"/>
        <v>1</v>
      </c>
      <c r="BX490" s="302" t="str">
        <f t="shared" si="557"/>
        <v>0</v>
      </c>
      <c r="BY490" s="302" t="str">
        <f t="shared" si="557"/>
        <v>1</v>
      </c>
      <c r="BZ490" s="302" t="str">
        <f t="shared" si="557"/>
        <v>0</v>
      </c>
      <c r="CA490" s="303" t="str">
        <f t="shared" si="557"/>
        <v>0</v>
      </c>
      <c r="CB490" s="164" t="str">
        <f t="shared" si="558"/>
        <v>0</v>
      </c>
      <c r="CC490" s="289" t="str">
        <f t="shared" si="558"/>
        <v>1</v>
      </c>
      <c r="CD490" s="340" t="str">
        <f t="shared" si="558"/>
        <v>0</v>
      </c>
      <c r="CE490" s="341" t="str">
        <f t="shared" si="558"/>
        <v>0</v>
      </c>
      <c r="CF490" s="340" t="str">
        <f t="shared" si="558"/>
        <v>0</v>
      </c>
      <c r="CG490" s="340" t="str">
        <f t="shared" si="558"/>
        <v>0</v>
      </c>
      <c r="CH490" s="340" t="str">
        <f t="shared" si="558"/>
        <v>0</v>
      </c>
      <c r="CI490" s="341" t="str">
        <f t="shared" si="558"/>
        <v>0</v>
      </c>
      <c r="CL490" s="32" t="str">
        <f t="shared" si="548"/>
        <v>3611</v>
      </c>
      <c r="CM490" s="285">
        <f t="shared" si="516"/>
        <v>65526</v>
      </c>
      <c r="CN490" s="285">
        <f t="shared" si="517"/>
        <v>0</v>
      </c>
      <c r="CO490" s="142">
        <f t="shared" si="518"/>
        <v>55.3</v>
      </c>
      <c r="CP490" s="142">
        <f t="shared" si="519"/>
        <v>12.944444444444443</v>
      </c>
      <c r="CQ490" s="154">
        <f t="shared" si="549"/>
        <v>3</v>
      </c>
      <c r="CS490" s="170">
        <f t="shared" si="520"/>
        <v>3</v>
      </c>
      <c r="CT490" s="23">
        <f t="shared" si="521"/>
        <v>6</v>
      </c>
      <c r="CU490" s="171">
        <f t="shared" si="522"/>
        <v>1</v>
      </c>
      <c r="CV490" s="23">
        <f t="shared" si="523"/>
        <v>1</v>
      </c>
      <c r="CW490" s="172">
        <f t="shared" si="524"/>
        <v>0</v>
      </c>
      <c r="CX490" s="24">
        <f t="shared" si="525"/>
        <v>6</v>
      </c>
      <c r="CY490" s="267">
        <f t="shared" si="526"/>
        <v>15</v>
      </c>
      <c r="CZ490" s="268">
        <f t="shared" si="527"/>
        <v>6</v>
      </c>
      <c r="DA490" s="267">
        <f t="shared" si="528"/>
        <v>15</v>
      </c>
      <c r="DB490" s="268">
        <f t="shared" si="529"/>
        <v>15</v>
      </c>
      <c r="DC490" s="173">
        <f t="shared" si="530"/>
        <v>10</v>
      </c>
      <c r="DD490" s="26">
        <f t="shared" si="531"/>
        <v>13</v>
      </c>
      <c r="DE490" s="173">
        <f t="shared" si="532"/>
        <v>0</v>
      </c>
      <c r="DF490" s="26">
        <f t="shared" si="533"/>
        <v>5</v>
      </c>
      <c r="DG490" s="326">
        <f t="shared" si="534"/>
        <v>15</v>
      </c>
      <c r="DH490" s="327">
        <f t="shared" si="535"/>
        <v>4</v>
      </c>
      <c r="DI490" s="172">
        <f t="shared" si="536"/>
        <v>4</v>
      </c>
      <c r="DJ490" s="24">
        <f t="shared" si="537"/>
        <v>0</v>
      </c>
      <c r="DK490" s="172"/>
      <c r="DL490" s="19">
        <f t="shared" si="538"/>
        <v>54</v>
      </c>
      <c r="DM490" s="19">
        <f t="shared" si="539"/>
        <v>17</v>
      </c>
      <c r="DN490" s="174">
        <f t="shared" si="540"/>
        <v>6</v>
      </c>
      <c r="DO490" s="278">
        <f t="shared" si="541"/>
        <v>246</v>
      </c>
      <c r="DP490" s="278">
        <f t="shared" si="542"/>
        <v>255</v>
      </c>
      <c r="DQ490" s="20">
        <f t="shared" si="543"/>
        <v>173</v>
      </c>
      <c r="DR490" s="20">
        <f t="shared" si="544"/>
        <v>5</v>
      </c>
      <c r="DS490" s="337">
        <f t="shared" si="545"/>
        <v>244</v>
      </c>
      <c r="DT490" s="174">
        <f t="shared" si="546"/>
        <v>64</v>
      </c>
      <c r="DU490" s="172">
        <f t="shared" si="547"/>
        <v>244</v>
      </c>
    </row>
    <row r="491" spans="1:125">
      <c r="A491" s="408" t="s">
        <v>1227</v>
      </c>
      <c r="B491" s="408" t="s">
        <v>1228</v>
      </c>
      <c r="C491" s="154">
        <f t="shared" si="503"/>
        <v>17</v>
      </c>
      <c r="D491" s="167">
        <f t="shared" si="504"/>
        <v>68</v>
      </c>
      <c r="E491" s="166" t="str">
        <f t="shared" si="505"/>
        <v>36</v>
      </c>
      <c r="F491" s="367" t="str">
        <f t="shared" si="506"/>
        <v>11</v>
      </c>
      <c r="G491" s="367" t="str">
        <f t="shared" si="507"/>
        <v>08</v>
      </c>
      <c r="H491" s="367" t="str">
        <f t="shared" si="508"/>
        <v>F6</v>
      </c>
      <c r="I491" s="367" t="str">
        <f t="shared" si="509"/>
        <v>FF</v>
      </c>
      <c r="J491" s="367" t="str">
        <f t="shared" si="510"/>
        <v>AB</v>
      </c>
      <c r="K491" s="367" t="str">
        <f t="shared" si="511"/>
        <v>05</v>
      </c>
      <c r="L491" s="367" t="str">
        <f t="shared" si="512"/>
        <v>F4</v>
      </c>
      <c r="M491" s="367" t="str">
        <f t="shared" si="513"/>
        <v>4</v>
      </c>
      <c r="N491" s="367" t="str">
        <f t="shared" si="514"/>
        <v/>
      </c>
      <c r="O491" s="156" t="str">
        <f t="shared" si="515"/>
        <v/>
      </c>
      <c r="P491" s="157" t="str">
        <f t="shared" si="550"/>
        <v>0</v>
      </c>
      <c r="Q491" s="158" t="str">
        <f t="shared" si="550"/>
        <v>0</v>
      </c>
      <c r="R491" s="158" t="str">
        <f t="shared" si="550"/>
        <v>1</v>
      </c>
      <c r="S491" s="159" t="str">
        <f t="shared" si="550"/>
        <v>1</v>
      </c>
      <c r="T491" s="158" t="str">
        <f t="shared" si="550"/>
        <v>0</v>
      </c>
      <c r="U491" s="158" t="str">
        <f t="shared" si="550"/>
        <v>1</v>
      </c>
      <c r="V491" s="158" t="str">
        <f t="shared" si="550"/>
        <v>1</v>
      </c>
      <c r="W491" s="159" t="str">
        <f t="shared" si="550"/>
        <v>0</v>
      </c>
      <c r="X491" s="158" t="str">
        <f t="shared" si="551"/>
        <v>0</v>
      </c>
      <c r="Y491" s="158" t="str">
        <f t="shared" si="551"/>
        <v>0</v>
      </c>
      <c r="Z491" s="158" t="str">
        <f t="shared" si="551"/>
        <v>0</v>
      </c>
      <c r="AA491" s="159" t="str">
        <f t="shared" si="551"/>
        <v>1</v>
      </c>
      <c r="AB491" s="161" t="str">
        <f t="shared" si="551"/>
        <v>0</v>
      </c>
      <c r="AC491" s="161" t="str">
        <f t="shared" si="551"/>
        <v>0</v>
      </c>
      <c r="AD491" s="158" t="str">
        <f t="shared" si="551"/>
        <v>0</v>
      </c>
      <c r="AE491" s="159" t="str">
        <f t="shared" si="551"/>
        <v>1</v>
      </c>
      <c r="AF491" s="367" t="str">
        <f t="shared" si="552"/>
        <v>0</v>
      </c>
      <c r="AG491" s="162" t="str">
        <f t="shared" si="552"/>
        <v>0</v>
      </c>
      <c r="AH491" s="163" t="str">
        <f t="shared" si="552"/>
        <v>0</v>
      </c>
      <c r="AI491" s="165" t="str">
        <f t="shared" si="552"/>
        <v>0</v>
      </c>
      <c r="AJ491" s="164" t="str">
        <f t="shared" si="552"/>
        <v>1</v>
      </c>
      <c r="AK491" s="164" t="str">
        <f t="shared" si="552"/>
        <v>0</v>
      </c>
      <c r="AL491" s="289" t="str">
        <f t="shared" si="552"/>
        <v>0</v>
      </c>
      <c r="AM491" s="165" t="str">
        <f t="shared" si="552"/>
        <v>0</v>
      </c>
      <c r="AN491" s="230" t="str">
        <f t="shared" si="553"/>
        <v>1</v>
      </c>
      <c r="AO491" s="230" t="str">
        <f t="shared" si="553"/>
        <v>1</v>
      </c>
      <c r="AP491" s="230" t="str">
        <f t="shared" si="553"/>
        <v>1</v>
      </c>
      <c r="AQ491" s="231" t="str">
        <f t="shared" si="553"/>
        <v>1</v>
      </c>
      <c r="AR491" s="230" t="str">
        <f t="shared" si="553"/>
        <v>0</v>
      </c>
      <c r="AS491" s="230" t="str">
        <f t="shared" si="553"/>
        <v>1</v>
      </c>
      <c r="AT491" s="230" t="str">
        <f t="shared" si="553"/>
        <v>1</v>
      </c>
      <c r="AU491" s="231" t="str">
        <f t="shared" si="553"/>
        <v>0</v>
      </c>
      <c r="AV491" s="230" t="str">
        <f t="shared" si="554"/>
        <v>1</v>
      </c>
      <c r="AW491" s="232" t="str">
        <f t="shared" si="554"/>
        <v>1</v>
      </c>
      <c r="AX491" s="232" t="str">
        <f t="shared" si="554"/>
        <v>1</v>
      </c>
      <c r="AY491" s="233" t="str">
        <f t="shared" si="554"/>
        <v>1</v>
      </c>
      <c r="AZ491" s="232" t="str">
        <f t="shared" si="554"/>
        <v>1</v>
      </c>
      <c r="BA491" s="232" t="str">
        <f t="shared" si="554"/>
        <v>1</v>
      </c>
      <c r="BB491" s="232" t="str">
        <f t="shared" si="554"/>
        <v>1</v>
      </c>
      <c r="BC491" s="233" t="str">
        <f t="shared" si="554"/>
        <v>1</v>
      </c>
      <c r="BD491" s="168" t="str">
        <f t="shared" si="555"/>
        <v>1</v>
      </c>
      <c r="BE491" s="168" t="str">
        <f t="shared" si="555"/>
        <v>0</v>
      </c>
      <c r="BF491" s="168" t="str">
        <f t="shared" si="555"/>
        <v>1</v>
      </c>
      <c r="BG491" s="169" t="str">
        <f t="shared" si="555"/>
        <v>0</v>
      </c>
      <c r="BH491" s="168" t="str">
        <f t="shared" si="555"/>
        <v>1</v>
      </c>
      <c r="BI491" s="168" t="str">
        <f t="shared" si="555"/>
        <v>0</v>
      </c>
      <c r="BJ491" s="168" t="str">
        <f t="shared" si="555"/>
        <v>1</v>
      </c>
      <c r="BK491" s="169" t="str">
        <f t="shared" si="555"/>
        <v>1</v>
      </c>
      <c r="BL491" s="168" t="str">
        <f t="shared" si="556"/>
        <v>0</v>
      </c>
      <c r="BM491" s="168" t="str">
        <f t="shared" si="556"/>
        <v>0</v>
      </c>
      <c r="BN491" s="168" t="str">
        <f t="shared" si="556"/>
        <v>0</v>
      </c>
      <c r="BO491" s="169" t="str">
        <f t="shared" si="556"/>
        <v>0</v>
      </c>
      <c r="BP491" s="168" t="str">
        <f t="shared" si="556"/>
        <v>0</v>
      </c>
      <c r="BQ491" s="168" t="str">
        <f t="shared" si="556"/>
        <v>1</v>
      </c>
      <c r="BR491" s="168" t="str">
        <f t="shared" si="556"/>
        <v>0</v>
      </c>
      <c r="BS491" s="169" t="str">
        <f t="shared" si="556"/>
        <v>1</v>
      </c>
      <c r="BT491" s="302" t="str">
        <f t="shared" si="557"/>
        <v>1</v>
      </c>
      <c r="BU491" s="302" t="str">
        <f t="shared" si="557"/>
        <v>1</v>
      </c>
      <c r="BV491" s="302" t="str">
        <f t="shared" si="557"/>
        <v>1</v>
      </c>
      <c r="BW491" s="303" t="str">
        <f t="shared" si="557"/>
        <v>1</v>
      </c>
      <c r="BX491" s="302" t="str">
        <f t="shared" si="557"/>
        <v>0</v>
      </c>
      <c r="BY491" s="302" t="str">
        <f t="shared" si="557"/>
        <v>1</v>
      </c>
      <c r="BZ491" s="302" t="str">
        <f t="shared" si="557"/>
        <v>0</v>
      </c>
      <c r="CA491" s="303" t="str">
        <f t="shared" si="557"/>
        <v>0</v>
      </c>
      <c r="CB491" s="164" t="str">
        <f t="shared" si="558"/>
        <v>0</v>
      </c>
      <c r="CC491" s="289" t="str">
        <f t="shared" si="558"/>
        <v>1</v>
      </c>
      <c r="CD491" s="340" t="str">
        <f t="shared" si="558"/>
        <v>0</v>
      </c>
      <c r="CE491" s="341" t="str">
        <f t="shared" si="558"/>
        <v>0</v>
      </c>
      <c r="CF491" s="340" t="str">
        <f t="shared" si="558"/>
        <v>0</v>
      </c>
      <c r="CG491" s="340" t="str">
        <f t="shared" si="558"/>
        <v>0</v>
      </c>
      <c r="CH491" s="340" t="str">
        <f t="shared" si="558"/>
        <v>0</v>
      </c>
      <c r="CI491" s="341" t="str">
        <f t="shared" si="558"/>
        <v>0</v>
      </c>
      <c r="CL491" s="32" t="str">
        <f t="shared" si="548"/>
        <v>3611</v>
      </c>
      <c r="CM491" s="285">
        <f t="shared" si="516"/>
        <v>65526</v>
      </c>
      <c r="CN491" s="285">
        <f t="shared" si="517"/>
        <v>0</v>
      </c>
      <c r="CO491" s="142">
        <f t="shared" si="518"/>
        <v>55.1</v>
      </c>
      <c r="CP491" s="142">
        <f t="shared" si="519"/>
        <v>12.833333333333334</v>
      </c>
      <c r="CQ491" s="154">
        <f t="shared" si="549"/>
        <v>4</v>
      </c>
      <c r="CS491" s="170">
        <f t="shared" si="520"/>
        <v>3</v>
      </c>
      <c r="CT491" s="23">
        <f t="shared" si="521"/>
        <v>6</v>
      </c>
      <c r="CU491" s="171">
        <f t="shared" si="522"/>
        <v>1</v>
      </c>
      <c r="CV491" s="23">
        <f t="shared" si="523"/>
        <v>1</v>
      </c>
      <c r="CW491" s="172">
        <f t="shared" si="524"/>
        <v>0</v>
      </c>
      <c r="CX491" s="24">
        <f t="shared" si="525"/>
        <v>8</v>
      </c>
      <c r="CY491" s="267">
        <f t="shared" si="526"/>
        <v>15</v>
      </c>
      <c r="CZ491" s="268">
        <f t="shared" si="527"/>
        <v>6</v>
      </c>
      <c r="DA491" s="267">
        <f t="shared" si="528"/>
        <v>15</v>
      </c>
      <c r="DB491" s="268">
        <f t="shared" si="529"/>
        <v>15</v>
      </c>
      <c r="DC491" s="173">
        <f t="shared" si="530"/>
        <v>10</v>
      </c>
      <c r="DD491" s="26">
        <f t="shared" si="531"/>
        <v>11</v>
      </c>
      <c r="DE491" s="173">
        <f t="shared" si="532"/>
        <v>0</v>
      </c>
      <c r="DF491" s="26">
        <f t="shared" si="533"/>
        <v>5</v>
      </c>
      <c r="DG491" s="326">
        <f t="shared" si="534"/>
        <v>15</v>
      </c>
      <c r="DH491" s="327">
        <f t="shared" si="535"/>
        <v>4</v>
      </c>
      <c r="DI491" s="172">
        <f t="shared" si="536"/>
        <v>4</v>
      </c>
      <c r="DJ491" s="24">
        <f t="shared" si="537"/>
        <v>0</v>
      </c>
      <c r="DK491" s="172"/>
      <c r="DL491" s="19">
        <f t="shared" si="538"/>
        <v>54</v>
      </c>
      <c r="DM491" s="19">
        <f t="shared" si="539"/>
        <v>17</v>
      </c>
      <c r="DN491" s="174">
        <f t="shared" si="540"/>
        <v>8</v>
      </c>
      <c r="DO491" s="278">
        <f t="shared" si="541"/>
        <v>246</v>
      </c>
      <c r="DP491" s="278">
        <f t="shared" si="542"/>
        <v>255</v>
      </c>
      <c r="DQ491" s="20">
        <f t="shared" si="543"/>
        <v>171</v>
      </c>
      <c r="DR491" s="20">
        <f t="shared" si="544"/>
        <v>5</v>
      </c>
      <c r="DS491" s="337">
        <f t="shared" si="545"/>
        <v>244</v>
      </c>
      <c r="DT491" s="174">
        <f t="shared" si="546"/>
        <v>64</v>
      </c>
      <c r="DU491" s="172">
        <f t="shared" si="547"/>
        <v>244</v>
      </c>
    </row>
    <row r="492" spans="1:125">
      <c r="A492" s="408" t="s">
        <v>1229</v>
      </c>
      <c r="B492" s="408" t="s">
        <v>1230</v>
      </c>
      <c r="C492" s="154">
        <f t="shared" si="503"/>
        <v>17</v>
      </c>
      <c r="D492" s="167">
        <f t="shared" si="504"/>
        <v>68</v>
      </c>
      <c r="E492" s="166" t="str">
        <f t="shared" si="505"/>
        <v>36</v>
      </c>
      <c r="F492" s="367" t="str">
        <f t="shared" si="506"/>
        <v>11</v>
      </c>
      <c r="G492" s="367" t="str">
        <f t="shared" si="507"/>
        <v>0A</v>
      </c>
      <c r="H492" s="367" t="str">
        <f t="shared" si="508"/>
        <v>F6</v>
      </c>
      <c r="I492" s="367" t="str">
        <f t="shared" si="509"/>
        <v>FF</v>
      </c>
      <c r="J492" s="367" t="str">
        <f t="shared" si="510"/>
        <v>AB</v>
      </c>
      <c r="K492" s="367" t="str">
        <f t="shared" si="511"/>
        <v>05</v>
      </c>
      <c r="L492" s="367" t="str">
        <f t="shared" si="512"/>
        <v>F6</v>
      </c>
      <c r="M492" s="367" t="str">
        <f t="shared" si="513"/>
        <v>0</v>
      </c>
      <c r="N492" s="367" t="str">
        <f t="shared" si="514"/>
        <v/>
      </c>
      <c r="O492" s="156" t="str">
        <f t="shared" si="515"/>
        <v/>
      </c>
      <c r="P492" s="157" t="str">
        <f t="shared" si="550"/>
        <v>0</v>
      </c>
      <c r="Q492" s="158" t="str">
        <f t="shared" si="550"/>
        <v>0</v>
      </c>
      <c r="R492" s="158" t="str">
        <f t="shared" si="550"/>
        <v>1</v>
      </c>
      <c r="S492" s="159" t="str">
        <f t="shared" si="550"/>
        <v>1</v>
      </c>
      <c r="T492" s="158" t="str">
        <f t="shared" si="550"/>
        <v>0</v>
      </c>
      <c r="U492" s="158" t="str">
        <f t="shared" si="550"/>
        <v>1</v>
      </c>
      <c r="V492" s="158" t="str">
        <f t="shared" si="550"/>
        <v>1</v>
      </c>
      <c r="W492" s="159" t="str">
        <f t="shared" si="550"/>
        <v>0</v>
      </c>
      <c r="X492" s="158" t="str">
        <f t="shared" si="551"/>
        <v>0</v>
      </c>
      <c r="Y492" s="158" t="str">
        <f t="shared" si="551"/>
        <v>0</v>
      </c>
      <c r="Z492" s="158" t="str">
        <f t="shared" si="551"/>
        <v>0</v>
      </c>
      <c r="AA492" s="159" t="str">
        <f t="shared" si="551"/>
        <v>1</v>
      </c>
      <c r="AB492" s="161" t="str">
        <f t="shared" si="551"/>
        <v>0</v>
      </c>
      <c r="AC492" s="161" t="str">
        <f t="shared" si="551"/>
        <v>0</v>
      </c>
      <c r="AD492" s="158" t="str">
        <f t="shared" si="551"/>
        <v>0</v>
      </c>
      <c r="AE492" s="159" t="str">
        <f t="shared" si="551"/>
        <v>1</v>
      </c>
      <c r="AF492" s="367" t="str">
        <f t="shared" si="552"/>
        <v>0</v>
      </c>
      <c r="AG492" s="162" t="str">
        <f t="shared" si="552"/>
        <v>0</v>
      </c>
      <c r="AH492" s="163" t="str">
        <f t="shared" si="552"/>
        <v>0</v>
      </c>
      <c r="AI492" s="165" t="str">
        <f t="shared" si="552"/>
        <v>0</v>
      </c>
      <c r="AJ492" s="164" t="str">
        <f t="shared" si="552"/>
        <v>1</v>
      </c>
      <c r="AK492" s="164" t="str">
        <f t="shared" si="552"/>
        <v>0</v>
      </c>
      <c r="AL492" s="289" t="str">
        <f t="shared" si="552"/>
        <v>1</v>
      </c>
      <c r="AM492" s="165" t="str">
        <f t="shared" si="552"/>
        <v>0</v>
      </c>
      <c r="AN492" s="230" t="str">
        <f t="shared" si="553"/>
        <v>1</v>
      </c>
      <c r="AO492" s="230" t="str">
        <f t="shared" si="553"/>
        <v>1</v>
      </c>
      <c r="AP492" s="230" t="str">
        <f t="shared" si="553"/>
        <v>1</v>
      </c>
      <c r="AQ492" s="231" t="str">
        <f t="shared" si="553"/>
        <v>1</v>
      </c>
      <c r="AR492" s="230" t="str">
        <f t="shared" si="553"/>
        <v>0</v>
      </c>
      <c r="AS492" s="230" t="str">
        <f t="shared" si="553"/>
        <v>1</v>
      </c>
      <c r="AT492" s="230" t="str">
        <f t="shared" si="553"/>
        <v>1</v>
      </c>
      <c r="AU492" s="231" t="str">
        <f t="shared" si="553"/>
        <v>0</v>
      </c>
      <c r="AV492" s="230" t="str">
        <f t="shared" si="554"/>
        <v>1</v>
      </c>
      <c r="AW492" s="232" t="str">
        <f t="shared" si="554"/>
        <v>1</v>
      </c>
      <c r="AX492" s="232" t="str">
        <f t="shared" si="554"/>
        <v>1</v>
      </c>
      <c r="AY492" s="233" t="str">
        <f t="shared" si="554"/>
        <v>1</v>
      </c>
      <c r="AZ492" s="232" t="str">
        <f t="shared" si="554"/>
        <v>1</v>
      </c>
      <c r="BA492" s="232" t="str">
        <f t="shared" si="554"/>
        <v>1</v>
      </c>
      <c r="BB492" s="232" t="str">
        <f t="shared" si="554"/>
        <v>1</v>
      </c>
      <c r="BC492" s="233" t="str">
        <f t="shared" si="554"/>
        <v>1</v>
      </c>
      <c r="BD492" s="168" t="str">
        <f t="shared" si="555"/>
        <v>1</v>
      </c>
      <c r="BE492" s="168" t="str">
        <f t="shared" si="555"/>
        <v>0</v>
      </c>
      <c r="BF492" s="168" t="str">
        <f t="shared" si="555"/>
        <v>1</v>
      </c>
      <c r="BG492" s="169" t="str">
        <f t="shared" si="555"/>
        <v>0</v>
      </c>
      <c r="BH492" s="168" t="str">
        <f t="shared" si="555"/>
        <v>1</v>
      </c>
      <c r="BI492" s="168" t="str">
        <f t="shared" si="555"/>
        <v>0</v>
      </c>
      <c r="BJ492" s="168" t="str">
        <f t="shared" si="555"/>
        <v>1</v>
      </c>
      <c r="BK492" s="169" t="str">
        <f t="shared" si="555"/>
        <v>1</v>
      </c>
      <c r="BL492" s="168" t="str">
        <f t="shared" si="556"/>
        <v>0</v>
      </c>
      <c r="BM492" s="168" t="str">
        <f t="shared" si="556"/>
        <v>0</v>
      </c>
      <c r="BN492" s="168" t="str">
        <f t="shared" si="556"/>
        <v>0</v>
      </c>
      <c r="BO492" s="169" t="str">
        <f t="shared" si="556"/>
        <v>0</v>
      </c>
      <c r="BP492" s="168" t="str">
        <f t="shared" si="556"/>
        <v>0</v>
      </c>
      <c r="BQ492" s="168" t="str">
        <f t="shared" si="556"/>
        <v>1</v>
      </c>
      <c r="BR492" s="168" t="str">
        <f t="shared" si="556"/>
        <v>0</v>
      </c>
      <c r="BS492" s="169" t="str">
        <f t="shared" si="556"/>
        <v>1</v>
      </c>
      <c r="BT492" s="302" t="str">
        <f t="shared" si="557"/>
        <v>1</v>
      </c>
      <c r="BU492" s="302" t="str">
        <f t="shared" si="557"/>
        <v>1</v>
      </c>
      <c r="BV492" s="302" t="str">
        <f t="shared" si="557"/>
        <v>1</v>
      </c>
      <c r="BW492" s="303" t="str">
        <f t="shared" si="557"/>
        <v>1</v>
      </c>
      <c r="BX492" s="302" t="str">
        <f t="shared" si="557"/>
        <v>0</v>
      </c>
      <c r="BY492" s="302" t="str">
        <f t="shared" si="557"/>
        <v>1</v>
      </c>
      <c r="BZ492" s="302" t="str">
        <f t="shared" si="557"/>
        <v>1</v>
      </c>
      <c r="CA492" s="303" t="str">
        <f t="shared" si="557"/>
        <v>0</v>
      </c>
      <c r="CB492" s="164" t="str">
        <f t="shared" si="558"/>
        <v>0</v>
      </c>
      <c r="CC492" s="289" t="str">
        <f t="shared" si="558"/>
        <v>0</v>
      </c>
      <c r="CD492" s="340" t="str">
        <f t="shared" si="558"/>
        <v>0</v>
      </c>
      <c r="CE492" s="341" t="str">
        <f t="shared" si="558"/>
        <v>0</v>
      </c>
      <c r="CF492" s="340" t="str">
        <f t="shared" si="558"/>
        <v>0</v>
      </c>
      <c r="CG492" s="340" t="str">
        <f t="shared" si="558"/>
        <v>0</v>
      </c>
      <c r="CH492" s="340" t="str">
        <f t="shared" si="558"/>
        <v>0</v>
      </c>
      <c r="CI492" s="341" t="str">
        <f t="shared" si="558"/>
        <v>0</v>
      </c>
      <c r="CL492" s="32" t="str">
        <f t="shared" si="548"/>
        <v>3611</v>
      </c>
      <c r="CM492" s="285">
        <f t="shared" si="516"/>
        <v>65526</v>
      </c>
      <c r="CN492" s="285">
        <f t="shared" si="517"/>
        <v>0</v>
      </c>
      <c r="CO492" s="142">
        <f t="shared" si="518"/>
        <v>55.1</v>
      </c>
      <c r="CP492" s="142">
        <f t="shared" si="519"/>
        <v>12.833333333333334</v>
      </c>
      <c r="CQ492" s="154">
        <f t="shared" si="549"/>
        <v>5</v>
      </c>
      <c r="CS492" s="170">
        <f t="shared" si="520"/>
        <v>3</v>
      </c>
      <c r="CT492" s="23">
        <f t="shared" si="521"/>
        <v>6</v>
      </c>
      <c r="CU492" s="171">
        <f t="shared" si="522"/>
        <v>1</v>
      </c>
      <c r="CV492" s="23">
        <f t="shared" si="523"/>
        <v>1</v>
      </c>
      <c r="CW492" s="172">
        <f t="shared" si="524"/>
        <v>0</v>
      </c>
      <c r="CX492" s="24">
        <f t="shared" si="525"/>
        <v>10</v>
      </c>
      <c r="CY492" s="267">
        <f t="shared" si="526"/>
        <v>15</v>
      </c>
      <c r="CZ492" s="268">
        <f t="shared" si="527"/>
        <v>6</v>
      </c>
      <c r="DA492" s="267">
        <f t="shared" si="528"/>
        <v>15</v>
      </c>
      <c r="DB492" s="268">
        <f t="shared" si="529"/>
        <v>15</v>
      </c>
      <c r="DC492" s="173">
        <f t="shared" si="530"/>
        <v>10</v>
      </c>
      <c r="DD492" s="26">
        <f t="shared" si="531"/>
        <v>11</v>
      </c>
      <c r="DE492" s="173">
        <f t="shared" si="532"/>
        <v>0</v>
      </c>
      <c r="DF492" s="26">
        <f t="shared" si="533"/>
        <v>5</v>
      </c>
      <c r="DG492" s="326">
        <f t="shared" si="534"/>
        <v>15</v>
      </c>
      <c r="DH492" s="327">
        <f t="shared" si="535"/>
        <v>6</v>
      </c>
      <c r="DI492" s="172">
        <f t="shared" si="536"/>
        <v>0</v>
      </c>
      <c r="DJ492" s="24">
        <f t="shared" si="537"/>
        <v>0</v>
      </c>
      <c r="DK492" s="172"/>
      <c r="DL492" s="19">
        <f t="shared" si="538"/>
        <v>54</v>
      </c>
      <c r="DM492" s="19">
        <f t="shared" si="539"/>
        <v>17</v>
      </c>
      <c r="DN492" s="174">
        <f t="shared" si="540"/>
        <v>10</v>
      </c>
      <c r="DO492" s="278">
        <f t="shared" si="541"/>
        <v>246</v>
      </c>
      <c r="DP492" s="278">
        <f t="shared" si="542"/>
        <v>255</v>
      </c>
      <c r="DQ492" s="20">
        <f t="shared" si="543"/>
        <v>171</v>
      </c>
      <c r="DR492" s="20">
        <f t="shared" si="544"/>
        <v>5</v>
      </c>
      <c r="DS492" s="337">
        <f t="shared" si="545"/>
        <v>246</v>
      </c>
      <c r="DT492" s="174">
        <f t="shared" si="546"/>
        <v>0</v>
      </c>
      <c r="DU492" s="172">
        <f t="shared" si="547"/>
        <v>246</v>
      </c>
    </row>
    <row r="493" spans="1:125">
      <c r="A493" s="408" t="s">
        <v>1231</v>
      </c>
      <c r="B493" s="408" t="s">
        <v>1232</v>
      </c>
      <c r="C493" s="154">
        <f t="shared" si="503"/>
        <v>17</v>
      </c>
      <c r="D493" s="167">
        <f t="shared" si="504"/>
        <v>68</v>
      </c>
      <c r="E493" s="166" t="str">
        <f t="shared" si="505"/>
        <v>36</v>
      </c>
      <c r="F493" s="367" t="str">
        <f t="shared" si="506"/>
        <v>11</v>
      </c>
      <c r="G493" s="367" t="str">
        <f t="shared" si="507"/>
        <v>0E</v>
      </c>
      <c r="H493" s="367" t="str">
        <f t="shared" si="508"/>
        <v>F6</v>
      </c>
      <c r="I493" s="367" t="str">
        <f t="shared" si="509"/>
        <v>FF</v>
      </c>
      <c r="J493" s="367" t="str">
        <f t="shared" si="510"/>
        <v>A8</v>
      </c>
      <c r="K493" s="367" t="str">
        <f t="shared" si="511"/>
        <v>05</v>
      </c>
      <c r="L493" s="367" t="str">
        <f t="shared" si="512"/>
        <v>F7</v>
      </c>
      <c r="M493" s="367" t="str">
        <f t="shared" si="513"/>
        <v>4</v>
      </c>
      <c r="N493" s="367" t="str">
        <f t="shared" si="514"/>
        <v/>
      </c>
      <c r="O493" s="156" t="str">
        <f t="shared" si="515"/>
        <v/>
      </c>
      <c r="P493" s="157" t="str">
        <f t="shared" si="550"/>
        <v>0</v>
      </c>
      <c r="Q493" s="158" t="str">
        <f t="shared" si="550"/>
        <v>0</v>
      </c>
      <c r="R493" s="158" t="str">
        <f t="shared" si="550"/>
        <v>1</v>
      </c>
      <c r="S493" s="159" t="str">
        <f t="shared" si="550"/>
        <v>1</v>
      </c>
      <c r="T493" s="158" t="str">
        <f t="shared" si="550"/>
        <v>0</v>
      </c>
      <c r="U493" s="158" t="str">
        <f t="shared" si="550"/>
        <v>1</v>
      </c>
      <c r="V493" s="158" t="str">
        <f t="shared" si="550"/>
        <v>1</v>
      </c>
      <c r="W493" s="159" t="str">
        <f t="shared" si="550"/>
        <v>0</v>
      </c>
      <c r="X493" s="158" t="str">
        <f t="shared" si="551"/>
        <v>0</v>
      </c>
      <c r="Y493" s="158" t="str">
        <f t="shared" si="551"/>
        <v>0</v>
      </c>
      <c r="Z493" s="158" t="str">
        <f t="shared" si="551"/>
        <v>0</v>
      </c>
      <c r="AA493" s="159" t="str">
        <f t="shared" si="551"/>
        <v>1</v>
      </c>
      <c r="AB493" s="161" t="str">
        <f t="shared" si="551"/>
        <v>0</v>
      </c>
      <c r="AC493" s="161" t="str">
        <f t="shared" si="551"/>
        <v>0</v>
      </c>
      <c r="AD493" s="158" t="str">
        <f t="shared" si="551"/>
        <v>0</v>
      </c>
      <c r="AE493" s="159" t="str">
        <f t="shared" si="551"/>
        <v>1</v>
      </c>
      <c r="AF493" s="367" t="str">
        <f t="shared" si="552"/>
        <v>0</v>
      </c>
      <c r="AG493" s="162" t="str">
        <f t="shared" si="552"/>
        <v>0</v>
      </c>
      <c r="AH493" s="163" t="str">
        <f t="shared" si="552"/>
        <v>0</v>
      </c>
      <c r="AI493" s="165" t="str">
        <f t="shared" si="552"/>
        <v>0</v>
      </c>
      <c r="AJ493" s="164" t="str">
        <f t="shared" si="552"/>
        <v>1</v>
      </c>
      <c r="AK493" s="164" t="str">
        <f t="shared" si="552"/>
        <v>1</v>
      </c>
      <c r="AL493" s="289" t="str">
        <f t="shared" si="552"/>
        <v>1</v>
      </c>
      <c r="AM493" s="165" t="str">
        <f t="shared" si="552"/>
        <v>0</v>
      </c>
      <c r="AN493" s="230" t="str">
        <f t="shared" si="553"/>
        <v>1</v>
      </c>
      <c r="AO493" s="230" t="str">
        <f t="shared" si="553"/>
        <v>1</v>
      </c>
      <c r="AP493" s="230" t="str">
        <f t="shared" si="553"/>
        <v>1</v>
      </c>
      <c r="AQ493" s="231" t="str">
        <f t="shared" si="553"/>
        <v>1</v>
      </c>
      <c r="AR493" s="230" t="str">
        <f t="shared" si="553"/>
        <v>0</v>
      </c>
      <c r="AS493" s="230" t="str">
        <f t="shared" si="553"/>
        <v>1</v>
      </c>
      <c r="AT493" s="230" t="str">
        <f t="shared" si="553"/>
        <v>1</v>
      </c>
      <c r="AU493" s="231" t="str">
        <f t="shared" si="553"/>
        <v>0</v>
      </c>
      <c r="AV493" s="230" t="str">
        <f t="shared" si="554"/>
        <v>1</v>
      </c>
      <c r="AW493" s="232" t="str">
        <f t="shared" si="554"/>
        <v>1</v>
      </c>
      <c r="AX493" s="232" t="str">
        <f t="shared" si="554"/>
        <v>1</v>
      </c>
      <c r="AY493" s="233" t="str">
        <f t="shared" si="554"/>
        <v>1</v>
      </c>
      <c r="AZ493" s="232" t="str">
        <f t="shared" si="554"/>
        <v>1</v>
      </c>
      <c r="BA493" s="232" t="str">
        <f t="shared" si="554"/>
        <v>1</v>
      </c>
      <c r="BB493" s="232" t="str">
        <f t="shared" si="554"/>
        <v>1</v>
      </c>
      <c r="BC493" s="233" t="str">
        <f t="shared" si="554"/>
        <v>1</v>
      </c>
      <c r="BD493" s="168" t="str">
        <f t="shared" si="555"/>
        <v>1</v>
      </c>
      <c r="BE493" s="168" t="str">
        <f t="shared" si="555"/>
        <v>0</v>
      </c>
      <c r="BF493" s="168" t="str">
        <f t="shared" si="555"/>
        <v>1</v>
      </c>
      <c r="BG493" s="169" t="str">
        <f t="shared" si="555"/>
        <v>0</v>
      </c>
      <c r="BH493" s="168" t="str">
        <f t="shared" si="555"/>
        <v>1</v>
      </c>
      <c r="BI493" s="168" t="str">
        <f t="shared" si="555"/>
        <v>0</v>
      </c>
      <c r="BJ493" s="168" t="str">
        <f t="shared" si="555"/>
        <v>0</v>
      </c>
      <c r="BK493" s="169" t="str">
        <f t="shared" si="555"/>
        <v>0</v>
      </c>
      <c r="BL493" s="168" t="str">
        <f t="shared" si="556"/>
        <v>0</v>
      </c>
      <c r="BM493" s="168" t="str">
        <f t="shared" si="556"/>
        <v>0</v>
      </c>
      <c r="BN493" s="168" t="str">
        <f t="shared" si="556"/>
        <v>0</v>
      </c>
      <c r="BO493" s="169" t="str">
        <f t="shared" si="556"/>
        <v>0</v>
      </c>
      <c r="BP493" s="168" t="str">
        <f t="shared" si="556"/>
        <v>0</v>
      </c>
      <c r="BQ493" s="168" t="str">
        <f t="shared" si="556"/>
        <v>1</v>
      </c>
      <c r="BR493" s="168" t="str">
        <f t="shared" si="556"/>
        <v>0</v>
      </c>
      <c r="BS493" s="169" t="str">
        <f t="shared" si="556"/>
        <v>1</v>
      </c>
      <c r="BT493" s="302" t="str">
        <f t="shared" si="557"/>
        <v>1</v>
      </c>
      <c r="BU493" s="302" t="str">
        <f t="shared" si="557"/>
        <v>1</v>
      </c>
      <c r="BV493" s="302" t="str">
        <f t="shared" si="557"/>
        <v>1</v>
      </c>
      <c r="BW493" s="303" t="str">
        <f t="shared" si="557"/>
        <v>1</v>
      </c>
      <c r="BX493" s="302" t="str">
        <f t="shared" si="557"/>
        <v>0</v>
      </c>
      <c r="BY493" s="302" t="str">
        <f t="shared" si="557"/>
        <v>1</v>
      </c>
      <c r="BZ493" s="302" t="str">
        <f t="shared" si="557"/>
        <v>1</v>
      </c>
      <c r="CA493" s="303" t="str">
        <f t="shared" si="557"/>
        <v>1</v>
      </c>
      <c r="CB493" s="164" t="str">
        <f t="shared" si="558"/>
        <v>0</v>
      </c>
      <c r="CC493" s="289" t="str">
        <f t="shared" si="558"/>
        <v>1</v>
      </c>
      <c r="CD493" s="340" t="str">
        <f t="shared" si="558"/>
        <v>0</v>
      </c>
      <c r="CE493" s="341" t="str">
        <f t="shared" si="558"/>
        <v>0</v>
      </c>
      <c r="CF493" s="340" t="str">
        <f t="shared" si="558"/>
        <v>0</v>
      </c>
      <c r="CG493" s="340" t="str">
        <f t="shared" si="558"/>
        <v>0</v>
      </c>
      <c r="CH493" s="340" t="str">
        <f t="shared" si="558"/>
        <v>0</v>
      </c>
      <c r="CI493" s="341" t="str">
        <f t="shared" si="558"/>
        <v>0</v>
      </c>
      <c r="CL493" s="32" t="str">
        <f t="shared" si="548"/>
        <v>3611</v>
      </c>
      <c r="CM493" s="285">
        <f t="shared" si="516"/>
        <v>65526</v>
      </c>
      <c r="CN493" s="285">
        <f t="shared" si="517"/>
        <v>0</v>
      </c>
      <c r="CO493" s="142">
        <f t="shared" si="518"/>
        <v>54.8</v>
      </c>
      <c r="CP493" s="142">
        <f t="shared" si="519"/>
        <v>12.666666666666664</v>
      </c>
      <c r="CQ493" s="154">
        <f t="shared" si="549"/>
        <v>7</v>
      </c>
      <c r="CS493" s="170">
        <f t="shared" si="520"/>
        <v>3</v>
      </c>
      <c r="CT493" s="23">
        <f t="shared" si="521"/>
        <v>6</v>
      </c>
      <c r="CU493" s="171">
        <f t="shared" si="522"/>
        <v>1</v>
      </c>
      <c r="CV493" s="23">
        <f t="shared" si="523"/>
        <v>1</v>
      </c>
      <c r="CW493" s="172">
        <f t="shared" si="524"/>
        <v>0</v>
      </c>
      <c r="CX493" s="24">
        <f t="shared" si="525"/>
        <v>14</v>
      </c>
      <c r="CY493" s="267">
        <f t="shared" si="526"/>
        <v>15</v>
      </c>
      <c r="CZ493" s="268">
        <f t="shared" si="527"/>
        <v>6</v>
      </c>
      <c r="DA493" s="267">
        <f t="shared" si="528"/>
        <v>15</v>
      </c>
      <c r="DB493" s="268">
        <f t="shared" si="529"/>
        <v>15</v>
      </c>
      <c r="DC493" s="173">
        <f t="shared" si="530"/>
        <v>10</v>
      </c>
      <c r="DD493" s="26">
        <f t="shared" si="531"/>
        <v>8</v>
      </c>
      <c r="DE493" s="173">
        <f t="shared" si="532"/>
        <v>0</v>
      </c>
      <c r="DF493" s="26">
        <f t="shared" si="533"/>
        <v>5</v>
      </c>
      <c r="DG493" s="326">
        <f t="shared" si="534"/>
        <v>15</v>
      </c>
      <c r="DH493" s="327">
        <f t="shared" si="535"/>
        <v>7</v>
      </c>
      <c r="DI493" s="172">
        <f t="shared" si="536"/>
        <v>4</v>
      </c>
      <c r="DJ493" s="24">
        <f t="shared" si="537"/>
        <v>0</v>
      </c>
      <c r="DK493" s="172"/>
      <c r="DL493" s="19">
        <f t="shared" si="538"/>
        <v>54</v>
      </c>
      <c r="DM493" s="19">
        <f t="shared" si="539"/>
        <v>17</v>
      </c>
      <c r="DN493" s="174">
        <f t="shared" si="540"/>
        <v>14</v>
      </c>
      <c r="DO493" s="278">
        <f t="shared" si="541"/>
        <v>246</v>
      </c>
      <c r="DP493" s="278">
        <f t="shared" si="542"/>
        <v>255</v>
      </c>
      <c r="DQ493" s="20">
        <f t="shared" si="543"/>
        <v>168</v>
      </c>
      <c r="DR493" s="20">
        <f t="shared" si="544"/>
        <v>5</v>
      </c>
      <c r="DS493" s="337">
        <f t="shared" si="545"/>
        <v>247</v>
      </c>
      <c r="DT493" s="174">
        <f t="shared" si="546"/>
        <v>64</v>
      </c>
      <c r="DU493" s="172">
        <f t="shared" si="547"/>
        <v>247</v>
      </c>
    </row>
    <row r="494" spans="1:125">
      <c r="A494" s="408" t="s">
        <v>1233</v>
      </c>
      <c r="B494" s="408" t="s">
        <v>1234</v>
      </c>
      <c r="C494" s="154">
        <f t="shared" si="503"/>
        <v>17</v>
      </c>
      <c r="D494" s="167">
        <f t="shared" si="504"/>
        <v>68</v>
      </c>
      <c r="E494" s="166" t="str">
        <f t="shared" si="505"/>
        <v>36</v>
      </c>
      <c r="F494" s="367" t="str">
        <f t="shared" si="506"/>
        <v>11</v>
      </c>
      <c r="G494" s="367" t="str">
        <f t="shared" si="507"/>
        <v>02</v>
      </c>
      <c r="H494" s="367" t="str">
        <f t="shared" si="508"/>
        <v>F6</v>
      </c>
      <c r="I494" s="367" t="str">
        <f t="shared" si="509"/>
        <v>FF</v>
      </c>
      <c r="J494" s="367" t="str">
        <f t="shared" si="510"/>
        <v>A5</v>
      </c>
      <c r="K494" s="367" t="str">
        <f t="shared" si="511"/>
        <v>05</v>
      </c>
      <c r="L494" s="367" t="str">
        <f t="shared" si="512"/>
        <v>E8</v>
      </c>
      <c r="M494" s="367" t="str">
        <f t="shared" si="513"/>
        <v>4</v>
      </c>
      <c r="N494" s="367" t="str">
        <f t="shared" si="514"/>
        <v/>
      </c>
      <c r="O494" s="156" t="str">
        <f t="shared" si="515"/>
        <v/>
      </c>
      <c r="P494" s="157" t="str">
        <f t="shared" si="550"/>
        <v>0</v>
      </c>
      <c r="Q494" s="158" t="str">
        <f t="shared" si="550"/>
        <v>0</v>
      </c>
      <c r="R494" s="158" t="str">
        <f t="shared" si="550"/>
        <v>1</v>
      </c>
      <c r="S494" s="159" t="str">
        <f t="shared" si="550"/>
        <v>1</v>
      </c>
      <c r="T494" s="158" t="str">
        <f t="shared" si="550"/>
        <v>0</v>
      </c>
      <c r="U494" s="158" t="str">
        <f t="shared" si="550"/>
        <v>1</v>
      </c>
      <c r="V494" s="158" t="str">
        <f t="shared" si="550"/>
        <v>1</v>
      </c>
      <c r="W494" s="159" t="str">
        <f t="shared" si="550"/>
        <v>0</v>
      </c>
      <c r="X494" s="158" t="str">
        <f t="shared" si="551"/>
        <v>0</v>
      </c>
      <c r="Y494" s="158" t="str">
        <f t="shared" si="551"/>
        <v>0</v>
      </c>
      <c r="Z494" s="158" t="str">
        <f t="shared" si="551"/>
        <v>0</v>
      </c>
      <c r="AA494" s="159" t="str">
        <f t="shared" si="551"/>
        <v>1</v>
      </c>
      <c r="AB494" s="161" t="str">
        <f t="shared" si="551"/>
        <v>0</v>
      </c>
      <c r="AC494" s="161" t="str">
        <f t="shared" si="551"/>
        <v>0</v>
      </c>
      <c r="AD494" s="158" t="str">
        <f t="shared" si="551"/>
        <v>0</v>
      </c>
      <c r="AE494" s="159" t="str">
        <f t="shared" si="551"/>
        <v>1</v>
      </c>
      <c r="AF494" s="367" t="str">
        <f t="shared" si="552"/>
        <v>0</v>
      </c>
      <c r="AG494" s="162" t="str">
        <f t="shared" si="552"/>
        <v>0</v>
      </c>
      <c r="AH494" s="163" t="str">
        <f t="shared" si="552"/>
        <v>0</v>
      </c>
      <c r="AI494" s="165" t="str">
        <f t="shared" si="552"/>
        <v>0</v>
      </c>
      <c r="AJ494" s="164" t="str">
        <f t="shared" si="552"/>
        <v>0</v>
      </c>
      <c r="AK494" s="164" t="str">
        <f t="shared" si="552"/>
        <v>0</v>
      </c>
      <c r="AL494" s="289" t="str">
        <f t="shared" si="552"/>
        <v>1</v>
      </c>
      <c r="AM494" s="165" t="str">
        <f t="shared" si="552"/>
        <v>0</v>
      </c>
      <c r="AN494" s="230" t="str">
        <f t="shared" si="553"/>
        <v>1</v>
      </c>
      <c r="AO494" s="230" t="str">
        <f t="shared" si="553"/>
        <v>1</v>
      </c>
      <c r="AP494" s="230" t="str">
        <f t="shared" si="553"/>
        <v>1</v>
      </c>
      <c r="AQ494" s="231" t="str">
        <f t="shared" si="553"/>
        <v>1</v>
      </c>
      <c r="AR494" s="230" t="str">
        <f t="shared" si="553"/>
        <v>0</v>
      </c>
      <c r="AS494" s="230" t="str">
        <f t="shared" si="553"/>
        <v>1</v>
      </c>
      <c r="AT494" s="230" t="str">
        <f t="shared" si="553"/>
        <v>1</v>
      </c>
      <c r="AU494" s="231" t="str">
        <f t="shared" si="553"/>
        <v>0</v>
      </c>
      <c r="AV494" s="230" t="str">
        <f t="shared" si="554"/>
        <v>1</v>
      </c>
      <c r="AW494" s="232" t="str">
        <f t="shared" si="554"/>
        <v>1</v>
      </c>
      <c r="AX494" s="232" t="str">
        <f t="shared" si="554"/>
        <v>1</v>
      </c>
      <c r="AY494" s="233" t="str">
        <f t="shared" si="554"/>
        <v>1</v>
      </c>
      <c r="AZ494" s="232" t="str">
        <f t="shared" si="554"/>
        <v>1</v>
      </c>
      <c r="BA494" s="232" t="str">
        <f t="shared" si="554"/>
        <v>1</v>
      </c>
      <c r="BB494" s="232" t="str">
        <f t="shared" si="554"/>
        <v>1</v>
      </c>
      <c r="BC494" s="233" t="str">
        <f t="shared" si="554"/>
        <v>1</v>
      </c>
      <c r="BD494" s="168" t="str">
        <f t="shared" si="555"/>
        <v>1</v>
      </c>
      <c r="BE494" s="168" t="str">
        <f t="shared" si="555"/>
        <v>0</v>
      </c>
      <c r="BF494" s="168" t="str">
        <f t="shared" si="555"/>
        <v>1</v>
      </c>
      <c r="BG494" s="169" t="str">
        <f t="shared" si="555"/>
        <v>0</v>
      </c>
      <c r="BH494" s="168" t="str">
        <f t="shared" si="555"/>
        <v>0</v>
      </c>
      <c r="BI494" s="168" t="str">
        <f t="shared" si="555"/>
        <v>1</v>
      </c>
      <c r="BJ494" s="168" t="str">
        <f t="shared" si="555"/>
        <v>0</v>
      </c>
      <c r="BK494" s="169" t="str">
        <f t="shared" si="555"/>
        <v>1</v>
      </c>
      <c r="BL494" s="168" t="str">
        <f t="shared" si="556"/>
        <v>0</v>
      </c>
      <c r="BM494" s="168" t="str">
        <f t="shared" si="556"/>
        <v>0</v>
      </c>
      <c r="BN494" s="168" t="str">
        <f t="shared" si="556"/>
        <v>0</v>
      </c>
      <c r="BO494" s="169" t="str">
        <f t="shared" si="556"/>
        <v>0</v>
      </c>
      <c r="BP494" s="168" t="str">
        <f t="shared" si="556"/>
        <v>0</v>
      </c>
      <c r="BQ494" s="168" t="str">
        <f t="shared" si="556"/>
        <v>1</v>
      </c>
      <c r="BR494" s="168" t="str">
        <f t="shared" si="556"/>
        <v>0</v>
      </c>
      <c r="BS494" s="169" t="str">
        <f t="shared" si="556"/>
        <v>1</v>
      </c>
      <c r="BT494" s="302" t="str">
        <f t="shared" si="557"/>
        <v>1</v>
      </c>
      <c r="BU494" s="302" t="str">
        <f t="shared" si="557"/>
        <v>1</v>
      </c>
      <c r="BV494" s="302" t="str">
        <f t="shared" si="557"/>
        <v>1</v>
      </c>
      <c r="BW494" s="303" t="str">
        <f t="shared" si="557"/>
        <v>0</v>
      </c>
      <c r="BX494" s="302" t="str">
        <f t="shared" si="557"/>
        <v>1</v>
      </c>
      <c r="BY494" s="302" t="str">
        <f t="shared" si="557"/>
        <v>0</v>
      </c>
      <c r="BZ494" s="302" t="str">
        <f t="shared" si="557"/>
        <v>0</v>
      </c>
      <c r="CA494" s="303" t="str">
        <f t="shared" si="557"/>
        <v>0</v>
      </c>
      <c r="CB494" s="164" t="str">
        <f t="shared" si="558"/>
        <v>0</v>
      </c>
      <c r="CC494" s="289" t="str">
        <f t="shared" si="558"/>
        <v>1</v>
      </c>
      <c r="CD494" s="340" t="str">
        <f t="shared" si="558"/>
        <v>0</v>
      </c>
      <c r="CE494" s="341" t="str">
        <f t="shared" si="558"/>
        <v>0</v>
      </c>
      <c r="CF494" s="340" t="str">
        <f t="shared" si="558"/>
        <v>0</v>
      </c>
      <c r="CG494" s="340" t="str">
        <f t="shared" si="558"/>
        <v>0</v>
      </c>
      <c r="CH494" s="340" t="str">
        <f t="shared" si="558"/>
        <v>0</v>
      </c>
      <c r="CI494" s="341" t="str">
        <f t="shared" si="558"/>
        <v>0</v>
      </c>
      <c r="CL494" s="32" t="str">
        <f t="shared" si="548"/>
        <v>3611</v>
      </c>
      <c r="CM494" s="285">
        <f t="shared" si="516"/>
        <v>65526</v>
      </c>
      <c r="CN494" s="285">
        <f t="shared" si="517"/>
        <v>0</v>
      </c>
      <c r="CO494" s="142">
        <f t="shared" si="518"/>
        <v>54.5</v>
      </c>
      <c r="CP494" s="142">
        <f t="shared" si="519"/>
        <v>12.5</v>
      </c>
      <c r="CQ494" s="154">
        <f t="shared" si="549"/>
        <v>1</v>
      </c>
      <c r="CS494" s="170">
        <f t="shared" si="520"/>
        <v>3</v>
      </c>
      <c r="CT494" s="23">
        <f t="shared" si="521"/>
        <v>6</v>
      </c>
      <c r="CU494" s="171">
        <f t="shared" si="522"/>
        <v>1</v>
      </c>
      <c r="CV494" s="23">
        <f t="shared" si="523"/>
        <v>1</v>
      </c>
      <c r="CW494" s="172">
        <f t="shared" si="524"/>
        <v>0</v>
      </c>
      <c r="CX494" s="24">
        <f t="shared" si="525"/>
        <v>2</v>
      </c>
      <c r="CY494" s="267">
        <f t="shared" si="526"/>
        <v>15</v>
      </c>
      <c r="CZ494" s="268">
        <f t="shared" si="527"/>
        <v>6</v>
      </c>
      <c r="DA494" s="267">
        <f t="shared" si="528"/>
        <v>15</v>
      </c>
      <c r="DB494" s="268">
        <f t="shared" si="529"/>
        <v>15</v>
      </c>
      <c r="DC494" s="173">
        <f t="shared" si="530"/>
        <v>10</v>
      </c>
      <c r="DD494" s="26">
        <f t="shared" si="531"/>
        <v>5</v>
      </c>
      <c r="DE494" s="173">
        <f t="shared" si="532"/>
        <v>0</v>
      </c>
      <c r="DF494" s="26">
        <f t="shared" si="533"/>
        <v>5</v>
      </c>
      <c r="DG494" s="326">
        <f t="shared" si="534"/>
        <v>14</v>
      </c>
      <c r="DH494" s="327">
        <f t="shared" si="535"/>
        <v>8</v>
      </c>
      <c r="DI494" s="172">
        <f t="shared" si="536"/>
        <v>4</v>
      </c>
      <c r="DJ494" s="24">
        <f t="shared" si="537"/>
        <v>0</v>
      </c>
      <c r="DK494" s="172"/>
      <c r="DL494" s="19">
        <f t="shared" si="538"/>
        <v>54</v>
      </c>
      <c r="DM494" s="19">
        <f t="shared" si="539"/>
        <v>17</v>
      </c>
      <c r="DN494" s="174">
        <f t="shared" si="540"/>
        <v>2</v>
      </c>
      <c r="DO494" s="278">
        <f t="shared" si="541"/>
        <v>246</v>
      </c>
      <c r="DP494" s="278">
        <f t="shared" si="542"/>
        <v>255</v>
      </c>
      <c r="DQ494" s="20">
        <f t="shared" si="543"/>
        <v>165</v>
      </c>
      <c r="DR494" s="20">
        <f t="shared" si="544"/>
        <v>5</v>
      </c>
      <c r="DS494" s="337">
        <f t="shared" si="545"/>
        <v>232</v>
      </c>
      <c r="DT494" s="174">
        <f t="shared" si="546"/>
        <v>64</v>
      </c>
      <c r="DU494" s="172">
        <f t="shared" si="547"/>
        <v>232</v>
      </c>
    </row>
    <row r="495" spans="1:125">
      <c r="A495" s="408" t="s">
        <v>1235</v>
      </c>
      <c r="B495" s="408" t="s">
        <v>1236</v>
      </c>
      <c r="C495" s="154">
        <f t="shared" si="503"/>
        <v>17</v>
      </c>
      <c r="D495" s="167">
        <f t="shared" si="504"/>
        <v>68</v>
      </c>
      <c r="E495" s="166" t="str">
        <f t="shared" si="505"/>
        <v>36</v>
      </c>
      <c r="F495" s="367" t="str">
        <f t="shared" si="506"/>
        <v>11</v>
      </c>
      <c r="G495" s="367" t="str">
        <f t="shared" si="507"/>
        <v>04</v>
      </c>
      <c r="H495" s="367" t="str">
        <f t="shared" si="508"/>
        <v>F6</v>
      </c>
      <c r="I495" s="367" t="str">
        <f t="shared" si="509"/>
        <v>FF</v>
      </c>
      <c r="J495" s="367" t="str">
        <f t="shared" si="510"/>
        <v>A3</v>
      </c>
      <c r="K495" s="367" t="str">
        <f t="shared" si="511"/>
        <v>05</v>
      </c>
      <c r="L495" s="367" t="str">
        <f t="shared" si="512"/>
        <v>E8</v>
      </c>
      <c r="M495" s="367" t="str">
        <f t="shared" si="513"/>
        <v>4</v>
      </c>
      <c r="N495" s="367" t="str">
        <f t="shared" si="514"/>
        <v/>
      </c>
      <c r="O495" s="156" t="str">
        <f t="shared" si="515"/>
        <v/>
      </c>
      <c r="P495" s="157" t="str">
        <f t="shared" si="550"/>
        <v>0</v>
      </c>
      <c r="Q495" s="158" t="str">
        <f t="shared" si="550"/>
        <v>0</v>
      </c>
      <c r="R495" s="158" t="str">
        <f t="shared" si="550"/>
        <v>1</v>
      </c>
      <c r="S495" s="159" t="str">
        <f t="shared" si="550"/>
        <v>1</v>
      </c>
      <c r="T495" s="158" t="str">
        <f t="shared" si="550"/>
        <v>0</v>
      </c>
      <c r="U495" s="158" t="str">
        <f t="shared" si="550"/>
        <v>1</v>
      </c>
      <c r="V495" s="158" t="str">
        <f t="shared" si="550"/>
        <v>1</v>
      </c>
      <c r="W495" s="159" t="str">
        <f t="shared" si="550"/>
        <v>0</v>
      </c>
      <c r="X495" s="158" t="str">
        <f t="shared" si="551"/>
        <v>0</v>
      </c>
      <c r="Y495" s="158" t="str">
        <f t="shared" si="551"/>
        <v>0</v>
      </c>
      <c r="Z495" s="158" t="str">
        <f t="shared" si="551"/>
        <v>0</v>
      </c>
      <c r="AA495" s="159" t="str">
        <f t="shared" si="551"/>
        <v>1</v>
      </c>
      <c r="AB495" s="161" t="str">
        <f t="shared" si="551"/>
        <v>0</v>
      </c>
      <c r="AC495" s="161" t="str">
        <f t="shared" si="551"/>
        <v>0</v>
      </c>
      <c r="AD495" s="158" t="str">
        <f t="shared" si="551"/>
        <v>0</v>
      </c>
      <c r="AE495" s="159" t="str">
        <f t="shared" si="551"/>
        <v>1</v>
      </c>
      <c r="AF495" s="367" t="str">
        <f t="shared" si="552"/>
        <v>0</v>
      </c>
      <c r="AG495" s="162" t="str">
        <f t="shared" si="552"/>
        <v>0</v>
      </c>
      <c r="AH495" s="163" t="str">
        <f t="shared" si="552"/>
        <v>0</v>
      </c>
      <c r="AI495" s="165" t="str">
        <f t="shared" si="552"/>
        <v>0</v>
      </c>
      <c r="AJ495" s="164" t="str">
        <f t="shared" si="552"/>
        <v>0</v>
      </c>
      <c r="AK495" s="164" t="str">
        <f t="shared" si="552"/>
        <v>1</v>
      </c>
      <c r="AL495" s="289" t="str">
        <f t="shared" si="552"/>
        <v>0</v>
      </c>
      <c r="AM495" s="165" t="str">
        <f t="shared" si="552"/>
        <v>0</v>
      </c>
      <c r="AN495" s="230" t="str">
        <f t="shared" si="553"/>
        <v>1</v>
      </c>
      <c r="AO495" s="230" t="str">
        <f t="shared" si="553"/>
        <v>1</v>
      </c>
      <c r="AP495" s="230" t="str">
        <f t="shared" si="553"/>
        <v>1</v>
      </c>
      <c r="AQ495" s="231" t="str">
        <f t="shared" si="553"/>
        <v>1</v>
      </c>
      <c r="AR495" s="230" t="str">
        <f t="shared" si="553"/>
        <v>0</v>
      </c>
      <c r="AS495" s="230" t="str">
        <f t="shared" si="553"/>
        <v>1</v>
      </c>
      <c r="AT495" s="230" t="str">
        <f t="shared" si="553"/>
        <v>1</v>
      </c>
      <c r="AU495" s="231" t="str">
        <f t="shared" si="553"/>
        <v>0</v>
      </c>
      <c r="AV495" s="230" t="str">
        <f t="shared" si="554"/>
        <v>1</v>
      </c>
      <c r="AW495" s="232" t="str">
        <f t="shared" si="554"/>
        <v>1</v>
      </c>
      <c r="AX495" s="232" t="str">
        <f t="shared" si="554"/>
        <v>1</v>
      </c>
      <c r="AY495" s="233" t="str">
        <f t="shared" si="554"/>
        <v>1</v>
      </c>
      <c r="AZ495" s="232" t="str">
        <f t="shared" si="554"/>
        <v>1</v>
      </c>
      <c r="BA495" s="232" t="str">
        <f t="shared" si="554"/>
        <v>1</v>
      </c>
      <c r="BB495" s="232" t="str">
        <f t="shared" si="554"/>
        <v>1</v>
      </c>
      <c r="BC495" s="233" t="str">
        <f t="shared" si="554"/>
        <v>1</v>
      </c>
      <c r="BD495" s="168" t="str">
        <f t="shared" si="555"/>
        <v>1</v>
      </c>
      <c r="BE495" s="168" t="str">
        <f t="shared" si="555"/>
        <v>0</v>
      </c>
      <c r="BF495" s="168" t="str">
        <f t="shared" si="555"/>
        <v>1</v>
      </c>
      <c r="BG495" s="169" t="str">
        <f t="shared" si="555"/>
        <v>0</v>
      </c>
      <c r="BH495" s="168" t="str">
        <f t="shared" si="555"/>
        <v>0</v>
      </c>
      <c r="BI495" s="168" t="str">
        <f t="shared" si="555"/>
        <v>0</v>
      </c>
      <c r="BJ495" s="168" t="str">
        <f t="shared" si="555"/>
        <v>1</v>
      </c>
      <c r="BK495" s="169" t="str">
        <f t="shared" si="555"/>
        <v>1</v>
      </c>
      <c r="BL495" s="168" t="str">
        <f t="shared" si="556"/>
        <v>0</v>
      </c>
      <c r="BM495" s="168" t="str">
        <f t="shared" si="556"/>
        <v>0</v>
      </c>
      <c r="BN495" s="168" t="str">
        <f t="shared" si="556"/>
        <v>0</v>
      </c>
      <c r="BO495" s="169" t="str">
        <f t="shared" si="556"/>
        <v>0</v>
      </c>
      <c r="BP495" s="168" t="str">
        <f t="shared" si="556"/>
        <v>0</v>
      </c>
      <c r="BQ495" s="168" t="str">
        <f t="shared" si="556"/>
        <v>1</v>
      </c>
      <c r="BR495" s="168" t="str">
        <f t="shared" si="556"/>
        <v>0</v>
      </c>
      <c r="BS495" s="169" t="str">
        <f t="shared" si="556"/>
        <v>1</v>
      </c>
      <c r="BT495" s="302" t="str">
        <f t="shared" si="557"/>
        <v>1</v>
      </c>
      <c r="BU495" s="302" t="str">
        <f t="shared" si="557"/>
        <v>1</v>
      </c>
      <c r="BV495" s="302" t="str">
        <f t="shared" si="557"/>
        <v>1</v>
      </c>
      <c r="BW495" s="303" t="str">
        <f t="shared" si="557"/>
        <v>0</v>
      </c>
      <c r="BX495" s="302" t="str">
        <f t="shared" si="557"/>
        <v>1</v>
      </c>
      <c r="BY495" s="302" t="str">
        <f t="shared" si="557"/>
        <v>0</v>
      </c>
      <c r="BZ495" s="302" t="str">
        <f t="shared" si="557"/>
        <v>0</v>
      </c>
      <c r="CA495" s="303" t="str">
        <f t="shared" si="557"/>
        <v>0</v>
      </c>
      <c r="CB495" s="164" t="str">
        <f t="shared" si="558"/>
        <v>0</v>
      </c>
      <c r="CC495" s="289" t="str">
        <f t="shared" si="558"/>
        <v>1</v>
      </c>
      <c r="CD495" s="340" t="str">
        <f t="shared" si="558"/>
        <v>0</v>
      </c>
      <c r="CE495" s="341" t="str">
        <f t="shared" si="558"/>
        <v>0</v>
      </c>
      <c r="CF495" s="340" t="str">
        <f t="shared" si="558"/>
        <v>0</v>
      </c>
      <c r="CG495" s="340" t="str">
        <f t="shared" si="558"/>
        <v>0</v>
      </c>
      <c r="CH495" s="340" t="str">
        <f t="shared" si="558"/>
        <v>0</v>
      </c>
      <c r="CI495" s="341" t="str">
        <f t="shared" si="558"/>
        <v>0</v>
      </c>
      <c r="CL495" s="32" t="str">
        <f t="shared" si="548"/>
        <v>3611</v>
      </c>
      <c r="CM495" s="285">
        <f t="shared" si="516"/>
        <v>65526</v>
      </c>
      <c r="CN495" s="285">
        <f t="shared" si="517"/>
        <v>0</v>
      </c>
      <c r="CO495" s="142">
        <f t="shared" si="518"/>
        <v>54.3</v>
      </c>
      <c r="CP495" s="142">
        <f t="shared" si="519"/>
        <v>12.388888888888888</v>
      </c>
      <c r="CQ495" s="154">
        <f t="shared" si="549"/>
        <v>2</v>
      </c>
      <c r="CS495" s="170">
        <f t="shared" si="520"/>
        <v>3</v>
      </c>
      <c r="CT495" s="23">
        <f t="shared" si="521"/>
        <v>6</v>
      </c>
      <c r="CU495" s="171">
        <f t="shared" si="522"/>
        <v>1</v>
      </c>
      <c r="CV495" s="23">
        <f t="shared" si="523"/>
        <v>1</v>
      </c>
      <c r="CW495" s="172">
        <f t="shared" si="524"/>
        <v>0</v>
      </c>
      <c r="CX495" s="24">
        <f t="shared" si="525"/>
        <v>4</v>
      </c>
      <c r="CY495" s="267">
        <f t="shared" si="526"/>
        <v>15</v>
      </c>
      <c r="CZ495" s="268">
        <f t="shared" si="527"/>
        <v>6</v>
      </c>
      <c r="DA495" s="267">
        <f t="shared" si="528"/>
        <v>15</v>
      </c>
      <c r="DB495" s="268">
        <f t="shared" si="529"/>
        <v>15</v>
      </c>
      <c r="DC495" s="173">
        <f t="shared" si="530"/>
        <v>10</v>
      </c>
      <c r="DD495" s="26">
        <f t="shared" si="531"/>
        <v>3</v>
      </c>
      <c r="DE495" s="173">
        <f t="shared" si="532"/>
        <v>0</v>
      </c>
      <c r="DF495" s="26">
        <f t="shared" si="533"/>
        <v>5</v>
      </c>
      <c r="DG495" s="326">
        <f t="shared" si="534"/>
        <v>14</v>
      </c>
      <c r="DH495" s="327">
        <f t="shared" si="535"/>
        <v>8</v>
      </c>
      <c r="DI495" s="172">
        <f t="shared" si="536"/>
        <v>4</v>
      </c>
      <c r="DJ495" s="24">
        <f t="shared" si="537"/>
        <v>0</v>
      </c>
      <c r="DK495" s="172"/>
      <c r="DL495" s="19">
        <f t="shared" si="538"/>
        <v>54</v>
      </c>
      <c r="DM495" s="19">
        <f t="shared" si="539"/>
        <v>17</v>
      </c>
      <c r="DN495" s="174">
        <f t="shared" si="540"/>
        <v>4</v>
      </c>
      <c r="DO495" s="278">
        <f t="shared" si="541"/>
        <v>246</v>
      </c>
      <c r="DP495" s="278">
        <f t="shared" si="542"/>
        <v>255</v>
      </c>
      <c r="DQ495" s="20">
        <f t="shared" si="543"/>
        <v>163</v>
      </c>
      <c r="DR495" s="20">
        <f t="shared" si="544"/>
        <v>5</v>
      </c>
      <c r="DS495" s="337">
        <f t="shared" si="545"/>
        <v>232</v>
      </c>
      <c r="DT495" s="174">
        <f t="shared" si="546"/>
        <v>64</v>
      </c>
      <c r="DU495" s="172">
        <f t="shared" si="547"/>
        <v>232</v>
      </c>
    </row>
    <row r="496" spans="1:125">
      <c r="A496" s="408" t="s">
        <v>1237</v>
      </c>
      <c r="B496" s="408" t="s">
        <v>1238</v>
      </c>
      <c r="C496" s="154">
        <f t="shared" si="503"/>
        <v>17</v>
      </c>
      <c r="D496" s="167">
        <f t="shared" si="504"/>
        <v>68</v>
      </c>
      <c r="E496" s="166" t="str">
        <f t="shared" si="505"/>
        <v>36</v>
      </c>
      <c r="F496" s="367" t="str">
        <f t="shared" si="506"/>
        <v>11</v>
      </c>
      <c r="G496" s="367" t="str">
        <f t="shared" si="507"/>
        <v>08</v>
      </c>
      <c r="H496" s="367" t="str">
        <f t="shared" si="508"/>
        <v>F6</v>
      </c>
      <c r="I496" s="367" t="str">
        <f t="shared" si="509"/>
        <v>FF</v>
      </c>
      <c r="J496" s="367" t="str">
        <f t="shared" si="510"/>
        <v>A1</v>
      </c>
      <c r="K496" s="367" t="str">
        <f t="shared" si="511"/>
        <v>05</v>
      </c>
      <c r="L496" s="367" t="str">
        <f t="shared" si="512"/>
        <v>EA</v>
      </c>
      <c r="M496" s="367" t="str">
        <f t="shared" si="513"/>
        <v>0</v>
      </c>
      <c r="N496" s="367" t="str">
        <f t="shared" si="514"/>
        <v/>
      </c>
      <c r="O496" s="156" t="str">
        <f t="shared" si="515"/>
        <v/>
      </c>
      <c r="P496" s="157" t="str">
        <f t="shared" si="550"/>
        <v>0</v>
      </c>
      <c r="Q496" s="158" t="str">
        <f t="shared" si="550"/>
        <v>0</v>
      </c>
      <c r="R496" s="158" t="str">
        <f t="shared" si="550"/>
        <v>1</v>
      </c>
      <c r="S496" s="159" t="str">
        <f t="shared" si="550"/>
        <v>1</v>
      </c>
      <c r="T496" s="158" t="str">
        <f t="shared" si="550"/>
        <v>0</v>
      </c>
      <c r="U496" s="158" t="str">
        <f t="shared" si="550"/>
        <v>1</v>
      </c>
      <c r="V496" s="158" t="str">
        <f t="shared" si="550"/>
        <v>1</v>
      </c>
      <c r="W496" s="159" t="str">
        <f t="shared" si="550"/>
        <v>0</v>
      </c>
      <c r="X496" s="158" t="str">
        <f t="shared" si="551"/>
        <v>0</v>
      </c>
      <c r="Y496" s="158" t="str">
        <f t="shared" si="551"/>
        <v>0</v>
      </c>
      <c r="Z496" s="158" t="str">
        <f t="shared" si="551"/>
        <v>0</v>
      </c>
      <c r="AA496" s="159" t="str">
        <f t="shared" si="551"/>
        <v>1</v>
      </c>
      <c r="AB496" s="161" t="str">
        <f t="shared" si="551"/>
        <v>0</v>
      </c>
      <c r="AC496" s="161" t="str">
        <f t="shared" si="551"/>
        <v>0</v>
      </c>
      <c r="AD496" s="158" t="str">
        <f t="shared" si="551"/>
        <v>0</v>
      </c>
      <c r="AE496" s="159" t="str">
        <f t="shared" si="551"/>
        <v>1</v>
      </c>
      <c r="AF496" s="367" t="str">
        <f t="shared" si="552"/>
        <v>0</v>
      </c>
      <c r="AG496" s="162" t="str">
        <f t="shared" si="552"/>
        <v>0</v>
      </c>
      <c r="AH496" s="163" t="str">
        <f t="shared" si="552"/>
        <v>0</v>
      </c>
      <c r="AI496" s="165" t="str">
        <f t="shared" si="552"/>
        <v>0</v>
      </c>
      <c r="AJ496" s="164" t="str">
        <f t="shared" si="552"/>
        <v>1</v>
      </c>
      <c r="AK496" s="164" t="str">
        <f t="shared" si="552"/>
        <v>0</v>
      </c>
      <c r="AL496" s="289" t="str">
        <f t="shared" si="552"/>
        <v>0</v>
      </c>
      <c r="AM496" s="165" t="str">
        <f t="shared" si="552"/>
        <v>0</v>
      </c>
      <c r="AN496" s="230" t="str">
        <f t="shared" si="553"/>
        <v>1</v>
      </c>
      <c r="AO496" s="230" t="str">
        <f t="shared" si="553"/>
        <v>1</v>
      </c>
      <c r="AP496" s="230" t="str">
        <f t="shared" si="553"/>
        <v>1</v>
      </c>
      <c r="AQ496" s="231" t="str">
        <f t="shared" si="553"/>
        <v>1</v>
      </c>
      <c r="AR496" s="230" t="str">
        <f t="shared" si="553"/>
        <v>0</v>
      </c>
      <c r="AS496" s="230" t="str">
        <f t="shared" si="553"/>
        <v>1</v>
      </c>
      <c r="AT496" s="230" t="str">
        <f t="shared" si="553"/>
        <v>1</v>
      </c>
      <c r="AU496" s="231" t="str">
        <f t="shared" si="553"/>
        <v>0</v>
      </c>
      <c r="AV496" s="230" t="str">
        <f t="shared" si="554"/>
        <v>1</v>
      </c>
      <c r="AW496" s="232" t="str">
        <f t="shared" si="554"/>
        <v>1</v>
      </c>
      <c r="AX496" s="232" t="str">
        <f t="shared" si="554"/>
        <v>1</v>
      </c>
      <c r="AY496" s="233" t="str">
        <f t="shared" si="554"/>
        <v>1</v>
      </c>
      <c r="AZ496" s="232" t="str">
        <f t="shared" si="554"/>
        <v>1</v>
      </c>
      <c r="BA496" s="232" t="str">
        <f t="shared" si="554"/>
        <v>1</v>
      </c>
      <c r="BB496" s="232" t="str">
        <f t="shared" si="554"/>
        <v>1</v>
      </c>
      <c r="BC496" s="233" t="str">
        <f t="shared" si="554"/>
        <v>1</v>
      </c>
      <c r="BD496" s="168" t="str">
        <f t="shared" si="555"/>
        <v>1</v>
      </c>
      <c r="BE496" s="168" t="str">
        <f t="shared" si="555"/>
        <v>0</v>
      </c>
      <c r="BF496" s="168" t="str">
        <f t="shared" si="555"/>
        <v>1</v>
      </c>
      <c r="BG496" s="169" t="str">
        <f t="shared" si="555"/>
        <v>0</v>
      </c>
      <c r="BH496" s="168" t="str">
        <f t="shared" si="555"/>
        <v>0</v>
      </c>
      <c r="BI496" s="168" t="str">
        <f t="shared" si="555"/>
        <v>0</v>
      </c>
      <c r="BJ496" s="168" t="str">
        <f t="shared" si="555"/>
        <v>0</v>
      </c>
      <c r="BK496" s="169" t="str">
        <f t="shared" si="555"/>
        <v>1</v>
      </c>
      <c r="BL496" s="168" t="str">
        <f t="shared" si="556"/>
        <v>0</v>
      </c>
      <c r="BM496" s="168" t="str">
        <f t="shared" si="556"/>
        <v>0</v>
      </c>
      <c r="BN496" s="168" t="str">
        <f t="shared" si="556"/>
        <v>0</v>
      </c>
      <c r="BO496" s="169" t="str">
        <f t="shared" si="556"/>
        <v>0</v>
      </c>
      <c r="BP496" s="168" t="str">
        <f t="shared" si="556"/>
        <v>0</v>
      </c>
      <c r="BQ496" s="168" t="str">
        <f t="shared" si="556"/>
        <v>1</v>
      </c>
      <c r="BR496" s="168" t="str">
        <f t="shared" si="556"/>
        <v>0</v>
      </c>
      <c r="BS496" s="169" t="str">
        <f t="shared" si="556"/>
        <v>1</v>
      </c>
      <c r="BT496" s="302" t="str">
        <f t="shared" si="557"/>
        <v>1</v>
      </c>
      <c r="BU496" s="302" t="str">
        <f t="shared" si="557"/>
        <v>1</v>
      </c>
      <c r="BV496" s="302" t="str">
        <f t="shared" si="557"/>
        <v>1</v>
      </c>
      <c r="BW496" s="303" t="str">
        <f t="shared" si="557"/>
        <v>0</v>
      </c>
      <c r="BX496" s="302" t="str">
        <f t="shared" si="557"/>
        <v>1</v>
      </c>
      <c r="BY496" s="302" t="str">
        <f t="shared" si="557"/>
        <v>0</v>
      </c>
      <c r="BZ496" s="302" t="str">
        <f t="shared" si="557"/>
        <v>1</v>
      </c>
      <c r="CA496" s="303" t="str">
        <f t="shared" si="557"/>
        <v>0</v>
      </c>
      <c r="CB496" s="164" t="str">
        <f t="shared" si="558"/>
        <v>0</v>
      </c>
      <c r="CC496" s="289" t="str">
        <f t="shared" si="558"/>
        <v>0</v>
      </c>
      <c r="CD496" s="340" t="str">
        <f t="shared" si="558"/>
        <v>0</v>
      </c>
      <c r="CE496" s="341" t="str">
        <f t="shared" si="558"/>
        <v>0</v>
      </c>
      <c r="CF496" s="340" t="str">
        <f t="shared" si="558"/>
        <v>0</v>
      </c>
      <c r="CG496" s="340" t="str">
        <f t="shared" si="558"/>
        <v>0</v>
      </c>
      <c r="CH496" s="340" t="str">
        <f t="shared" si="558"/>
        <v>0</v>
      </c>
      <c r="CI496" s="341" t="str">
        <f t="shared" si="558"/>
        <v>0</v>
      </c>
      <c r="CL496" s="32" t="str">
        <f t="shared" si="548"/>
        <v>3611</v>
      </c>
      <c r="CM496" s="285">
        <f t="shared" si="516"/>
        <v>65526</v>
      </c>
      <c r="CN496" s="285">
        <f t="shared" si="517"/>
        <v>0</v>
      </c>
      <c r="CO496" s="142">
        <f t="shared" si="518"/>
        <v>54.1</v>
      </c>
      <c r="CP496" s="142">
        <f t="shared" si="519"/>
        <v>12.277777777777779</v>
      </c>
      <c r="CQ496" s="154">
        <f t="shared" si="549"/>
        <v>4</v>
      </c>
      <c r="CS496" s="170">
        <f t="shared" si="520"/>
        <v>3</v>
      </c>
      <c r="CT496" s="23">
        <f t="shared" si="521"/>
        <v>6</v>
      </c>
      <c r="CU496" s="171">
        <f t="shared" si="522"/>
        <v>1</v>
      </c>
      <c r="CV496" s="23">
        <f t="shared" si="523"/>
        <v>1</v>
      </c>
      <c r="CW496" s="172">
        <f t="shared" si="524"/>
        <v>0</v>
      </c>
      <c r="CX496" s="24">
        <f t="shared" si="525"/>
        <v>8</v>
      </c>
      <c r="CY496" s="267">
        <f t="shared" si="526"/>
        <v>15</v>
      </c>
      <c r="CZ496" s="268">
        <f t="shared" si="527"/>
        <v>6</v>
      </c>
      <c r="DA496" s="267">
        <f t="shared" si="528"/>
        <v>15</v>
      </c>
      <c r="DB496" s="268">
        <f t="shared" si="529"/>
        <v>15</v>
      </c>
      <c r="DC496" s="173">
        <f t="shared" si="530"/>
        <v>10</v>
      </c>
      <c r="DD496" s="26">
        <f t="shared" si="531"/>
        <v>1</v>
      </c>
      <c r="DE496" s="173">
        <f t="shared" si="532"/>
        <v>0</v>
      </c>
      <c r="DF496" s="26">
        <f t="shared" si="533"/>
        <v>5</v>
      </c>
      <c r="DG496" s="326">
        <f t="shared" si="534"/>
        <v>14</v>
      </c>
      <c r="DH496" s="327">
        <f t="shared" si="535"/>
        <v>10</v>
      </c>
      <c r="DI496" s="172">
        <f t="shared" si="536"/>
        <v>0</v>
      </c>
      <c r="DJ496" s="24">
        <f t="shared" si="537"/>
        <v>0</v>
      </c>
      <c r="DK496" s="172"/>
      <c r="DL496" s="19">
        <f t="shared" si="538"/>
        <v>54</v>
      </c>
      <c r="DM496" s="19">
        <f t="shared" si="539"/>
        <v>17</v>
      </c>
      <c r="DN496" s="174">
        <f t="shared" si="540"/>
        <v>8</v>
      </c>
      <c r="DO496" s="278">
        <f t="shared" si="541"/>
        <v>246</v>
      </c>
      <c r="DP496" s="278">
        <f t="shared" si="542"/>
        <v>255</v>
      </c>
      <c r="DQ496" s="20">
        <f t="shared" si="543"/>
        <v>161</v>
      </c>
      <c r="DR496" s="20">
        <f t="shared" si="544"/>
        <v>5</v>
      </c>
      <c r="DS496" s="337">
        <f t="shared" si="545"/>
        <v>234</v>
      </c>
      <c r="DT496" s="174">
        <f t="shared" si="546"/>
        <v>0</v>
      </c>
      <c r="DU496" s="172">
        <f t="shared" si="547"/>
        <v>234</v>
      </c>
    </row>
    <row r="497" spans="1:125">
      <c r="A497" s="408" t="s">
        <v>1239</v>
      </c>
      <c r="B497" s="408" t="s">
        <v>1240</v>
      </c>
      <c r="C497" s="154">
        <f t="shared" si="503"/>
        <v>17</v>
      </c>
      <c r="D497" s="167">
        <f t="shared" si="504"/>
        <v>68</v>
      </c>
      <c r="E497" s="166" t="str">
        <f t="shared" si="505"/>
        <v>36</v>
      </c>
      <c r="F497" s="367" t="str">
        <f t="shared" si="506"/>
        <v>11</v>
      </c>
      <c r="G497" s="367" t="str">
        <f t="shared" si="507"/>
        <v>0C</v>
      </c>
      <c r="H497" s="367" t="str">
        <f t="shared" si="508"/>
        <v>F6</v>
      </c>
      <c r="I497" s="367" t="str">
        <f t="shared" si="509"/>
        <v>FF</v>
      </c>
      <c r="J497" s="367" t="str">
        <f t="shared" si="510"/>
        <v>9F</v>
      </c>
      <c r="K497" s="367" t="str">
        <f t="shared" si="511"/>
        <v>05</v>
      </c>
      <c r="L497" s="367" t="str">
        <f t="shared" si="512"/>
        <v>EC</v>
      </c>
      <c r="M497" s="367" t="str">
        <f t="shared" si="513"/>
        <v>0</v>
      </c>
      <c r="N497" s="367" t="str">
        <f t="shared" si="514"/>
        <v/>
      </c>
      <c r="O497" s="156" t="str">
        <f t="shared" si="515"/>
        <v/>
      </c>
      <c r="P497" s="157" t="str">
        <f t="shared" si="550"/>
        <v>0</v>
      </c>
      <c r="Q497" s="158" t="str">
        <f t="shared" si="550"/>
        <v>0</v>
      </c>
      <c r="R497" s="158" t="str">
        <f t="shared" si="550"/>
        <v>1</v>
      </c>
      <c r="S497" s="159" t="str">
        <f t="shared" si="550"/>
        <v>1</v>
      </c>
      <c r="T497" s="158" t="str">
        <f t="shared" si="550"/>
        <v>0</v>
      </c>
      <c r="U497" s="158" t="str">
        <f t="shared" si="550"/>
        <v>1</v>
      </c>
      <c r="V497" s="158" t="str">
        <f t="shared" si="550"/>
        <v>1</v>
      </c>
      <c r="W497" s="159" t="str">
        <f t="shared" si="550"/>
        <v>0</v>
      </c>
      <c r="X497" s="158" t="str">
        <f t="shared" si="551"/>
        <v>0</v>
      </c>
      <c r="Y497" s="158" t="str">
        <f t="shared" si="551"/>
        <v>0</v>
      </c>
      <c r="Z497" s="158" t="str">
        <f t="shared" si="551"/>
        <v>0</v>
      </c>
      <c r="AA497" s="159" t="str">
        <f t="shared" si="551"/>
        <v>1</v>
      </c>
      <c r="AB497" s="161" t="str">
        <f t="shared" si="551"/>
        <v>0</v>
      </c>
      <c r="AC497" s="161" t="str">
        <f t="shared" si="551"/>
        <v>0</v>
      </c>
      <c r="AD497" s="158" t="str">
        <f t="shared" si="551"/>
        <v>0</v>
      </c>
      <c r="AE497" s="159" t="str">
        <f t="shared" si="551"/>
        <v>1</v>
      </c>
      <c r="AF497" s="367" t="str">
        <f t="shared" si="552"/>
        <v>0</v>
      </c>
      <c r="AG497" s="162" t="str">
        <f t="shared" si="552"/>
        <v>0</v>
      </c>
      <c r="AH497" s="163" t="str">
        <f t="shared" si="552"/>
        <v>0</v>
      </c>
      <c r="AI497" s="165" t="str">
        <f t="shared" si="552"/>
        <v>0</v>
      </c>
      <c r="AJ497" s="164" t="str">
        <f t="shared" si="552"/>
        <v>1</v>
      </c>
      <c r="AK497" s="164" t="str">
        <f t="shared" si="552"/>
        <v>1</v>
      </c>
      <c r="AL497" s="289" t="str">
        <f t="shared" si="552"/>
        <v>0</v>
      </c>
      <c r="AM497" s="165" t="str">
        <f t="shared" si="552"/>
        <v>0</v>
      </c>
      <c r="AN497" s="230" t="str">
        <f t="shared" si="553"/>
        <v>1</v>
      </c>
      <c r="AO497" s="230" t="str">
        <f t="shared" si="553"/>
        <v>1</v>
      </c>
      <c r="AP497" s="230" t="str">
        <f t="shared" si="553"/>
        <v>1</v>
      </c>
      <c r="AQ497" s="231" t="str">
        <f t="shared" si="553"/>
        <v>1</v>
      </c>
      <c r="AR497" s="230" t="str">
        <f t="shared" si="553"/>
        <v>0</v>
      </c>
      <c r="AS497" s="230" t="str">
        <f t="shared" si="553"/>
        <v>1</v>
      </c>
      <c r="AT497" s="230" t="str">
        <f t="shared" si="553"/>
        <v>1</v>
      </c>
      <c r="AU497" s="231" t="str">
        <f t="shared" si="553"/>
        <v>0</v>
      </c>
      <c r="AV497" s="230" t="str">
        <f t="shared" si="554"/>
        <v>1</v>
      </c>
      <c r="AW497" s="232" t="str">
        <f t="shared" si="554"/>
        <v>1</v>
      </c>
      <c r="AX497" s="232" t="str">
        <f t="shared" si="554"/>
        <v>1</v>
      </c>
      <c r="AY497" s="233" t="str">
        <f t="shared" si="554"/>
        <v>1</v>
      </c>
      <c r="AZ497" s="232" t="str">
        <f t="shared" si="554"/>
        <v>1</v>
      </c>
      <c r="BA497" s="232" t="str">
        <f t="shared" si="554"/>
        <v>1</v>
      </c>
      <c r="BB497" s="232" t="str">
        <f t="shared" si="554"/>
        <v>1</v>
      </c>
      <c r="BC497" s="233" t="str">
        <f t="shared" si="554"/>
        <v>1</v>
      </c>
      <c r="BD497" s="168" t="str">
        <f t="shared" si="555"/>
        <v>1</v>
      </c>
      <c r="BE497" s="168" t="str">
        <f t="shared" si="555"/>
        <v>0</v>
      </c>
      <c r="BF497" s="168" t="str">
        <f t="shared" si="555"/>
        <v>0</v>
      </c>
      <c r="BG497" s="169" t="str">
        <f t="shared" si="555"/>
        <v>1</v>
      </c>
      <c r="BH497" s="168" t="str">
        <f t="shared" si="555"/>
        <v>1</v>
      </c>
      <c r="BI497" s="168" t="str">
        <f t="shared" si="555"/>
        <v>1</v>
      </c>
      <c r="BJ497" s="168" t="str">
        <f t="shared" si="555"/>
        <v>1</v>
      </c>
      <c r="BK497" s="169" t="str">
        <f t="shared" si="555"/>
        <v>1</v>
      </c>
      <c r="BL497" s="168" t="str">
        <f t="shared" si="556"/>
        <v>0</v>
      </c>
      <c r="BM497" s="168" t="str">
        <f t="shared" si="556"/>
        <v>0</v>
      </c>
      <c r="BN497" s="168" t="str">
        <f t="shared" si="556"/>
        <v>0</v>
      </c>
      <c r="BO497" s="169" t="str">
        <f t="shared" si="556"/>
        <v>0</v>
      </c>
      <c r="BP497" s="168" t="str">
        <f t="shared" si="556"/>
        <v>0</v>
      </c>
      <c r="BQ497" s="168" t="str">
        <f t="shared" si="556"/>
        <v>1</v>
      </c>
      <c r="BR497" s="168" t="str">
        <f t="shared" si="556"/>
        <v>0</v>
      </c>
      <c r="BS497" s="169" t="str">
        <f t="shared" si="556"/>
        <v>1</v>
      </c>
      <c r="BT497" s="302" t="str">
        <f t="shared" si="557"/>
        <v>1</v>
      </c>
      <c r="BU497" s="302" t="str">
        <f t="shared" si="557"/>
        <v>1</v>
      </c>
      <c r="BV497" s="302" t="str">
        <f t="shared" si="557"/>
        <v>1</v>
      </c>
      <c r="BW497" s="303" t="str">
        <f t="shared" si="557"/>
        <v>0</v>
      </c>
      <c r="BX497" s="302" t="str">
        <f t="shared" si="557"/>
        <v>1</v>
      </c>
      <c r="BY497" s="302" t="str">
        <f t="shared" si="557"/>
        <v>1</v>
      </c>
      <c r="BZ497" s="302" t="str">
        <f t="shared" si="557"/>
        <v>0</v>
      </c>
      <c r="CA497" s="303" t="str">
        <f t="shared" si="557"/>
        <v>0</v>
      </c>
      <c r="CB497" s="164" t="str">
        <f t="shared" si="558"/>
        <v>0</v>
      </c>
      <c r="CC497" s="289" t="str">
        <f t="shared" si="558"/>
        <v>0</v>
      </c>
      <c r="CD497" s="340" t="str">
        <f t="shared" si="558"/>
        <v>0</v>
      </c>
      <c r="CE497" s="341" t="str">
        <f t="shared" si="558"/>
        <v>0</v>
      </c>
      <c r="CF497" s="340" t="str">
        <f t="shared" si="558"/>
        <v>0</v>
      </c>
      <c r="CG497" s="340" t="str">
        <f t="shared" si="558"/>
        <v>0</v>
      </c>
      <c r="CH497" s="340" t="str">
        <f t="shared" si="558"/>
        <v>0</v>
      </c>
      <c r="CI497" s="341" t="str">
        <f t="shared" si="558"/>
        <v>0</v>
      </c>
      <c r="CL497" s="32" t="str">
        <f t="shared" si="548"/>
        <v>3611</v>
      </c>
      <c r="CM497" s="285">
        <f t="shared" si="516"/>
        <v>65526</v>
      </c>
      <c r="CN497" s="285">
        <f t="shared" si="517"/>
        <v>0</v>
      </c>
      <c r="CO497" s="142">
        <f t="shared" si="518"/>
        <v>53.9</v>
      </c>
      <c r="CP497" s="142">
        <f t="shared" si="519"/>
        <v>12.166666666666666</v>
      </c>
      <c r="CQ497" s="154">
        <f t="shared" si="549"/>
        <v>6</v>
      </c>
      <c r="CS497" s="170">
        <f t="shared" si="520"/>
        <v>3</v>
      </c>
      <c r="CT497" s="23">
        <f t="shared" si="521"/>
        <v>6</v>
      </c>
      <c r="CU497" s="171">
        <f t="shared" si="522"/>
        <v>1</v>
      </c>
      <c r="CV497" s="23">
        <f t="shared" si="523"/>
        <v>1</v>
      </c>
      <c r="CW497" s="172">
        <f t="shared" si="524"/>
        <v>0</v>
      </c>
      <c r="CX497" s="24">
        <f t="shared" si="525"/>
        <v>12</v>
      </c>
      <c r="CY497" s="267">
        <f t="shared" si="526"/>
        <v>15</v>
      </c>
      <c r="CZ497" s="268">
        <f t="shared" si="527"/>
        <v>6</v>
      </c>
      <c r="DA497" s="267">
        <f t="shared" si="528"/>
        <v>15</v>
      </c>
      <c r="DB497" s="268">
        <f t="shared" si="529"/>
        <v>15</v>
      </c>
      <c r="DC497" s="173">
        <f t="shared" si="530"/>
        <v>9</v>
      </c>
      <c r="DD497" s="26">
        <f t="shared" si="531"/>
        <v>15</v>
      </c>
      <c r="DE497" s="173">
        <f t="shared" si="532"/>
        <v>0</v>
      </c>
      <c r="DF497" s="26">
        <f t="shared" si="533"/>
        <v>5</v>
      </c>
      <c r="DG497" s="326">
        <f t="shared" si="534"/>
        <v>14</v>
      </c>
      <c r="DH497" s="327">
        <f t="shared" si="535"/>
        <v>12</v>
      </c>
      <c r="DI497" s="172">
        <f t="shared" si="536"/>
        <v>0</v>
      </c>
      <c r="DJ497" s="24">
        <f t="shared" si="537"/>
        <v>0</v>
      </c>
      <c r="DK497" s="172"/>
      <c r="DL497" s="19">
        <f t="shared" si="538"/>
        <v>54</v>
      </c>
      <c r="DM497" s="19">
        <f t="shared" si="539"/>
        <v>17</v>
      </c>
      <c r="DN497" s="174">
        <f t="shared" si="540"/>
        <v>12</v>
      </c>
      <c r="DO497" s="278">
        <f t="shared" si="541"/>
        <v>246</v>
      </c>
      <c r="DP497" s="278">
        <f t="shared" si="542"/>
        <v>255</v>
      </c>
      <c r="DQ497" s="20">
        <f t="shared" si="543"/>
        <v>159</v>
      </c>
      <c r="DR497" s="20">
        <f t="shared" si="544"/>
        <v>5</v>
      </c>
      <c r="DS497" s="337">
        <f t="shared" si="545"/>
        <v>236</v>
      </c>
      <c r="DT497" s="174">
        <f t="shared" si="546"/>
        <v>0</v>
      </c>
      <c r="DU497" s="172">
        <f t="shared" si="547"/>
        <v>236</v>
      </c>
    </row>
    <row r="498" spans="1:125">
      <c r="A498" s="408" t="s">
        <v>1241</v>
      </c>
      <c r="B498" s="408" t="s">
        <v>1242</v>
      </c>
      <c r="C498" s="154">
        <f t="shared" si="503"/>
        <v>17</v>
      </c>
      <c r="D498" s="167">
        <f t="shared" si="504"/>
        <v>68</v>
      </c>
      <c r="E498" s="166" t="str">
        <f t="shared" si="505"/>
        <v>36</v>
      </c>
      <c r="F498" s="367" t="str">
        <f t="shared" si="506"/>
        <v>11</v>
      </c>
      <c r="G498" s="367" t="str">
        <f t="shared" si="507"/>
        <v>0E</v>
      </c>
      <c r="H498" s="367" t="str">
        <f t="shared" si="508"/>
        <v>F6</v>
      </c>
      <c r="I498" s="367" t="str">
        <f t="shared" si="509"/>
        <v>FF</v>
      </c>
      <c r="J498" s="367" t="str">
        <f t="shared" si="510"/>
        <v>9E</v>
      </c>
      <c r="K498" s="367" t="str">
        <f t="shared" si="511"/>
        <v>05</v>
      </c>
      <c r="L498" s="367" t="str">
        <f t="shared" si="512"/>
        <v>ED</v>
      </c>
      <c r="M498" s="367" t="str">
        <f t="shared" si="513"/>
        <v>4</v>
      </c>
      <c r="N498" s="367" t="str">
        <f t="shared" si="514"/>
        <v/>
      </c>
      <c r="O498" s="156" t="str">
        <f t="shared" si="515"/>
        <v/>
      </c>
      <c r="P498" s="157" t="str">
        <f t="shared" si="550"/>
        <v>0</v>
      </c>
      <c r="Q498" s="158" t="str">
        <f t="shared" si="550"/>
        <v>0</v>
      </c>
      <c r="R498" s="158" t="str">
        <f t="shared" si="550"/>
        <v>1</v>
      </c>
      <c r="S498" s="159" t="str">
        <f t="shared" si="550"/>
        <v>1</v>
      </c>
      <c r="T498" s="158" t="str">
        <f t="shared" si="550"/>
        <v>0</v>
      </c>
      <c r="U498" s="158" t="str">
        <f t="shared" si="550"/>
        <v>1</v>
      </c>
      <c r="V498" s="158" t="str">
        <f t="shared" si="550"/>
        <v>1</v>
      </c>
      <c r="W498" s="159" t="str">
        <f t="shared" si="550"/>
        <v>0</v>
      </c>
      <c r="X498" s="158" t="str">
        <f t="shared" si="551"/>
        <v>0</v>
      </c>
      <c r="Y498" s="158" t="str">
        <f t="shared" si="551"/>
        <v>0</v>
      </c>
      <c r="Z498" s="158" t="str">
        <f t="shared" si="551"/>
        <v>0</v>
      </c>
      <c r="AA498" s="159" t="str">
        <f t="shared" si="551"/>
        <v>1</v>
      </c>
      <c r="AB498" s="161" t="str">
        <f t="shared" si="551"/>
        <v>0</v>
      </c>
      <c r="AC498" s="161" t="str">
        <f t="shared" si="551"/>
        <v>0</v>
      </c>
      <c r="AD498" s="158" t="str">
        <f t="shared" si="551"/>
        <v>0</v>
      </c>
      <c r="AE498" s="159" t="str">
        <f t="shared" si="551"/>
        <v>1</v>
      </c>
      <c r="AF498" s="367" t="str">
        <f t="shared" si="552"/>
        <v>0</v>
      </c>
      <c r="AG498" s="162" t="str">
        <f t="shared" si="552"/>
        <v>0</v>
      </c>
      <c r="AH498" s="163" t="str">
        <f t="shared" si="552"/>
        <v>0</v>
      </c>
      <c r="AI498" s="165" t="str">
        <f t="shared" si="552"/>
        <v>0</v>
      </c>
      <c r="AJ498" s="164" t="str">
        <f t="shared" si="552"/>
        <v>1</v>
      </c>
      <c r="AK498" s="164" t="str">
        <f t="shared" si="552"/>
        <v>1</v>
      </c>
      <c r="AL498" s="289" t="str">
        <f t="shared" si="552"/>
        <v>1</v>
      </c>
      <c r="AM498" s="165" t="str">
        <f t="shared" si="552"/>
        <v>0</v>
      </c>
      <c r="AN498" s="230" t="str">
        <f t="shared" si="553"/>
        <v>1</v>
      </c>
      <c r="AO498" s="230" t="str">
        <f t="shared" si="553"/>
        <v>1</v>
      </c>
      <c r="AP498" s="230" t="str">
        <f t="shared" si="553"/>
        <v>1</v>
      </c>
      <c r="AQ498" s="231" t="str">
        <f t="shared" si="553"/>
        <v>1</v>
      </c>
      <c r="AR498" s="230" t="str">
        <f t="shared" si="553"/>
        <v>0</v>
      </c>
      <c r="AS498" s="230" t="str">
        <f t="shared" si="553"/>
        <v>1</v>
      </c>
      <c r="AT498" s="230" t="str">
        <f t="shared" si="553"/>
        <v>1</v>
      </c>
      <c r="AU498" s="231" t="str">
        <f t="shared" si="553"/>
        <v>0</v>
      </c>
      <c r="AV498" s="230" t="str">
        <f t="shared" si="554"/>
        <v>1</v>
      </c>
      <c r="AW498" s="232" t="str">
        <f t="shared" si="554"/>
        <v>1</v>
      </c>
      <c r="AX498" s="232" t="str">
        <f t="shared" si="554"/>
        <v>1</v>
      </c>
      <c r="AY498" s="233" t="str">
        <f t="shared" si="554"/>
        <v>1</v>
      </c>
      <c r="AZ498" s="232" t="str">
        <f t="shared" si="554"/>
        <v>1</v>
      </c>
      <c r="BA498" s="232" t="str">
        <f t="shared" si="554"/>
        <v>1</v>
      </c>
      <c r="BB498" s="232" t="str">
        <f t="shared" si="554"/>
        <v>1</v>
      </c>
      <c r="BC498" s="233" t="str">
        <f t="shared" si="554"/>
        <v>1</v>
      </c>
      <c r="BD498" s="168" t="str">
        <f t="shared" si="555"/>
        <v>1</v>
      </c>
      <c r="BE498" s="168" t="str">
        <f t="shared" si="555"/>
        <v>0</v>
      </c>
      <c r="BF498" s="168" t="str">
        <f t="shared" si="555"/>
        <v>0</v>
      </c>
      <c r="BG498" s="169" t="str">
        <f t="shared" si="555"/>
        <v>1</v>
      </c>
      <c r="BH498" s="168" t="str">
        <f t="shared" si="555"/>
        <v>1</v>
      </c>
      <c r="BI498" s="168" t="str">
        <f t="shared" si="555"/>
        <v>1</v>
      </c>
      <c r="BJ498" s="168" t="str">
        <f t="shared" si="555"/>
        <v>1</v>
      </c>
      <c r="BK498" s="169" t="str">
        <f t="shared" si="555"/>
        <v>0</v>
      </c>
      <c r="BL498" s="168" t="str">
        <f t="shared" si="556"/>
        <v>0</v>
      </c>
      <c r="BM498" s="168" t="str">
        <f t="shared" si="556"/>
        <v>0</v>
      </c>
      <c r="BN498" s="168" t="str">
        <f t="shared" si="556"/>
        <v>0</v>
      </c>
      <c r="BO498" s="169" t="str">
        <f t="shared" si="556"/>
        <v>0</v>
      </c>
      <c r="BP498" s="168" t="str">
        <f t="shared" si="556"/>
        <v>0</v>
      </c>
      <c r="BQ498" s="168" t="str">
        <f t="shared" si="556"/>
        <v>1</v>
      </c>
      <c r="BR498" s="168" t="str">
        <f t="shared" si="556"/>
        <v>0</v>
      </c>
      <c r="BS498" s="169" t="str">
        <f t="shared" si="556"/>
        <v>1</v>
      </c>
      <c r="BT498" s="302" t="str">
        <f t="shared" si="557"/>
        <v>1</v>
      </c>
      <c r="BU498" s="302" t="str">
        <f t="shared" si="557"/>
        <v>1</v>
      </c>
      <c r="BV498" s="302" t="str">
        <f t="shared" si="557"/>
        <v>1</v>
      </c>
      <c r="BW498" s="303" t="str">
        <f t="shared" si="557"/>
        <v>0</v>
      </c>
      <c r="BX498" s="302" t="str">
        <f t="shared" si="557"/>
        <v>1</v>
      </c>
      <c r="BY498" s="302" t="str">
        <f t="shared" si="557"/>
        <v>1</v>
      </c>
      <c r="BZ498" s="302" t="str">
        <f t="shared" si="557"/>
        <v>0</v>
      </c>
      <c r="CA498" s="303" t="str">
        <f t="shared" si="557"/>
        <v>1</v>
      </c>
      <c r="CB498" s="164" t="str">
        <f t="shared" si="558"/>
        <v>0</v>
      </c>
      <c r="CC498" s="289" t="str">
        <f t="shared" si="558"/>
        <v>1</v>
      </c>
      <c r="CD498" s="340" t="str">
        <f t="shared" si="558"/>
        <v>0</v>
      </c>
      <c r="CE498" s="341" t="str">
        <f t="shared" si="558"/>
        <v>0</v>
      </c>
      <c r="CF498" s="340" t="str">
        <f t="shared" si="558"/>
        <v>0</v>
      </c>
      <c r="CG498" s="340" t="str">
        <f t="shared" si="558"/>
        <v>0</v>
      </c>
      <c r="CH498" s="340" t="str">
        <f t="shared" si="558"/>
        <v>0</v>
      </c>
      <c r="CI498" s="341" t="str">
        <f t="shared" si="558"/>
        <v>0</v>
      </c>
      <c r="CL498" s="32" t="str">
        <f t="shared" si="548"/>
        <v>3611</v>
      </c>
      <c r="CM498" s="285">
        <f t="shared" si="516"/>
        <v>65526</v>
      </c>
      <c r="CN498" s="285">
        <f t="shared" si="517"/>
        <v>0</v>
      </c>
      <c r="CO498" s="142">
        <f t="shared" si="518"/>
        <v>53.8</v>
      </c>
      <c r="CP498" s="142">
        <f t="shared" si="519"/>
        <v>12.111111111111109</v>
      </c>
      <c r="CQ498" s="154">
        <f t="shared" si="549"/>
        <v>7</v>
      </c>
      <c r="CS498" s="170">
        <f t="shared" si="520"/>
        <v>3</v>
      </c>
      <c r="CT498" s="23">
        <f t="shared" si="521"/>
        <v>6</v>
      </c>
      <c r="CU498" s="171">
        <f t="shared" si="522"/>
        <v>1</v>
      </c>
      <c r="CV498" s="23">
        <f t="shared" si="523"/>
        <v>1</v>
      </c>
      <c r="CW498" s="172">
        <f t="shared" si="524"/>
        <v>0</v>
      </c>
      <c r="CX498" s="24">
        <f t="shared" si="525"/>
        <v>14</v>
      </c>
      <c r="CY498" s="267">
        <f t="shared" si="526"/>
        <v>15</v>
      </c>
      <c r="CZ498" s="268">
        <f t="shared" si="527"/>
        <v>6</v>
      </c>
      <c r="DA498" s="267">
        <f t="shared" si="528"/>
        <v>15</v>
      </c>
      <c r="DB498" s="268">
        <f t="shared" si="529"/>
        <v>15</v>
      </c>
      <c r="DC498" s="173">
        <f t="shared" si="530"/>
        <v>9</v>
      </c>
      <c r="DD498" s="26">
        <f t="shared" si="531"/>
        <v>14</v>
      </c>
      <c r="DE498" s="173">
        <f t="shared" si="532"/>
        <v>0</v>
      </c>
      <c r="DF498" s="26">
        <f t="shared" si="533"/>
        <v>5</v>
      </c>
      <c r="DG498" s="326">
        <f t="shared" si="534"/>
        <v>14</v>
      </c>
      <c r="DH498" s="327">
        <f t="shared" si="535"/>
        <v>13</v>
      </c>
      <c r="DI498" s="172">
        <f t="shared" si="536"/>
        <v>4</v>
      </c>
      <c r="DJ498" s="24">
        <f t="shared" si="537"/>
        <v>0</v>
      </c>
      <c r="DK498" s="172"/>
      <c r="DL498" s="19">
        <f t="shared" si="538"/>
        <v>54</v>
      </c>
      <c r="DM498" s="19">
        <f t="shared" si="539"/>
        <v>17</v>
      </c>
      <c r="DN498" s="174">
        <f t="shared" si="540"/>
        <v>14</v>
      </c>
      <c r="DO498" s="278">
        <f t="shared" si="541"/>
        <v>246</v>
      </c>
      <c r="DP498" s="278">
        <f t="shared" si="542"/>
        <v>255</v>
      </c>
      <c r="DQ498" s="20">
        <f t="shared" si="543"/>
        <v>158</v>
      </c>
      <c r="DR498" s="20">
        <f t="shared" si="544"/>
        <v>5</v>
      </c>
      <c r="DS498" s="337">
        <f t="shared" si="545"/>
        <v>237</v>
      </c>
      <c r="DT498" s="174">
        <f t="shared" si="546"/>
        <v>64</v>
      </c>
      <c r="DU498" s="172">
        <f t="shared" si="547"/>
        <v>237</v>
      </c>
    </row>
    <row r="499" spans="1:125">
      <c r="A499" s="408" t="s">
        <v>1243</v>
      </c>
      <c r="B499" s="408" t="s">
        <v>1244</v>
      </c>
      <c r="C499" s="154">
        <f t="shared" si="503"/>
        <v>17</v>
      </c>
      <c r="D499" s="167">
        <f t="shared" si="504"/>
        <v>68</v>
      </c>
      <c r="E499" s="166" t="str">
        <f t="shared" si="505"/>
        <v>36</v>
      </c>
      <c r="F499" s="367" t="str">
        <f t="shared" si="506"/>
        <v>11</v>
      </c>
      <c r="G499" s="367" t="str">
        <f t="shared" si="507"/>
        <v>02</v>
      </c>
      <c r="H499" s="367" t="str">
        <f t="shared" si="508"/>
        <v>F6</v>
      </c>
      <c r="I499" s="367" t="str">
        <f t="shared" si="509"/>
        <v>FF</v>
      </c>
      <c r="J499" s="367" t="str">
        <f t="shared" si="510"/>
        <v>9C</v>
      </c>
      <c r="K499" s="367" t="str">
        <f t="shared" si="511"/>
        <v>05</v>
      </c>
      <c r="L499" s="367" t="str">
        <f t="shared" si="512"/>
        <v>DF</v>
      </c>
      <c r="M499" s="367" t="str">
        <f t="shared" si="513"/>
        <v>4</v>
      </c>
      <c r="N499" s="367" t="str">
        <f t="shared" si="514"/>
        <v/>
      </c>
      <c r="O499" s="156" t="str">
        <f t="shared" si="515"/>
        <v/>
      </c>
      <c r="P499" s="157" t="str">
        <f t="shared" si="550"/>
        <v>0</v>
      </c>
      <c r="Q499" s="158" t="str">
        <f t="shared" si="550"/>
        <v>0</v>
      </c>
      <c r="R499" s="158" t="str">
        <f t="shared" si="550"/>
        <v>1</v>
      </c>
      <c r="S499" s="159" t="str">
        <f t="shared" si="550"/>
        <v>1</v>
      </c>
      <c r="T499" s="158" t="str">
        <f t="shared" si="550"/>
        <v>0</v>
      </c>
      <c r="U499" s="158" t="str">
        <f t="shared" si="550"/>
        <v>1</v>
      </c>
      <c r="V499" s="158" t="str">
        <f t="shared" si="550"/>
        <v>1</v>
      </c>
      <c r="W499" s="159" t="str">
        <f t="shared" si="550"/>
        <v>0</v>
      </c>
      <c r="X499" s="158" t="str">
        <f t="shared" si="551"/>
        <v>0</v>
      </c>
      <c r="Y499" s="158" t="str">
        <f t="shared" si="551"/>
        <v>0</v>
      </c>
      <c r="Z499" s="158" t="str">
        <f t="shared" si="551"/>
        <v>0</v>
      </c>
      <c r="AA499" s="159" t="str">
        <f t="shared" si="551"/>
        <v>1</v>
      </c>
      <c r="AB499" s="161" t="str">
        <f t="shared" si="551"/>
        <v>0</v>
      </c>
      <c r="AC499" s="161" t="str">
        <f t="shared" si="551"/>
        <v>0</v>
      </c>
      <c r="AD499" s="158" t="str">
        <f t="shared" si="551"/>
        <v>0</v>
      </c>
      <c r="AE499" s="159" t="str">
        <f t="shared" si="551"/>
        <v>1</v>
      </c>
      <c r="AF499" s="367" t="str">
        <f t="shared" si="552"/>
        <v>0</v>
      </c>
      <c r="AG499" s="162" t="str">
        <f t="shared" si="552"/>
        <v>0</v>
      </c>
      <c r="AH499" s="163" t="str">
        <f t="shared" si="552"/>
        <v>0</v>
      </c>
      <c r="AI499" s="165" t="str">
        <f t="shared" si="552"/>
        <v>0</v>
      </c>
      <c r="AJ499" s="164" t="str">
        <f t="shared" si="552"/>
        <v>0</v>
      </c>
      <c r="AK499" s="164" t="str">
        <f t="shared" si="552"/>
        <v>0</v>
      </c>
      <c r="AL499" s="289" t="str">
        <f t="shared" si="552"/>
        <v>1</v>
      </c>
      <c r="AM499" s="165" t="str">
        <f t="shared" si="552"/>
        <v>0</v>
      </c>
      <c r="AN499" s="230" t="str">
        <f t="shared" si="553"/>
        <v>1</v>
      </c>
      <c r="AO499" s="230" t="str">
        <f t="shared" si="553"/>
        <v>1</v>
      </c>
      <c r="AP499" s="230" t="str">
        <f t="shared" si="553"/>
        <v>1</v>
      </c>
      <c r="AQ499" s="231" t="str">
        <f t="shared" si="553"/>
        <v>1</v>
      </c>
      <c r="AR499" s="230" t="str">
        <f t="shared" si="553"/>
        <v>0</v>
      </c>
      <c r="AS499" s="230" t="str">
        <f t="shared" si="553"/>
        <v>1</v>
      </c>
      <c r="AT499" s="230" t="str">
        <f t="shared" si="553"/>
        <v>1</v>
      </c>
      <c r="AU499" s="231" t="str">
        <f t="shared" si="553"/>
        <v>0</v>
      </c>
      <c r="AV499" s="230" t="str">
        <f t="shared" si="554"/>
        <v>1</v>
      </c>
      <c r="AW499" s="232" t="str">
        <f t="shared" si="554"/>
        <v>1</v>
      </c>
      <c r="AX499" s="232" t="str">
        <f t="shared" si="554"/>
        <v>1</v>
      </c>
      <c r="AY499" s="233" t="str">
        <f t="shared" si="554"/>
        <v>1</v>
      </c>
      <c r="AZ499" s="232" t="str">
        <f t="shared" si="554"/>
        <v>1</v>
      </c>
      <c r="BA499" s="232" t="str">
        <f t="shared" si="554"/>
        <v>1</v>
      </c>
      <c r="BB499" s="232" t="str">
        <f t="shared" si="554"/>
        <v>1</v>
      </c>
      <c r="BC499" s="233" t="str">
        <f t="shared" si="554"/>
        <v>1</v>
      </c>
      <c r="BD499" s="168" t="str">
        <f t="shared" si="555"/>
        <v>1</v>
      </c>
      <c r="BE499" s="168" t="str">
        <f t="shared" si="555"/>
        <v>0</v>
      </c>
      <c r="BF499" s="168" t="str">
        <f t="shared" si="555"/>
        <v>0</v>
      </c>
      <c r="BG499" s="169" t="str">
        <f t="shared" si="555"/>
        <v>1</v>
      </c>
      <c r="BH499" s="168" t="str">
        <f t="shared" si="555"/>
        <v>1</v>
      </c>
      <c r="BI499" s="168" t="str">
        <f t="shared" si="555"/>
        <v>1</v>
      </c>
      <c r="BJ499" s="168" t="str">
        <f t="shared" si="555"/>
        <v>0</v>
      </c>
      <c r="BK499" s="169" t="str">
        <f t="shared" si="555"/>
        <v>0</v>
      </c>
      <c r="BL499" s="168" t="str">
        <f t="shared" si="556"/>
        <v>0</v>
      </c>
      <c r="BM499" s="168" t="str">
        <f t="shared" si="556"/>
        <v>0</v>
      </c>
      <c r="BN499" s="168" t="str">
        <f t="shared" si="556"/>
        <v>0</v>
      </c>
      <c r="BO499" s="169" t="str">
        <f t="shared" si="556"/>
        <v>0</v>
      </c>
      <c r="BP499" s="168" t="str">
        <f t="shared" si="556"/>
        <v>0</v>
      </c>
      <c r="BQ499" s="168" t="str">
        <f t="shared" si="556"/>
        <v>1</v>
      </c>
      <c r="BR499" s="168" t="str">
        <f t="shared" si="556"/>
        <v>0</v>
      </c>
      <c r="BS499" s="169" t="str">
        <f t="shared" si="556"/>
        <v>1</v>
      </c>
      <c r="BT499" s="302" t="str">
        <f t="shared" si="557"/>
        <v>1</v>
      </c>
      <c r="BU499" s="302" t="str">
        <f t="shared" si="557"/>
        <v>1</v>
      </c>
      <c r="BV499" s="302" t="str">
        <f t="shared" si="557"/>
        <v>0</v>
      </c>
      <c r="BW499" s="303" t="str">
        <f t="shared" si="557"/>
        <v>1</v>
      </c>
      <c r="BX499" s="302" t="str">
        <f t="shared" si="557"/>
        <v>1</v>
      </c>
      <c r="BY499" s="302" t="str">
        <f t="shared" si="557"/>
        <v>1</v>
      </c>
      <c r="BZ499" s="302" t="str">
        <f t="shared" si="557"/>
        <v>1</v>
      </c>
      <c r="CA499" s="303" t="str">
        <f t="shared" si="557"/>
        <v>1</v>
      </c>
      <c r="CB499" s="164" t="str">
        <f t="shared" si="558"/>
        <v>0</v>
      </c>
      <c r="CC499" s="289" t="str">
        <f t="shared" si="558"/>
        <v>1</v>
      </c>
      <c r="CD499" s="340" t="str">
        <f t="shared" si="558"/>
        <v>0</v>
      </c>
      <c r="CE499" s="341" t="str">
        <f t="shared" si="558"/>
        <v>0</v>
      </c>
      <c r="CF499" s="340" t="str">
        <f t="shared" si="558"/>
        <v>0</v>
      </c>
      <c r="CG499" s="340" t="str">
        <f t="shared" si="558"/>
        <v>0</v>
      </c>
      <c r="CH499" s="340" t="str">
        <f t="shared" si="558"/>
        <v>0</v>
      </c>
      <c r="CI499" s="341" t="str">
        <f t="shared" si="558"/>
        <v>0</v>
      </c>
      <c r="CL499" s="32" t="str">
        <f t="shared" si="548"/>
        <v>3611</v>
      </c>
      <c r="CM499" s="285">
        <f t="shared" si="516"/>
        <v>65526</v>
      </c>
      <c r="CN499" s="285">
        <f t="shared" si="517"/>
        <v>0</v>
      </c>
      <c r="CO499" s="142">
        <f t="shared" si="518"/>
        <v>53.6</v>
      </c>
      <c r="CP499" s="142">
        <f t="shared" si="519"/>
        <v>12</v>
      </c>
      <c r="CQ499" s="154">
        <f t="shared" si="549"/>
        <v>1</v>
      </c>
      <c r="CS499" s="170">
        <f t="shared" si="520"/>
        <v>3</v>
      </c>
      <c r="CT499" s="23">
        <f t="shared" si="521"/>
        <v>6</v>
      </c>
      <c r="CU499" s="171">
        <f t="shared" si="522"/>
        <v>1</v>
      </c>
      <c r="CV499" s="23">
        <f t="shared" si="523"/>
        <v>1</v>
      </c>
      <c r="CW499" s="172">
        <f t="shared" si="524"/>
        <v>0</v>
      </c>
      <c r="CX499" s="24">
        <f t="shared" si="525"/>
        <v>2</v>
      </c>
      <c r="CY499" s="267">
        <f t="shared" si="526"/>
        <v>15</v>
      </c>
      <c r="CZ499" s="268">
        <f t="shared" si="527"/>
        <v>6</v>
      </c>
      <c r="DA499" s="267">
        <f t="shared" si="528"/>
        <v>15</v>
      </c>
      <c r="DB499" s="268">
        <f t="shared" si="529"/>
        <v>15</v>
      </c>
      <c r="DC499" s="173">
        <f t="shared" si="530"/>
        <v>9</v>
      </c>
      <c r="DD499" s="26">
        <f t="shared" si="531"/>
        <v>12</v>
      </c>
      <c r="DE499" s="173">
        <f t="shared" si="532"/>
        <v>0</v>
      </c>
      <c r="DF499" s="26">
        <f t="shared" si="533"/>
        <v>5</v>
      </c>
      <c r="DG499" s="326">
        <f t="shared" si="534"/>
        <v>13</v>
      </c>
      <c r="DH499" s="327">
        <f t="shared" si="535"/>
        <v>15</v>
      </c>
      <c r="DI499" s="172">
        <f t="shared" si="536"/>
        <v>4</v>
      </c>
      <c r="DJ499" s="24">
        <f t="shared" si="537"/>
        <v>0</v>
      </c>
      <c r="DK499" s="172"/>
      <c r="DL499" s="19">
        <f t="shared" si="538"/>
        <v>54</v>
      </c>
      <c r="DM499" s="19">
        <f t="shared" si="539"/>
        <v>17</v>
      </c>
      <c r="DN499" s="174">
        <f t="shared" si="540"/>
        <v>2</v>
      </c>
      <c r="DO499" s="278">
        <f t="shared" si="541"/>
        <v>246</v>
      </c>
      <c r="DP499" s="278">
        <f t="shared" si="542"/>
        <v>255</v>
      </c>
      <c r="DQ499" s="20">
        <f t="shared" si="543"/>
        <v>156</v>
      </c>
      <c r="DR499" s="20">
        <f t="shared" si="544"/>
        <v>5</v>
      </c>
      <c r="DS499" s="337">
        <f t="shared" si="545"/>
        <v>223</v>
      </c>
      <c r="DT499" s="174">
        <f t="shared" si="546"/>
        <v>64</v>
      </c>
      <c r="DU499" s="172">
        <f t="shared" si="547"/>
        <v>223</v>
      </c>
    </row>
    <row r="500" spans="1:125">
      <c r="A500" s="408" t="s">
        <v>1245</v>
      </c>
      <c r="B500" s="408" t="s">
        <v>1246</v>
      </c>
      <c r="C500" s="154">
        <f t="shared" si="503"/>
        <v>17</v>
      </c>
      <c r="D500" s="167">
        <f t="shared" si="504"/>
        <v>68</v>
      </c>
      <c r="E500" s="166" t="str">
        <f t="shared" si="505"/>
        <v>36</v>
      </c>
      <c r="F500" s="367" t="str">
        <f t="shared" si="506"/>
        <v>11</v>
      </c>
      <c r="G500" s="367" t="str">
        <f t="shared" si="507"/>
        <v>08</v>
      </c>
      <c r="H500" s="367" t="str">
        <f t="shared" si="508"/>
        <v>F6</v>
      </c>
      <c r="I500" s="367" t="str">
        <f t="shared" si="509"/>
        <v>FF</v>
      </c>
      <c r="J500" s="367" t="str">
        <f t="shared" si="510"/>
        <v>99</v>
      </c>
      <c r="K500" s="367" t="str">
        <f t="shared" si="511"/>
        <v>05</v>
      </c>
      <c r="L500" s="367" t="str">
        <f t="shared" si="512"/>
        <v>E2</v>
      </c>
      <c r="M500" s="367" t="str">
        <f t="shared" si="513"/>
        <v>4</v>
      </c>
      <c r="N500" s="367" t="str">
        <f t="shared" si="514"/>
        <v/>
      </c>
      <c r="O500" s="156" t="str">
        <f t="shared" si="515"/>
        <v/>
      </c>
      <c r="P500" s="157" t="str">
        <f t="shared" si="550"/>
        <v>0</v>
      </c>
      <c r="Q500" s="158" t="str">
        <f t="shared" si="550"/>
        <v>0</v>
      </c>
      <c r="R500" s="158" t="str">
        <f t="shared" si="550"/>
        <v>1</v>
      </c>
      <c r="S500" s="159" t="str">
        <f t="shared" si="550"/>
        <v>1</v>
      </c>
      <c r="T500" s="158" t="str">
        <f t="shared" si="550"/>
        <v>0</v>
      </c>
      <c r="U500" s="158" t="str">
        <f t="shared" si="550"/>
        <v>1</v>
      </c>
      <c r="V500" s="158" t="str">
        <f t="shared" si="550"/>
        <v>1</v>
      </c>
      <c r="W500" s="159" t="str">
        <f t="shared" si="550"/>
        <v>0</v>
      </c>
      <c r="X500" s="158" t="str">
        <f t="shared" si="551"/>
        <v>0</v>
      </c>
      <c r="Y500" s="158" t="str">
        <f t="shared" si="551"/>
        <v>0</v>
      </c>
      <c r="Z500" s="158" t="str">
        <f t="shared" si="551"/>
        <v>0</v>
      </c>
      <c r="AA500" s="159" t="str">
        <f t="shared" si="551"/>
        <v>1</v>
      </c>
      <c r="AB500" s="161" t="str">
        <f t="shared" si="551"/>
        <v>0</v>
      </c>
      <c r="AC500" s="161" t="str">
        <f t="shared" si="551"/>
        <v>0</v>
      </c>
      <c r="AD500" s="158" t="str">
        <f t="shared" si="551"/>
        <v>0</v>
      </c>
      <c r="AE500" s="159" t="str">
        <f t="shared" si="551"/>
        <v>1</v>
      </c>
      <c r="AF500" s="367" t="str">
        <f t="shared" si="552"/>
        <v>0</v>
      </c>
      <c r="AG500" s="162" t="str">
        <f t="shared" si="552"/>
        <v>0</v>
      </c>
      <c r="AH500" s="163" t="str">
        <f t="shared" si="552"/>
        <v>0</v>
      </c>
      <c r="AI500" s="165" t="str">
        <f t="shared" si="552"/>
        <v>0</v>
      </c>
      <c r="AJ500" s="164" t="str">
        <f t="shared" si="552"/>
        <v>1</v>
      </c>
      <c r="AK500" s="164" t="str">
        <f t="shared" si="552"/>
        <v>0</v>
      </c>
      <c r="AL500" s="289" t="str">
        <f t="shared" si="552"/>
        <v>0</v>
      </c>
      <c r="AM500" s="165" t="str">
        <f t="shared" si="552"/>
        <v>0</v>
      </c>
      <c r="AN500" s="230" t="str">
        <f t="shared" si="553"/>
        <v>1</v>
      </c>
      <c r="AO500" s="230" t="str">
        <f t="shared" si="553"/>
        <v>1</v>
      </c>
      <c r="AP500" s="230" t="str">
        <f t="shared" si="553"/>
        <v>1</v>
      </c>
      <c r="AQ500" s="231" t="str">
        <f t="shared" si="553"/>
        <v>1</v>
      </c>
      <c r="AR500" s="230" t="str">
        <f t="shared" si="553"/>
        <v>0</v>
      </c>
      <c r="AS500" s="230" t="str">
        <f t="shared" si="553"/>
        <v>1</v>
      </c>
      <c r="AT500" s="230" t="str">
        <f t="shared" si="553"/>
        <v>1</v>
      </c>
      <c r="AU500" s="231" t="str">
        <f t="shared" si="553"/>
        <v>0</v>
      </c>
      <c r="AV500" s="230" t="str">
        <f t="shared" si="554"/>
        <v>1</v>
      </c>
      <c r="AW500" s="232" t="str">
        <f t="shared" si="554"/>
        <v>1</v>
      </c>
      <c r="AX500" s="232" t="str">
        <f t="shared" si="554"/>
        <v>1</v>
      </c>
      <c r="AY500" s="233" t="str">
        <f t="shared" si="554"/>
        <v>1</v>
      </c>
      <c r="AZ500" s="232" t="str">
        <f t="shared" si="554"/>
        <v>1</v>
      </c>
      <c r="BA500" s="232" t="str">
        <f t="shared" si="554"/>
        <v>1</v>
      </c>
      <c r="BB500" s="232" t="str">
        <f t="shared" si="554"/>
        <v>1</v>
      </c>
      <c r="BC500" s="233" t="str">
        <f t="shared" si="554"/>
        <v>1</v>
      </c>
      <c r="BD500" s="168" t="str">
        <f t="shared" si="555"/>
        <v>1</v>
      </c>
      <c r="BE500" s="168" t="str">
        <f t="shared" si="555"/>
        <v>0</v>
      </c>
      <c r="BF500" s="168" t="str">
        <f t="shared" si="555"/>
        <v>0</v>
      </c>
      <c r="BG500" s="169" t="str">
        <f t="shared" si="555"/>
        <v>1</v>
      </c>
      <c r="BH500" s="168" t="str">
        <f t="shared" si="555"/>
        <v>1</v>
      </c>
      <c r="BI500" s="168" t="str">
        <f t="shared" si="555"/>
        <v>0</v>
      </c>
      <c r="BJ500" s="168" t="str">
        <f t="shared" si="555"/>
        <v>0</v>
      </c>
      <c r="BK500" s="169" t="str">
        <f t="shared" si="555"/>
        <v>1</v>
      </c>
      <c r="BL500" s="168" t="str">
        <f t="shared" si="556"/>
        <v>0</v>
      </c>
      <c r="BM500" s="168" t="str">
        <f t="shared" si="556"/>
        <v>0</v>
      </c>
      <c r="BN500" s="168" t="str">
        <f t="shared" si="556"/>
        <v>0</v>
      </c>
      <c r="BO500" s="169" t="str">
        <f t="shared" si="556"/>
        <v>0</v>
      </c>
      <c r="BP500" s="168" t="str">
        <f t="shared" si="556"/>
        <v>0</v>
      </c>
      <c r="BQ500" s="168" t="str">
        <f t="shared" si="556"/>
        <v>1</v>
      </c>
      <c r="BR500" s="168" t="str">
        <f t="shared" si="556"/>
        <v>0</v>
      </c>
      <c r="BS500" s="169" t="str">
        <f t="shared" si="556"/>
        <v>1</v>
      </c>
      <c r="BT500" s="302" t="str">
        <f t="shared" si="557"/>
        <v>1</v>
      </c>
      <c r="BU500" s="302" t="str">
        <f t="shared" si="557"/>
        <v>1</v>
      </c>
      <c r="BV500" s="302" t="str">
        <f t="shared" si="557"/>
        <v>1</v>
      </c>
      <c r="BW500" s="303" t="str">
        <f t="shared" si="557"/>
        <v>0</v>
      </c>
      <c r="BX500" s="302" t="str">
        <f t="shared" si="557"/>
        <v>0</v>
      </c>
      <c r="BY500" s="302" t="str">
        <f t="shared" si="557"/>
        <v>0</v>
      </c>
      <c r="BZ500" s="302" t="str">
        <f t="shared" si="557"/>
        <v>1</v>
      </c>
      <c r="CA500" s="303" t="str">
        <f t="shared" si="557"/>
        <v>0</v>
      </c>
      <c r="CB500" s="164" t="str">
        <f t="shared" si="558"/>
        <v>0</v>
      </c>
      <c r="CC500" s="289" t="str">
        <f t="shared" si="558"/>
        <v>1</v>
      </c>
      <c r="CD500" s="340" t="str">
        <f t="shared" si="558"/>
        <v>0</v>
      </c>
      <c r="CE500" s="341" t="str">
        <f t="shared" si="558"/>
        <v>0</v>
      </c>
      <c r="CF500" s="340" t="str">
        <f t="shared" si="558"/>
        <v>0</v>
      </c>
      <c r="CG500" s="340" t="str">
        <f t="shared" si="558"/>
        <v>0</v>
      </c>
      <c r="CH500" s="340" t="str">
        <f t="shared" si="558"/>
        <v>0</v>
      </c>
      <c r="CI500" s="341" t="str">
        <f t="shared" si="558"/>
        <v>0</v>
      </c>
      <c r="CL500" s="32" t="str">
        <f t="shared" si="548"/>
        <v>3611</v>
      </c>
      <c r="CM500" s="285">
        <f t="shared" si="516"/>
        <v>65526</v>
      </c>
      <c r="CN500" s="285">
        <f t="shared" si="517"/>
        <v>0</v>
      </c>
      <c r="CO500" s="142">
        <f t="shared" si="518"/>
        <v>53.3</v>
      </c>
      <c r="CP500" s="142">
        <f t="shared" si="519"/>
        <v>11.833333333333332</v>
      </c>
      <c r="CQ500" s="154">
        <f t="shared" si="549"/>
        <v>4</v>
      </c>
      <c r="CS500" s="170">
        <f t="shared" si="520"/>
        <v>3</v>
      </c>
      <c r="CT500" s="23">
        <f t="shared" si="521"/>
        <v>6</v>
      </c>
      <c r="CU500" s="171">
        <f t="shared" si="522"/>
        <v>1</v>
      </c>
      <c r="CV500" s="23">
        <f t="shared" si="523"/>
        <v>1</v>
      </c>
      <c r="CW500" s="172">
        <f t="shared" si="524"/>
        <v>0</v>
      </c>
      <c r="CX500" s="24">
        <f t="shared" si="525"/>
        <v>8</v>
      </c>
      <c r="CY500" s="267">
        <f t="shared" si="526"/>
        <v>15</v>
      </c>
      <c r="CZ500" s="268">
        <f t="shared" si="527"/>
        <v>6</v>
      </c>
      <c r="DA500" s="267">
        <f t="shared" si="528"/>
        <v>15</v>
      </c>
      <c r="DB500" s="268">
        <f t="shared" si="529"/>
        <v>15</v>
      </c>
      <c r="DC500" s="173">
        <f t="shared" si="530"/>
        <v>9</v>
      </c>
      <c r="DD500" s="26">
        <f t="shared" si="531"/>
        <v>9</v>
      </c>
      <c r="DE500" s="173">
        <f t="shared" si="532"/>
        <v>0</v>
      </c>
      <c r="DF500" s="26">
        <f t="shared" si="533"/>
        <v>5</v>
      </c>
      <c r="DG500" s="326">
        <f t="shared" si="534"/>
        <v>14</v>
      </c>
      <c r="DH500" s="327">
        <f t="shared" si="535"/>
        <v>2</v>
      </c>
      <c r="DI500" s="172">
        <f t="shared" si="536"/>
        <v>4</v>
      </c>
      <c r="DJ500" s="24">
        <f t="shared" si="537"/>
        <v>0</v>
      </c>
      <c r="DK500" s="172"/>
      <c r="DL500" s="19">
        <f t="shared" si="538"/>
        <v>54</v>
      </c>
      <c r="DM500" s="19">
        <f t="shared" si="539"/>
        <v>17</v>
      </c>
      <c r="DN500" s="174">
        <f t="shared" si="540"/>
        <v>8</v>
      </c>
      <c r="DO500" s="278">
        <f t="shared" si="541"/>
        <v>246</v>
      </c>
      <c r="DP500" s="278">
        <f t="shared" si="542"/>
        <v>255</v>
      </c>
      <c r="DQ500" s="20">
        <f t="shared" si="543"/>
        <v>153</v>
      </c>
      <c r="DR500" s="20">
        <f t="shared" si="544"/>
        <v>5</v>
      </c>
      <c r="DS500" s="337">
        <f t="shared" si="545"/>
        <v>226</v>
      </c>
      <c r="DT500" s="174">
        <f t="shared" si="546"/>
        <v>64</v>
      </c>
      <c r="DU500" s="172">
        <f t="shared" si="547"/>
        <v>226</v>
      </c>
    </row>
    <row r="501" spans="1:125">
      <c r="A501" s="408" t="s">
        <v>1247</v>
      </c>
      <c r="B501" s="408" t="s">
        <v>1248</v>
      </c>
      <c r="C501" s="154">
        <f t="shared" si="503"/>
        <v>17</v>
      </c>
      <c r="D501" s="167">
        <f t="shared" si="504"/>
        <v>68</v>
      </c>
      <c r="E501" s="166" t="str">
        <f t="shared" si="505"/>
        <v>36</v>
      </c>
      <c r="F501" s="367" t="str">
        <f t="shared" si="506"/>
        <v>11</v>
      </c>
      <c r="G501" s="367" t="str">
        <f t="shared" si="507"/>
        <v>0A</v>
      </c>
      <c r="H501" s="367" t="str">
        <f t="shared" si="508"/>
        <v>F6</v>
      </c>
      <c r="I501" s="367" t="str">
        <f t="shared" si="509"/>
        <v>FF</v>
      </c>
      <c r="J501" s="367" t="str">
        <f t="shared" si="510"/>
        <v>98</v>
      </c>
      <c r="K501" s="367" t="str">
        <f t="shared" si="511"/>
        <v>05</v>
      </c>
      <c r="L501" s="367" t="str">
        <f t="shared" si="512"/>
        <v>E3</v>
      </c>
      <c r="M501" s="367" t="str">
        <f t="shared" si="513"/>
        <v>4</v>
      </c>
      <c r="N501" s="367" t="str">
        <f t="shared" si="514"/>
        <v/>
      </c>
      <c r="O501" s="156" t="str">
        <f t="shared" si="515"/>
        <v/>
      </c>
      <c r="P501" s="157" t="str">
        <f t="shared" si="550"/>
        <v>0</v>
      </c>
      <c r="Q501" s="158" t="str">
        <f t="shared" si="550"/>
        <v>0</v>
      </c>
      <c r="R501" s="158" t="str">
        <f t="shared" si="550"/>
        <v>1</v>
      </c>
      <c r="S501" s="159" t="str">
        <f t="shared" si="550"/>
        <v>1</v>
      </c>
      <c r="T501" s="158" t="str">
        <f t="shared" si="550"/>
        <v>0</v>
      </c>
      <c r="U501" s="158" t="str">
        <f t="shared" si="550"/>
        <v>1</v>
      </c>
      <c r="V501" s="158" t="str">
        <f t="shared" si="550"/>
        <v>1</v>
      </c>
      <c r="W501" s="159" t="str">
        <f t="shared" si="550"/>
        <v>0</v>
      </c>
      <c r="X501" s="158" t="str">
        <f t="shared" si="551"/>
        <v>0</v>
      </c>
      <c r="Y501" s="158" t="str">
        <f t="shared" si="551"/>
        <v>0</v>
      </c>
      <c r="Z501" s="158" t="str">
        <f t="shared" si="551"/>
        <v>0</v>
      </c>
      <c r="AA501" s="159" t="str">
        <f t="shared" si="551"/>
        <v>1</v>
      </c>
      <c r="AB501" s="161" t="str">
        <f t="shared" si="551"/>
        <v>0</v>
      </c>
      <c r="AC501" s="161" t="str">
        <f t="shared" si="551"/>
        <v>0</v>
      </c>
      <c r="AD501" s="158" t="str">
        <f t="shared" si="551"/>
        <v>0</v>
      </c>
      <c r="AE501" s="159" t="str">
        <f t="shared" si="551"/>
        <v>1</v>
      </c>
      <c r="AF501" s="367" t="str">
        <f t="shared" si="552"/>
        <v>0</v>
      </c>
      <c r="AG501" s="162" t="str">
        <f t="shared" si="552"/>
        <v>0</v>
      </c>
      <c r="AH501" s="163" t="str">
        <f t="shared" si="552"/>
        <v>0</v>
      </c>
      <c r="AI501" s="165" t="str">
        <f t="shared" si="552"/>
        <v>0</v>
      </c>
      <c r="AJ501" s="164" t="str">
        <f t="shared" si="552"/>
        <v>1</v>
      </c>
      <c r="AK501" s="164" t="str">
        <f t="shared" si="552"/>
        <v>0</v>
      </c>
      <c r="AL501" s="289" t="str">
        <f t="shared" si="552"/>
        <v>1</v>
      </c>
      <c r="AM501" s="165" t="str">
        <f t="shared" si="552"/>
        <v>0</v>
      </c>
      <c r="AN501" s="230" t="str">
        <f t="shared" si="553"/>
        <v>1</v>
      </c>
      <c r="AO501" s="230" t="str">
        <f t="shared" si="553"/>
        <v>1</v>
      </c>
      <c r="AP501" s="230" t="str">
        <f t="shared" si="553"/>
        <v>1</v>
      </c>
      <c r="AQ501" s="231" t="str">
        <f t="shared" si="553"/>
        <v>1</v>
      </c>
      <c r="AR501" s="230" t="str">
        <f t="shared" si="553"/>
        <v>0</v>
      </c>
      <c r="AS501" s="230" t="str">
        <f t="shared" si="553"/>
        <v>1</v>
      </c>
      <c r="AT501" s="230" t="str">
        <f t="shared" si="553"/>
        <v>1</v>
      </c>
      <c r="AU501" s="231" t="str">
        <f t="shared" si="553"/>
        <v>0</v>
      </c>
      <c r="AV501" s="230" t="str">
        <f t="shared" si="554"/>
        <v>1</v>
      </c>
      <c r="AW501" s="232" t="str">
        <f t="shared" si="554"/>
        <v>1</v>
      </c>
      <c r="AX501" s="232" t="str">
        <f t="shared" si="554"/>
        <v>1</v>
      </c>
      <c r="AY501" s="233" t="str">
        <f t="shared" si="554"/>
        <v>1</v>
      </c>
      <c r="AZ501" s="232" t="str">
        <f t="shared" si="554"/>
        <v>1</v>
      </c>
      <c r="BA501" s="232" t="str">
        <f t="shared" si="554"/>
        <v>1</v>
      </c>
      <c r="BB501" s="232" t="str">
        <f t="shared" si="554"/>
        <v>1</v>
      </c>
      <c r="BC501" s="233" t="str">
        <f t="shared" si="554"/>
        <v>1</v>
      </c>
      <c r="BD501" s="168" t="str">
        <f t="shared" si="555"/>
        <v>1</v>
      </c>
      <c r="BE501" s="168" t="str">
        <f t="shared" si="555"/>
        <v>0</v>
      </c>
      <c r="BF501" s="168" t="str">
        <f t="shared" si="555"/>
        <v>0</v>
      </c>
      <c r="BG501" s="169" t="str">
        <f t="shared" si="555"/>
        <v>1</v>
      </c>
      <c r="BH501" s="168" t="str">
        <f t="shared" si="555"/>
        <v>1</v>
      </c>
      <c r="BI501" s="168" t="str">
        <f t="shared" si="555"/>
        <v>0</v>
      </c>
      <c r="BJ501" s="168" t="str">
        <f t="shared" si="555"/>
        <v>0</v>
      </c>
      <c r="BK501" s="169" t="str">
        <f t="shared" si="555"/>
        <v>0</v>
      </c>
      <c r="BL501" s="168" t="str">
        <f t="shared" si="556"/>
        <v>0</v>
      </c>
      <c r="BM501" s="168" t="str">
        <f t="shared" si="556"/>
        <v>0</v>
      </c>
      <c r="BN501" s="168" t="str">
        <f t="shared" si="556"/>
        <v>0</v>
      </c>
      <c r="BO501" s="169" t="str">
        <f t="shared" si="556"/>
        <v>0</v>
      </c>
      <c r="BP501" s="168" t="str">
        <f t="shared" si="556"/>
        <v>0</v>
      </c>
      <c r="BQ501" s="168" t="str">
        <f t="shared" si="556"/>
        <v>1</v>
      </c>
      <c r="BR501" s="168" t="str">
        <f t="shared" si="556"/>
        <v>0</v>
      </c>
      <c r="BS501" s="169" t="str">
        <f t="shared" si="556"/>
        <v>1</v>
      </c>
      <c r="BT501" s="302" t="str">
        <f t="shared" si="557"/>
        <v>1</v>
      </c>
      <c r="BU501" s="302" t="str">
        <f t="shared" si="557"/>
        <v>1</v>
      </c>
      <c r="BV501" s="302" t="str">
        <f t="shared" si="557"/>
        <v>1</v>
      </c>
      <c r="BW501" s="303" t="str">
        <f t="shared" si="557"/>
        <v>0</v>
      </c>
      <c r="BX501" s="302" t="str">
        <f t="shared" si="557"/>
        <v>0</v>
      </c>
      <c r="BY501" s="302" t="str">
        <f t="shared" si="557"/>
        <v>0</v>
      </c>
      <c r="BZ501" s="302" t="str">
        <f t="shared" si="557"/>
        <v>1</v>
      </c>
      <c r="CA501" s="303" t="str">
        <f t="shared" si="557"/>
        <v>1</v>
      </c>
      <c r="CB501" s="164" t="str">
        <f t="shared" si="558"/>
        <v>0</v>
      </c>
      <c r="CC501" s="289" t="str">
        <f t="shared" si="558"/>
        <v>1</v>
      </c>
      <c r="CD501" s="340" t="str">
        <f t="shared" si="558"/>
        <v>0</v>
      </c>
      <c r="CE501" s="341" t="str">
        <f t="shared" si="558"/>
        <v>0</v>
      </c>
      <c r="CF501" s="340" t="str">
        <f t="shared" si="558"/>
        <v>0</v>
      </c>
      <c r="CG501" s="340" t="str">
        <f t="shared" si="558"/>
        <v>0</v>
      </c>
      <c r="CH501" s="340" t="str">
        <f t="shared" si="558"/>
        <v>0</v>
      </c>
      <c r="CI501" s="341" t="str">
        <f t="shared" si="558"/>
        <v>0</v>
      </c>
      <c r="CL501" s="32" t="str">
        <f t="shared" si="548"/>
        <v>3611</v>
      </c>
      <c r="CM501" s="285">
        <f t="shared" si="516"/>
        <v>65526</v>
      </c>
      <c r="CN501" s="285">
        <f t="shared" si="517"/>
        <v>0</v>
      </c>
      <c r="CO501" s="142">
        <f t="shared" si="518"/>
        <v>53.2</v>
      </c>
      <c r="CP501" s="142">
        <f t="shared" si="519"/>
        <v>11.777777777777779</v>
      </c>
      <c r="CQ501" s="154">
        <f t="shared" si="549"/>
        <v>5</v>
      </c>
      <c r="CS501" s="170">
        <f t="shared" si="520"/>
        <v>3</v>
      </c>
      <c r="CT501" s="23">
        <f t="shared" si="521"/>
        <v>6</v>
      </c>
      <c r="CU501" s="171">
        <f t="shared" si="522"/>
        <v>1</v>
      </c>
      <c r="CV501" s="23">
        <f t="shared" si="523"/>
        <v>1</v>
      </c>
      <c r="CW501" s="172">
        <f t="shared" si="524"/>
        <v>0</v>
      </c>
      <c r="CX501" s="24">
        <f t="shared" si="525"/>
        <v>10</v>
      </c>
      <c r="CY501" s="267">
        <f t="shared" si="526"/>
        <v>15</v>
      </c>
      <c r="CZ501" s="268">
        <f t="shared" si="527"/>
        <v>6</v>
      </c>
      <c r="DA501" s="267">
        <f t="shared" si="528"/>
        <v>15</v>
      </c>
      <c r="DB501" s="268">
        <f t="shared" si="529"/>
        <v>15</v>
      </c>
      <c r="DC501" s="173">
        <f t="shared" si="530"/>
        <v>9</v>
      </c>
      <c r="DD501" s="26">
        <f t="shared" si="531"/>
        <v>8</v>
      </c>
      <c r="DE501" s="173">
        <f t="shared" si="532"/>
        <v>0</v>
      </c>
      <c r="DF501" s="26">
        <f t="shared" si="533"/>
        <v>5</v>
      </c>
      <c r="DG501" s="326">
        <f t="shared" si="534"/>
        <v>14</v>
      </c>
      <c r="DH501" s="327">
        <f t="shared" si="535"/>
        <v>3</v>
      </c>
      <c r="DI501" s="172">
        <f t="shared" si="536"/>
        <v>4</v>
      </c>
      <c r="DJ501" s="24">
        <f t="shared" si="537"/>
        <v>0</v>
      </c>
      <c r="DK501" s="172"/>
      <c r="DL501" s="19">
        <f t="shared" si="538"/>
        <v>54</v>
      </c>
      <c r="DM501" s="19">
        <f t="shared" si="539"/>
        <v>17</v>
      </c>
      <c r="DN501" s="174">
        <f t="shared" si="540"/>
        <v>10</v>
      </c>
      <c r="DO501" s="278">
        <f t="shared" si="541"/>
        <v>246</v>
      </c>
      <c r="DP501" s="278">
        <f t="shared" si="542"/>
        <v>255</v>
      </c>
      <c r="DQ501" s="20">
        <f t="shared" si="543"/>
        <v>152</v>
      </c>
      <c r="DR501" s="20">
        <f t="shared" si="544"/>
        <v>5</v>
      </c>
      <c r="DS501" s="337">
        <f t="shared" si="545"/>
        <v>227</v>
      </c>
      <c r="DT501" s="174">
        <f t="shared" si="546"/>
        <v>64</v>
      </c>
      <c r="DU501" s="172">
        <f t="shared" si="547"/>
        <v>227</v>
      </c>
    </row>
    <row r="502" spans="1:125">
      <c r="A502" s="408" t="s">
        <v>1249</v>
      </c>
      <c r="B502" s="408" t="s">
        <v>1250</v>
      </c>
      <c r="C502" s="154">
        <f t="shared" si="503"/>
        <v>17</v>
      </c>
      <c r="D502" s="167">
        <f t="shared" si="504"/>
        <v>68</v>
      </c>
      <c r="E502" s="166" t="str">
        <f t="shared" si="505"/>
        <v>36</v>
      </c>
      <c r="F502" s="367" t="str">
        <f t="shared" si="506"/>
        <v>11</v>
      </c>
      <c r="G502" s="367" t="str">
        <f t="shared" si="507"/>
        <v>0C</v>
      </c>
      <c r="H502" s="367" t="str">
        <f t="shared" si="508"/>
        <v>F6</v>
      </c>
      <c r="I502" s="367" t="str">
        <f t="shared" si="509"/>
        <v>FF</v>
      </c>
      <c r="J502" s="367" t="str">
        <f t="shared" si="510"/>
        <v>97</v>
      </c>
      <c r="K502" s="367" t="str">
        <f t="shared" si="511"/>
        <v>05</v>
      </c>
      <c r="L502" s="367" t="str">
        <f t="shared" si="512"/>
        <v>E4</v>
      </c>
      <c r="M502" s="367" t="str">
        <f t="shared" si="513"/>
        <v>4</v>
      </c>
      <c r="N502" s="367" t="str">
        <f t="shared" si="514"/>
        <v/>
      </c>
      <c r="O502" s="156" t="str">
        <f t="shared" si="515"/>
        <v/>
      </c>
      <c r="P502" s="157" t="str">
        <f t="shared" si="550"/>
        <v>0</v>
      </c>
      <c r="Q502" s="158" t="str">
        <f t="shared" si="550"/>
        <v>0</v>
      </c>
      <c r="R502" s="158" t="str">
        <f t="shared" si="550"/>
        <v>1</v>
      </c>
      <c r="S502" s="159" t="str">
        <f t="shared" si="550"/>
        <v>1</v>
      </c>
      <c r="T502" s="158" t="str">
        <f t="shared" si="550"/>
        <v>0</v>
      </c>
      <c r="U502" s="158" t="str">
        <f t="shared" si="550"/>
        <v>1</v>
      </c>
      <c r="V502" s="158" t="str">
        <f t="shared" si="550"/>
        <v>1</v>
      </c>
      <c r="W502" s="159" t="str">
        <f t="shared" si="550"/>
        <v>0</v>
      </c>
      <c r="X502" s="158" t="str">
        <f t="shared" si="551"/>
        <v>0</v>
      </c>
      <c r="Y502" s="158" t="str">
        <f t="shared" si="551"/>
        <v>0</v>
      </c>
      <c r="Z502" s="158" t="str">
        <f t="shared" si="551"/>
        <v>0</v>
      </c>
      <c r="AA502" s="159" t="str">
        <f t="shared" si="551"/>
        <v>1</v>
      </c>
      <c r="AB502" s="161" t="str">
        <f t="shared" si="551"/>
        <v>0</v>
      </c>
      <c r="AC502" s="161" t="str">
        <f t="shared" si="551"/>
        <v>0</v>
      </c>
      <c r="AD502" s="158" t="str">
        <f t="shared" si="551"/>
        <v>0</v>
      </c>
      <c r="AE502" s="159" t="str">
        <f t="shared" si="551"/>
        <v>1</v>
      </c>
      <c r="AF502" s="367" t="str">
        <f t="shared" si="552"/>
        <v>0</v>
      </c>
      <c r="AG502" s="162" t="str">
        <f t="shared" si="552"/>
        <v>0</v>
      </c>
      <c r="AH502" s="163" t="str">
        <f t="shared" si="552"/>
        <v>0</v>
      </c>
      <c r="AI502" s="165" t="str">
        <f t="shared" si="552"/>
        <v>0</v>
      </c>
      <c r="AJ502" s="164" t="str">
        <f t="shared" si="552"/>
        <v>1</v>
      </c>
      <c r="AK502" s="164" t="str">
        <f t="shared" si="552"/>
        <v>1</v>
      </c>
      <c r="AL502" s="289" t="str">
        <f t="shared" si="552"/>
        <v>0</v>
      </c>
      <c r="AM502" s="165" t="str">
        <f t="shared" si="552"/>
        <v>0</v>
      </c>
      <c r="AN502" s="230" t="str">
        <f t="shared" si="553"/>
        <v>1</v>
      </c>
      <c r="AO502" s="230" t="str">
        <f t="shared" si="553"/>
        <v>1</v>
      </c>
      <c r="AP502" s="230" t="str">
        <f t="shared" si="553"/>
        <v>1</v>
      </c>
      <c r="AQ502" s="231" t="str">
        <f t="shared" si="553"/>
        <v>1</v>
      </c>
      <c r="AR502" s="230" t="str">
        <f t="shared" si="553"/>
        <v>0</v>
      </c>
      <c r="AS502" s="230" t="str">
        <f t="shared" si="553"/>
        <v>1</v>
      </c>
      <c r="AT502" s="230" t="str">
        <f t="shared" si="553"/>
        <v>1</v>
      </c>
      <c r="AU502" s="231" t="str">
        <f t="shared" si="553"/>
        <v>0</v>
      </c>
      <c r="AV502" s="230" t="str">
        <f t="shared" si="554"/>
        <v>1</v>
      </c>
      <c r="AW502" s="232" t="str">
        <f t="shared" si="554"/>
        <v>1</v>
      </c>
      <c r="AX502" s="232" t="str">
        <f t="shared" si="554"/>
        <v>1</v>
      </c>
      <c r="AY502" s="233" t="str">
        <f t="shared" si="554"/>
        <v>1</v>
      </c>
      <c r="AZ502" s="232" t="str">
        <f t="shared" si="554"/>
        <v>1</v>
      </c>
      <c r="BA502" s="232" t="str">
        <f t="shared" si="554"/>
        <v>1</v>
      </c>
      <c r="BB502" s="232" t="str">
        <f t="shared" si="554"/>
        <v>1</v>
      </c>
      <c r="BC502" s="233" t="str">
        <f t="shared" si="554"/>
        <v>1</v>
      </c>
      <c r="BD502" s="168" t="str">
        <f t="shared" si="555"/>
        <v>1</v>
      </c>
      <c r="BE502" s="168" t="str">
        <f t="shared" si="555"/>
        <v>0</v>
      </c>
      <c r="BF502" s="168" t="str">
        <f t="shared" si="555"/>
        <v>0</v>
      </c>
      <c r="BG502" s="169" t="str">
        <f t="shared" si="555"/>
        <v>1</v>
      </c>
      <c r="BH502" s="168" t="str">
        <f t="shared" si="555"/>
        <v>0</v>
      </c>
      <c r="BI502" s="168" t="str">
        <f t="shared" si="555"/>
        <v>1</v>
      </c>
      <c r="BJ502" s="168" t="str">
        <f t="shared" si="555"/>
        <v>1</v>
      </c>
      <c r="BK502" s="169" t="str">
        <f t="shared" si="555"/>
        <v>1</v>
      </c>
      <c r="BL502" s="168" t="str">
        <f t="shared" si="556"/>
        <v>0</v>
      </c>
      <c r="BM502" s="168" t="str">
        <f t="shared" si="556"/>
        <v>0</v>
      </c>
      <c r="BN502" s="168" t="str">
        <f t="shared" si="556"/>
        <v>0</v>
      </c>
      <c r="BO502" s="169" t="str">
        <f t="shared" si="556"/>
        <v>0</v>
      </c>
      <c r="BP502" s="168" t="str">
        <f t="shared" si="556"/>
        <v>0</v>
      </c>
      <c r="BQ502" s="168" t="str">
        <f t="shared" si="556"/>
        <v>1</v>
      </c>
      <c r="BR502" s="168" t="str">
        <f t="shared" si="556"/>
        <v>0</v>
      </c>
      <c r="BS502" s="169" t="str">
        <f t="shared" si="556"/>
        <v>1</v>
      </c>
      <c r="BT502" s="302" t="str">
        <f t="shared" si="557"/>
        <v>1</v>
      </c>
      <c r="BU502" s="302" t="str">
        <f t="shared" si="557"/>
        <v>1</v>
      </c>
      <c r="BV502" s="302" t="str">
        <f t="shared" si="557"/>
        <v>1</v>
      </c>
      <c r="BW502" s="303" t="str">
        <f t="shared" si="557"/>
        <v>0</v>
      </c>
      <c r="BX502" s="302" t="str">
        <f t="shared" si="557"/>
        <v>0</v>
      </c>
      <c r="BY502" s="302" t="str">
        <f t="shared" si="557"/>
        <v>1</v>
      </c>
      <c r="BZ502" s="302" t="str">
        <f t="shared" si="557"/>
        <v>0</v>
      </c>
      <c r="CA502" s="303" t="str">
        <f t="shared" si="557"/>
        <v>0</v>
      </c>
      <c r="CB502" s="164" t="str">
        <f t="shared" si="558"/>
        <v>0</v>
      </c>
      <c r="CC502" s="289" t="str">
        <f t="shared" si="558"/>
        <v>1</v>
      </c>
      <c r="CD502" s="340" t="str">
        <f t="shared" si="558"/>
        <v>0</v>
      </c>
      <c r="CE502" s="341" t="str">
        <f t="shared" si="558"/>
        <v>0</v>
      </c>
      <c r="CF502" s="340" t="str">
        <f t="shared" si="558"/>
        <v>0</v>
      </c>
      <c r="CG502" s="340" t="str">
        <f t="shared" si="558"/>
        <v>0</v>
      </c>
      <c r="CH502" s="340" t="str">
        <f t="shared" si="558"/>
        <v>0</v>
      </c>
      <c r="CI502" s="341" t="str">
        <f t="shared" si="558"/>
        <v>0</v>
      </c>
      <c r="CL502" s="32" t="str">
        <f t="shared" si="548"/>
        <v>3611</v>
      </c>
      <c r="CM502" s="285">
        <f t="shared" si="516"/>
        <v>65526</v>
      </c>
      <c r="CN502" s="285">
        <f t="shared" si="517"/>
        <v>0</v>
      </c>
      <c r="CO502" s="142">
        <f t="shared" si="518"/>
        <v>53.1</v>
      </c>
      <c r="CP502" s="142">
        <f t="shared" si="519"/>
        <v>11.722222222222221</v>
      </c>
      <c r="CQ502" s="154">
        <f t="shared" si="549"/>
        <v>6</v>
      </c>
      <c r="CS502" s="170">
        <f t="shared" si="520"/>
        <v>3</v>
      </c>
      <c r="CT502" s="23">
        <f t="shared" si="521"/>
        <v>6</v>
      </c>
      <c r="CU502" s="171">
        <f t="shared" si="522"/>
        <v>1</v>
      </c>
      <c r="CV502" s="23">
        <f t="shared" si="523"/>
        <v>1</v>
      </c>
      <c r="CW502" s="172">
        <f t="shared" si="524"/>
        <v>0</v>
      </c>
      <c r="CX502" s="24">
        <f t="shared" si="525"/>
        <v>12</v>
      </c>
      <c r="CY502" s="267">
        <f t="shared" si="526"/>
        <v>15</v>
      </c>
      <c r="CZ502" s="268">
        <f t="shared" si="527"/>
        <v>6</v>
      </c>
      <c r="DA502" s="267">
        <f t="shared" si="528"/>
        <v>15</v>
      </c>
      <c r="DB502" s="268">
        <f t="shared" si="529"/>
        <v>15</v>
      </c>
      <c r="DC502" s="173">
        <f t="shared" si="530"/>
        <v>9</v>
      </c>
      <c r="DD502" s="26">
        <f t="shared" si="531"/>
        <v>7</v>
      </c>
      <c r="DE502" s="173">
        <f t="shared" si="532"/>
        <v>0</v>
      </c>
      <c r="DF502" s="26">
        <f t="shared" si="533"/>
        <v>5</v>
      </c>
      <c r="DG502" s="326">
        <f t="shared" si="534"/>
        <v>14</v>
      </c>
      <c r="DH502" s="327">
        <f t="shared" si="535"/>
        <v>4</v>
      </c>
      <c r="DI502" s="172">
        <f t="shared" si="536"/>
        <v>4</v>
      </c>
      <c r="DJ502" s="24">
        <f t="shared" si="537"/>
        <v>0</v>
      </c>
      <c r="DK502" s="172"/>
      <c r="DL502" s="19">
        <f t="shared" si="538"/>
        <v>54</v>
      </c>
      <c r="DM502" s="19">
        <f t="shared" si="539"/>
        <v>17</v>
      </c>
      <c r="DN502" s="174">
        <f t="shared" si="540"/>
        <v>12</v>
      </c>
      <c r="DO502" s="278">
        <f t="shared" si="541"/>
        <v>246</v>
      </c>
      <c r="DP502" s="278">
        <f t="shared" si="542"/>
        <v>255</v>
      </c>
      <c r="DQ502" s="20">
        <f t="shared" si="543"/>
        <v>151</v>
      </c>
      <c r="DR502" s="20">
        <f t="shared" si="544"/>
        <v>5</v>
      </c>
      <c r="DS502" s="337">
        <f t="shared" si="545"/>
        <v>228</v>
      </c>
      <c r="DT502" s="174">
        <f t="shared" si="546"/>
        <v>64</v>
      </c>
      <c r="DU502" s="172">
        <f t="shared" si="547"/>
        <v>228</v>
      </c>
    </row>
    <row r="503" spans="1:125">
      <c r="A503" s="408" t="s">
        <v>1251</v>
      </c>
      <c r="B503" s="408" t="s">
        <v>1252</v>
      </c>
      <c r="C503" s="154">
        <f t="shared" si="503"/>
        <v>17</v>
      </c>
      <c r="D503" s="167">
        <f t="shared" si="504"/>
        <v>68</v>
      </c>
      <c r="E503" s="166" t="str">
        <f t="shared" si="505"/>
        <v>36</v>
      </c>
      <c r="F503" s="367" t="str">
        <f t="shared" si="506"/>
        <v>11</v>
      </c>
      <c r="G503" s="367" t="str">
        <f t="shared" si="507"/>
        <v>0E</v>
      </c>
      <c r="H503" s="367" t="str">
        <f t="shared" si="508"/>
        <v>F6</v>
      </c>
      <c r="I503" s="367" t="str">
        <f t="shared" si="509"/>
        <v>FF</v>
      </c>
      <c r="J503" s="367" t="str">
        <f t="shared" si="510"/>
        <v>96</v>
      </c>
      <c r="K503" s="367" t="str">
        <f t="shared" si="511"/>
        <v>05</v>
      </c>
      <c r="L503" s="367" t="str">
        <f t="shared" si="512"/>
        <v>E5</v>
      </c>
      <c r="M503" s="367" t="str">
        <f t="shared" si="513"/>
        <v>4</v>
      </c>
      <c r="N503" s="367" t="str">
        <f t="shared" si="514"/>
        <v/>
      </c>
      <c r="O503" s="156" t="str">
        <f t="shared" si="515"/>
        <v/>
      </c>
      <c r="P503" s="157" t="str">
        <f t="shared" si="550"/>
        <v>0</v>
      </c>
      <c r="Q503" s="158" t="str">
        <f t="shared" si="550"/>
        <v>0</v>
      </c>
      <c r="R503" s="158" t="str">
        <f t="shared" si="550"/>
        <v>1</v>
      </c>
      <c r="S503" s="159" t="str">
        <f t="shared" si="550"/>
        <v>1</v>
      </c>
      <c r="T503" s="158" t="str">
        <f t="shared" si="550"/>
        <v>0</v>
      </c>
      <c r="U503" s="158" t="str">
        <f t="shared" si="550"/>
        <v>1</v>
      </c>
      <c r="V503" s="158" t="str">
        <f t="shared" si="550"/>
        <v>1</v>
      </c>
      <c r="W503" s="159" t="str">
        <f t="shared" si="550"/>
        <v>0</v>
      </c>
      <c r="X503" s="158" t="str">
        <f t="shared" si="551"/>
        <v>0</v>
      </c>
      <c r="Y503" s="158" t="str">
        <f t="shared" si="551"/>
        <v>0</v>
      </c>
      <c r="Z503" s="158" t="str">
        <f t="shared" si="551"/>
        <v>0</v>
      </c>
      <c r="AA503" s="159" t="str">
        <f t="shared" si="551"/>
        <v>1</v>
      </c>
      <c r="AB503" s="161" t="str">
        <f t="shared" si="551"/>
        <v>0</v>
      </c>
      <c r="AC503" s="161" t="str">
        <f t="shared" si="551"/>
        <v>0</v>
      </c>
      <c r="AD503" s="158" t="str">
        <f t="shared" si="551"/>
        <v>0</v>
      </c>
      <c r="AE503" s="159" t="str">
        <f t="shared" si="551"/>
        <v>1</v>
      </c>
      <c r="AF503" s="367" t="str">
        <f t="shared" si="552"/>
        <v>0</v>
      </c>
      <c r="AG503" s="162" t="str">
        <f t="shared" si="552"/>
        <v>0</v>
      </c>
      <c r="AH503" s="163" t="str">
        <f t="shared" si="552"/>
        <v>0</v>
      </c>
      <c r="AI503" s="165" t="str">
        <f t="shared" si="552"/>
        <v>0</v>
      </c>
      <c r="AJ503" s="164" t="str">
        <f t="shared" si="552"/>
        <v>1</v>
      </c>
      <c r="AK503" s="164" t="str">
        <f t="shared" si="552"/>
        <v>1</v>
      </c>
      <c r="AL503" s="289" t="str">
        <f t="shared" si="552"/>
        <v>1</v>
      </c>
      <c r="AM503" s="165" t="str">
        <f t="shared" si="552"/>
        <v>0</v>
      </c>
      <c r="AN503" s="230" t="str">
        <f t="shared" si="553"/>
        <v>1</v>
      </c>
      <c r="AO503" s="230" t="str">
        <f t="shared" si="553"/>
        <v>1</v>
      </c>
      <c r="AP503" s="230" t="str">
        <f t="shared" si="553"/>
        <v>1</v>
      </c>
      <c r="AQ503" s="231" t="str">
        <f t="shared" si="553"/>
        <v>1</v>
      </c>
      <c r="AR503" s="230" t="str">
        <f t="shared" si="553"/>
        <v>0</v>
      </c>
      <c r="AS503" s="230" t="str">
        <f t="shared" si="553"/>
        <v>1</v>
      </c>
      <c r="AT503" s="230" t="str">
        <f t="shared" si="553"/>
        <v>1</v>
      </c>
      <c r="AU503" s="231" t="str">
        <f t="shared" si="553"/>
        <v>0</v>
      </c>
      <c r="AV503" s="230" t="str">
        <f t="shared" si="554"/>
        <v>1</v>
      </c>
      <c r="AW503" s="232" t="str">
        <f t="shared" si="554"/>
        <v>1</v>
      </c>
      <c r="AX503" s="232" t="str">
        <f t="shared" si="554"/>
        <v>1</v>
      </c>
      <c r="AY503" s="233" t="str">
        <f t="shared" si="554"/>
        <v>1</v>
      </c>
      <c r="AZ503" s="232" t="str">
        <f t="shared" si="554"/>
        <v>1</v>
      </c>
      <c r="BA503" s="232" t="str">
        <f t="shared" si="554"/>
        <v>1</v>
      </c>
      <c r="BB503" s="232" t="str">
        <f t="shared" si="554"/>
        <v>1</v>
      </c>
      <c r="BC503" s="233" t="str">
        <f t="shared" si="554"/>
        <v>1</v>
      </c>
      <c r="BD503" s="168" t="str">
        <f t="shared" si="555"/>
        <v>1</v>
      </c>
      <c r="BE503" s="168" t="str">
        <f t="shared" si="555"/>
        <v>0</v>
      </c>
      <c r="BF503" s="168" t="str">
        <f t="shared" si="555"/>
        <v>0</v>
      </c>
      <c r="BG503" s="169" t="str">
        <f t="shared" si="555"/>
        <v>1</v>
      </c>
      <c r="BH503" s="168" t="str">
        <f t="shared" si="555"/>
        <v>0</v>
      </c>
      <c r="BI503" s="168" t="str">
        <f t="shared" si="555"/>
        <v>1</v>
      </c>
      <c r="BJ503" s="168" t="str">
        <f t="shared" si="555"/>
        <v>1</v>
      </c>
      <c r="BK503" s="169" t="str">
        <f t="shared" si="555"/>
        <v>0</v>
      </c>
      <c r="BL503" s="168" t="str">
        <f t="shared" si="556"/>
        <v>0</v>
      </c>
      <c r="BM503" s="168" t="str">
        <f t="shared" si="556"/>
        <v>0</v>
      </c>
      <c r="BN503" s="168" t="str">
        <f t="shared" si="556"/>
        <v>0</v>
      </c>
      <c r="BO503" s="169" t="str">
        <f t="shared" si="556"/>
        <v>0</v>
      </c>
      <c r="BP503" s="168" t="str">
        <f t="shared" si="556"/>
        <v>0</v>
      </c>
      <c r="BQ503" s="168" t="str">
        <f t="shared" si="556"/>
        <v>1</v>
      </c>
      <c r="BR503" s="168" t="str">
        <f t="shared" si="556"/>
        <v>0</v>
      </c>
      <c r="BS503" s="169" t="str">
        <f t="shared" si="556"/>
        <v>1</v>
      </c>
      <c r="BT503" s="302" t="str">
        <f t="shared" si="557"/>
        <v>1</v>
      </c>
      <c r="BU503" s="302" t="str">
        <f t="shared" si="557"/>
        <v>1</v>
      </c>
      <c r="BV503" s="302" t="str">
        <f t="shared" si="557"/>
        <v>1</v>
      </c>
      <c r="BW503" s="303" t="str">
        <f t="shared" si="557"/>
        <v>0</v>
      </c>
      <c r="BX503" s="302" t="str">
        <f t="shared" si="557"/>
        <v>0</v>
      </c>
      <c r="BY503" s="302" t="str">
        <f t="shared" si="557"/>
        <v>1</v>
      </c>
      <c r="BZ503" s="302" t="str">
        <f t="shared" si="557"/>
        <v>0</v>
      </c>
      <c r="CA503" s="303" t="str">
        <f t="shared" si="557"/>
        <v>1</v>
      </c>
      <c r="CB503" s="164" t="str">
        <f t="shared" si="558"/>
        <v>0</v>
      </c>
      <c r="CC503" s="289" t="str">
        <f t="shared" si="558"/>
        <v>1</v>
      </c>
      <c r="CD503" s="340" t="str">
        <f t="shared" si="558"/>
        <v>0</v>
      </c>
      <c r="CE503" s="341" t="str">
        <f t="shared" si="558"/>
        <v>0</v>
      </c>
      <c r="CF503" s="340" t="str">
        <f t="shared" si="558"/>
        <v>0</v>
      </c>
      <c r="CG503" s="340" t="str">
        <f t="shared" si="558"/>
        <v>0</v>
      </c>
      <c r="CH503" s="340" t="str">
        <f t="shared" si="558"/>
        <v>0</v>
      </c>
      <c r="CI503" s="341" t="str">
        <f t="shared" si="558"/>
        <v>0</v>
      </c>
      <c r="CL503" s="32" t="str">
        <f t="shared" si="548"/>
        <v>3611</v>
      </c>
      <c r="CM503" s="285">
        <f t="shared" si="516"/>
        <v>65526</v>
      </c>
      <c r="CN503" s="285">
        <f t="shared" si="517"/>
        <v>0</v>
      </c>
      <c r="CO503" s="142">
        <f t="shared" si="518"/>
        <v>53</v>
      </c>
      <c r="CP503" s="142">
        <f t="shared" si="519"/>
        <v>11.666666666666666</v>
      </c>
      <c r="CQ503" s="154">
        <f t="shared" si="549"/>
        <v>7</v>
      </c>
      <c r="CS503" s="170">
        <f t="shared" si="520"/>
        <v>3</v>
      </c>
      <c r="CT503" s="23">
        <f t="shared" si="521"/>
        <v>6</v>
      </c>
      <c r="CU503" s="171">
        <f t="shared" si="522"/>
        <v>1</v>
      </c>
      <c r="CV503" s="23">
        <f t="shared" si="523"/>
        <v>1</v>
      </c>
      <c r="CW503" s="172">
        <f t="shared" si="524"/>
        <v>0</v>
      </c>
      <c r="CX503" s="24">
        <f t="shared" si="525"/>
        <v>14</v>
      </c>
      <c r="CY503" s="267">
        <f t="shared" si="526"/>
        <v>15</v>
      </c>
      <c r="CZ503" s="268">
        <f t="shared" si="527"/>
        <v>6</v>
      </c>
      <c r="DA503" s="267">
        <f t="shared" si="528"/>
        <v>15</v>
      </c>
      <c r="DB503" s="268">
        <f t="shared" si="529"/>
        <v>15</v>
      </c>
      <c r="DC503" s="173">
        <f t="shared" si="530"/>
        <v>9</v>
      </c>
      <c r="DD503" s="26">
        <f t="shared" si="531"/>
        <v>6</v>
      </c>
      <c r="DE503" s="173">
        <f t="shared" si="532"/>
        <v>0</v>
      </c>
      <c r="DF503" s="26">
        <f t="shared" si="533"/>
        <v>5</v>
      </c>
      <c r="DG503" s="326">
        <f t="shared" si="534"/>
        <v>14</v>
      </c>
      <c r="DH503" s="327">
        <f t="shared" si="535"/>
        <v>5</v>
      </c>
      <c r="DI503" s="172">
        <f t="shared" si="536"/>
        <v>4</v>
      </c>
      <c r="DJ503" s="24">
        <f t="shared" si="537"/>
        <v>0</v>
      </c>
      <c r="DK503" s="172"/>
      <c r="DL503" s="19">
        <f t="shared" si="538"/>
        <v>54</v>
      </c>
      <c r="DM503" s="19">
        <f t="shared" si="539"/>
        <v>17</v>
      </c>
      <c r="DN503" s="174">
        <f t="shared" si="540"/>
        <v>14</v>
      </c>
      <c r="DO503" s="278">
        <f t="shared" si="541"/>
        <v>246</v>
      </c>
      <c r="DP503" s="278">
        <f t="shared" si="542"/>
        <v>255</v>
      </c>
      <c r="DQ503" s="20">
        <f t="shared" si="543"/>
        <v>150</v>
      </c>
      <c r="DR503" s="20">
        <f t="shared" si="544"/>
        <v>5</v>
      </c>
      <c r="DS503" s="337">
        <f t="shared" si="545"/>
        <v>229</v>
      </c>
      <c r="DT503" s="174">
        <f t="shared" si="546"/>
        <v>64</v>
      </c>
      <c r="DU503" s="172">
        <f t="shared" si="547"/>
        <v>229</v>
      </c>
    </row>
    <row r="504" spans="1:125">
      <c r="A504" s="408" t="s">
        <v>1253</v>
      </c>
      <c r="B504" s="408" t="s">
        <v>1254</v>
      </c>
      <c r="C504" s="154">
        <f t="shared" si="503"/>
        <v>17</v>
      </c>
      <c r="D504" s="167">
        <f t="shared" si="504"/>
        <v>68</v>
      </c>
      <c r="E504" s="166" t="str">
        <f t="shared" si="505"/>
        <v>36</v>
      </c>
      <c r="F504" s="367" t="str">
        <f t="shared" si="506"/>
        <v>11</v>
      </c>
      <c r="G504" s="367" t="str">
        <f t="shared" si="507"/>
        <v>00</v>
      </c>
      <c r="H504" s="367" t="str">
        <f t="shared" si="508"/>
        <v>F6</v>
      </c>
      <c r="I504" s="367" t="str">
        <f t="shared" si="509"/>
        <v>FF</v>
      </c>
      <c r="J504" s="367" t="str">
        <f t="shared" si="510"/>
        <v>95</v>
      </c>
      <c r="K504" s="367" t="str">
        <f t="shared" si="511"/>
        <v>05</v>
      </c>
      <c r="L504" s="367" t="str">
        <f t="shared" si="512"/>
        <v>D6</v>
      </c>
      <c r="M504" s="367" t="str">
        <f t="shared" si="513"/>
        <v>0</v>
      </c>
      <c r="N504" s="367" t="str">
        <f t="shared" si="514"/>
        <v/>
      </c>
      <c r="O504" s="156" t="str">
        <f t="shared" si="515"/>
        <v/>
      </c>
      <c r="P504" s="157" t="str">
        <f t="shared" si="550"/>
        <v>0</v>
      </c>
      <c r="Q504" s="158" t="str">
        <f t="shared" si="550"/>
        <v>0</v>
      </c>
      <c r="R504" s="158" t="str">
        <f t="shared" si="550"/>
        <v>1</v>
      </c>
      <c r="S504" s="159" t="str">
        <f t="shared" si="550"/>
        <v>1</v>
      </c>
      <c r="T504" s="158" t="str">
        <f t="shared" si="550"/>
        <v>0</v>
      </c>
      <c r="U504" s="158" t="str">
        <f t="shared" si="550"/>
        <v>1</v>
      </c>
      <c r="V504" s="158" t="str">
        <f t="shared" si="550"/>
        <v>1</v>
      </c>
      <c r="W504" s="159" t="str">
        <f t="shared" si="550"/>
        <v>0</v>
      </c>
      <c r="X504" s="158" t="str">
        <f t="shared" si="551"/>
        <v>0</v>
      </c>
      <c r="Y504" s="158" t="str">
        <f t="shared" si="551"/>
        <v>0</v>
      </c>
      <c r="Z504" s="158" t="str">
        <f t="shared" si="551"/>
        <v>0</v>
      </c>
      <c r="AA504" s="159" t="str">
        <f t="shared" si="551"/>
        <v>1</v>
      </c>
      <c r="AB504" s="161" t="str">
        <f t="shared" si="551"/>
        <v>0</v>
      </c>
      <c r="AC504" s="161" t="str">
        <f t="shared" si="551"/>
        <v>0</v>
      </c>
      <c r="AD504" s="158" t="str">
        <f t="shared" si="551"/>
        <v>0</v>
      </c>
      <c r="AE504" s="159" t="str">
        <f t="shared" si="551"/>
        <v>1</v>
      </c>
      <c r="AF504" s="367" t="str">
        <f t="shared" si="552"/>
        <v>0</v>
      </c>
      <c r="AG504" s="162" t="str">
        <f t="shared" si="552"/>
        <v>0</v>
      </c>
      <c r="AH504" s="163" t="str">
        <f t="shared" si="552"/>
        <v>0</v>
      </c>
      <c r="AI504" s="165" t="str">
        <f t="shared" si="552"/>
        <v>0</v>
      </c>
      <c r="AJ504" s="164" t="str">
        <f t="shared" si="552"/>
        <v>0</v>
      </c>
      <c r="AK504" s="164" t="str">
        <f t="shared" si="552"/>
        <v>0</v>
      </c>
      <c r="AL504" s="289" t="str">
        <f t="shared" si="552"/>
        <v>0</v>
      </c>
      <c r="AM504" s="165" t="str">
        <f t="shared" si="552"/>
        <v>0</v>
      </c>
      <c r="AN504" s="230" t="str">
        <f t="shared" si="553"/>
        <v>1</v>
      </c>
      <c r="AO504" s="230" t="str">
        <f t="shared" si="553"/>
        <v>1</v>
      </c>
      <c r="AP504" s="230" t="str">
        <f t="shared" si="553"/>
        <v>1</v>
      </c>
      <c r="AQ504" s="231" t="str">
        <f t="shared" si="553"/>
        <v>1</v>
      </c>
      <c r="AR504" s="230" t="str">
        <f t="shared" si="553"/>
        <v>0</v>
      </c>
      <c r="AS504" s="230" t="str">
        <f t="shared" si="553"/>
        <v>1</v>
      </c>
      <c r="AT504" s="230" t="str">
        <f t="shared" si="553"/>
        <v>1</v>
      </c>
      <c r="AU504" s="231" t="str">
        <f t="shared" si="553"/>
        <v>0</v>
      </c>
      <c r="AV504" s="230" t="str">
        <f t="shared" si="554"/>
        <v>1</v>
      </c>
      <c r="AW504" s="232" t="str">
        <f t="shared" si="554"/>
        <v>1</v>
      </c>
      <c r="AX504" s="232" t="str">
        <f t="shared" si="554"/>
        <v>1</v>
      </c>
      <c r="AY504" s="233" t="str">
        <f t="shared" si="554"/>
        <v>1</v>
      </c>
      <c r="AZ504" s="232" t="str">
        <f t="shared" si="554"/>
        <v>1</v>
      </c>
      <c r="BA504" s="232" t="str">
        <f t="shared" si="554"/>
        <v>1</v>
      </c>
      <c r="BB504" s="232" t="str">
        <f t="shared" si="554"/>
        <v>1</v>
      </c>
      <c r="BC504" s="233" t="str">
        <f t="shared" si="554"/>
        <v>1</v>
      </c>
      <c r="BD504" s="168" t="str">
        <f t="shared" si="555"/>
        <v>1</v>
      </c>
      <c r="BE504" s="168" t="str">
        <f t="shared" si="555"/>
        <v>0</v>
      </c>
      <c r="BF504" s="168" t="str">
        <f t="shared" si="555"/>
        <v>0</v>
      </c>
      <c r="BG504" s="169" t="str">
        <f t="shared" si="555"/>
        <v>1</v>
      </c>
      <c r="BH504" s="168" t="str">
        <f t="shared" si="555"/>
        <v>0</v>
      </c>
      <c r="BI504" s="168" t="str">
        <f t="shared" si="555"/>
        <v>1</v>
      </c>
      <c r="BJ504" s="168" t="str">
        <f t="shared" si="555"/>
        <v>0</v>
      </c>
      <c r="BK504" s="169" t="str">
        <f t="shared" si="555"/>
        <v>1</v>
      </c>
      <c r="BL504" s="168" t="str">
        <f t="shared" si="556"/>
        <v>0</v>
      </c>
      <c r="BM504" s="168" t="str">
        <f t="shared" si="556"/>
        <v>0</v>
      </c>
      <c r="BN504" s="168" t="str">
        <f t="shared" si="556"/>
        <v>0</v>
      </c>
      <c r="BO504" s="169" t="str">
        <f t="shared" si="556"/>
        <v>0</v>
      </c>
      <c r="BP504" s="168" t="str">
        <f t="shared" si="556"/>
        <v>0</v>
      </c>
      <c r="BQ504" s="168" t="str">
        <f t="shared" si="556"/>
        <v>1</v>
      </c>
      <c r="BR504" s="168" t="str">
        <f t="shared" si="556"/>
        <v>0</v>
      </c>
      <c r="BS504" s="169" t="str">
        <f t="shared" si="556"/>
        <v>1</v>
      </c>
      <c r="BT504" s="302" t="str">
        <f t="shared" si="557"/>
        <v>1</v>
      </c>
      <c r="BU504" s="302" t="str">
        <f t="shared" si="557"/>
        <v>1</v>
      </c>
      <c r="BV504" s="302" t="str">
        <f t="shared" si="557"/>
        <v>0</v>
      </c>
      <c r="BW504" s="303" t="str">
        <f t="shared" si="557"/>
        <v>1</v>
      </c>
      <c r="BX504" s="302" t="str">
        <f t="shared" si="557"/>
        <v>0</v>
      </c>
      <c r="BY504" s="302" t="str">
        <f t="shared" si="557"/>
        <v>1</v>
      </c>
      <c r="BZ504" s="302" t="str">
        <f t="shared" si="557"/>
        <v>1</v>
      </c>
      <c r="CA504" s="303" t="str">
        <f t="shared" si="557"/>
        <v>0</v>
      </c>
      <c r="CB504" s="164" t="str">
        <f t="shared" si="558"/>
        <v>0</v>
      </c>
      <c r="CC504" s="289" t="str">
        <f t="shared" si="558"/>
        <v>0</v>
      </c>
      <c r="CD504" s="340" t="str">
        <f t="shared" si="558"/>
        <v>0</v>
      </c>
      <c r="CE504" s="341" t="str">
        <f t="shared" si="558"/>
        <v>0</v>
      </c>
      <c r="CF504" s="340" t="str">
        <f t="shared" si="558"/>
        <v>0</v>
      </c>
      <c r="CG504" s="340" t="str">
        <f t="shared" si="558"/>
        <v>0</v>
      </c>
      <c r="CH504" s="340" t="str">
        <f t="shared" si="558"/>
        <v>0</v>
      </c>
      <c r="CI504" s="341" t="str">
        <f t="shared" si="558"/>
        <v>0</v>
      </c>
      <c r="CL504" s="32" t="str">
        <f t="shared" si="548"/>
        <v>3611</v>
      </c>
      <c r="CM504" s="285">
        <f t="shared" si="516"/>
        <v>65526</v>
      </c>
      <c r="CN504" s="285">
        <f t="shared" si="517"/>
        <v>0</v>
      </c>
      <c r="CO504" s="142">
        <f t="shared" si="518"/>
        <v>52.9</v>
      </c>
      <c r="CP504" s="142">
        <f t="shared" si="519"/>
        <v>11.611111111111111</v>
      </c>
      <c r="CQ504" s="154">
        <f t="shared" si="549"/>
        <v>0</v>
      </c>
      <c r="CS504" s="170">
        <f t="shared" si="520"/>
        <v>3</v>
      </c>
      <c r="CT504" s="23">
        <f t="shared" si="521"/>
        <v>6</v>
      </c>
      <c r="CU504" s="171">
        <f t="shared" si="522"/>
        <v>1</v>
      </c>
      <c r="CV504" s="23">
        <f t="shared" si="523"/>
        <v>1</v>
      </c>
      <c r="CW504" s="172">
        <f t="shared" si="524"/>
        <v>0</v>
      </c>
      <c r="CX504" s="24">
        <f t="shared" si="525"/>
        <v>0</v>
      </c>
      <c r="CY504" s="267">
        <f t="shared" si="526"/>
        <v>15</v>
      </c>
      <c r="CZ504" s="268">
        <f t="shared" si="527"/>
        <v>6</v>
      </c>
      <c r="DA504" s="267">
        <f t="shared" si="528"/>
        <v>15</v>
      </c>
      <c r="DB504" s="268">
        <f t="shared" si="529"/>
        <v>15</v>
      </c>
      <c r="DC504" s="173">
        <f t="shared" si="530"/>
        <v>9</v>
      </c>
      <c r="DD504" s="26">
        <f t="shared" si="531"/>
        <v>5</v>
      </c>
      <c r="DE504" s="173">
        <f t="shared" si="532"/>
        <v>0</v>
      </c>
      <c r="DF504" s="26">
        <f t="shared" si="533"/>
        <v>5</v>
      </c>
      <c r="DG504" s="326">
        <f t="shared" si="534"/>
        <v>13</v>
      </c>
      <c r="DH504" s="327">
        <f t="shared" si="535"/>
        <v>6</v>
      </c>
      <c r="DI504" s="172">
        <f t="shared" si="536"/>
        <v>0</v>
      </c>
      <c r="DJ504" s="24">
        <f t="shared" si="537"/>
        <v>0</v>
      </c>
      <c r="DK504" s="172"/>
      <c r="DL504" s="19">
        <f t="shared" si="538"/>
        <v>54</v>
      </c>
      <c r="DM504" s="19">
        <f t="shared" si="539"/>
        <v>17</v>
      </c>
      <c r="DN504" s="174">
        <f t="shared" si="540"/>
        <v>0</v>
      </c>
      <c r="DO504" s="278">
        <f t="shared" si="541"/>
        <v>246</v>
      </c>
      <c r="DP504" s="278">
        <f t="shared" si="542"/>
        <v>255</v>
      </c>
      <c r="DQ504" s="20">
        <f t="shared" si="543"/>
        <v>149</v>
      </c>
      <c r="DR504" s="20">
        <f t="shared" si="544"/>
        <v>5</v>
      </c>
      <c r="DS504" s="337">
        <f t="shared" si="545"/>
        <v>214</v>
      </c>
      <c r="DT504" s="174">
        <f t="shared" si="546"/>
        <v>0</v>
      </c>
      <c r="DU504" s="172">
        <f t="shared" si="547"/>
        <v>214</v>
      </c>
    </row>
    <row r="505" spans="1:125">
      <c r="A505" s="408" t="s">
        <v>1255</v>
      </c>
      <c r="B505" s="408" t="s">
        <v>1256</v>
      </c>
      <c r="C505" s="154">
        <f t="shared" si="503"/>
        <v>17</v>
      </c>
      <c r="D505" s="167">
        <f t="shared" si="504"/>
        <v>68</v>
      </c>
      <c r="E505" s="166" t="str">
        <f t="shared" si="505"/>
        <v>36</v>
      </c>
      <c r="F505" s="367" t="str">
        <f t="shared" si="506"/>
        <v>11</v>
      </c>
      <c r="G505" s="367" t="str">
        <f t="shared" si="507"/>
        <v>04</v>
      </c>
      <c r="H505" s="367" t="str">
        <f t="shared" si="508"/>
        <v>F6</v>
      </c>
      <c r="I505" s="367" t="str">
        <f t="shared" si="509"/>
        <v>FF</v>
      </c>
      <c r="J505" s="367" t="str">
        <f t="shared" si="510"/>
        <v>93</v>
      </c>
      <c r="K505" s="367" t="str">
        <f t="shared" si="511"/>
        <v>05</v>
      </c>
      <c r="L505" s="367" t="str">
        <f t="shared" si="512"/>
        <v>D8</v>
      </c>
      <c r="M505" s="367" t="str">
        <f t="shared" si="513"/>
        <v>4</v>
      </c>
      <c r="N505" s="367" t="str">
        <f t="shared" si="514"/>
        <v/>
      </c>
      <c r="O505" s="156" t="str">
        <f t="shared" si="515"/>
        <v/>
      </c>
      <c r="P505" s="157" t="str">
        <f t="shared" si="550"/>
        <v>0</v>
      </c>
      <c r="Q505" s="158" t="str">
        <f t="shared" si="550"/>
        <v>0</v>
      </c>
      <c r="R505" s="158" t="str">
        <f t="shared" si="550"/>
        <v>1</v>
      </c>
      <c r="S505" s="159" t="str">
        <f t="shared" si="550"/>
        <v>1</v>
      </c>
      <c r="T505" s="158" t="str">
        <f t="shared" ref="P505:W513" si="559">MID(HEX2BIN($E505,8),T$2,1)</f>
        <v>0</v>
      </c>
      <c r="U505" s="158" t="str">
        <f t="shared" si="559"/>
        <v>1</v>
      </c>
      <c r="V505" s="158" t="str">
        <f t="shared" si="559"/>
        <v>1</v>
      </c>
      <c r="W505" s="159" t="str">
        <f t="shared" si="559"/>
        <v>0</v>
      </c>
      <c r="X505" s="158" t="str">
        <f t="shared" si="551"/>
        <v>0</v>
      </c>
      <c r="Y505" s="158" t="str">
        <f t="shared" si="551"/>
        <v>0</v>
      </c>
      <c r="Z505" s="158" t="str">
        <f t="shared" si="551"/>
        <v>0</v>
      </c>
      <c r="AA505" s="159" t="str">
        <f t="shared" si="551"/>
        <v>1</v>
      </c>
      <c r="AB505" s="161" t="str">
        <f t="shared" ref="X505:AE513" si="560">MID(HEX2BIN($F505,8),AB$2,1)</f>
        <v>0</v>
      </c>
      <c r="AC505" s="161" t="str">
        <f t="shared" si="560"/>
        <v>0</v>
      </c>
      <c r="AD505" s="158" t="str">
        <f t="shared" si="560"/>
        <v>0</v>
      </c>
      <c r="AE505" s="159" t="str">
        <f t="shared" si="560"/>
        <v>1</v>
      </c>
      <c r="AF505" s="367" t="str">
        <f t="shared" si="552"/>
        <v>0</v>
      </c>
      <c r="AG505" s="162" t="str">
        <f t="shared" si="552"/>
        <v>0</v>
      </c>
      <c r="AH505" s="163" t="str">
        <f t="shared" si="552"/>
        <v>0</v>
      </c>
      <c r="AI505" s="165" t="str">
        <f t="shared" si="552"/>
        <v>0</v>
      </c>
      <c r="AJ505" s="164" t="str">
        <f t="shared" ref="AF505:AM513" si="561">MID(HEX2BIN($G505,8),AJ$2,1)</f>
        <v>0</v>
      </c>
      <c r="AK505" s="164" t="str">
        <f t="shared" si="561"/>
        <v>1</v>
      </c>
      <c r="AL505" s="289" t="str">
        <f t="shared" si="561"/>
        <v>0</v>
      </c>
      <c r="AM505" s="165" t="str">
        <f t="shared" si="561"/>
        <v>0</v>
      </c>
      <c r="AN505" s="230" t="str">
        <f t="shared" si="553"/>
        <v>1</v>
      </c>
      <c r="AO505" s="230" t="str">
        <f t="shared" si="553"/>
        <v>1</v>
      </c>
      <c r="AP505" s="230" t="str">
        <f t="shared" si="553"/>
        <v>1</v>
      </c>
      <c r="AQ505" s="231" t="str">
        <f t="shared" si="553"/>
        <v>1</v>
      </c>
      <c r="AR505" s="230" t="str">
        <f t="shared" ref="AN505:AU513" si="562">MID(HEX2BIN($H505,8),AR$2,1)</f>
        <v>0</v>
      </c>
      <c r="AS505" s="230" t="str">
        <f t="shared" si="562"/>
        <v>1</v>
      </c>
      <c r="AT505" s="230" t="str">
        <f t="shared" si="562"/>
        <v>1</v>
      </c>
      <c r="AU505" s="231" t="str">
        <f t="shared" si="562"/>
        <v>0</v>
      </c>
      <c r="AV505" s="230" t="str">
        <f t="shared" si="554"/>
        <v>1</v>
      </c>
      <c r="AW505" s="232" t="str">
        <f t="shared" si="554"/>
        <v>1</v>
      </c>
      <c r="AX505" s="232" t="str">
        <f t="shared" si="554"/>
        <v>1</v>
      </c>
      <c r="AY505" s="233" t="str">
        <f t="shared" si="554"/>
        <v>1</v>
      </c>
      <c r="AZ505" s="232" t="str">
        <f t="shared" ref="AV505:BC513" si="563">MID(HEX2BIN($I505,8),AZ$2,1)</f>
        <v>1</v>
      </c>
      <c r="BA505" s="232" t="str">
        <f t="shared" si="563"/>
        <v>1</v>
      </c>
      <c r="BB505" s="232" t="str">
        <f t="shared" si="563"/>
        <v>1</v>
      </c>
      <c r="BC505" s="233" t="str">
        <f t="shared" si="563"/>
        <v>1</v>
      </c>
      <c r="BD505" s="168" t="str">
        <f t="shared" si="555"/>
        <v>1</v>
      </c>
      <c r="BE505" s="168" t="str">
        <f t="shared" si="555"/>
        <v>0</v>
      </c>
      <c r="BF505" s="168" t="str">
        <f t="shared" si="555"/>
        <v>0</v>
      </c>
      <c r="BG505" s="169" t="str">
        <f t="shared" si="555"/>
        <v>1</v>
      </c>
      <c r="BH505" s="168" t="str">
        <f t="shared" ref="BD505:BK513" si="564">MID(HEX2BIN($J505,8),BH$2,1)</f>
        <v>0</v>
      </c>
      <c r="BI505" s="168" t="str">
        <f t="shared" si="564"/>
        <v>0</v>
      </c>
      <c r="BJ505" s="168" t="str">
        <f t="shared" si="564"/>
        <v>1</v>
      </c>
      <c r="BK505" s="169" t="str">
        <f t="shared" si="564"/>
        <v>1</v>
      </c>
      <c r="BL505" s="168" t="str">
        <f t="shared" si="556"/>
        <v>0</v>
      </c>
      <c r="BM505" s="168" t="str">
        <f t="shared" si="556"/>
        <v>0</v>
      </c>
      <c r="BN505" s="168" t="str">
        <f t="shared" si="556"/>
        <v>0</v>
      </c>
      <c r="BO505" s="169" t="str">
        <f t="shared" si="556"/>
        <v>0</v>
      </c>
      <c r="BP505" s="168" t="str">
        <f t="shared" ref="BL505:BS513" si="565">MID(HEX2BIN($K505,8),BP$2,1)</f>
        <v>0</v>
      </c>
      <c r="BQ505" s="168" t="str">
        <f t="shared" si="565"/>
        <v>1</v>
      </c>
      <c r="BR505" s="168" t="str">
        <f t="shared" si="565"/>
        <v>0</v>
      </c>
      <c r="BS505" s="169" t="str">
        <f t="shared" si="565"/>
        <v>1</v>
      </c>
      <c r="BT505" s="302" t="str">
        <f t="shared" si="557"/>
        <v>1</v>
      </c>
      <c r="BU505" s="302" t="str">
        <f t="shared" si="557"/>
        <v>1</v>
      </c>
      <c r="BV505" s="302" t="str">
        <f t="shared" si="557"/>
        <v>0</v>
      </c>
      <c r="BW505" s="303" t="str">
        <f t="shared" si="557"/>
        <v>1</v>
      </c>
      <c r="BX505" s="302" t="str">
        <f t="shared" ref="BT505:CA513" si="566">MID(HEX2BIN($L505,8),BX$2,1)</f>
        <v>1</v>
      </c>
      <c r="BY505" s="302" t="str">
        <f t="shared" si="566"/>
        <v>0</v>
      </c>
      <c r="BZ505" s="302" t="str">
        <f t="shared" si="566"/>
        <v>0</v>
      </c>
      <c r="CA505" s="303" t="str">
        <f t="shared" si="566"/>
        <v>0</v>
      </c>
      <c r="CB505" s="164" t="str">
        <f t="shared" si="558"/>
        <v>0</v>
      </c>
      <c r="CC505" s="289" t="str">
        <f t="shared" si="558"/>
        <v>1</v>
      </c>
      <c r="CD505" s="340" t="str">
        <f t="shared" si="558"/>
        <v>0</v>
      </c>
      <c r="CE505" s="341" t="str">
        <f t="shared" si="558"/>
        <v>0</v>
      </c>
      <c r="CF505" s="340" t="str">
        <f t="shared" ref="CB505:CI513" si="567">MID(HEX2BIN($M505,8),CF$2,1)</f>
        <v>0</v>
      </c>
      <c r="CG505" s="340" t="str">
        <f t="shared" si="567"/>
        <v>0</v>
      </c>
      <c r="CH505" s="340" t="str">
        <f t="shared" si="567"/>
        <v>0</v>
      </c>
      <c r="CI505" s="341" t="str">
        <f t="shared" si="567"/>
        <v>0</v>
      </c>
      <c r="CL505" s="32" t="str">
        <f t="shared" si="548"/>
        <v>3611</v>
      </c>
      <c r="CM505" s="285">
        <f t="shared" si="516"/>
        <v>65526</v>
      </c>
      <c r="CN505" s="285">
        <f t="shared" si="517"/>
        <v>0</v>
      </c>
      <c r="CO505" s="142">
        <f t="shared" si="518"/>
        <v>52.7</v>
      </c>
      <c r="CP505" s="142">
        <f t="shared" si="519"/>
        <v>11.500000000000002</v>
      </c>
      <c r="CQ505" s="154">
        <f t="shared" si="549"/>
        <v>2</v>
      </c>
      <c r="CS505" s="170">
        <f t="shared" si="520"/>
        <v>3</v>
      </c>
      <c r="CT505" s="23">
        <f t="shared" si="521"/>
        <v>6</v>
      </c>
      <c r="CU505" s="171">
        <f t="shared" si="522"/>
        <v>1</v>
      </c>
      <c r="CV505" s="23">
        <f t="shared" si="523"/>
        <v>1</v>
      </c>
      <c r="CW505" s="172">
        <f t="shared" si="524"/>
        <v>0</v>
      </c>
      <c r="CX505" s="24">
        <f t="shared" si="525"/>
        <v>4</v>
      </c>
      <c r="CY505" s="267">
        <f t="shared" si="526"/>
        <v>15</v>
      </c>
      <c r="CZ505" s="268">
        <f t="shared" si="527"/>
        <v>6</v>
      </c>
      <c r="DA505" s="267">
        <f t="shared" si="528"/>
        <v>15</v>
      </c>
      <c r="DB505" s="268">
        <f t="shared" si="529"/>
        <v>15</v>
      </c>
      <c r="DC505" s="173">
        <f t="shared" si="530"/>
        <v>9</v>
      </c>
      <c r="DD505" s="26">
        <f t="shared" si="531"/>
        <v>3</v>
      </c>
      <c r="DE505" s="173">
        <f t="shared" si="532"/>
        <v>0</v>
      </c>
      <c r="DF505" s="26">
        <f t="shared" si="533"/>
        <v>5</v>
      </c>
      <c r="DG505" s="326">
        <f t="shared" si="534"/>
        <v>13</v>
      </c>
      <c r="DH505" s="327">
        <f t="shared" si="535"/>
        <v>8</v>
      </c>
      <c r="DI505" s="172">
        <f t="shared" si="536"/>
        <v>4</v>
      </c>
      <c r="DJ505" s="24">
        <f t="shared" si="537"/>
        <v>0</v>
      </c>
      <c r="DK505" s="172"/>
      <c r="DL505" s="19">
        <f t="shared" si="538"/>
        <v>54</v>
      </c>
      <c r="DM505" s="19">
        <f t="shared" si="539"/>
        <v>17</v>
      </c>
      <c r="DN505" s="174">
        <f t="shared" si="540"/>
        <v>4</v>
      </c>
      <c r="DO505" s="278">
        <f t="shared" si="541"/>
        <v>246</v>
      </c>
      <c r="DP505" s="278">
        <f t="shared" si="542"/>
        <v>255</v>
      </c>
      <c r="DQ505" s="20">
        <f t="shared" si="543"/>
        <v>147</v>
      </c>
      <c r="DR505" s="20">
        <f t="shared" si="544"/>
        <v>5</v>
      </c>
      <c r="DS505" s="337">
        <f t="shared" si="545"/>
        <v>216</v>
      </c>
      <c r="DT505" s="174">
        <f t="shared" si="546"/>
        <v>64</v>
      </c>
      <c r="DU505" s="172">
        <f t="shared" si="547"/>
        <v>216</v>
      </c>
    </row>
    <row r="506" spans="1:125">
      <c r="A506" s="408" t="s">
        <v>1257</v>
      </c>
      <c r="B506" s="408" t="s">
        <v>1258</v>
      </c>
      <c r="C506" s="154">
        <f t="shared" ref="C506:C513" si="568">LEN(B506)-$C$7+1</f>
        <v>17</v>
      </c>
      <c r="D506" s="167">
        <f t="shared" ref="D506:D513" si="569">C506*4</f>
        <v>68</v>
      </c>
      <c r="E506" s="166" t="str">
        <f t="shared" ref="E506:E513" si="570">MID(B506,$C$7,2)</f>
        <v>36</v>
      </c>
      <c r="F506" s="367" t="str">
        <f t="shared" ref="F506:F513" si="571">MID(B506,$C$7+2,2)</f>
        <v>11</v>
      </c>
      <c r="G506" s="367" t="str">
        <f t="shared" ref="G506:G513" si="572">MID(B506,$C$7+4,2)</f>
        <v>06</v>
      </c>
      <c r="H506" s="367" t="str">
        <f t="shared" ref="H506:H513" si="573">MID(B506,$C$7+6,2)</f>
        <v>F6</v>
      </c>
      <c r="I506" s="367" t="str">
        <f t="shared" ref="I506:I513" si="574">MID(B506,$C$7+8,2)</f>
        <v>FF</v>
      </c>
      <c r="J506" s="367" t="str">
        <f t="shared" ref="J506:J513" si="575">MID(B506,$C$7+10,2)</f>
        <v>93</v>
      </c>
      <c r="K506" s="367" t="str">
        <f t="shared" ref="K506:K513" si="576">MID(B506,$C$7+12,2)</f>
        <v>05</v>
      </c>
      <c r="L506" s="367" t="str">
        <f t="shared" ref="L506:L513" si="577">MID(B506,$C$7+14,2)</f>
        <v>DA</v>
      </c>
      <c r="M506" s="367" t="str">
        <f t="shared" ref="M506:M513" si="578">MID(B506,$C$7+16,2)</f>
        <v>4</v>
      </c>
      <c r="N506" s="367" t="str">
        <f t="shared" ref="N506:N513" si="579">MID(B506,$C$7+18,2)</f>
        <v/>
      </c>
      <c r="O506" s="156" t="str">
        <f t="shared" ref="O506:O513" si="580">MID(B506,$C$7+20,2)</f>
        <v/>
      </c>
      <c r="P506" s="157" t="str">
        <f t="shared" si="559"/>
        <v>0</v>
      </c>
      <c r="Q506" s="158" t="str">
        <f t="shared" si="559"/>
        <v>0</v>
      </c>
      <c r="R506" s="158" t="str">
        <f t="shared" si="559"/>
        <v>1</v>
      </c>
      <c r="S506" s="159" t="str">
        <f t="shared" si="559"/>
        <v>1</v>
      </c>
      <c r="T506" s="158" t="str">
        <f t="shared" si="559"/>
        <v>0</v>
      </c>
      <c r="U506" s="158" t="str">
        <f t="shared" si="559"/>
        <v>1</v>
      </c>
      <c r="V506" s="158" t="str">
        <f t="shared" si="559"/>
        <v>1</v>
      </c>
      <c r="W506" s="159" t="str">
        <f t="shared" si="559"/>
        <v>0</v>
      </c>
      <c r="X506" s="158" t="str">
        <f t="shared" si="560"/>
        <v>0</v>
      </c>
      <c r="Y506" s="158" t="str">
        <f t="shared" si="560"/>
        <v>0</v>
      </c>
      <c r="Z506" s="158" t="str">
        <f t="shared" si="560"/>
        <v>0</v>
      </c>
      <c r="AA506" s="159" t="str">
        <f t="shared" si="560"/>
        <v>1</v>
      </c>
      <c r="AB506" s="161" t="str">
        <f t="shared" si="560"/>
        <v>0</v>
      </c>
      <c r="AC506" s="161" t="str">
        <f t="shared" si="560"/>
        <v>0</v>
      </c>
      <c r="AD506" s="158" t="str">
        <f t="shared" si="560"/>
        <v>0</v>
      </c>
      <c r="AE506" s="159" t="str">
        <f t="shared" si="560"/>
        <v>1</v>
      </c>
      <c r="AF506" s="367" t="str">
        <f t="shared" si="561"/>
        <v>0</v>
      </c>
      <c r="AG506" s="162" t="str">
        <f t="shared" si="561"/>
        <v>0</v>
      </c>
      <c r="AH506" s="163" t="str">
        <f t="shared" si="561"/>
        <v>0</v>
      </c>
      <c r="AI506" s="165" t="str">
        <f t="shared" si="561"/>
        <v>0</v>
      </c>
      <c r="AJ506" s="164" t="str">
        <f t="shared" si="561"/>
        <v>0</v>
      </c>
      <c r="AK506" s="164" t="str">
        <f t="shared" si="561"/>
        <v>1</v>
      </c>
      <c r="AL506" s="289" t="str">
        <f t="shared" si="561"/>
        <v>1</v>
      </c>
      <c r="AM506" s="165" t="str">
        <f t="shared" si="561"/>
        <v>0</v>
      </c>
      <c r="AN506" s="230" t="str">
        <f t="shared" si="562"/>
        <v>1</v>
      </c>
      <c r="AO506" s="230" t="str">
        <f t="shared" si="562"/>
        <v>1</v>
      </c>
      <c r="AP506" s="230" t="str">
        <f t="shared" si="562"/>
        <v>1</v>
      </c>
      <c r="AQ506" s="231" t="str">
        <f t="shared" si="562"/>
        <v>1</v>
      </c>
      <c r="AR506" s="230" t="str">
        <f t="shared" si="562"/>
        <v>0</v>
      </c>
      <c r="AS506" s="230" t="str">
        <f t="shared" si="562"/>
        <v>1</v>
      </c>
      <c r="AT506" s="230" t="str">
        <f t="shared" si="562"/>
        <v>1</v>
      </c>
      <c r="AU506" s="231" t="str">
        <f t="shared" si="562"/>
        <v>0</v>
      </c>
      <c r="AV506" s="230" t="str">
        <f t="shared" si="563"/>
        <v>1</v>
      </c>
      <c r="AW506" s="232" t="str">
        <f t="shared" si="563"/>
        <v>1</v>
      </c>
      <c r="AX506" s="232" t="str">
        <f t="shared" si="563"/>
        <v>1</v>
      </c>
      <c r="AY506" s="233" t="str">
        <f t="shared" si="563"/>
        <v>1</v>
      </c>
      <c r="AZ506" s="232" t="str">
        <f t="shared" si="563"/>
        <v>1</v>
      </c>
      <c r="BA506" s="232" t="str">
        <f t="shared" si="563"/>
        <v>1</v>
      </c>
      <c r="BB506" s="232" t="str">
        <f t="shared" si="563"/>
        <v>1</v>
      </c>
      <c r="BC506" s="233" t="str">
        <f t="shared" si="563"/>
        <v>1</v>
      </c>
      <c r="BD506" s="168" t="str">
        <f t="shared" si="564"/>
        <v>1</v>
      </c>
      <c r="BE506" s="168" t="str">
        <f t="shared" si="564"/>
        <v>0</v>
      </c>
      <c r="BF506" s="168" t="str">
        <f t="shared" si="564"/>
        <v>0</v>
      </c>
      <c r="BG506" s="169" t="str">
        <f t="shared" si="564"/>
        <v>1</v>
      </c>
      <c r="BH506" s="168" t="str">
        <f t="shared" si="564"/>
        <v>0</v>
      </c>
      <c r="BI506" s="168" t="str">
        <f t="shared" si="564"/>
        <v>0</v>
      </c>
      <c r="BJ506" s="168" t="str">
        <f t="shared" si="564"/>
        <v>1</v>
      </c>
      <c r="BK506" s="169" t="str">
        <f t="shared" si="564"/>
        <v>1</v>
      </c>
      <c r="BL506" s="168" t="str">
        <f t="shared" si="565"/>
        <v>0</v>
      </c>
      <c r="BM506" s="168" t="str">
        <f t="shared" si="565"/>
        <v>0</v>
      </c>
      <c r="BN506" s="168" t="str">
        <f t="shared" si="565"/>
        <v>0</v>
      </c>
      <c r="BO506" s="169" t="str">
        <f t="shared" si="565"/>
        <v>0</v>
      </c>
      <c r="BP506" s="168" t="str">
        <f t="shared" si="565"/>
        <v>0</v>
      </c>
      <c r="BQ506" s="168" t="str">
        <f t="shared" si="565"/>
        <v>1</v>
      </c>
      <c r="BR506" s="168" t="str">
        <f t="shared" si="565"/>
        <v>0</v>
      </c>
      <c r="BS506" s="169" t="str">
        <f t="shared" si="565"/>
        <v>1</v>
      </c>
      <c r="BT506" s="302" t="str">
        <f t="shared" si="566"/>
        <v>1</v>
      </c>
      <c r="BU506" s="302" t="str">
        <f t="shared" si="566"/>
        <v>1</v>
      </c>
      <c r="BV506" s="302" t="str">
        <f t="shared" si="566"/>
        <v>0</v>
      </c>
      <c r="BW506" s="303" t="str">
        <f t="shared" si="566"/>
        <v>1</v>
      </c>
      <c r="BX506" s="302" t="str">
        <f t="shared" si="566"/>
        <v>1</v>
      </c>
      <c r="BY506" s="302" t="str">
        <f t="shared" si="566"/>
        <v>0</v>
      </c>
      <c r="BZ506" s="302" t="str">
        <f t="shared" si="566"/>
        <v>1</v>
      </c>
      <c r="CA506" s="303" t="str">
        <f t="shared" si="566"/>
        <v>0</v>
      </c>
      <c r="CB506" s="164" t="str">
        <f t="shared" si="567"/>
        <v>0</v>
      </c>
      <c r="CC506" s="289" t="str">
        <f t="shared" si="567"/>
        <v>1</v>
      </c>
      <c r="CD506" s="340" t="str">
        <f t="shared" si="567"/>
        <v>0</v>
      </c>
      <c r="CE506" s="341" t="str">
        <f t="shared" si="567"/>
        <v>0</v>
      </c>
      <c r="CF506" s="340" t="str">
        <f t="shared" si="567"/>
        <v>0</v>
      </c>
      <c r="CG506" s="340" t="str">
        <f t="shared" si="567"/>
        <v>0</v>
      </c>
      <c r="CH506" s="340" t="str">
        <f t="shared" si="567"/>
        <v>0</v>
      </c>
      <c r="CI506" s="341" t="str">
        <f t="shared" si="567"/>
        <v>0</v>
      </c>
      <c r="CL506" s="32" t="str">
        <f t="shared" si="548"/>
        <v>3611</v>
      </c>
      <c r="CM506" s="285">
        <f t="shared" ref="CM506:CM513" si="581">DP506*256+DO506</f>
        <v>65526</v>
      </c>
      <c r="CN506" s="285">
        <f t="shared" ref="CN506:CN513" si="582">IF(CM506&gt;65525,CM506-65526,CM506+10)</f>
        <v>0</v>
      </c>
      <c r="CO506" s="142">
        <f t="shared" ref="CO506:CO513" si="583">(DR506*256+DQ506-900)/10</f>
        <v>52.7</v>
      </c>
      <c r="CP506" s="142">
        <f t="shared" ref="CP506:CP513" si="584">(CO506-32)*5/9</f>
        <v>11.500000000000002</v>
      </c>
      <c r="CQ506" s="154">
        <f t="shared" si="549"/>
        <v>3</v>
      </c>
      <c r="CS506" s="170">
        <f t="shared" ref="CS506:CS513" si="585">P506*P$6+Q506*Q$6+R506*R$6+S506*S$6</f>
        <v>3</v>
      </c>
      <c r="CT506" s="23">
        <f t="shared" ref="CT506:CT513" si="586">T506*T$6+U506*U$6+V506*V$6+W506*W$6</f>
        <v>6</v>
      </c>
      <c r="CU506" s="171">
        <f t="shared" ref="CU506:CU513" si="587">X506*X$6+Y506*Y$6+Z506*Z$6+AA506*AA$6</f>
        <v>1</v>
      </c>
      <c r="CV506" s="23">
        <f t="shared" ref="CV506:CV513" si="588">AB506*AB$6+AC506*AC$6+AD506*AD$6+AE506*AE$6</f>
        <v>1</v>
      </c>
      <c r="CW506" s="172">
        <f t="shared" ref="CW506:CW513" si="589">AF506*AF$6+AG506*AG$6+AH506*AH$6+AI506*AI$6</f>
        <v>0</v>
      </c>
      <c r="CX506" s="24">
        <f t="shared" ref="CX506:CX513" si="590">AJ506*AJ$6+AK506*AK$6+AL506*AL$6+AM506*AM$6</f>
        <v>6</v>
      </c>
      <c r="CY506" s="267">
        <f t="shared" ref="CY506:CY513" si="591">AN506*AN$6+AO506*AO$6+AP506*AP$6+AQ506*AQ$6</f>
        <v>15</v>
      </c>
      <c r="CZ506" s="268">
        <f t="shared" ref="CZ506:CZ513" si="592">AR506*AR$6+AS506*AS$6+AT506*AT$6+AU506*AU$6</f>
        <v>6</v>
      </c>
      <c r="DA506" s="267">
        <f t="shared" ref="DA506:DA513" si="593">AV506*AV$6+AW506*AW$6+AX506*AX$6+AY506*AY$6</f>
        <v>15</v>
      </c>
      <c r="DB506" s="268">
        <f t="shared" ref="DB506:DB513" si="594">AZ506*AZ$6+BA506*BA$6+BB506*BB$6+BC506*BC$6</f>
        <v>15</v>
      </c>
      <c r="DC506" s="173">
        <f t="shared" ref="DC506:DC513" si="595">BD506*BD$6+BE506*BE$6+BF506*BF$6+BG506*BG$6</f>
        <v>9</v>
      </c>
      <c r="DD506" s="26">
        <f t="shared" ref="DD506:DD513" si="596">BH506*BH$6+BI506*BI$6+BJ506*BJ$6+BK506*BK$6</f>
        <v>3</v>
      </c>
      <c r="DE506" s="173">
        <f t="shared" ref="DE506:DE513" si="597">BL506*BL$6+BM506*BM$6+BN506*BN$6+BO506*BO$6</f>
        <v>0</v>
      </c>
      <c r="DF506" s="26">
        <f t="shared" ref="DF506:DF513" si="598">BP506*BP$6+BQ506*BQ$6+BR506*BR$6+BS506*BS$6</f>
        <v>5</v>
      </c>
      <c r="DG506" s="326">
        <f t="shared" ref="DG506:DG513" si="599">BT506*BT$6+BU506*BU$6+BV506*BV$6+BW506*BW$6</f>
        <v>13</v>
      </c>
      <c r="DH506" s="327">
        <f t="shared" ref="DH506:DH513" si="600">BX506*BX$6+BY506*BY$6+BZ506*BZ$6+CA506*CA$6</f>
        <v>10</v>
      </c>
      <c r="DI506" s="172">
        <f t="shared" ref="DI506:DI513" si="601">CB506*CB$6+CC506*CC$6+CD506*CD$6+CE506*CE$6</f>
        <v>4</v>
      </c>
      <c r="DJ506" s="24">
        <f t="shared" ref="DJ506:DJ513" si="602">CF506*CF$6+CG506*CG$6+CH506*CH$6+CI506*CI$6</f>
        <v>0</v>
      </c>
      <c r="DK506" s="172"/>
      <c r="DL506" s="19">
        <f t="shared" ref="DL506:DL513" si="603">P506*P$8+Q506*Q$8+R506*R$8+S506*S$8+T506*T$8+U506*U$8+V506*V$8+W506*W$8</f>
        <v>54</v>
      </c>
      <c r="DM506" s="19">
        <f t="shared" ref="DM506:DM513" si="604">X506*X$8+Y506*Y$8+Z506*Z$8+AA506*AA$8+AB506*AB$8+AC506*AC$8+AD506*AD$8+AE506*AE$8</f>
        <v>17</v>
      </c>
      <c r="DN506" s="174">
        <f t="shared" ref="DN506:DN513" si="605">AF506*AF$8+AG506*AG$8+AH506*AH$8+AI506*AI$8+AJ506*AJ$8+AK506*AK$8+AL506*AL$8+AM506*AM$8</f>
        <v>6</v>
      </c>
      <c r="DO506" s="278">
        <f t="shared" ref="DO506:DO513" si="606">AN506*AN$8+AO506*AO$8+AP506*AP$8+AQ506*AQ$8+AR506*AR$8+AS506*AS$8+AT506*AT$8+AU506*AU$8</f>
        <v>246</v>
      </c>
      <c r="DP506" s="278">
        <f t="shared" ref="DP506:DP513" si="607">AV506*AV$8+AW506*AW$8+AX506*AX$8+AY506*AY$8+AZ506*AZ$8+BA506*BA$8+BB506*BB$8+BC506*BC$8</f>
        <v>255</v>
      </c>
      <c r="DQ506" s="20">
        <f t="shared" ref="DQ506:DQ513" si="608">BD506*BD$8+BE506*BE$8+BF506*BF$8+BG506*BG$8+BH506*BH$8+BI506*BI$8+BJ506*BJ$8+BK506*BK$8</f>
        <v>147</v>
      </c>
      <c r="DR506" s="20">
        <f t="shared" ref="DR506:DR513" si="609">BL506*BL$8+BM506*BM$8+BN506*BN$8+BO506*BO$8+BP506*BP$8+BQ506*BQ$8+BR506*BR$8+BS506*BS$8</f>
        <v>5</v>
      </c>
      <c r="DS506" s="337">
        <f t="shared" ref="DS506:DS513" si="610">BT506*BT$8+BU506*BU$8+BV506*BV$8+BW506*BW$8+BX506*BX$8+BY506*BY$8+BZ506*BZ$8+CA506*CA$8</f>
        <v>218</v>
      </c>
      <c r="DT506" s="174">
        <f t="shared" ref="DT506:DT513" si="611">CB506*CB$8+CC506*CC$8+CD506*CD$8+CE506*CE$8+CF506*CF$8+CG506*CG$8+CH506*CH$8+CI506*CI$8</f>
        <v>64</v>
      </c>
      <c r="DU506" s="172">
        <f t="shared" ref="DU506:DU513" si="612">MOD(DL506+DM506+DN506+DO506+DP506+DQ506+DR506,256)</f>
        <v>218</v>
      </c>
    </row>
    <row r="507" spans="1:125">
      <c r="A507" s="408" t="s">
        <v>1259</v>
      </c>
      <c r="B507" s="408" t="s">
        <v>1260</v>
      </c>
      <c r="C507" s="154">
        <f t="shared" si="568"/>
        <v>17</v>
      </c>
      <c r="D507" s="167">
        <f t="shared" si="569"/>
        <v>68</v>
      </c>
      <c r="E507" s="166" t="str">
        <f t="shared" si="570"/>
        <v>36</v>
      </c>
      <c r="F507" s="367" t="str">
        <f t="shared" si="571"/>
        <v>11</v>
      </c>
      <c r="G507" s="367" t="str">
        <f t="shared" si="572"/>
        <v>08</v>
      </c>
      <c r="H507" s="367" t="str">
        <f t="shared" si="573"/>
        <v>F6</v>
      </c>
      <c r="I507" s="367" t="str">
        <f t="shared" si="574"/>
        <v>FF</v>
      </c>
      <c r="J507" s="367" t="str">
        <f t="shared" si="575"/>
        <v>92</v>
      </c>
      <c r="K507" s="367" t="str">
        <f t="shared" si="576"/>
        <v>05</v>
      </c>
      <c r="L507" s="367" t="str">
        <f t="shared" si="577"/>
        <v>DB</v>
      </c>
      <c r="M507" s="367" t="str">
        <f t="shared" si="578"/>
        <v>4</v>
      </c>
      <c r="N507" s="367" t="str">
        <f t="shared" si="579"/>
        <v/>
      </c>
      <c r="O507" s="156" t="str">
        <f t="shared" si="580"/>
        <v/>
      </c>
      <c r="P507" s="157" t="str">
        <f t="shared" si="559"/>
        <v>0</v>
      </c>
      <c r="Q507" s="158" t="str">
        <f t="shared" si="559"/>
        <v>0</v>
      </c>
      <c r="R507" s="158" t="str">
        <f t="shared" si="559"/>
        <v>1</v>
      </c>
      <c r="S507" s="159" t="str">
        <f t="shared" si="559"/>
        <v>1</v>
      </c>
      <c r="T507" s="158" t="str">
        <f t="shared" si="559"/>
        <v>0</v>
      </c>
      <c r="U507" s="158" t="str">
        <f t="shared" si="559"/>
        <v>1</v>
      </c>
      <c r="V507" s="158" t="str">
        <f t="shared" si="559"/>
        <v>1</v>
      </c>
      <c r="W507" s="159" t="str">
        <f t="shared" si="559"/>
        <v>0</v>
      </c>
      <c r="X507" s="158" t="str">
        <f t="shared" si="560"/>
        <v>0</v>
      </c>
      <c r="Y507" s="158" t="str">
        <f t="shared" si="560"/>
        <v>0</v>
      </c>
      <c r="Z507" s="158" t="str">
        <f t="shared" si="560"/>
        <v>0</v>
      </c>
      <c r="AA507" s="159" t="str">
        <f t="shared" si="560"/>
        <v>1</v>
      </c>
      <c r="AB507" s="161" t="str">
        <f t="shared" si="560"/>
        <v>0</v>
      </c>
      <c r="AC507" s="161" t="str">
        <f t="shared" si="560"/>
        <v>0</v>
      </c>
      <c r="AD507" s="158" t="str">
        <f t="shared" si="560"/>
        <v>0</v>
      </c>
      <c r="AE507" s="159" t="str">
        <f t="shared" si="560"/>
        <v>1</v>
      </c>
      <c r="AF507" s="367" t="str">
        <f t="shared" si="561"/>
        <v>0</v>
      </c>
      <c r="AG507" s="162" t="str">
        <f t="shared" si="561"/>
        <v>0</v>
      </c>
      <c r="AH507" s="163" t="str">
        <f t="shared" si="561"/>
        <v>0</v>
      </c>
      <c r="AI507" s="165" t="str">
        <f t="shared" si="561"/>
        <v>0</v>
      </c>
      <c r="AJ507" s="164" t="str">
        <f t="shared" si="561"/>
        <v>1</v>
      </c>
      <c r="AK507" s="164" t="str">
        <f t="shared" si="561"/>
        <v>0</v>
      </c>
      <c r="AL507" s="289" t="str">
        <f t="shared" si="561"/>
        <v>0</v>
      </c>
      <c r="AM507" s="165" t="str">
        <f t="shared" si="561"/>
        <v>0</v>
      </c>
      <c r="AN507" s="230" t="str">
        <f t="shared" si="562"/>
        <v>1</v>
      </c>
      <c r="AO507" s="230" t="str">
        <f t="shared" si="562"/>
        <v>1</v>
      </c>
      <c r="AP507" s="230" t="str">
        <f t="shared" si="562"/>
        <v>1</v>
      </c>
      <c r="AQ507" s="231" t="str">
        <f t="shared" si="562"/>
        <v>1</v>
      </c>
      <c r="AR507" s="230" t="str">
        <f t="shared" si="562"/>
        <v>0</v>
      </c>
      <c r="AS507" s="230" t="str">
        <f t="shared" si="562"/>
        <v>1</v>
      </c>
      <c r="AT507" s="230" t="str">
        <f t="shared" si="562"/>
        <v>1</v>
      </c>
      <c r="AU507" s="231" t="str">
        <f t="shared" si="562"/>
        <v>0</v>
      </c>
      <c r="AV507" s="230" t="str">
        <f t="shared" si="563"/>
        <v>1</v>
      </c>
      <c r="AW507" s="232" t="str">
        <f t="shared" si="563"/>
        <v>1</v>
      </c>
      <c r="AX507" s="232" t="str">
        <f t="shared" si="563"/>
        <v>1</v>
      </c>
      <c r="AY507" s="233" t="str">
        <f t="shared" si="563"/>
        <v>1</v>
      </c>
      <c r="AZ507" s="232" t="str">
        <f t="shared" si="563"/>
        <v>1</v>
      </c>
      <c r="BA507" s="232" t="str">
        <f t="shared" si="563"/>
        <v>1</v>
      </c>
      <c r="BB507" s="232" t="str">
        <f t="shared" si="563"/>
        <v>1</v>
      </c>
      <c r="BC507" s="233" t="str">
        <f t="shared" si="563"/>
        <v>1</v>
      </c>
      <c r="BD507" s="168" t="str">
        <f t="shared" si="564"/>
        <v>1</v>
      </c>
      <c r="BE507" s="168" t="str">
        <f t="shared" si="564"/>
        <v>0</v>
      </c>
      <c r="BF507" s="168" t="str">
        <f t="shared" si="564"/>
        <v>0</v>
      </c>
      <c r="BG507" s="169" t="str">
        <f t="shared" si="564"/>
        <v>1</v>
      </c>
      <c r="BH507" s="168" t="str">
        <f t="shared" si="564"/>
        <v>0</v>
      </c>
      <c r="BI507" s="168" t="str">
        <f t="shared" si="564"/>
        <v>0</v>
      </c>
      <c r="BJ507" s="168" t="str">
        <f t="shared" si="564"/>
        <v>1</v>
      </c>
      <c r="BK507" s="169" t="str">
        <f t="shared" si="564"/>
        <v>0</v>
      </c>
      <c r="BL507" s="168" t="str">
        <f t="shared" si="565"/>
        <v>0</v>
      </c>
      <c r="BM507" s="168" t="str">
        <f t="shared" si="565"/>
        <v>0</v>
      </c>
      <c r="BN507" s="168" t="str">
        <f t="shared" si="565"/>
        <v>0</v>
      </c>
      <c r="BO507" s="169" t="str">
        <f t="shared" si="565"/>
        <v>0</v>
      </c>
      <c r="BP507" s="168" t="str">
        <f t="shared" si="565"/>
        <v>0</v>
      </c>
      <c r="BQ507" s="168" t="str">
        <f t="shared" si="565"/>
        <v>1</v>
      </c>
      <c r="BR507" s="168" t="str">
        <f t="shared" si="565"/>
        <v>0</v>
      </c>
      <c r="BS507" s="169" t="str">
        <f t="shared" si="565"/>
        <v>1</v>
      </c>
      <c r="BT507" s="302" t="str">
        <f t="shared" si="566"/>
        <v>1</v>
      </c>
      <c r="BU507" s="302" t="str">
        <f t="shared" si="566"/>
        <v>1</v>
      </c>
      <c r="BV507" s="302" t="str">
        <f t="shared" si="566"/>
        <v>0</v>
      </c>
      <c r="BW507" s="303" t="str">
        <f t="shared" si="566"/>
        <v>1</v>
      </c>
      <c r="BX507" s="302" t="str">
        <f t="shared" si="566"/>
        <v>1</v>
      </c>
      <c r="BY507" s="302" t="str">
        <f t="shared" si="566"/>
        <v>0</v>
      </c>
      <c r="BZ507" s="302" t="str">
        <f t="shared" si="566"/>
        <v>1</v>
      </c>
      <c r="CA507" s="303" t="str">
        <f t="shared" si="566"/>
        <v>1</v>
      </c>
      <c r="CB507" s="164" t="str">
        <f t="shared" si="567"/>
        <v>0</v>
      </c>
      <c r="CC507" s="289" t="str">
        <f t="shared" si="567"/>
        <v>1</v>
      </c>
      <c r="CD507" s="340" t="str">
        <f t="shared" si="567"/>
        <v>0</v>
      </c>
      <c r="CE507" s="341" t="str">
        <f t="shared" si="567"/>
        <v>0</v>
      </c>
      <c r="CF507" s="340" t="str">
        <f t="shared" si="567"/>
        <v>0</v>
      </c>
      <c r="CG507" s="340" t="str">
        <f t="shared" si="567"/>
        <v>0</v>
      </c>
      <c r="CH507" s="340" t="str">
        <f t="shared" si="567"/>
        <v>0</v>
      </c>
      <c r="CI507" s="341" t="str">
        <f t="shared" si="567"/>
        <v>0</v>
      </c>
      <c r="CL507" s="32" t="str">
        <f t="shared" si="548"/>
        <v>3611</v>
      </c>
      <c r="CM507" s="285">
        <f t="shared" si="581"/>
        <v>65526</v>
      </c>
      <c r="CN507" s="285">
        <f t="shared" si="582"/>
        <v>0</v>
      </c>
      <c r="CO507" s="142">
        <f t="shared" si="583"/>
        <v>52.6</v>
      </c>
      <c r="CP507" s="142">
        <f t="shared" si="584"/>
        <v>11.444444444444445</v>
      </c>
      <c r="CQ507" s="154">
        <f t="shared" si="549"/>
        <v>4</v>
      </c>
      <c r="CS507" s="170">
        <f t="shared" si="585"/>
        <v>3</v>
      </c>
      <c r="CT507" s="23">
        <f t="shared" si="586"/>
        <v>6</v>
      </c>
      <c r="CU507" s="171">
        <f t="shared" si="587"/>
        <v>1</v>
      </c>
      <c r="CV507" s="23">
        <f t="shared" si="588"/>
        <v>1</v>
      </c>
      <c r="CW507" s="172">
        <f t="shared" si="589"/>
        <v>0</v>
      </c>
      <c r="CX507" s="24">
        <f t="shared" si="590"/>
        <v>8</v>
      </c>
      <c r="CY507" s="267">
        <f t="shared" si="591"/>
        <v>15</v>
      </c>
      <c r="CZ507" s="268">
        <f t="shared" si="592"/>
        <v>6</v>
      </c>
      <c r="DA507" s="267">
        <f t="shared" si="593"/>
        <v>15</v>
      </c>
      <c r="DB507" s="268">
        <f t="shared" si="594"/>
        <v>15</v>
      </c>
      <c r="DC507" s="173">
        <f t="shared" si="595"/>
        <v>9</v>
      </c>
      <c r="DD507" s="26">
        <f t="shared" si="596"/>
        <v>2</v>
      </c>
      <c r="DE507" s="173">
        <f t="shared" si="597"/>
        <v>0</v>
      </c>
      <c r="DF507" s="26">
        <f t="shared" si="598"/>
        <v>5</v>
      </c>
      <c r="DG507" s="326">
        <f t="shared" si="599"/>
        <v>13</v>
      </c>
      <c r="DH507" s="327">
        <f t="shared" si="600"/>
        <v>11</v>
      </c>
      <c r="DI507" s="172">
        <f t="shared" si="601"/>
        <v>4</v>
      </c>
      <c r="DJ507" s="24">
        <f t="shared" si="602"/>
        <v>0</v>
      </c>
      <c r="DK507" s="172"/>
      <c r="DL507" s="19">
        <f t="shared" si="603"/>
        <v>54</v>
      </c>
      <c r="DM507" s="19">
        <f t="shared" si="604"/>
        <v>17</v>
      </c>
      <c r="DN507" s="174">
        <f t="shared" si="605"/>
        <v>8</v>
      </c>
      <c r="DO507" s="278">
        <f t="shared" si="606"/>
        <v>246</v>
      </c>
      <c r="DP507" s="278">
        <f t="shared" si="607"/>
        <v>255</v>
      </c>
      <c r="DQ507" s="20">
        <f t="shared" si="608"/>
        <v>146</v>
      </c>
      <c r="DR507" s="20">
        <f t="shared" si="609"/>
        <v>5</v>
      </c>
      <c r="DS507" s="337">
        <f t="shared" si="610"/>
        <v>219</v>
      </c>
      <c r="DT507" s="174">
        <f t="shared" si="611"/>
        <v>64</v>
      </c>
      <c r="DU507" s="172">
        <f t="shared" si="612"/>
        <v>219</v>
      </c>
    </row>
    <row r="508" spans="1:125">
      <c r="A508" s="408" t="s">
        <v>1261</v>
      </c>
      <c r="B508" s="408" t="s">
        <v>1262</v>
      </c>
      <c r="C508" s="154">
        <f t="shared" si="568"/>
        <v>17</v>
      </c>
      <c r="D508" s="167">
        <f t="shared" si="569"/>
        <v>68</v>
      </c>
      <c r="E508" s="166" t="str">
        <f t="shared" si="570"/>
        <v>36</v>
      </c>
      <c r="F508" s="367" t="str">
        <f t="shared" si="571"/>
        <v>11</v>
      </c>
      <c r="G508" s="367" t="str">
        <f t="shared" si="572"/>
        <v>0E</v>
      </c>
      <c r="H508" s="367" t="str">
        <f t="shared" si="573"/>
        <v>F6</v>
      </c>
      <c r="I508" s="367" t="str">
        <f t="shared" si="574"/>
        <v>FF</v>
      </c>
      <c r="J508" s="367" t="str">
        <f t="shared" si="575"/>
        <v>90</v>
      </c>
      <c r="K508" s="367" t="str">
        <f t="shared" si="576"/>
        <v>05</v>
      </c>
      <c r="L508" s="367" t="str">
        <f t="shared" si="577"/>
        <v>DF</v>
      </c>
      <c r="M508" s="367" t="str">
        <f t="shared" si="578"/>
        <v>0</v>
      </c>
      <c r="N508" s="367" t="str">
        <f t="shared" si="579"/>
        <v/>
      </c>
      <c r="O508" s="156" t="str">
        <f t="shared" si="580"/>
        <v/>
      </c>
      <c r="P508" s="157" t="str">
        <f t="shared" si="559"/>
        <v>0</v>
      </c>
      <c r="Q508" s="158" t="str">
        <f t="shared" si="559"/>
        <v>0</v>
      </c>
      <c r="R508" s="158" t="str">
        <f t="shared" si="559"/>
        <v>1</v>
      </c>
      <c r="S508" s="159" t="str">
        <f t="shared" si="559"/>
        <v>1</v>
      </c>
      <c r="T508" s="158" t="str">
        <f t="shared" si="559"/>
        <v>0</v>
      </c>
      <c r="U508" s="158" t="str">
        <f t="shared" si="559"/>
        <v>1</v>
      </c>
      <c r="V508" s="158" t="str">
        <f t="shared" si="559"/>
        <v>1</v>
      </c>
      <c r="W508" s="159" t="str">
        <f t="shared" si="559"/>
        <v>0</v>
      </c>
      <c r="X508" s="158" t="str">
        <f t="shared" si="560"/>
        <v>0</v>
      </c>
      <c r="Y508" s="158" t="str">
        <f t="shared" si="560"/>
        <v>0</v>
      </c>
      <c r="Z508" s="158" t="str">
        <f t="shared" si="560"/>
        <v>0</v>
      </c>
      <c r="AA508" s="159" t="str">
        <f t="shared" si="560"/>
        <v>1</v>
      </c>
      <c r="AB508" s="161" t="str">
        <f t="shared" si="560"/>
        <v>0</v>
      </c>
      <c r="AC508" s="161" t="str">
        <f t="shared" si="560"/>
        <v>0</v>
      </c>
      <c r="AD508" s="158" t="str">
        <f t="shared" si="560"/>
        <v>0</v>
      </c>
      <c r="AE508" s="159" t="str">
        <f t="shared" si="560"/>
        <v>1</v>
      </c>
      <c r="AF508" s="367" t="str">
        <f t="shared" si="561"/>
        <v>0</v>
      </c>
      <c r="AG508" s="162" t="str">
        <f t="shared" si="561"/>
        <v>0</v>
      </c>
      <c r="AH508" s="163" t="str">
        <f t="shared" si="561"/>
        <v>0</v>
      </c>
      <c r="AI508" s="165" t="str">
        <f t="shared" si="561"/>
        <v>0</v>
      </c>
      <c r="AJ508" s="164" t="str">
        <f t="shared" si="561"/>
        <v>1</v>
      </c>
      <c r="AK508" s="164" t="str">
        <f t="shared" si="561"/>
        <v>1</v>
      </c>
      <c r="AL508" s="289" t="str">
        <f t="shared" si="561"/>
        <v>1</v>
      </c>
      <c r="AM508" s="165" t="str">
        <f t="shared" si="561"/>
        <v>0</v>
      </c>
      <c r="AN508" s="230" t="str">
        <f t="shared" si="562"/>
        <v>1</v>
      </c>
      <c r="AO508" s="230" t="str">
        <f t="shared" si="562"/>
        <v>1</v>
      </c>
      <c r="AP508" s="230" t="str">
        <f t="shared" si="562"/>
        <v>1</v>
      </c>
      <c r="AQ508" s="231" t="str">
        <f t="shared" si="562"/>
        <v>1</v>
      </c>
      <c r="AR508" s="230" t="str">
        <f t="shared" si="562"/>
        <v>0</v>
      </c>
      <c r="AS508" s="230" t="str">
        <f t="shared" si="562"/>
        <v>1</v>
      </c>
      <c r="AT508" s="230" t="str">
        <f t="shared" si="562"/>
        <v>1</v>
      </c>
      <c r="AU508" s="231" t="str">
        <f t="shared" si="562"/>
        <v>0</v>
      </c>
      <c r="AV508" s="230" t="str">
        <f t="shared" si="563"/>
        <v>1</v>
      </c>
      <c r="AW508" s="232" t="str">
        <f t="shared" si="563"/>
        <v>1</v>
      </c>
      <c r="AX508" s="232" t="str">
        <f t="shared" si="563"/>
        <v>1</v>
      </c>
      <c r="AY508" s="233" t="str">
        <f t="shared" si="563"/>
        <v>1</v>
      </c>
      <c r="AZ508" s="232" t="str">
        <f t="shared" si="563"/>
        <v>1</v>
      </c>
      <c r="BA508" s="232" t="str">
        <f t="shared" si="563"/>
        <v>1</v>
      </c>
      <c r="BB508" s="232" t="str">
        <f t="shared" si="563"/>
        <v>1</v>
      </c>
      <c r="BC508" s="233" t="str">
        <f t="shared" si="563"/>
        <v>1</v>
      </c>
      <c r="BD508" s="168" t="str">
        <f t="shared" si="564"/>
        <v>1</v>
      </c>
      <c r="BE508" s="168" t="str">
        <f t="shared" si="564"/>
        <v>0</v>
      </c>
      <c r="BF508" s="168" t="str">
        <f t="shared" si="564"/>
        <v>0</v>
      </c>
      <c r="BG508" s="169" t="str">
        <f t="shared" si="564"/>
        <v>1</v>
      </c>
      <c r="BH508" s="168" t="str">
        <f t="shared" si="564"/>
        <v>0</v>
      </c>
      <c r="BI508" s="168" t="str">
        <f t="shared" si="564"/>
        <v>0</v>
      </c>
      <c r="BJ508" s="168" t="str">
        <f t="shared" si="564"/>
        <v>0</v>
      </c>
      <c r="BK508" s="169" t="str">
        <f t="shared" si="564"/>
        <v>0</v>
      </c>
      <c r="BL508" s="168" t="str">
        <f t="shared" si="565"/>
        <v>0</v>
      </c>
      <c r="BM508" s="168" t="str">
        <f t="shared" si="565"/>
        <v>0</v>
      </c>
      <c r="BN508" s="168" t="str">
        <f t="shared" si="565"/>
        <v>0</v>
      </c>
      <c r="BO508" s="169" t="str">
        <f t="shared" si="565"/>
        <v>0</v>
      </c>
      <c r="BP508" s="168" t="str">
        <f t="shared" si="565"/>
        <v>0</v>
      </c>
      <c r="BQ508" s="168" t="str">
        <f t="shared" si="565"/>
        <v>1</v>
      </c>
      <c r="BR508" s="168" t="str">
        <f t="shared" si="565"/>
        <v>0</v>
      </c>
      <c r="BS508" s="169" t="str">
        <f t="shared" si="565"/>
        <v>1</v>
      </c>
      <c r="BT508" s="302" t="str">
        <f t="shared" si="566"/>
        <v>1</v>
      </c>
      <c r="BU508" s="302" t="str">
        <f t="shared" si="566"/>
        <v>1</v>
      </c>
      <c r="BV508" s="302" t="str">
        <f t="shared" si="566"/>
        <v>0</v>
      </c>
      <c r="BW508" s="303" t="str">
        <f t="shared" si="566"/>
        <v>1</v>
      </c>
      <c r="BX508" s="302" t="str">
        <f t="shared" si="566"/>
        <v>1</v>
      </c>
      <c r="BY508" s="302" t="str">
        <f t="shared" si="566"/>
        <v>1</v>
      </c>
      <c r="BZ508" s="302" t="str">
        <f t="shared" si="566"/>
        <v>1</v>
      </c>
      <c r="CA508" s="303" t="str">
        <f t="shared" si="566"/>
        <v>1</v>
      </c>
      <c r="CB508" s="164" t="str">
        <f t="shared" si="567"/>
        <v>0</v>
      </c>
      <c r="CC508" s="289" t="str">
        <f t="shared" si="567"/>
        <v>0</v>
      </c>
      <c r="CD508" s="340" t="str">
        <f t="shared" si="567"/>
        <v>0</v>
      </c>
      <c r="CE508" s="341" t="str">
        <f t="shared" si="567"/>
        <v>0</v>
      </c>
      <c r="CF508" s="340" t="str">
        <f t="shared" si="567"/>
        <v>0</v>
      </c>
      <c r="CG508" s="340" t="str">
        <f t="shared" si="567"/>
        <v>0</v>
      </c>
      <c r="CH508" s="340" t="str">
        <f t="shared" si="567"/>
        <v>0</v>
      </c>
      <c r="CI508" s="341" t="str">
        <f t="shared" si="567"/>
        <v>0</v>
      </c>
      <c r="CL508" s="32" t="str">
        <f t="shared" si="548"/>
        <v>3611</v>
      </c>
      <c r="CM508" s="285">
        <f t="shared" si="581"/>
        <v>65526</v>
      </c>
      <c r="CN508" s="285">
        <f t="shared" si="582"/>
        <v>0</v>
      </c>
      <c r="CO508" s="142">
        <f t="shared" si="583"/>
        <v>52.4</v>
      </c>
      <c r="CP508" s="142">
        <f t="shared" si="584"/>
        <v>11.333333333333334</v>
      </c>
      <c r="CQ508" s="154">
        <f t="shared" si="549"/>
        <v>7</v>
      </c>
      <c r="CS508" s="170">
        <f t="shared" si="585"/>
        <v>3</v>
      </c>
      <c r="CT508" s="23">
        <f t="shared" si="586"/>
        <v>6</v>
      </c>
      <c r="CU508" s="171">
        <f t="shared" si="587"/>
        <v>1</v>
      </c>
      <c r="CV508" s="23">
        <f t="shared" si="588"/>
        <v>1</v>
      </c>
      <c r="CW508" s="172">
        <f t="shared" si="589"/>
        <v>0</v>
      </c>
      <c r="CX508" s="24">
        <f t="shared" si="590"/>
        <v>14</v>
      </c>
      <c r="CY508" s="267">
        <f t="shared" si="591"/>
        <v>15</v>
      </c>
      <c r="CZ508" s="268">
        <f t="shared" si="592"/>
        <v>6</v>
      </c>
      <c r="DA508" s="267">
        <f t="shared" si="593"/>
        <v>15</v>
      </c>
      <c r="DB508" s="268">
        <f t="shared" si="594"/>
        <v>15</v>
      </c>
      <c r="DC508" s="173">
        <f t="shared" si="595"/>
        <v>9</v>
      </c>
      <c r="DD508" s="26">
        <f t="shared" si="596"/>
        <v>0</v>
      </c>
      <c r="DE508" s="173">
        <f t="shared" si="597"/>
        <v>0</v>
      </c>
      <c r="DF508" s="26">
        <f t="shared" si="598"/>
        <v>5</v>
      </c>
      <c r="DG508" s="326">
        <f t="shared" si="599"/>
        <v>13</v>
      </c>
      <c r="DH508" s="327">
        <f t="shared" si="600"/>
        <v>15</v>
      </c>
      <c r="DI508" s="172">
        <f t="shared" si="601"/>
        <v>0</v>
      </c>
      <c r="DJ508" s="24">
        <f t="shared" si="602"/>
        <v>0</v>
      </c>
      <c r="DK508" s="172"/>
      <c r="DL508" s="19">
        <f t="shared" si="603"/>
        <v>54</v>
      </c>
      <c r="DM508" s="19">
        <f t="shared" si="604"/>
        <v>17</v>
      </c>
      <c r="DN508" s="174">
        <f t="shared" si="605"/>
        <v>14</v>
      </c>
      <c r="DO508" s="278">
        <f t="shared" si="606"/>
        <v>246</v>
      </c>
      <c r="DP508" s="278">
        <f t="shared" si="607"/>
        <v>255</v>
      </c>
      <c r="DQ508" s="20">
        <f t="shared" si="608"/>
        <v>144</v>
      </c>
      <c r="DR508" s="20">
        <f t="shared" si="609"/>
        <v>5</v>
      </c>
      <c r="DS508" s="337">
        <f t="shared" si="610"/>
        <v>223</v>
      </c>
      <c r="DT508" s="174">
        <f t="shared" si="611"/>
        <v>0</v>
      </c>
      <c r="DU508" s="172">
        <f t="shared" si="612"/>
        <v>223</v>
      </c>
    </row>
    <row r="509" spans="1:125">
      <c r="A509" s="408" t="s">
        <v>1263</v>
      </c>
      <c r="B509" s="408" t="s">
        <v>1264</v>
      </c>
      <c r="C509" s="154">
        <f t="shared" si="568"/>
        <v>17</v>
      </c>
      <c r="D509" s="167">
        <f t="shared" si="569"/>
        <v>68</v>
      </c>
      <c r="E509" s="166" t="str">
        <f t="shared" si="570"/>
        <v>36</v>
      </c>
      <c r="F509" s="367" t="str">
        <f t="shared" si="571"/>
        <v>11</v>
      </c>
      <c r="G509" s="367" t="str">
        <f t="shared" si="572"/>
        <v>00</v>
      </c>
      <c r="H509" s="367" t="str">
        <f t="shared" si="573"/>
        <v>F6</v>
      </c>
      <c r="I509" s="367" t="str">
        <f t="shared" si="574"/>
        <v>FF</v>
      </c>
      <c r="J509" s="367" t="str">
        <f t="shared" si="575"/>
        <v>90</v>
      </c>
      <c r="K509" s="367" t="str">
        <f t="shared" si="576"/>
        <v>05</v>
      </c>
      <c r="L509" s="367" t="str">
        <f t="shared" si="577"/>
        <v>D1</v>
      </c>
      <c r="M509" s="367" t="str">
        <f t="shared" si="578"/>
        <v>0</v>
      </c>
      <c r="N509" s="367" t="str">
        <f t="shared" si="579"/>
        <v/>
      </c>
      <c r="O509" s="156" t="str">
        <f t="shared" si="580"/>
        <v/>
      </c>
      <c r="P509" s="157" t="str">
        <f t="shared" si="559"/>
        <v>0</v>
      </c>
      <c r="Q509" s="158" t="str">
        <f t="shared" si="559"/>
        <v>0</v>
      </c>
      <c r="R509" s="158" t="str">
        <f t="shared" si="559"/>
        <v>1</v>
      </c>
      <c r="S509" s="159" t="str">
        <f t="shared" si="559"/>
        <v>1</v>
      </c>
      <c r="T509" s="158" t="str">
        <f t="shared" si="559"/>
        <v>0</v>
      </c>
      <c r="U509" s="158" t="str">
        <f t="shared" si="559"/>
        <v>1</v>
      </c>
      <c r="V509" s="158" t="str">
        <f t="shared" si="559"/>
        <v>1</v>
      </c>
      <c r="W509" s="159" t="str">
        <f t="shared" si="559"/>
        <v>0</v>
      </c>
      <c r="X509" s="158" t="str">
        <f t="shared" si="560"/>
        <v>0</v>
      </c>
      <c r="Y509" s="158" t="str">
        <f t="shared" si="560"/>
        <v>0</v>
      </c>
      <c r="Z509" s="158" t="str">
        <f t="shared" si="560"/>
        <v>0</v>
      </c>
      <c r="AA509" s="159" t="str">
        <f t="shared" si="560"/>
        <v>1</v>
      </c>
      <c r="AB509" s="161" t="str">
        <f t="shared" si="560"/>
        <v>0</v>
      </c>
      <c r="AC509" s="161" t="str">
        <f t="shared" si="560"/>
        <v>0</v>
      </c>
      <c r="AD509" s="158" t="str">
        <f t="shared" si="560"/>
        <v>0</v>
      </c>
      <c r="AE509" s="159" t="str">
        <f t="shared" si="560"/>
        <v>1</v>
      </c>
      <c r="AF509" s="367" t="str">
        <f t="shared" si="561"/>
        <v>0</v>
      </c>
      <c r="AG509" s="162" t="str">
        <f t="shared" si="561"/>
        <v>0</v>
      </c>
      <c r="AH509" s="163" t="str">
        <f t="shared" si="561"/>
        <v>0</v>
      </c>
      <c r="AI509" s="165" t="str">
        <f t="shared" si="561"/>
        <v>0</v>
      </c>
      <c r="AJ509" s="164" t="str">
        <f t="shared" si="561"/>
        <v>0</v>
      </c>
      <c r="AK509" s="164" t="str">
        <f t="shared" si="561"/>
        <v>0</v>
      </c>
      <c r="AL509" s="289" t="str">
        <f t="shared" si="561"/>
        <v>0</v>
      </c>
      <c r="AM509" s="165" t="str">
        <f t="shared" si="561"/>
        <v>0</v>
      </c>
      <c r="AN509" s="230" t="str">
        <f t="shared" si="562"/>
        <v>1</v>
      </c>
      <c r="AO509" s="230" t="str">
        <f t="shared" si="562"/>
        <v>1</v>
      </c>
      <c r="AP509" s="230" t="str">
        <f t="shared" si="562"/>
        <v>1</v>
      </c>
      <c r="AQ509" s="231" t="str">
        <f t="shared" si="562"/>
        <v>1</v>
      </c>
      <c r="AR509" s="230" t="str">
        <f t="shared" si="562"/>
        <v>0</v>
      </c>
      <c r="AS509" s="230" t="str">
        <f t="shared" si="562"/>
        <v>1</v>
      </c>
      <c r="AT509" s="230" t="str">
        <f t="shared" si="562"/>
        <v>1</v>
      </c>
      <c r="AU509" s="231" t="str">
        <f t="shared" si="562"/>
        <v>0</v>
      </c>
      <c r="AV509" s="230" t="str">
        <f t="shared" si="563"/>
        <v>1</v>
      </c>
      <c r="AW509" s="232" t="str">
        <f t="shared" si="563"/>
        <v>1</v>
      </c>
      <c r="AX509" s="232" t="str">
        <f t="shared" si="563"/>
        <v>1</v>
      </c>
      <c r="AY509" s="233" t="str">
        <f t="shared" si="563"/>
        <v>1</v>
      </c>
      <c r="AZ509" s="232" t="str">
        <f t="shared" si="563"/>
        <v>1</v>
      </c>
      <c r="BA509" s="232" t="str">
        <f t="shared" si="563"/>
        <v>1</v>
      </c>
      <c r="BB509" s="232" t="str">
        <f t="shared" si="563"/>
        <v>1</v>
      </c>
      <c r="BC509" s="233" t="str">
        <f t="shared" si="563"/>
        <v>1</v>
      </c>
      <c r="BD509" s="168" t="str">
        <f t="shared" si="564"/>
        <v>1</v>
      </c>
      <c r="BE509" s="168" t="str">
        <f t="shared" si="564"/>
        <v>0</v>
      </c>
      <c r="BF509" s="168" t="str">
        <f t="shared" si="564"/>
        <v>0</v>
      </c>
      <c r="BG509" s="169" t="str">
        <f t="shared" si="564"/>
        <v>1</v>
      </c>
      <c r="BH509" s="168" t="str">
        <f t="shared" si="564"/>
        <v>0</v>
      </c>
      <c r="BI509" s="168" t="str">
        <f t="shared" si="564"/>
        <v>0</v>
      </c>
      <c r="BJ509" s="168" t="str">
        <f t="shared" si="564"/>
        <v>0</v>
      </c>
      <c r="BK509" s="169" t="str">
        <f t="shared" si="564"/>
        <v>0</v>
      </c>
      <c r="BL509" s="168" t="str">
        <f t="shared" si="565"/>
        <v>0</v>
      </c>
      <c r="BM509" s="168" t="str">
        <f t="shared" si="565"/>
        <v>0</v>
      </c>
      <c r="BN509" s="168" t="str">
        <f t="shared" si="565"/>
        <v>0</v>
      </c>
      <c r="BO509" s="169" t="str">
        <f t="shared" si="565"/>
        <v>0</v>
      </c>
      <c r="BP509" s="168" t="str">
        <f t="shared" si="565"/>
        <v>0</v>
      </c>
      <c r="BQ509" s="168" t="str">
        <f t="shared" si="565"/>
        <v>1</v>
      </c>
      <c r="BR509" s="168" t="str">
        <f t="shared" si="565"/>
        <v>0</v>
      </c>
      <c r="BS509" s="169" t="str">
        <f t="shared" si="565"/>
        <v>1</v>
      </c>
      <c r="BT509" s="302" t="str">
        <f t="shared" si="566"/>
        <v>1</v>
      </c>
      <c r="BU509" s="302" t="str">
        <f t="shared" si="566"/>
        <v>1</v>
      </c>
      <c r="BV509" s="302" t="str">
        <f t="shared" si="566"/>
        <v>0</v>
      </c>
      <c r="BW509" s="303" t="str">
        <f t="shared" si="566"/>
        <v>1</v>
      </c>
      <c r="BX509" s="302" t="str">
        <f t="shared" si="566"/>
        <v>0</v>
      </c>
      <c r="BY509" s="302" t="str">
        <f t="shared" si="566"/>
        <v>0</v>
      </c>
      <c r="BZ509" s="302" t="str">
        <f t="shared" si="566"/>
        <v>0</v>
      </c>
      <c r="CA509" s="303" t="str">
        <f t="shared" si="566"/>
        <v>1</v>
      </c>
      <c r="CB509" s="164" t="str">
        <f t="shared" si="567"/>
        <v>0</v>
      </c>
      <c r="CC509" s="289" t="str">
        <f t="shared" si="567"/>
        <v>0</v>
      </c>
      <c r="CD509" s="340" t="str">
        <f t="shared" si="567"/>
        <v>0</v>
      </c>
      <c r="CE509" s="341" t="str">
        <f t="shared" si="567"/>
        <v>0</v>
      </c>
      <c r="CF509" s="340" t="str">
        <f t="shared" si="567"/>
        <v>0</v>
      </c>
      <c r="CG509" s="340" t="str">
        <f t="shared" si="567"/>
        <v>0</v>
      </c>
      <c r="CH509" s="340" t="str">
        <f t="shared" si="567"/>
        <v>0</v>
      </c>
      <c r="CI509" s="341" t="str">
        <f t="shared" si="567"/>
        <v>0</v>
      </c>
      <c r="CL509" s="32" t="str">
        <f t="shared" si="548"/>
        <v>3611</v>
      </c>
      <c r="CM509" s="285">
        <f t="shared" si="581"/>
        <v>65526</v>
      </c>
      <c r="CN509" s="285">
        <f t="shared" si="582"/>
        <v>0</v>
      </c>
      <c r="CO509" s="142">
        <f t="shared" si="583"/>
        <v>52.4</v>
      </c>
      <c r="CP509" s="142">
        <f t="shared" si="584"/>
        <v>11.333333333333334</v>
      </c>
      <c r="CQ509" s="154">
        <f t="shared" si="549"/>
        <v>0</v>
      </c>
      <c r="CS509" s="170">
        <f t="shared" si="585"/>
        <v>3</v>
      </c>
      <c r="CT509" s="23">
        <f t="shared" si="586"/>
        <v>6</v>
      </c>
      <c r="CU509" s="171">
        <f t="shared" si="587"/>
        <v>1</v>
      </c>
      <c r="CV509" s="23">
        <f t="shared" si="588"/>
        <v>1</v>
      </c>
      <c r="CW509" s="172">
        <f t="shared" si="589"/>
        <v>0</v>
      </c>
      <c r="CX509" s="24">
        <f t="shared" si="590"/>
        <v>0</v>
      </c>
      <c r="CY509" s="267">
        <f t="shared" si="591"/>
        <v>15</v>
      </c>
      <c r="CZ509" s="268">
        <f t="shared" si="592"/>
        <v>6</v>
      </c>
      <c r="DA509" s="267">
        <f t="shared" si="593"/>
        <v>15</v>
      </c>
      <c r="DB509" s="268">
        <f t="shared" si="594"/>
        <v>15</v>
      </c>
      <c r="DC509" s="173">
        <f t="shared" si="595"/>
        <v>9</v>
      </c>
      <c r="DD509" s="26">
        <f t="shared" si="596"/>
        <v>0</v>
      </c>
      <c r="DE509" s="173">
        <f t="shared" si="597"/>
        <v>0</v>
      </c>
      <c r="DF509" s="26">
        <f t="shared" si="598"/>
        <v>5</v>
      </c>
      <c r="DG509" s="326">
        <f t="shared" si="599"/>
        <v>13</v>
      </c>
      <c r="DH509" s="327">
        <f t="shared" si="600"/>
        <v>1</v>
      </c>
      <c r="DI509" s="172">
        <f t="shared" si="601"/>
        <v>0</v>
      </c>
      <c r="DJ509" s="24">
        <f t="shared" si="602"/>
        <v>0</v>
      </c>
      <c r="DK509" s="172"/>
      <c r="DL509" s="19">
        <f t="shared" si="603"/>
        <v>54</v>
      </c>
      <c r="DM509" s="19">
        <f t="shared" si="604"/>
        <v>17</v>
      </c>
      <c r="DN509" s="174">
        <f t="shared" si="605"/>
        <v>0</v>
      </c>
      <c r="DO509" s="278">
        <f t="shared" si="606"/>
        <v>246</v>
      </c>
      <c r="DP509" s="278">
        <f t="shared" si="607"/>
        <v>255</v>
      </c>
      <c r="DQ509" s="20">
        <f t="shared" si="608"/>
        <v>144</v>
      </c>
      <c r="DR509" s="20">
        <f t="shared" si="609"/>
        <v>5</v>
      </c>
      <c r="DS509" s="337">
        <f t="shared" si="610"/>
        <v>209</v>
      </c>
      <c r="DT509" s="174">
        <f t="shared" si="611"/>
        <v>0</v>
      </c>
      <c r="DU509" s="172">
        <f t="shared" si="612"/>
        <v>209</v>
      </c>
    </row>
    <row r="510" spans="1:125">
      <c r="A510" s="408" t="s">
        <v>1265</v>
      </c>
      <c r="B510" s="408" t="s">
        <v>1266</v>
      </c>
      <c r="C510" s="154">
        <f t="shared" si="568"/>
        <v>17</v>
      </c>
      <c r="D510" s="167">
        <f t="shared" si="569"/>
        <v>68</v>
      </c>
      <c r="E510" s="166" t="str">
        <f t="shared" si="570"/>
        <v>36</v>
      </c>
      <c r="F510" s="367" t="str">
        <f t="shared" si="571"/>
        <v>11</v>
      </c>
      <c r="G510" s="367" t="str">
        <f t="shared" si="572"/>
        <v>04</v>
      </c>
      <c r="H510" s="367" t="str">
        <f t="shared" si="573"/>
        <v>F6</v>
      </c>
      <c r="I510" s="367" t="str">
        <f t="shared" si="574"/>
        <v>FF</v>
      </c>
      <c r="J510" s="367" t="str">
        <f t="shared" si="575"/>
        <v>8E</v>
      </c>
      <c r="K510" s="367" t="str">
        <f t="shared" si="576"/>
        <v>05</v>
      </c>
      <c r="L510" s="367" t="str">
        <f t="shared" si="577"/>
        <v>D3</v>
      </c>
      <c r="M510" s="367" t="str">
        <f t="shared" si="578"/>
        <v>4</v>
      </c>
      <c r="N510" s="367" t="str">
        <f t="shared" si="579"/>
        <v/>
      </c>
      <c r="O510" s="156" t="str">
        <f t="shared" si="580"/>
        <v/>
      </c>
      <c r="P510" s="157" t="str">
        <f t="shared" si="559"/>
        <v>0</v>
      </c>
      <c r="Q510" s="158" t="str">
        <f t="shared" si="559"/>
        <v>0</v>
      </c>
      <c r="R510" s="158" t="str">
        <f t="shared" si="559"/>
        <v>1</v>
      </c>
      <c r="S510" s="159" t="str">
        <f t="shared" si="559"/>
        <v>1</v>
      </c>
      <c r="T510" s="158" t="str">
        <f t="shared" si="559"/>
        <v>0</v>
      </c>
      <c r="U510" s="158" t="str">
        <f t="shared" si="559"/>
        <v>1</v>
      </c>
      <c r="V510" s="158" t="str">
        <f t="shared" si="559"/>
        <v>1</v>
      </c>
      <c r="W510" s="159" t="str">
        <f t="shared" si="559"/>
        <v>0</v>
      </c>
      <c r="X510" s="158" t="str">
        <f t="shared" si="560"/>
        <v>0</v>
      </c>
      <c r="Y510" s="158" t="str">
        <f t="shared" si="560"/>
        <v>0</v>
      </c>
      <c r="Z510" s="158" t="str">
        <f t="shared" si="560"/>
        <v>0</v>
      </c>
      <c r="AA510" s="159" t="str">
        <f t="shared" si="560"/>
        <v>1</v>
      </c>
      <c r="AB510" s="161" t="str">
        <f t="shared" si="560"/>
        <v>0</v>
      </c>
      <c r="AC510" s="161" t="str">
        <f t="shared" si="560"/>
        <v>0</v>
      </c>
      <c r="AD510" s="158" t="str">
        <f t="shared" si="560"/>
        <v>0</v>
      </c>
      <c r="AE510" s="159" t="str">
        <f t="shared" si="560"/>
        <v>1</v>
      </c>
      <c r="AF510" s="367" t="str">
        <f t="shared" si="561"/>
        <v>0</v>
      </c>
      <c r="AG510" s="162" t="str">
        <f t="shared" si="561"/>
        <v>0</v>
      </c>
      <c r="AH510" s="163" t="str">
        <f t="shared" si="561"/>
        <v>0</v>
      </c>
      <c r="AI510" s="165" t="str">
        <f t="shared" si="561"/>
        <v>0</v>
      </c>
      <c r="AJ510" s="164" t="str">
        <f t="shared" si="561"/>
        <v>0</v>
      </c>
      <c r="AK510" s="164" t="str">
        <f t="shared" si="561"/>
        <v>1</v>
      </c>
      <c r="AL510" s="289" t="str">
        <f t="shared" si="561"/>
        <v>0</v>
      </c>
      <c r="AM510" s="165" t="str">
        <f t="shared" si="561"/>
        <v>0</v>
      </c>
      <c r="AN510" s="230" t="str">
        <f t="shared" si="562"/>
        <v>1</v>
      </c>
      <c r="AO510" s="230" t="str">
        <f t="shared" si="562"/>
        <v>1</v>
      </c>
      <c r="AP510" s="230" t="str">
        <f t="shared" si="562"/>
        <v>1</v>
      </c>
      <c r="AQ510" s="231" t="str">
        <f t="shared" si="562"/>
        <v>1</v>
      </c>
      <c r="AR510" s="230" t="str">
        <f t="shared" si="562"/>
        <v>0</v>
      </c>
      <c r="AS510" s="230" t="str">
        <f t="shared" si="562"/>
        <v>1</v>
      </c>
      <c r="AT510" s="230" t="str">
        <f t="shared" si="562"/>
        <v>1</v>
      </c>
      <c r="AU510" s="231" t="str">
        <f t="shared" si="562"/>
        <v>0</v>
      </c>
      <c r="AV510" s="230" t="str">
        <f t="shared" si="563"/>
        <v>1</v>
      </c>
      <c r="AW510" s="232" t="str">
        <f t="shared" si="563"/>
        <v>1</v>
      </c>
      <c r="AX510" s="232" t="str">
        <f t="shared" si="563"/>
        <v>1</v>
      </c>
      <c r="AY510" s="233" t="str">
        <f t="shared" si="563"/>
        <v>1</v>
      </c>
      <c r="AZ510" s="232" t="str">
        <f t="shared" si="563"/>
        <v>1</v>
      </c>
      <c r="BA510" s="232" t="str">
        <f t="shared" si="563"/>
        <v>1</v>
      </c>
      <c r="BB510" s="232" t="str">
        <f t="shared" si="563"/>
        <v>1</v>
      </c>
      <c r="BC510" s="233" t="str">
        <f t="shared" si="563"/>
        <v>1</v>
      </c>
      <c r="BD510" s="168" t="str">
        <f t="shared" si="564"/>
        <v>1</v>
      </c>
      <c r="BE510" s="168" t="str">
        <f t="shared" si="564"/>
        <v>0</v>
      </c>
      <c r="BF510" s="168" t="str">
        <f t="shared" si="564"/>
        <v>0</v>
      </c>
      <c r="BG510" s="169" t="str">
        <f t="shared" si="564"/>
        <v>0</v>
      </c>
      <c r="BH510" s="168" t="str">
        <f t="shared" si="564"/>
        <v>1</v>
      </c>
      <c r="BI510" s="168" t="str">
        <f t="shared" si="564"/>
        <v>1</v>
      </c>
      <c r="BJ510" s="168" t="str">
        <f t="shared" si="564"/>
        <v>1</v>
      </c>
      <c r="BK510" s="169" t="str">
        <f t="shared" si="564"/>
        <v>0</v>
      </c>
      <c r="BL510" s="168" t="str">
        <f t="shared" si="565"/>
        <v>0</v>
      </c>
      <c r="BM510" s="168" t="str">
        <f t="shared" si="565"/>
        <v>0</v>
      </c>
      <c r="BN510" s="168" t="str">
        <f t="shared" si="565"/>
        <v>0</v>
      </c>
      <c r="BO510" s="169" t="str">
        <f t="shared" si="565"/>
        <v>0</v>
      </c>
      <c r="BP510" s="168" t="str">
        <f t="shared" si="565"/>
        <v>0</v>
      </c>
      <c r="BQ510" s="168" t="str">
        <f t="shared" si="565"/>
        <v>1</v>
      </c>
      <c r="BR510" s="168" t="str">
        <f t="shared" si="565"/>
        <v>0</v>
      </c>
      <c r="BS510" s="169" t="str">
        <f t="shared" si="565"/>
        <v>1</v>
      </c>
      <c r="BT510" s="302" t="str">
        <f t="shared" si="566"/>
        <v>1</v>
      </c>
      <c r="BU510" s="302" t="str">
        <f t="shared" si="566"/>
        <v>1</v>
      </c>
      <c r="BV510" s="302" t="str">
        <f t="shared" si="566"/>
        <v>0</v>
      </c>
      <c r="BW510" s="303" t="str">
        <f t="shared" si="566"/>
        <v>1</v>
      </c>
      <c r="BX510" s="302" t="str">
        <f t="shared" si="566"/>
        <v>0</v>
      </c>
      <c r="BY510" s="302" t="str">
        <f t="shared" si="566"/>
        <v>0</v>
      </c>
      <c r="BZ510" s="302" t="str">
        <f t="shared" si="566"/>
        <v>1</v>
      </c>
      <c r="CA510" s="303" t="str">
        <f t="shared" si="566"/>
        <v>1</v>
      </c>
      <c r="CB510" s="164" t="str">
        <f t="shared" si="567"/>
        <v>0</v>
      </c>
      <c r="CC510" s="289" t="str">
        <f t="shared" si="567"/>
        <v>1</v>
      </c>
      <c r="CD510" s="340" t="str">
        <f t="shared" si="567"/>
        <v>0</v>
      </c>
      <c r="CE510" s="341" t="str">
        <f t="shared" si="567"/>
        <v>0</v>
      </c>
      <c r="CF510" s="340" t="str">
        <f t="shared" si="567"/>
        <v>0</v>
      </c>
      <c r="CG510" s="340" t="str">
        <f t="shared" si="567"/>
        <v>0</v>
      </c>
      <c r="CH510" s="340" t="str">
        <f t="shared" si="567"/>
        <v>0</v>
      </c>
      <c r="CI510" s="341" t="str">
        <f t="shared" si="567"/>
        <v>0</v>
      </c>
      <c r="CL510" s="32" t="str">
        <f t="shared" si="548"/>
        <v>3611</v>
      </c>
      <c r="CM510" s="285">
        <f t="shared" si="581"/>
        <v>65526</v>
      </c>
      <c r="CN510" s="285">
        <f t="shared" si="582"/>
        <v>0</v>
      </c>
      <c r="CO510" s="142">
        <f t="shared" si="583"/>
        <v>52.2</v>
      </c>
      <c r="CP510" s="142">
        <f t="shared" si="584"/>
        <v>11.222222222222223</v>
      </c>
      <c r="CQ510" s="154">
        <f t="shared" si="549"/>
        <v>2</v>
      </c>
      <c r="CS510" s="170">
        <f t="shared" si="585"/>
        <v>3</v>
      </c>
      <c r="CT510" s="23">
        <f t="shared" si="586"/>
        <v>6</v>
      </c>
      <c r="CU510" s="171">
        <f t="shared" si="587"/>
        <v>1</v>
      </c>
      <c r="CV510" s="23">
        <f t="shared" si="588"/>
        <v>1</v>
      </c>
      <c r="CW510" s="172">
        <f t="shared" si="589"/>
        <v>0</v>
      </c>
      <c r="CX510" s="24">
        <f t="shared" si="590"/>
        <v>4</v>
      </c>
      <c r="CY510" s="267">
        <f t="shared" si="591"/>
        <v>15</v>
      </c>
      <c r="CZ510" s="268">
        <f t="shared" si="592"/>
        <v>6</v>
      </c>
      <c r="DA510" s="267">
        <f t="shared" si="593"/>
        <v>15</v>
      </c>
      <c r="DB510" s="268">
        <f t="shared" si="594"/>
        <v>15</v>
      </c>
      <c r="DC510" s="173">
        <f t="shared" si="595"/>
        <v>8</v>
      </c>
      <c r="DD510" s="26">
        <f t="shared" si="596"/>
        <v>14</v>
      </c>
      <c r="DE510" s="173">
        <f t="shared" si="597"/>
        <v>0</v>
      </c>
      <c r="DF510" s="26">
        <f t="shared" si="598"/>
        <v>5</v>
      </c>
      <c r="DG510" s="326">
        <f t="shared" si="599"/>
        <v>13</v>
      </c>
      <c r="DH510" s="327">
        <f t="shared" si="600"/>
        <v>3</v>
      </c>
      <c r="DI510" s="172">
        <f t="shared" si="601"/>
        <v>4</v>
      </c>
      <c r="DJ510" s="24">
        <f t="shared" si="602"/>
        <v>0</v>
      </c>
      <c r="DK510" s="172"/>
      <c r="DL510" s="19">
        <f t="shared" si="603"/>
        <v>54</v>
      </c>
      <c r="DM510" s="19">
        <f t="shared" si="604"/>
        <v>17</v>
      </c>
      <c r="DN510" s="174">
        <f t="shared" si="605"/>
        <v>4</v>
      </c>
      <c r="DO510" s="278">
        <f t="shared" si="606"/>
        <v>246</v>
      </c>
      <c r="DP510" s="278">
        <f t="shared" si="607"/>
        <v>255</v>
      </c>
      <c r="DQ510" s="20">
        <f t="shared" si="608"/>
        <v>142</v>
      </c>
      <c r="DR510" s="20">
        <f t="shared" si="609"/>
        <v>5</v>
      </c>
      <c r="DS510" s="337">
        <f t="shared" si="610"/>
        <v>211</v>
      </c>
      <c r="DT510" s="174">
        <f t="shared" si="611"/>
        <v>64</v>
      </c>
      <c r="DU510" s="172">
        <f t="shared" si="612"/>
        <v>211</v>
      </c>
    </row>
    <row r="511" spans="1:125">
      <c r="A511" s="408" t="s">
        <v>1267</v>
      </c>
      <c r="B511" s="408" t="s">
        <v>1268</v>
      </c>
      <c r="C511" s="154">
        <f t="shared" si="568"/>
        <v>17</v>
      </c>
      <c r="D511" s="167">
        <f t="shared" si="569"/>
        <v>68</v>
      </c>
      <c r="E511" s="166" t="str">
        <f t="shared" si="570"/>
        <v>36</v>
      </c>
      <c r="F511" s="367" t="str">
        <f t="shared" si="571"/>
        <v>11</v>
      </c>
      <c r="G511" s="367" t="str">
        <f t="shared" si="572"/>
        <v>06</v>
      </c>
      <c r="H511" s="367" t="str">
        <f t="shared" si="573"/>
        <v>F6</v>
      </c>
      <c r="I511" s="367" t="str">
        <f t="shared" si="574"/>
        <v>FF</v>
      </c>
      <c r="J511" s="367" t="str">
        <f t="shared" si="575"/>
        <v>8E</v>
      </c>
      <c r="K511" s="367" t="str">
        <f t="shared" si="576"/>
        <v>05</v>
      </c>
      <c r="L511" s="367" t="str">
        <f t="shared" si="577"/>
        <v>D5</v>
      </c>
      <c r="M511" s="367" t="str">
        <f t="shared" si="578"/>
        <v>4</v>
      </c>
      <c r="N511" s="367" t="str">
        <f t="shared" si="579"/>
        <v/>
      </c>
      <c r="O511" s="156" t="str">
        <f t="shared" si="580"/>
        <v/>
      </c>
      <c r="P511" s="157" t="str">
        <f t="shared" si="559"/>
        <v>0</v>
      </c>
      <c r="Q511" s="158" t="str">
        <f t="shared" si="559"/>
        <v>0</v>
      </c>
      <c r="R511" s="158" t="str">
        <f t="shared" si="559"/>
        <v>1</v>
      </c>
      <c r="S511" s="159" t="str">
        <f t="shared" si="559"/>
        <v>1</v>
      </c>
      <c r="T511" s="158" t="str">
        <f t="shared" si="559"/>
        <v>0</v>
      </c>
      <c r="U511" s="158" t="str">
        <f t="shared" si="559"/>
        <v>1</v>
      </c>
      <c r="V511" s="158" t="str">
        <f t="shared" si="559"/>
        <v>1</v>
      </c>
      <c r="W511" s="159" t="str">
        <f t="shared" si="559"/>
        <v>0</v>
      </c>
      <c r="X511" s="158" t="str">
        <f t="shared" si="560"/>
        <v>0</v>
      </c>
      <c r="Y511" s="158" t="str">
        <f t="shared" si="560"/>
        <v>0</v>
      </c>
      <c r="Z511" s="158" t="str">
        <f t="shared" si="560"/>
        <v>0</v>
      </c>
      <c r="AA511" s="159" t="str">
        <f t="shared" si="560"/>
        <v>1</v>
      </c>
      <c r="AB511" s="161" t="str">
        <f t="shared" si="560"/>
        <v>0</v>
      </c>
      <c r="AC511" s="161" t="str">
        <f t="shared" si="560"/>
        <v>0</v>
      </c>
      <c r="AD511" s="158" t="str">
        <f t="shared" si="560"/>
        <v>0</v>
      </c>
      <c r="AE511" s="159" t="str">
        <f t="shared" si="560"/>
        <v>1</v>
      </c>
      <c r="AF511" s="367" t="str">
        <f t="shared" si="561"/>
        <v>0</v>
      </c>
      <c r="AG511" s="162" t="str">
        <f t="shared" si="561"/>
        <v>0</v>
      </c>
      <c r="AH511" s="163" t="str">
        <f t="shared" si="561"/>
        <v>0</v>
      </c>
      <c r="AI511" s="165" t="str">
        <f t="shared" si="561"/>
        <v>0</v>
      </c>
      <c r="AJ511" s="164" t="str">
        <f t="shared" si="561"/>
        <v>0</v>
      </c>
      <c r="AK511" s="164" t="str">
        <f t="shared" si="561"/>
        <v>1</v>
      </c>
      <c r="AL511" s="289" t="str">
        <f t="shared" si="561"/>
        <v>1</v>
      </c>
      <c r="AM511" s="165" t="str">
        <f t="shared" si="561"/>
        <v>0</v>
      </c>
      <c r="AN511" s="230" t="str">
        <f t="shared" si="562"/>
        <v>1</v>
      </c>
      <c r="AO511" s="230" t="str">
        <f t="shared" si="562"/>
        <v>1</v>
      </c>
      <c r="AP511" s="230" t="str">
        <f t="shared" si="562"/>
        <v>1</v>
      </c>
      <c r="AQ511" s="231" t="str">
        <f t="shared" si="562"/>
        <v>1</v>
      </c>
      <c r="AR511" s="230" t="str">
        <f t="shared" si="562"/>
        <v>0</v>
      </c>
      <c r="AS511" s="230" t="str">
        <f t="shared" si="562"/>
        <v>1</v>
      </c>
      <c r="AT511" s="230" t="str">
        <f t="shared" si="562"/>
        <v>1</v>
      </c>
      <c r="AU511" s="231" t="str">
        <f t="shared" si="562"/>
        <v>0</v>
      </c>
      <c r="AV511" s="230" t="str">
        <f t="shared" si="563"/>
        <v>1</v>
      </c>
      <c r="AW511" s="232" t="str">
        <f t="shared" si="563"/>
        <v>1</v>
      </c>
      <c r="AX511" s="232" t="str">
        <f t="shared" si="563"/>
        <v>1</v>
      </c>
      <c r="AY511" s="233" t="str">
        <f t="shared" si="563"/>
        <v>1</v>
      </c>
      <c r="AZ511" s="232" t="str">
        <f t="shared" si="563"/>
        <v>1</v>
      </c>
      <c r="BA511" s="232" t="str">
        <f t="shared" si="563"/>
        <v>1</v>
      </c>
      <c r="BB511" s="232" t="str">
        <f t="shared" si="563"/>
        <v>1</v>
      </c>
      <c r="BC511" s="233" t="str">
        <f t="shared" si="563"/>
        <v>1</v>
      </c>
      <c r="BD511" s="168" t="str">
        <f t="shared" si="564"/>
        <v>1</v>
      </c>
      <c r="BE511" s="168" t="str">
        <f t="shared" si="564"/>
        <v>0</v>
      </c>
      <c r="BF511" s="168" t="str">
        <f t="shared" si="564"/>
        <v>0</v>
      </c>
      <c r="BG511" s="169" t="str">
        <f t="shared" si="564"/>
        <v>0</v>
      </c>
      <c r="BH511" s="168" t="str">
        <f t="shared" si="564"/>
        <v>1</v>
      </c>
      <c r="BI511" s="168" t="str">
        <f t="shared" si="564"/>
        <v>1</v>
      </c>
      <c r="BJ511" s="168" t="str">
        <f t="shared" si="564"/>
        <v>1</v>
      </c>
      <c r="BK511" s="169" t="str">
        <f t="shared" si="564"/>
        <v>0</v>
      </c>
      <c r="BL511" s="168" t="str">
        <f t="shared" si="565"/>
        <v>0</v>
      </c>
      <c r="BM511" s="168" t="str">
        <f t="shared" si="565"/>
        <v>0</v>
      </c>
      <c r="BN511" s="168" t="str">
        <f t="shared" si="565"/>
        <v>0</v>
      </c>
      <c r="BO511" s="169" t="str">
        <f t="shared" si="565"/>
        <v>0</v>
      </c>
      <c r="BP511" s="168" t="str">
        <f t="shared" si="565"/>
        <v>0</v>
      </c>
      <c r="BQ511" s="168" t="str">
        <f t="shared" si="565"/>
        <v>1</v>
      </c>
      <c r="BR511" s="168" t="str">
        <f t="shared" si="565"/>
        <v>0</v>
      </c>
      <c r="BS511" s="169" t="str">
        <f t="shared" si="565"/>
        <v>1</v>
      </c>
      <c r="BT511" s="302" t="str">
        <f t="shared" si="566"/>
        <v>1</v>
      </c>
      <c r="BU511" s="302" t="str">
        <f t="shared" si="566"/>
        <v>1</v>
      </c>
      <c r="BV511" s="302" t="str">
        <f t="shared" si="566"/>
        <v>0</v>
      </c>
      <c r="BW511" s="303" t="str">
        <f t="shared" si="566"/>
        <v>1</v>
      </c>
      <c r="BX511" s="302" t="str">
        <f t="shared" si="566"/>
        <v>0</v>
      </c>
      <c r="BY511" s="302" t="str">
        <f t="shared" si="566"/>
        <v>1</v>
      </c>
      <c r="BZ511" s="302" t="str">
        <f t="shared" si="566"/>
        <v>0</v>
      </c>
      <c r="CA511" s="303" t="str">
        <f t="shared" si="566"/>
        <v>1</v>
      </c>
      <c r="CB511" s="164" t="str">
        <f t="shared" si="567"/>
        <v>0</v>
      </c>
      <c r="CC511" s="289" t="str">
        <f t="shared" si="567"/>
        <v>1</v>
      </c>
      <c r="CD511" s="340" t="str">
        <f t="shared" si="567"/>
        <v>0</v>
      </c>
      <c r="CE511" s="341" t="str">
        <f t="shared" si="567"/>
        <v>0</v>
      </c>
      <c r="CF511" s="340" t="str">
        <f t="shared" si="567"/>
        <v>0</v>
      </c>
      <c r="CG511" s="340" t="str">
        <f t="shared" si="567"/>
        <v>0</v>
      </c>
      <c r="CH511" s="340" t="str">
        <f t="shared" si="567"/>
        <v>0</v>
      </c>
      <c r="CI511" s="341" t="str">
        <f t="shared" si="567"/>
        <v>0</v>
      </c>
      <c r="CL511" s="32" t="str">
        <f t="shared" si="548"/>
        <v>3611</v>
      </c>
      <c r="CM511" s="285">
        <f t="shared" si="581"/>
        <v>65526</v>
      </c>
      <c r="CN511" s="285">
        <f t="shared" si="582"/>
        <v>0</v>
      </c>
      <c r="CO511" s="142">
        <f t="shared" si="583"/>
        <v>52.2</v>
      </c>
      <c r="CP511" s="142">
        <f t="shared" si="584"/>
        <v>11.222222222222223</v>
      </c>
      <c r="CQ511" s="154">
        <f t="shared" si="549"/>
        <v>3</v>
      </c>
      <c r="CS511" s="170">
        <f t="shared" si="585"/>
        <v>3</v>
      </c>
      <c r="CT511" s="23">
        <f t="shared" si="586"/>
        <v>6</v>
      </c>
      <c r="CU511" s="171">
        <f t="shared" si="587"/>
        <v>1</v>
      </c>
      <c r="CV511" s="23">
        <f t="shared" si="588"/>
        <v>1</v>
      </c>
      <c r="CW511" s="172">
        <f t="shared" si="589"/>
        <v>0</v>
      </c>
      <c r="CX511" s="24">
        <f t="shared" si="590"/>
        <v>6</v>
      </c>
      <c r="CY511" s="267">
        <f t="shared" si="591"/>
        <v>15</v>
      </c>
      <c r="CZ511" s="268">
        <f t="shared" si="592"/>
        <v>6</v>
      </c>
      <c r="DA511" s="267">
        <f t="shared" si="593"/>
        <v>15</v>
      </c>
      <c r="DB511" s="268">
        <f t="shared" si="594"/>
        <v>15</v>
      </c>
      <c r="DC511" s="173">
        <f t="shared" si="595"/>
        <v>8</v>
      </c>
      <c r="DD511" s="26">
        <f t="shared" si="596"/>
        <v>14</v>
      </c>
      <c r="DE511" s="173">
        <f t="shared" si="597"/>
        <v>0</v>
      </c>
      <c r="DF511" s="26">
        <f t="shared" si="598"/>
        <v>5</v>
      </c>
      <c r="DG511" s="326">
        <f t="shared" si="599"/>
        <v>13</v>
      </c>
      <c r="DH511" s="327">
        <f t="shared" si="600"/>
        <v>5</v>
      </c>
      <c r="DI511" s="172">
        <f t="shared" si="601"/>
        <v>4</v>
      </c>
      <c r="DJ511" s="24">
        <f t="shared" si="602"/>
        <v>0</v>
      </c>
      <c r="DK511" s="172"/>
      <c r="DL511" s="19">
        <f t="shared" si="603"/>
        <v>54</v>
      </c>
      <c r="DM511" s="19">
        <f t="shared" si="604"/>
        <v>17</v>
      </c>
      <c r="DN511" s="174">
        <f t="shared" si="605"/>
        <v>6</v>
      </c>
      <c r="DO511" s="278">
        <f t="shared" si="606"/>
        <v>246</v>
      </c>
      <c r="DP511" s="278">
        <f t="shared" si="607"/>
        <v>255</v>
      </c>
      <c r="DQ511" s="20">
        <f t="shared" si="608"/>
        <v>142</v>
      </c>
      <c r="DR511" s="20">
        <f t="shared" si="609"/>
        <v>5</v>
      </c>
      <c r="DS511" s="337">
        <f t="shared" si="610"/>
        <v>213</v>
      </c>
      <c r="DT511" s="174">
        <f t="shared" si="611"/>
        <v>64</v>
      </c>
      <c r="DU511" s="172">
        <f t="shared" si="612"/>
        <v>213</v>
      </c>
    </row>
    <row r="512" spans="1:125">
      <c r="A512" s="408" t="s">
        <v>1269</v>
      </c>
      <c r="B512" s="408" t="s">
        <v>1270</v>
      </c>
      <c r="C512" s="154">
        <f t="shared" si="568"/>
        <v>17</v>
      </c>
      <c r="D512" s="167">
        <f t="shared" si="569"/>
        <v>68</v>
      </c>
      <c r="E512" s="166" t="str">
        <f t="shared" si="570"/>
        <v>36</v>
      </c>
      <c r="F512" s="367" t="str">
        <f t="shared" si="571"/>
        <v>11</v>
      </c>
      <c r="G512" s="367" t="str">
        <f t="shared" si="572"/>
        <v>08</v>
      </c>
      <c r="H512" s="367" t="str">
        <f t="shared" si="573"/>
        <v>F6</v>
      </c>
      <c r="I512" s="367" t="str">
        <f t="shared" si="574"/>
        <v>FF</v>
      </c>
      <c r="J512" s="367" t="str">
        <f t="shared" si="575"/>
        <v>8D</v>
      </c>
      <c r="K512" s="367" t="str">
        <f t="shared" si="576"/>
        <v>05</v>
      </c>
      <c r="L512" s="367" t="str">
        <f t="shared" si="577"/>
        <v>D6</v>
      </c>
      <c r="M512" s="367" t="str">
        <f t="shared" si="578"/>
        <v>4</v>
      </c>
      <c r="N512" s="367" t="str">
        <f t="shared" si="579"/>
        <v/>
      </c>
      <c r="O512" s="156" t="str">
        <f t="shared" si="580"/>
        <v/>
      </c>
      <c r="P512" s="157" t="str">
        <f t="shared" si="559"/>
        <v>0</v>
      </c>
      <c r="Q512" s="158" t="str">
        <f t="shared" si="559"/>
        <v>0</v>
      </c>
      <c r="R512" s="158" t="str">
        <f t="shared" si="559"/>
        <v>1</v>
      </c>
      <c r="S512" s="159" t="str">
        <f t="shared" si="559"/>
        <v>1</v>
      </c>
      <c r="T512" s="158" t="str">
        <f t="shared" si="559"/>
        <v>0</v>
      </c>
      <c r="U512" s="158" t="str">
        <f t="shared" si="559"/>
        <v>1</v>
      </c>
      <c r="V512" s="158" t="str">
        <f t="shared" si="559"/>
        <v>1</v>
      </c>
      <c r="W512" s="159" t="str">
        <f t="shared" si="559"/>
        <v>0</v>
      </c>
      <c r="X512" s="158" t="str">
        <f t="shared" si="560"/>
        <v>0</v>
      </c>
      <c r="Y512" s="158" t="str">
        <f t="shared" si="560"/>
        <v>0</v>
      </c>
      <c r="Z512" s="158" t="str">
        <f t="shared" si="560"/>
        <v>0</v>
      </c>
      <c r="AA512" s="159" t="str">
        <f t="shared" si="560"/>
        <v>1</v>
      </c>
      <c r="AB512" s="161" t="str">
        <f t="shared" si="560"/>
        <v>0</v>
      </c>
      <c r="AC512" s="161" t="str">
        <f t="shared" si="560"/>
        <v>0</v>
      </c>
      <c r="AD512" s="158" t="str">
        <f t="shared" si="560"/>
        <v>0</v>
      </c>
      <c r="AE512" s="159" t="str">
        <f t="shared" si="560"/>
        <v>1</v>
      </c>
      <c r="AF512" s="367" t="str">
        <f t="shared" si="561"/>
        <v>0</v>
      </c>
      <c r="AG512" s="162" t="str">
        <f t="shared" si="561"/>
        <v>0</v>
      </c>
      <c r="AH512" s="163" t="str">
        <f t="shared" si="561"/>
        <v>0</v>
      </c>
      <c r="AI512" s="165" t="str">
        <f t="shared" si="561"/>
        <v>0</v>
      </c>
      <c r="AJ512" s="164" t="str">
        <f t="shared" si="561"/>
        <v>1</v>
      </c>
      <c r="AK512" s="164" t="str">
        <f t="shared" si="561"/>
        <v>0</v>
      </c>
      <c r="AL512" s="289" t="str">
        <f t="shared" si="561"/>
        <v>0</v>
      </c>
      <c r="AM512" s="165" t="str">
        <f t="shared" si="561"/>
        <v>0</v>
      </c>
      <c r="AN512" s="230" t="str">
        <f t="shared" si="562"/>
        <v>1</v>
      </c>
      <c r="AO512" s="230" t="str">
        <f t="shared" si="562"/>
        <v>1</v>
      </c>
      <c r="AP512" s="230" t="str">
        <f t="shared" si="562"/>
        <v>1</v>
      </c>
      <c r="AQ512" s="231" t="str">
        <f t="shared" si="562"/>
        <v>1</v>
      </c>
      <c r="AR512" s="230" t="str">
        <f t="shared" si="562"/>
        <v>0</v>
      </c>
      <c r="AS512" s="230" t="str">
        <f t="shared" si="562"/>
        <v>1</v>
      </c>
      <c r="AT512" s="230" t="str">
        <f t="shared" si="562"/>
        <v>1</v>
      </c>
      <c r="AU512" s="231" t="str">
        <f t="shared" si="562"/>
        <v>0</v>
      </c>
      <c r="AV512" s="230" t="str">
        <f t="shared" si="563"/>
        <v>1</v>
      </c>
      <c r="AW512" s="232" t="str">
        <f t="shared" si="563"/>
        <v>1</v>
      </c>
      <c r="AX512" s="232" t="str">
        <f t="shared" si="563"/>
        <v>1</v>
      </c>
      <c r="AY512" s="233" t="str">
        <f t="shared" si="563"/>
        <v>1</v>
      </c>
      <c r="AZ512" s="232" t="str">
        <f t="shared" si="563"/>
        <v>1</v>
      </c>
      <c r="BA512" s="232" t="str">
        <f t="shared" si="563"/>
        <v>1</v>
      </c>
      <c r="BB512" s="232" t="str">
        <f t="shared" si="563"/>
        <v>1</v>
      </c>
      <c r="BC512" s="233" t="str">
        <f t="shared" si="563"/>
        <v>1</v>
      </c>
      <c r="BD512" s="168" t="str">
        <f t="shared" si="564"/>
        <v>1</v>
      </c>
      <c r="BE512" s="168" t="str">
        <f t="shared" si="564"/>
        <v>0</v>
      </c>
      <c r="BF512" s="168" t="str">
        <f t="shared" si="564"/>
        <v>0</v>
      </c>
      <c r="BG512" s="169" t="str">
        <f t="shared" si="564"/>
        <v>0</v>
      </c>
      <c r="BH512" s="168" t="str">
        <f t="shared" si="564"/>
        <v>1</v>
      </c>
      <c r="BI512" s="168" t="str">
        <f t="shared" si="564"/>
        <v>1</v>
      </c>
      <c r="BJ512" s="168" t="str">
        <f t="shared" si="564"/>
        <v>0</v>
      </c>
      <c r="BK512" s="169" t="str">
        <f t="shared" si="564"/>
        <v>1</v>
      </c>
      <c r="BL512" s="168" t="str">
        <f t="shared" si="565"/>
        <v>0</v>
      </c>
      <c r="BM512" s="168" t="str">
        <f t="shared" si="565"/>
        <v>0</v>
      </c>
      <c r="BN512" s="168" t="str">
        <f t="shared" si="565"/>
        <v>0</v>
      </c>
      <c r="BO512" s="169" t="str">
        <f t="shared" si="565"/>
        <v>0</v>
      </c>
      <c r="BP512" s="168" t="str">
        <f t="shared" si="565"/>
        <v>0</v>
      </c>
      <c r="BQ512" s="168" t="str">
        <f t="shared" si="565"/>
        <v>1</v>
      </c>
      <c r="BR512" s="168" t="str">
        <f t="shared" si="565"/>
        <v>0</v>
      </c>
      <c r="BS512" s="169" t="str">
        <f t="shared" si="565"/>
        <v>1</v>
      </c>
      <c r="BT512" s="302" t="str">
        <f t="shared" si="566"/>
        <v>1</v>
      </c>
      <c r="BU512" s="302" t="str">
        <f t="shared" si="566"/>
        <v>1</v>
      </c>
      <c r="BV512" s="302" t="str">
        <f t="shared" si="566"/>
        <v>0</v>
      </c>
      <c r="BW512" s="303" t="str">
        <f t="shared" si="566"/>
        <v>1</v>
      </c>
      <c r="BX512" s="302" t="str">
        <f t="shared" si="566"/>
        <v>0</v>
      </c>
      <c r="BY512" s="302" t="str">
        <f t="shared" si="566"/>
        <v>1</v>
      </c>
      <c r="BZ512" s="302" t="str">
        <f t="shared" si="566"/>
        <v>1</v>
      </c>
      <c r="CA512" s="303" t="str">
        <f t="shared" si="566"/>
        <v>0</v>
      </c>
      <c r="CB512" s="164" t="str">
        <f t="shared" si="567"/>
        <v>0</v>
      </c>
      <c r="CC512" s="289" t="str">
        <f t="shared" si="567"/>
        <v>1</v>
      </c>
      <c r="CD512" s="340" t="str">
        <f t="shared" si="567"/>
        <v>0</v>
      </c>
      <c r="CE512" s="341" t="str">
        <f t="shared" si="567"/>
        <v>0</v>
      </c>
      <c r="CF512" s="340" t="str">
        <f t="shared" si="567"/>
        <v>0</v>
      </c>
      <c r="CG512" s="340" t="str">
        <f t="shared" si="567"/>
        <v>0</v>
      </c>
      <c r="CH512" s="340" t="str">
        <f t="shared" si="567"/>
        <v>0</v>
      </c>
      <c r="CI512" s="341" t="str">
        <f t="shared" si="567"/>
        <v>0</v>
      </c>
      <c r="CL512" s="32" t="str">
        <f t="shared" si="548"/>
        <v>3611</v>
      </c>
      <c r="CM512" s="285">
        <f t="shared" si="581"/>
        <v>65526</v>
      </c>
      <c r="CN512" s="285">
        <f t="shared" si="582"/>
        <v>0</v>
      </c>
      <c r="CO512" s="142">
        <f t="shared" si="583"/>
        <v>52.1</v>
      </c>
      <c r="CP512" s="142">
        <f t="shared" si="584"/>
        <v>11.166666666666666</v>
      </c>
      <c r="CQ512" s="154">
        <f t="shared" si="549"/>
        <v>4</v>
      </c>
      <c r="CS512" s="170">
        <f t="shared" si="585"/>
        <v>3</v>
      </c>
      <c r="CT512" s="23">
        <f t="shared" si="586"/>
        <v>6</v>
      </c>
      <c r="CU512" s="171">
        <f t="shared" si="587"/>
        <v>1</v>
      </c>
      <c r="CV512" s="23">
        <f t="shared" si="588"/>
        <v>1</v>
      </c>
      <c r="CW512" s="172">
        <f t="shared" si="589"/>
        <v>0</v>
      </c>
      <c r="CX512" s="24">
        <f t="shared" si="590"/>
        <v>8</v>
      </c>
      <c r="CY512" s="267">
        <f t="shared" si="591"/>
        <v>15</v>
      </c>
      <c r="CZ512" s="268">
        <f t="shared" si="592"/>
        <v>6</v>
      </c>
      <c r="DA512" s="267">
        <f t="shared" si="593"/>
        <v>15</v>
      </c>
      <c r="DB512" s="268">
        <f t="shared" si="594"/>
        <v>15</v>
      </c>
      <c r="DC512" s="173">
        <f t="shared" si="595"/>
        <v>8</v>
      </c>
      <c r="DD512" s="26">
        <f t="shared" si="596"/>
        <v>13</v>
      </c>
      <c r="DE512" s="173">
        <f t="shared" si="597"/>
        <v>0</v>
      </c>
      <c r="DF512" s="26">
        <f t="shared" si="598"/>
        <v>5</v>
      </c>
      <c r="DG512" s="326">
        <f t="shared" si="599"/>
        <v>13</v>
      </c>
      <c r="DH512" s="327">
        <f t="shared" si="600"/>
        <v>6</v>
      </c>
      <c r="DI512" s="172">
        <f t="shared" si="601"/>
        <v>4</v>
      </c>
      <c r="DJ512" s="24">
        <f t="shared" si="602"/>
        <v>0</v>
      </c>
      <c r="DK512" s="172"/>
      <c r="DL512" s="19">
        <f t="shared" si="603"/>
        <v>54</v>
      </c>
      <c r="DM512" s="19">
        <f t="shared" si="604"/>
        <v>17</v>
      </c>
      <c r="DN512" s="174">
        <f t="shared" si="605"/>
        <v>8</v>
      </c>
      <c r="DO512" s="278">
        <f t="shared" si="606"/>
        <v>246</v>
      </c>
      <c r="DP512" s="278">
        <f t="shared" si="607"/>
        <v>255</v>
      </c>
      <c r="DQ512" s="20">
        <f t="shared" si="608"/>
        <v>141</v>
      </c>
      <c r="DR512" s="20">
        <f t="shared" si="609"/>
        <v>5</v>
      </c>
      <c r="DS512" s="337">
        <f t="shared" si="610"/>
        <v>214</v>
      </c>
      <c r="DT512" s="174">
        <f t="shared" si="611"/>
        <v>64</v>
      </c>
      <c r="DU512" s="172">
        <f t="shared" si="612"/>
        <v>214</v>
      </c>
    </row>
    <row r="513" spans="1:125">
      <c r="A513" s="408" t="s">
        <v>1271</v>
      </c>
      <c r="B513" s="408" t="s">
        <v>1272</v>
      </c>
      <c r="C513" s="154">
        <f t="shared" si="568"/>
        <v>17</v>
      </c>
      <c r="D513" s="167">
        <f t="shared" si="569"/>
        <v>68</v>
      </c>
      <c r="E513" s="166" t="str">
        <f t="shared" si="570"/>
        <v>36</v>
      </c>
      <c r="F513" s="367" t="str">
        <f t="shared" si="571"/>
        <v>11</v>
      </c>
      <c r="G513" s="367" t="str">
        <f t="shared" si="572"/>
        <v>0A</v>
      </c>
      <c r="H513" s="367" t="str">
        <f t="shared" si="573"/>
        <v>F6</v>
      </c>
      <c r="I513" s="367" t="str">
        <f t="shared" si="574"/>
        <v>FF</v>
      </c>
      <c r="J513" s="367" t="str">
        <f t="shared" si="575"/>
        <v>8D</v>
      </c>
      <c r="K513" s="367" t="str">
        <f t="shared" si="576"/>
        <v>05</v>
      </c>
      <c r="L513" s="367" t="str">
        <f t="shared" si="577"/>
        <v>D8</v>
      </c>
      <c r="M513" s="367" t="str">
        <f t="shared" si="578"/>
        <v>0</v>
      </c>
      <c r="N513" s="367" t="str">
        <f t="shared" si="579"/>
        <v/>
      </c>
      <c r="O513" s="156" t="str">
        <f t="shared" si="580"/>
        <v/>
      </c>
      <c r="P513" s="157" t="str">
        <f t="shared" si="559"/>
        <v>0</v>
      </c>
      <c r="Q513" s="158" t="str">
        <f t="shared" si="559"/>
        <v>0</v>
      </c>
      <c r="R513" s="158" t="str">
        <f t="shared" si="559"/>
        <v>1</v>
      </c>
      <c r="S513" s="159" t="str">
        <f t="shared" si="559"/>
        <v>1</v>
      </c>
      <c r="T513" s="158" t="str">
        <f t="shared" si="559"/>
        <v>0</v>
      </c>
      <c r="U513" s="158" t="str">
        <f t="shared" si="559"/>
        <v>1</v>
      </c>
      <c r="V513" s="158" t="str">
        <f t="shared" si="559"/>
        <v>1</v>
      </c>
      <c r="W513" s="159" t="str">
        <f t="shared" si="559"/>
        <v>0</v>
      </c>
      <c r="X513" s="158" t="str">
        <f t="shared" si="560"/>
        <v>0</v>
      </c>
      <c r="Y513" s="158" t="str">
        <f t="shared" si="560"/>
        <v>0</v>
      </c>
      <c r="Z513" s="158" t="str">
        <f t="shared" si="560"/>
        <v>0</v>
      </c>
      <c r="AA513" s="159" t="str">
        <f t="shared" si="560"/>
        <v>1</v>
      </c>
      <c r="AB513" s="161" t="str">
        <f t="shared" si="560"/>
        <v>0</v>
      </c>
      <c r="AC513" s="161" t="str">
        <f t="shared" si="560"/>
        <v>0</v>
      </c>
      <c r="AD513" s="158" t="str">
        <f t="shared" si="560"/>
        <v>0</v>
      </c>
      <c r="AE513" s="159" t="str">
        <f t="shared" si="560"/>
        <v>1</v>
      </c>
      <c r="AF513" s="367" t="str">
        <f t="shared" si="561"/>
        <v>0</v>
      </c>
      <c r="AG513" s="162" t="str">
        <f t="shared" si="561"/>
        <v>0</v>
      </c>
      <c r="AH513" s="163" t="str">
        <f t="shared" si="561"/>
        <v>0</v>
      </c>
      <c r="AI513" s="165" t="str">
        <f t="shared" si="561"/>
        <v>0</v>
      </c>
      <c r="AJ513" s="164" t="str">
        <f t="shared" si="561"/>
        <v>1</v>
      </c>
      <c r="AK513" s="164" t="str">
        <f t="shared" si="561"/>
        <v>0</v>
      </c>
      <c r="AL513" s="289" t="str">
        <f t="shared" si="561"/>
        <v>1</v>
      </c>
      <c r="AM513" s="165" t="str">
        <f t="shared" si="561"/>
        <v>0</v>
      </c>
      <c r="AN513" s="230" t="str">
        <f t="shared" si="562"/>
        <v>1</v>
      </c>
      <c r="AO513" s="230" t="str">
        <f t="shared" si="562"/>
        <v>1</v>
      </c>
      <c r="AP513" s="230" t="str">
        <f t="shared" si="562"/>
        <v>1</v>
      </c>
      <c r="AQ513" s="231" t="str">
        <f t="shared" si="562"/>
        <v>1</v>
      </c>
      <c r="AR513" s="230" t="str">
        <f t="shared" si="562"/>
        <v>0</v>
      </c>
      <c r="AS513" s="230" t="str">
        <f t="shared" si="562"/>
        <v>1</v>
      </c>
      <c r="AT513" s="230" t="str">
        <f t="shared" si="562"/>
        <v>1</v>
      </c>
      <c r="AU513" s="231" t="str">
        <f t="shared" si="562"/>
        <v>0</v>
      </c>
      <c r="AV513" s="230" t="str">
        <f t="shared" si="563"/>
        <v>1</v>
      </c>
      <c r="AW513" s="232" t="str">
        <f t="shared" si="563"/>
        <v>1</v>
      </c>
      <c r="AX513" s="232" t="str">
        <f t="shared" si="563"/>
        <v>1</v>
      </c>
      <c r="AY513" s="233" t="str">
        <f t="shared" si="563"/>
        <v>1</v>
      </c>
      <c r="AZ513" s="232" t="str">
        <f t="shared" si="563"/>
        <v>1</v>
      </c>
      <c r="BA513" s="232" t="str">
        <f t="shared" si="563"/>
        <v>1</v>
      </c>
      <c r="BB513" s="232" t="str">
        <f t="shared" si="563"/>
        <v>1</v>
      </c>
      <c r="BC513" s="233" t="str">
        <f t="shared" si="563"/>
        <v>1</v>
      </c>
      <c r="BD513" s="168" t="str">
        <f t="shared" si="564"/>
        <v>1</v>
      </c>
      <c r="BE513" s="168" t="str">
        <f t="shared" si="564"/>
        <v>0</v>
      </c>
      <c r="BF513" s="168" t="str">
        <f t="shared" si="564"/>
        <v>0</v>
      </c>
      <c r="BG513" s="169" t="str">
        <f t="shared" si="564"/>
        <v>0</v>
      </c>
      <c r="BH513" s="168" t="str">
        <f t="shared" si="564"/>
        <v>1</v>
      </c>
      <c r="BI513" s="168" t="str">
        <f t="shared" si="564"/>
        <v>1</v>
      </c>
      <c r="BJ513" s="168" t="str">
        <f t="shared" si="564"/>
        <v>0</v>
      </c>
      <c r="BK513" s="169" t="str">
        <f t="shared" si="564"/>
        <v>1</v>
      </c>
      <c r="BL513" s="168" t="str">
        <f t="shared" si="565"/>
        <v>0</v>
      </c>
      <c r="BM513" s="168" t="str">
        <f t="shared" si="565"/>
        <v>0</v>
      </c>
      <c r="BN513" s="168" t="str">
        <f t="shared" si="565"/>
        <v>0</v>
      </c>
      <c r="BO513" s="169" t="str">
        <f t="shared" si="565"/>
        <v>0</v>
      </c>
      <c r="BP513" s="168" t="str">
        <f t="shared" si="565"/>
        <v>0</v>
      </c>
      <c r="BQ513" s="168" t="str">
        <f t="shared" si="565"/>
        <v>1</v>
      </c>
      <c r="BR513" s="168" t="str">
        <f t="shared" si="565"/>
        <v>0</v>
      </c>
      <c r="BS513" s="169" t="str">
        <f t="shared" si="565"/>
        <v>1</v>
      </c>
      <c r="BT513" s="302" t="str">
        <f t="shared" si="566"/>
        <v>1</v>
      </c>
      <c r="BU513" s="302" t="str">
        <f t="shared" si="566"/>
        <v>1</v>
      </c>
      <c r="BV513" s="302" t="str">
        <f t="shared" si="566"/>
        <v>0</v>
      </c>
      <c r="BW513" s="303" t="str">
        <f t="shared" si="566"/>
        <v>1</v>
      </c>
      <c r="BX513" s="302" t="str">
        <f t="shared" si="566"/>
        <v>1</v>
      </c>
      <c r="BY513" s="302" t="str">
        <f t="shared" si="566"/>
        <v>0</v>
      </c>
      <c r="BZ513" s="302" t="str">
        <f t="shared" si="566"/>
        <v>0</v>
      </c>
      <c r="CA513" s="303" t="str">
        <f t="shared" si="566"/>
        <v>0</v>
      </c>
      <c r="CB513" s="164" t="str">
        <f t="shared" si="567"/>
        <v>0</v>
      </c>
      <c r="CC513" s="289" t="str">
        <f t="shared" si="567"/>
        <v>0</v>
      </c>
      <c r="CD513" s="340" t="str">
        <f t="shared" si="567"/>
        <v>0</v>
      </c>
      <c r="CE513" s="341" t="str">
        <f t="shared" si="567"/>
        <v>0</v>
      </c>
      <c r="CF513" s="340" t="str">
        <f t="shared" si="567"/>
        <v>0</v>
      </c>
      <c r="CG513" s="340" t="str">
        <f t="shared" si="567"/>
        <v>0</v>
      </c>
      <c r="CH513" s="340" t="str">
        <f t="shared" si="567"/>
        <v>0</v>
      </c>
      <c r="CI513" s="341" t="str">
        <f t="shared" si="567"/>
        <v>0</v>
      </c>
      <c r="CL513" s="32" t="str">
        <f t="shared" si="548"/>
        <v>3611</v>
      </c>
      <c r="CM513" s="285">
        <f t="shared" si="581"/>
        <v>65526</v>
      </c>
      <c r="CN513" s="285">
        <f t="shared" si="582"/>
        <v>0</v>
      </c>
      <c r="CO513" s="142">
        <f t="shared" si="583"/>
        <v>52.1</v>
      </c>
      <c r="CP513" s="142">
        <f t="shared" si="584"/>
        <v>11.166666666666666</v>
      </c>
      <c r="CQ513" s="154">
        <f t="shared" si="549"/>
        <v>5</v>
      </c>
      <c r="CS513" s="170">
        <f t="shared" si="585"/>
        <v>3</v>
      </c>
      <c r="CT513" s="23">
        <f t="shared" si="586"/>
        <v>6</v>
      </c>
      <c r="CU513" s="171">
        <f t="shared" si="587"/>
        <v>1</v>
      </c>
      <c r="CV513" s="23">
        <f t="shared" si="588"/>
        <v>1</v>
      </c>
      <c r="CW513" s="172">
        <f t="shared" si="589"/>
        <v>0</v>
      </c>
      <c r="CX513" s="24">
        <f t="shared" si="590"/>
        <v>10</v>
      </c>
      <c r="CY513" s="267">
        <f t="shared" si="591"/>
        <v>15</v>
      </c>
      <c r="CZ513" s="268">
        <f t="shared" si="592"/>
        <v>6</v>
      </c>
      <c r="DA513" s="267">
        <f t="shared" si="593"/>
        <v>15</v>
      </c>
      <c r="DB513" s="268">
        <f t="shared" si="594"/>
        <v>15</v>
      </c>
      <c r="DC513" s="173">
        <f t="shared" si="595"/>
        <v>8</v>
      </c>
      <c r="DD513" s="26">
        <f t="shared" si="596"/>
        <v>13</v>
      </c>
      <c r="DE513" s="173">
        <f t="shared" si="597"/>
        <v>0</v>
      </c>
      <c r="DF513" s="26">
        <f t="shared" si="598"/>
        <v>5</v>
      </c>
      <c r="DG513" s="326">
        <f t="shared" si="599"/>
        <v>13</v>
      </c>
      <c r="DH513" s="327">
        <f t="shared" si="600"/>
        <v>8</v>
      </c>
      <c r="DI513" s="172">
        <f t="shared" si="601"/>
        <v>0</v>
      </c>
      <c r="DJ513" s="24">
        <f t="shared" si="602"/>
        <v>0</v>
      </c>
      <c r="DK513" s="172"/>
      <c r="DL513" s="19">
        <f t="shared" si="603"/>
        <v>54</v>
      </c>
      <c r="DM513" s="19">
        <f t="shared" si="604"/>
        <v>17</v>
      </c>
      <c r="DN513" s="174">
        <f t="shared" si="605"/>
        <v>10</v>
      </c>
      <c r="DO513" s="278">
        <f t="shared" si="606"/>
        <v>246</v>
      </c>
      <c r="DP513" s="278">
        <f t="shared" si="607"/>
        <v>255</v>
      </c>
      <c r="DQ513" s="20">
        <f t="shared" si="608"/>
        <v>141</v>
      </c>
      <c r="DR513" s="20">
        <f t="shared" si="609"/>
        <v>5</v>
      </c>
      <c r="DS513" s="337">
        <f t="shared" si="610"/>
        <v>216</v>
      </c>
      <c r="DT513" s="174">
        <f t="shared" si="611"/>
        <v>0</v>
      </c>
      <c r="DU513" s="172">
        <f t="shared" si="612"/>
        <v>216</v>
      </c>
    </row>
  </sheetData>
  <mergeCells count="53">
    <mergeCell ref="D1:O1"/>
    <mergeCell ref="D2:O2"/>
    <mergeCell ref="D3:O3"/>
    <mergeCell ref="D4:O4"/>
    <mergeCell ref="D5:O5"/>
    <mergeCell ref="CF5:CI5"/>
    <mergeCell ref="D6:O6"/>
    <mergeCell ref="AR5:AU5"/>
    <mergeCell ref="AV5:AY5"/>
    <mergeCell ref="AZ5:BC5"/>
    <mergeCell ref="BD5:BG5"/>
    <mergeCell ref="BH5:BK5"/>
    <mergeCell ref="BL5:BO5"/>
    <mergeCell ref="T5:W5"/>
    <mergeCell ref="X5:AA5"/>
    <mergeCell ref="AB5:AE5"/>
    <mergeCell ref="AF5:AI5"/>
    <mergeCell ref="AJ5:AM5"/>
    <mergeCell ref="AN5:AQ5"/>
    <mergeCell ref="P5:S5"/>
    <mergeCell ref="AN7:AU7"/>
    <mergeCell ref="BP5:BS5"/>
    <mergeCell ref="BT5:BW5"/>
    <mergeCell ref="BX5:CA5"/>
    <mergeCell ref="CB5:CE5"/>
    <mergeCell ref="A7:B7"/>
    <mergeCell ref="D7:O7"/>
    <mergeCell ref="P7:W7"/>
    <mergeCell ref="X7:AE7"/>
    <mergeCell ref="AF7:AM7"/>
    <mergeCell ref="DE7:DF7"/>
    <mergeCell ref="AV7:BC7"/>
    <mergeCell ref="BD7:BK7"/>
    <mergeCell ref="BL7:BS7"/>
    <mergeCell ref="BT7:CA7"/>
    <mergeCell ref="CB7:CI7"/>
    <mergeCell ref="CS7:CT7"/>
    <mergeCell ref="CD10:CI10"/>
    <mergeCell ref="DG7:DH7"/>
    <mergeCell ref="DI7:DJ7"/>
    <mergeCell ref="D8:O8"/>
    <mergeCell ref="E9:O9"/>
    <mergeCell ref="P10:AE10"/>
    <mergeCell ref="AJ10:AL10"/>
    <mergeCell ref="AN10:BC10"/>
    <mergeCell ref="BD10:BK10"/>
    <mergeCell ref="BL10:BS10"/>
    <mergeCell ref="BT10:CA10"/>
    <mergeCell ref="CU7:CV7"/>
    <mergeCell ref="CW7:CX7"/>
    <mergeCell ref="CY7:CZ7"/>
    <mergeCell ref="DA7:DB7"/>
    <mergeCell ref="DC7:DD7"/>
  </mergeCells>
  <conditionalFormatting sqref="CL3:CN4 P3:CK3">
    <cfRule type="cellIs" dxfId="9" priority="6" operator="equal">
      <formula>"N"</formula>
    </cfRule>
  </conditionalFormatting>
  <conditionalFormatting sqref="P12:CI121">
    <cfRule type="expression" dxfId="8" priority="5">
      <formula>P12&lt;&gt;P11</formula>
    </cfRule>
  </conditionalFormatting>
  <conditionalFormatting sqref="P4:CI4">
    <cfRule type="top10" dxfId="7" priority="4" rank="10"/>
  </conditionalFormatting>
  <conditionalFormatting sqref="DU11:DU121">
    <cfRule type="expression" dxfId="6" priority="3">
      <formula>DS11&lt;&gt;DU11</formula>
    </cfRule>
  </conditionalFormatting>
  <conditionalFormatting sqref="P122:CI513">
    <cfRule type="expression" dxfId="5" priority="2">
      <formula>P122&lt;&gt;P121</formula>
    </cfRule>
  </conditionalFormatting>
  <conditionalFormatting sqref="DU122:DU513">
    <cfRule type="expression" dxfId="4" priority="1">
      <formula>DS122&lt;&gt;DU122</formula>
    </cfRule>
  </conditionalFormatting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L128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11" sqref="C11"/>
    </sheetView>
  </sheetViews>
  <sheetFormatPr baseColWidth="10" defaultColWidth="11.42578125" defaultRowHeight="15"/>
  <cols>
    <col min="1" max="1" width="8.140625" style="1" bestFit="1" customWidth="1"/>
    <col min="2" max="2" width="23.42578125" style="368" bestFit="1" customWidth="1"/>
    <col min="3" max="3" width="5.140625" style="3" customWidth="1"/>
    <col min="4" max="4" width="5" style="167" customWidth="1"/>
    <col min="5" max="6" width="3" style="5" customWidth="1"/>
    <col min="7" max="7" width="3.28515625" style="5" customWidth="1"/>
    <col min="8" max="8" width="3" style="5" customWidth="1"/>
    <col min="9" max="14" width="3.28515625" style="5" customWidth="1"/>
    <col min="15" max="15" width="4.28515625" style="5" customWidth="1"/>
    <col min="16" max="16" width="2.85546875" style="157" customWidth="1"/>
    <col min="17" max="18" width="2.85546875" style="158" customWidth="1"/>
    <col min="19" max="19" width="2.85546875" style="159" customWidth="1"/>
    <col min="20" max="23" width="2.85546875" style="158" customWidth="1"/>
    <col min="24" max="24" width="2.85546875" style="157" customWidth="1"/>
    <col min="25" max="26" width="2.85546875" style="158" customWidth="1"/>
    <col min="27" max="27" width="2.85546875" style="159" customWidth="1"/>
    <col min="28" max="28" width="2.85546875" style="160" customWidth="1"/>
    <col min="29" max="29" width="2.85546875" style="161" customWidth="1"/>
    <col min="30" max="30" width="2.85546875" style="158" customWidth="1"/>
    <col min="31" max="31" width="2.85546875" style="159" customWidth="1"/>
    <col min="32" max="32" width="2.85546875" style="367" customWidth="1"/>
    <col min="33" max="33" width="2.85546875" style="162" customWidth="1"/>
    <col min="34" max="34" width="2.85546875" style="163" customWidth="1"/>
    <col min="35" max="35" width="2.85546875" style="165" customWidth="1"/>
    <col min="36" max="37" width="2.85546875" style="164" customWidth="1"/>
    <col min="38" max="38" width="2.85546875" style="289" customWidth="1"/>
    <col min="39" max="39" width="2.85546875" style="165" customWidth="1"/>
    <col min="40" max="43" width="2.85546875" style="228" customWidth="1"/>
    <col min="44" max="44" width="2.85546875" style="229" customWidth="1"/>
    <col min="45" max="46" width="2.85546875" style="230" customWidth="1"/>
    <col min="47" max="47" width="2.85546875" style="231" customWidth="1"/>
    <col min="48" max="48" width="2.85546875" style="230" customWidth="1"/>
    <col min="49" max="54" width="2.85546875" style="232" customWidth="1"/>
    <col min="55" max="55" width="2.85546875" style="233" customWidth="1"/>
    <col min="56" max="66" width="2.85546875" style="168" customWidth="1"/>
    <col min="67" max="67" width="2.85546875" style="169" customWidth="1"/>
    <col min="68" max="70" width="2.85546875" style="168" customWidth="1"/>
    <col min="71" max="71" width="2.85546875" style="169" customWidth="1"/>
    <col min="72" max="74" width="2.85546875" style="302" customWidth="1"/>
    <col min="75" max="75" width="2.85546875" style="303" customWidth="1"/>
    <col min="76" max="78" width="2.85546875" style="302" customWidth="1"/>
    <col min="79" max="79" width="2.85546875" style="303" customWidth="1"/>
    <col min="80" max="80" width="2.85546875" style="164" customWidth="1"/>
    <col min="81" max="81" width="2.85546875" style="289" customWidth="1"/>
    <col min="82" max="82" width="2.85546875" style="340" customWidth="1"/>
    <col min="83" max="83" width="2.85546875" style="341" customWidth="1"/>
    <col min="84" max="87" width="2.85546875" style="340" customWidth="1"/>
    <col min="88" max="88" width="13.28515625" style="367" bestFit="1" customWidth="1"/>
    <col min="89" max="89" width="5.5703125" style="19" customWidth="1"/>
    <col min="90" max="90" width="6" style="279" bestFit="1" customWidth="1"/>
    <col min="91" max="92" width="5.5703125" style="279" customWidth="1"/>
    <col min="93" max="94" width="6.42578125" style="20" customWidth="1"/>
    <col min="95" max="95" width="5.140625" style="21" customWidth="1"/>
    <col min="96" max="96" width="3.42578125" style="367" customWidth="1"/>
    <col min="97" max="97" width="4.28515625" style="157" customWidth="1"/>
    <col min="98" max="98" width="4.28515625" style="159" customWidth="1"/>
    <col min="99" max="99" width="4.28515625" style="22" customWidth="1"/>
    <col min="100" max="100" width="4.28515625" style="23" customWidth="1"/>
    <col min="101" max="101" width="4.28515625" style="1" customWidth="1"/>
    <col min="102" max="102" width="4.28515625" style="24" customWidth="1"/>
    <col min="103" max="103" width="4.28515625" style="273" customWidth="1"/>
    <col min="104" max="104" width="4.28515625" style="268" customWidth="1"/>
    <col min="105" max="105" width="4.28515625" style="273" customWidth="1"/>
    <col min="106" max="106" width="4.28515625" style="268" customWidth="1"/>
    <col min="107" max="107" width="4.28515625" style="25" customWidth="1"/>
    <col min="108" max="108" width="4.28515625" style="26" customWidth="1"/>
    <col min="109" max="109" width="4.28515625" style="25" customWidth="1"/>
    <col min="110" max="110" width="4.28515625" style="26" customWidth="1"/>
    <col min="111" max="111" width="4.28515625" style="332" customWidth="1"/>
    <col min="112" max="112" width="4.28515625" style="327" customWidth="1"/>
    <col min="113" max="113" width="4.28515625" style="1" customWidth="1"/>
    <col min="114" max="114" width="4.28515625" style="24" customWidth="1"/>
    <col min="115" max="115" width="4.28515625" style="1" customWidth="1"/>
    <col min="116" max="117" width="4" style="19" customWidth="1"/>
    <col min="118" max="118" width="5" style="174" customWidth="1"/>
    <col min="119" max="120" width="4" style="278" customWidth="1"/>
    <col min="121" max="122" width="4" style="20" customWidth="1"/>
    <col min="123" max="123" width="4" style="337" customWidth="1"/>
    <col min="124" max="124" width="4" style="174" customWidth="1"/>
    <col min="125" max="125" width="7.42578125" style="1" bestFit="1" customWidth="1"/>
    <col min="126" max="1026" width="11.42578125" style="1"/>
  </cols>
  <sheetData>
    <row r="1" spans="1:125">
      <c r="A1" s="28"/>
      <c r="B1" s="5"/>
      <c r="C1" s="5"/>
      <c r="D1" s="428" t="s">
        <v>0</v>
      </c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157">
        <v>0</v>
      </c>
      <c r="Q1" s="158">
        <f t="shared" ref="Q1:CB1" si="0">P1+1</f>
        <v>1</v>
      </c>
      <c r="R1" s="158">
        <f t="shared" si="0"/>
        <v>2</v>
      </c>
      <c r="S1" s="159">
        <f t="shared" si="0"/>
        <v>3</v>
      </c>
      <c r="T1" s="158">
        <f t="shared" si="0"/>
        <v>4</v>
      </c>
      <c r="U1" s="158">
        <f t="shared" si="0"/>
        <v>5</v>
      </c>
      <c r="V1" s="158">
        <f t="shared" si="0"/>
        <v>6</v>
      </c>
      <c r="W1" s="158">
        <f t="shared" si="0"/>
        <v>7</v>
      </c>
      <c r="X1" s="157">
        <f t="shared" si="0"/>
        <v>8</v>
      </c>
      <c r="Y1" s="158">
        <f t="shared" si="0"/>
        <v>9</v>
      </c>
      <c r="Z1" s="158">
        <f t="shared" si="0"/>
        <v>10</v>
      </c>
      <c r="AA1" s="159">
        <f t="shared" si="0"/>
        <v>11</v>
      </c>
      <c r="AB1" s="157">
        <f t="shared" si="0"/>
        <v>12</v>
      </c>
      <c r="AC1" s="158">
        <f t="shared" si="0"/>
        <v>13</v>
      </c>
      <c r="AD1" s="158">
        <f t="shared" si="0"/>
        <v>14</v>
      </c>
      <c r="AE1" s="159">
        <f t="shared" si="0"/>
        <v>15</v>
      </c>
      <c r="AF1" s="5">
        <f t="shared" si="0"/>
        <v>16</v>
      </c>
      <c r="AG1" s="162">
        <f t="shared" si="0"/>
        <v>17</v>
      </c>
      <c r="AH1" s="163">
        <f t="shared" si="0"/>
        <v>18</v>
      </c>
      <c r="AI1" s="165">
        <f t="shared" si="0"/>
        <v>19</v>
      </c>
      <c r="AJ1" s="164">
        <f t="shared" si="0"/>
        <v>20</v>
      </c>
      <c r="AK1" s="164">
        <f t="shared" si="0"/>
        <v>21</v>
      </c>
      <c r="AL1" s="289">
        <f t="shared" si="0"/>
        <v>22</v>
      </c>
      <c r="AM1" s="165">
        <f t="shared" si="0"/>
        <v>23</v>
      </c>
      <c r="AN1" s="228">
        <f t="shared" si="0"/>
        <v>24</v>
      </c>
      <c r="AO1" s="228">
        <f t="shared" si="0"/>
        <v>25</v>
      </c>
      <c r="AP1" s="228">
        <f t="shared" si="0"/>
        <v>26</v>
      </c>
      <c r="AQ1" s="228">
        <f t="shared" si="0"/>
        <v>27</v>
      </c>
      <c r="AR1" s="229">
        <f t="shared" si="0"/>
        <v>28</v>
      </c>
      <c r="AS1" s="230">
        <f t="shared" si="0"/>
        <v>29</v>
      </c>
      <c r="AT1" s="230">
        <f t="shared" si="0"/>
        <v>30</v>
      </c>
      <c r="AU1" s="231">
        <f t="shared" si="0"/>
        <v>31</v>
      </c>
      <c r="AV1" s="230">
        <f t="shared" si="0"/>
        <v>32</v>
      </c>
      <c r="AW1" s="232">
        <f t="shared" si="0"/>
        <v>33</v>
      </c>
      <c r="AX1" s="232">
        <f t="shared" si="0"/>
        <v>34</v>
      </c>
      <c r="AY1" s="233">
        <f t="shared" si="0"/>
        <v>35</v>
      </c>
      <c r="AZ1" s="232">
        <f t="shared" si="0"/>
        <v>36</v>
      </c>
      <c r="BA1" s="232">
        <f t="shared" si="0"/>
        <v>37</v>
      </c>
      <c r="BB1" s="232">
        <f t="shared" si="0"/>
        <v>38</v>
      </c>
      <c r="BC1" s="233">
        <f t="shared" si="0"/>
        <v>39</v>
      </c>
      <c r="BD1" s="169">
        <f t="shared" si="0"/>
        <v>40</v>
      </c>
      <c r="BE1" s="169">
        <f t="shared" si="0"/>
        <v>41</v>
      </c>
      <c r="BF1" s="169">
        <f t="shared" si="0"/>
        <v>42</v>
      </c>
      <c r="BG1" s="169">
        <f t="shared" si="0"/>
        <v>43</v>
      </c>
      <c r="BH1" s="169">
        <f t="shared" si="0"/>
        <v>44</v>
      </c>
      <c r="BI1" s="169">
        <f t="shared" si="0"/>
        <v>45</v>
      </c>
      <c r="BJ1" s="169">
        <f t="shared" si="0"/>
        <v>46</v>
      </c>
      <c r="BK1" s="169">
        <f t="shared" si="0"/>
        <v>47</v>
      </c>
      <c r="BL1" s="169">
        <f t="shared" si="0"/>
        <v>48</v>
      </c>
      <c r="BM1" s="169">
        <f t="shared" si="0"/>
        <v>49</v>
      </c>
      <c r="BN1" s="169">
        <f t="shared" si="0"/>
        <v>50</v>
      </c>
      <c r="BO1" s="169">
        <f t="shared" si="0"/>
        <v>51</v>
      </c>
      <c r="BP1" s="168">
        <f t="shared" si="0"/>
        <v>52</v>
      </c>
      <c r="BQ1" s="168">
        <f t="shared" si="0"/>
        <v>53</v>
      </c>
      <c r="BR1" s="168">
        <f t="shared" si="0"/>
        <v>54</v>
      </c>
      <c r="BS1" s="169">
        <f t="shared" si="0"/>
        <v>55</v>
      </c>
      <c r="BT1" s="302">
        <f t="shared" si="0"/>
        <v>56</v>
      </c>
      <c r="BU1" s="302">
        <f t="shared" si="0"/>
        <v>57</v>
      </c>
      <c r="BV1" s="302">
        <f t="shared" si="0"/>
        <v>58</v>
      </c>
      <c r="BW1" s="303">
        <f t="shared" si="0"/>
        <v>59</v>
      </c>
      <c r="BX1" s="302">
        <f t="shared" si="0"/>
        <v>60</v>
      </c>
      <c r="BY1" s="302">
        <f t="shared" si="0"/>
        <v>61</v>
      </c>
      <c r="BZ1" s="302">
        <f t="shared" si="0"/>
        <v>62</v>
      </c>
      <c r="CA1" s="303">
        <f t="shared" si="0"/>
        <v>63</v>
      </c>
      <c r="CB1" s="164">
        <f t="shared" si="0"/>
        <v>64</v>
      </c>
      <c r="CC1" s="289">
        <f t="shared" ref="CC1:CI1" si="1">CB1+1</f>
        <v>65</v>
      </c>
      <c r="CD1" s="340">
        <f t="shared" si="1"/>
        <v>66</v>
      </c>
      <c r="CE1" s="341">
        <f t="shared" si="1"/>
        <v>67</v>
      </c>
      <c r="CF1" s="340">
        <f t="shared" si="1"/>
        <v>68</v>
      </c>
      <c r="CG1" s="340">
        <f t="shared" si="1"/>
        <v>69</v>
      </c>
      <c r="CH1" s="340">
        <f t="shared" si="1"/>
        <v>70</v>
      </c>
      <c r="CI1" s="341">
        <f t="shared" si="1"/>
        <v>71</v>
      </c>
      <c r="CJ1" s="166"/>
      <c r="CK1" s="32"/>
      <c r="CL1" s="285"/>
      <c r="CM1" s="285"/>
      <c r="CN1" s="285"/>
      <c r="CO1" s="29"/>
      <c r="CP1" s="30"/>
      <c r="CV1" s="159"/>
      <c r="CW1" s="5"/>
      <c r="CX1" s="167"/>
      <c r="CY1" s="228"/>
      <c r="CZ1" s="231"/>
      <c r="DA1" s="228"/>
      <c r="DB1" s="231"/>
      <c r="DC1" s="30"/>
      <c r="DD1" s="31"/>
      <c r="DE1" s="30"/>
      <c r="DF1" s="31"/>
      <c r="DG1" s="316"/>
      <c r="DH1" s="317"/>
      <c r="DI1" s="5"/>
      <c r="DJ1" s="167"/>
      <c r="DK1" s="5"/>
      <c r="DL1" s="32"/>
      <c r="DM1" s="32"/>
      <c r="DN1" s="21"/>
      <c r="DO1" s="274"/>
      <c r="DP1" s="274"/>
      <c r="DQ1" s="29"/>
      <c r="DR1" s="29"/>
      <c r="DS1" s="333"/>
      <c r="DT1" s="21"/>
      <c r="DU1" s="5"/>
    </row>
    <row r="2" spans="1:125">
      <c r="A2" s="28"/>
      <c r="B2" s="33" t="s">
        <v>1</v>
      </c>
      <c r="C2" s="5">
        <v>10</v>
      </c>
      <c r="D2" s="428" t="s">
        <v>2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34">
        <v>1</v>
      </c>
      <c r="Q2" s="35">
        <v>2</v>
      </c>
      <c r="R2" s="35">
        <v>3</v>
      </c>
      <c r="S2" s="36">
        <v>4</v>
      </c>
      <c r="T2" s="35">
        <v>5</v>
      </c>
      <c r="U2" s="35">
        <v>6</v>
      </c>
      <c r="V2" s="35">
        <v>7</v>
      </c>
      <c r="W2" s="35">
        <v>8</v>
      </c>
      <c r="X2" s="34">
        <v>1</v>
      </c>
      <c r="Y2" s="35">
        <v>2</v>
      </c>
      <c r="Z2" s="35">
        <v>3</v>
      </c>
      <c r="AA2" s="36">
        <v>4</v>
      </c>
      <c r="AB2" s="34">
        <v>5</v>
      </c>
      <c r="AC2" s="35">
        <v>6</v>
      </c>
      <c r="AD2" s="35">
        <v>7</v>
      </c>
      <c r="AE2" s="36">
        <v>8</v>
      </c>
      <c r="AF2" s="51">
        <v>1</v>
      </c>
      <c r="AG2" s="38">
        <v>2</v>
      </c>
      <c r="AH2" s="38">
        <v>3</v>
      </c>
      <c r="AI2" s="48">
        <v>4</v>
      </c>
      <c r="AJ2" s="51">
        <v>5</v>
      </c>
      <c r="AK2" s="51">
        <v>6</v>
      </c>
      <c r="AL2" s="290">
        <v>7</v>
      </c>
      <c r="AM2" s="48">
        <v>8</v>
      </c>
      <c r="AN2" s="234">
        <v>1</v>
      </c>
      <c r="AO2" s="234">
        <v>2</v>
      </c>
      <c r="AP2" s="234">
        <v>3</v>
      </c>
      <c r="AQ2" s="234">
        <v>4</v>
      </c>
      <c r="AR2" s="235">
        <v>5</v>
      </c>
      <c r="AS2" s="236">
        <v>6</v>
      </c>
      <c r="AT2" s="236">
        <v>7</v>
      </c>
      <c r="AU2" s="237">
        <v>8</v>
      </c>
      <c r="AV2" s="236">
        <v>1</v>
      </c>
      <c r="AW2" s="236">
        <v>2</v>
      </c>
      <c r="AX2" s="236">
        <v>3</v>
      </c>
      <c r="AY2" s="237">
        <v>4</v>
      </c>
      <c r="AZ2" s="236">
        <v>5</v>
      </c>
      <c r="BA2" s="236">
        <v>6</v>
      </c>
      <c r="BB2" s="236">
        <v>7</v>
      </c>
      <c r="BC2" s="237">
        <v>8</v>
      </c>
      <c r="BD2" s="50">
        <v>1</v>
      </c>
      <c r="BE2" s="50">
        <v>2</v>
      </c>
      <c r="BF2" s="50">
        <v>3</v>
      </c>
      <c r="BG2" s="49">
        <v>4</v>
      </c>
      <c r="BH2" s="50">
        <v>5</v>
      </c>
      <c r="BI2" s="50">
        <v>6</v>
      </c>
      <c r="BJ2" s="50">
        <v>7</v>
      </c>
      <c r="BK2" s="49">
        <v>8</v>
      </c>
      <c r="BL2" s="50">
        <v>1</v>
      </c>
      <c r="BM2" s="50">
        <v>2</v>
      </c>
      <c r="BN2" s="50">
        <v>3</v>
      </c>
      <c r="BO2" s="49">
        <v>4</v>
      </c>
      <c r="BP2" s="50">
        <v>5</v>
      </c>
      <c r="BQ2" s="50">
        <v>6</v>
      </c>
      <c r="BR2" s="50">
        <v>7</v>
      </c>
      <c r="BS2" s="49">
        <v>8</v>
      </c>
      <c r="BT2" s="304">
        <v>1</v>
      </c>
      <c r="BU2" s="304">
        <v>2</v>
      </c>
      <c r="BV2" s="304">
        <v>3</v>
      </c>
      <c r="BW2" s="305">
        <v>4</v>
      </c>
      <c r="BX2" s="304">
        <v>5</v>
      </c>
      <c r="BY2" s="304">
        <v>6</v>
      </c>
      <c r="BZ2" s="304">
        <v>7</v>
      </c>
      <c r="CA2" s="305">
        <v>8</v>
      </c>
      <c r="CB2" s="51">
        <v>5</v>
      </c>
      <c r="CC2" s="290">
        <v>6</v>
      </c>
      <c r="CD2" s="342">
        <v>7</v>
      </c>
      <c r="CE2" s="343">
        <v>8</v>
      </c>
      <c r="CF2" s="342">
        <v>1</v>
      </c>
      <c r="CG2" s="342">
        <v>2</v>
      </c>
      <c r="CH2" s="342">
        <v>3</v>
      </c>
      <c r="CI2" s="343">
        <v>4</v>
      </c>
      <c r="CJ2" s="39"/>
      <c r="CK2" s="32"/>
      <c r="CL2" s="285"/>
      <c r="CM2" s="285"/>
      <c r="CN2" s="285"/>
      <c r="CO2" s="29"/>
      <c r="CP2" s="29"/>
      <c r="CV2" s="159"/>
      <c r="CW2" s="5"/>
      <c r="CX2" s="167"/>
      <c r="CY2" s="228"/>
      <c r="CZ2" s="231"/>
      <c r="DA2" s="228"/>
      <c r="DB2" s="231"/>
      <c r="DC2" s="30"/>
      <c r="DD2" s="31"/>
      <c r="DE2" s="30"/>
      <c r="DF2" s="31"/>
      <c r="DG2" s="316"/>
      <c r="DH2" s="317"/>
      <c r="DI2" s="5"/>
      <c r="DJ2" s="167"/>
      <c r="DK2" s="5"/>
      <c r="DL2" s="32"/>
      <c r="DM2" s="32"/>
      <c r="DN2" s="21"/>
      <c r="DO2" s="274"/>
      <c r="DP2" s="274"/>
      <c r="DQ2" s="29"/>
      <c r="DR2" s="29"/>
      <c r="DS2" s="333"/>
      <c r="DT2" s="21"/>
      <c r="DU2" s="5"/>
    </row>
    <row r="3" spans="1:125">
      <c r="B3" s="33" t="s">
        <v>3</v>
      </c>
      <c r="C3" s="43">
        <f>C2+1</f>
        <v>11</v>
      </c>
      <c r="D3" s="428" t="s">
        <v>4</v>
      </c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4" t="str">
        <f ca="1">IF(OR(COUNTIF(INDIRECT("P"&amp;$C$3):INDIRECT("P"&amp;$C$4),0)=0,COUNTIF(INDIRECT("P"&amp;$C$3):INDIRECT("P"&amp;$C$4),1)=0),"J","N")</f>
        <v>N</v>
      </c>
      <c r="Q3" s="71" t="str">
        <f ca="1">IF(OR(COUNTIF(INDIRECT("Q"&amp;$C$3):INDIRECT("Q"&amp;$C$4),0)=0,COUNTIF(INDIRECT("Q"&amp;$C$3):INDIRECT("Q"&amp;$C$4),1)=0),"J","N")</f>
        <v>N</v>
      </c>
      <c r="R3" s="44" t="str">
        <f ca="1">IF(OR(COUNTIF(INDIRECT("R"&amp;$C$3):INDIRECT("R"&amp;$C$4),0)=0,COUNTIF(INDIRECT("R"&amp;$C$3):INDIRECT("R"&amp;$C$4),1)=0),"J","N")</f>
        <v>N</v>
      </c>
      <c r="S3" s="44" t="str">
        <f ca="1">IF(OR(COUNTIF(INDIRECT("S"&amp;$C$3):INDIRECT("S"&amp;$C$4),0)=0,COUNTIF(INDIRECT("S"&amp;$C$3):INDIRECT("S"&amp;$C$4),1)=0),"J","N")</f>
        <v>N</v>
      </c>
      <c r="T3" s="44" t="str">
        <f ca="1">IF(OR(COUNTIF(INDIRECT("T"&amp;$C$3):INDIRECT("T"&amp;$C$4),0)=0,COUNTIF(INDIRECT("T"&amp;$C$3):INDIRECT("T"&amp;$C$4),1)=0),"J","N")</f>
        <v>J</v>
      </c>
      <c r="U3" s="71" t="str">
        <f ca="1">IF(OR(COUNTIF(INDIRECT("U"&amp;$C$3):INDIRECT("U"&amp;$C$4),0)=0,COUNTIF(INDIRECT("U"&amp;$C$3):INDIRECT("U"&amp;$C$4),1)=0),"J","N")</f>
        <v>N</v>
      </c>
      <c r="V3" s="44" t="str">
        <f ca="1">IF(OR(COUNTIF(INDIRECT("V"&amp;$C$3):INDIRECT("V"&amp;$C$4),0)=0,COUNTIF(INDIRECT("V"&amp;$C$3):INDIRECT("V"&amp;$C$4),1)=0),"J","N")</f>
        <v>N</v>
      </c>
      <c r="W3" s="44" t="str">
        <f ca="1">IF(OR(COUNTIF(INDIRECT("W"&amp;$C$3):INDIRECT("W"&amp;$C$4),0)=0,COUNTIF(INDIRECT("W"&amp;$C$3):INDIRECT("W"&amp;$C$4),1)=0),"J","N")</f>
        <v>N</v>
      </c>
      <c r="X3" s="44" t="str">
        <f ca="1">IF(OR(COUNTIF(INDIRECT("X"&amp;$C$3):INDIRECT("X"&amp;$C$4),0)=0,COUNTIF(INDIRECT("X"&amp;$C$3):INDIRECT("X"&amp;$C$4),1)=0),"J","N")</f>
        <v>J</v>
      </c>
      <c r="Y3" s="71" t="str">
        <f ca="1">IF(OR(COUNTIF(INDIRECT("Y"&amp;$C$3):INDIRECT("Y"&amp;$C$4),0)=0,COUNTIF(INDIRECT("Y"&amp;$C$3):INDIRECT("Y"&amp;$C$4),1)=0),"J","N")</f>
        <v>N</v>
      </c>
      <c r="Z3" s="44" t="str">
        <f ca="1">IF(OR(COUNTIF(INDIRECT("Z"&amp;$C$3):INDIRECT("Z"&amp;$C$4),0)=0,COUNTIF(INDIRECT("Z"&amp;$C$3):INDIRECT("Z"&amp;$C$4),1)=0),"J","N")</f>
        <v>N</v>
      </c>
      <c r="AA3" s="44" t="str">
        <f ca="1">IF(OR(COUNTIF(INDIRECT("AA"&amp;$C$3):INDIRECT("AA"&amp;$C$4),0)=0,COUNTIF(INDIRECT("AA"&amp;$C$3):INDIRECT("AA"&amp;$C$4),1)=0),"J","N")</f>
        <v>N</v>
      </c>
      <c r="AB3" s="44" t="str">
        <f ca="1">IF(OR(COUNTIF(INDIRECT("AB"&amp;$C$3):INDIRECT("AB"&amp;$C$4),0)=0,COUNTIF(INDIRECT("AB"&amp;$C$3):INDIRECT("AB"&amp;$C$4),1)=0),"J","N")</f>
        <v>N</v>
      </c>
      <c r="AC3" s="71" t="str">
        <f ca="1">IF(OR(COUNTIF(INDIRECT("AC"&amp;$C$3):INDIRECT("AC"&amp;$C$4),0)=0,COUNTIF(INDIRECT("AC"&amp;$C$3):INDIRECT("AC"&amp;$C$4),1)=0),"J","N")</f>
        <v>J</v>
      </c>
      <c r="AD3" s="44" t="str">
        <f ca="1">IF(OR(COUNTIF(INDIRECT("AD"&amp;$C$3):INDIRECT("AD"&amp;$C$4),0)=0,COUNTIF(INDIRECT("AD"&amp;$C$3):INDIRECT("AD"&amp;$C$4),1)=0),"J","N")</f>
        <v>J</v>
      </c>
      <c r="AE3" s="44" t="str">
        <f ca="1">IF(OR(COUNTIF(INDIRECT("AE"&amp;$C$3):INDIRECT("AE"&amp;$C$4),0)=0,COUNTIF(INDIRECT("AE"&amp;$C$3):INDIRECT("AE"&amp;$C$4),1)=0),"J","N")</f>
        <v>N</v>
      </c>
      <c r="AF3" s="46" t="str">
        <f ca="1">IF(OR(COUNTIF(INDIRECT("AF"&amp;$C$3):INDIRECT("AF"&amp;$C$4),0)=0,COUNTIF(INDIRECT("AF"&amp;$C$3):INDIRECT("AF"&amp;$C$4),1)=0),"J","N")</f>
        <v>J</v>
      </c>
      <c r="AG3" s="54" t="str">
        <f ca="1">IF(OR(COUNTIF(INDIRECT("AG"&amp;$C$3):INDIRECT("AG"&amp;$C$4),0)=0,COUNTIF(INDIRECT("AG"&amp;$C$3):INDIRECT("AG"&amp;$C$4),1)=0),"J","N")</f>
        <v>J</v>
      </c>
      <c r="AH3" s="46" t="str">
        <f ca="1">IF(OR(COUNTIF(INDIRECT("AH"&amp;$C$3):INDIRECT("AH"&amp;$C$4),0)=0,COUNTIF(INDIRECT("AH"&amp;$C$3):INDIRECT("AH"&amp;$C$4),1)=0),"J","N")</f>
        <v>J</v>
      </c>
      <c r="AI3" s="54" t="str">
        <f ca="1">IF(OR(COUNTIF(INDIRECT("AI"&amp;$C$3):INDIRECT("AI"&amp;$C$4),0)=0,COUNTIF(INDIRECT("AI"&amp;$C$3):INDIRECT("AI"&amp;$C$4),1)=0),"J","N")</f>
        <v>J</v>
      </c>
      <c r="AJ3" s="46" t="str">
        <f ca="1">IF(OR(COUNTIF(INDIRECT("AJ"&amp;$C$3):INDIRECT("AJ"&amp;$C$4),0)=0,COUNTIF(INDIRECT("AJ"&amp;$C$3):INDIRECT("AJ"&amp;$C$4),1)=0),"J","N")</f>
        <v>N</v>
      </c>
      <c r="AK3" s="54" t="str">
        <f ca="1">IF(OR(COUNTIF(INDIRECT("AK"&amp;$C$3):INDIRECT("AK"&amp;$C$4),0)=0,COUNTIF(INDIRECT("AK"&amp;$C$3):INDIRECT("AK"&amp;$C$4),1)=0),"J","N")</f>
        <v>N</v>
      </c>
      <c r="AL3" s="291" t="str">
        <f ca="1">IF(OR(COUNTIF(INDIRECT("AL"&amp;$C$3):INDIRECT("AL"&amp;$C$4),0)=0,COUNTIF(INDIRECT("AL"&amp;$C$3):INDIRECT("AL"&amp;$C$4),1)=0),"J","N")</f>
        <v>N</v>
      </c>
      <c r="AM3" s="46" t="str">
        <f ca="1">IF(OR(COUNTIF(INDIRECT("AM"&amp;$C$3):INDIRECT("AM"&amp;$C$4),0)=0,COUNTIF(INDIRECT("AM"&amp;$C$3):INDIRECT("AM"&amp;$C$4),1)=0),"J","N")</f>
        <v>J</v>
      </c>
      <c r="AN3" s="238" t="str">
        <f ca="1">IF(OR(COUNTIF(INDIRECT("AN"&amp;$C$3):INDIRECT("AN"&amp;$C$4),0)=0,COUNTIF(INDIRECT("AN"&amp;$C$3):INDIRECT("AN"&amp;$C$4),1)=0),"J","N")</f>
        <v>N</v>
      </c>
      <c r="AO3" s="239" t="str">
        <f ca="1">IF(OR(COUNTIF(INDIRECT("AO"&amp;$C$3):INDIRECT("AO"&amp;$C$4),0)=0,COUNTIF(INDIRECT("AO"&amp;$C$3):INDIRECT("AO"&amp;$C$4),1)=0),"J","N")</f>
        <v>N</v>
      </c>
      <c r="AP3" s="238" t="str">
        <f ca="1">IF(OR(COUNTIF(INDIRECT("AP"&amp;$C$3):INDIRECT("AP"&amp;$C$4),0)=0,COUNTIF(INDIRECT("AP"&amp;$C$3):INDIRECT("AP"&amp;$C$4),1)=0),"J","N")</f>
        <v>N</v>
      </c>
      <c r="AQ3" s="238" t="str">
        <f ca="1">IF(OR(COUNTIF(INDIRECT("AQ"&amp;$C$3):INDIRECT("AQ"&amp;$C$4),0)=0,COUNTIF(INDIRECT("AQ"&amp;$C$3):INDIRECT("AQ"&amp;$C$4),1)=0),"J","N")</f>
        <v>N</v>
      </c>
      <c r="AR3" s="238" t="str">
        <f ca="1">IF(OR(COUNTIF(INDIRECT("AR"&amp;$C$3):INDIRECT("AR"&amp;$C$4),0)=0,COUNTIF(INDIRECT("AR"&amp;$C$3):INDIRECT("AR"&amp;$C$4),1)=0),"J","N")</f>
        <v>N</v>
      </c>
      <c r="AS3" s="239" t="str">
        <f ca="1">IF(OR(COUNTIF(INDIRECT("AS"&amp;$C$3):INDIRECT("AS"&amp;$C$4),0)=0,COUNTIF(INDIRECT("AS"&amp;$C$3):INDIRECT("AS"&amp;$C$4),1)=0),"J","N")</f>
        <v>N</v>
      </c>
      <c r="AT3" s="238" t="str">
        <f ca="1">IF(OR(COUNTIF(INDIRECT("AT"&amp;$C$3):INDIRECT("AT"&amp;$C$4),0)=0,COUNTIF(INDIRECT("AT"&amp;$C$3):INDIRECT("AT"&amp;$C$4),1)=0),"J","N")</f>
        <v>N</v>
      </c>
      <c r="AU3" s="238" t="str">
        <f ca="1">IF(OR(COUNTIF(INDIRECT("AU"&amp;$C$3):INDIRECT("AU"&amp;$C$4),0)=0,COUNTIF(INDIRECT("AU"&amp;$C$3):INDIRECT("AU"&amp;$C$4),1)=0),"J","N")</f>
        <v>N</v>
      </c>
      <c r="AV3" s="238" t="str">
        <f ca="1">IF(OR(COUNTIF(INDIRECT("AV"&amp;$C$3):INDIRECT("AV"&amp;$C$4),0)=0,COUNTIF(INDIRECT("AV"&amp;$C$3):INDIRECT("AV"&amp;$C$4),1)=0),"J","N")</f>
        <v>J</v>
      </c>
      <c r="AW3" s="237" t="str">
        <f ca="1">IF(OR(COUNTIF(INDIRECT("AW"&amp;$C$3):INDIRECT("AW"&amp;$C$4),0)=0,COUNTIF(INDIRECT("AW"&amp;$C$3):INDIRECT("AW"&amp;$C$4),1)=0),"J","N")</f>
        <v>J</v>
      </c>
      <c r="AX3" s="237" t="str">
        <f ca="1">IF(OR(COUNTIF(INDIRECT("Ax"&amp;$C$3):INDIRECT("Ax"&amp;$C$4),0)=0,COUNTIF(INDIRECT("Ax"&amp;$C$3):INDIRECT("Ax"&amp;$C$4),1)=0),"J","N")</f>
        <v>J</v>
      </c>
      <c r="AY3" s="237" t="str">
        <f ca="1">IF(OR(COUNTIF(INDIRECT("AY"&amp;$C$3):INDIRECT("AY"&amp;$C$4),0)=0,COUNTIF(INDIRECT("AY"&amp;$C$3):INDIRECT("AY"&amp;$C$4),1)=0),"J","N")</f>
        <v>J</v>
      </c>
      <c r="AZ3" s="237" t="str">
        <f ca="1">IF(OR(COUNTIF(INDIRECT("AZ"&amp;$C$3):INDIRECT("AZ"&amp;$C$4),0)=0,COUNTIF(INDIRECT("AZ"&amp;$C$3):INDIRECT("AZ"&amp;$C$4),1)=0),"J","N")</f>
        <v>J</v>
      </c>
      <c r="BA3" s="237" t="str">
        <f ca="1">IF(OR(COUNTIF(INDIRECT("BA"&amp;$C$3):INDIRECT("BA"&amp;$C$4),0)=0,COUNTIF(INDIRECT("BA"&amp;$C$3):INDIRECT("BA"&amp;$C$4),1)=0),"J","N")</f>
        <v>J</v>
      </c>
      <c r="BB3" s="237" t="str">
        <f ca="1">IF(OR(COUNTIF(INDIRECT("BB"&amp;$C$3):INDIRECT("BB"&amp;$C$4),0)=0,COUNTIF(INDIRECT("BB"&amp;$C$3):INDIRECT("BB"&amp;$C$4),1)=0),"J","N")</f>
        <v>J</v>
      </c>
      <c r="BC3" s="237" t="str">
        <f ca="1">IF(OR(COUNTIF(INDIRECT("BC"&amp;$C$3):INDIRECT("BC"&amp;$C$4),0)=0,COUNTIF(INDIRECT("BC"&amp;$C$3):INDIRECT("BC"&amp;$C$4),1)=0),"J","N")</f>
        <v>N</v>
      </c>
      <c r="BD3" s="49" t="str">
        <f ca="1">IF(OR(COUNTIF(INDIRECT("BD"&amp;$C$3):INDIRECT("BD"&amp;$C$4),0)=0,COUNTIF(INDIRECT("BD"&amp;$C$3):INDIRECT("BD"&amp;$C$4),1)=0),"J","N")</f>
        <v>J</v>
      </c>
      <c r="BE3" s="49" t="str">
        <f ca="1">IF(OR(COUNTIF(INDIRECT("BE"&amp;$C$3):INDIRECT("BE"&amp;$C$4),0)=0,COUNTIF(INDIRECT("BE"&amp;$C$3):INDIRECT("BE"&amp;$C$4),1)=0),"J","N")</f>
        <v>J</v>
      </c>
      <c r="BF3" s="49" t="str">
        <f ca="1">IF(OR(COUNTIF(INDIRECT("BF"&amp;$C$3):INDIRECT("BF"&amp;$C$4),0)=0,COUNTIF(INDIRECT("BF"&amp;$C$3):INDIRECT("BF"&amp;$C$4),1)=0),"J","N")</f>
        <v>N</v>
      </c>
      <c r="BG3" s="49" t="str">
        <f ca="1">IF(OR(COUNTIF(INDIRECT("BG"&amp;$C$3):INDIRECT("BG"&amp;$C$4),0)=0,COUNTIF(INDIRECT("BG"&amp;$C$3):INDIRECT("BG"&amp;$C$4),1)=0),"J","N")</f>
        <v>N</v>
      </c>
      <c r="BH3" s="49" t="str">
        <f ca="1">IF(OR(COUNTIF(INDIRECT("BH"&amp;$C$3):INDIRECT("BH"&amp;$C$4),0)=0,COUNTIF(INDIRECT("BH"&amp;$C$3):INDIRECT("BH"&amp;$C$4),1)=0),"J","N")</f>
        <v>N</v>
      </c>
      <c r="BI3" s="49" t="str">
        <f ca="1">IF(OR(COUNTIF(INDIRECT("BI"&amp;$C$3):INDIRECT("BI"&amp;$C$4),0)=0,COUNTIF(INDIRECT("BI"&amp;$C$3):INDIRECT("BI"&amp;$C$4),1)=0),"J","N")</f>
        <v>N</v>
      </c>
      <c r="BJ3" s="49" t="str">
        <f ca="1">IF(OR(COUNTIF(INDIRECT("BJ"&amp;$C$3):INDIRECT("BJ"&amp;$C$4),0)=0,COUNTIF(INDIRECT("BJ"&amp;$C$3):INDIRECT("BJ"&amp;$C$4),1)=0),"J","N")</f>
        <v>N</v>
      </c>
      <c r="BK3" s="49" t="str">
        <f ca="1">IF(OR(COUNTIF(INDIRECT("BK"&amp;$C$3):INDIRECT("BK"&amp;$C$4),0)=0,COUNTIF(INDIRECT("BK"&amp;$C$3):INDIRECT("BK"&amp;$C$4),1)=0),"J","N")</f>
        <v>N</v>
      </c>
      <c r="BL3" s="49" t="str">
        <f ca="1">IF(OR(COUNTIF(INDIRECT("BL"&amp;$C$3):INDIRECT("BL"&amp;$C$4),0)=0,COUNTIF(INDIRECT("BL"&amp;$C$3):INDIRECT("BL"&amp;$C$4),1)=0),"J","N")</f>
        <v>J</v>
      </c>
      <c r="BM3" s="49" t="str">
        <f ca="1">IF(OR(COUNTIF(INDIRECT("BM"&amp;$C$3):INDIRECT("BM"&amp;$C$4),0)=0,COUNTIF(INDIRECT("BM"&amp;$C$3):INDIRECT("BM"&amp;$C$4),1)=0),"J","N")</f>
        <v>J</v>
      </c>
      <c r="BN3" s="49" t="str">
        <f ca="1">IF(OR(COUNTIF(INDIRECT("BN"&amp;$C$3):INDIRECT("BN"&amp;$C$4),0)=0,COUNTIF(INDIRECT("BN"&amp;$C$3):INDIRECT("BN"&amp;$C$4),1)=0),"J","N")</f>
        <v>J</v>
      </c>
      <c r="BO3" s="49" t="str">
        <f ca="1">IF(OR(COUNTIF(INDIRECT("BQ"&amp;$C$3):INDIRECT("BQ"&amp;$C$4),0)=0,COUNTIF(INDIRECT("BQ"&amp;$C$3):INDIRECT("BQ"&amp;$C$4),1)=0),"J","N")</f>
        <v>J</v>
      </c>
      <c r="BP3" s="50" t="str">
        <f ca="1">IF(OR(COUNTIF(INDIRECT("BP"&amp;$C$3):INDIRECT("BP"&amp;$C$4),0)=0,COUNTIF(INDIRECT("BP"&amp;$C$3):INDIRECT("BP"&amp;$C$4),1)=0),"J","N")</f>
        <v>J</v>
      </c>
      <c r="BQ3" s="50" t="str">
        <f ca="1">IF(OR(COUNTIF(INDIRECT("BQ"&amp;$C$3):INDIRECT("BQ"&amp;$C$4),0)=0,COUNTIF(INDIRECT("BQ"&amp;$C$3):INDIRECT("BQ"&amp;$C$4),1)=0),"J","N")</f>
        <v>J</v>
      </c>
      <c r="BR3" s="50" t="str">
        <f ca="1">IF(OR(COUNTIF(INDIRECT("BR"&amp;$C$3):INDIRECT("BR"&amp;$C$4),0)=0,COUNTIF(INDIRECT("BR"&amp;$C$3):INDIRECT("BR"&amp;$C$4),1)=0),"J","N")</f>
        <v>J</v>
      </c>
      <c r="BS3" s="49" t="str">
        <f ca="1">IF(OR(COUNTIF(INDIRECT("BS"&amp;$C$3):INDIRECT("BS"&amp;$C$4),0)=0,COUNTIF(INDIRECT("BS"&amp;$C$3):INDIRECT("BS"&amp;$C$4),1)=0),"J","N")</f>
        <v>J</v>
      </c>
      <c r="BT3" s="304" t="str">
        <f ca="1">IF(OR(COUNTIF(INDIRECT("BT"&amp;$C$3):INDIRECT("BT"&amp;$C$4),0)=0,COUNTIF(INDIRECT("BT"&amp;$C$3):INDIRECT("BT"&amp;$C$4),1)=0),"J","N")</f>
        <v>N</v>
      </c>
      <c r="BU3" s="304" t="str">
        <f ca="1">IF(OR(COUNTIF(INDIRECT("BU"&amp;$C$3):INDIRECT("BU"&amp;$C$4),0)=0,COUNTIF(INDIRECT("BU"&amp;$C$3):INDIRECT("BU"&amp;$C$4),1)=0),"J","N")</f>
        <v>N</v>
      </c>
      <c r="BV3" s="304" t="str">
        <f ca="1">IF(OR(COUNTIF(INDIRECT("BV"&amp;$C$3):INDIRECT("BV"&amp;$C$4),0)=0,COUNTIF(INDIRECT("BV"&amp;$C$3):INDIRECT("BV"&amp;$C$4),1)=0),"J","N")</f>
        <v>N</v>
      </c>
      <c r="BW3" s="305" t="str">
        <f ca="1">IF(OR(COUNTIF(INDIRECT("BW"&amp;$C$3):INDIRECT("BW"&amp;$C$4),0)=0,COUNTIF(INDIRECT("BW"&amp;$C$3):INDIRECT("BW"&amp;$C$4),1)=0),"J","N")</f>
        <v>N</v>
      </c>
      <c r="BX3" s="304" t="str">
        <f ca="1">IF(OR(COUNTIF(INDIRECT("BX"&amp;$C$3):INDIRECT("BX"&amp;$C$4),0)=0,COUNTIF(INDIRECT("BX"&amp;$C$3):INDIRECT("BX"&amp;$C$4),1)=0),"J","N")</f>
        <v>N</v>
      </c>
      <c r="BY3" s="304" t="str">
        <f ca="1">IF(OR(COUNTIF(INDIRECT("BY"&amp;$C$3):INDIRECT("BY"&amp;$C$4),0)=0,COUNTIF(INDIRECT("BY"&amp;$C$3):INDIRECT("BY"&amp;$C$4),1)=0),"J","N")</f>
        <v>N</v>
      </c>
      <c r="BZ3" s="304" t="str">
        <f ca="1">IF(OR(COUNTIF(INDIRECT("BZ"&amp;$C$3):INDIRECT("BZ"&amp;$C$4),0)=0,COUNTIF(INDIRECT("BZ"&amp;$C$3):INDIRECT("BZ"&amp;$C$4),1)=0),"J","N")</f>
        <v>N</v>
      </c>
      <c r="CA3" s="305" t="str">
        <f ca="1">IF(OR(COUNTIF(INDIRECT("CA"&amp;$C$3):INDIRECT("CA"&amp;$C$4),0)=0,COUNTIF(INDIRECT("CA"&amp;$C$3):INDIRECT("CA"&amp;$C$4),1)=0),"J","N")</f>
        <v>N</v>
      </c>
      <c r="CB3" s="51" t="str">
        <f ca="1">IF(OR(COUNTIF(INDIRECT("CB"&amp;$C$3):INDIRECT("CB"&amp;$C$4),0)=0,COUNTIF(INDIRECT("CB"&amp;$C$3):INDIRECT("CB"&amp;$C$4),1)=0),"J","N")</f>
        <v>J</v>
      </c>
      <c r="CC3" s="290" t="str">
        <f ca="1">IF(OR(COUNTIF(INDIRECT("CC"&amp;$C$3):INDIRECT("CC"&amp;$C$4),0)=0,COUNTIF(INDIRECT("CC"&amp;$C$3):INDIRECT("CC"&amp;$C$4),1)=0),"J","N")</f>
        <v>J</v>
      </c>
      <c r="CD3" s="342" t="str">
        <f ca="1">IF(OR(COUNTIF(INDIRECT("CD"&amp;$C$3):INDIRECT("CD"&amp;$C$4),0)=0,COUNTIF(INDIRECT("CD"&amp;$C$3):INDIRECT("CD"&amp;$C$4),1)=0),"J","N")</f>
        <v>J</v>
      </c>
      <c r="CE3" s="343" t="str">
        <f ca="1">IF(OR(COUNTIF(INDIRECT("CE"&amp;$C$3):INDIRECT("CE"&amp;$C$4),0)=0,COUNTIF(INDIRECT("CE"&amp;$C$3):INDIRECT("CE"&amp;$C$4),1)=0),"J","N")</f>
        <v>J</v>
      </c>
      <c r="CF3" s="342" t="str">
        <f ca="1">IF(OR(COUNTIF(INDIRECT("CF"&amp;$C$3):INDIRECT("CF"&amp;$C$4),0)=0,COUNTIF(INDIRECT("CF"&amp;$C$3):INDIRECT("CF"&amp;$C$4),1)=0),"J","N")</f>
        <v>J</v>
      </c>
      <c r="CG3" s="342" t="str">
        <f ca="1">IF(OR(COUNTIF(INDIRECT("CG"&amp;$C$3):INDIRECT("CG"&amp;$C$4),0)=0,COUNTIF(INDIRECT("CG"&amp;$C$3):INDIRECT("CG"&amp;$C$4),1)=0),"J","N")</f>
        <v>J</v>
      </c>
      <c r="CH3" s="342" t="str">
        <f ca="1">IF(OR(COUNTIF(INDIRECT("CH"&amp;$C$3):INDIRECT("CH"&amp;$C$4),0)=0,COUNTIF(INDIRECT("CH"&amp;$C$3):INDIRECT("CH"&amp;$C$4),1)=0),"J","N")</f>
        <v>J</v>
      </c>
      <c r="CI3" s="343" t="str">
        <f ca="1">IF(OR(COUNTIF(INDIRECT("CI"&amp;$C$3):INDIRECT("CI"&amp;$C$4),0)=0,COUNTIF(INDIRECT("CI"&amp;$C$3):INDIRECT("CI"&amp;$C$4),1)=0),"J","N")</f>
        <v>J</v>
      </c>
      <c r="CJ3" s="52"/>
      <c r="CK3" s="298"/>
      <c r="CL3" s="299"/>
      <c r="CM3" s="299"/>
      <c r="CN3" s="299"/>
      <c r="CO3" s="29"/>
      <c r="CP3" s="29"/>
      <c r="CV3" s="159"/>
      <c r="CW3" s="53"/>
      <c r="CX3" s="167"/>
      <c r="CY3" s="228"/>
      <c r="CZ3" s="231"/>
      <c r="DA3" s="228"/>
      <c r="DB3" s="231"/>
      <c r="DC3" s="30"/>
      <c r="DD3" s="31"/>
      <c r="DE3" s="30"/>
      <c r="DF3" s="31"/>
      <c r="DG3" s="316"/>
      <c r="DH3" s="317"/>
      <c r="DI3" s="5"/>
      <c r="DJ3" s="167"/>
      <c r="DK3" s="5"/>
      <c r="DL3" s="32"/>
      <c r="DM3" s="32"/>
      <c r="DN3" s="21"/>
      <c r="DO3" s="274"/>
      <c r="DP3" s="274"/>
      <c r="DQ3" s="29"/>
      <c r="DR3" s="29"/>
      <c r="DS3" s="333"/>
      <c r="DT3" s="21"/>
      <c r="DU3" s="5" t="s">
        <v>255</v>
      </c>
    </row>
    <row r="4" spans="1:125">
      <c r="A4" s="5"/>
      <c r="B4" s="33" t="s">
        <v>5</v>
      </c>
      <c r="C4" s="43">
        <f>C3+C5-1</f>
        <v>21</v>
      </c>
      <c r="D4" s="428" t="s">
        <v>6</v>
      </c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4">
        <f ca="1">SUMPRODUCT((INDIRECT("P"&amp;$C$3):INDIRECT("P"&amp;$C$4-1)&lt;&gt;INDIRECT("P"&amp;$C$3+1):INDIRECT("P"&amp;$C$4))*1)</f>
        <v>1</v>
      </c>
      <c r="Q4" s="71">
        <f ca="1">SUMPRODUCT((INDIRECT("Q"&amp;$C$3):INDIRECT("Q"&amp;$C$4-1)&lt;&gt;INDIRECT("Q"&amp;$C$3+1):INDIRECT("Q"&amp;$C$4))*1)</f>
        <v>1</v>
      </c>
      <c r="R4" s="44">
        <f ca="1">SUMPRODUCT((INDIRECT("R"&amp;$C$3):INDIRECT("R"&amp;$C$4-1)&lt;&gt;INDIRECT("R"&amp;$C$3+1):INDIRECT("R"&amp;$C$4))*1)</f>
        <v>1</v>
      </c>
      <c r="S4" s="44">
        <f ca="1">SUMPRODUCT((INDIRECT("S"&amp;$C$3):INDIRECT("S"&amp;$C$4-1)&lt;&gt;INDIRECT("S"&amp;$C$3+1):INDIRECT("S"&amp;$C$4))*1)</f>
        <v>1</v>
      </c>
      <c r="T4" s="44">
        <f ca="1">SUMPRODUCT((INDIRECT("T"&amp;$C$3):INDIRECT("T"&amp;$C$4-1)&lt;&gt;INDIRECT("T"&amp;$C$3+1):INDIRECT("T"&amp;$C$4))*1)</f>
        <v>0</v>
      </c>
      <c r="U4" s="71">
        <f ca="1">SUMPRODUCT((INDIRECT("U"&amp;$C$3):INDIRECT("U"&amp;$C$4-1)&lt;&gt;INDIRECT("U"&amp;$C$3+1):INDIRECT("U"&amp;$C$4))*1)</f>
        <v>2</v>
      </c>
      <c r="V4" s="44">
        <f ca="1">SUMPRODUCT((INDIRECT("V"&amp;$C$3):INDIRECT("V"&amp;$C$4-1)&lt;&gt;INDIRECT("V"&amp;$C$3+1):INDIRECT("V"&amp;$C$4))*1)</f>
        <v>2</v>
      </c>
      <c r="W4" s="44">
        <f ca="1">SUMPRODUCT((INDIRECT("W"&amp;$C$3):INDIRECT("W"&amp;$C$4-1)&lt;&gt;INDIRECT("W"&amp;$C$3+1):INDIRECT("W"&amp;$C$4))*1)</f>
        <v>1</v>
      </c>
      <c r="X4" s="44">
        <f ca="1">SUMPRODUCT((INDIRECT("X"&amp;$C$3):INDIRECT("X"&amp;$C$4-1)&lt;&gt;INDIRECT("X"&amp;$C$3+1):INDIRECT("X"&amp;$C$4))*1)</f>
        <v>0</v>
      </c>
      <c r="Y4" s="71">
        <f ca="1">SUMPRODUCT((INDIRECT("Y"&amp;$C$3):INDIRECT("Y"&amp;$C$4-1)&lt;&gt;INDIRECT("Y"&amp;$C$3+1):INDIRECT("Y"&amp;$C$4))*1)</f>
        <v>1</v>
      </c>
      <c r="Z4" s="44">
        <f ca="1">SUMPRODUCT((INDIRECT("Z"&amp;$C$3):INDIRECT("Z"&amp;$C$4-1)&lt;&gt;INDIRECT("Z"&amp;$C$3+1):INDIRECT("Z"&amp;$C$4))*1)</f>
        <v>1</v>
      </c>
      <c r="AA4" s="44">
        <f ca="1">SUMPRODUCT((INDIRECT("AA"&amp;$C$3):INDIRECT("AA"&amp;$C$4-1)&lt;&gt;INDIRECT("AA"&amp;$C$3+1):INDIRECT("AA"&amp;$C$4))*1)</f>
        <v>1</v>
      </c>
      <c r="AB4" s="44">
        <f ca="1">SUMPRODUCT((INDIRECT("AB"&amp;$C$3):INDIRECT("AB"&amp;$C$4-1)&lt;&gt;INDIRECT("AB"&amp;$C$3+1):INDIRECT("AB"&amp;$C$4))*1)</f>
        <v>1</v>
      </c>
      <c r="AC4" s="71">
        <f ca="1">SUMPRODUCT((INDIRECT("AC"&amp;$C$3):INDIRECT("AC"&amp;$C$4-1)&lt;&gt;INDIRECT("AC"&amp;$C$3+1):INDIRECT("AC"&amp;$C$4))*1)</f>
        <v>0</v>
      </c>
      <c r="AD4" s="44">
        <f ca="1">SUMPRODUCT((INDIRECT("AD"&amp;$C$3):INDIRECT("AD"&amp;$C$4-1)&lt;&gt;INDIRECT("AD"&amp;$C$3+1):INDIRECT("AD"&amp;$C$4))*1)</f>
        <v>0</v>
      </c>
      <c r="AE4" s="44">
        <f ca="1">SUMPRODUCT((INDIRECT("AE"&amp;$C$3):INDIRECT("AE"&amp;$C$4-1)&lt;&gt;INDIRECT("AE"&amp;$C$3+1):INDIRECT("AE"&amp;$C$4))*1)</f>
        <v>2</v>
      </c>
      <c r="AF4" s="46">
        <f ca="1">SUMPRODUCT((INDIRECT("AF"&amp;$C$3):INDIRECT("AF"&amp;$C$4-1)&lt;&gt;INDIRECT("AF"&amp;$C$3+1):INDIRECT("AF"&amp;$C$4))*1)</f>
        <v>0</v>
      </c>
      <c r="AG4" s="54">
        <f ca="1">SUMPRODUCT((INDIRECT("AG"&amp;$C$3):INDIRECT("AG"&amp;$C$4-1)&lt;&gt;INDIRECT("AG"&amp;$C$3+1):INDIRECT("AG"&amp;$C$4))*1)</f>
        <v>0</v>
      </c>
      <c r="AH4" s="46">
        <f ca="1">SUMPRODUCT((INDIRECT("AH"&amp;$C$3):INDIRECT("AH"&amp;$C$4-1)&lt;&gt;INDIRECT("AH"&amp;$C$3+1):INDIRECT("AH"&amp;$C$4))*1)</f>
        <v>0</v>
      </c>
      <c r="AI4" s="54">
        <f ca="1">SUMPRODUCT((INDIRECT("AI"&amp;$C$3):INDIRECT("AI"&amp;$C$4-1)&lt;&gt;INDIRECT("AI"&amp;$C$3+1):INDIRECT("AI"&amp;$C$4))*1)</f>
        <v>0</v>
      </c>
      <c r="AJ4" s="46">
        <f ca="1">SUMPRODUCT((INDIRECT("AJ"&amp;$C$3):INDIRECT("AJ"&amp;$C$4-1)&lt;&gt;INDIRECT("AJ"&amp;$C$3+1):INDIRECT("AJ"&amp;$C$4))*1)</f>
        <v>4</v>
      </c>
      <c r="AK4" s="54">
        <f ca="1">SUMPRODUCT((INDIRECT("AK"&amp;$C$3):INDIRECT("AK"&amp;$C$4-1)&lt;&gt;INDIRECT("AK"&amp;$C$3+1):INDIRECT("AK"&amp;$C$4))*1)</f>
        <v>7</v>
      </c>
      <c r="AL4" s="291">
        <f ca="1">SUMPRODUCT((INDIRECT("AL"&amp;$C$3):INDIRECT("AL"&amp;$C$4-1)&lt;&gt;INDIRECT("AL"&amp;$C$3+1):INDIRECT("AL"&amp;$C$4))*1)</f>
        <v>6</v>
      </c>
      <c r="AM4" s="46">
        <f ca="1">SUMPRODUCT((INDIRECT("AM"&amp;$C$3):INDIRECT("AM"&amp;$C$4-1)&lt;&gt;INDIRECT("AM"&amp;$C$3+1):INDIRECT("AM"&amp;$C$4))*1)</f>
        <v>0</v>
      </c>
      <c r="AN4" s="238">
        <f ca="1">SUMPRODUCT((INDIRECT("AN"&amp;$C$3):INDIRECT("AN"&amp;$C$4-1)&lt;&gt;INDIRECT("AN"&amp;$C$3+1):INDIRECT("AN"&amp;$C$4))*1)</f>
        <v>3</v>
      </c>
      <c r="AO4" s="239">
        <f ca="1">SUMPRODUCT((INDIRECT("AO"&amp;$C$3):INDIRECT("AO"&amp;$C$4-1)&lt;&gt;INDIRECT("AO"&amp;$C$3+1):INDIRECT("AO"&amp;$C$4))*1)</f>
        <v>4</v>
      </c>
      <c r="AP4" s="238">
        <f ca="1">SUMPRODUCT((INDIRECT("AP"&amp;$C$3):INDIRECT("AP"&amp;$C$4-1)&lt;&gt;INDIRECT("AP"&amp;$C$3+1):INDIRECT("AP"&amp;$C$4))*1)</f>
        <v>5</v>
      </c>
      <c r="AQ4" s="238">
        <f ca="1">SUMPRODUCT((INDIRECT("AQ"&amp;$C$3):INDIRECT("AQ"&amp;$C$4-1)&lt;&gt;INDIRECT("AQ"&amp;$C$3+1):INDIRECT("AQ"&amp;$C$4))*1)</f>
        <v>7</v>
      </c>
      <c r="AR4" s="238">
        <f ca="1">SUMPRODUCT((INDIRECT("AR"&amp;$C$3):INDIRECT("AR"&amp;$C$4-1)&lt;&gt;INDIRECT("AR"&amp;$C$3+1):INDIRECT("AR"&amp;$C$4))*1)</f>
        <v>4</v>
      </c>
      <c r="AS4" s="239">
        <f ca="1">SUMPRODUCT((INDIRECT("AS"&amp;$C$3):INDIRECT("AS"&amp;$C$4-1)&lt;&gt;INDIRECT("AS"&amp;$C$3+1):INDIRECT("AS"&amp;$C$4))*1)</f>
        <v>3</v>
      </c>
      <c r="AT4" s="238">
        <f ca="1">SUMPRODUCT((INDIRECT("AT"&amp;$C$3):INDIRECT("AT"&amp;$C$4-1)&lt;&gt;INDIRECT("AT"&amp;$C$3+1):INDIRECT("AT"&amp;$C$4))*1)</f>
        <v>7</v>
      </c>
      <c r="AU4" s="238">
        <f ca="1">SUMPRODUCT((INDIRECT("AU"&amp;$C$3):INDIRECT("AU"&amp;$C$4-1)&lt;&gt;INDIRECT("AU"&amp;$C$3+1):INDIRECT("AU"&amp;$C$4))*1)</f>
        <v>7</v>
      </c>
      <c r="AV4" s="238">
        <f ca="1">SUMPRODUCT((INDIRECT("AV"&amp;$C$3):INDIRECT("AV"&amp;$C$4-1)&lt;&gt;INDIRECT("AV"&amp;$C$3+1):INDIRECT("AV"&amp;$C$4))*1)</f>
        <v>0</v>
      </c>
      <c r="AW4" s="237">
        <f ca="1">SUMPRODUCT((INDIRECT("AW"&amp;$C$3):INDIRECT("AW"&amp;$C$4-1)&lt;&gt;INDIRECT("AW"&amp;$C$3+1):INDIRECT("AW"&amp;$C$4))*1)</f>
        <v>0</v>
      </c>
      <c r="AX4" s="237">
        <f ca="1">SUMPRODUCT((INDIRECT("Ax"&amp;$C$3):INDIRECT("Ax"&amp;$C$4-1)&lt;&gt;INDIRECT("Ax"&amp;$C$3+1):INDIRECT("Ax"&amp;$C$4))*1)</f>
        <v>0</v>
      </c>
      <c r="AY4" s="237">
        <f ca="1">SUMPRODUCT((INDIRECT("AY"&amp;$C$3):INDIRECT("AY"&amp;$C$4-1)&lt;&gt;INDIRECT("AY"&amp;$C$3+1):INDIRECT("AY"&amp;$C$4))*1)</f>
        <v>0</v>
      </c>
      <c r="AZ4" s="237">
        <f ca="1">SUMPRODUCT((INDIRECT("AZ"&amp;$C$3):INDIRECT("AZ"&amp;$C$4-1)&lt;&gt;INDIRECT("AZ"&amp;$C$3+1):INDIRECT("AZ"&amp;$C$4))*1)-1</f>
        <v>-1</v>
      </c>
      <c r="BA4" s="237">
        <f ca="1">SUMPRODUCT((INDIRECT("BA"&amp;$C$3):INDIRECT("BA"&amp;$C$4-1)&lt;&gt;INDIRECT("BA"&amp;$C$3+1):INDIRECT("BA"&amp;$C$4))*1)</f>
        <v>0</v>
      </c>
      <c r="BB4" s="237">
        <f ca="1">SUMPRODUCT((INDIRECT("BB"&amp;$C$3):INDIRECT("BB"&amp;$C$4-1)&lt;&gt;INDIRECT("BB"&amp;$C$3+1):INDIRECT("BB"&amp;$C$4))*1)</f>
        <v>0</v>
      </c>
      <c r="BC4" s="237">
        <f ca="1">SUMPRODUCT((INDIRECT("BC"&amp;$C$3):INDIRECT("BC"&amp;$C$4-1)&lt;&gt;INDIRECT("BC"&amp;$C$3+1):INDIRECT("BC"&amp;$C$4))*1)</f>
        <v>1</v>
      </c>
      <c r="BD4" s="49">
        <f ca="1">SUMPRODUCT((INDIRECT("BD"&amp;$C$3):INDIRECT("BD"&amp;$C$4-1)&lt;&gt;INDIRECT("BD"&amp;$C$3+1):INDIRECT("BD"&amp;$C$4))*1)</f>
        <v>0</v>
      </c>
      <c r="BE4" s="49">
        <f ca="1">SUMPRODUCT((INDIRECT("BE"&amp;$C$3):INDIRECT("BE"&amp;$C$4-1)&lt;&gt;INDIRECT("BE"&amp;$C$3+1):INDIRECT("BE"&amp;$C$4))*1)</f>
        <v>0</v>
      </c>
      <c r="BF4" s="49">
        <f ca="1">SUMPRODUCT((INDIRECT("BF"&amp;$C$3):INDIRECT("BF"&amp;$C$4-1)&lt;&gt;INDIRECT("BF"&amp;$C$3+1):INDIRECT("BF"&amp;$C$4))*1)</f>
        <v>4</v>
      </c>
      <c r="BG4" s="49">
        <f ca="1">SUMPRODUCT((INDIRECT("BG"&amp;$C$3):INDIRECT("BG"&amp;$C$4-1)&lt;&gt;INDIRECT("BG"&amp;$C$3+1):INDIRECT("BG"&amp;$C$4))*1)</f>
        <v>3</v>
      </c>
      <c r="BH4" s="49">
        <f ca="1">SUMPRODUCT((INDIRECT("BH"&amp;$C$3):INDIRECT("BH"&amp;$C$4-1)&lt;&gt;INDIRECT("BH"&amp;$C$3+1):INDIRECT("BH"&amp;$C$4))*1)</f>
        <v>1</v>
      </c>
      <c r="BI4" s="49">
        <f ca="1">SUMPRODUCT((INDIRECT("BI"&amp;$C$3):INDIRECT("BI"&amp;$C$4-1)&lt;&gt;INDIRECT("BI"&amp;$C$3+1):INDIRECT("BI"&amp;$C$4))*1)</f>
        <v>3</v>
      </c>
      <c r="BJ4" s="49">
        <f ca="1">SUMPRODUCT((INDIRECT("BJ"&amp;$C$3):INDIRECT("BJ"&amp;$C$4-1)&lt;&gt;INDIRECT("BJ"&amp;$C$3+1):INDIRECT("BJ"&amp;$C$4))*1)</f>
        <v>5</v>
      </c>
      <c r="BK4" s="49">
        <f ca="1">SUMPRODUCT((INDIRECT("BK"&amp;$C$3):INDIRECT("BK"&amp;$C$4-1)&lt;&gt;INDIRECT("BK"&amp;$C$3+1):INDIRECT("BK"&amp;$C$4))*1)</f>
        <v>3</v>
      </c>
      <c r="BL4" s="49">
        <f ca="1">SUMPRODUCT((INDIRECT("BL"&amp;$C$3):INDIRECT("BL"&amp;$C$4-1)&lt;&gt;INDIRECT("BL"&amp;$C$3+1):INDIRECT("BL"&amp;$C$4))*1)</f>
        <v>0</v>
      </c>
      <c r="BM4" s="49">
        <f ca="1">SUMPRODUCT((INDIRECT("BM"&amp;$C$3):INDIRECT("BM"&amp;$C$4-1)&lt;&gt;INDIRECT("BM"&amp;$C$3+1):INDIRECT("BM"&amp;$C$4))*1)</f>
        <v>0</v>
      </c>
      <c r="BN4" s="49">
        <f ca="1">SUMPRODUCT((INDIRECT("BN"&amp;$C$3):INDIRECT("BN"&amp;$C$4-1)&lt;&gt;INDIRECT("BN"&amp;$C$3+1):INDIRECT("BN"&amp;$C$4))*1)</f>
        <v>0</v>
      </c>
      <c r="BO4" s="49">
        <f ca="1">SUMPRODUCT((INDIRECT("BQ"&amp;$C$3):INDIRECT("BQ"&amp;$C$4-1)&lt;&gt;INDIRECT("BQ"&amp;$C$3+1):INDIRECT("BQ"&amp;$C$4))*1)</f>
        <v>0</v>
      </c>
      <c r="BP4" s="50">
        <f ca="1">SUMPRODUCT((INDIRECT("BP"&amp;$C$3):INDIRECT("BP"&amp;$C$4-1)&lt;&gt;INDIRECT("BP"&amp;$C$3+1):INDIRECT("BP"&amp;$C$4))*1)</f>
        <v>0</v>
      </c>
      <c r="BQ4" s="50">
        <f ca="1">SUMPRODUCT((INDIRECT("BQ"&amp;$C$3):INDIRECT("BQ"&amp;$C$4-1)&lt;&gt;INDIRECT("BQ"&amp;$C$3+1):INDIRECT("BQ"&amp;$C$4))*1)</f>
        <v>0</v>
      </c>
      <c r="BR4" s="50">
        <f ca="1">SUMPRODUCT((INDIRECT("BR"&amp;$C$3):INDIRECT("BR"&amp;$C$4-1)&lt;&gt;INDIRECT("BR"&amp;$C$3+1):INDIRECT("BR"&amp;$C$4))*1)</f>
        <v>0</v>
      </c>
      <c r="BS4" s="49">
        <f ca="1">SUMPRODUCT((INDIRECT("BS"&amp;$C$3):INDIRECT("BS"&amp;$C$4-1)&lt;&gt;INDIRECT("BS"&amp;$C$3+1):INDIRECT("BS"&amp;$C$4))*1)</f>
        <v>0</v>
      </c>
      <c r="BT4" s="304">
        <f ca="1">SUMPRODUCT((INDIRECT("BT"&amp;$C$3):INDIRECT("BT"&amp;$C$4-1)&lt;&gt;INDIRECT("BT"&amp;$C$3+1):INDIRECT("BT"&amp;$C$4))*1)</f>
        <v>1</v>
      </c>
      <c r="BU4" s="304">
        <f ca="1">SUMPRODUCT((INDIRECT("BU"&amp;$C$3):INDIRECT("BU"&amp;$C$4-1)&lt;&gt;INDIRECT("BU"&amp;$C$3+1):INDIRECT("BU"&amp;$C$4))*1)</f>
        <v>3</v>
      </c>
      <c r="BV4" s="304">
        <f ca="1">SUMPRODUCT((INDIRECT("BV"&amp;$C$3):INDIRECT("BV"&amp;$C$4-1)&lt;&gt;INDIRECT("BV"&amp;$C$3+1):INDIRECT("BV"&amp;$C$4))*1)</f>
        <v>6</v>
      </c>
      <c r="BW4" s="305">
        <f ca="1">SUMPRODUCT((INDIRECT("BW"&amp;$C$3):INDIRECT("BW"&amp;$C$4-1)&lt;&gt;INDIRECT("BW"&amp;$C$3+1):INDIRECT("BW"&amp;$C$4))*1)</f>
        <v>9</v>
      </c>
      <c r="BX4" s="304">
        <f ca="1">SUMPRODUCT((INDIRECT("BX"&amp;$C$3):INDIRECT("BX"&amp;$C$4-1)&lt;&gt;INDIRECT("BX"&amp;$C$3+1):INDIRECT("BX"&amp;$C$4))*1)</f>
        <v>3</v>
      </c>
      <c r="BY4" s="304">
        <f ca="1">SUMPRODUCT((INDIRECT("BY"&amp;$C$3):INDIRECT("BY"&amp;$C$4-1)&lt;&gt;INDIRECT("BY"&amp;$C$3+1):INDIRECT("BY"&amp;$C$4))*1)</f>
        <v>4</v>
      </c>
      <c r="BZ4" s="304">
        <f ca="1">SUMPRODUCT((INDIRECT("BZ"&amp;$C$3):INDIRECT("BZ"&amp;$C$4-1)&lt;&gt;INDIRECT("BZ"&amp;$C$3+1):INDIRECT("BZ"&amp;$C$4))*1)</f>
        <v>7</v>
      </c>
      <c r="CA4" s="305">
        <f ca="1">SUMPRODUCT((INDIRECT("CA"&amp;$C$3):INDIRECT("CA"&amp;$C$4-1)&lt;&gt;INDIRECT("CA"&amp;$C$3+1):INDIRECT("CA"&amp;$C$4))*1)</f>
        <v>6</v>
      </c>
      <c r="CB4" s="51">
        <f ca="1">SUMPRODUCT((INDIRECT("CB"&amp;$C$3):INDIRECT("CB"&amp;$C$4-1)&lt;&gt;INDIRECT("CB"&amp;$C$3+1):INDIRECT("CB"&amp;$C$4))*1)</f>
        <v>0</v>
      </c>
      <c r="CC4" s="290">
        <f ca="1">SUMPRODUCT((INDIRECT("CC"&amp;$C$3):INDIRECT("CC"&amp;$C$4-1)&lt;&gt;INDIRECT("CC"&amp;$C$3+1):INDIRECT("CC"&amp;$C$4))*1)</f>
        <v>0</v>
      </c>
      <c r="CD4" s="342">
        <f ca="1">SUMPRODUCT((INDIRECT("CD"&amp;$C$3):INDIRECT("CD"&amp;$C$4-1)&lt;&gt;INDIRECT("CD"&amp;$C$3+1):INDIRECT("CD"&amp;$C$4))*1)</f>
        <v>0</v>
      </c>
      <c r="CE4" s="343">
        <f ca="1">SUMPRODUCT((INDIRECT("CE"&amp;$C$3):INDIRECT("CE"&amp;$C$4-1)&lt;&gt;INDIRECT("CE"&amp;$C$3+1):INDIRECT("CE"&amp;$C$4))*1)</f>
        <v>0</v>
      </c>
      <c r="CF4" s="342">
        <f ca="1">SUMPRODUCT((INDIRECT("CF"&amp;$C$3):INDIRECT("CF"&amp;$C$4-1)&lt;&gt;INDIRECT("CF"&amp;$C$3+1):INDIRECT("CF"&amp;$C$4))*1)</f>
        <v>0</v>
      </c>
      <c r="CG4" s="342">
        <f ca="1">SUMPRODUCT((INDIRECT("CG"&amp;$C$3):INDIRECT("CG"&amp;$C$4-1)&lt;&gt;INDIRECT("CG"&amp;$C$3+1):INDIRECT("CG"&amp;$C$4))*1)</f>
        <v>0</v>
      </c>
      <c r="CH4" s="342">
        <f ca="1">SUMPRODUCT((INDIRECT("CH"&amp;$C$3):INDIRECT("CH"&amp;$C$4-1)&lt;&gt;INDIRECT("CH"&amp;$C$3+1):INDIRECT("CH"&amp;$C$4))*1)</f>
        <v>0</v>
      </c>
      <c r="CI4" s="343">
        <f ca="1">SUMPRODUCT((INDIRECT("CI"&amp;$C$3):INDIRECT("CI"&amp;$C$4-1)&lt;&gt;INDIRECT("CI"&amp;$C$3+1):INDIRECT("CI"&amp;$C$4))*1)</f>
        <v>0</v>
      </c>
      <c r="CJ4" s="52"/>
      <c r="CK4" s="298"/>
      <c r="CL4" s="299"/>
      <c r="CM4" s="299"/>
      <c r="CN4" s="299"/>
      <c r="CO4" s="29"/>
      <c r="CP4" s="29"/>
      <c r="CV4" s="159"/>
      <c r="CW4" s="5"/>
      <c r="CX4" s="167"/>
      <c r="CY4" s="228"/>
      <c r="CZ4" s="231"/>
      <c r="DA4" s="228"/>
      <c r="DB4" s="231"/>
      <c r="DC4" s="30"/>
      <c r="DD4" s="31"/>
      <c r="DE4" s="30"/>
      <c r="DF4" s="31"/>
      <c r="DG4" s="316"/>
      <c r="DH4" s="317"/>
      <c r="DI4" s="5"/>
      <c r="DJ4" s="167"/>
      <c r="DK4" s="5"/>
      <c r="DL4" s="32"/>
      <c r="DM4" s="32"/>
      <c r="DN4" s="21"/>
      <c r="DO4" s="274"/>
      <c r="DP4" s="274"/>
      <c r="DQ4" s="29"/>
      <c r="DR4" s="29"/>
      <c r="DS4" s="333"/>
      <c r="DT4" s="21"/>
      <c r="DU4" s="5" t="s">
        <v>39</v>
      </c>
    </row>
    <row r="5" spans="1:125">
      <c r="A5" s="55"/>
      <c r="B5" s="33" t="s">
        <v>7</v>
      </c>
      <c r="C5" s="43">
        <f>COUNTA(B:B)-5</f>
        <v>11</v>
      </c>
      <c r="D5" s="448" t="s">
        <v>8</v>
      </c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36" t="s">
        <v>9</v>
      </c>
      <c r="Q5" s="436"/>
      <c r="R5" s="436"/>
      <c r="S5" s="436"/>
      <c r="T5" s="436" t="s">
        <v>10</v>
      </c>
      <c r="U5" s="436"/>
      <c r="V5" s="436"/>
      <c r="W5" s="436"/>
      <c r="X5" s="436" t="s">
        <v>11</v>
      </c>
      <c r="Y5" s="436"/>
      <c r="Z5" s="436"/>
      <c r="AA5" s="436"/>
      <c r="AB5" s="436" t="s">
        <v>12</v>
      </c>
      <c r="AC5" s="436"/>
      <c r="AD5" s="436"/>
      <c r="AE5" s="436"/>
      <c r="AF5" s="437" t="s">
        <v>13</v>
      </c>
      <c r="AG5" s="437"/>
      <c r="AH5" s="437"/>
      <c r="AI5" s="437"/>
      <c r="AJ5" s="432" t="s">
        <v>14</v>
      </c>
      <c r="AK5" s="432"/>
      <c r="AL5" s="432"/>
      <c r="AM5" s="432"/>
      <c r="AN5" s="438" t="s">
        <v>15</v>
      </c>
      <c r="AO5" s="438"/>
      <c r="AP5" s="438"/>
      <c r="AQ5" s="438"/>
      <c r="AR5" s="438" t="s">
        <v>16</v>
      </c>
      <c r="AS5" s="438"/>
      <c r="AT5" s="438"/>
      <c r="AU5" s="438"/>
      <c r="AV5" s="438" t="s">
        <v>17</v>
      </c>
      <c r="AW5" s="438"/>
      <c r="AX5" s="438"/>
      <c r="AY5" s="438"/>
      <c r="AZ5" s="442" t="s">
        <v>18</v>
      </c>
      <c r="BA5" s="442"/>
      <c r="BB5" s="442"/>
      <c r="BC5" s="442"/>
      <c r="BD5" s="439" t="s">
        <v>19</v>
      </c>
      <c r="BE5" s="439"/>
      <c r="BF5" s="439"/>
      <c r="BG5" s="439"/>
      <c r="BH5" s="439" t="s">
        <v>20</v>
      </c>
      <c r="BI5" s="439"/>
      <c r="BJ5" s="439"/>
      <c r="BK5" s="439"/>
      <c r="BL5" s="439" t="s">
        <v>21</v>
      </c>
      <c r="BM5" s="439"/>
      <c r="BN5" s="439"/>
      <c r="BO5" s="439"/>
      <c r="BP5" s="439" t="s">
        <v>22</v>
      </c>
      <c r="BQ5" s="439"/>
      <c r="BR5" s="439"/>
      <c r="BS5" s="439"/>
      <c r="BT5" s="431" t="s">
        <v>23</v>
      </c>
      <c r="BU5" s="431"/>
      <c r="BV5" s="431"/>
      <c r="BW5" s="431"/>
      <c r="BX5" s="431" t="s">
        <v>24</v>
      </c>
      <c r="BY5" s="431"/>
      <c r="BZ5" s="431"/>
      <c r="CA5" s="431"/>
      <c r="CB5" s="432" t="s">
        <v>25</v>
      </c>
      <c r="CC5" s="432"/>
      <c r="CD5" s="432"/>
      <c r="CE5" s="432"/>
      <c r="CF5" s="433" t="s">
        <v>26</v>
      </c>
      <c r="CG5" s="433"/>
      <c r="CH5" s="433"/>
      <c r="CI5" s="433"/>
      <c r="CJ5" s="56"/>
      <c r="CK5" s="405"/>
      <c r="CL5" s="300"/>
      <c r="CM5" s="300"/>
      <c r="CN5" s="300"/>
      <c r="CO5" s="402"/>
      <c r="CP5" s="402"/>
      <c r="CQ5" s="404"/>
      <c r="CR5" s="61"/>
      <c r="CS5" s="62" t="s">
        <v>9</v>
      </c>
      <c r="CT5" s="58" t="s">
        <v>10</v>
      </c>
      <c r="CU5" s="22" t="s">
        <v>11</v>
      </c>
      <c r="CV5" s="58" t="s">
        <v>12</v>
      </c>
      <c r="CW5" s="55" t="s">
        <v>13</v>
      </c>
      <c r="CX5" s="63" t="s">
        <v>14</v>
      </c>
      <c r="CY5" s="259" t="s">
        <v>15</v>
      </c>
      <c r="CZ5" s="260" t="s">
        <v>16</v>
      </c>
      <c r="DA5" s="259" t="s">
        <v>17</v>
      </c>
      <c r="DB5" s="260" t="s">
        <v>18</v>
      </c>
      <c r="DC5" s="64" t="s">
        <v>19</v>
      </c>
      <c r="DD5" s="65" t="s">
        <v>20</v>
      </c>
      <c r="DE5" s="64" t="s">
        <v>21</v>
      </c>
      <c r="DF5" s="65" t="s">
        <v>22</v>
      </c>
      <c r="DG5" s="318" t="s">
        <v>23</v>
      </c>
      <c r="DH5" s="319" t="s">
        <v>24</v>
      </c>
      <c r="DI5" s="55" t="s">
        <v>25</v>
      </c>
      <c r="DJ5" s="63" t="s">
        <v>26</v>
      </c>
      <c r="DK5" s="55"/>
      <c r="DL5" s="405"/>
      <c r="DM5" s="405"/>
      <c r="DN5" s="404"/>
      <c r="DO5" s="406"/>
      <c r="DP5" s="406"/>
      <c r="DQ5" s="402"/>
      <c r="DR5" s="402"/>
      <c r="DS5" s="403"/>
      <c r="DT5" s="404"/>
      <c r="DU5" s="5" t="s">
        <v>254</v>
      </c>
    </row>
    <row r="6" spans="1:125">
      <c r="A6" s="5"/>
      <c r="B6" s="5"/>
      <c r="C6" s="5"/>
      <c r="D6" s="428" t="s">
        <v>27</v>
      </c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67">
        <f>Q6*2</f>
        <v>8</v>
      </c>
      <c r="Q6" s="68">
        <f>R6*2</f>
        <v>4</v>
      </c>
      <c r="R6" s="68">
        <f>S6*2</f>
        <v>2</v>
      </c>
      <c r="S6" s="69">
        <v>1</v>
      </c>
      <c r="T6" s="68">
        <f>U6*2</f>
        <v>8</v>
      </c>
      <c r="U6" s="68">
        <f>V6*2</f>
        <v>4</v>
      </c>
      <c r="V6" s="68">
        <f>W6*2</f>
        <v>2</v>
      </c>
      <c r="W6" s="69">
        <v>1</v>
      </c>
      <c r="X6" s="70">
        <f>Y6*2</f>
        <v>8</v>
      </c>
      <c r="Y6" s="44">
        <f>Z6*2</f>
        <v>4</v>
      </c>
      <c r="Z6" s="44">
        <f>AA6*2</f>
        <v>2</v>
      </c>
      <c r="AA6" s="71">
        <v>1</v>
      </c>
      <c r="AB6" s="70">
        <f>AC6*2</f>
        <v>8</v>
      </c>
      <c r="AC6" s="44">
        <f>AD6*2</f>
        <v>4</v>
      </c>
      <c r="AD6" s="44">
        <f>AE6*2</f>
        <v>2</v>
      </c>
      <c r="AE6" s="71">
        <v>1</v>
      </c>
      <c r="AF6" s="46">
        <f>AG6*2</f>
        <v>8</v>
      </c>
      <c r="AG6" s="72">
        <f>AH6*2</f>
        <v>4</v>
      </c>
      <c r="AH6" s="72">
        <f>AI6*2</f>
        <v>2</v>
      </c>
      <c r="AI6" s="54">
        <v>1</v>
      </c>
      <c r="AJ6" s="46">
        <f>AK6*2</f>
        <v>8</v>
      </c>
      <c r="AK6" s="46">
        <f>AL6*2</f>
        <v>4</v>
      </c>
      <c r="AL6" s="291">
        <f>AM6*2</f>
        <v>2</v>
      </c>
      <c r="AM6" s="54">
        <v>1</v>
      </c>
      <c r="AN6" s="238">
        <f>AO6*2</f>
        <v>8</v>
      </c>
      <c r="AO6" s="238">
        <f>AP6*2</f>
        <v>4</v>
      </c>
      <c r="AP6" s="238">
        <f>AQ6*2</f>
        <v>2</v>
      </c>
      <c r="AQ6" s="239">
        <v>1</v>
      </c>
      <c r="AR6" s="238">
        <f>AS6*2</f>
        <v>8</v>
      </c>
      <c r="AS6" s="238">
        <f>AT6*2</f>
        <v>4</v>
      </c>
      <c r="AT6" s="238">
        <f>AU6*2</f>
        <v>2</v>
      </c>
      <c r="AU6" s="239">
        <v>1</v>
      </c>
      <c r="AV6" s="238">
        <f>AW6*2</f>
        <v>8</v>
      </c>
      <c r="AW6" s="236">
        <f>AX6*2</f>
        <v>4</v>
      </c>
      <c r="AX6" s="236">
        <f>AY6*2</f>
        <v>2</v>
      </c>
      <c r="AY6" s="237">
        <v>1</v>
      </c>
      <c r="AZ6" s="236">
        <f>BA6*2</f>
        <v>8</v>
      </c>
      <c r="BA6" s="236">
        <f>BB6*2</f>
        <v>4</v>
      </c>
      <c r="BB6" s="236">
        <f>BC6*2</f>
        <v>2</v>
      </c>
      <c r="BC6" s="237">
        <v>1</v>
      </c>
      <c r="BD6" s="50">
        <f>BE6*2</f>
        <v>8</v>
      </c>
      <c r="BE6" s="50">
        <f>BF6*2</f>
        <v>4</v>
      </c>
      <c r="BF6" s="50">
        <f>BG6*2</f>
        <v>2</v>
      </c>
      <c r="BG6" s="49">
        <v>1</v>
      </c>
      <c r="BH6" s="50">
        <f>BI6*2</f>
        <v>8</v>
      </c>
      <c r="BI6" s="50">
        <f>BJ6*2</f>
        <v>4</v>
      </c>
      <c r="BJ6" s="50">
        <f>BK6*2</f>
        <v>2</v>
      </c>
      <c r="BK6" s="49">
        <v>1</v>
      </c>
      <c r="BL6" s="50">
        <f>BM6*2</f>
        <v>8</v>
      </c>
      <c r="BM6" s="50">
        <f>BN6*2</f>
        <v>4</v>
      </c>
      <c r="BN6" s="50">
        <f>BO6*2</f>
        <v>2</v>
      </c>
      <c r="BO6" s="49">
        <v>1</v>
      </c>
      <c r="BP6" s="50">
        <f>BQ6*2</f>
        <v>8</v>
      </c>
      <c r="BQ6" s="50">
        <f>BR6*2</f>
        <v>4</v>
      </c>
      <c r="BR6" s="50">
        <f>BS6*2</f>
        <v>2</v>
      </c>
      <c r="BS6" s="49">
        <v>1</v>
      </c>
      <c r="BT6" s="304">
        <f>BU6*2</f>
        <v>8</v>
      </c>
      <c r="BU6" s="304">
        <f>BV6*2</f>
        <v>4</v>
      </c>
      <c r="BV6" s="304">
        <f>BW6*2</f>
        <v>2</v>
      </c>
      <c r="BW6" s="305">
        <v>1</v>
      </c>
      <c r="BX6" s="304">
        <f>BY6*2</f>
        <v>8</v>
      </c>
      <c r="BY6" s="304">
        <f>BZ6*2</f>
        <v>4</v>
      </c>
      <c r="BZ6" s="304">
        <f>CA6*2</f>
        <v>2</v>
      </c>
      <c r="CA6" s="305">
        <v>1</v>
      </c>
      <c r="CB6" s="51">
        <f>CC6*2</f>
        <v>8</v>
      </c>
      <c r="CC6" s="290">
        <f>CD6*2</f>
        <v>4</v>
      </c>
      <c r="CD6" s="342">
        <f>CE6*2</f>
        <v>2</v>
      </c>
      <c r="CE6" s="343">
        <v>1</v>
      </c>
      <c r="CF6" s="342">
        <f>CG6*2</f>
        <v>8</v>
      </c>
      <c r="CG6" s="342">
        <f>CH6*2</f>
        <v>4</v>
      </c>
      <c r="CH6" s="342">
        <f>CI6*2</f>
        <v>2</v>
      </c>
      <c r="CI6" s="343">
        <v>1</v>
      </c>
      <c r="CJ6" s="52"/>
      <c r="CK6" s="32"/>
      <c r="CL6" s="285"/>
      <c r="CM6" s="285"/>
      <c r="CN6" s="285"/>
      <c r="CO6" s="29"/>
      <c r="CP6" s="29"/>
      <c r="CV6" s="159"/>
      <c r="CW6" s="73"/>
      <c r="CX6" s="167"/>
      <c r="CY6" s="228"/>
      <c r="CZ6" s="231"/>
      <c r="DA6" s="228"/>
      <c r="DB6" s="231"/>
      <c r="DC6" s="30"/>
      <c r="DD6" s="31"/>
      <c r="DE6" s="30"/>
      <c r="DF6" s="31"/>
      <c r="DG6" s="316"/>
      <c r="DH6" s="317"/>
      <c r="DI6" s="5"/>
      <c r="DJ6" s="167"/>
      <c r="DK6" s="5"/>
      <c r="DL6" s="32"/>
      <c r="DM6" s="32"/>
      <c r="DN6" s="21"/>
      <c r="DO6" s="274"/>
      <c r="DP6" s="274"/>
      <c r="DQ6" s="29"/>
      <c r="DR6" s="29"/>
      <c r="DS6" s="333"/>
      <c r="DT6" s="21"/>
      <c r="DU6" s="5" t="s">
        <v>45</v>
      </c>
    </row>
    <row r="7" spans="1:125">
      <c r="A7" s="434" t="s">
        <v>28</v>
      </c>
      <c r="B7" s="434"/>
      <c r="C7" s="74">
        <v>1</v>
      </c>
      <c r="D7" s="435" t="s">
        <v>29</v>
      </c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6" t="s">
        <v>30</v>
      </c>
      <c r="Q7" s="436"/>
      <c r="R7" s="436"/>
      <c r="S7" s="436"/>
      <c r="T7" s="436"/>
      <c r="U7" s="436"/>
      <c r="V7" s="436"/>
      <c r="W7" s="436"/>
      <c r="X7" s="436" t="s">
        <v>31</v>
      </c>
      <c r="Y7" s="436"/>
      <c r="Z7" s="436"/>
      <c r="AA7" s="436"/>
      <c r="AB7" s="436"/>
      <c r="AC7" s="436"/>
      <c r="AD7" s="436"/>
      <c r="AE7" s="436"/>
      <c r="AF7" s="437" t="s">
        <v>32</v>
      </c>
      <c r="AG7" s="437"/>
      <c r="AH7" s="437"/>
      <c r="AI7" s="437"/>
      <c r="AJ7" s="437"/>
      <c r="AK7" s="437"/>
      <c r="AL7" s="437"/>
      <c r="AM7" s="437"/>
      <c r="AN7" s="438" t="s">
        <v>33</v>
      </c>
      <c r="AO7" s="438"/>
      <c r="AP7" s="438"/>
      <c r="AQ7" s="438"/>
      <c r="AR7" s="438"/>
      <c r="AS7" s="438"/>
      <c r="AT7" s="438"/>
      <c r="AU7" s="438"/>
      <c r="AV7" s="438" t="s">
        <v>34</v>
      </c>
      <c r="AW7" s="438"/>
      <c r="AX7" s="438"/>
      <c r="AY7" s="438"/>
      <c r="AZ7" s="438"/>
      <c r="BA7" s="438"/>
      <c r="BB7" s="438"/>
      <c r="BC7" s="438"/>
      <c r="BD7" s="439" t="s">
        <v>35</v>
      </c>
      <c r="BE7" s="439"/>
      <c r="BF7" s="439"/>
      <c r="BG7" s="439"/>
      <c r="BH7" s="439"/>
      <c r="BI7" s="439"/>
      <c r="BJ7" s="439"/>
      <c r="BK7" s="439"/>
      <c r="BL7" s="439" t="s">
        <v>36</v>
      </c>
      <c r="BM7" s="439"/>
      <c r="BN7" s="439"/>
      <c r="BO7" s="439"/>
      <c r="BP7" s="439"/>
      <c r="BQ7" s="439"/>
      <c r="BR7" s="439"/>
      <c r="BS7" s="439"/>
      <c r="BT7" s="440" t="s">
        <v>37</v>
      </c>
      <c r="BU7" s="440"/>
      <c r="BV7" s="440"/>
      <c r="BW7" s="440"/>
      <c r="BX7" s="440"/>
      <c r="BY7" s="440"/>
      <c r="BZ7" s="440"/>
      <c r="CA7" s="440"/>
      <c r="CB7" s="441" t="s">
        <v>38</v>
      </c>
      <c r="CC7" s="441"/>
      <c r="CD7" s="441"/>
      <c r="CE7" s="441"/>
      <c r="CF7" s="441"/>
      <c r="CG7" s="441"/>
      <c r="CH7" s="441"/>
      <c r="CI7" s="441"/>
      <c r="CJ7" s="56"/>
      <c r="CK7" s="405"/>
      <c r="CL7" s="300"/>
      <c r="CM7" s="300"/>
      <c r="CN7" s="300"/>
      <c r="CO7" s="402"/>
      <c r="CP7" s="402"/>
      <c r="CQ7" s="404"/>
      <c r="CR7" s="61"/>
      <c r="CS7" s="429" t="s">
        <v>39</v>
      </c>
      <c r="CT7" s="429"/>
      <c r="CU7" s="429" t="s">
        <v>40</v>
      </c>
      <c r="CV7" s="429"/>
      <c r="CW7" s="427" t="s">
        <v>41</v>
      </c>
      <c r="CX7" s="427"/>
      <c r="CY7" s="430" t="s">
        <v>42</v>
      </c>
      <c r="CZ7" s="430"/>
      <c r="DA7" s="430" t="s">
        <v>43</v>
      </c>
      <c r="DB7" s="430"/>
      <c r="DC7" s="425" t="s">
        <v>44</v>
      </c>
      <c r="DD7" s="425"/>
      <c r="DE7" s="425" t="s">
        <v>45</v>
      </c>
      <c r="DF7" s="425"/>
      <c r="DG7" s="426" t="s">
        <v>46</v>
      </c>
      <c r="DH7" s="426"/>
      <c r="DI7" s="427" t="s">
        <v>47</v>
      </c>
      <c r="DJ7" s="427"/>
      <c r="DK7" s="55"/>
      <c r="DL7" s="405" t="s">
        <v>39</v>
      </c>
      <c r="DM7" s="405" t="s">
        <v>40</v>
      </c>
      <c r="DN7" s="404" t="s">
        <v>41</v>
      </c>
      <c r="DO7" s="406" t="s">
        <v>42</v>
      </c>
      <c r="DP7" s="406" t="s">
        <v>43</v>
      </c>
      <c r="DQ7" s="402" t="s">
        <v>44</v>
      </c>
      <c r="DR7" s="402" t="s">
        <v>45</v>
      </c>
      <c r="DS7" s="403" t="s">
        <v>46</v>
      </c>
      <c r="DT7" s="404" t="s">
        <v>47</v>
      </c>
      <c r="DU7" s="5" t="s">
        <v>253</v>
      </c>
    </row>
    <row r="8" spans="1:125">
      <c r="A8" s="75"/>
      <c r="B8" s="75"/>
      <c r="C8" s="76"/>
      <c r="D8" s="428" t="s">
        <v>48</v>
      </c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67">
        <f t="shared" ref="P8:V9" si="2">Q8*2</f>
        <v>128</v>
      </c>
      <c r="Q8" s="68">
        <f t="shared" si="2"/>
        <v>64</v>
      </c>
      <c r="R8" s="68">
        <f t="shared" si="2"/>
        <v>32</v>
      </c>
      <c r="S8" s="68">
        <f t="shared" si="2"/>
        <v>16</v>
      </c>
      <c r="T8" s="68">
        <f t="shared" si="2"/>
        <v>8</v>
      </c>
      <c r="U8" s="68">
        <f t="shared" si="2"/>
        <v>4</v>
      </c>
      <c r="V8" s="68">
        <f t="shared" si="2"/>
        <v>2</v>
      </c>
      <c r="W8" s="69">
        <v>1</v>
      </c>
      <c r="X8" s="67">
        <f t="shared" ref="X8:AD9" si="3">Y8*2</f>
        <v>128</v>
      </c>
      <c r="Y8" s="77">
        <f t="shared" si="3"/>
        <v>64</v>
      </c>
      <c r="Z8" s="77">
        <f t="shared" si="3"/>
        <v>32</v>
      </c>
      <c r="AA8" s="77">
        <f t="shared" si="3"/>
        <v>16</v>
      </c>
      <c r="AB8" s="77">
        <f t="shared" si="3"/>
        <v>8</v>
      </c>
      <c r="AC8" s="77">
        <f t="shared" si="3"/>
        <v>4</v>
      </c>
      <c r="AD8" s="77">
        <f t="shared" si="3"/>
        <v>2</v>
      </c>
      <c r="AE8" s="69">
        <v>1</v>
      </c>
      <c r="AF8" s="78">
        <f t="shared" ref="AF8:AL9" si="4">AG8*2</f>
        <v>128</v>
      </c>
      <c r="AG8" s="79">
        <f t="shared" si="4"/>
        <v>64</v>
      </c>
      <c r="AH8" s="79">
        <f t="shared" si="4"/>
        <v>32</v>
      </c>
      <c r="AI8" s="80">
        <f t="shared" si="4"/>
        <v>16</v>
      </c>
      <c r="AJ8" s="78">
        <f t="shared" si="4"/>
        <v>8</v>
      </c>
      <c r="AK8" s="78">
        <f t="shared" si="4"/>
        <v>4</v>
      </c>
      <c r="AL8" s="292">
        <f t="shared" si="4"/>
        <v>2</v>
      </c>
      <c r="AM8" s="80">
        <v>1</v>
      </c>
      <c r="AN8" s="240">
        <f t="shared" ref="AN8:AT9" si="5">AO8*2</f>
        <v>128</v>
      </c>
      <c r="AO8" s="240">
        <f t="shared" si="5"/>
        <v>64</v>
      </c>
      <c r="AP8" s="240">
        <f t="shared" si="5"/>
        <v>32</v>
      </c>
      <c r="AQ8" s="241">
        <f t="shared" si="5"/>
        <v>16</v>
      </c>
      <c r="AR8" s="240">
        <f t="shared" si="5"/>
        <v>8</v>
      </c>
      <c r="AS8" s="240">
        <f t="shared" si="5"/>
        <v>4</v>
      </c>
      <c r="AT8" s="240">
        <f t="shared" si="5"/>
        <v>2</v>
      </c>
      <c r="AU8" s="241">
        <v>1</v>
      </c>
      <c r="AV8" s="240">
        <f t="shared" ref="AV8:BB9" si="6">AW8*2</f>
        <v>128</v>
      </c>
      <c r="AW8" s="240">
        <f t="shared" si="6"/>
        <v>64</v>
      </c>
      <c r="AX8" s="240">
        <f t="shared" si="6"/>
        <v>32</v>
      </c>
      <c r="AY8" s="240">
        <f t="shared" si="6"/>
        <v>16</v>
      </c>
      <c r="AZ8" s="240">
        <f t="shared" si="6"/>
        <v>8</v>
      </c>
      <c r="BA8" s="240">
        <f t="shared" si="6"/>
        <v>4</v>
      </c>
      <c r="BB8" s="240">
        <f t="shared" si="6"/>
        <v>2</v>
      </c>
      <c r="BC8" s="241">
        <v>1</v>
      </c>
      <c r="BD8" s="81">
        <f t="shared" ref="BD8:BJ9" si="7">BE8*2</f>
        <v>128</v>
      </c>
      <c r="BE8" s="81">
        <f t="shared" si="7"/>
        <v>64</v>
      </c>
      <c r="BF8" s="81">
        <f t="shared" si="7"/>
        <v>32</v>
      </c>
      <c r="BG8" s="81">
        <f t="shared" si="7"/>
        <v>16</v>
      </c>
      <c r="BH8" s="81">
        <f t="shared" si="7"/>
        <v>8</v>
      </c>
      <c r="BI8" s="81">
        <f t="shared" si="7"/>
        <v>4</v>
      </c>
      <c r="BJ8" s="81">
        <f t="shared" si="7"/>
        <v>2</v>
      </c>
      <c r="BK8" s="82">
        <v>1</v>
      </c>
      <c r="BL8" s="81">
        <f t="shared" ref="BL8:BR9" si="8">BM8*2</f>
        <v>128</v>
      </c>
      <c r="BM8" s="81">
        <f t="shared" si="8"/>
        <v>64</v>
      </c>
      <c r="BN8" s="81">
        <f t="shared" si="8"/>
        <v>32</v>
      </c>
      <c r="BO8" s="83">
        <f t="shared" si="8"/>
        <v>16</v>
      </c>
      <c r="BP8" s="83">
        <f t="shared" si="8"/>
        <v>8</v>
      </c>
      <c r="BQ8" s="83">
        <f t="shared" si="8"/>
        <v>4</v>
      </c>
      <c r="BR8" s="83">
        <f t="shared" si="8"/>
        <v>2</v>
      </c>
      <c r="BS8" s="82">
        <v>1</v>
      </c>
      <c r="BT8" s="306">
        <f t="shared" ref="BT8:BZ9" si="9">BU8*2</f>
        <v>128</v>
      </c>
      <c r="BU8" s="306">
        <f t="shared" si="9"/>
        <v>64</v>
      </c>
      <c r="BV8" s="306">
        <f t="shared" si="9"/>
        <v>32</v>
      </c>
      <c r="BW8" s="307">
        <f t="shared" si="9"/>
        <v>16</v>
      </c>
      <c r="BX8" s="306">
        <f t="shared" si="9"/>
        <v>8</v>
      </c>
      <c r="BY8" s="306">
        <f t="shared" si="9"/>
        <v>4</v>
      </c>
      <c r="BZ8" s="306">
        <f t="shared" si="9"/>
        <v>2</v>
      </c>
      <c r="CA8" s="307">
        <v>1</v>
      </c>
      <c r="CB8" s="84">
        <f t="shared" ref="CB8:CH9" si="10">CC8*2</f>
        <v>128</v>
      </c>
      <c r="CC8" s="292">
        <f t="shared" si="10"/>
        <v>64</v>
      </c>
      <c r="CD8" s="344">
        <f t="shared" si="10"/>
        <v>32</v>
      </c>
      <c r="CE8" s="345">
        <f t="shared" si="10"/>
        <v>16</v>
      </c>
      <c r="CF8" s="344">
        <f t="shared" si="10"/>
        <v>8</v>
      </c>
      <c r="CG8" s="344">
        <f t="shared" si="10"/>
        <v>4</v>
      </c>
      <c r="CH8" s="344">
        <f t="shared" si="10"/>
        <v>2</v>
      </c>
      <c r="CI8" s="345">
        <v>1</v>
      </c>
      <c r="CJ8" s="85"/>
      <c r="CK8" s="405"/>
      <c r="CL8" s="300"/>
      <c r="CM8" s="300"/>
      <c r="CN8" s="300"/>
      <c r="CO8" s="402"/>
      <c r="CP8" s="86"/>
      <c r="CQ8" s="404"/>
      <c r="CR8" s="61"/>
      <c r="CS8" s="62"/>
      <c r="CT8" s="58"/>
      <c r="CV8" s="58"/>
      <c r="CW8" s="73"/>
      <c r="CX8" s="63"/>
      <c r="CY8" s="259"/>
      <c r="CZ8" s="260"/>
      <c r="DA8" s="259"/>
      <c r="DB8" s="260"/>
      <c r="DC8" s="64"/>
      <c r="DD8" s="65"/>
      <c r="DE8" s="64"/>
      <c r="DF8" s="65"/>
      <c r="DG8" s="318"/>
      <c r="DH8" s="319"/>
      <c r="DI8" s="55"/>
      <c r="DJ8" s="63"/>
      <c r="DK8" s="55"/>
      <c r="DL8" s="405"/>
      <c r="DM8" s="405"/>
      <c r="DN8" s="404"/>
      <c r="DO8" s="406"/>
      <c r="DP8" s="406"/>
      <c r="DQ8" s="402"/>
      <c r="DR8" s="402"/>
      <c r="DS8" s="403"/>
      <c r="DT8" s="404"/>
      <c r="DU8" s="5" t="s">
        <v>252</v>
      </c>
    </row>
    <row r="9" spans="1:125">
      <c r="A9" s="87"/>
      <c r="B9" s="88"/>
      <c r="C9" s="89" t="s">
        <v>49</v>
      </c>
      <c r="D9" s="90" t="s">
        <v>49</v>
      </c>
      <c r="E9" s="418" t="s">
        <v>50</v>
      </c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91">
        <f t="shared" si="2"/>
        <v>128</v>
      </c>
      <c r="Q9" s="92">
        <f t="shared" si="2"/>
        <v>64</v>
      </c>
      <c r="R9" s="92">
        <f t="shared" si="2"/>
        <v>32</v>
      </c>
      <c r="S9" s="92">
        <f t="shared" si="2"/>
        <v>16</v>
      </c>
      <c r="T9" s="92">
        <f t="shared" si="2"/>
        <v>8</v>
      </c>
      <c r="U9" s="92">
        <f t="shared" si="2"/>
        <v>4</v>
      </c>
      <c r="V9" s="92">
        <f t="shared" si="2"/>
        <v>2</v>
      </c>
      <c r="W9" s="93">
        <v>1</v>
      </c>
      <c r="X9" s="91">
        <f t="shared" si="3"/>
        <v>128</v>
      </c>
      <c r="Y9" s="92">
        <f t="shared" si="3"/>
        <v>64</v>
      </c>
      <c r="Z9" s="92">
        <f t="shared" si="3"/>
        <v>32</v>
      </c>
      <c r="AA9" s="92">
        <f t="shared" si="3"/>
        <v>16</v>
      </c>
      <c r="AB9" s="92">
        <f t="shared" si="3"/>
        <v>8</v>
      </c>
      <c r="AC9" s="92">
        <f t="shared" si="3"/>
        <v>4</v>
      </c>
      <c r="AD9" s="92">
        <f t="shared" si="3"/>
        <v>2</v>
      </c>
      <c r="AE9" s="93">
        <v>1</v>
      </c>
      <c r="AF9" s="94">
        <f t="shared" si="4"/>
        <v>128</v>
      </c>
      <c r="AG9" s="95">
        <f t="shared" si="4"/>
        <v>64</v>
      </c>
      <c r="AH9" s="95">
        <f t="shared" si="4"/>
        <v>32</v>
      </c>
      <c r="AI9" s="96">
        <f t="shared" si="4"/>
        <v>16</v>
      </c>
      <c r="AJ9" s="95">
        <f t="shared" si="4"/>
        <v>8</v>
      </c>
      <c r="AK9" s="95">
        <f t="shared" si="4"/>
        <v>4</v>
      </c>
      <c r="AL9" s="293">
        <f t="shared" si="4"/>
        <v>2</v>
      </c>
      <c r="AM9" s="96">
        <v>1</v>
      </c>
      <c r="AN9" s="242">
        <f t="shared" si="5"/>
        <v>128</v>
      </c>
      <c r="AO9" s="242">
        <f t="shared" si="5"/>
        <v>64</v>
      </c>
      <c r="AP9" s="242">
        <f t="shared" si="5"/>
        <v>32</v>
      </c>
      <c r="AQ9" s="242">
        <f t="shared" si="5"/>
        <v>16</v>
      </c>
      <c r="AR9" s="242">
        <f t="shared" si="5"/>
        <v>8</v>
      </c>
      <c r="AS9" s="242">
        <f t="shared" si="5"/>
        <v>4</v>
      </c>
      <c r="AT9" s="242">
        <f t="shared" si="5"/>
        <v>2</v>
      </c>
      <c r="AU9" s="243">
        <v>1</v>
      </c>
      <c r="AV9" s="242">
        <f t="shared" si="6"/>
        <v>128</v>
      </c>
      <c r="AW9" s="242">
        <f t="shared" si="6"/>
        <v>64</v>
      </c>
      <c r="AX9" s="242">
        <f t="shared" si="6"/>
        <v>32</v>
      </c>
      <c r="AY9" s="242">
        <f t="shared" si="6"/>
        <v>16</v>
      </c>
      <c r="AZ9" s="242">
        <f t="shared" si="6"/>
        <v>8</v>
      </c>
      <c r="BA9" s="242">
        <f t="shared" si="6"/>
        <v>4</v>
      </c>
      <c r="BB9" s="242">
        <f t="shared" si="6"/>
        <v>2</v>
      </c>
      <c r="BC9" s="243">
        <v>1</v>
      </c>
      <c r="BD9" s="97">
        <f t="shared" si="7"/>
        <v>128</v>
      </c>
      <c r="BE9" s="97">
        <f t="shared" si="7"/>
        <v>64</v>
      </c>
      <c r="BF9" s="97">
        <f t="shared" si="7"/>
        <v>32</v>
      </c>
      <c r="BG9" s="97">
        <f t="shared" si="7"/>
        <v>16</v>
      </c>
      <c r="BH9" s="97">
        <f t="shared" si="7"/>
        <v>8</v>
      </c>
      <c r="BI9" s="97">
        <f t="shared" si="7"/>
        <v>4</v>
      </c>
      <c r="BJ9" s="97">
        <f t="shared" si="7"/>
        <v>2</v>
      </c>
      <c r="BK9" s="98">
        <v>1</v>
      </c>
      <c r="BL9" s="97">
        <f t="shared" si="8"/>
        <v>128</v>
      </c>
      <c r="BM9" s="97">
        <f t="shared" si="8"/>
        <v>64</v>
      </c>
      <c r="BN9" s="97">
        <f t="shared" si="8"/>
        <v>32</v>
      </c>
      <c r="BO9" s="97">
        <f t="shared" si="8"/>
        <v>16</v>
      </c>
      <c r="BP9" s="97">
        <f t="shared" si="8"/>
        <v>8</v>
      </c>
      <c r="BQ9" s="97">
        <f t="shared" si="8"/>
        <v>4</v>
      </c>
      <c r="BR9" s="97">
        <f t="shared" si="8"/>
        <v>2</v>
      </c>
      <c r="BS9" s="98">
        <v>1</v>
      </c>
      <c r="BT9" s="308">
        <f t="shared" si="9"/>
        <v>128</v>
      </c>
      <c r="BU9" s="308">
        <f t="shared" si="9"/>
        <v>64</v>
      </c>
      <c r="BV9" s="308">
        <f t="shared" si="9"/>
        <v>32</v>
      </c>
      <c r="BW9" s="309">
        <f t="shared" si="9"/>
        <v>16</v>
      </c>
      <c r="BX9" s="308">
        <f t="shared" si="9"/>
        <v>8</v>
      </c>
      <c r="BY9" s="308">
        <f t="shared" si="9"/>
        <v>4</v>
      </c>
      <c r="BZ9" s="308">
        <f t="shared" si="9"/>
        <v>2</v>
      </c>
      <c r="CA9" s="309">
        <v>1</v>
      </c>
      <c r="CB9" s="95">
        <f t="shared" si="10"/>
        <v>128</v>
      </c>
      <c r="CC9" s="293">
        <f t="shared" si="10"/>
        <v>64</v>
      </c>
      <c r="CD9" s="346">
        <f t="shared" si="10"/>
        <v>32</v>
      </c>
      <c r="CE9" s="347">
        <f t="shared" si="10"/>
        <v>16</v>
      </c>
      <c r="CF9" s="346">
        <f t="shared" si="10"/>
        <v>8</v>
      </c>
      <c r="CG9" s="346">
        <f t="shared" si="10"/>
        <v>4</v>
      </c>
      <c r="CH9" s="346">
        <f t="shared" si="10"/>
        <v>2</v>
      </c>
      <c r="CI9" s="347">
        <v>1</v>
      </c>
      <c r="CJ9" s="85"/>
      <c r="CK9" s="108"/>
      <c r="CL9" s="283" t="s">
        <v>245</v>
      </c>
      <c r="CM9" s="283" t="s">
        <v>245</v>
      </c>
      <c r="CN9" s="283" t="s">
        <v>1290</v>
      </c>
      <c r="CO9" s="100" t="s">
        <v>51</v>
      </c>
      <c r="CP9" s="100" t="s">
        <v>52</v>
      </c>
      <c r="CQ9" s="101"/>
      <c r="CR9" s="102"/>
      <c r="CS9" s="103"/>
      <c r="CT9" s="99"/>
      <c r="CU9" s="104"/>
      <c r="CV9" s="99"/>
      <c r="CW9" s="87"/>
      <c r="CX9" s="105"/>
      <c r="CY9" s="261"/>
      <c r="CZ9" s="262"/>
      <c r="DA9" s="261"/>
      <c r="DB9" s="262"/>
      <c r="DC9" s="106"/>
      <c r="DD9" s="107"/>
      <c r="DE9" s="106"/>
      <c r="DF9" s="107"/>
      <c r="DG9" s="320"/>
      <c r="DH9" s="321"/>
      <c r="DI9" s="87"/>
      <c r="DJ9" s="105"/>
      <c r="DK9" s="87"/>
      <c r="DL9" s="108"/>
      <c r="DM9" s="108"/>
      <c r="DN9" s="101"/>
      <c r="DO9" s="276"/>
      <c r="DP9" s="276"/>
      <c r="DQ9" s="109"/>
      <c r="DR9" s="109"/>
      <c r="DS9" s="335"/>
      <c r="DT9" s="101"/>
      <c r="DU9" s="5"/>
    </row>
    <row r="10" spans="1:125">
      <c r="A10" s="110" t="s">
        <v>53</v>
      </c>
      <c r="B10" s="111" t="s">
        <v>54</v>
      </c>
      <c r="C10" s="112" t="s">
        <v>55</v>
      </c>
      <c r="D10" s="113" t="s">
        <v>56</v>
      </c>
      <c r="E10" s="114" t="s">
        <v>39</v>
      </c>
      <c r="F10" s="115" t="s">
        <v>40</v>
      </c>
      <c r="G10" s="115" t="s">
        <v>41</v>
      </c>
      <c r="H10" s="115" t="s">
        <v>42</v>
      </c>
      <c r="I10" s="115" t="s">
        <v>43</v>
      </c>
      <c r="J10" s="115" t="s">
        <v>44</v>
      </c>
      <c r="K10" s="115" t="s">
        <v>45</v>
      </c>
      <c r="L10" s="115" t="s">
        <v>46</v>
      </c>
      <c r="M10" s="115" t="s">
        <v>47</v>
      </c>
      <c r="N10" s="115" t="s">
        <v>57</v>
      </c>
      <c r="O10" s="76" t="s">
        <v>58</v>
      </c>
      <c r="P10" s="419" t="s">
        <v>59</v>
      </c>
      <c r="Q10" s="419"/>
      <c r="R10" s="419"/>
      <c r="S10" s="419"/>
      <c r="T10" s="419"/>
      <c r="U10" s="419"/>
      <c r="V10" s="419"/>
      <c r="W10" s="419"/>
      <c r="X10" s="419"/>
      <c r="Y10" s="419"/>
      <c r="Z10" s="419"/>
      <c r="AA10" s="419"/>
      <c r="AB10" s="419"/>
      <c r="AC10" s="419"/>
      <c r="AD10" s="419"/>
      <c r="AE10" s="419"/>
      <c r="AF10" s="297" t="s">
        <v>250</v>
      </c>
      <c r="AG10" s="407" t="s">
        <v>249</v>
      </c>
      <c r="AH10" s="116" t="s">
        <v>248</v>
      </c>
      <c r="AI10" s="117" t="s">
        <v>248</v>
      </c>
      <c r="AJ10" s="424" t="s">
        <v>247</v>
      </c>
      <c r="AK10" s="424"/>
      <c r="AL10" s="424"/>
      <c r="AM10" s="117" t="s">
        <v>248</v>
      </c>
      <c r="AN10" s="421" t="s">
        <v>244</v>
      </c>
      <c r="AO10" s="422"/>
      <c r="AP10" s="422"/>
      <c r="AQ10" s="422"/>
      <c r="AR10" s="422"/>
      <c r="AS10" s="422"/>
      <c r="AT10" s="422"/>
      <c r="AU10" s="422"/>
      <c r="AV10" s="422"/>
      <c r="AW10" s="422"/>
      <c r="AX10" s="422"/>
      <c r="AY10" s="422"/>
      <c r="AZ10" s="422"/>
      <c r="BA10" s="422"/>
      <c r="BB10" s="422"/>
      <c r="BC10" s="423"/>
      <c r="BD10" s="420" t="s">
        <v>60</v>
      </c>
      <c r="BE10" s="420"/>
      <c r="BF10" s="420"/>
      <c r="BG10" s="420"/>
      <c r="BH10" s="420"/>
      <c r="BI10" s="420"/>
      <c r="BJ10" s="420"/>
      <c r="BK10" s="420"/>
      <c r="BL10" s="420" t="s">
        <v>61</v>
      </c>
      <c r="BM10" s="420"/>
      <c r="BN10" s="420"/>
      <c r="BO10" s="420"/>
      <c r="BP10" s="420"/>
      <c r="BQ10" s="420"/>
      <c r="BR10" s="420"/>
      <c r="BS10" s="420"/>
      <c r="BT10" s="443" t="s">
        <v>256</v>
      </c>
      <c r="BU10" s="444"/>
      <c r="BV10" s="444"/>
      <c r="BW10" s="444"/>
      <c r="BX10" s="444"/>
      <c r="BY10" s="444"/>
      <c r="BZ10" s="444"/>
      <c r="CA10" s="445"/>
      <c r="CB10" s="115" t="s">
        <v>248</v>
      </c>
      <c r="CC10" s="354" t="s">
        <v>248</v>
      </c>
      <c r="CD10" s="446" t="s">
        <v>257</v>
      </c>
      <c r="CE10" s="446"/>
      <c r="CF10" s="446"/>
      <c r="CG10" s="446"/>
      <c r="CH10" s="446"/>
      <c r="CI10" s="447"/>
      <c r="CJ10" s="61" t="s">
        <v>1282</v>
      </c>
      <c r="CK10" s="405" t="s">
        <v>64</v>
      </c>
      <c r="CL10" s="284" t="s">
        <v>246</v>
      </c>
      <c r="CM10" s="284" t="s">
        <v>246</v>
      </c>
      <c r="CN10" s="460" t="s">
        <v>246</v>
      </c>
      <c r="CO10" s="402" t="s">
        <v>65</v>
      </c>
      <c r="CP10" s="402" t="s">
        <v>65</v>
      </c>
      <c r="CQ10" s="404" t="s">
        <v>63</v>
      </c>
      <c r="CR10" s="61"/>
      <c r="CS10" s="62"/>
      <c r="CT10" s="58"/>
      <c r="CV10" s="118"/>
      <c r="CW10" s="119"/>
      <c r="CX10" s="120"/>
      <c r="CY10" s="263"/>
      <c r="CZ10" s="264"/>
      <c r="DA10" s="263"/>
      <c r="DB10" s="264"/>
      <c r="DC10" s="121"/>
      <c r="DD10" s="122"/>
      <c r="DE10" s="121"/>
      <c r="DF10" s="122"/>
      <c r="DG10" s="322"/>
      <c r="DH10" s="323"/>
      <c r="DI10" s="119"/>
      <c r="DJ10" s="120"/>
      <c r="DK10" s="119"/>
      <c r="DL10" s="405"/>
      <c r="DM10" s="405"/>
      <c r="DN10" s="404"/>
      <c r="DO10" s="406"/>
      <c r="DP10" s="406"/>
      <c r="DQ10" s="402"/>
      <c r="DR10" s="402"/>
      <c r="DS10" s="403" t="s">
        <v>1297</v>
      </c>
      <c r="DT10" s="404"/>
      <c r="DU10" s="301" t="s">
        <v>1297</v>
      </c>
    </row>
    <row r="11" spans="1:125" s="172" customFormat="1">
      <c r="A11" s="449"/>
      <c r="B11" s="457" t="s">
        <v>1277</v>
      </c>
      <c r="C11" s="125">
        <f t="shared" ref="C11:C74" si="11">LEN(B11)-$C$7+1</f>
        <v>17</v>
      </c>
      <c r="D11" s="126">
        <f t="shared" ref="D11:D74" si="12">C11*4</f>
        <v>68</v>
      </c>
      <c r="E11" s="127" t="str">
        <f t="shared" ref="E11:E74" si="13">MID(B11,$C$7,2)</f>
        <v>C3</v>
      </c>
      <c r="F11" s="128" t="str">
        <f t="shared" ref="F11:F74" si="14">MID(B11,$C$7+2,2)</f>
        <v>98</v>
      </c>
      <c r="G11" s="128" t="str">
        <f t="shared" ref="G11:G74" si="15">MID(B11,$C$7+4,2)</f>
        <v>04</v>
      </c>
      <c r="H11" s="128" t="str">
        <f t="shared" ref="H11:H74" si="16">MID(B11,$C$7+6,2)</f>
        <v>AD</v>
      </c>
      <c r="I11" s="128" t="str">
        <f t="shared" ref="I11:I74" si="17">MID(B11,$C$7+8,2)</f>
        <v>00</v>
      </c>
      <c r="J11" s="128" t="str">
        <f t="shared" ref="J11:J74" si="18">MID(B11,$C$7+10,2)</f>
        <v>4D</v>
      </c>
      <c r="K11" s="128" t="str">
        <f t="shared" ref="K11:K74" si="19">MID(B11,$C$7+12,2)</f>
        <v>06</v>
      </c>
      <c r="L11" s="128" t="str">
        <f t="shared" ref="L11:L74" si="20">MID(B11,$C$7+14,2)</f>
        <v>5F</v>
      </c>
      <c r="M11" s="128" t="str">
        <f t="shared" ref="M11:M74" si="21">MID(B11,$C$7+16,2)</f>
        <v>4</v>
      </c>
      <c r="N11" s="128" t="str">
        <f t="shared" ref="N11:N74" si="22">MID(B11,$C$7+18,2)</f>
        <v/>
      </c>
      <c r="O11" s="129" t="str">
        <f t="shared" ref="O11:O74" si="23">MID(B11,$C$7+20,2)</f>
        <v/>
      </c>
      <c r="P11" s="130" t="str">
        <f t="shared" ref="P11:W26" si="24">MID(HEX2BIN($E11,8),P$2,1)</f>
        <v>1</v>
      </c>
      <c r="Q11" s="131" t="str">
        <f t="shared" si="24"/>
        <v>1</v>
      </c>
      <c r="R11" s="131" t="str">
        <f t="shared" si="24"/>
        <v>0</v>
      </c>
      <c r="S11" s="132" t="str">
        <f t="shared" si="24"/>
        <v>0</v>
      </c>
      <c r="T11" s="131" t="str">
        <f t="shared" si="24"/>
        <v>0</v>
      </c>
      <c r="U11" s="131" t="str">
        <f t="shared" si="24"/>
        <v>0</v>
      </c>
      <c r="V11" s="131" t="str">
        <f t="shared" si="24"/>
        <v>1</v>
      </c>
      <c r="W11" s="131" t="str">
        <f t="shared" si="24"/>
        <v>1</v>
      </c>
      <c r="X11" s="130" t="str">
        <f t="shared" ref="X11:AE26" si="25">MID(HEX2BIN($F11,8),X$2,1)</f>
        <v>1</v>
      </c>
      <c r="Y11" s="131" t="str">
        <f t="shared" si="25"/>
        <v>0</v>
      </c>
      <c r="Z11" s="131" t="str">
        <f t="shared" si="25"/>
        <v>0</v>
      </c>
      <c r="AA11" s="132" t="str">
        <f t="shared" si="25"/>
        <v>1</v>
      </c>
      <c r="AB11" s="133" t="str">
        <f t="shared" si="25"/>
        <v>1</v>
      </c>
      <c r="AC11" s="134" t="str">
        <f t="shared" si="25"/>
        <v>0</v>
      </c>
      <c r="AD11" s="131" t="str">
        <f t="shared" si="25"/>
        <v>0</v>
      </c>
      <c r="AE11" s="132" t="str">
        <f t="shared" si="25"/>
        <v>0</v>
      </c>
      <c r="AF11" s="128" t="str">
        <f t="shared" ref="AF11:AM26" si="26">MID(HEX2BIN($G11,8),AF$2,1)</f>
        <v>0</v>
      </c>
      <c r="AG11" s="135" t="str">
        <f t="shared" si="26"/>
        <v>0</v>
      </c>
      <c r="AH11" s="136" t="str">
        <f t="shared" si="26"/>
        <v>0</v>
      </c>
      <c r="AI11" s="138" t="str">
        <f t="shared" si="26"/>
        <v>0</v>
      </c>
      <c r="AJ11" s="137" t="str">
        <f t="shared" si="26"/>
        <v>0</v>
      </c>
      <c r="AK11" s="137" t="str">
        <f t="shared" si="26"/>
        <v>1</v>
      </c>
      <c r="AL11" s="294" t="str">
        <f t="shared" si="26"/>
        <v>0</v>
      </c>
      <c r="AM11" s="138" t="str">
        <f t="shared" si="26"/>
        <v>0</v>
      </c>
      <c r="AN11" s="244" t="str">
        <f t="shared" ref="AN11:AU26" si="27">MID(HEX2BIN($H11,8),AN$2,1)</f>
        <v>1</v>
      </c>
      <c r="AO11" s="244" t="str">
        <f t="shared" si="27"/>
        <v>0</v>
      </c>
      <c r="AP11" s="244" t="str">
        <f t="shared" si="27"/>
        <v>1</v>
      </c>
      <c r="AQ11" s="244" t="str">
        <f t="shared" si="27"/>
        <v>0</v>
      </c>
      <c r="AR11" s="245" t="str">
        <f t="shared" si="27"/>
        <v>1</v>
      </c>
      <c r="AS11" s="244" t="str">
        <f t="shared" si="27"/>
        <v>1</v>
      </c>
      <c r="AT11" s="244" t="str">
        <f t="shared" si="27"/>
        <v>0</v>
      </c>
      <c r="AU11" s="246" t="str">
        <f t="shared" si="27"/>
        <v>1</v>
      </c>
      <c r="AV11" s="244" t="str">
        <f t="shared" ref="AV11:BC26" si="28">MID(HEX2BIN($I11,8),AV$2,1)</f>
        <v>0</v>
      </c>
      <c r="AW11" s="247" t="str">
        <f t="shared" si="28"/>
        <v>0</v>
      </c>
      <c r="AX11" s="247" t="str">
        <f t="shared" si="28"/>
        <v>0</v>
      </c>
      <c r="AY11" s="248" t="str">
        <f t="shared" si="28"/>
        <v>0</v>
      </c>
      <c r="AZ11" s="247" t="str">
        <f t="shared" si="28"/>
        <v>0</v>
      </c>
      <c r="BA11" s="247" t="str">
        <f t="shared" si="28"/>
        <v>0</v>
      </c>
      <c r="BB11" s="247" t="str">
        <f t="shared" si="28"/>
        <v>0</v>
      </c>
      <c r="BC11" s="248" t="str">
        <f t="shared" si="28"/>
        <v>0</v>
      </c>
      <c r="BD11" s="139" t="str">
        <f t="shared" ref="BD11:BK26" si="29">MID(HEX2BIN($J11,8),BD$2,1)</f>
        <v>0</v>
      </c>
      <c r="BE11" s="139" t="str">
        <f t="shared" si="29"/>
        <v>1</v>
      </c>
      <c r="BF11" s="139" t="str">
        <f t="shared" si="29"/>
        <v>0</v>
      </c>
      <c r="BG11" s="140" t="str">
        <f t="shared" si="29"/>
        <v>0</v>
      </c>
      <c r="BH11" s="139" t="str">
        <f t="shared" si="29"/>
        <v>1</v>
      </c>
      <c r="BI11" s="139" t="str">
        <f t="shared" si="29"/>
        <v>1</v>
      </c>
      <c r="BJ11" s="139" t="str">
        <f t="shared" si="29"/>
        <v>0</v>
      </c>
      <c r="BK11" s="140" t="str">
        <f t="shared" si="29"/>
        <v>1</v>
      </c>
      <c r="BL11" s="139" t="str">
        <f t="shared" ref="BL11:BS26" si="30">MID(HEX2BIN($K11,8),BL$2,1)</f>
        <v>0</v>
      </c>
      <c r="BM11" s="139" t="str">
        <f t="shared" si="30"/>
        <v>0</v>
      </c>
      <c r="BN11" s="139" t="str">
        <f t="shared" si="30"/>
        <v>0</v>
      </c>
      <c r="BO11" s="140" t="str">
        <f t="shared" si="30"/>
        <v>0</v>
      </c>
      <c r="BP11" s="139" t="str">
        <f t="shared" si="30"/>
        <v>0</v>
      </c>
      <c r="BQ11" s="139" t="str">
        <f t="shared" si="30"/>
        <v>1</v>
      </c>
      <c r="BR11" s="139" t="str">
        <f t="shared" si="30"/>
        <v>1</v>
      </c>
      <c r="BS11" s="140" t="str">
        <f t="shared" si="30"/>
        <v>0</v>
      </c>
      <c r="BT11" s="310" t="str">
        <f t="shared" ref="BT11:CA26" si="31">MID(HEX2BIN($L11,8),BT$2,1)</f>
        <v>0</v>
      </c>
      <c r="BU11" s="310" t="str">
        <f t="shared" si="31"/>
        <v>1</v>
      </c>
      <c r="BV11" s="310" t="str">
        <f t="shared" si="31"/>
        <v>0</v>
      </c>
      <c r="BW11" s="311" t="str">
        <f t="shared" si="31"/>
        <v>1</v>
      </c>
      <c r="BX11" s="310" t="str">
        <f t="shared" si="31"/>
        <v>1</v>
      </c>
      <c r="BY11" s="310" t="str">
        <f t="shared" si="31"/>
        <v>1</v>
      </c>
      <c r="BZ11" s="310" t="str">
        <f t="shared" si="31"/>
        <v>1</v>
      </c>
      <c r="CA11" s="311" t="str">
        <f t="shared" si="31"/>
        <v>1</v>
      </c>
      <c r="CB11" s="137" t="str">
        <f t="shared" ref="CB11:CI26" si="32">MID(HEX2BIN($M11,8),CB$2,1)</f>
        <v>0</v>
      </c>
      <c r="CC11" s="294" t="str">
        <f t="shared" si="32"/>
        <v>1</v>
      </c>
      <c r="CD11" s="348" t="str">
        <f t="shared" si="32"/>
        <v>0</v>
      </c>
      <c r="CE11" s="349" t="str">
        <f t="shared" si="32"/>
        <v>0</v>
      </c>
      <c r="CF11" s="348" t="str">
        <f t="shared" si="32"/>
        <v>0</v>
      </c>
      <c r="CG11" s="348" t="str">
        <f t="shared" si="32"/>
        <v>0</v>
      </c>
      <c r="CH11" s="348" t="str">
        <f t="shared" si="32"/>
        <v>0</v>
      </c>
      <c r="CI11" s="349" t="str">
        <f t="shared" si="32"/>
        <v>0</v>
      </c>
      <c r="CJ11" s="1" t="s">
        <v>1283</v>
      </c>
      <c r="CK11" s="141" t="str">
        <f t="shared" ref="CK11:CK74" si="33">MID(B11,1,4)</f>
        <v>C398</v>
      </c>
      <c r="CL11" s="285">
        <f>DP11*256+DO11</f>
        <v>173</v>
      </c>
      <c r="CM11" s="285">
        <f t="shared" ref="CM11:CM12" si="34">IF(CL11&gt;65525,CL11-65526,CL11+10)</f>
        <v>183</v>
      </c>
      <c r="CN11" s="285"/>
      <c r="CO11" s="142">
        <f t="shared" ref="CO11:CO74" si="35">(DR11*256+DQ11-900)/10</f>
        <v>71.3</v>
      </c>
      <c r="CP11" s="142">
        <f t="shared" ref="CP11:CP74" si="36">(CO11-32)*5/9</f>
        <v>21.833333333333332</v>
      </c>
      <c r="CQ11" s="143"/>
      <c r="CR11" s="128"/>
      <c r="CS11" s="144">
        <f t="shared" ref="CS11:CS74" si="37">P11*P$6+Q11*Q$6+R11*R$6+S11*S$6</f>
        <v>12</v>
      </c>
      <c r="CT11" s="145">
        <f t="shared" ref="CT11:CT74" si="38">T11*T$6+U11*U$6+V11*V$6+W11*W$6</f>
        <v>3</v>
      </c>
      <c r="CU11" s="146">
        <f t="shared" ref="CU11:CU74" si="39">X11*X$6+Y11*Y$6+Z11*Z$6+AA11*AA$6</f>
        <v>9</v>
      </c>
      <c r="CV11" s="145">
        <f t="shared" ref="CV11:CV74" si="40">AB11*AB$6+AC11*AC$6+AD11*AD$6+AE11*AE$6</f>
        <v>8</v>
      </c>
      <c r="CW11" s="147">
        <f t="shared" ref="CW11:CW74" si="41">AF11*AF$6+AG11*AG$6+AH11*AH$6+AI11*AI$6</f>
        <v>0</v>
      </c>
      <c r="CX11" s="148">
        <f t="shared" ref="CX11:CX74" si="42">AJ11*AJ$6+AK11*AK$6+AL11*AL$6+AM11*AM$6</f>
        <v>4</v>
      </c>
      <c r="CY11" s="265">
        <f t="shared" ref="CY11:CY74" si="43">AN11*AN$6+AO11*AO$6+AP11*AP$6+AQ11*AQ$6</f>
        <v>10</v>
      </c>
      <c r="CZ11" s="266">
        <f t="shared" ref="CZ11:CZ74" si="44">AR11*AR$6+AS11*AS$6+AT11*AT$6+AU11*AU$6</f>
        <v>13</v>
      </c>
      <c r="DA11" s="265">
        <f t="shared" ref="DA11:DA74" si="45">AV11*AV$6+AW11*AW$6+AX11*AX$6+AY11*AY$6</f>
        <v>0</v>
      </c>
      <c r="DB11" s="266">
        <f t="shared" ref="DB11:DB74" si="46">AZ11*AZ$6+BA11*BA$6+BB11*BB$6+BC11*BC$6</f>
        <v>0</v>
      </c>
      <c r="DC11" s="149">
        <f t="shared" ref="DC11:DC74" si="47">BD11*BD$6+BE11*BE$6+BF11*BF$6+BG11*BG$6</f>
        <v>4</v>
      </c>
      <c r="DD11" s="150">
        <f t="shared" ref="DD11:DD74" si="48">BH11*BH$6+BI11*BI$6+BJ11*BJ$6+BK11*BK$6</f>
        <v>13</v>
      </c>
      <c r="DE11" s="149">
        <f t="shared" ref="DE11:DE74" si="49">BL11*BL$6+BM11*BM$6+BN11*BN$6+BO11*BO$6</f>
        <v>0</v>
      </c>
      <c r="DF11" s="150">
        <f t="shared" ref="DF11:DF74" si="50">BP11*BP$6+BQ11*BQ$6+BR11*BR$6+BS11*BS$6</f>
        <v>6</v>
      </c>
      <c r="DG11" s="324">
        <f t="shared" ref="DG11:DG74" si="51">BT11*BT$6+BU11*BU$6+BV11*BV$6+BW11*BW$6</f>
        <v>5</v>
      </c>
      <c r="DH11" s="325">
        <f t="shared" ref="DH11:DH74" si="52">BX11*BX$6+BY11*BY$6+BZ11*BZ$6+CA11*CA$6</f>
        <v>15</v>
      </c>
      <c r="DI11" s="147">
        <f t="shared" ref="DI11:DI74" si="53">CB11*CB$6+CC11*CC$6+CD11*CD$6+CE11*CE$6</f>
        <v>4</v>
      </c>
      <c r="DJ11" s="148">
        <f t="shared" ref="DJ11:DJ74" si="54">CF11*CF$6+CG11*CG$6+CH11*CH$6+CI11*CI$6</f>
        <v>0</v>
      </c>
      <c r="DK11" s="147"/>
      <c r="DL11" s="151">
        <f t="shared" ref="DL11:DL74" si="55">P11*P$8+Q11*Q$8+R11*R$8+S11*S$8+T11*T$8+U11*U$8+V11*V$8+W11*W$8</f>
        <v>195</v>
      </c>
      <c r="DM11" s="151">
        <f t="shared" ref="DM11:DM74" si="56">X11*X$8+Y11*Y$8+Z11*Z$8+AA11*AA$8+AB11*AB$8+AC11*AC$8+AD11*AD$8+AE11*AE$8</f>
        <v>152</v>
      </c>
      <c r="DN11" s="152">
        <f t="shared" ref="DN11:DN74" si="57">AF11*AF$8+AG11*AG$8+AH11*AH$8+AI11*AI$8+AJ11*AJ$8+AK11*AK$8+AL11*AL$8+AM11*AM$8</f>
        <v>4</v>
      </c>
      <c r="DO11" s="277">
        <f t="shared" ref="DO11:DO74" si="58">AN11*AN$8+AO11*AO$8+AP11*AP$8+AQ11*AQ$8+AR11*AR$8+AS11*AS$8+AT11*AT$8+AU11*AU$8</f>
        <v>173</v>
      </c>
      <c r="DP11" s="277">
        <f t="shared" ref="DP11:DP74" si="59">AV11*AV$8+AW11*AW$8+AX11*AX$8+AY11*AY$8+AZ11*AZ$8+BA11*BA$8+BB11*BB$8+BC11*BC$8</f>
        <v>0</v>
      </c>
      <c r="DQ11" s="153">
        <f t="shared" ref="DQ11:DQ74" si="60">BD11*BD$8+BE11*BE$8+BF11*BF$8+BG11*BG$8+BH11*BH$8+BI11*BI$8+BJ11*BJ$8+BK11*BK$8</f>
        <v>77</v>
      </c>
      <c r="DR11" s="153">
        <f t="shared" ref="DR11:DR74" si="61">BL11*BL$8+BM11*BM$8+BN11*BN$8+BO11*BO$8+BP11*BP$8+BQ11*BQ$8+BR11*BR$8+BS11*BS$8</f>
        <v>6</v>
      </c>
      <c r="DS11" s="336">
        <f t="shared" ref="DS11:DS74" si="62">BT11*BT$8+BU11*BU$8+BV11*BV$8+BW11*BW$8+BX11*BX$8+BY11*BY$8+BZ11*BZ$8+CA11*CA$8</f>
        <v>95</v>
      </c>
      <c r="DT11" s="152">
        <f t="shared" ref="DT11:DT74" si="63">CB11*CB$8+CC11*CC$8+CD11*CD$8+CE11*CE$8+CF11*CF$8+CG11*CG$8+CH11*CH$8+CI11*CI$8</f>
        <v>64</v>
      </c>
      <c r="DU11" s="172">
        <f>MOD(DL11+DM11+DN11+DO11+DP11+DQ11+DR11,256)</f>
        <v>95</v>
      </c>
    </row>
    <row r="12" spans="1:125" s="172" customFormat="1">
      <c r="A12" s="450"/>
      <c r="B12" s="457" t="s">
        <v>1278</v>
      </c>
      <c r="C12" s="154">
        <f t="shared" si="11"/>
        <v>17</v>
      </c>
      <c r="D12" s="167">
        <f t="shared" si="12"/>
        <v>68</v>
      </c>
      <c r="E12" s="166" t="str">
        <f t="shared" si="13"/>
        <v>B4</v>
      </c>
      <c r="F12" s="367" t="str">
        <f t="shared" si="14"/>
        <v>D9</v>
      </c>
      <c r="G12" s="367" t="str">
        <f t="shared" si="15"/>
        <v>00</v>
      </c>
      <c r="H12" s="367" t="str">
        <f t="shared" si="16"/>
        <v>64</v>
      </c>
      <c r="I12" s="367" t="str">
        <f t="shared" si="17"/>
        <v>00</v>
      </c>
      <c r="J12" s="367" t="str">
        <f t="shared" si="18"/>
        <v>76</v>
      </c>
      <c r="K12" s="367" t="str">
        <f t="shared" si="19"/>
        <v>06</v>
      </c>
      <c r="L12" s="367" t="str">
        <f t="shared" si="20"/>
        <v>6D</v>
      </c>
      <c r="M12" s="367" t="str">
        <f t="shared" si="21"/>
        <v>4</v>
      </c>
      <c r="N12" s="367" t="str">
        <f t="shared" si="22"/>
        <v/>
      </c>
      <c r="O12" s="156" t="str">
        <f t="shared" si="23"/>
        <v/>
      </c>
      <c r="P12" s="157" t="str">
        <f t="shared" si="24"/>
        <v>1</v>
      </c>
      <c r="Q12" s="158" t="str">
        <f t="shared" si="24"/>
        <v>0</v>
      </c>
      <c r="R12" s="158" t="str">
        <f t="shared" si="24"/>
        <v>1</v>
      </c>
      <c r="S12" s="159" t="str">
        <f t="shared" si="24"/>
        <v>1</v>
      </c>
      <c r="T12" s="158" t="str">
        <f t="shared" si="24"/>
        <v>0</v>
      </c>
      <c r="U12" s="158" t="str">
        <f t="shared" si="24"/>
        <v>1</v>
      </c>
      <c r="V12" s="158" t="str">
        <f t="shared" si="24"/>
        <v>0</v>
      </c>
      <c r="W12" s="158" t="str">
        <f t="shared" si="24"/>
        <v>0</v>
      </c>
      <c r="X12" s="157" t="str">
        <f t="shared" si="25"/>
        <v>1</v>
      </c>
      <c r="Y12" s="158" t="str">
        <f t="shared" si="25"/>
        <v>1</v>
      </c>
      <c r="Z12" s="158" t="str">
        <f t="shared" si="25"/>
        <v>0</v>
      </c>
      <c r="AA12" s="159" t="str">
        <f t="shared" si="25"/>
        <v>1</v>
      </c>
      <c r="AB12" s="160" t="str">
        <f t="shared" si="25"/>
        <v>1</v>
      </c>
      <c r="AC12" s="161" t="str">
        <f t="shared" si="25"/>
        <v>0</v>
      </c>
      <c r="AD12" s="158" t="str">
        <f t="shared" si="25"/>
        <v>0</v>
      </c>
      <c r="AE12" s="159" t="str">
        <f t="shared" si="25"/>
        <v>1</v>
      </c>
      <c r="AF12" s="367" t="str">
        <f t="shared" si="26"/>
        <v>0</v>
      </c>
      <c r="AG12" s="162" t="str">
        <f t="shared" si="26"/>
        <v>0</v>
      </c>
      <c r="AH12" s="163" t="str">
        <f t="shared" si="26"/>
        <v>0</v>
      </c>
      <c r="AI12" s="165" t="str">
        <f t="shared" si="26"/>
        <v>0</v>
      </c>
      <c r="AJ12" s="164" t="str">
        <f t="shared" si="26"/>
        <v>0</v>
      </c>
      <c r="AK12" s="164" t="str">
        <f t="shared" si="26"/>
        <v>0</v>
      </c>
      <c r="AL12" s="289" t="str">
        <f t="shared" si="26"/>
        <v>0</v>
      </c>
      <c r="AM12" s="165" t="str">
        <f t="shared" si="26"/>
        <v>0</v>
      </c>
      <c r="AN12" s="230" t="str">
        <f t="shared" si="27"/>
        <v>0</v>
      </c>
      <c r="AO12" s="230" t="str">
        <f t="shared" si="27"/>
        <v>1</v>
      </c>
      <c r="AP12" s="230" t="str">
        <f t="shared" si="27"/>
        <v>1</v>
      </c>
      <c r="AQ12" s="230" t="str">
        <f t="shared" si="27"/>
        <v>0</v>
      </c>
      <c r="AR12" s="229" t="str">
        <f t="shared" si="27"/>
        <v>0</v>
      </c>
      <c r="AS12" s="230" t="str">
        <f t="shared" si="27"/>
        <v>1</v>
      </c>
      <c r="AT12" s="230" t="str">
        <f t="shared" si="27"/>
        <v>0</v>
      </c>
      <c r="AU12" s="231" t="str">
        <f t="shared" si="27"/>
        <v>0</v>
      </c>
      <c r="AV12" s="230" t="str">
        <f t="shared" si="28"/>
        <v>0</v>
      </c>
      <c r="AW12" s="232" t="str">
        <f t="shared" si="28"/>
        <v>0</v>
      </c>
      <c r="AX12" s="232" t="str">
        <f t="shared" si="28"/>
        <v>0</v>
      </c>
      <c r="AY12" s="233" t="str">
        <f t="shared" si="28"/>
        <v>0</v>
      </c>
      <c r="AZ12" s="232" t="str">
        <f t="shared" si="28"/>
        <v>0</v>
      </c>
      <c r="BA12" s="232" t="str">
        <f t="shared" si="28"/>
        <v>0</v>
      </c>
      <c r="BB12" s="232" t="str">
        <f t="shared" si="28"/>
        <v>0</v>
      </c>
      <c r="BC12" s="233" t="str">
        <f t="shared" si="28"/>
        <v>0</v>
      </c>
      <c r="BD12" s="168" t="str">
        <f t="shared" si="29"/>
        <v>0</v>
      </c>
      <c r="BE12" s="168" t="str">
        <f t="shared" si="29"/>
        <v>1</v>
      </c>
      <c r="BF12" s="168" t="str">
        <f t="shared" si="29"/>
        <v>1</v>
      </c>
      <c r="BG12" s="169" t="str">
        <f t="shared" si="29"/>
        <v>1</v>
      </c>
      <c r="BH12" s="168" t="str">
        <f t="shared" si="29"/>
        <v>0</v>
      </c>
      <c r="BI12" s="168" t="str">
        <f t="shared" si="29"/>
        <v>1</v>
      </c>
      <c r="BJ12" s="168" t="str">
        <f t="shared" si="29"/>
        <v>1</v>
      </c>
      <c r="BK12" s="169" t="str">
        <f t="shared" si="29"/>
        <v>0</v>
      </c>
      <c r="BL12" s="168" t="str">
        <f t="shared" si="30"/>
        <v>0</v>
      </c>
      <c r="BM12" s="168" t="str">
        <f t="shared" si="30"/>
        <v>0</v>
      </c>
      <c r="BN12" s="168" t="str">
        <f t="shared" si="30"/>
        <v>0</v>
      </c>
      <c r="BO12" s="169" t="str">
        <f t="shared" si="30"/>
        <v>0</v>
      </c>
      <c r="BP12" s="168" t="str">
        <f t="shared" si="30"/>
        <v>0</v>
      </c>
      <c r="BQ12" s="168" t="str">
        <f t="shared" si="30"/>
        <v>1</v>
      </c>
      <c r="BR12" s="168" t="str">
        <f t="shared" si="30"/>
        <v>1</v>
      </c>
      <c r="BS12" s="169" t="str">
        <f t="shared" si="30"/>
        <v>0</v>
      </c>
      <c r="BT12" s="302" t="str">
        <f t="shared" si="31"/>
        <v>0</v>
      </c>
      <c r="BU12" s="302" t="str">
        <f t="shared" si="31"/>
        <v>1</v>
      </c>
      <c r="BV12" s="302" t="str">
        <f t="shared" si="31"/>
        <v>1</v>
      </c>
      <c r="BW12" s="303" t="str">
        <f t="shared" si="31"/>
        <v>0</v>
      </c>
      <c r="BX12" s="302" t="str">
        <f t="shared" si="31"/>
        <v>1</v>
      </c>
      <c r="BY12" s="302" t="str">
        <f t="shared" si="31"/>
        <v>1</v>
      </c>
      <c r="BZ12" s="302" t="str">
        <f t="shared" si="31"/>
        <v>0</v>
      </c>
      <c r="CA12" s="303" t="str">
        <f t="shared" si="31"/>
        <v>1</v>
      </c>
      <c r="CB12" s="164" t="str">
        <f t="shared" si="32"/>
        <v>0</v>
      </c>
      <c r="CC12" s="289" t="str">
        <f t="shared" si="32"/>
        <v>1</v>
      </c>
      <c r="CD12" s="340" t="str">
        <f t="shared" si="32"/>
        <v>0</v>
      </c>
      <c r="CE12" s="341" t="str">
        <f t="shared" si="32"/>
        <v>0</v>
      </c>
      <c r="CF12" s="340" t="str">
        <f t="shared" si="32"/>
        <v>0</v>
      </c>
      <c r="CG12" s="340" t="str">
        <f t="shared" si="32"/>
        <v>0</v>
      </c>
      <c r="CH12" s="340" t="str">
        <f t="shared" si="32"/>
        <v>0</v>
      </c>
      <c r="CI12" s="341" t="str">
        <f t="shared" si="32"/>
        <v>0</v>
      </c>
      <c r="CJ12" s="1" t="s">
        <v>1280</v>
      </c>
      <c r="CK12" s="32" t="str">
        <f t="shared" si="33"/>
        <v>B4D9</v>
      </c>
      <c r="CL12" s="285">
        <f t="shared" ref="CL12:CL75" si="64">DP12*256+DO12</f>
        <v>100</v>
      </c>
      <c r="CM12" s="285">
        <f t="shared" si="34"/>
        <v>110</v>
      </c>
      <c r="CN12" s="285"/>
      <c r="CO12" s="142">
        <f t="shared" si="35"/>
        <v>75.400000000000006</v>
      </c>
      <c r="CP12" s="142">
        <f t="shared" si="36"/>
        <v>24.111111111111114</v>
      </c>
      <c r="CQ12" s="143"/>
      <c r="CR12" s="367"/>
      <c r="CS12" s="170">
        <f t="shared" si="37"/>
        <v>11</v>
      </c>
      <c r="CT12" s="23">
        <f t="shared" si="38"/>
        <v>4</v>
      </c>
      <c r="CU12" s="171">
        <f t="shared" si="39"/>
        <v>13</v>
      </c>
      <c r="CV12" s="23">
        <f t="shared" si="40"/>
        <v>9</v>
      </c>
      <c r="CW12" s="172">
        <f t="shared" si="41"/>
        <v>0</v>
      </c>
      <c r="CX12" s="24">
        <f t="shared" si="42"/>
        <v>0</v>
      </c>
      <c r="CY12" s="267">
        <f t="shared" si="43"/>
        <v>6</v>
      </c>
      <c r="CZ12" s="268">
        <f t="shared" si="44"/>
        <v>4</v>
      </c>
      <c r="DA12" s="267">
        <f t="shared" si="45"/>
        <v>0</v>
      </c>
      <c r="DB12" s="268">
        <f t="shared" si="46"/>
        <v>0</v>
      </c>
      <c r="DC12" s="173">
        <f t="shared" si="47"/>
        <v>7</v>
      </c>
      <c r="DD12" s="26">
        <f t="shared" si="48"/>
        <v>6</v>
      </c>
      <c r="DE12" s="173">
        <f t="shared" si="49"/>
        <v>0</v>
      </c>
      <c r="DF12" s="26">
        <f t="shared" si="50"/>
        <v>6</v>
      </c>
      <c r="DG12" s="326">
        <f t="shared" si="51"/>
        <v>6</v>
      </c>
      <c r="DH12" s="327">
        <f t="shared" si="52"/>
        <v>13</v>
      </c>
      <c r="DI12" s="172">
        <f t="shared" si="53"/>
        <v>4</v>
      </c>
      <c r="DJ12" s="24">
        <f t="shared" si="54"/>
        <v>0</v>
      </c>
      <c r="DL12" s="19">
        <f t="shared" si="55"/>
        <v>180</v>
      </c>
      <c r="DM12" s="19">
        <f t="shared" si="56"/>
        <v>217</v>
      </c>
      <c r="DN12" s="174">
        <f t="shared" si="57"/>
        <v>0</v>
      </c>
      <c r="DO12" s="278">
        <f t="shared" si="58"/>
        <v>100</v>
      </c>
      <c r="DP12" s="278">
        <f t="shared" si="59"/>
        <v>0</v>
      </c>
      <c r="DQ12" s="20">
        <f t="shared" si="60"/>
        <v>118</v>
      </c>
      <c r="DR12" s="20">
        <f t="shared" si="61"/>
        <v>6</v>
      </c>
      <c r="DS12" s="337">
        <f t="shared" si="62"/>
        <v>109</v>
      </c>
      <c r="DT12" s="174">
        <f t="shared" si="63"/>
        <v>64</v>
      </c>
      <c r="DU12" s="172">
        <f t="shared" ref="DU12:DU75" si="65">MOD(DL12+DM12+DN12+DO12+DP12+DQ12+DR12,256)</f>
        <v>109</v>
      </c>
    </row>
    <row r="13" spans="1:125" s="172" customFormat="1">
      <c r="A13" s="450"/>
      <c r="B13" s="456" t="s">
        <v>1279</v>
      </c>
      <c r="C13" s="154">
        <f t="shared" si="11"/>
        <v>17</v>
      </c>
      <c r="D13" s="167">
        <f t="shared" si="12"/>
        <v>68</v>
      </c>
      <c r="E13" s="166" t="str">
        <f t="shared" si="13"/>
        <v>32</v>
      </c>
      <c r="F13" s="367" t="str">
        <f t="shared" si="14"/>
        <v>E0</v>
      </c>
      <c r="G13" s="367" t="str">
        <f t="shared" si="15"/>
        <v>0A</v>
      </c>
      <c r="H13" s="367" t="str">
        <f t="shared" si="16"/>
        <v>F7</v>
      </c>
      <c r="I13" s="367" t="str">
        <f t="shared" si="17"/>
        <v>00</v>
      </c>
      <c r="J13" s="367" t="str">
        <f t="shared" si="18"/>
        <v>51</v>
      </c>
      <c r="K13" s="367" t="str">
        <f t="shared" si="19"/>
        <v>06</v>
      </c>
      <c r="L13" s="367" t="str">
        <f t="shared" si="20"/>
        <v>6A</v>
      </c>
      <c r="M13" s="367" t="str">
        <f t="shared" si="21"/>
        <v>4</v>
      </c>
      <c r="N13" s="367" t="str">
        <f t="shared" si="22"/>
        <v/>
      </c>
      <c r="O13" s="156" t="str">
        <f t="shared" si="23"/>
        <v/>
      </c>
      <c r="P13" s="157" t="str">
        <f t="shared" si="24"/>
        <v>0</v>
      </c>
      <c r="Q13" s="158" t="str">
        <f t="shared" si="24"/>
        <v>0</v>
      </c>
      <c r="R13" s="158" t="str">
        <f t="shared" si="24"/>
        <v>1</v>
      </c>
      <c r="S13" s="159" t="str">
        <f t="shared" si="24"/>
        <v>1</v>
      </c>
      <c r="T13" s="158" t="str">
        <f t="shared" si="24"/>
        <v>0</v>
      </c>
      <c r="U13" s="158" t="str">
        <f t="shared" si="24"/>
        <v>0</v>
      </c>
      <c r="V13" s="158" t="str">
        <f t="shared" si="24"/>
        <v>1</v>
      </c>
      <c r="W13" s="158" t="str">
        <f t="shared" si="24"/>
        <v>0</v>
      </c>
      <c r="X13" s="157" t="str">
        <f t="shared" si="25"/>
        <v>1</v>
      </c>
      <c r="Y13" s="158" t="str">
        <f t="shared" si="25"/>
        <v>1</v>
      </c>
      <c r="Z13" s="158" t="str">
        <f t="shared" si="25"/>
        <v>1</v>
      </c>
      <c r="AA13" s="159" t="str">
        <f t="shared" si="25"/>
        <v>0</v>
      </c>
      <c r="AB13" s="160" t="str">
        <f t="shared" si="25"/>
        <v>0</v>
      </c>
      <c r="AC13" s="161" t="str">
        <f t="shared" si="25"/>
        <v>0</v>
      </c>
      <c r="AD13" s="158" t="str">
        <f t="shared" si="25"/>
        <v>0</v>
      </c>
      <c r="AE13" s="159" t="str">
        <f t="shared" si="25"/>
        <v>0</v>
      </c>
      <c r="AF13" s="367" t="str">
        <f t="shared" si="26"/>
        <v>0</v>
      </c>
      <c r="AG13" s="162" t="str">
        <f t="shared" si="26"/>
        <v>0</v>
      </c>
      <c r="AH13" s="163" t="str">
        <f t="shared" si="26"/>
        <v>0</v>
      </c>
      <c r="AI13" s="165" t="str">
        <f t="shared" si="26"/>
        <v>0</v>
      </c>
      <c r="AJ13" s="164" t="str">
        <f t="shared" si="26"/>
        <v>1</v>
      </c>
      <c r="AK13" s="164" t="str">
        <f t="shared" si="26"/>
        <v>0</v>
      </c>
      <c r="AL13" s="289" t="str">
        <f t="shared" si="26"/>
        <v>1</v>
      </c>
      <c r="AM13" s="165" t="str">
        <f t="shared" si="26"/>
        <v>0</v>
      </c>
      <c r="AN13" s="230" t="str">
        <f t="shared" si="27"/>
        <v>1</v>
      </c>
      <c r="AO13" s="230" t="str">
        <f t="shared" si="27"/>
        <v>1</v>
      </c>
      <c r="AP13" s="230" t="str">
        <f t="shared" si="27"/>
        <v>1</v>
      </c>
      <c r="AQ13" s="230" t="str">
        <f t="shared" si="27"/>
        <v>1</v>
      </c>
      <c r="AR13" s="229" t="str">
        <f t="shared" si="27"/>
        <v>0</v>
      </c>
      <c r="AS13" s="230" t="str">
        <f t="shared" si="27"/>
        <v>1</v>
      </c>
      <c r="AT13" s="230" t="str">
        <f t="shared" si="27"/>
        <v>1</v>
      </c>
      <c r="AU13" s="231" t="str">
        <f t="shared" si="27"/>
        <v>1</v>
      </c>
      <c r="AV13" s="230" t="str">
        <f t="shared" si="28"/>
        <v>0</v>
      </c>
      <c r="AW13" s="232" t="str">
        <f t="shared" si="28"/>
        <v>0</v>
      </c>
      <c r="AX13" s="232" t="str">
        <f t="shared" si="28"/>
        <v>0</v>
      </c>
      <c r="AY13" s="233" t="str">
        <f t="shared" si="28"/>
        <v>0</v>
      </c>
      <c r="AZ13" s="232" t="str">
        <f t="shared" si="28"/>
        <v>0</v>
      </c>
      <c r="BA13" s="232" t="str">
        <f t="shared" si="28"/>
        <v>0</v>
      </c>
      <c r="BB13" s="232" t="str">
        <f t="shared" si="28"/>
        <v>0</v>
      </c>
      <c r="BC13" s="233" t="str">
        <f t="shared" si="28"/>
        <v>0</v>
      </c>
      <c r="BD13" s="168" t="str">
        <f t="shared" si="29"/>
        <v>0</v>
      </c>
      <c r="BE13" s="168" t="str">
        <f t="shared" si="29"/>
        <v>1</v>
      </c>
      <c r="BF13" s="168" t="str">
        <f t="shared" si="29"/>
        <v>0</v>
      </c>
      <c r="BG13" s="169" t="str">
        <f t="shared" si="29"/>
        <v>1</v>
      </c>
      <c r="BH13" s="168" t="str">
        <f t="shared" si="29"/>
        <v>0</v>
      </c>
      <c r="BI13" s="168" t="str">
        <f t="shared" si="29"/>
        <v>0</v>
      </c>
      <c r="BJ13" s="168" t="str">
        <f t="shared" si="29"/>
        <v>0</v>
      </c>
      <c r="BK13" s="169" t="str">
        <f t="shared" si="29"/>
        <v>1</v>
      </c>
      <c r="BL13" s="168" t="str">
        <f t="shared" si="30"/>
        <v>0</v>
      </c>
      <c r="BM13" s="168" t="str">
        <f t="shared" si="30"/>
        <v>0</v>
      </c>
      <c r="BN13" s="168" t="str">
        <f t="shared" si="30"/>
        <v>0</v>
      </c>
      <c r="BO13" s="169" t="str">
        <f t="shared" si="30"/>
        <v>0</v>
      </c>
      <c r="BP13" s="168" t="str">
        <f t="shared" si="30"/>
        <v>0</v>
      </c>
      <c r="BQ13" s="168" t="str">
        <f t="shared" si="30"/>
        <v>1</v>
      </c>
      <c r="BR13" s="168" t="str">
        <f t="shared" si="30"/>
        <v>1</v>
      </c>
      <c r="BS13" s="169" t="str">
        <f t="shared" si="30"/>
        <v>0</v>
      </c>
      <c r="BT13" s="302" t="str">
        <f t="shared" si="31"/>
        <v>0</v>
      </c>
      <c r="BU13" s="302" t="str">
        <f t="shared" si="31"/>
        <v>1</v>
      </c>
      <c r="BV13" s="302" t="str">
        <f t="shared" si="31"/>
        <v>1</v>
      </c>
      <c r="BW13" s="303" t="str">
        <f t="shared" si="31"/>
        <v>0</v>
      </c>
      <c r="BX13" s="302" t="str">
        <f t="shared" si="31"/>
        <v>1</v>
      </c>
      <c r="BY13" s="302" t="str">
        <f t="shared" si="31"/>
        <v>0</v>
      </c>
      <c r="BZ13" s="302" t="str">
        <f t="shared" si="31"/>
        <v>1</v>
      </c>
      <c r="CA13" s="303" t="str">
        <f t="shared" si="31"/>
        <v>0</v>
      </c>
      <c r="CB13" s="164" t="str">
        <f t="shared" si="32"/>
        <v>0</v>
      </c>
      <c r="CC13" s="289" t="str">
        <f t="shared" si="32"/>
        <v>1</v>
      </c>
      <c r="CD13" s="340" t="str">
        <f t="shared" si="32"/>
        <v>0</v>
      </c>
      <c r="CE13" s="341" t="str">
        <f t="shared" si="32"/>
        <v>0</v>
      </c>
      <c r="CF13" s="340" t="str">
        <f t="shared" si="32"/>
        <v>0</v>
      </c>
      <c r="CG13" s="340" t="str">
        <f t="shared" si="32"/>
        <v>0</v>
      </c>
      <c r="CH13" s="340" t="str">
        <f t="shared" si="32"/>
        <v>0</v>
      </c>
      <c r="CI13" s="341" t="str">
        <f t="shared" si="32"/>
        <v>0</v>
      </c>
      <c r="CJ13" s="1" t="s">
        <v>1281</v>
      </c>
      <c r="CK13" s="32" t="str">
        <f t="shared" si="33"/>
        <v>32E0</v>
      </c>
      <c r="CL13" s="285">
        <f t="shared" si="64"/>
        <v>247</v>
      </c>
      <c r="CM13" s="285">
        <f>IF(CL13&gt;65525,CL13-65526,CL13+10)</f>
        <v>257</v>
      </c>
      <c r="CN13" s="285"/>
      <c r="CO13" s="142">
        <f t="shared" si="35"/>
        <v>71.7</v>
      </c>
      <c r="CP13" s="142">
        <f t="shared" si="36"/>
        <v>22.055555555555557</v>
      </c>
      <c r="CQ13" s="143"/>
      <c r="CR13" s="367"/>
      <c r="CS13" s="170">
        <f t="shared" si="37"/>
        <v>3</v>
      </c>
      <c r="CT13" s="23">
        <f t="shared" si="38"/>
        <v>2</v>
      </c>
      <c r="CU13" s="171">
        <f t="shared" si="39"/>
        <v>14</v>
      </c>
      <c r="CV13" s="23">
        <f t="shared" si="40"/>
        <v>0</v>
      </c>
      <c r="CW13" s="172">
        <f t="shared" si="41"/>
        <v>0</v>
      </c>
      <c r="CX13" s="24">
        <f t="shared" si="42"/>
        <v>10</v>
      </c>
      <c r="CY13" s="267">
        <f t="shared" si="43"/>
        <v>15</v>
      </c>
      <c r="CZ13" s="268">
        <f t="shared" si="44"/>
        <v>7</v>
      </c>
      <c r="DA13" s="267">
        <f t="shared" si="45"/>
        <v>0</v>
      </c>
      <c r="DB13" s="268">
        <f t="shared" si="46"/>
        <v>0</v>
      </c>
      <c r="DC13" s="173">
        <f t="shared" si="47"/>
        <v>5</v>
      </c>
      <c r="DD13" s="26">
        <f t="shared" si="48"/>
        <v>1</v>
      </c>
      <c r="DE13" s="173">
        <f t="shared" si="49"/>
        <v>0</v>
      </c>
      <c r="DF13" s="26">
        <f t="shared" si="50"/>
        <v>6</v>
      </c>
      <c r="DG13" s="326">
        <f t="shared" si="51"/>
        <v>6</v>
      </c>
      <c r="DH13" s="327">
        <f t="shared" si="52"/>
        <v>10</v>
      </c>
      <c r="DI13" s="172">
        <f t="shared" si="53"/>
        <v>4</v>
      </c>
      <c r="DJ13" s="24">
        <f t="shared" si="54"/>
        <v>0</v>
      </c>
      <c r="DL13" s="19">
        <f t="shared" si="55"/>
        <v>50</v>
      </c>
      <c r="DM13" s="19">
        <f t="shared" si="56"/>
        <v>224</v>
      </c>
      <c r="DN13" s="174">
        <f t="shared" si="57"/>
        <v>10</v>
      </c>
      <c r="DO13" s="278">
        <f t="shared" si="58"/>
        <v>247</v>
      </c>
      <c r="DP13" s="278">
        <f t="shared" si="59"/>
        <v>0</v>
      </c>
      <c r="DQ13" s="20">
        <f t="shared" si="60"/>
        <v>81</v>
      </c>
      <c r="DR13" s="20">
        <f t="shared" si="61"/>
        <v>6</v>
      </c>
      <c r="DS13" s="337">
        <f t="shared" si="62"/>
        <v>106</v>
      </c>
      <c r="DT13" s="174">
        <f t="shared" si="63"/>
        <v>64</v>
      </c>
      <c r="DU13" s="172">
        <f t="shared" si="65"/>
        <v>106</v>
      </c>
    </row>
    <row r="14" spans="1:125" s="391" customFormat="1">
      <c r="A14" s="463"/>
      <c r="B14" s="464" t="s">
        <v>1284</v>
      </c>
      <c r="C14" s="369">
        <f t="shared" si="11"/>
        <v>17</v>
      </c>
      <c r="D14" s="370">
        <f t="shared" si="12"/>
        <v>68</v>
      </c>
      <c r="E14" s="371" t="str">
        <f t="shared" si="13"/>
        <v>32</v>
      </c>
      <c r="F14" s="372" t="str">
        <f t="shared" si="14"/>
        <v>E0</v>
      </c>
      <c r="G14" s="372" t="str">
        <f t="shared" si="15"/>
        <v>06</v>
      </c>
      <c r="H14" s="372" t="str">
        <f t="shared" si="16"/>
        <v>D4</v>
      </c>
      <c r="I14" s="372" t="str">
        <f t="shared" si="17"/>
        <v>00</v>
      </c>
      <c r="J14" s="372" t="str">
        <f t="shared" si="18"/>
        <v>67</v>
      </c>
      <c r="K14" s="372" t="str">
        <f t="shared" si="19"/>
        <v>06</v>
      </c>
      <c r="L14" s="372" t="str">
        <f t="shared" si="20"/>
        <v>59</v>
      </c>
      <c r="M14" s="372" t="str">
        <f t="shared" si="21"/>
        <v>4</v>
      </c>
      <c r="N14" s="372" t="str">
        <f t="shared" si="22"/>
        <v/>
      </c>
      <c r="O14" s="373" t="str">
        <f t="shared" si="23"/>
        <v/>
      </c>
      <c r="P14" s="374" t="str">
        <f t="shared" si="24"/>
        <v>0</v>
      </c>
      <c r="Q14" s="375" t="str">
        <f t="shared" si="24"/>
        <v>0</v>
      </c>
      <c r="R14" s="375" t="str">
        <f t="shared" si="24"/>
        <v>1</v>
      </c>
      <c r="S14" s="376" t="str">
        <f t="shared" si="24"/>
        <v>1</v>
      </c>
      <c r="T14" s="375" t="str">
        <f t="shared" si="24"/>
        <v>0</v>
      </c>
      <c r="U14" s="375" t="str">
        <f t="shared" si="24"/>
        <v>0</v>
      </c>
      <c r="V14" s="375" t="str">
        <f t="shared" si="24"/>
        <v>1</v>
      </c>
      <c r="W14" s="375" t="str">
        <f t="shared" si="24"/>
        <v>0</v>
      </c>
      <c r="X14" s="374" t="str">
        <f t="shared" si="25"/>
        <v>1</v>
      </c>
      <c r="Y14" s="375" t="str">
        <f t="shared" si="25"/>
        <v>1</v>
      </c>
      <c r="Z14" s="375" t="str">
        <f t="shared" si="25"/>
        <v>1</v>
      </c>
      <c r="AA14" s="376" t="str">
        <f t="shared" si="25"/>
        <v>0</v>
      </c>
      <c r="AB14" s="377" t="str">
        <f t="shared" si="25"/>
        <v>0</v>
      </c>
      <c r="AC14" s="378" t="str">
        <f t="shared" si="25"/>
        <v>0</v>
      </c>
      <c r="AD14" s="375" t="str">
        <f t="shared" si="25"/>
        <v>0</v>
      </c>
      <c r="AE14" s="376" t="str">
        <f t="shared" si="25"/>
        <v>0</v>
      </c>
      <c r="AF14" s="372" t="str">
        <f t="shared" si="26"/>
        <v>0</v>
      </c>
      <c r="AG14" s="379" t="str">
        <f t="shared" si="26"/>
        <v>0</v>
      </c>
      <c r="AH14" s="380" t="str">
        <f t="shared" si="26"/>
        <v>0</v>
      </c>
      <c r="AI14" s="382" t="str">
        <f t="shared" si="26"/>
        <v>0</v>
      </c>
      <c r="AJ14" s="381" t="str">
        <f t="shared" si="26"/>
        <v>0</v>
      </c>
      <c r="AK14" s="381" t="str">
        <f t="shared" si="26"/>
        <v>1</v>
      </c>
      <c r="AL14" s="296" t="str">
        <f t="shared" si="26"/>
        <v>1</v>
      </c>
      <c r="AM14" s="382" t="str">
        <f t="shared" si="26"/>
        <v>0</v>
      </c>
      <c r="AN14" s="254" t="str">
        <f t="shared" si="27"/>
        <v>1</v>
      </c>
      <c r="AO14" s="254" t="str">
        <f t="shared" si="27"/>
        <v>1</v>
      </c>
      <c r="AP14" s="254" t="str">
        <f t="shared" si="27"/>
        <v>0</v>
      </c>
      <c r="AQ14" s="254" t="str">
        <f t="shared" si="27"/>
        <v>1</v>
      </c>
      <c r="AR14" s="255" t="str">
        <f t="shared" si="27"/>
        <v>0</v>
      </c>
      <c r="AS14" s="254" t="str">
        <f t="shared" si="27"/>
        <v>1</v>
      </c>
      <c r="AT14" s="254" t="str">
        <f t="shared" si="27"/>
        <v>0</v>
      </c>
      <c r="AU14" s="256" t="str">
        <f t="shared" si="27"/>
        <v>0</v>
      </c>
      <c r="AV14" s="254" t="str">
        <f t="shared" si="28"/>
        <v>0</v>
      </c>
      <c r="AW14" s="257" t="str">
        <f t="shared" si="28"/>
        <v>0</v>
      </c>
      <c r="AX14" s="257" t="str">
        <f t="shared" si="28"/>
        <v>0</v>
      </c>
      <c r="AY14" s="258" t="str">
        <f t="shared" si="28"/>
        <v>0</v>
      </c>
      <c r="AZ14" s="257" t="str">
        <f t="shared" si="28"/>
        <v>0</v>
      </c>
      <c r="BA14" s="257" t="str">
        <f t="shared" si="28"/>
        <v>0</v>
      </c>
      <c r="BB14" s="257" t="str">
        <f t="shared" si="28"/>
        <v>0</v>
      </c>
      <c r="BC14" s="258" t="str">
        <f t="shared" si="28"/>
        <v>0</v>
      </c>
      <c r="BD14" s="383" t="str">
        <f t="shared" si="29"/>
        <v>0</v>
      </c>
      <c r="BE14" s="383" t="str">
        <f t="shared" si="29"/>
        <v>1</v>
      </c>
      <c r="BF14" s="383" t="str">
        <f t="shared" si="29"/>
        <v>1</v>
      </c>
      <c r="BG14" s="384" t="str">
        <f t="shared" si="29"/>
        <v>0</v>
      </c>
      <c r="BH14" s="383" t="str">
        <f t="shared" si="29"/>
        <v>0</v>
      </c>
      <c r="BI14" s="383" t="str">
        <f t="shared" si="29"/>
        <v>1</v>
      </c>
      <c r="BJ14" s="383" t="str">
        <f t="shared" si="29"/>
        <v>1</v>
      </c>
      <c r="BK14" s="384" t="str">
        <f t="shared" si="29"/>
        <v>1</v>
      </c>
      <c r="BL14" s="383" t="str">
        <f t="shared" si="30"/>
        <v>0</v>
      </c>
      <c r="BM14" s="383" t="str">
        <f t="shared" si="30"/>
        <v>0</v>
      </c>
      <c r="BN14" s="383" t="str">
        <f t="shared" si="30"/>
        <v>0</v>
      </c>
      <c r="BO14" s="384" t="str">
        <f t="shared" si="30"/>
        <v>0</v>
      </c>
      <c r="BP14" s="383" t="str">
        <f t="shared" si="30"/>
        <v>0</v>
      </c>
      <c r="BQ14" s="383" t="str">
        <f t="shared" si="30"/>
        <v>1</v>
      </c>
      <c r="BR14" s="383" t="str">
        <f t="shared" si="30"/>
        <v>1</v>
      </c>
      <c r="BS14" s="384" t="str">
        <f t="shared" si="30"/>
        <v>0</v>
      </c>
      <c r="BT14" s="314" t="str">
        <f t="shared" si="31"/>
        <v>0</v>
      </c>
      <c r="BU14" s="314" t="str">
        <f t="shared" si="31"/>
        <v>1</v>
      </c>
      <c r="BV14" s="314" t="str">
        <f t="shared" si="31"/>
        <v>0</v>
      </c>
      <c r="BW14" s="315" t="str">
        <f t="shared" si="31"/>
        <v>1</v>
      </c>
      <c r="BX14" s="314" t="str">
        <f t="shared" si="31"/>
        <v>1</v>
      </c>
      <c r="BY14" s="314" t="str">
        <f t="shared" si="31"/>
        <v>0</v>
      </c>
      <c r="BZ14" s="314" t="str">
        <f t="shared" si="31"/>
        <v>0</v>
      </c>
      <c r="CA14" s="315" t="str">
        <f t="shared" si="31"/>
        <v>1</v>
      </c>
      <c r="CB14" s="381" t="str">
        <f t="shared" si="32"/>
        <v>0</v>
      </c>
      <c r="CC14" s="296" t="str">
        <f t="shared" si="32"/>
        <v>1</v>
      </c>
      <c r="CD14" s="352" t="str">
        <f t="shared" si="32"/>
        <v>0</v>
      </c>
      <c r="CE14" s="353" t="str">
        <f t="shared" si="32"/>
        <v>0</v>
      </c>
      <c r="CF14" s="352" t="str">
        <f t="shared" si="32"/>
        <v>0</v>
      </c>
      <c r="CG14" s="352" t="str">
        <f t="shared" si="32"/>
        <v>0</v>
      </c>
      <c r="CH14" s="352" t="str">
        <f t="shared" si="32"/>
        <v>0</v>
      </c>
      <c r="CI14" s="353" t="str">
        <f t="shared" si="32"/>
        <v>0</v>
      </c>
      <c r="CJ14" s="391" t="s">
        <v>1285</v>
      </c>
      <c r="CK14" s="385" t="str">
        <f t="shared" si="33"/>
        <v>32E0</v>
      </c>
      <c r="CL14" s="286">
        <f t="shared" si="64"/>
        <v>212</v>
      </c>
      <c r="CM14" s="286">
        <f t="shared" ref="CM14:CM77" si="66">IF(CL14&gt;65525,CL14-65526,CL14+10)</f>
        <v>222</v>
      </c>
      <c r="CN14" s="286"/>
      <c r="CO14" s="386">
        <f t="shared" si="35"/>
        <v>73.900000000000006</v>
      </c>
      <c r="CP14" s="386">
        <f t="shared" si="36"/>
        <v>23.277777777777782</v>
      </c>
      <c r="CQ14" s="387"/>
      <c r="CR14" s="372"/>
      <c r="CS14" s="388">
        <f t="shared" si="37"/>
        <v>3</v>
      </c>
      <c r="CT14" s="389">
        <f t="shared" si="38"/>
        <v>2</v>
      </c>
      <c r="CU14" s="390">
        <f t="shared" si="39"/>
        <v>14</v>
      </c>
      <c r="CV14" s="389">
        <f t="shared" si="40"/>
        <v>0</v>
      </c>
      <c r="CW14" s="391">
        <f t="shared" si="41"/>
        <v>0</v>
      </c>
      <c r="CX14" s="392">
        <f t="shared" si="42"/>
        <v>6</v>
      </c>
      <c r="CY14" s="271">
        <f t="shared" si="43"/>
        <v>13</v>
      </c>
      <c r="CZ14" s="272">
        <f t="shared" si="44"/>
        <v>4</v>
      </c>
      <c r="DA14" s="271">
        <f t="shared" si="45"/>
        <v>0</v>
      </c>
      <c r="DB14" s="272">
        <f t="shared" si="46"/>
        <v>0</v>
      </c>
      <c r="DC14" s="393">
        <f t="shared" si="47"/>
        <v>6</v>
      </c>
      <c r="DD14" s="394">
        <f t="shared" si="48"/>
        <v>7</v>
      </c>
      <c r="DE14" s="393">
        <f t="shared" si="49"/>
        <v>0</v>
      </c>
      <c r="DF14" s="394">
        <f t="shared" si="50"/>
        <v>6</v>
      </c>
      <c r="DG14" s="330">
        <f t="shared" si="51"/>
        <v>5</v>
      </c>
      <c r="DH14" s="331">
        <f t="shared" si="52"/>
        <v>9</v>
      </c>
      <c r="DI14" s="391">
        <f t="shared" si="53"/>
        <v>4</v>
      </c>
      <c r="DJ14" s="392">
        <f t="shared" si="54"/>
        <v>0</v>
      </c>
      <c r="DL14" s="395">
        <f t="shared" si="55"/>
        <v>50</v>
      </c>
      <c r="DM14" s="395">
        <f t="shared" si="56"/>
        <v>224</v>
      </c>
      <c r="DN14" s="396">
        <f t="shared" si="57"/>
        <v>6</v>
      </c>
      <c r="DO14" s="280">
        <f t="shared" si="58"/>
        <v>212</v>
      </c>
      <c r="DP14" s="280">
        <f t="shared" si="59"/>
        <v>0</v>
      </c>
      <c r="DQ14" s="397">
        <f t="shared" si="60"/>
        <v>103</v>
      </c>
      <c r="DR14" s="397">
        <f t="shared" si="61"/>
        <v>6</v>
      </c>
      <c r="DS14" s="339">
        <f t="shared" si="62"/>
        <v>89</v>
      </c>
      <c r="DT14" s="396">
        <f t="shared" si="63"/>
        <v>64</v>
      </c>
      <c r="DU14" s="391">
        <f t="shared" si="65"/>
        <v>89</v>
      </c>
    </row>
    <row r="15" spans="1:125" s="172" customFormat="1">
      <c r="A15" s="461">
        <v>0.71217592592592593</v>
      </c>
      <c r="B15" s="456" t="s">
        <v>1286</v>
      </c>
      <c r="C15" s="154">
        <f t="shared" si="11"/>
        <v>17</v>
      </c>
      <c r="D15" s="167">
        <f t="shared" si="12"/>
        <v>68</v>
      </c>
      <c r="E15" s="166" t="str">
        <f t="shared" si="13"/>
        <v>32</v>
      </c>
      <c r="F15" s="367" t="str">
        <f t="shared" si="14"/>
        <v>E0</v>
      </c>
      <c r="G15" s="367" t="str">
        <f t="shared" si="15"/>
        <v>00</v>
      </c>
      <c r="H15" s="367" t="str">
        <f t="shared" si="16"/>
        <v>AA</v>
      </c>
      <c r="I15" s="367" t="str">
        <f t="shared" si="17"/>
        <v>00</v>
      </c>
      <c r="J15" s="367" t="str">
        <f t="shared" si="18"/>
        <v>67</v>
      </c>
      <c r="K15" s="367" t="str">
        <f t="shared" si="19"/>
        <v>06</v>
      </c>
      <c r="L15" s="367" t="str">
        <f t="shared" si="20"/>
        <v>29</v>
      </c>
      <c r="M15" s="367" t="str">
        <f t="shared" si="21"/>
        <v>4</v>
      </c>
      <c r="N15" s="367" t="str">
        <f t="shared" si="22"/>
        <v/>
      </c>
      <c r="O15" s="156" t="str">
        <f t="shared" si="23"/>
        <v/>
      </c>
      <c r="P15" s="157" t="str">
        <f t="shared" si="24"/>
        <v>0</v>
      </c>
      <c r="Q15" s="158" t="str">
        <f t="shared" si="24"/>
        <v>0</v>
      </c>
      <c r="R15" s="158" t="str">
        <f t="shared" si="24"/>
        <v>1</v>
      </c>
      <c r="S15" s="159" t="str">
        <f t="shared" si="24"/>
        <v>1</v>
      </c>
      <c r="T15" s="158" t="str">
        <f t="shared" si="24"/>
        <v>0</v>
      </c>
      <c r="U15" s="158" t="str">
        <f t="shared" si="24"/>
        <v>0</v>
      </c>
      <c r="V15" s="158" t="str">
        <f t="shared" si="24"/>
        <v>1</v>
      </c>
      <c r="W15" s="158" t="str">
        <f t="shared" si="24"/>
        <v>0</v>
      </c>
      <c r="X15" s="157" t="str">
        <f t="shared" si="25"/>
        <v>1</v>
      </c>
      <c r="Y15" s="158" t="str">
        <f t="shared" si="25"/>
        <v>1</v>
      </c>
      <c r="Z15" s="158" t="str">
        <f t="shared" si="25"/>
        <v>1</v>
      </c>
      <c r="AA15" s="159" t="str">
        <f t="shared" si="25"/>
        <v>0</v>
      </c>
      <c r="AB15" s="160" t="str">
        <f t="shared" si="25"/>
        <v>0</v>
      </c>
      <c r="AC15" s="161" t="str">
        <f t="shared" si="25"/>
        <v>0</v>
      </c>
      <c r="AD15" s="158" t="str">
        <f t="shared" si="25"/>
        <v>0</v>
      </c>
      <c r="AE15" s="159" t="str">
        <f t="shared" si="25"/>
        <v>0</v>
      </c>
      <c r="AF15" s="367" t="str">
        <f t="shared" si="26"/>
        <v>0</v>
      </c>
      <c r="AG15" s="162" t="str">
        <f t="shared" si="26"/>
        <v>0</v>
      </c>
      <c r="AH15" s="163" t="str">
        <f t="shared" si="26"/>
        <v>0</v>
      </c>
      <c r="AI15" s="165" t="str">
        <f t="shared" si="26"/>
        <v>0</v>
      </c>
      <c r="AJ15" s="164" t="str">
        <f t="shared" si="26"/>
        <v>0</v>
      </c>
      <c r="AK15" s="164" t="str">
        <f t="shared" si="26"/>
        <v>0</v>
      </c>
      <c r="AL15" s="289" t="str">
        <f t="shared" si="26"/>
        <v>0</v>
      </c>
      <c r="AM15" s="165" t="str">
        <f t="shared" si="26"/>
        <v>0</v>
      </c>
      <c r="AN15" s="230" t="str">
        <f t="shared" si="27"/>
        <v>1</v>
      </c>
      <c r="AO15" s="230" t="str">
        <f t="shared" si="27"/>
        <v>0</v>
      </c>
      <c r="AP15" s="230" t="str">
        <f t="shared" si="27"/>
        <v>1</v>
      </c>
      <c r="AQ15" s="230" t="str">
        <f t="shared" si="27"/>
        <v>0</v>
      </c>
      <c r="AR15" s="229" t="str">
        <f t="shared" si="27"/>
        <v>1</v>
      </c>
      <c r="AS15" s="230" t="str">
        <f t="shared" si="27"/>
        <v>0</v>
      </c>
      <c r="AT15" s="230" t="str">
        <f t="shared" si="27"/>
        <v>1</v>
      </c>
      <c r="AU15" s="231" t="str">
        <f t="shared" si="27"/>
        <v>0</v>
      </c>
      <c r="AV15" s="230" t="str">
        <f t="shared" si="28"/>
        <v>0</v>
      </c>
      <c r="AW15" s="232" t="str">
        <f t="shared" si="28"/>
        <v>0</v>
      </c>
      <c r="AX15" s="232" t="str">
        <f t="shared" si="28"/>
        <v>0</v>
      </c>
      <c r="AY15" s="233" t="str">
        <f t="shared" si="28"/>
        <v>0</v>
      </c>
      <c r="AZ15" s="232" t="str">
        <f t="shared" si="28"/>
        <v>0</v>
      </c>
      <c r="BA15" s="232" t="str">
        <f t="shared" si="28"/>
        <v>0</v>
      </c>
      <c r="BB15" s="232" t="str">
        <f t="shared" si="28"/>
        <v>0</v>
      </c>
      <c r="BC15" s="233" t="str">
        <f t="shared" si="28"/>
        <v>0</v>
      </c>
      <c r="BD15" s="168" t="str">
        <f t="shared" si="29"/>
        <v>0</v>
      </c>
      <c r="BE15" s="168" t="str">
        <f t="shared" si="29"/>
        <v>1</v>
      </c>
      <c r="BF15" s="168" t="str">
        <f t="shared" si="29"/>
        <v>1</v>
      </c>
      <c r="BG15" s="169" t="str">
        <f t="shared" si="29"/>
        <v>0</v>
      </c>
      <c r="BH15" s="168" t="str">
        <f t="shared" si="29"/>
        <v>0</v>
      </c>
      <c r="BI15" s="168" t="str">
        <f t="shared" si="29"/>
        <v>1</v>
      </c>
      <c r="BJ15" s="168" t="str">
        <f t="shared" si="29"/>
        <v>1</v>
      </c>
      <c r="BK15" s="169" t="str">
        <f t="shared" si="29"/>
        <v>1</v>
      </c>
      <c r="BL15" s="168" t="str">
        <f t="shared" si="30"/>
        <v>0</v>
      </c>
      <c r="BM15" s="168" t="str">
        <f t="shared" si="30"/>
        <v>0</v>
      </c>
      <c r="BN15" s="168" t="str">
        <f t="shared" si="30"/>
        <v>0</v>
      </c>
      <c r="BO15" s="169" t="str">
        <f t="shared" si="30"/>
        <v>0</v>
      </c>
      <c r="BP15" s="168" t="str">
        <f t="shared" si="30"/>
        <v>0</v>
      </c>
      <c r="BQ15" s="168" t="str">
        <f t="shared" si="30"/>
        <v>1</v>
      </c>
      <c r="BR15" s="168" t="str">
        <f t="shared" si="30"/>
        <v>1</v>
      </c>
      <c r="BS15" s="169" t="str">
        <f t="shared" si="30"/>
        <v>0</v>
      </c>
      <c r="BT15" s="302" t="str">
        <f t="shared" si="31"/>
        <v>0</v>
      </c>
      <c r="BU15" s="302" t="str">
        <f t="shared" si="31"/>
        <v>0</v>
      </c>
      <c r="BV15" s="302" t="str">
        <f t="shared" si="31"/>
        <v>1</v>
      </c>
      <c r="BW15" s="303" t="str">
        <f t="shared" si="31"/>
        <v>0</v>
      </c>
      <c r="BX15" s="302" t="str">
        <f t="shared" si="31"/>
        <v>1</v>
      </c>
      <c r="BY15" s="302" t="str">
        <f t="shared" si="31"/>
        <v>0</v>
      </c>
      <c r="BZ15" s="302" t="str">
        <f t="shared" si="31"/>
        <v>0</v>
      </c>
      <c r="CA15" s="303" t="str">
        <f t="shared" si="31"/>
        <v>1</v>
      </c>
      <c r="CB15" s="164" t="str">
        <f t="shared" si="32"/>
        <v>0</v>
      </c>
      <c r="CC15" s="289" t="str">
        <f t="shared" si="32"/>
        <v>1</v>
      </c>
      <c r="CD15" s="340" t="str">
        <f t="shared" si="32"/>
        <v>0</v>
      </c>
      <c r="CE15" s="341" t="str">
        <f t="shared" si="32"/>
        <v>0</v>
      </c>
      <c r="CF15" s="340" t="str">
        <f t="shared" si="32"/>
        <v>0</v>
      </c>
      <c r="CG15" s="340" t="str">
        <f t="shared" si="32"/>
        <v>0</v>
      </c>
      <c r="CH15" s="340" t="str">
        <f t="shared" si="32"/>
        <v>0</v>
      </c>
      <c r="CI15" s="341" t="str">
        <f t="shared" si="32"/>
        <v>0</v>
      </c>
      <c r="CJ15" s="459" t="s">
        <v>1287</v>
      </c>
      <c r="CK15" s="32" t="str">
        <f t="shared" si="33"/>
        <v>32E0</v>
      </c>
      <c r="CL15" s="285">
        <f t="shared" si="64"/>
        <v>170</v>
      </c>
      <c r="CM15" s="285">
        <f t="shared" si="66"/>
        <v>180</v>
      </c>
      <c r="CN15" s="285"/>
      <c r="CO15" s="142">
        <f t="shared" si="35"/>
        <v>73.900000000000006</v>
      </c>
      <c r="CP15" s="142">
        <f t="shared" si="36"/>
        <v>23.277777777777782</v>
      </c>
      <c r="CQ15" s="143"/>
      <c r="CR15" s="367"/>
      <c r="CS15" s="170">
        <f t="shared" si="37"/>
        <v>3</v>
      </c>
      <c r="CT15" s="23">
        <f t="shared" si="38"/>
        <v>2</v>
      </c>
      <c r="CU15" s="171">
        <f t="shared" si="39"/>
        <v>14</v>
      </c>
      <c r="CV15" s="23">
        <f t="shared" si="40"/>
        <v>0</v>
      </c>
      <c r="CW15" s="172">
        <f t="shared" si="41"/>
        <v>0</v>
      </c>
      <c r="CX15" s="24">
        <f t="shared" si="42"/>
        <v>0</v>
      </c>
      <c r="CY15" s="267">
        <f t="shared" si="43"/>
        <v>10</v>
      </c>
      <c r="CZ15" s="268">
        <f t="shared" si="44"/>
        <v>10</v>
      </c>
      <c r="DA15" s="267">
        <f t="shared" si="45"/>
        <v>0</v>
      </c>
      <c r="DB15" s="268">
        <f t="shared" si="46"/>
        <v>0</v>
      </c>
      <c r="DC15" s="173">
        <f t="shared" si="47"/>
        <v>6</v>
      </c>
      <c r="DD15" s="26">
        <f t="shared" si="48"/>
        <v>7</v>
      </c>
      <c r="DE15" s="173">
        <f t="shared" si="49"/>
        <v>0</v>
      </c>
      <c r="DF15" s="26">
        <f t="shared" si="50"/>
        <v>6</v>
      </c>
      <c r="DG15" s="326">
        <f t="shared" si="51"/>
        <v>2</v>
      </c>
      <c r="DH15" s="327">
        <f t="shared" si="52"/>
        <v>9</v>
      </c>
      <c r="DI15" s="172">
        <f t="shared" si="53"/>
        <v>4</v>
      </c>
      <c r="DJ15" s="24">
        <f t="shared" si="54"/>
        <v>0</v>
      </c>
      <c r="DL15" s="19">
        <f t="shared" si="55"/>
        <v>50</v>
      </c>
      <c r="DM15" s="19">
        <f t="shared" si="56"/>
        <v>224</v>
      </c>
      <c r="DN15" s="174">
        <f t="shared" si="57"/>
        <v>0</v>
      </c>
      <c r="DO15" s="278">
        <f t="shared" si="58"/>
        <v>170</v>
      </c>
      <c r="DP15" s="278">
        <f t="shared" si="59"/>
        <v>0</v>
      </c>
      <c r="DQ15" s="20">
        <f t="shared" si="60"/>
        <v>103</v>
      </c>
      <c r="DR15" s="20">
        <f t="shared" si="61"/>
        <v>6</v>
      </c>
      <c r="DS15" s="337">
        <f t="shared" si="62"/>
        <v>41</v>
      </c>
      <c r="DT15" s="174">
        <f t="shared" si="63"/>
        <v>64</v>
      </c>
      <c r="DU15" s="172">
        <f t="shared" si="65"/>
        <v>41</v>
      </c>
    </row>
    <row r="16" spans="1:125" s="172" customFormat="1">
      <c r="A16" s="461">
        <v>0.71269675925925924</v>
      </c>
      <c r="B16" s="456" t="s">
        <v>1288</v>
      </c>
      <c r="C16" s="154">
        <f t="shared" si="11"/>
        <v>17</v>
      </c>
      <c r="D16" s="167">
        <f t="shared" si="12"/>
        <v>68</v>
      </c>
      <c r="E16" s="166" t="str">
        <f t="shared" si="13"/>
        <v>32</v>
      </c>
      <c r="F16" s="367" t="str">
        <f t="shared" si="14"/>
        <v>E0</v>
      </c>
      <c r="G16" s="367" t="str">
        <f t="shared" si="15"/>
        <v>02</v>
      </c>
      <c r="H16" s="367" t="str">
        <f t="shared" si="16"/>
        <v>B8</v>
      </c>
      <c r="I16" s="367" t="str">
        <f t="shared" si="17"/>
        <v>00</v>
      </c>
      <c r="J16" s="367" t="str">
        <f t="shared" si="18"/>
        <v>67</v>
      </c>
      <c r="K16" s="367" t="str">
        <f t="shared" si="19"/>
        <v>06</v>
      </c>
      <c r="L16" s="367" t="str">
        <f t="shared" si="20"/>
        <v>39</v>
      </c>
      <c r="M16" s="367" t="str">
        <f t="shared" si="21"/>
        <v>4</v>
      </c>
      <c r="N16" s="367" t="str">
        <f t="shared" si="22"/>
        <v/>
      </c>
      <c r="O16" s="156" t="str">
        <f t="shared" si="23"/>
        <v/>
      </c>
      <c r="P16" s="157" t="str">
        <f t="shared" si="24"/>
        <v>0</v>
      </c>
      <c r="Q16" s="158" t="str">
        <f t="shared" si="24"/>
        <v>0</v>
      </c>
      <c r="R16" s="158" t="str">
        <f t="shared" si="24"/>
        <v>1</v>
      </c>
      <c r="S16" s="159" t="str">
        <f t="shared" si="24"/>
        <v>1</v>
      </c>
      <c r="T16" s="158" t="str">
        <f t="shared" si="24"/>
        <v>0</v>
      </c>
      <c r="U16" s="158" t="str">
        <f t="shared" si="24"/>
        <v>0</v>
      </c>
      <c r="V16" s="158" t="str">
        <f t="shared" si="24"/>
        <v>1</v>
      </c>
      <c r="W16" s="158" t="str">
        <f t="shared" si="24"/>
        <v>0</v>
      </c>
      <c r="X16" s="157" t="str">
        <f t="shared" si="25"/>
        <v>1</v>
      </c>
      <c r="Y16" s="158" t="str">
        <f t="shared" si="25"/>
        <v>1</v>
      </c>
      <c r="Z16" s="158" t="str">
        <f t="shared" si="25"/>
        <v>1</v>
      </c>
      <c r="AA16" s="159" t="str">
        <f t="shared" si="25"/>
        <v>0</v>
      </c>
      <c r="AB16" s="160" t="str">
        <f t="shared" si="25"/>
        <v>0</v>
      </c>
      <c r="AC16" s="161" t="str">
        <f t="shared" si="25"/>
        <v>0</v>
      </c>
      <c r="AD16" s="158" t="str">
        <f t="shared" si="25"/>
        <v>0</v>
      </c>
      <c r="AE16" s="159" t="str">
        <f t="shared" si="25"/>
        <v>0</v>
      </c>
      <c r="AF16" s="367" t="str">
        <f t="shared" si="26"/>
        <v>0</v>
      </c>
      <c r="AG16" s="162" t="str">
        <f t="shared" si="26"/>
        <v>0</v>
      </c>
      <c r="AH16" s="163" t="str">
        <f t="shared" si="26"/>
        <v>0</v>
      </c>
      <c r="AI16" s="165" t="str">
        <f t="shared" si="26"/>
        <v>0</v>
      </c>
      <c r="AJ16" s="164" t="str">
        <f t="shared" si="26"/>
        <v>0</v>
      </c>
      <c r="AK16" s="164" t="str">
        <f t="shared" si="26"/>
        <v>0</v>
      </c>
      <c r="AL16" s="289" t="str">
        <f t="shared" si="26"/>
        <v>1</v>
      </c>
      <c r="AM16" s="165" t="str">
        <f t="shared" si="26"/>
        <v>0</v>
      </c>
      <c r="AN16" s="230" t="str">
        <f t="shared" si="27"/>
        <v>1</v>
      </c>
      <c r="AO16" s="230" t="str">
        <f t="shared" si="27"/>
        <v>0</v>
      </c>
      <c r="AP16" s="230" t="str">
        <f t="shared" si="27"/>
        <v>1</v>
      </c>
      <c r="AQ16" s="230" t="str">
        <f t="shared" si="27"/>
        <v>1</v>
      </c>
      <c r="AR16" s="229" t="str">
        <f t="shared" si="27"/>
        <v>1</v>
      </c>
      <c r="AS16" s="230" t="str">
        <f t="shared" si="27"/>
        <v>0</v>
      </c>
      <c r="AT16" s="230" t="str">
        <f t="shared" si="27"/>
        <v>0</v>
      </c>
      <c r="AU16" s="231" t="str">
        <f t="shared" si="27"/>
        <v>0</v>
      </c>
      <c r="AV16" s="230" t="str">
        <f t="shared" si="28"/>
        <v>0</v>
      </c>
      <c r="AW16" s="232" t="str">
        <f t="shared" si="28"/>
        <v>0</v>
      </c>
      <c r="AX16" s="232" t="str">
        <f t="shared" si="28"/>
        <v>0</v>
      </c>
      <c r="AY16" s="233" t="str">
        <f t="shared" si="28"/>
        <v>0</v>
      </c>
      <c r="AZ16" s="232" t="str">
        <f t="shared" si="28"/>
        <v>0</v>
      </c>
      <c r="BA16" s="232" t="str">
        <f t="shared" si="28"/>
        <v>0</v>
      </c>
      <c r="BB16" s="232" t="str">
        <f t="shared" si="28"/>
        <v>0</v>
      </c>
      <c r="BC16" s="233" t="str">
        <f t="shared" si="28"/>
        <v>0</v>
      </c>
      <c r="BD16" s="168" t="str">
        <f t="shared" si="29"/>
        <v>0</v>
      </c>
      <c r="BE16" s="168" t="str">
        <f t="shared" si="29"/>
        <v>1</v>
      </c>
      <c r="BF16" s="168" t="str">
        <f t="shared" si="29"/>
        <v>1</v>
      </c>
      <c r="BG16" s="169" t="str">
        <f t="shared" si="29"/>
        <v>0</v>
      </c>
      <c r="BH16" s="168" t="str">
        <f t="shared" si="29"/>
        <v>0</v>
      </c>
      <c r="BI16" s="168" t="str">
        <f t="shared" si="29"/>
        <v>1</v>
      </c>
      <c r="BJ16" s="168" t="str">
        <f t="shared" si="29"/>
        <v>1</v>
      </c>
      <c r="BK16" s="169" t="str">
        <f t="shared" si="29"/>
        <v>1</v>
      </c>
      <c r="BL16" s="168" t="str">
        <f t="shared" si="30"/>
        <v>0</v>
      </c>
      <c r="BM16" s="168" t="str">
        <f t="shared" si="30"/>
        <v>0</v>
      </c>
      <c r="BN16" s="168" t="str">
        <f t="shared" si="30"/>
        <v>0</v>
      </c>
      <c r="BO16" s="169" t="str">
        <f t="shared" si="30"/>
        <v>0</v>
      </c>
      <c r="BP16" s="168" t="str">
        <f t="shared" si="30"/>
        <v>0</v>
      </c>
      <c r="BQ16" s="168" t="str">
        <f t="shared" si="30"/>
        <v>1</v>
      </c>
      <c r="BR16" s="168" t="str">
        <f t="shared" si="30"/>
        <v>1</v>
      </c>
      <c r="BS16" s="169" t="str">
        <f t="shared" si="30"/>
        <v>0</v>
      </c>
      <c r="BT16" s="302" t="str">
        <f t="shared" si="31"/>
        <v>0</v>
      </c>
      <c r="BU16" s="302" t="str">
        <f t="shared" si="31"/>
        <v>0</v>
      </c>
      <c r="BV16" s="302" t="str">
        <f t="shared" si="31"/>
        <v>1</v>
      </c>
      <c r="BW16" s="303" t="str">
        <f t="shared" si="31"/>
        <v>1</v>
      </c>
      <c r="BX16" s="302" t="str">
        <f t="shared" si="31"/>
        <v>1</v>
      </c>
      <c r="BY16" s="302" t="str">
        <f t="shared" si="31"/>
        <v>0</v>
      </c>
      <c r="BZ16" s="302" t="str">
        <f t="shared" si="31"/>
        <v>0</v>
      </c>
      <c r="CA16" s="303" t="str">
        <f t="shared" si="31"/>
        <v>1</v>
      </c>
      <c r="CB16" s="164" t="str">
        <f t="shared" si="32"/>
        <v>0</v>
      </c>
      <c r="CC16" s="289" t="str">
        <f t="shared" si="32"/>
        <v>1</v>
      </c>
      <c r="CD16" s="340" t="str">
        <f t="shared" si="32"/>
        <v>0</v>
      </c>
      <c r="CE16" s="341" t="str">
        <f t="shared" si="32"/>
        <v>0</v>
      </c>
      <c r="CF16" s="340" t="str">
        <f t="shared" si="32"/>
        <v>0</v>
      </c>
      <c r="CG16" s="340" t="str">
        <f t="shared" si="32"/>
        <v>0</v>
      </c>
      <c r="CH16" s="340" t="str">
        <f t="shared" si="32"/>
        <v>0</v>
      </c>
      <c r="CI16" s="341" t="str">
        <f t="shared" si="32"/>
        <v>0</v>
      </c>
      <c r="CJ16" s="459" t="s">
        <v>1289</v>
      </c>
      <c r="CK16" s="32" t="str">
        <f t="shared" si="33"/>
        <v>32E0</v>
      </c>
      <c r="CL16" s="285">
        <f t="shared" si="64"/>
        <v>184</v>
      </c>
      <c r="CM16" s="285">
        <f t="shared" si="66"/>
        <v>194</v>
      </c>
      <c r="CN16" s="285">
        <f>(CM16-CM15)/10</f>
        <v>1.4</v>
      </c>
      <c r="CO16" s="142">
        <f t="shared" si="35"/>
        <v>73.900000000000006</v>
      </c>
      <c r="CP16" s="142">
        <f t="shared" si="36"/>
        <v>23.277777777777782</v>
      </c>
      <c r="CQ16" s="143"/>
      <c r="CR16" s="367"/>
      <c r="CS16" s="170">
        <f t="shared" si="37"/>
        <v>3</v>
      </c>
      <c r="CT16" s="23">
        <f t="shared" si="38"/>
        <v>2</v>
      </c>
      <c r="CU16" s="171">
        <f t="shared" si="39"/>
        <v>14</v>
      </c>
      <c r="CV16" s="23">
        <f t="shared" si="40"/>
        <v>0</v>
      </c>
      <c r="CW16" s="172">
        <f t="shared" si="41"/>
        <v>0</v>
      </c>
      <c r="CX16" s="24">
        <f t="shared" si="42"/>
        <v>2</v>
      </c>
      <c r="CY16" s="267">
        <f t="shared" si="43"/>
        <v>11</v>
      </c>
      <c r="CZ16" s="268">
        <f t="shared" si="44"/>
        <v>8</v>
      </c>
      <c r="DA16" s="267">
        <f t="shared" si="45"/>
        <v>0</v>
      </c>
      <c r="DB16" s="268">
        <f t="shared" si="46"/>
        <v>0</v>
      </c>
      <c r="DC16" s="173">
        <f t="shared" si="47"/>
        <v>6</v>
      </c>
      <c r="DD16" s="26">
        <f t="shared" si="48"/>
        <v>7</v>
      </c>
      <c r="DE16" s="173">
        <f t="shared" si="49"/>
        <v>0</v>
      </c>
      <c r="DF16" s="26">
        <f t="shared" si="50"/>
        <v>6</v>
      </c>
      <c r="DG16" s="326">
        <f t="shared" si="51"/>
        <v>3</v>
      </c>
      <c r="DH16" s="327">
        <f t="shared" si="52"/>
        <v>9</v>
      </c>
      <c r="DI16" s="172">
        <f t="shared" si="53"/>
        <v>4</v>
      </c>
      <c r="DJ16" s="24">
        <f t="shared" si="54"/>
        <v>0</v>
      </c>
      <c r="DL16" s="19">
        <f t="shared" si="55"/>
        <v>50</v>
      </c>
      <c r="DM16" s="19">
        <f t="shared" si="56"/>
        <v>224</v>
      </c>
      <c r="DN16" s="174">
        <f t="shared" si="57"/>
        <v>2</v>
      </c>
      <c r="DO16" s="278">
        <f t="shared" si="58"/>
        <v>184</v>
      </c>
      <c r="DP16" s="278">
        <f t="shared" si="59"/>
        <v>0</v>
      </c>
      <c r="DQ16" s="20">
        <f t="shared" si="60"/>
        <v>103</v>
      </c>
      <c r="DR16" s="20">
        <f t="shared" si="61"/>
        <v>6</v>
      </c>
      <c r="DS16" s="337">
        <f t="shared" si="62"/>
        <v>57</v>
      </c>
      <c r="DT16" s="174">
        <f t="shared" si="63"/>
        <v>64</v>
      </c>
      <c r="DU16" s="172">
        <f t="shared" si="65"/>
        <v>57</v>
      </c>
    </row>
    <row r="17" spans="1:125" s="187" customFormat="1">
      <c r="A17" s="462">
        <v>0.71321759259259254</v>
      </c>
      <c r="B17" s="458" t="s">
        <v>1291</v>
      </c>
      <c r="C17" s="177">
        <f t="shared" si="11"/>
        <v>17</v>
      </c>
      <c r="D17" s="178">
        <f t="shared" si="12"/>
        <v>68</v>
      </c>
      <c r="E17" s="179" t="str">
        <f t="shared" si="13"/>
        <v>32</v>
      </c>
      <c r="F17" s="180" t="str">
        <f t="shared" si="14"/>
        <v>E0</v>
      </c>
      <c r="G17" s="180" t="str">
        <f t="shared" si="15"/>
        <v>04</v>
      </c>
      <c r="H17" s="180" t="str">
        <f t="shared" si="16"/>
        <v>C3</v>
      </c>
      <c r="I17" s="180" t="str">
        <f t="shared" si="17"/>
        <v>00</v>
      </c>
      <c r="J17" s="180" t="str">
        <f t="shared" si="18"/>
        <v>67</v>
      </c>
      <c r="K17" s="180" t="str">
        <f t="shared" si="19"/>
        <v>06</v>
      </c>
      <c r="L17" s="180" t="str">
        <f t="shared" si="20"/>
        <v>46</v>
      </c>
      <c r="M17" s="180" t="str">
        <f t="shared" si="21"/>
        <v>4</v>
      </c>
      <c r="N17" s="180" t="str">
        <f t="shared" si="22"/>
        <v/>
      </c>
      <c r="O17" s="181" t="str">
        <f t="shared" si="23"/>
        <v/>
      </c>
      <c r="P17" s="157" t="str">
        <f t="shared" si="24"/>
        <v>0</v>
      </c>
      <c r="Q17" s="158" t="str">
        <f t="shared" si="24"/>
        <v>0</v>
      </c>
      <c r="R17" s="158" t="str">
        <f t="shared" si="24"/>
        <v>1</v>
      </c>
      <c r="S17" s="159" t="str">
        <f t="shared" si="24"/>
        <v>1</v>
      </c>
      <c r="T17" s="158" t="str">
        <f t="shared" si="24"/>
        <v>0</v>
      </c>
      <c r="U17" s="158" t="str">
        <f t="shared" si="24"/>
        <v>0</v>
      </c>
      <c r="V17" s="158" t="str">
        <f t="shared" si="24"/>
        <v>1</v>
      </c>
      <c r="W17" s="158" t="str">
        <f t="shared" si="24"/>
        <v>0</v>
      </c>
      <c r="X17" s="157" t="str">
        <f t="shared" si="25"/>
        <v>1</v>
      </c>
      <c r="Y17" s="158" t="str">
        <f t="shared" si="25"/>
        <v>1</v>
      </c>
      <c r="Z17" s="158" t="str">
        <f t="shared" si="25"/>
        <v>1</v>
      </c>
      <c r="AA17" s="159" t="str">
        <f t="shared" si="25"/>
        <v>0</v>
      </c>
      <c r="AB17" s="160" t="str">
        <f t="shared" si="25"/>
        <v>0</v>
      </c>
      <c r="AC17" s="161" t="str">
        <f t="shared" si="25"/>
        <v>0</v>
      </c>
      <c r="AD17" s="158" t="str">
        <f t="shared" si="25"/>
        <v>0</v>
      </c>
      <c r="AE17" s="159" t="str">
        <f t="shared" si="25"/>
        <v>0</v>
      </c>
      <c r="AF17" s="180" t="str">
        <f t="shared" si="26"/>
        <v>0</v>
      </c>
      <c r="AG17" s="182" t="str">
        <f t="shared" si="26"/>
        <v>0</v>
      </c>
      <c r="AH17" s="183" t="str">
        <f t="shared" si="26"/>
        <v>0</v>
      </c>
      <c r="AI17" s="185" t="str">
        <f t="shared" si="26"/>
        <v>0</v>
      </c>
      <c r="AJ17" s="184" t="str">
        <f t="shared" si="26"/>
        <v>0</v>
      </c>
      <c r="AK17" s="184" t="str">
        <f t="shared" si="26"/>
        <v>1</v>
      </c>
      <c r="AL17" s="295" t="str">
        <f t="shared" si="26"/>
        <v>0</v>
      </c>
      <c r="AM17" s="185" t="str">
        <f t="shared" si="26"/>
        <v>0</v>
      </c>
      <c r="AN17" s="249" t="str">
        <f t="shared" si="27"/>
        <v>1</v>
      </c>
      <c r="AO17" s="249" t="str">
        <f t="shared" si="27"/>
        <v>1</v>
      </c>
      <c r="AP17" s="249" t="str">
        <f t="shared" si="27"/>
        <v>0</v>
      </c>
      <c r="AQ17" s="249" t="str">
        <f t="shared" si="27"/>
        <v>0</v>
      </c>
      <c r="AR17" s="250" t="str">
        <f t="shared" si="27"/>
        <v>0</v>
      </c>
      <c r="AS17" s="249" t="str">
        <f t="shared" si="27"/>
        <v>0</v>
      </c>
      <c r="AT17" s="249" t="str">
        <f t="shared" si="27"/>
        <v>1</v>
      </c>
      <c r="AU17" s="251" t="str">
        <f t="shared" si="27"/>
        <v>1</v>
      </c>
      <c r="AV17" s="249" t="str">
        <f t="shared" si="28"/>
        <v>0</v>
      </c>
      <c r="AW17" s="252" t="str">
        <f t="shared" si="28"/>
        <v>0</v>
      </c>
      <c r="AX17" s="252" t="str">
        <f t="shared" si="28"/>
        <v>0</v>
      </c>
      <c r="AY17" s="253" t="str">
        <f t="shared" si="28"/>
        <v>0</v>
      </c>
      <c r="AZ17" s="252" t="str">
        <f t="shared" si="28"/>
        <v>0</v>
      </c>
      <c r="BA17" s="252" t="str">
        <f t="shared" si="28"/>
        <v>0</v>
      </c>
      <c r="BB17" s="252" t="str">
        <f t="shared" si="28"/>
        <v>0</v>
      </c>
      <c r="BC17" s="253" t="str">
        <f t="shared" si="28"/>
        <v>0</v>
      </c>
      <c r="BD17" s="168" t="str">
        <f t="shared" si="29"/>
        <v>0</v>
      </c>
      <c r="BE17" s="168" t="str">
        <f t="shared" si="29"/>
        <v>1</v>
      </c>
      <c r="BF17" s="168" t="str">
        <f t="shared" si="29"/>
        <v>1</v>
      </c>
      <c r="BG17" s="169" t="str">
        <f t="shared" si="29"/>
        <v>0</v>
      </c>
      <c r="BH17" s="168" t="str">
        <f t="shared" si="29"/>
        <v>0</v>
      </c>
      <c r="BI17" s="168" t="str">
        <f t="shared" si="29"/>
        <v>1</v>
      </c>
      <c r="BJ17" s="168" t="str">
        <f t="shared" si="29"/>
        <v>1</v>
      </c>
      <c r="BK17" s="169" t="str">
        <f t="shared" si="29"/>
        <v>1</v>
      </c>
      <c r="BL17" s="168" t="str">
        <f t="shared" si="30"/>
        <v>0</v>
      </c>
      <c r="BM17" s="168" t="str">
        <f t="shared" si="30"/>
        <v>0</v>
      </c>
      <c r="BN17" s="168" t="str">
        <f t="shared" si="30"/>
        <v>0</v>
      </c>
      <c r="BO17" s="169" t="str">
        <f t="shared" si="30"/>
        <v>0</v>
      </c>
      <c r="BP17" s="168" t="str">
        <f t="shared" si="30"/>
        <v>0</v>
      </c>
      <c r="BQ17" s="168" t="str">
        <f t="shared" si="30"/>
        <v>1</v>
      </c>
      <c r="BR17" s="168" t="str">
        <f t="shared" si="30"/>
        <v>1</v>
      </c>
      <c r="BS17" s="169" t="str">
        <f t="shared" si="30"/>
        <v>0</v>
      </c>
      <c r="BT17" s="312" t="str">
        <f t="shared" si="31"/>
        <v>0</v>
      </c>
      <c r="BU17" s="312" t="str">
        <f t="shared" si="31"/>
        <v>1</v>
      </c>
      <c r="BV17" s="312" t="str">
        <f t="shared" si="31"/>
        <v>0</v>
      </c>
      <c r="BW17" s="313" t="str">
        <f t="shared" si="31"/>
        <v>0</v>
      </c>
      <c r="BX17" s="312" t="str">
        <f t="shared" si="31"/>
        <v>0</v>
      </c>
      <c r="BY17" s="312" t="str">
        <f t="shared" si="31"/>
        <v>1</v>
      </c>
      <c r="BZ17" s="312" t="str">
        <f t="shared" si="31"/>
        <v>1</v>
      </c>
      <c r="CA17" s="313" t="str">
        <f t="shared" si="31"/>
        <v>0</v>
      </c>
      <c r="CB17" s="184" t="str">
        <f t="shared" si="32"/>
        <v>0</v>
      </c>
      <c r="CC17" s="295" t="str">
        <f t="shared" si="32"/>
        <v>1</v>
      </c>
      <c r="CD17" s="350" t="str">
        <f t="shared" si="32"/>
        <v>0</v>
      </c>
      <c r="CE17" s="351" t="str">
        <f t="shared" si="32"/>
        <v>0</v>
      </c>
      <c r="CF17" s="350" t="str">
        <f t="shared" si="32"/>
        <v>0</v>
      </c>
      <c r="CG17" s="350" t="str">
        <f t="shared" si="32"/>
        <v>0</v>
      </c>
      <c r="CH17" s="350" t="str">
        <f t="shared" si="32"/>
        <v>0</v>
      </c>
      <c r="CI17" s="351" t="str">
        <f t="shared" si="32"/>
        <v>0</v>
      </c>
      <c r="CJ17" s="459" t="s">
        <v>1292</v>
      </c>
      <c r="CK17" s="32" t="str">
        <f t="shared" si="33"/>
        <v>32E0</v>
      </c>
      <c r="CL17" s="285">
        <f t="shared" si="64"/>
        <v>195</v>
      </c>
      <c r="CM17" s="285">
        <f t="shared" si="66"/>
        <v>205</v>
      </c>
      <c r="CN17" s="285">
        <f>(CM17-CM16)/10</f>
        <v>1.1000000000000001</v>
      </c>
      <c r="CO17" s="142">
        <f t="shared" si="35"/>
        <v>73.900000000000006</v>
      </c>
      <c r="CP17" s="142">
        <f t="shared" si="36"/>
        <v>23.277777777777782</v>
      </c>
      <c r="CQ17" s="186"/>
      <c r="CR17" s="180"/>
      <c r="CS17" s="170">
        <f t="shared" si="37"/>
        <v>3</v>
      </c>
      <c r="CT17" s="23">
        <f t="shared" si="38"/>
        <v>2</v>
      </c>
      <c r="CU17" s="171">
        <f t="shared" si="39"/>
        <v>14</v>
      </c>
      <c r="CV17" s="23">
        <f t="shared" si="40"/>
        <v>0</v>
      </c>
      <c r="CW17" s="187">
        <f t="shared" si="41"/>
        <v>0</v>
      </c>
      <c r="CX17" s="188">
        <f t="shared" si="42"/>
        <v>4</v>
      </c>
      <c r="CY17" s="269">
        <f t="shared" si="43"/>
        <v>12</v>
      </c>
      <c r="CZ17" s="270">
        <f t="shared" si="44"/>
        <v>3</v>
      </c>
      <c r="DA17" s="269">
        <f t="shared" si="45"/>
        <v>0</v>
      </c>
      <c r="DB17" s="270">
        <f t="shared" si="46"/>
        <v>0</v>
      </c>
      <c r="DC17" s="173">
        <f t="shared" si="47"/>
        <v>6</v>
      </c>
      <c r="DD17" s="26">
        <f t="shared" si="48"/>
        <v>7</v>
      </c>
      <c r="DE17" s="173">
        <f t="shared" si="49"/>
        <v>0</v>
      </c>
      <c r="DF17" s="26">
        <f t="shared" si="50"/>
        <v>6</v>
      </c>
      <c r="DG17" s="328">
        <f t="shared" si="51"/>
        <v>4</v>
      </c>
      <c r="DH17" s="329">
        <f t="shared" si="52"/>
        <v>6</v>
      </c>
      <c r="DI17" s="187">
        <f t="shared" si="53"/>
        <v>4</v>
      </c>
      <c r="DJ17" s="188">
        <f t="shared" si="54"/>
        <v>0</v>
      </c>
      <c r="DL17" s="19">
        <f t="shared" si="55"/>
        <v>50</v>
      </c>
      <c r="DM17" s="19">
        <f t="shared" si="56"/>
        <v>224</v>
      </c>
      <c r="DN17" s="189">
        <f t="shared" si="57"/>
        <v>4</v>
      </c>
      <c r="DO17" s="279">
        <f t="shared" si="58"/>
        <v>195</v>
      </c>
      <c r="DP17" s="279">
        <f t="shared" si="59"/>
        <v>0</v>
      </c>
      <c r="DQ17" s="20">
        <f t="shared" si="60"/>
        <v>103</v>
      </c>
      <c r="DR17" s="20">
        <f t="shared" si="61"/>
        <v>6</v>
      </c>
      <c r="DS17" s="338">
        <f t="shared" si="62"/>
        <v>70</v>
      </c>
      <c r="DT17" s="189">
        <f t="shared" si="63"/>
        <v>64</v>
      </c>
      <c r="DU17" s="172">
        <f t="shared" si="65"/>
        <v>70</v>
      </c>
    </row>
    <row r="18" spans="1:125" s="391" customFormat="1">
      <c r="A18" s="465">
        <v>0.71373842592592596</v>
      </c>
      <c r="B18" s="466" t="s">
        <v>1284</v>
      </c>
      <c r="C18" s="369">
        <f t="shared" si="11"/>
        <v>17</v>
      </c>
      <c r="D18" s="370">
        <f t="shared" si="12"/>
        <v>68</v>
      </c>
      <c r="E18" s="371" t="str">
        <f t="shared" si="13"/>
        <v>32</v>
      </c>
      <c r="F18" s="372" t="str">
        <f t="shared" si="14"/>
        <v>E0</v>
      </c>
      <c r="G18" s="372" t="str">
        <f t="shared" si="15"/>
        <v>06</v>
      </c>
      <c r="H18" s="372" t="str">
        <f t="shared" si="16"/>
        <v>D4</v>
      </c>
      <c r="I18" s="372" t="str">
        <f t="shared" si="17"/>
        <v>00</v>
      </c>
      <c r="J18" s="372" t="str">
        <f t="shared" si="18"/>
        <v>67</v>
      </c>
      <c r="K18" s="372" t="str">
        <f t="shared" si="19"/>
        <v>06</v>
      </c>
      <c r="L18" s="372" t="str">
        <f t="shared" si="20"/>
        <v>59</v>
      </c>
      <c r="M18" s="372" t="str">
        <f t="shared" si="21"/>
        <v>4</v>
      </c>
      <c r="N18" s="372" t="str">
        <f t="shared" si="22"/>
        <v/>
      </c>
      <c r="O18" s="373" t="str">
        <f t="shared" si="23"/>
        <v/>
      </c>
      <c r="P18" s="374" t="str">
        <f t="shared" si="24"/>
        <v>0</v>
      </c>
      <c r="Q18" s="375" t="str">
        <f t="shared" si="24"/>
        <v>0</v>
      </c>
      <c r="R18" s="375" t="str">
        <f t="shared" si="24"/>
        <v>1</v>
      </c>
      <c r="S18" s="376" t="str">
        <f t="shared" si="24"/>
        <v>1</v>
      </c>
      <c r="T18" s="375" t="str">
        <f t="shared" si="24"/>
        <v>0</v>
      </c>
      <c r="U18" s="375" t="str">
        <f t="shared" si="24"/>
        <v>0</v>
      </c>
      <c r="V18" s="375" t="str">
        <f t="shared" si="24"/>
        <v>1</v>
      </c>
      <c r="W18" s="375" t="str">
        <f t="shared" si="24"/>
        <v>0</v>
      </c>
      <c r="X18" s="374" t="str">
        <f t="shared" si="25"/>
        <v>1</v>
      </c>
      <c r="Y18" s="375" t="str">
        <f t="shared" si="25"/>
        <v>1</v>
      </c>
      <c r="Z18" s="375" t="str">
        <f t="shared" si="25"/>
        <v>1</v>
      </c>
      <c r="AA18" s="376" t="str">
        <f t="shared" si="25"/>
        <v>0</v>
      </c>
      <c r="AB18" s="377" t="str">
        <f t="shared" si="25"/>
        <v>0</v>
      </c>
      <c r="AC18" s="378" t="str">
        <f t="shared" si="25"/>
        <v>0</v>
      </c>
      <c r="AD18" s="375" t="str">
        <f t="shared" si="25"/>
        <v>0</v>
      </c>
      <c r="AE18" s="376" t="str">
        <f t="shared" si="25"/>
        <v>0</v>
      </c>
      <c r="AF18" s="372" t="str">
        <f t="shared" si="26"/>
        <v>0</v>
      </c>
      <c r="AG18" s="379" t="str">
        <f t="shared" si="26"/>
        <v>0</v>
      </c>
      <c r="AH18" s="380" t="str">
        <f t="shared" si="26"/>
        <v>0</v>
      </c>
      <c r="AI18" s="382" t="str">
        <f t="shared" si="26"/>
        <v>0</v>
      </c>
      <c r="AJ18" s="381" t="str">
        <f t="shared" si="26"/>
        <v>0</v>
      </c>
      <c r="AK18" s="381" t="str">
        <f t="shared" si="26"/>
        <v>1</v>
      </c>
      <c r="AL18" s="296" t="str">
        <f t="shared" si="26"/>
        <v>1</v>
      </c>
      <c r="AM18" s="382" t="str">
        <f t="shared" si="26"/>
        <v>0</v>
      </c>
      <c r="AN18" s="254" t="str">
        <f t="shared" si="27"/>
        <v>1</v>
      </c>
      <c r="AO18" s="254" t="str">
        <f t="shared" si="27"/>
        <v>1</v>
      </c>
      <c r="AP18" s="254" t="str">
        <f t="shared" si="27"/>
        <v>0</v>
      </c>
      <c r="AQ18" s="254" t="str">
        <f t="shared" si="27"/>
        <v>1</v>
      </c>
      <c r="AR18" s="255" t="str">
        <f t="shared" si="27"/>
        <v>0</v>
      </c>
      <c r="AS18" s="254" t="str">
        <f t="shared" si="27"/>
        <v>1</v>
      </c>
      <c r="AT18" s="254" t="str">
        <f t="shared" si="27"/>
        <v>0</v>
      </c>
      <c r="AU18" s="256" t="str">
        <f t="shared" si="27"/>
        <v>0</v>
      </c>
      <c r="AV18" s="254" t="str">
        <f t="shared" si="28"/>
        <v>0</v>
      </c>
      <c r="AW18" s="257" t="str">
        <f t="shared" si="28"/>
        <v>0</v>
      </c>
      <c r="AX18" s="257" t="str">
        <f t="shared" si="28"/>
        <v>0</v>
      </c>
      <c r="AY18" s="258" t="str">
        <f t="shared" si="28"/>
        <v>0</v>
      </c>
      <c r="AZ18" s="257" t="str">
        <f t="shared" si="28"/>
        <v>0</v>
      </c>
      <c r="BA18" s="257" t="str">
        <f t="shared" si="28"/>
        <v>0</v>
      </c>
      <c r="BB18" s="257" t="str">
        <f t="shared" si="28"/>
        <v>0</v>
      </c>
      <c r="BC18" s="258" t="str">
        <f t="shared" si="28"/>
        <v>0</v>
      </c>
      <c r="BD18" s="383" t="str">
        <f t="shared" si="29"/>
        <v>0</v>
      </c>
      <c r="BE18" s="383" t="str">
        <f t="shared" si="29"/>
        <v>1</v>
      </c>
      <c r="BF18" s="383" t="str">
        <f t="shared" si="29"/>
        <v>1</v>
      </c>
      <c r="BG18" s="384" t="str">
        <f t="shared" si="29"/>
        <v>0</v>
      </c>
      <c r="BH18" s="383" t="str">
        <f t="shared" si="29"/>
        <v>0</v>
      </c>
      <c r="BI18" s="383" t="str">
        <f t="shared" si="29"/>
        <v>1</v>
      </c>
      <c r="BJ18" s="383" t="str">
        <f t="shared" si="29"/>
        <v>1</v>
      </c>
      <c r="BK18" s="384" t="str">
        <f t="shared" si="29"/>
        <v>1</v>
      </c>
      <c r="BL18" s="383" t="str">
        <f t="shared" si="30"/>
        <v>0</v>
      </c>
      <c r="BM18" s="383" t="str">
        <f t="shared" si="30"/>
        <v>0</v>
      </c>
      <c r="BN18" s="383" t="str">
        <f t="shared" si="30"/>
        <v>0</v>
      </c>
      <c r="BO18" s="384" t="str">
        <f t="shared" si="30"/>
        <v>0</v>
      </c>
      <c r="BP18" s="383" t="str">
        <f t="shared" si="30"/>
        <v>0</v>
      </c>
      <c r="BQ18" s="383" t="str">
        <f t="shared" si="30"/>
        <v>1</v>
      </c>
      <c r="BR18" s="383" t="str">
        <f t="shared" si="30"/>
        <v>1</v>
      </c>
      <c r="BS18" s="384" t="str">
        <f t="shared" si="30"/>
        <v>0</v>
      </c>
      <c r="BT18" s="314" t="str">
        <f t="shared" si="31"/>
        <v>0</v>
      </c>
      <c r="BU18" s="314" t="str">
        <f t="shared" si="31"/>
        <v>1</v>
      </c>
      <c r="BV18" s="314" t="str">
        <f t="shared" si="31"/>
        <v>0</v>
      </c>
      <c r="BW18" s="315" t="str">
        <f t="shared" si="31"/>
        <v>1</v>
      </c>
      <c r="BX18" s="314" t="str">
        <f t="shared" si="31"/>
        <v>1</v>
      </c>
      <c r="BY18" s="314" t="str">
        <f t="shared" si="31"/>
        <v>0</v>
      </c>
      <c r="BZ18" s="314" t="str">
        <f t="shared" si="31"/>
        <v>0</v>
      </c>
      <c r="CA18" s="315" t="str">
        <f t="shared" si="31"/>
        <v>1</v>
      </c>
      <c r="CB18" s="381" t="str">
        <f t="shared" si="32"/>
        <v>0</v>
      </c>
      <c r="CC18" s="296" t="str">
        <f t="shared" si="32"/>
        <v>1</v>
      </c>
      <c r="CD18" s="352" t="str">
        <f t="shared" si="32"/>
        <v>0</v>
      </c>
      <c r="CE18" s="353" t="str">
        <f t="shared" si="32"/>
        <v>0</v>
      </c>
      <c r="CF18" s="352" t="str">
        <f t="shared" si="32"/>
        <v>0</v>
      </c>
      <c r="CG18" s="352" t="str">
        <f t="shared" si="32"/>
        <v>0</v>
      </c>
      <c r="CH18" s="352" t="str">
        <f t="shared" si="32"/>
        <v>0</v>
      </c>
      <c r="CI18" s="353" t="str">
        <f t="shared" si="32"/>
        <v>0</v>
      </c>
      <c r="CJ18" s="467" t="s">
        <v>1285</v>
      </c>
      <c r="CK18" s="385" t="str">
        <f t="shared" si="33"/>
        <v>32E0</v>
      </c>
      <c r="CL18" s="286">
        <f t="shared" si="64"/>
        <v>212</v>
      </c>
      <c r="CM18" s="286">
        <f t="shared" si="66"/>
        <v>222</v>
      </c>
      <c r="CN18" s="286">
        <f>(CM18-CM17)/10</f>
        <v>1.7</v>
      </c>
      <c r="CO18" s="386">
        <f t="shared" si="35"/>
        <v>73.900000000000006</v>
      </c>
      <c r="CP18" s="386">
        <f t="shared" si="36"/>
        <v>23.277777777777782</v>
      </c>
      <c r="CQ18" s="387"/>
      <c r="CR18" s="372"/>
      <c r="CS18" s="388">
        <f t="shared" si="37"/>
        <v>3</v>
      </c>
      <c r="CT18" s="389">
        <f t="shared" si="38"/>
        <v>2</v>
      </c>
      <c r="CU18" s="390">
        <f t="shared" si="39"/>
        <v>14</v>
      </c>
      <c r="CV18" s="389">
        <f t="shared" si="40"/>
        <v>0</v>
      </c>
      <c r="CW18" s="391">
        <f t="shared" si="41"/>
        <v>0</v>
      </c>
      <c r="CX18" s="392">
        <f t="shared" si="42"/>
        <v>6</v>
      </c>
      <c r="CY18" s="271">
        <f t="shared" si="43"/>
        <v>13</v>
      </c>
      <c r="CZ18" s="272">
        <f t="shared" si="44"/>
        <v>4</v>
      </c>
      <c r="DA18" s="271">
        <f t="shared" si="45"/>
        <v>0</v>
      </c>
      <c r="DB18" s="272">
        <f t="shared" si="46"/>
        <v>0</v>
      </c>
      <c r="DC18" s="393">
        <f t="shared" si="47"/>
        <v>6</v>
      </c>
      <c r="DD18" s="394">
        <f t="shared" si="48"/>
        <v>7</v>
      </c>
      <c r="DE18" s="393">
        <f t="shared" si="49"/>
        <v>0</v>
      </c>
      <c r="DF18" s="394">
        <f t="shared" si="50"/>
        <v>6</v>
      </c>
      <c r="DG18" s="330">
        <f t="shared" si="51"/>
        <v>5</v>
      </c>
      <c r="DH18" s="331">
        <f t="shared" si="52"/>
        <v>9</v>
      </c>
      <c r="DI18" s="391">
        <f t="shared" si="53"/>
        <v>4</v>
      </c>
      <c r="DJ18" s="392">
        <f t="shared" si="54"/>
        <v>0</v>
      </c>
      <c r="DL18" s="395">
        <f t="shared" si="55"/>
        <v>50</v>
      </c>
      <c r="DM18" s="395">
        <f t="shared" si="56"/>
        <v>224</v>
      </c>
      <c r="DN18" s="396">
        <f t="shared" si="57"/>
        <v>6</v>
      </c>
      <c r="DO18" s="280">
        <f t="shared" si="58"/>
        <v>212</v>
      </c>
      <c r="DP18" s="280">
        <f t="shared" si="59"/>
        <v>0</v>
      </c>
      <c r="DQ18" s="397">
        <f t="shared" si="60"/>
        <v>103</v>
      </c>
      <c r="DR18" s="397">
        <f t="shared" si="61"/>
        <v>6</v>
      </c>
      <c r="DS18" s="339">
        <f t="shared" si="62"/>
        <v>89</v>
      </c>
      <c r="DT18" s="396">
        <f t="shared" si="63"/>
        <v>64</v>
      </c>
      <c r="DU18" s="391">
        <f t="shared" si="65"/>
        <v>89</v>
      </c>
    </row>
    <row r="19" spans="1:125" s="172" customFormat="1">
      <c r="A19" s="461">
        <v>0.88976851851851846</v>
      </c>
      <c r="B19" s="456" t="s">
        <v>1279</v>
      </c>
      <c r="C19" s="154">
        <f t="shared" si="11"/>
        <v>17</v>
      </c>
      <c r="D19" s="167">
        <f t="shared" si="12"/>
        <v>68</v>
      </c>
      <c r="E19" s="166" t="str">
        <f t="shared" si="13"/>
        <v>32</v>
      </c>
      <c r="F19" s="367" t="str">
        <f t="shared" si="14"/>
        <v>E0</v>
      </c>
      <c r="G19" s="367" t="str">
        <f t="shared" si="15"/>
        <v>0A</v>
      </c>
      <c r="H19" s="367" t="str">
        <f t="shared" si="16"/>
        <v>F7</v>
      </c>
      <c r="I19" s="367" t="str">
        <f t="shared" si="17"/>
        <v>00</v>
      </c>
      <c r="J19" s="367" t="str">
        <f t="shared" si="18"/>
        <v>51</v>
      </c>
      <c r="K19" s="367" t="str">
        <f t="shared" si="19"/>
        <v>06</v>
      </c>
      <c r="L19" s="367" t="str">
        <f t="shared" si="20"/>
        <v>6A</v>
      </c>
      <c r="M19" s="367" t="str">
        <f t="shared" si="21"/>
        <v>4</v>
      </c>
      <c r="N19" s="367" t="str">
        <f t="shared" si="22"/>
        <v/>
      </c>
      <c r="O19" s="156" t="str">
        <f t="shared" si="23"/>
        <v/>
      </c>
      <c r="P19" s="157" t="str">
        <f t="shared" si="24"/>
        <v>0</v>
      </c>
      <c r="Q19" s="158" t="str">
        <f t="shared" si="24"/>
        <v>0</v>
      </c>
      <c r="R19" s="158" t="str">
        <f t="shared" si="24"/>
        <v>1</v>
      </c>
      <c r="S19" s="159" t="str">
        <f t="shared" si="24"/>
        <v>1</v>
      </c>
      <c r="T19" s="158" t="str">
        <f t="shared" si="24"/>
        <v>0</v>
      </c>
      <c r="U19" s="158" t="str">
        <f t="shared" si="24"/>
        <v>0</v>
      </c>
      <c r="V19" s="158" t="str">
        <f t="shared" si="24"/>
        <v>1</v>
      </c>
      <c r="W19" s="158" t="str">
        <f t="shared" si="24"/>
        <v>0</v>
      </c>
      <c r="X19" s="157" t="str">
        <f t="shared" si="25"/>
        <v>1</v>
      </c>
      <c r="Y19" s="158" t="str">
        <f t="shared" si="25"/>
        <v>1</v>
      </c>
      <c r="Z19" s="158" t="str">
        <f t="shared" si="25"/>
        <v>1</v>
      </c>
      <c r="AA19" s="159" t="str">
        <f t="shared" si="25"/>
        <v>0</v>
      </c>
      <c r="AB19" s="160" t="str">
        <f t="shared" si="25"/>
        <v>0</v>
      </c>
      <c r="AC19" s="161" t="str">
        <f t="shared" si="25"/>
        <v>0</v>
      </c>
      <c r="AD19" s="158" t="str">
        <f t="shared" si="25"/>
        <v>0</v>
      </c>
      <c r="AE19" s="159" t="str">
        <f t="shared" si="25"/>
        <v>0</v>
      </c>
      <c r="AF19" s="367" t="str">
        <f t="shared" si="26"/>
        <v>0</v>
      </c>
      <c r="AG19" s="162" t="str">
        <f t="shared" si="26"/>
        <v>0</v>
      </c>
      <c r="AH19" s="163" t="str">
        <f t="shared" si="26"/>
        <v>0</v>
      </c>
      <c r="AI19" s="165" t="str">
        <f t="shared" si="26"/>
        <v>0</v>
      </c>
      <c r="AJ19" s="164" t="str">
        <f t="shared" si="26"/>
        <v>1</v>
      </c>
      <c r="AK19" s="164" t="str">
        <f t="shared" si="26"/>
        <v>0</v>
      </c>
      <c r="AL19" s="289" t="str">
        <f t="shared" si="26"/>
        <v>1</v>
      </c>
      <c r="AM19" s="165" t="str">
        <f t="shared" si="26"/>
        <v>0</v>
      </c>
      <c r="AN19" s="230" t="str">
        <f t="shared" si="27"/>
        <v>1</v>
      </c>
      <c r="AO19" s="230" t="str">
        <f t="shared" si="27"/>
        <v>1</v>
      </c>
      <c r="AP19" s="230" t="str">
        <f t="shared" si="27"/>
        <v>1</v>
      </c>
      <c r="AQ19" s="230" t="str">
        <f t="shared" si="27"/>
        <v>1</v>
      </c>
      <c r="AR19" s="229" t="str">
        <f t="shared" si="27"/>
        <v>0</v>
      </c>
      <c r="AS19" s="230" t="str">
        <f t="shared" si="27"/>
        <v>1</v>
      </c>
      <c r="AT19" s="230" t="str">
        <f t="shared" si="27"/>
        <v>1</v>
      </c>
      <c r="AU19" s="231" t="str">
        <f t="shared" si="27"/>
        <v>1</v>
      </c>
      <c r="AV19" s="230" t="str">
        <f t="shared" si="28"/>
        <v>0</v>
      </c>
      <c r="AW19" s="232" t="str">
        <f t="shared" si="28"/>
        <v>0</v>
      </c>
      <c r="AX19" s="232" t="str">
        <f t="shared" si="28"/>
        <v>0</v>
      </c>
      <c r="AY19" s="233" t="str">
        <f t="shared" si="28"/>
        <v>0</v>
      </c>
      <c r="AZ19" s="232" t="str">
        <f t="shared" si="28"/>
        <v>0</v>
      </c>
      <c r="BA19" s="232" t="str">
        <f t="shared" si="28"/>
        <v>0</v>
      </c>
      <c r="BB19" s="232" t="str">
        <f t="shared" si="28"/>
        <v>0</v>
      </c>
      <c r="BC19" s="233" t="str">
        <f t="shared" si="28"/>
        <v>0</v>
      </c>
      <c r="BD19" s="168" t="str">
        <f t="shared" si="29"/>
        <v>0</v>
      </c>
      <c r="BE19" s="168" t="str">
        <f t="shared" si="29"/>
        <v>1</v>
      </c>
      <c r="BF19" s="168" t="str">
        <f t="shared" si="29"/>
        <v>0</v>
      </c>
      <c r="BG19" s="169" t="str">
        <f t="shared" si="29"/>
        <v>1</v>
      </c>
      <c r="BH19" s="168" t="str">
        <f t="shared" si="29"/>
        <v>0</v>
      </c>
      <c r="BI19" s="168" t="str">
        <f t="shared" si="29"/>
        <v>0</v>
      </c>
      <c r="BJ19" s="168" t="str">
        <f t="shared" si="29"/>
        <v>0</v>
      </c>
      <c r="BK19" s="169" t="str">
        <f t="shared" si="29"/>
        <v>1</v>
      </c>
      <c r="BL19" s="168" t="str">
        <f t="shared" si="30"/>
        <v>0</v>
      </c>
      <c r="BM19" s="168" t="str">
        <f t="shared" si="30"/>
        <v>0</v>
      </c>
      <c r="BN19" s="168" t="str">
        <f t="shared" si="30"/>
        <v>0</v>
      </c>
      <c r="BO19" s="169" t="str">
        <f t="shared" si="30"/>
        <v>0</v>
      </c>
      <c r="BP19" s="168" t="str">
        <f t="shared" si="30"/>
        <v>0</v>
      </c>
      <c r="BQ19" s="168" t="str">
        <f t="shared" si="30"/>
        <v>1</v>
      </c>
      <c r="BR19" s="168" t="str">
        <f t="shared" si="30"/>
        <v>1</v>
      </c>
      <c r="BS19" s="169" t="str">
        <f t="shared" si="30"/>
        <v>0</v>
      </c>
      <c r="BT19" s="302" t="str">
        <f t="shared" si="31"/>
        <v>0</v>
      </c>
      <c r="BU19" s="302" t="str">
        <f t="shared" si="31"/>
        <v>1</v>
      </c>
      <c r="BV19" s="302" t="str">
        <f t="shared" si="31"/>
        <v>1</v>
      </c>
      <c r="BW19" s="303" t="str">
        <f t="shared" si="31"/>
        <v>0</v>
      </c>
      <c r="BX19" s="302" t="str">
        <f t="shared" si="31"/>
        <v>1</v>
      </c>
      <c r="BY19" s="302" t="str">
        <f t="shared" si="31"/>
        <v>0</v>
      </c>
      <c r="BZ19" s="302" t="str">
        <f t="shared" si="31"/>
        <v>1</v>
      </c>
      <c r="CA19" s="303" t="str">
        <f t="shared" si="31"/>
        <v>0</v>
      </c>
      <c r="CB19" s="164" t="str">
        <f t="shared" si="32"/>
        <v>0</v>
      </c>
      <c r="CC19" s="289" t="str">
        <f t="shared" si="32"/>
        <v>1</v>
      </c>
      <c r="CD19" s="340" t="str">
        <f t="shared" si="32"/>
        <v>0</v>
      </c>
      <c r="CE19" s="341" t="str">
        <f t="shared" si="32"/>
        <v>0</v>
      </c>
      <c r="CF19" s="340" t="str">
        <f t="shared" si="32"/>
        <v>0</v>
      </c>
      <c r="CG19" s="340" t="str">
        <f t="shared" si="32"/>
        <v>0</v>
      </c>
      <c r="CH19" s="340" t="str">
        <f t="shared" si="32"/>
        <v>0</v>
      </c>
      <c r="CI19" s="341" t="str">
        <f t="shared" si="32"/>
        <v>0</v>
      </c>
      <c r="CJ19" s="459" t="s">
        <v>1281</v>
      </c>
      <c r="CK19" s="32" t="str">
        <f t="shared" si="33"/>
        <v>32E0</v>
      </c>
      <c r="CL19" s="285">
        <f t="shared" si="64"/>
        <v>247</v>
      </c>
      <c r="CM19" s="285">
        <f t="shared" si="66"/>
        <v>257</v>
      </c>
      <c r="CN19" s="468">
        <f>(CM19-CM18)/10</f>
        <v>3.5</v>
      </c>
      <c r="CO19" s="142">
        <f t="shared" si="35"/>
        <v>71.7</v>
      </c>
      <c r="CP19" s="142">
        <f t="shared" si="36"/>
        <v>22.055555555555557</v>
      </c>
      <c r="CQ19" s="143"/>
      <c r="CR19" s="367"/>
      <c r="CS19" s="170">
        <f t="shared" si="37"/>
        <v>3</v>
      </c>
      <c r="CT19" s="23">
        <f t="shared" si="38"/>
        <v>2</v>
      </c>
      <c r="CU19" s="171">
        <f t="shared" si="39"/>
        <v>14</v>
      </c>
      <c r="CV19" s="23">
        <f t="shared" si="40"/>
        <v>0</v>
      </c>
      <c r="CW19" s="172">
        <f t="shared" si="41"/>
        <v>0</v>
      </c>
      <c r="CX19" s="24">
        <f t="shared" si="42"/>
        <v>10</v>
      </c>
      <c r="CY19" s="267">
        <f t="shared" si="43"/>
        <v>15</v>
      </c>
      <c r="CZ19" s="268">
        <f t="shared" si="44"/>
        <v>7</v>
      </c>
      <c r="DA19" s="267">
        <f t="shared" si="45"/>
        <v>0</v>
      </c>
      <c r="DB19" s="268">
        <f t="shared" si="46"/>
        <v>0</v>
      </c>
      <c r="DC19" s="173">
        <f t="shared" si="47"/>
        <v>5</v>
      </c>
      <c r="DD19" s="26">
        <f t="shared" si="48"/>
        <v>1</v>
      </c>
      <c r="DE19" s="173">
        <f t="shared" si="49"/>
        <v>0</v>
      </c>
      <c r="DF19" s="26">
        <f t="shared" si="50"/>
        <v>6</v>
      </c>
      <c r="DG19" s="326">
        <f t="shared" si="51"/>
        <v>6</v>
      </c>
      <c r="DH19" s="327">
        <f t="shared" si="52"/>
        <v>10</v>
      </c>
      <c r="DI19" s="172">
        <f t="shared" si="53"/>
        <v>4</v>
      </c>
      <c r="DJ19" s="24">
        <f t="shared" si="54"/>
        <v>0</v>
      </c>
      <c r="DL19" s="19">
        <f t="shared" si="55"/>
        <v>50</v>
      </c>
      <c r="DM19" s="19">
        <f t="shared" si="56"/>
        <v>224</v>
      </c>
      <c r="DN19" s="174">
        <f t="shared" si="57"/>
        <v>10</v>
      </c>
      <c r="DO19" s="278">
        <f t="shared" si="58"/>
        <v>247</v>
      </c>
      <c r="DP19" s="278">
        <f t="shared" si="59"/>
        <v>0</v>
      </c>
      <c r="DQ19" s="20">
        <f t="shared" si="60"/>
        <v>81</v>
      </c>
      <c r="DR19" s="20">
        <f t="shared" si="61"/>
        <v>6</v>
      </c>
      <c r="DS19" s="337">
        <f t="shared" si="62"/>
        <v>106</v>
      </c>
      <c r="DT19" s="174">
        <f t="shared" si="63"/>
        <v>64</v>
      </c>
      <c r="DU19" s="172">
        <f t="shared" si="65"/>
        <v>106</v>
      </c>
    </row>
    <row r="20" spans="1:125" s="172" customFormat="1">
      <c r="A20" s="461">
        <v>0.89030092592592591</v>
      </c>
      <c r="B20" s="457" t="s">
        <v>1293</v>
      </c>
      <c r="C20" s="154">
        <f t="shared" si="11"/>
        <v>17</v>
      </c>
      <c r="D20" s="167">
        <f t="shared" si="12"/>
        <v>68</v>
      </c>
      <c r="E20" s="166" t="str">
        <f t="shared" si="13"/>
        <v>32</v>
      </c>
      <c r="F20" s="367" t="str">
        <f t="shared" si="14"/>
        <v>E0</v>
      </c>
      <c r="G20" s="367" t="str">
        <f t="shared" si="15"/>
        <v>0C</v>
      </c>
      <c r="H20" s="367" t="str">
        <f t="shared" si="16"/>
        <v>07</v>
      </c>
      <c r="I20" s="367" t="str">
        <f t="shared" si="17"/>
        <v>01</v>
      </c>
      <c r="J20" s="367" t="str">
        <f t="shared" si="18"/>
        <v>51</v>
      </c>
      <c r="K20" s="367" t="str">
        <f t="shared" si="19"/>
        <v>06</v>
      </c>
      <c r="L20" s="367" t="str">
        <f t="shared" si="20"/>
        <v>7D</v>
      </c>
      <c r="M20" s="367" t="str">
        <f t="shared" si="21"/>
        <v>4</v>
      </c>
      <c r="N20" s="367" t="str">
        <f t="shared" si="22"/>
        <v/>
      </c>
      <c r="O20" s="156" t="str">
        <f t="shared" si="23"/>
        <v/>
      </c>
      <c r="P20" s="157" t="str">
        <f t="shared" si="24"/>
        <v>0</v>
      </c>
      <c r="Q20" s="158" t="str">
        <f t="shared" si="24"/>
        <v>0</v>
      </c>
      <c r="R20" s="158" t="str">
        <f t="shared" si="24"/>
        <v>1</v>
      </c>
      <c r="S20" s="159" t="str">
        <f t="shared" si="24"/>
        <v>1</v>
      </c>
      <c r="T20" s="158" t="str">
        <f t="shared" si="24"/>
        <v>0</v>
      </c>
      <c r="U20" s="158" t="str">
        <f t="shared" si="24"/>
        <v>0</v>
      </c>
      <c r="V20" s="158" t="str">
        <f t="shared" si="24"/>
        <v>1</v>
      </c>
      <c r="W20" s="158" t="str">
        <f t="shared" si="24"/>
        <v>0</v>
      </c>
      <c r="X20" s="157" t="str">
        <f t="shared" si="25"/>
        <v>1</v>
      </c>
      <c r="Y20" s="158" t="str">
        <f t="shared" si="25"/>
        <v>1</v>
      </c>
      <c r="Z20" s="158" t="str">
        <f t="shared" si="25"/>
        <v>1</v>
      </c>
      <c r="AA20" s="159" t="str">
        <f t="shared" si="25"/>
        <v>0</v>
      </c>
      <c r="AB20" s="160" t="str">
        <f t="shared" si="25"/>
        <v>0</v>
      </c>
      <c r="AC20" s="161" t="str">
        <f t="shared" si="25"/>
        <v>0</v>
      </c>
      <c r="AD20" s="158" t="str">
        <f t="shared" si="25"/>
        <v>0</v>
      </c>
      <c r="AE20" s="159" t="str">
        <f t="shared" si="25"/>
        <v>0</v>
      </c>
      <c r="AF20" s="367" t="str">
        <f t="shared" si="26"/>
        <v>0</v>
      </c>
      <c r="AG20" s="162" t="str">
        <f t="shared" si="26"/>
        <v>0</v>
      </c>
      <c r="AH20" s="163" t="str">
        <f t="shared" si="26"/>
        <v>0</v>
      </c>
      <c r="AI20" s="165" t="str">
        <f t="shared" si="26"/>
        <v>0</v>
      </c>
      <c r="AJ20" s="164" t="str">
        <f t="shared" si="26"/>
        <v>1</v>
      </c>
      <c r="AK20" s="164" t="str">
        <f t="shared" si="26"/>
        <v>1</v>
      </c>
      <c r="AL20" s="289" t="str">
        <f t="shared" si="26"/>
        <v>0</v>
      </c>
      <c r="AM20" s="165" t="str">
        <f t="shared" si="26"/>
        <v>0</v>
      </c>
      <c r="AN20" s="230" t="str">
        <f t="shared" si="27"/>
        <v>0</v>
      </c>
      <c r="AO20" s="230" t="str">
        <f t="shared" si="27"/>
        <v>0</v>
      </c>
      <c r="AP20" s="230" t="str">
        <f t="shared" si="27"/>
        <v>0</v>
      </c>
      <c r="AQ20" s="230" t="str">
        <f t="shared" si="27"/>
        <v>0</v>
      </c>
      <c r="AR20" s="229" t="str">
        <f t="shared" si="27"/>
        <v>0</v>
      </c>
      <c r="AS20" s="230" t="str">
        <f t="shared" si="27"/>
        <v>1</v>
      </c>
      <c r="AT20" s="230" t="str">
        <f t="shared" si="27"/>
        <v>1</v>
      </c>
      <c r="AU20" s="231" t="str">
        <f t="shared" si="27"/>
        <v>1</v>
      </c>
      <c r="AV20" s="230" t="str">
        <f t="shared" si="28"/>
        <v>0</v>
      </c>
      <c r="AW20" s="232" t="str">
        <f t="shared" si="28"/>
        <v>0</v>
      </c>
      <c r="AX20" s="232" t="str">
        <f t="shared" si="28"/>
        <v>0</v>
      </c>
      <c r="AY20" s="233" t="str">
        <f t="shared" si="28"/>
        <v>0</v>
      </c>
      <c r="AZ20" s="232" t="str">
        <f t="shared" si="28"/>
        <v>0</v>
      </c>
      <c r="BA20" s="232" t="str">
        <f t="shared" si="28"/>
        <v>0</v>
      </c>
      <c r="BB20" s="232" t="str">
        <f t="shared" si="28"/>
        <v>0</v>
      </c>
      <c r="BC20" s="233" t="str">
        <f t="shared" si="28"/>
        <v>1</v>
      </c>
      <c r="BD20" s="168" t="str">
        <f t="shared" si="29"/>
        <v>0</v>
      </c>
      <c r="BE20" s="168" t="str">
        <f t="shared" si="29"/>
        <v>1</v>
      </c>
      <c r="BF20" s="168" t="str">
        <f t="shared" si="29"/>
        <v>0</v>
      </c>
      <c r="BG20" s="169" t="str">
        <f t="shared" si="29"/>
        <v>1</v>
      </c>
      <c r="BH20" s="168" t="str">
        <f t="shared" si="29"/>
        <v>0</v>
      </c>
      <c r="BI20" s="168" t="str">
        <f t="shared" si="29"/>
        <v>0</v>
      </c>
      <c r="BJ20" s="168" t="str">
        <f t="shared" si="29"/>
        <v>0</v>
      </c>
      <c r="BK20" s="169" t="str">
        <f t="shared" si="29"/>
        <v>1</v>
      </c>
      <c r="BL20" s="168" t="str">
        <f t="shared" si="30"/>
        <v>0</v>
      </c>
      <c r="BM20" s="168" t="str">
        <f t="shared" si="30"/>
        <v>0</v>
      </c>
      <c r="BN20" s="168" t="str">
        <f t="shared" si="30"/>
        <v>0</v>
      </c>
      <c r="BO20" s="169" t="str">
        <f t="shared" si="30"/>
        <v>0</v>
      </c>
      <c r="BP20" s="168" t="str">
        <f t="shared" si="30"/>
        <v>0</v>
      </c>
      <c r="BQ20" s="168" t="str">
        <f t="shared" si="30"/>
        <v>1</v>
      </c>
      <c r="BR20" s="168" t="str">
        <f t="shared" si="30"/>
        <v>1</v>
      </c>
      <c r="BS20" s="169" t="str">
        <f t="shared" si="30"/>
        <v>0</v>
      </c>
      <c r="BT20" s="302" t="str">
        <f t="shared" si="31"/>
        <v>0</v>
      </c>
      <c r="BU20" s="302" t="str">
        <f t="shared" si="31"/>
        <v>1</v>
      </c>
      <c r="BV20" s="302" t="str">
        <f t="shared" si="31"/>
        <v>1</v>
      </c>
      <c r="BW20" s="303" t="str">
        <f t="shared" si="31"/>
        <v>1</v>
      </c>
      <c r="BX20" s="302" t="str">
        <f t="shared" si="31"/>
        <v>1</v>
      </c>
      <c r="BY20" s="302" t="str">
        <f t="shared" si="31"/>
        <v>1</v>
      </c>
      <c r="BZ20" s="302" t="str">
        <f t="shared" si="31"/>
        <v>0</v>
      </c>
      <c r="CA20" s="303" t="str">
        <f t="shared" si="31"/>
        <v>1</v>
      </c>
      <c r="CB20" s="164" t="str">
        <f t="shared" si="32"/>
        <v>0</v>
      </c>
      <c r="CC20" s="289" t="str">
        <f t="shared" si="32"/>
        <v>1</v>
      </c>
      <c r="CD20" s="340" t="str">
        <f t="shared" si="32"/>
        <v>0</v>
      </c>
      <c r="CE20" s="341" t="str">
        <f t="shared" si="32"/>
        <v>0</v>
      </c>
      <c r="CF20" s="340" t="str">
        <f t="shared" si="32"/>
        <v>0</v>
      </c>
      <c r="CG20" s="340" t="str">
        <f t="shared" si="32"/>
        <v>0</v>
      </c>
      <c r="CH20" s="340" t="str">
        <f t="shared" si="32"/>
        <v>0</v>
      </c>
      <c r="CI20" s="341" t="str">
        <f t="shared" si="32"/>
        <v>0</v>
      </c>
      <c r="CJ20" s="459" t="s">
        <v>1294</v>
      </c>
      <c r="CK20" s="32" t="str">
        <f t="shared" si="33"/>
        <v>32E0</v>
      </c>
      <c r="CL20" s="285">
        <f t="shared" si="64"/>
        <v>263</v>
      </c>
      <c r="CM20" s="285">
        <f t="shared" si="66"/>
        <v>273</v>
      </c>
      <c r="CN20" s="285">
        <f>(CM20-CM19)/10</f>
        <v>1.6</v>
      </c>
      <c r="CO20" s="142">
        <f t="shared" si="35"/>
        <v>71.7</v>
      </c>
      <c r="CP20" s="142">
        <f t="shared" si="36"/>
        <v>22.055555555555557</v>
      </c>
      <c r="CQ20" s="143"/>
      <c r="CR20" s="367"/>
      <c r="CS20" s="170">
        <f t="shared" si="37"/>
        <v>3</v>
      </c>
      <c r="CT20" s="23">
        <f t="shared" si="38"/>
        <v>2</v>
      </c>
      <c r="CU20" s="171">
        <f t="shared" si="39"/>
        <v>14</v>
      </c>
      <c r="CV20" s="23">
        <f t="shared" si="40"/>
        <v>0</v>
      </c>
      <c r="CW20" s="172">
        <f t="shared" si="41"/>
        <v>0</v>
      </c>
      <c r="CX20" s="24">
        <f t="shared" si="42"/>
        <v>12</v>
      </c>
      <c r="CY20" s="267">
        <f t="shared" si="43"/>
        <v>0</v>
      </c>
      <c r="CZ20" s="268">
        <f t="shared" si="44"/>
        <v>7</v>
      </c>
      <c r="DA20" s="267">
        <f t="shared" si="45"/>
        <v>0</v>
      </c>
      <c r="DB20" s="268">
        <f t="shared" si="46"/>
        <v>1</v>
      </c>
      <c r="DC20" s="173">
        <f t="shared" si="47"/>
        <v>5</v>
      </c>
      <c r="DD20" s="26">
        <f t="shared" si="48"/>
        <v>1</v>
      </c>
      <c r="DE20" s="173">
        <f t="shared" si="49"/>
        <v>0</v>
      </c>
      <c r="DF20" s="26">
        <f t="shared" si="50"/>
        <v>6</v>
      </c>
      <c r="DG20" s="326">
        <f t="shared" si="51"/>
        <v>7</v>
      </c>
      <c r="DH20" s="327">
        <f t="shared" si="52"/>
        <v>13</v>
      </c>
      <c r="DI20" s="172">
        <f t="shared" si="53"/>
        <v>4</v>
      </c>
      <c r="DJ20" s="24">
        <f t="shared" si="54"/>
        <v>0</v>
      </c>
      <c r="DL20" s="19">
        <f t="shared" si="55"/>
        <v>50</v>
      </c>
      <c r="DM20" s="19">
        <f t="shared" si="56"/>
        <v>224</v>
      </c>
      <c r="DN20" s="174">
        <f t="shared" si="57"/>
        <v>12</v>
      </c>
      <c r="DO20" s="278">
        <f t="shared" si="58"/>
        <v>7</v>
      </c>
      <c r="DP20" s="278">
        <f t="shared" si="59"/>
        <v>1</v>
      </c>
      <c r="DQ20" s="20">
        <f t="shared" si="60"/>
        <v>81</v>
      </c>
      <c r="DR20" s="20">
        <f t="shared" si="61"/>
        <v>6</v>
      </c>
      <c r="DS20" s="337">
        <f t="shared" si="62"/>
        <v>125</v>
      </c>
      <c r="DT20" s="174">
        <f t="shared" si="63"/>
        <v>64</v>
      </c>
      <c r="DU20" s="172">
        <f t="shared" si="65"/>
        <v>125</v>
      </c>
    </row>
    <row r="21" spans="1:125" s="490" customFormat="1">
      <c r="A21" s="469">
        <v>0.89133101851851848</v>
      </c>
      <c r="B21" s="464" t="s">
        <v>1295</v>
      </c>
      <c r="C21" s="470">
        <f t="shared" si="11"/>
        <v>17</v>
      </c>
      <c r="D21" s="471">
        <f t="shared" si="12"/>
        <v>68</v>
      </c>
      <c r="E21" s="472" t="str">
        <f t="shared" si="13"/>
        <v>32</v>
      </c>
      <c r="F21" s="473" t="str">
        <f t="shared" si="14"/>
        <v>E0</v>
      </c>
      <c r="G21" s="473" t="str">
        <f t="shared" si="15"/>
        <v>00</v>
      </c>
      <c r="H21" s="473" t="str">
        <f t="shared" si="16"/>
        <v>1A</v>
      </c>
      <c r="I21" s="473" t="str">
        <f t="shared" si="17"/>
        <v>01</v>
      </c>
      <c r="J21" s="473" t="str">
        <f t="shared" si="18"/>
        <v>52</v>
      </c>
      <c r="K21" s="473" t="str">
        <f t="shared" si="19"/>
        <v>06</v>
      </c>
      <c r="L21" s="473" t="str">
        <f t="shared" si="20"/>
        <v>85</v>
      </c>
      <c r="M21" s="473" t="str">
        <f t="shared" si="21"/>
        <v>4</v>
      </c>
      <c r="N21" s="473" t="str">
        <f t="shared" si="22"/>
        <v/>
      </c>
      <c r="O21" s="474" t="str">
        <f t="shared" si="23"/>
        <v/>
      </c>
      <c r="P21" s="374" t="str">
        <f t="shared" si="24"/>
        <v>0</v>
      </c>
      <c r="Q21" s="375" t="str">
        <f t="shared" si="24"/>
        <v>0</v>
      </c>
      <c r="R21" s="375" t="str">
        <f t="shared" si="24"/>
        <v>1</v>
      </c>
      <c r="S21" s="376" t="str">
        <f t="shared" si="24"/>
        <v>1</v>
      </c>
      <c r="T21" s="375" t="str">
        <f t="shared" si="24"/>
        <v>0</v>
      </c>
      <c r="U21" s="375" t="str">
        <f t="shared" si="24"/>
        <v>0</v>
      </c>
      <c r="V21" s="375" t="str">
        <f t="shared" si="24"/>
        <v>1</v>
      </c>
      <c r="W21" s="375" t="str">
        <f t="shared" si="24"/>
        <v>0</v>
      </c>
      <c r="X21" s="374" t="str">
        <f t="shared" si="25"/>
        <v>1</v>
      </c>
      <c r="Y21" s="375" t="str">
        <f t="shared" si="25"/>
        <v>1</v>
      </c>
      <c r="Z21" s="375" t="str">
        <f t="shared" si="25"/>
        <v>1</v>
      </c>
      <c r="AA21" s="376" t="str">
        <f t="shared" si="25"/>
        <v>0</v>
      </c>
      <c r="AB21" s="377" t="str">
        <f t="shared" si="25"/>
        <v>0</v>
      </c>
      <c r="AC21" s="378" t="str">
        <f t="shared" si="25"/>
        <v>0</v>
      </c>
      <c r="AD21" s="375" t="str">
        <f t="shared" si="25"/>
        <v>0</v>
      </c>
      <c r="AE21" s="376" t="str">
        <f t="shared" si="25"/>
        <v>0</v>
      </c>
      <c r="AF21" s="473" t="str">
        <f t="shared" si="26"/>
        <v>0</v>
      </c>
      <c r="AG21" s="475" t="str">
        <f t="shared" si="26"/>
        <v>0</v>
      </c>
      <c r="AH21" s="476" t="str">
        <f t="shared" si="26"/>
        <v>0</v>
      </c>
      <c r="AI21" s="477" t="str">
        <f t="shared" si="26"/>
        <v>0</v>
      </c>
      <c r="AJ21" s="478" t="str">
        <f t="shared" si="26"/>
        <v>0</v>
      </c>
      <c r="AK21" s="478" t="str">
        <f t="shared" si="26"/>
        <v>0</v>
      </c>
      <c r="AL21" s="479" t="str">
        <f t="shared" si="26"/>
        <v>0</v>
      </c>
      <c r="AM21" s="477" t="str">
        <f t="shared" si="26"/>
        <v>0</v>
      </c>
      <c r="AN21" s="480" t="str">
        <f t="shared" si="27"/>
        <v>0</v>
      </c>
      <c r="AO21" s="480" t="str">
        <f t="shared" si="27"/>
        <v>0</v>
      </c>
      <c r="AP21" s="480" t="str">
        <f t="shared" si="27"/>
        <v>0</v>
      </c>
      <c r="AQ21" s="480" t="str">
        <f t="shared" si="27"/>
        <v>1</v>
      </c>
      <c r="AR21" s="481" t="str">
        <f t="shared" si="27"/>
        <v>1</v>
      </c>
      <c r="AS21" s="480" t="str">
        <f t="shared" si="27"/>
        <v>0</v>
      </c>
      <c r="AT21" s="480" t="str">
        <f t="shared" si="27"/>
        <v>1</v>
      </c>
      <c r="AU21" s="482" t="str">
        <f t="shared" si="27"/>
        <v>0</v>
      </c>
      <c r="AV21" s="480" t="str">
        <f t="shared" si="28"/>
        <v>0</v>
      </c>
      <c r="AW21" s="483" t="str">
        <f t="shared" si="28"/>
        <v>0</v>
      </c>
      <c r="AX21" s="483" t="str">
        <f t="shared" si="28"/>
        <v>0</v>
      </c>
      <c r="AY21" s="484" t="str">
        <f t="shared" si="28"/>
        <v>0</v>
      </c>
      <c r="AZ21" s="483" t="str">
        <f t="shared" si="28"/>
        <v>0</v>
      </c>
      <c r="BA21" s="483" t="str">
        <f t="shared" si="28"/>
        <v>0</v>
      </c>
      <c r="BB21" s="483" t="str">
        <f t="shared" si="28"/>
        <v>0</v>
      </c>
      <c r="BC21" s="484" t="str">
        <f t="shared" si="28"/>
        <v>1</v>
      </c>
      <c r="BD21" s="383" t="str">
        <f t="shared" si="29"/>
        <v>0</v>
      </c>
      <c r="BE21" s="383" t="str">
        <f t="shared" si="29"/>
        <v>1</v>
      </c>
      <c r="BF21" s="383" t="str">
        <f t="shared" si="29"/>
        <v>0</v>
      </c>
      <c r="BG21" s="384" t="str">
        <f t="shared" si="29"/>
        <v>1</v>
      </c>
      <c r="BH21" s="383" t="str">
        <f t="shared" si="29"/>
        <v>0</v>
      </c>
      <c r="BI21" s="383" t="str">
        <f t="shared" si="29"/>
        <v>0</v>
      </c>
      <c r="BJ21" s="383" t="str">
        <f t="shared" si="29"/>
        <v>1</v>
      </c>
      <c r="BK21" s="384" t="str">
        <f t="shared" si="29"/>
        <v>0</v>
      </c>
      <c r="BL21" s="383" t="str">
        <f t="shared" si="30"/>
        <v>0</v>
      </c>
      <c r="BM21" s="383" t="str">
        <f t="shared" si="30"/>
        <v>0</v>
      </c>
      <c r="BN21" s="383" t="str">
        <f t="shared" si="30"/>
        <v>0</v>
      </c>
      <c r="BO21" s="384" t="str">
        <f t="shared" si="30"/>
        <v>0</v>
      </c>
      <c r="BP21" s="383" t="str">
        <f t="shared" si="30"/>
        <v>0</v>
      </c>
      <c r="BQ21" s="383" t="str">
        <f t="shared" si="30"/>
        <v>1</v>
      </c>
      <c r="BR21" s="383" t="str">
        <f t="shared" si="30"/>
        <v>1</v>
      </c>
      <c r="BS21" s="384" t="str">
        <f t="shared" si="30"/>
        <v>0</v>
      </c>
      <c r="BT21" s="485" t="str">
        <f t="shared" si="31"/>
        <v>1</v>
      </c>
      <c r="BU21" s="485" t="str">
        <f t="shared" si="31"/>
        <v>0</v>
      </c>
      <c r="BV21" s="485" t="str">
        <f t="shared" si="31"/>
        <v>0</v>
      </c>
      <c r="BW21" s="486" t="str">
        <f t="shared" si="31"/>
        <v>0</v>
      </c>
      <c r="BX21" s="485" t="str">
        <f t="shared" si="31"/>
        <v>0</v>
      </c>
      <c r="BY21" s="485" t="str">
        <f t="shared" si="31"/>
        <v>1</v>
      </c>
      <c r="BZ21" s="485" t="str">
        <f t="shared" si="31"/>
        <v>0</v>
      </c>
      <c r="CA21" s="486" t="str">
        <f t="shared" si="31"/>
        <v>1</v>
      </c>
      <c r="CB21" s="478" t="str">
        <f t="shared" si="32"/>
        <v>0</v>
      </c>
      <c r="CC21" s="479" t="str">
        <f t="shared" si="32"/>
        <v>1</v>
      </c>
      <c r="CD21" s="487" t="str">
        <f t="shared" si="32"/>
        <v>0</v>
      </c>
      <c r="CE21" s="488" t="str">
        <f t="shared" si="32"/>
        <v>0</v>
      </c>
      <c r="CF21" s="487" t="str">
        <f t="shared" si="32"/>
        <v>0</v>
      </c>
      <c r="CG21" s="487" t="str">
        <f t="shared" si="32"/>
        <v>0</v>
      </c>
      <c r="CH21" s="487" t="str">
        <f t="shared" si="32"/>
        <v>0</v>
      </c>
      <c r="CI21" s="488" t="str">
        <f t="shared" si="32"/>
        <v>0</v>
      </c>
      <c r="CJ21" s="467" t="s">
        <v>1296</v>
      </c>
      <c r="CK21" s="385" t="str">
        <f t="shared" si="33"/>
        <v>32E0</v>
      </c>
      <c r="CL21" s="286">
        <f t="shared" si="64"/>
        <v>282</v>
      </c>
      <c r="CM21" s="286">
        <f t="shared" si="66"/>
        <v>292</v>
      </c>
      <c r="CN21" s="286">
        <f>(CM21-CM20)/10</f>
        <v>1.9</v>
      </c>
      <c r="CO21" s="386">
        <f t="shared" si="35"/>
        <v>71.8</v>
      </c>
      <c r="CP21" s="386">
        <f t="shared" si="36"/>
        <v>22.111111111111111</v>
      </c>
      <c r="CQ21" s="489"/>
      <c r="CR21" s="473"/>
      <c r="CS21" s="388">
        <f t="shared" si="37"/>
        <v>3</v>
      </c>
      <c r="CT21" s="389">
        <f t="shared" si="38"/>
        <v>2</v>
      </c>
      <c r="CU21" s="390">
        <f t="shared" si="39"/>
        <v>14</v>
      </c>
      <c r="CV21" s="389">
        <f t="shared" si="40"/>
        <v>0</v>
      </c>
      <c r="CW21" s="490">
        <f t="shared" si="41"/>
        <v>0</v>
      </c>
      <c r="CX21" s="491">
        <f t="shared" si="42"/>
        <v>0</v>
      </c>
      <c r="CY21" s="492">
        <f t="shared" si="43"/>
        <v>1</v>
      </c>
      <c r="CZ21" s="493">
        <f t="shared" si="44"/>
        <v>10</v>
      </c>
      <c r="DA21" s="492">
        <f t="shared" si="45"/>
        <v>0</v>
      </c>
      <c r="DB21" s="493">
        <f t="shared" si="46"/>
        <v>1</v>
      </c>
      <c r="DC21" s="393">
        <f t="shared" si="47"/>
        <v>5</v>
      </c>
      <c r="DD21" s="394">
        <f t="shared" si="48"/>
        <v>2</v>
      </c>
      <c r="DE21" s="393">
        <f t="shared" si="49"/>
        <v>0</v>
      </c>
      <c r="DF21" s="394">
        <f t="shared" si="50"/>
        <v>6</v>
      </c>
      <c r="DG21" s="494">
        <f t="shared" si="51"/>
        <v>8</v>
      </c>
      <c r="DH21" s="495">
        <f t="shared" si="52"/>
        <v>5</v>
      </c>
      <c r="DI21" s="490">
        <f t="shared" si="53"/>
        <v>4</v>
      </c>
      <c r="DJ21" s="491">
        <f t="shared" si="54"/>
        <v>0</v>
      </c>
      <c r="DL21" s="395">
        <f t="shared" si="55"/>
        <v>50</v>
      </c>
      <c r="DM21" s="395">
        <f t="shared" si="56"/>
        <v>224</v>
      </c>
      <c r="DN21" s="496">
        <f t="shared" si="57"/>
        <v>0</v>
      </c>
      <c r="DO21" s="497">
        <f t="shared" si="58"/>
        <v>26</v>
      </c>
      <c r="DP21" s="497">
        <f t="shared" si="59"/>
        <v>1</v>
      </c>
      <c r="DQ21" s="397">
        <f t="shared" si="60"/>
        <v>82</v>
      </c>
      <c r="DR21" s="397">
        <f t="shared" si="61"/>
        <v>6</v>
      </c>
      <c r="DS21" s="498">
        <f t="shared" si="62"/>
        <v>133</v>
      </c>
      <c r="DT21" s="496">
        <f t="shared" si="63"/>
        <v>64</v>
      </c>
      <c r="DU21" s="391">
        <f t="shared" si="65"/>
        <v>133</v>
      </c>
    </row>
    <row r="22" spans="1:125" s="172" customFormat="1">
      <c r="A22" s="450"/>
      <c r="B22" s="451"/>
      <c r="C22" s="154">
        <f t="shared" si="11"/>
        <v>0</v>
      </c>
      <c r="D22" s="167">
        <f t="shared" si="12"/>
        <v>0</v>
      </c>
      <c r="E22" s="166" t="str">
        <f t="shared" si="13"/>
        <v/>
      </c>
      <c r="F22" s="367" t="str">
        <f t="shared" si="14"/>
        <v/>
      </c>
      <c r="G22" s="367" t="str">
        <f t="shared" si="15"/>
        <v/>
      </c>
      <c r="H22" s="367" t="str">
        <f t="shared" si="16"/>
        <v/>
      </c>
      <c r="I22" s="367" t="str">
        <f t="shared" si="17"/>
        <v/>
      </c>
      <c r="J22" s="367" t="str">
        <f t="shared" si="18"/>
        <v/>
      </c>
      <c r="K22" s="367" t="str">
        <f t="shared" si="19"/>
        <v/>
      </c>
      <c r="L22" s="367" t="str">
        <f t="shared" si="20"/>
        <v/>
      </c>
      <c r="M22" s="367" t="str">
        <f t="shared" si="21"/>
        <v/>
      </c>
      <c r="N22" s="367" t="str">
        <f t="shared" si="22"/>
        <v/>
      </c>
      <c r="O22" s="156" t="str">
        <f t="shared" si="23"/>
        <v/>
      </c>
      <c r="P22" s="157" t="str">
        <f t="shared" si="24"/>
        <v>0</v>
      </c>
      <c r="Q22" s="158" t="str">
        <f t="shared" si="24"/>
        <v>0</v>
      </c>
      <c r="R22" s="158" t="str">
        <f t="shared" si="24"/>
        <v>0</v>
      </c>
      <c r="S22" s="159" t="str">
        <f t="shared" si="24"/>
        <v>0</v>
      </c>
      <c r="T22" s="158" t="str">
        <f t="shared" si="24"/>
        <v>0</v>
      </c>
      <c r="U22" s="158" t="str">
        <f t="shared" si="24"/>
        <v>0</v>
      </c>
      <c r="V22" s="158" t="str">
        <f t="shared" si="24"/>
        <v>0</v>
      </c>
      <c r="W22" s="158" t="str">
        <f t="shared" si="24"/>
        <v>0</v>
      </c>
      <c r="X22" s="157" t="str">
        <f t="shared" si="25"/>
        <v>0</v>
      </c>
      <c r="Y22" s="158" t="str">
        <f t="shared" si="25"/>
        <v>0</v>
      </c>
      <c r="Z22" s="158" t="str">
        <f t="shared" si="25"/>
        <v>0</v>
      </c>
      <c r="AA22" s="159" t="str">
        <f t="shared" si="25"/>
        <v>0</v>
      </c>
      <c r="AB22" s="160" t="str">
        <f t="shared" si="25"/>
        <v>0</v>
      </c>
      <c r="AC22" s="161" t="str">
        <f t="shared" si="25"/>
        <v>0</v>
      </c>
      <c r="AD22" s="158" t="str">
        <f t="shared" si="25"/>
        <v>0</v>
      </c>
      <c r="AE22" s="159" t="str">
        <f t="shared" si="25"/>
        <v>0</v>
      </c>
      <c r="AF22" s="367" t="str">
        <f t="shared" si="26"/>
        <v>0</v>
      </c>
      <c r="AG22" s="162" t="str">
        <f t="shared" si="26"/>
        <v>0</v>
      </c>
      <c r="AH22" s="163" t="str">
        <f t="shared" si="26"/>
        <v>0</v>
      </c>
      <c r="AI22" s="165" t="str">
        <f t="shared" si="26"/>
        <v>0</v>
      </c>
      <c r="AJ22" s="164" t="str">
        <f t="shared" si="26"/>
        <v>0</v>
      </c>
      <c r="AK22" s="164" t="str">
        <f t="shared" si="26"/>
        <v>0</v>
      </c>
      <c r="AL22" s="289" t="str">
        <f t="shared" si="26"/>
        <v>0</v>
      </c>
      <c r="AM22" s="165" t="str">
        <f t="shared" si="26"/>
        <v>0</v>
      </c>
      <c r="AN22" s="230" t="str">
        <f t="shared" si="27"/>
        <v>0</v>
      </c>
      <c r="AO22" s="230" t="str">
        <f t="shared" si="27"/>
        <v>0</v>
      </c>
      <c r="AP22" s="230" t="str">
        <f t="shared" si="27"/>
        <v>0</v>
      </c>
      <c r="AQ22" s="230" t="str">
        <f t="shared" si="27"/>
        <v>0</v>
      </c>
      <c r="AR22" s="229" t="str">
        <f t="shared" si="27"/>
        <v>0</v>
      </c>
      <c r="AS22" s="230" t="str">
        <f t="shared" si="27"/>
        <v>0</v>
      </c>
      <c r="AT22" s="230" t="str">
        <f t="shared" si="27"/>
        <v>0</v>
      </c>
      <c r="AU22" s="231" t="str">
        <f t="shared" si="27"/>
        <v>0</v>
      </c>
      <c r="AV22" s="230" t="str">
        <f t="shared" si="28"/>
        <v>0</v>
      </c>
      <c r="AW22" s="232" t="str">
        <f t="shared" si="28"/>
        <v>0</v>
      </c>
      <c r="AX22" s="232" t="str">
        <f t="shared" si="28"/>
        <v>0</v>
      </c>
      <c r="AY22" s="233" t="str">
        <f t="shared" si="28"/>
        <v>0</v>
      </c>
      <c r="AZ22" s="232" t="str">
        <f t="shared" si="28"/>
        <v>0</v>
      </c>
      <c r="BA22" s="232" t="str">
        <f t="shared" si="28"/>
        <v>0</v>
      </c>
      <c r="BB22" s="232" t="str">
        <f t="shared" si="28"/>
        <v>0</v>
      </c>
      <c r="BC22" s="233" t="str">
        <f t="shared" si="28"/>
        <v>0</v>
      </c>
      <c r="BD22" s="168" t="str">
        <f t="shared" si="29"/>
        <v>0</v>
      </c>
      <c r="BE22" s="168" t="str">
        <f t="shared" si="29"/>
        <v>0</v>
      </c>
      <c r="BF22" s="168" t="str">
        <f t="shared" si="29"/>
        <v>0</v>
      </c>
      <c r="BG22" s="169" t="str">
        <f t="shared" si="29"/>
        <v>0</v>
      </c>
      <c r="BH22" s="168" t="str">
        <f t="shared" si="29"/>
        <v>0</v>
      </c>
      <c r="BI22" s="168" t="str">
        <f t="shared" si="29"/>
        <v>0</v>
      </c>
      <c r="BJ22" s="168" t="str">
        <f t="shared" si="29"/>
        <v>0</v>
      </c>
      <c r="BK22" s="169" t="str">
        <f t="shared" si="29"/>
        <v>0</v>
      </c>
      <c r="BL22" s="168" t="str">
        <f t="shared" si="30"/>
        <v>0</v>
      </c>
      <c r="BM22" s="168" t="str">
        <f t="shared" si="30"/>
        <v>0</v>
      </c>
      <c r="BN22" s="168" t="str">
        <f t="shared" si="30"/>
        <v>0</v>
      </c>
      <c r="BO22" s="169" t="str">
        <f t="shared" si="30"/>
        <v>0</v>
      </c>
      <c r="BP22" s="168" t="str">
        <f t="shared" si="30"/>
        <v>0</v>
      </c>
      <c r="BQ22" s="168" t="str">
        <f t="shared" si="30"/>
        <v>0</v>
      </c>
      <c r="BR22" s="168" t="str">
        <f t="shared" si="30"/>
        <v>0</v>
      </c>
      <c r="BS22" s="169" t="str">
        <f t="shared" si="30"/>
        <v>0</v>
      </c>
      <c r="BT22" s="302" t="str">
        <f t="shared" si="31"/>
        <v>0</v>
      </c>
      <c r="BU22" s="302" t="str">
        <f t="shared" si="31"/>
        <v>0</v>
      </c>
      <c r="BV22" s="302" t="str">
        <f t="shared" si="31"/>
        <v>0</v>
      </c>
      <c r="BW22" s="303" t="str">
        <f t="shared" si="31"/>
        <v>0</v>
      </c>
      <c r="BX22" s="302" t="str">
        <f t="shared" si="31"/>
        <v>0</v>
      </c>
      <c r="BY22" s="302" t="str">
        <f t="shared" si="31"/>
        <v>0</v>
      </c>
      <c r="BZ22" s="302" t="str">
        <f t="shared" si="31"/>
        <v>0</v>
      </c>
      <c r="CA22" s="303" t="str">
        <f t="shared" si="31"/>
        <v>0</v>
      </c>
      <c r="CB22" s="164" t="str">
        <f t="shared" si="32"/>
        <v>0</v>
      </c>
      <c r="CC22" s="289" t="str">
        <f t="shared" si="32"/>
        <v>0</v>
      </c>
      <c r="CD22" s="340" t="str">
        <f t="shared" si="32"/>
        <v>0</v>
      </c>
      <c r="CE22" s="341" t="str">
        <f t="shared" si="32"/>
        <v>0</v>
      </c>
      <c r="CF22" s="340" t="str">
        <f t="shared" si="32"/>
        <v>0</v>
      </c>
      <c r="CG22" s="340" t="str">
        <f t="shared" si="32"/>
        <v>0</v>
      </c>
      <c r="CH22" s="340" t="str">
        <f t="shared" si="32"/>
        <v>0</v>
      </c>
      <c r="CI22" s="341" t="str">
        <f t="shared" si="32"/>
        <v>0</v>
      </c>
      <c r="CJ22" s="367"/>
      <c r="CK22" s="32" t="str">
        <f t="shared" si="33"/>
        <v/>
      </c>
      <c r="CL22" s="285">
        <f t="shared" si="64"/>
        <v>0</v>
      </c>
      <c r="CM22" s="285">
        <f t="shared" si="66"/>
        <v>10</v>
      </c>
      <c r="CN22" s="285"/>
      <c r="CO22" s="142">
        <f t="shared" si="35"/>
        <v>-90</v>
      </c>
      <c r="CP22" s="142">
        <f t="shared" si="36"/>
        <v>-67.777777777777771</v>
      </c>
      <c r="CQ22" s="143"/>
      <c r="CR22" s="367"/>
      <c r="CS22" s="170">
        <f t="shared" si="37"/>
        <v>0</v>
      </c>
      <c r="CT22" s="23">
        <f t="shared" si="38"/>
        <v>0</v>
      </c>
      <c r="CU22" s="171">
        <f t="shared" si="39"/>
        <v>0</v>
      </c>
      <c r="CV22" s="23">
        <f t="shared" si="40"/>
        <v>0</v>
      </c>
      <c r="CW22" s="172">
        <f t="shared" si="41"/>
        <v>0</v>
      </c>
      <c r="CX22" s="24">
        <f t="shared" si="42"/>
        <v>0</v>
      </c>
      <c r="CY22" s="267">
        <f t="shared" si="43"/>
        <v>0</v>
      </c>
      <c r="CZ22" s="268">
        <f t="shared" si="44"/>
        <v>0</v>
      </c>
      <c r="DA22" s="267">
        <f t="shared" si="45"/>
        <v>0</v>
      </c>
      <c r="DB22" s="268">
        <f t="shared" si="46"/>
        <v>0</v>
      </c>
      <c r="DC22" s="173">
        <f t="shared" si="47"/>
        <v>0</v>
      </c>
      <c r="DD22" s="26">
        <f t="shared" si="48"/>
        <v>0</v>
      </c>
      <c r="DE22" s="173">
        <f t="shared" si="49"/>
        <v>0</v>
      </c>
      <c r="DF22" s="26">
        <f t="shared" si="50"/>
        <v>0</v>
      </c>
      <c r="DG22" s="326">
        <f t="shared" si="51"/>
        <v>0</v>
      </c>
      <c r="DH22" s="327">
        <f t="shared" si="52"/>
        <v>0</v>
      </c>
      <c r="DI22" s="172">
        <f t="shared" si="53"/>
        <v>0</v>
      </c>
      <c r="DJ22" s="24">
        <f t="shared" si="54"/>
        <v>0</v>
      </c>
      <c r="DL22" s="19">
        <f t="shared" si="55"/>
        <v>0</v>
      </c>
      <c r="DM22" s="19">
        <f t="shared" si="56"/>
        <v>0</v>
      </c>
      <c r="DN22" s="174">
        <f t="shared" si="57"/>
        <v>0</v>
      </c>
      <c r="DO22" s="278">
        <f t="shared" si="58"/>
        <v>0</v>
      </c>
      <c r="DP22" s="278">
        <f t="shared" si="59"/>
        <v>0</v>
      </c>
      <c r="DQ22" s="20">
        <f t="shared" si="60"/>
        <v>0</v>
      </c>
      <c r="DR22" s="20">
        <f t="shared" si="61"/>
        <v>0</v>
      </c>
      <c r="DS22" s="337">
        <f t="shared" si="62"/>
        <v>0</v>
      </c>
      <c r="DT22" s="174">
        <f t="shared" si="63"/>
        <v>0</v>
      </c>
      <c r="DU22" s="172">
        <f t="shared" si="65"/>
        <v>0</v>
      </c>
    </row>
    <row r="23" spans="1:125" s="172" customFormat="1">
      <c r="A23" s="450"/>
      <c r="B23" s="451"/>
      <c r="C23" s="154">
        <f t="shared" si="11"/>
        <v>0</v>
      </c>
      <c r="D23" s="167">
        <f t="shared" si="12"/>
        <v>0</v>
      </c>
      <c r="E23" s="166" t="str">
        <f t="shared" si="13"/>
        <v/>
      </c>
      <c r="F23" s="367" t="str">
        <f t="shared" si="14"/>
        <v/>
      </c>
      <c r="G23" s="367" t="str">
        <f t="shared" si="15"/>
        <v/>
      </c>
      <c r="H23" s="367" t="str">
        <f t="shared" si="16"/>
        <v/>
      </c>
      <c r="I23" s="367" t="str">
        <f t="shared" si="17"/>
        <v/>
      </c>
      <c r="J23" s="367" t="str">
        <f t="shared" si="18"/>
        <v/>
      </c>
      <c r="K23" s="367" t="str">
        <f t="shared" si="19"/>
        <v/>
      </c>
      <c r="L23" s="367" t="str">
        <f t="shared" si="20"/>
        <v/>
      </c>
      <c r="M23" s="367" t="str">
        <f t="shared" si="21"/>
        <v/>
      </c>
      <c r="N23" s="367" t="str">
        <f t="shared" si="22"/>
        <v/>
      </c>
      <c r="O23" s="156" t="str">
        <f t="shared" si="23"/>
        <v/>
      </c>
      <c r="P23" s="157" t="str">
        <f t="shared" si="24"/>
        <v>0</v>
      </c>
      <c r="Q23" s="158" t="str">
        <f t="shared" si="24"/>
        <v>0</v>
      </c>
      <c r="R23" s="158" t="str">
        <f t="shared" si="24"/>
        <v>0</v>
      </c>
      <c r="S23" s="159" t="str">
        <f t="shared" si="24"/>
        <v>0</v>
      </c>
      <c r="T23" s="158" t="str">
        <f t="shared" si="24"/>
        <v>0</v>
      </c>
      <c r="U23" s="158" t="str">
        <f t="shared" si="24"/>
        <v>0</v>
      </c>
      <c r="V23" s="158" t="str">
        <f t="shared" si="24"/>
        <v>0</v>
      </c>
      <c r="W23" s="158" t="str">
        <f t="shared" si="24"/>
        <v>0</v>
      </c>
      <c r="X23" s="157" t="str">
        <f t="shared" si="25"/>
        <v>0</v>
      </c>
      <c r="Y23" s="158" t="str">
        <f t="shared" si="25"/>
        <v>0</v>
      </c>
      <c r="Z23" s="158" t="str">
        <f t="shared" si="25"/>
        <v>0</v>
      </c>
      <c r="AA23" s="159" t="str">
        <f t="shared" si="25"/>
        <v>0</v>
      </c>
      <c r="AB23" s="160" t="str">
        <f t="shared" si="25"/>
        <v>0</v>
      </c>
      <c r="AC23" s="161" t="str">
        <f t="shared" si="25"/>
        <v>0</v>
      </c>
      <c r="AD23" s="158" t="str">
        <f t="shared" si="25"/>
        <v>0</v>
      </c>
      <c r="AE23" s="159" t="str">
        <f t="shared" si="25"/>
        <v>0</v>
      </c>
      <c r="AF23" s="367" t="str">
        <f t="shared" si="26"/>
        <v>0</v>
      </c>
      <c r="AG23" s="162" t="str">
        <f t="shared" si="26"/>
        <v>0</v>
      </c>
      <c r="AH23" s="163" t="str">
        <f t="shared" si="26"/>
        <v>0</v>
      </c>
      <c r="AI23" s="165" t="str">
        <f t="shared" si="26"/>
        <v>0</v>
      </c>
      <c r="AJ23" s="164" t="str">
        <f t="shared" si="26"/>
        <v>0</v>
      </c>
      <c r="AK23" s="164" t="str">
        <f t="shared" si="26"/>
        <v>0</v>
      </c>
      <c r="AL23" s="289" t="str">
        <f t="shared" si="26"/>
        <v>0</v>
      </c>
      <c r="AM23" s="165" t="str">
        <f t="shared" si="26"/>
        <v>0</v>
      </c>
      <c r="AN23" s="230" t="str">
        <f t="shared" si="27"/>
        <v>0</v>
      </c>
      <c r="AO23" s="230" t="str">
        <f t="shared" si="27"/>
        <v>0</v>
      </c>
      <c r="AP23" s="230" t="str">
        <f t="shared" si="27"/>
        <v>0</v>
      </c>
      <c r="AQ23" s="230" t="str">
        <f t="shared" si="27"/>
        <v>0</v>
      </c>
      <c r="AR23" s="229" t="str">
        <f t="shared" si="27"/>
        <v>0</v>
      </c>
      <c r="AS23" s="230" t="str">
        <f t="shared" si="27"/>
        <v>0</v>
      </c>
      <c r="AT23" s="230" t="str">
        <f t="shared" si="27"/>
        <v>0</v>
      </c>
      <c r="AU23" s="231" t="str">
        <f t="shared" si="27"/>
        <v>0</v>
      </c>
      <c r="AV23" s="230" t="str">
        <f t="shared" si="28"/>
        <v>0</v>
      </c>
      <c r="AW23" s="232" t="str">
        <f t="shared" si="28"/>
        <v>0</v>
      </c>
      <c r="AX23" s="232" t="str">
        <f t="shared" si="28"/>
        <v>0</v>
      </c>
      <c r="AY23" s="233" t="str">
        <f t="shared" si="28"/>
        <v>0</v>
      </c>
      <c r="AZ23" s="232" t="str">
        <f t="shared" si="28"/>
        <v>0</v>
      </c>
      <c r="BA23" s="232" t="str">
        <f t="shared" si="28"/>
        <v>0</v>
      </c>
      <c r="BB23" s="232" t="str">
        <f t="shared" si="28"/>
        <v>0</v>
      </c>
      <c r="BC23" s="233" t="str">
        <f t="shared" si="28"/>
        <v>0</v>
      </c>
      <c r="BD23" s="168" t="str">
        <f t="shared" si="29"/>
        <v>0</v>
      </c>
      <c r="BE23" s="168" t="str">
        <f t="shared" si="29"/>
        <v>0</v>
      </c>
      <c r="BF23" s="168" t="str">
        <f t="shared" si="29"/>
        <v>0</v>
      </c>
      <c r="BG23" s="169" t="str">
        <f t="shared" si="29"/>
        <v>0</v>
      </c>
      <c r="BH23" s="168" t="str">
        <f t="shared" si="29"/>
        <v>0</v>
      </c>
      <c r="BI23" s="168" t="str">
        <f t="shared" si="29"/>
        <v>0</v>
      </c>
      <c r="BJ23" s="168" t="str">
        <f t="shared" si="29"/>
        <v>0</v>
      </c>
      <c r="BK23" s="169" t="str">
        <f t="shared" si="29"/>
        <v>0</v>
      </c>
      <c r="BL23" s="168" t="str">
        <f t="shared" si="30"/>
        <v>0</v>
      </c>
      <c r="BM23" s="168" t="str">
        <f t="shared" si="30"/>
        <v>0</v>
      </c>
      <c r="BN23" s="168" t="str">
        <f t="shared" si="30"/>
        <v>0</v>
      </c>
      <c r="BO23" s="169" t="str">
        <f t="shared" si="30"/>
        <v>0</v>
      </c>
      <c r="BP23" s="168" t="str">
        <f t="shared" si="30"/>
        <v>0</v>
      </c>
      <c r="BQ23" s="168" t="str">
        <f t="shared" si="30"/>
        <v>0</v>
      </c>
      <c r="BR23" s="168" t="str">
        <f t="shared" si="30"/>
        <v>0</v>
      </c>
      <c r="BS23" s="169" t="str">
        <f t="shared" si="30"/>
        <v>0</v>
      </c>
      <c r="BT23" s="302" t="str">
        <f t="shared" si="31"/>
        <v>0</v>
      </c>
      <c r="BU23" s="302" t="str">
        <f t="shared" si="31"/>
        <v>0</v>
      </c>
      <c r="BV23" s="302" t="str">
        <f t="shared" si="31"/>
        <v>0</v>
      </c>
      <c r="BW23" s="303" t="str">
        <f t="shared" si="31"/>
        <v>0</v>
      </c>
      <c r="BX23" s="302" t="str">
        <f t="shared" si="31"/>
        <v>0</v>
      </c>
      <c r="BY23" s="302" t="str">
        <f t="shared" si="31"/>
        <v>0</v>
      </c>
      <c r="BZ23" s="302" t="str">
        <f t="shared" si="31"/>
        <v>0</v>
      </c>
      <c r="CA23" s="303" t="str">
        <f t="shared" si="31"/>
        <v>0</v>
      </c>
      <c r="CB23" s="164" t="str">
        <f t="shared" si="32"/>
        <v>0</v>
      </c>
      <c r="CC23" s="289" t="str">
        <f t="shared" si="32"/>
        <v>0</v>
      </c>
      <c r="CD23" s="340" t="str">
        <f t="shared" si="32"/>
        <v>0</v>
      </c>
      <c r="CE23" s="341" t="str">
        <f t="shared" si="32"/>
        <v>0</v>
      </c>
      <c r="CF23" s="340" t="str">
        <f t="shared" si="32"/>
        <v>0</v>
      </c>
      <c r="CG23" s="340" t="str">
        <f t="shared" si="32"/>
        <v>0</v>
      </c>
      <c r="CH23" s="340" t="str">
        <f t="shared" si="32"/>
        <v>0</v>
      </c>
      <c r="CI23" s="341" t="str">
        <f t="shared" si="32"/>
        <v>0</v>
      </c>
      <c r="CJ23" s="367"/>
      <c r="CK23" s="32" t="str">
        <f t="shared" si="33"/>
        <v/>
      </c>
      <c r="CL23" s="285">
        <f t="shared" si="64"/>
        <v>0</v>
      </c>
      <c r="CM23" s="285">
        <f t="shared" si="66"/>
        <v>10</v>
      </c>
      <c r="CN23" s="285"/>
      <c r="CO23" s="142">
        <f t="shared" si="35"/>
        <v>-90</v>
      </c>
      <c r="CP23" s="142">
        <f t="shared" si="36"/>
        <v>-67.777777777777771</v>
      </c>
      <c r="CQ23" s="143"/>
      <c r="CR23" s="367"/>
      <c r="CS23" s="170">
        <f t="shared" si="37"/>
        <v>0</v>
      </c>
      <c r="CT23" s="23">
        <f t="shared" si="38"/>
        <v>0</v>
      </c>
      <c r="CU23" s="171">
        <f t="shared" si="39"/>
        <v>0</v>
      </c>
      <c r="CV23" s="23">
        <f t="shared" si="40"/>
        <v>0</v>
      </c>
      <c r="CW23" s="172">
        <f t="shared" si="41"/>
        <v>0</v>
      </c>
      <c r="CX23" s="24">
        <f t="shared" si="42"/>
        <v>0</v>
      </c>
      <c r="CY23" s="267">
        <f t="shared" si="43"/>
        <v>0</v>
      </c>
      <c r="CZ23" s="268">
        <f t="shared" si="44"/>
        <v>0</v>
      </c>
      <c r="DA23" s="267">
        <f t="shared" si="45"/>
        <v>0</v>
      </c>
      <c r="DB23" s="268">
        <f t="shared" si="46"/>
        <v>0</v>
      </c>
      <c r="DC23" s="173">
        <f t="shared" si="47"/>
        <v>0</v>
      </c>
      <c r="DD23" s="26">
        <f t="shared" si="48"/>
        <v>0</v>
      </c>
      <c r="DE23" s="173">
        <f t="shared" si="49"/>
        <v>0</v>
      </c>
      <c r="DF23" s="26">
        <f t="shared" si="50"/>
        <v>0</v>
      </c>
      <c r="DG23" s="326">
        <f t="shared" si="51"/>
        <v>0</v>
      </c>
      <c r="DH23" s="327">
        <f t="shared" si="52"/>
        <v>0</v>
      </c>
      <c r="DI23" s="172">
        <f t="shared" si="53"/>
        <v>0</v>
      </c>
      <c r="DJ23" s="24">
        <f t="shared" si="54"/>
        <v>0</v>
      </c>
      <c r="DL23" s="19">
        <f t="shared" si="55"/>
        <v>0</v>
      </c>
      <c r="DM23" s="19">
        <f t="shared" si="56"/>
        <v>0</v>
      </c>
      <c r="DN23" s="174">
        <f t="shared" si="57"/>
        <v>0</v>
      </c>
      <c r="DO23" s="278">
        <f t="shared" si="58"/>
        <v>0</v>
      </c>
      <c r="DP23" s="278">
        <f t="shared" si="59"/>
        <v>0</v>
      </c>
      <c r="DQ23" s="20">
        <f t="shared" si="60"/>
        <v>0</v>
      </c>
      <c r="DR23" s="20">
        <f t="shared" si="61"/>
        <v>0</v>
      </c>
      <c r="DS23" s="337">
        <f t="shared" si="62"/>
        <v>0</v>
      </c>
      <c r="DT23" s="174">
        <f t="shared" si="63"/>
        <v>0</v>
      </c>
      <c r="DU23" s="172">
        <f t="shared" si="65"/>
        <v>0</v>
      </c>
    </row>
    <row r="24" spans="1:125" s="172" customFormat="1">
      <c r="A24" s="450"/>
      <c r="B24" s="451"/>
      <c r="C24" s="154">
        <f t="shared" si="11"/>
        <v>0</v>
      </c>
      <c r="D24" s="167">
        <f t="shared" si="12"/>
        <v>0</v>
      </c>
      <c r="E24" s="166" t="str">
        <f t="shared" si="13"/>
        <v/>
      </c>
      <c r="F24" s="367" t="str">
        <f t="shared" si="14"/>
        <v/>
      </c>
      <c r="G24" s="367" t="str">
        <f t="shared" si="15"/>
        <v/>
      </c>
      <c r="H24" s="367" t="str">
        <f t="shared" si="16"/>
        <v/>
      </c>
      <c r="I24" s="367" t="str">
        <f t="shared" si="17"/>
        <v/>
      </c>
      <c r="J24" s="367" t="str">
        <f t="shared" si="18"/>
        <v/>
      </c>
      <c r="K24" s="367" t="str">
        <f t="shared" si="19"/>
        <v/>
      </c>
      <c r="L24" s="367" t="str">
        <f t="shared" si="20"/>
        <v/>
      </c>
      <c r="M24" s="367" t="str">
        <f t="shared" si="21"/>
        <v/>
      </c>
      <c r="N24" s="367" t="str">
        <f t="shared" si="22"/>
        <v/>
      </c>
      <c r="O24" s="156" t="str">
        <f t="shared" si="23"/>
        <v/>
      </c>
      <c r="P24" s="157" t="str">
        <f t="shared" si="24"/>
        <v>0</v>
      </c>
      <c r="Q24" s="158" t="str">
        <f t="shared" si="24"/>
        <v>0</v>
      </c>
      <c r="R24" s="158" t="str">
        <f t="shared" si="24"/>
        <v>0</v>
      </c>
      <c r="S24" s="159" t="str">
        <f t="shared" si="24"/>
        <v>0</v>
      </c>
      <c r="T24" s="158" t="str">
        <f t="shared" si="24"/>
        <v>0</v>
      </c>
      <c r="U24" s="158" t="str">
        <f t="shared" si="24"/>
        <v>0</v>
      </c>
      <c r="V24" s="158" t="str">
        <f t="shared" si="24"/>
        <v>0</v>
      </c>
      <c r="W24" s="158" t="str">
        <f t="shared" si="24"/>
        <v>0</v>
      </c>
      <c r="X24" s="157" t="str">
        <f t="shared" si="25"/>
        <v>0</v>
      </c>
      <c r="Y24" s="158" t="str">
        <f t="shared" si="25"/>
        <v>0</v>
      </c>
      <c r="Z24" s="158" t="str">
        <f t="shared" si="25"/>
        <v>0</v>
      </c>
      <c r="AA24" s="159" t="str">
        <f t="shared" si="25"/>
        <v>0</v>
      </c>
      <c r="AB24" s="160" t="str">
        <f t="shared" si="25"/>
        <v>0</v>
      </c>
      <c r="AC24" s="161" t="str">
        <f t="shared" si="25"/>
        <v>0</v>
      </c>
      <c r="AD24" s="158" t="str">
        <f t="shared" si="25"/>
        <v>0</v>
      </c>
      <c r="AE24" s="159" t="str">
        <f t="shared" si="25"/>
        <v>0</v>
      </c>
      <c r="AF24" s="367" t="str">
        <f t="shared" si="26"/>
        <v>0</v>
      </c>
      <c r="AG24" s="162" t="str">
        <f t="shared" si="26"/>
        <v>0</v>
      </c>
      <c r="AH24" s="163" t="str">
        <f t="shared" si="26"/>
        <v>0</v>
      </c>
      <c r="AI24" s="165" t="str">
        <f t="shared" si="26"/>
        <v>0</v>
      </c>
      <c r="AJ24" s="164" t="str">
        <f t="shared" si="26"/>
        <v>0</v>
      </c>
      <c r="AK24" s="164" t="str">
        <f t="shared" si="26"/>
        <v>0</v>
      </c>
      <c r="AL24" s="289" t="str">
        <f t="shared" si="26"/>
        <v>0</v>
      </c>
      <c r="AM24" s="165" t="str">
        <f t="shared" si="26"/>
        <v>0</v>
      </c>
      <c r="AN24" s="230" t="str">
        <f t="shared" si="27"/>
        <v>0</v>
      </c>
      <c r="AO24" s="230" t="str">
        <f t="shared" si="27"/>
        <v>0</v>
      </c>
      <c r="AP24" s="230" t="str">
        <f t="shared" si="27"/>
        <v>0</v>
      </c>
      <c r="AQ24" s="230" t="str">
        <f t="shared" si="27"/>
        <v>0</v>
      </c>
      <c r="AR24" s="229" t="str">
        <f t="shared" si="27"/>
        <v>0</v>
      </c>
      <c r="AS24" s="230" t="str">
        <f t="shared" si="27"/>
        <v>0</v>
      </c>
      <c r="AT24" s="230" t="str">
        <f t="shared" si="27"/>
        <v>0</v>
      </c>
      <c r="AU24" s="231" t="str">
        <f t="shared" si="27"/>
        <v>0</v>
      </c>
      <c r="AV24" s="230" t="str">
        <f t="shared" si="28"/>
        <v>0</v>
      </c>
      <c r="AW24" s="232" t="str">
        <f t="shared" si="28"/>
        <v>0</v>
      </c>
      <c r="AX24" s="232" t="str">
        <f t="shared" si="28"/>
        <v>0</v>
      </c>
      <c r="AY24" s="233" t="str">
        <f t="shared" si="28"/>
        <v>0</v>
      </c>
      <c r="AZ24" s="232" t="str">
        <f t="shared" si="28"/>
        <v>0</v>
      </c>
      <c r="BA24" s="232" t="str">
        <f t="shared" si="28"/>
        <v>0</v>
      </c>
      <c r="BB24" s="232" t="str">
        <f t="shared" si="28"/>
        <v>0</v>
      </c>
      <c r="BC24" s="233" t="str">
        <f t="shared" si="28"/>
        <v>0</v>
      </c>
      <c r="BD24" s="168" t="str">
        <f t="shared" si="29"/>
        <v>0</v>
      </c>
      <c r="BE24" s="168" t="str">
        <f t="shared" si="29"/>
        <v>0</v>
      </c>
      <c r="BF24" s="168" t="str">
        <f t="shared" si="29"/>
        <v>0</v>
      </c>
      <c r="BG24" s="169" t="str">
        <f t="shared" si="29"/>
        <v>0</v>
      </c>
      <c r="BH24" s="168" t="str">
        <f t="shared" si="29"/>
        <v>0</v>
      </c>
      <c r="BI24" s="168" t="str">
        <f t="shared" si="29"/>
        <v>0</v>
      </c>
      <c r="BJ24" s="168" t="str">
        <f t="shared" si="29"/>
        <v>0</v>
      </c>
      <c r="BK24" s="169" t="str">
        <f t="shared" si="29"/>
        <v>0</v>
      </c>
      <c r="BL24" s="168" t="str">
        <f t="shared" si="30"/>
        <v>0</v>
      </c>
      <c r="BM24" s="168" t="str">
        <f t="shared" si="30"/>
        <v>0</v>
      </c>
      <c r="BN24" s="168" t="str">
        <f t="shared" si="30"/>
        <v>0</v>
      </c>
      <c r="BO24" s="169" t="str">
        <f t="shared" si="30"/>
        <v>0</v>
      </c>
      <c r="BP24" s="168" t="str">
        <f t="shared" si="30"/>
        <v>0</v>
      </c>
      <c r="BQ24" s="168" t="str">
        <f t="shared" si="30"/>
        <v>0</v>
      </c>
      <c r="BR24" s="168" t="str">
        <f t="shared" si="30"/>
        <v>0</v>
      </c>
      <c r="BS24" s="169" t="str">
        <f t="shared" si="30"/>
        <v>0</v>
      </c>
      <c r="BT24" s="302" t="str">
        <f t="shared" si="31"/>
        <v>0</v>
      </c>
      <c r="BU24" s="302" t="str">
        <f t="shared" si="31"/>
        <v>0</v>
      </c>
      <c r="BV24" s="302" t="str">
        <f t="shared" si="31"/>
        <v>0</v>
      </c>
      <c r="BW24" s="303" t="str">
        <f t="shared" si="31"/>
        <v>0</v>
      </c>
      <c r="BX24" s="302" t="str">
        <f t="shared" si="31"/>
        <v>0</v>
      </c>
      <c r="BY24" s="302" t="str">
        <f t="shared" si="31"/>
        <v>0</v>
      </c>
      <c r="BZ24" s="302" t="str">
        <f t="shared" si="31"/>
        <v>0</v>
      </c>
      <c r="CA24" s="303" t="str">
        <f t="shared" si="31"/>
        <v>0</v>
      </c>
      <c r="CB24" s="164" t="str">
        <f t="shared" si="32"/>
        <v>0</v>
      </c>
      <c r="CC24" s="289" t="str">
        <f t="shared" si="32"/>
        <v>0</v>
      </c>
      <c r="CD24" s="340" t="str">
        <f t="shared" si="32"/>
        <v>0</v>
      </c>
      <c r="CE24" s="341" t="str">
        <f t="shared" si="32"/>
        <v>0</v>
      </c>
      <c r="CF24" s="340" t="str">
        <f t="shared" si="32"/>
        <v>0</v>
      </c>
      <c r="CG24" s="340" t="str">
        <f t="shared" si="32"/>
        <v>0</v>
      </c>
      <c r="CH24" s="340" t="str">
        <f t="shared" si="32"/>
        <v>0</v>
      </c>
      <c r="CI24" s="341" t="str">
        <f t="shared" si="32"/>
        <v>0</v>
      </c>
      <c r="CJ24" s="367"/>
      <c r="CK24" s="32" t="str">
        <f t="shared" si="33"/>
        <v/>
      </c>
      <c r="CL24" s="285">
        <f t="shared" si="64"/>
        <v>0</v>
      </c>
      <c r="CM24" s="285">
        <f t="shared" si="66"/>
        <v>10</v>
      </c>
      <c r="CN24" s="285"/>
      <c r="CO24" s="142">
        <f t="shared" si="35"/>
        <v>-90</v>
      </c>
      <c r="CP24" s="142">
        <f t="shared" si="36"/>
        <v>-67.777777777777771</v>
      </c>
      <c r="CQ24" s="143"/>
      <c r="CR24" s="367"/>
      <c r="CS24" s="170">
        <f t="shared" si="37"/>
        <v>0</v>
      </c>
      <c r="CT24" s="23">
        <f t="shared" si="38"/>
        <v>0</v>
      </c>
      <c r="CU24" s="171">
        <f t="shared" si="39"/>
        <v>0</v>
      </c>
      <c r="CV24" s="23">
        <f t="shared" si="40"/>
        <v>0</v>
      </c>
      <c r="CW24" s="172">
        <f t="shared" si="41"/>
        <v>0</v>
      </c>
      <c r="CX24" s="24">
        <f t="shared" si="42"/>
        <v>0</v>
      </c>
      <c r="CY24" s="267">
        <f t="shared" si="43"/>
        <v>0</v>
      </c>
      <c r="CZ24" s="268">
        <f t="shared" si="44"/>
        <v>0</v>
      </c>
      <c r="DA24" s="267">
        <f t="shared" si="45"/>
        <v>0</v>
      </c>
      <c r="DB24" s="268">
        <f t="shared" si="46"/>
        <v>0</v>
      </c>
      <c r="DC24" s="173">
        <f t="shared" si="47"/>
        <v>0</v>
      </c>
      <c r="DD24" s="26">
        <f t="shared" si="48"/>
        <v>0</v>
      </c>
      <c r="DE24" s="173">
        <f t="shared" si="49"/>
        <v>0</v>
      </c>
      <c r="DF24" s="26">
        <f t="shared" si="50"/>
        <v>0</v>
      </c>
      <c r="DG24" s="326">
        <f t="shared" si="51"/>
        <v>0</v>
      </c>
      <c r="DH24" s="327">
        <f t="shared" si="52"/>
        <v>0</v>
      </c>
      <c r="DI24" s="172">
        <f t="shared" si="53"/>
        <v>0</v>
      </c>
      <c r="DJ24" s="24">
        <f t="shared" si="54"/>
        <v>0</v>
      </c>
      <c r="DL24" s="19">
        <f t="shared" si="55"/>
        <v>0</v>
      </c>
      <c r="DM24" s="19">
        <f t="shared" si="56"/>
        <v>0</v>
      </c>
      <c r="DN24" s="174">
        <f t="shared" si="57"/>
        <v>0</v>
      </c>
      <c r="DO24" s="278">
        <f t="shared" si="58"/>
        <v>0</v>
      </c>
      <c r="DP24" s="278">
        <f t="shared" si="59"/>
        <v>0</v>
      </c>
      <c r="DQ24" s="20">
        <f t="shared" si="60"/>
        <v>0</v>
      </c>
      <c r="DR24" s="20">
        <f t="shared" si="61"/>
        <v>0</v>
      </c>
      <c r="DS24" s="337">
        <f t="shared" si="62"/>
        <v>0</v>
      </c>
      <c r="DT24" s="174">
        <f t="shared" si="63"/>
        <v>0</v>
      </c>
      <c r="DU24" s="172">
        <f t="shared" si="65"/>
        <v>0</v>
      </c>
    </row>
    <row r="25" spans="1:125" s="172" customFormat="1">
      <c r="A25" s="450"/>
      <c r="B25" s="451"/>
      <c r="C25" s="154">
        <f t="shared" si="11"/>
        <v>0</v>
      </c>
      <c r="D25" s="167">
        <f t="shared" si="12"/>
        <v>0</v>
      </c>
      <c r="E25" s="166" t="str">
        <f t="shared" si="13"/>
        <v/>
      </c>
      <c r="F25" s="367" t="str">
        <f t="shared" si="14"/>
        <v/>
      </c>
      <c r="G25" s="367" t="str">
        <f t="shared" si="15"/>
        <v/>
      </c>
      <c r="H25" s="367" t="str">
        <f t="shared" si="16"/>
        <v/>
      </c>
      <c r="I25" s="367" t="str">
        <f t="shared" si="17"/>
        <v/>
      </c>
      <c r="J25" s="367" t="str">
        <f t="shared" si="18"/>
        <v/>
      </c>
      <c r="K25" s="367" t="str">
        <f t="shared" si="19"/>
        <v/>
      </c>
      <c r="L25" s="367" t="str">
        <f t="shared" si="20"/>
        <v/>
      </c>
      <c r="M25" s="367" t="str">
        <f t="shared" si="21"/>
        <v/>
      </c>
      <c r="N25" s="367" t="str">
        <f t="shared" si="22"/>
        <v/>
      </c>
      <c r="O25" s="156" t="str">
        <f t="shared" si="23"/>
        <v/>
      </c>
      <c r="P25" s="157" t="str">
        <f t="shared" si="24"/>
        <v>0</v>
      </c>
      <c r="Q25" s="158" t="str">
        <f t="shared" si="24"/>
        <v>0</v>
      </c>
      <c r="R25" s="158" t="str">
        <f t="shared" si="24"/>
        <v>0</v>
      </c>
      <c r="S25" s="159" t="str">
        <f t="shared" si="24"/>
        <v>0</v>
      </c>
      <c r="T25" s="158" t="str">
        <f t="shared" si="24"/>
        <v>0</v>
      </c>
      <c r="U25" s="158" t="str">
        <f t="shared" si="24"/>
        <v>0</v>
      </c>
      <c r="V25" s="158" t="str">
        <f t="shared" si="24"/>
        <v>0</v>
      </c>
      <c r="W25" s="158" t="str">
        <f t="shared" si="24"/>
        <v>0</v>
      </c>
      <c r="X25" s="157" t="str">
        <f t="shared" si="25"/>
        <v>0</v>
      </c>
      <c r="Y25" s="158" t="str">
        <f t="shared" si="25"/>
        <v>0</v>
      </c>
      <c r="Z25" s="158" t="str">
        <f t="shared" si="25"/>
        <v>0</v>
      </c>
      <c r="AA25" s="159" t="str">
        <f t="shared" si="25"/>
        <v>0</v>
      </c>
      <c r="AB25" s="160" t="str">
        <f t="shared" si="25"/>
        <v>0</v>
      </c>
      <c r="AC25" s="161" t="str">
        <f t="shared" si="25"/>
        <v>0</v>
      </c>
      <c r="AD25" s="158" t="str">
        <f t="shared" si="25"/>
        <v>0</v>
      </c>
      <c r="AE25" s="159" t="str">
        <f t="shared" si="25"/>
        <v>0</v>
      </c>
      <c r="AF25" s="367" t="str">
        <f t="shared" si="26"/>
        <v>0</v>
      </c>
      <c r="AG25" s="162" t="str">
        <f t="shared" si="26"/>
        <v>0</v>
      </c>
      <c r="AH25" s="163" t="str">
        <f t="shared" si="26"/>
        <v>0</v>
      </c>
      <c r="AI25" s="165" t="str">
        <f t="shared" si="26"/>
        <v>0</v>
      </c>
      <c r="AJ25" s="164" t="str">
        <f t="shared" si="26"/>
        <v>0</v>
      </c>
      <c r="AK25" s="164" t="str">
        <f t="shared" si="26"/>
        <v>0</v>
      </c>
      <c r="AL25" s="289" t="str">
        <f t="shared" si="26"/>
        <v>0</v>
      </c>
      <c r="AM25" s="165" t="str">
        <f t="shared" si="26"/>
        <v>0</v>
      </c>
      <c r="AN25" s="230" t="str">
        <f t="shared" si="27"/>
        <v>0</v>
      </c>
      <c r="AO25" s="230" t="str">
        <f t="shared" si="27"/>
        <v>0</v>
      </c>
      <c r="AP25" s="230" t="str">
        <f t="shared" si="27"/>
        <v>0</v>
      </c>
      <c r="AQ25" s="230" t="str">
        <f t="shared" si="27"/>
        <v>0</v>
      </c>
      <c r="AR25" s="229" t="str">
        <f t="shared" si="27"/>
        <v>0</v>
      </c>
      <c r="AS25" s="230" t="str">
        <f t="shared" si="27"/>
        <v>0</v>
      </c>
      <c r="AT25" s="230" t="str">
        <f t="shared" si="27"/>
        <v>0</v>
      </c>
      <c r="AU25" s="231" t="str">
        <f t="shared" si="27"/>
        <v>0</v>
      </c>
      <c r="AV25" s="230" t="str">
        <f t="shared" si="28"/>
        <v>0</v>
      </c>
      <c r="AW25" s="232" t="str">
        <f t="shared" si="28"/>
        <v>0</v>
      </c>
      <c r="AX25" s="232" t="str">
        <f t="shared" si="28"/>
        <v>0</v>
      </c>
      <c r="AY25" s="233" t="str">
        <f t="shared" si="28"/>
        <v>0</v>
      </c>
      <c r="AZ25" s="232" t="str">
        <f t="shared" si="28"/>
        <v>0</v>
      </c>
      <c r="BA25" s="232" t="str">
        <f t="shared" si="28"/>
        <v>0</v>
      </c>
      <c r="BB25" s="232" t="str">
        <f t="shared" si="28"/>
        <v>0</v>
      </c>
      <c r="BC25" s="233" t="str">
        <f t="shared" si="28"/>
        <v>0</v>
      </c>
      <c r="BD25" s="168" t="str">
        <f t="shared" si="29"/>
        <v>0</v>
      </c>
      <c r="BE25" s="168" t="str">
        <f t="shared" si="29"/>
        <v>0</v>
      </c>
      <c r="BF25" s="168" t="str">
        <f t="shared" si="29"/>
        <v>0</v>
      </c>
      <c r="BG25" s="169" t="str">
        <f t="shared" si="29"/>
        <v>0</v>
      </c>
      <c r="BH25" s="168" t="str">
        <f t="shared" si="29"/>
        <v>0</v>
      </c>
      <c r="BI25" s="168" t="str">
        <f t="shared" si="29"/>
        <v>0</v>
      </c>
      <c r="BJ25" s="168" t="str">
        <f t="shared" si="29"/>
        <v>0</v>
      </c>
      <c r="BK25" s="169" t="str">
        <f t="shared" si="29"/>
        <v>0</v>
      </c>
      <c r="BL25" s="168" t="str">
        <f t="shared" si="30"/>
        <v>0</v>
      </c>
      <c r="BM25" s="168" t="str">
        <f t="shared" si="30"/>
        <v>0</v>
      </c>
      <c r="BN25" s="168" t="str">
        <f t="shared" si="30"/>
        <v>0</v>
      </c>
      <c r="BO25" s="169" t="str">
        <f t="shared" si="30"/>
        <v>0</v>
      </c>
      <c r="BP25" s="168" t="str">
        <f t="shared" si="30"/>
        <v>0</v>
      </c>
      <c r="BQ25" s="168" t="str">
        <f t="shared" si="30"/>
        <v>0</v>
      </c>
      <c r="BR25" s="168" t="str">
        <f t="shared" si="30"/>
        <v>0</v>
      </c>
      <c r="BS25" s="169" t="str">
        <f t="shared" si="30"/>
        <v>0</v>
      </c>
      <c r="BT25" s="302" t="str">
        <f t="shared" si="31"/>
        <v>0</v>
      </c>
      <c r="BU25" s="302" t="str">
        <f t="shared" si="31"/>
        <v>0</v>
      </c>
      <c r="BV25" s="302" t="str">
        <f t="shared" si="31"/>
        <v>0</v>
      </c>
      <c r="BW25" s="303" t="str">
        <f t="shared" si="31"/>
        <v>0</v>
      </c>
      <c r="BX25" s="302" t="str">
        <f t="shared" si="31"/>
        <v>0</v>
      </c>
      <c r="BY25" s="302" t="str">
        <f t="shared" si="31"/>
        <v>0</v>
      </c>
      <c r="BZ25" s="302" t="str">
        <f t="shared" si="31"/>
        <v>0</v>
      </c>
      <c r="CA25" s="303" t="str">
        <f t="shared" si="31"/>
        <v>0</v>
      </c>
      <c r="CB25" s="164" t="str">
        <f t="shared" si="32"/>
        <v>0</v>
      </c>
      <c r="CC25" s="289" t="str">
        <f t="shared" si="32"/>
        <v>0</v>
      </c>
      <c r="CD25" s="340" t="str">
        <f t="shared" si="32"/>
        <v>0</v>
      </c>
      <c r="CE25" s="341" t="str">
        <f t="shared" si="32"/>
        <v>0</v>
      </c>
      <c r="CF25" s="340" t="str">
        <f t="shared" si="32"/>
        <v>0</v>
      </c>
      <c r="CG25" s="340" t="str">
        <f t="shared" si="32"/>
        <v>0</v>
      </c>
      <c r="CH25" s="340" t="str">
        <f t="shared" si="32"/>
        <v>0</v>
      </c>
      <c r="CI25" s="341" t="str">
        <f t="shared" si="32"/>
        <v>0</v>
      </c>
      <c r="CJ25" s="367"/>
      <c r="CK25" s="32" t="str">
        <f t="shared" si="33"/>
        <v/>
      </c>
      <c r="CL25" s="285">
        <f t="shared" si="64"/>
        <v>0</v>
      </c>
      <c r="CM25" s="285">
        <f t="shared" si="66"/>
        <v>10</v>
      </c>
      <c r="CN25" s="285"/>
      <c r="CO25" s="142">
        <f t="shared" si="35"/>
        <v>-90</v>
      </c>
      <c r="CP25" s="142">
        <f t="shared" si="36"/>
        <v>-67.777777777777771</v>
      </c>
      <c r="CQ25" s="143"/>
      <c r="CR25" s="367"/>
      <c r="CS25" s="170">
        <f t="shared" si="37"/>
        <v>0</v>
      </c>
      <c r="CT25" s="23">
        <f t="shared" si="38"/>
        <v>0</v>
      </c>
      <c r="CU25" s="171">
        <f t="shared" si="39"/>
        <v>0</v>
      </c>
      <c r="CV25" s="23">
        <f t="shared" si="40"/>
        <v>0</v>
      </c>
      <c r="CW25" s="172">
        <f t="shared" si="41"/>
        <v>0</v>
      </c>
      <c r="CX25" s="24">
        <f t="shared" si="42"/>
        <v>0</v>
      </c>
      <c r="CY25" s="267">
        <f t="shared" si="43"/>
        <v>0</v>
      </c>
      <c r="CZ25" s="268">
        <f t="shared" si="44"/>
        <v>0</v>
      </c>
      <c r="DA25" s="267">
        <f t="shared" si="45"/>
        <v>0</v>
      </c>
      <c r="DB25" s="268">
        <f t="shared" si="46"/>
        <v>0</v>
      </c>
      <c r="DC25" s="173">
        <f t="shared" si="47"/>
        <v>0</v>
      </c>
      <c r="DD25" s="26">
        <f t="shared" si="48"/>
        <v>0</v>
      </c>
      <c r="DE25" s="173">
        <f t="shared" si="49"/>
        <v>0</v>
      </c>
      <c r="DF25" s="26">
        <f t="shared" si="50"/>
        <v>0</v>
      </c>
      <c r="DG25" s="326">
        <f t="shared" si="51"/>
        <v>0</v>
      </c>
      <c r="DH25" s="327">
        <f t="shared" si="52"/>
        <v>0</v>
      </c>
      <c r="DI25" s="172">
        <f t="shared" si="53"/>
        <v>0</v>
      </c>
      <c r="DJ25" s="24">
        <f t="shared" si="54"/>
        <v>0</v>
      </c>
      <c r="DL25" s="19">
        <f t="shared" si="55"/>
        <v>0</v>
      </c>
      <c r="DM25" s="19">
        <f t="shared" si="56"/>
        <v>0</v>
      </c>
      <c r="DN25" s="174">
        <f t="shared" si="57"/>
        <v>0</v>
      </c>
      <c r="DO25" s="278">
        <f t="shared" si="58"/>
        <v>0</v>
      </c>
      <c r="DP25" s="278">
        <f t="shared" si="59"/>
        <v>0</v>
      </c>
      <c r="DQ25" s="20">
        <f t="shared" si="60"/>
        <v>0</v>
      </c>
      <c r="DR25" s="20">
        <f t="shared" si="61"/>
        <v>0</v>
      </c>
      <c r="DS25" s="337">
        <f t="shared" si="62"/>
        <v>0</v>
      </c>
      <c r="DT25" s="174">
        <f t="shared" si="63"/>
        <v>0</v>
      </c>
      <c r="DU25" s="172">
        <f t="shared" si="65"/>
        <v>0</v>
      </c>
    </row>
    <row r="26" spans="1:125" s="172" customFormat="1">
      <c r="A26" s="450"/>
      <c r="B26" s="451"/>
      <c r="C26" s="154">
        <f t="shared" si="11"/>
        <v>0</v>
      </c>
      <c r="D26" s="167">
        <f t="shared" si="12"/>
        <v>0</v>
      </c>
      <c r="E26" s="166" t="str">
        <f t="shared" si="13"/>
        <v/>
      </c>
      <c r="F26" s="367" t="str">
        <f t="shared" si="14"/>
        <v/>
      </c>
      <c r="G26" s="367" t="str">
        <f t="shared" si="15"/>
        <v/>
      </c>
      <c r="H26" s="367" t="str">
        <f t="shared" si="16"/>
        <v/>
      </c>
      <c r="I26" s="367" t="str">
        <f t="shared" si="17"/>
        <v/>
      </c>
      <c r="J26" s="367" t="str">
        <f t="shared" si="18"/>
        <v/>
      </c>
      <c r="K26" s="367" t="str">
        <f t="shared" si="19"/>
        <v/>
      </c>
      <c r="L26" s="367" t="str">
        <f t="shared" si="20"/>
        <v/>
      </c>
      <c r="M26" s="367" t="str">
        <f t="shared" si="21"/>
        <v/>
      </c>
      <c r="N26" s="367" t="str">
        <f t="shared" si="22"/>
        <v/>
      </c>
      <c r="O26" s="156" t="str">
        <f t="shared" si="23"/>
        <v/>
      </c>
      <c r="P26" s="157" t="str">
        <f t="shared" si="24"/>
        <v>0</v>
      </c>
      <c r="Q26" s="158" t="str">
        <f t="shared" si="24"/>
        <v>0</v>
      </c>
      <c r="R26" s="158" t="str">
        <f t="shared" si="24"/>
        <v>0</v>
      </c>
      <c r="S26" s="159" t="str">
        <f t="shared" si="24"/>
        <v>0</v>
      </c>
      <c r="T26" s="158" t="str">
        <f t="shared" si="24"/>
        <v>0</v>
      </c>
      <c r="U26" s="158" t="str">
        <f t="shared" si="24"/>
        <v>0</v>
      </c>
      <c r="V26" s="158" t="str">
        <f t="shared" si="24"/>
        <v>0</v>
      </c>
      <c r="W26" s="158" t="str">
        <f t="shared" si="24"/>
        <v>0</v>
      </c>
      <c r="X26" s="157" t="str">
        <f t="shared" si="25"/>
        <v>0</v>
      </c>
      <c r="Y26" s="158" t="str">
        <f t="shared" si="25"/>
        <v>0</v>
      </c>
      <c r="Z26" s="158" t="str">
        <f t="shared" si="25"/>
        <v>0</v>
      </c>
      <c r="AA26" s="159" t="str">
        <f t="shared" si="25"/>
        <v>0</v>
      </c>
      <c r="AB26" s="160" t="str">
        <f t="shared" si="25"/>
        <v>0</v>
      </c>
      <c r="AC26" s="161" t="str">
        <f t="shared" si="25"/>
        <v>0</v>
      </c>
      <c r="AD26" s="158" t="str">
        <f t="shared" si="25"/>
        <v>0</v>
      </c>
      <c r="AE26" s="159" t="str">
        <f t="shared" si="25"/>
        <v>0</v>
      </c>
      <c r="AF26" s="367" t="str">
        <f t="shared" si="26"/>
        <v>0</v>
      </c>
      <c r="AG26" s="162" t="str">
        <f t="shared" si="26"/>
        <v>0</v>
      </c>
      <c r="AH26" s="163" t="str">
        <f t="shared" si="26"/>
        <v>0</v>
      </c>
      <c r="AI26" s="165" t="str">
        <f t="shared" si="26"/>
        <v>0</v>
      </c>
      <c r="AJ26" s="164" t="str">
        <f t="shared" si="26"/>
        <v>0</v>
      </c>
      <c r="AK26" s="164" t="str">
        <f t="shared" si="26"/>
        <v>0</v>
      </c>
      <c r="AL26" s="289" t="str">
        <f t="shared" si="26"/>
        <v>0</v>
      </c>
      <c r="AM26" s="165" t="str">
        <f t="shared" si="26"/>
        <v>0</v>
      </c>
      <c r="AN26" s="230" t="str">
        <f t="shared" si="27"/>
        <v>0</v>
      </c>
      <c r="AO26" s="230" t="str">
        <f t="shared" si="27"/>
        <v>0</v>
      </c>
      <c r="AP26" s="230" t="str">
        <f t="shared" si="27"/>
        <v>0</v>
      </c>
      <c r="AQ26" s="230" t="str">
        <f t="shared" si="27"/>
        <v>0</v>
      </c>
      <c r="AR26" s="229" t="str">
        <f t="shared" si="27"/>
        <v>0</v>
      </c>
      <c r="AS26" s="230" t="str">
        <f t="shared" si="27"/>
        <v>0</v>
      </c>
      <c r="AT26" s="230" t="str">
        <f t="shared" si="27"/>
        <v>0</v>
      </c>
      <c r="AU26" s="231" t="str">
        <f t="shared" si="27"/>
        <v>0</v>
      </c>
      <c r="AV26" s="230" t="str">
        <f t="shared" si="28"/>
        <v>0</v>
      </c>
      <c r="AW26" s="232" t="str">
        <f t="shared" si="28"/>
        <v>0</v>
      </c>
      <c r="AX26" s="232" t="str">
        <f t="shared" si="28"/>
        <v>0</v>
      </c>
      <c r="AY26" s="233" t="str">
        <f t="shared" si="28"/>
        <v>0</v>
      </c>
      <c r="AZ26" s="232" t="str">
        <f t="shared" si="28"/>
        <v>0</v>
      </c>
      <c r="BA26" s="232" t="str">
        <f t="shared" si="28"/>
        <v>0</v>
      </c>
      <c r="BB26" s="232" t="str">
        <f t="shared" si="28"/>
        <v>0</v>
      </c>
      <c r="BC26" s="233" t="str">
        <f t="shared" si="28"/>
        <v>0</v>
      </c>
      <c r="BD26" s="168" t="str">
        <f t="shared" si="29"/>
        <v>0</v>
      </c>
      <c r="BE26" s="168" t="str">
        <f t="shared" si="29"/>
        <v>0</v>
      </c>
      <c r="BF26" s="168" t="str">
        <f t="shared" si="29"/>
        <v>0</v>
      </c>
      <c r="BG26" s="169" t="str">
        <f t="shared" si="29"/>
        <v>0</v>
      </c>
      <c r="BH26" s="168" t="str">
        <f t="shared" si="29"/>
        <v>0</v>
      </c>
      <c r="BI26" s="168" t="str">
        <f t="shared" si="29"/>
        <v>0</v>
      </c>
      <c r="BJ26" s="168" t="str">
        <f t="shared" si="29"/>
        <v>0</v>
      </c>
      <c r="BK26" s="169" t="str">
        <f t="shared" si="29"/>
        <v>0</v>
      </c>
      <c r="BL26" s="168" t="str">
        <f t="shared" si="30"/>
        <v>0</v>
      </c>
      <c r="BM26" s="168" t="str">
        <f t="shared" si="30"/>
        <v>0</v>
      </c>
      <c r="BN26" s="168" t="str">
        <f t="shared" si="30"/>
        <v>0</v>
      </c>
      <c r="BO26" s="169" t="str">
        <f t="shared" si="30"/>
        <v>0</v>
      </c>
      <c r="BP26" s="168" t="str">
        <f t="shared" si="30"/>
        <v>0</v>
      </c>
      <c r="BQ26" s="168" t="str">
        <f t="shared" si="30"/>
        <v>0</v>
      </c>
      <c r="BR26" s="168" t="str">
        <f t="shared" si="30"/>
        <v>0</v>
      </c>
      <c r="BS26" s="169" t="str">
        <f t="shared" si="30"/>
        <v>0</v>
      </c>
      <c r="BT26" s="302" t="str">
        <f t="shared" si="31"/>
        <v>0</v>
      </c>
      <c r="BU26" s="302" t="str">
        <f t="shared" si="31"/>
        <v>0</v>
      </c>
      <c r="BV26" s="302" t="str">
        <f t="shared" si="31"/>
        <v>0</v>
      </c>
      <c r="BW26" s="303" t="str">
        <f t="shared" si="31"/>
        <v>0</v>
      </c>
      <c r="BX26" s="302" t="str">
        <f t="shared" si="31"/>
        <v>0</v>
      </c>
      <c r="BY26" s="302" t="str">
        <f t="shared" si="31"/>
        <v>0</v>
      </c>
      <c r="BZ26" s="302" t="str">
        <f t="shared" si="31"/>
        <v>0</v>
      </c>
      <c r="CA26" s="303" t="str">
        <f t="shared" si="31"/>
        <v>0</v>
      </c>
      <c r="CB26" s="164" t="str">
        <f t="shared" si="32"/>
        <v>0</v>
      </c>
      <c r="CC26" s="289" t="str">
        <f t="shared" si="32"/>
        <v>0</v>
      </c>
      <c r="CD26" s="340" t="str">
        <f t="shared" si="32"/>
        <v>0</v>
      </c>
      <c r="CE26" s="341" t="str">
        <f t="shared" si="32"/>
        <v>0</v>
      </c>
      <c r="CF26" s="340" t="str">
        <f t="shared" si="32"/>
        <v>0</v>
      </c>
      <c r="CG26" s="340" t="str">
        <f t="shared" si="32"/>
        <v>0</v>
      </c>
      <c r="CH26" s="340" t="str">
        <f t="shared" si="32"/>
        <v>0</v>
      </c>
      <c r="CI26" s="341" t="str">
        <f t="shared" si="32"/>
        <v>0</v>
      </c>
      <c r="CJ26" s="367"/>
      <c r="CK26" s="32" t="str">
        <f t="shared" si="33"/>
        <v/>
      </c>
      <c r="CL26" s="285">
        <f t="shared" si="64"/>
        <v>0</v>
      </c>
      <c r="CM26" s="285">
        <f t="shared" si="66"/>
        <v>10</v>
      </c>
      <c r="CN26" s="285"/>
      <c r="CO26" s="142">
        <f t="shared" si="35"/>
        <v>-90</v>
      </c>
      <c r="CP26" s="142">
        <f t="shared" si="36"/>
        <v>-67.777777777777771</v>
      </c>
      <c r="CQ26" s="143"/>
      <c r="CR26" s="367"/>
      <c r="CS26" s="170">
        <f t="shared" si="37"/>
        <v>0</v>
      </c>
      <c r="CT26" s="23">
        <f t="shared" si="38"/>
        <v>0</v>
      </c>
      <c r="CU26" s="171">
        <f t="shared" si="39"/>
        <v>0</v>
      </c>
      <c r="CV26" s="23">
        <f t="shared" si="40"/>
        <v>0</v>
      </c>
      <c r="CW26" s="172">
        <f t="shared" si="41"/>
        <v>0</v>
      </c>
      <c r="CX26" s="24">
        <f t="shared" si="42"/>
        <v>0</v>
      </c>
      <c r="CY26" s="267">
        <f t="shared" si="43"/>
        <v>0</v>
      </c>
      <c r="CZ26" s="268">
        <f t="shared" si="44"/>
        <v>0</v>
      </c>
      <c r="DA26" s="267">
        <f t="shared" si="45"/>
        <v>0</v>
      </c>
      <c r="DB26" s="268">
        <f t="shared" si="46"/>
        <v>0</v>
      </c>
      <c r="DC26" s="173">
        <f t="shared" si="47"/>
        <v>0</v>
      </c>
      <c r="DD26" s="26">
        <f t="shared" si="48"/>
        <v>0</v>
      </c>
      <c r="DE26" s="173">
        <f t="shared" si="49"/>
        <v>0</v>
      </c>
      <c r="DF26" s="26">
        <f t="shared" si="50"/>
        <v>0</v>
      </c>
      <c r="DG26" s="326">
        <f t="shared" si="51"/>
        <v>0</v>
      </c>
      <c r="DH26" s="327">
        <f t="shared" si="52"/>
        <v>0</v>
      </c>
      <c r="DI26" s="172">
        <f t="shared" si="53"/>
        <v>0</v>
      </c>
      <c r="DJ26" s="24">
        <f t="shared" si="54"/>
        <v>0</v>
      </c>
      <c r="DL26" s="19">
        <f t="shared" si="55"/>
        <v>0</v>
      </c>
      <c r="DM26" s="19">
        <f t="shared" si="56"/>
        <v>0</v>
      </c>
      <c r="DN26" s="174">
        <f t="shared" si="57"/>
        <v>0</v>
      </c>
      <c r="DO26" s="278">
        <f t="shared" si="58"/>
        <v>0</v>
      </c>
      <c r="DP26" s="278">
        <f t="shared" si="59"/>
        <v>0</v>
      </c>
      <c r="DQ26" s="20">
        <f t="shared" si="60"/>
        <v>0</v>
      </c>
      <c r="DR26" s="20">
        <f t="shared" si="61"/>
        <v>0</v>
      </c>
      <c r="DS26" s="337">
        <f t="shared" si="62"/>
        <v>0</v>
      </c>
      <c r="DT26" s="174">
        <f t="shared" si="63"/>
        <v>0</v>
      </c>
      <c r="DU26" s="172">
        <f t="shared" si="65"/>
        <v>0</v>
      </c>
    </row>
    <row r="27" spans="1:125" s="172" customFormat="1">
      <c r="A27" s="450"/>
      <c r="B27" s="451"/>
      <c r="C27" s="154">
        <f t="shared" si="11"/>
        <v>0</v>
      </c>
      <c r="D27" s="167">
        <f t="shared" si="12"/>
        <v>0</v>
      </c>
      <c r="E27" s="166" t="str">
        <f t="shared" si="13"/>
        <v/>
      </c>
      <c r="F27" s="367" t="str">
        <f t="shared" si="14"/>
        <v/>
      </c>
      <c r="G27" s="367" t="str">
        <f t="shared" si="15"/>
        <v/>
      </c>
      <c r="H27" s="367" t="str">
        <f t="shared" si="16"/>
        <v/>
      </c>
      <c r="I27" s="367" t="str">
        <f t="shared" si="17"/>
        <v/>
      </c>
      <c r="J27" s="367" t="str">
        <f t="shared" si="18"/>
        <v/>
      </c>
      <c r="K27" s="367" t="str">
        <f t="shared" si="19"/>
        <v/>
      </c>
      <c r="L27" s="367" t="str">
        <f t="shared" si="20"/>
        <v/>
      </c>
      <c r="M27" s="367" t="str">
        <f t="shared" si="21"/>
        <v/>
      </c>
      <c r="N27" s="367" t="str">
        <f t="shared" si="22"/>
        <v/>
      </c>
      <c r="O27" s="156" t="str">
        <f t="shared" si="23"/>
        <v/>
      </c>
      <c r="P27" s="157" t="str">
        <f t="shared" ref="P27:W42" si="67">MID(HEX2BIN($E27,8),P$2,1)</f>
        <v>0</v>
      </c>
      <c r="Q27" s="158" t="str">
        <f t="shared" si="67"/>
        <v>0</v>
      </c>
      <c r="R27" s="158" t="str">
        <f t="shared" si="67"/>
        <v>0</v>
      </c>
      <c r="S27" s="159" t="str">
        <f t="shared" si="67"/>
        <v>0</v>
      </c>
      <c r="T27" s="158" t="str">
        <f t="shared" si="67"/>
        <v>0</v>
      </c>
      <c r="U27" s="158" t="str">
        <f t="shared" si="67"/>
        <v>0</v>
      </c>
      <c r="V27" s="158" t="str">
        <f t="shared" si="67"/>
        <v>0</v>
      </c>
      <c r="W27" s="158" t="str">
        <f t="shared" si="67"/>
        <v>0</v>
      </c>
      <c r="X27" s="157" t="str">
        <f t="shared" ref="X27:AE42" si="68">MID(HEX2BIN($F27,8),X$2,1)</f>
        <v>0</v>
      </c>
      <c r="Y27" s="158" t="str">
        <f t="shared" si="68"/>
        <v>0</v>
      </c>
      <c r="Z27" s="158" t="str">
        <f t="shared" si="68"/>
        <v>0</v>
      </c>
      <c r="AA27" s="159" t="str">
        <f t="shared" si="68"/>
        <v>0</v>
      </c>
      <c r="AB27" s="160" t="str">
        <f t="shared" si="68"/>
        <v>0</v>
      </c>
      <c r="AC27" s="161" t="str">
        <f t="shared" si="68"/>
        <v>0</v>
      </c>
      <c r="AD27" s="158" t="str">
        <f t="shared" si="68"/>
        <v>0</v>
      </c>
      <c r="AE27" s="159" t="str">
        <f t="shared" si="68"/>
        <v>0</v>
      </c>
      <c r="AF27" s="367" t="str">
        <f t="shared" ref="AF27:AM42" si="69">MID(HEX2BIN($G27,8),AF$2,1)</f>
        <v>0</v>
      </c>
      <c r="AG27" s="162" t="str">
        <f t="shared" si="69"/>
        <v>0</v>
      </c>
      <c r="AH27" s="163" t="str">
        <f t="shared" si="69"/>
        <v>0</v>
      </c>
      <c r="AI27" s="165" t="str">
        <f t="shared" si="69"/>
        <v>0</v>
      </c>
      <c r="AJ27" s="164" t="str">
        <f t="shared" si="69"/>
        <v>0</v>
      </c>
      <c r="AK27" s="164" t="str">
        <f t="shared" si="69"/>
        <v>0</v>
      </c>
      <c r="AL27" s="289" t="str">
        <f t="shared" si="69"/>
        <v>0</v>
      </c>
      <c r="AM27" s="165" t="str">
        <f t="shared" si="69"/>
        <v>0</v>
      </c>
      <c r="AN27" s="230" t="str">
        <f t="shared" ref="AN27:AU42" si="70">MID(HEX2BIN($H27,8),AN$2,1)</f>
        <v>0</v>
      </c>
      <c r="AO27" s="230" t="str">
        <f t="shared" si="70"/>
        <v>0</v>
      </c>
      <c r="AP27" s="230" t="str">
        <f t="shared" si="70"/>
        <v>0</v>
      </c>
      <c r="AQ27" s="230" t="str">
        <f t="shared" si="70"/>
        <v>0</v>
      </c>
      <c r="AR27" s="229" t="str">
        <f t="shared" si="70"/>
        <v>0</v>
      </c>
      <c r="AS27" s="230" t="str">
        <f t="shared" si="70"/>
        <v>0</v>
      </c>
      <c r="AT27" s="230" t="str">
        <f t="shared" si="70"/>
        <v>0</v>
      </c>
      <c r="AU27" s="231" t="str">
        <f t="shared" si="70"/>
        <v>0</v>
      </c>
      <c r="AV27" s="230" t="str">
        <f t="shared" ref="AV27:BC42" si="71">MID(HEX2BIN($I27,8),AV$2,1)</f>
        <v>0</v>
      </c>
      <c r="AW27" s="232" t="str">
        <f t="shared" si="71"/>
        <v>0</v>
      </c>
      <c r="AX27" s="232" t="str">
        <f t="shared" si="71"/>
        <v>0</v>
      </c>
      <c r="AY27" s="233" t="str">
        <f t="shared" si="71"/>
        <v>0</v>
      </c>
      <c r="AZ27" s="232" t="str">
        <f t="shared" si="71"/>
        <v>0</v>
      </c>
      <c r="BA27" s="232" t="str">
        <f t="shared" si="71"/>
        <v>0</v>
      </c>
      <c r="BB27" s="232" t="str">
        <f t="shared" si="71"/>
        <v>0</v>
      </c>
      <c r="BC27" s="233" t="str">
        <f t="shared" si="71"/>
        <v>0</v>
      </c>
      <c r="BD27" s="168" t="str">
        <f t="shared" ref="BD27:BK42" si="72">MID(HEX2BIN($J27,8),BD$2,1)</f>
        <v>0</v>
      </c>
      <c r="BE27" s="168" t="str">
        <f t="shared" si="72"/>
        <v>0</v>
      </c>
      <c r="BF27" s="168" t="str">
        <f t="shared" si="72"/>
        <v>0</v>
      </c>
      <c r="BG27" s="169" t="str">
        <f t="shared" si="72"/>
        <v>0</v>
      </c>
      <c r="BH27" s="168" t="str">
        <f t="shared" si="72"/>
        <v>0</v>
      </c>
      <c r="BI27" s="168" t="str">
        <f t="shared" si="72"/>
        <v>0</v>
      </c>
      <c r="BJ27" s="168" t="str">
        <f t="shared" si="72"/>
        <v>0</v>
      </c>
      <c r="BK27" s="169" t="str">
        <f t="shared" si="72"/>
        <v>0</v>
      </c>
      <c r="BL27" s="168" t="str">
        <f t="shared" ref="BL27:BS42" si="73">MID(HEX2BIN($K27,8),BL$2,1)</f>
        <v>0</v>
      </c>
      <c r="BM27" s="168" t="str">
        <f t="shared" si="73"/>
        <v>0</v>
      </c>
      <c r="BN27" s="168" t="str">
        <f t="shared" si="73"/>
        <v>0</v>
      </c>
      <c r="BO27" s="169" t="str">
        <f t="shared" si="73"/>
        <v>0</v>
      </c>
      <c r="BP27" s="168" t="str">
        <f t="shared" si="73"/>
        <v>0</v>
      </c>
      <c r="BQ27" s="168" t="str">
        <f t="shared" si="73"/>
        <v>0</v>
      </c>
      <c r="BR27" s="168" t="str">
        <f t="shared" si="73"/>
        <v>0</v>
      </c>
      <c r="BS27" s="169" t="str">
        <f t="shared" si="73"/>
        <v>0</v>
      </c>
      <c r="BT27" s="302" t="str">
        <f t="shared" ref="BT27:CA42" si="74">MID(HEX2BIN($L27,8),BT$2,1)</f>
        <v>0</v>
      </c>
      <c r="BU27" s="302" t="str">
        <f t="shared" si="74"/>
        <v>0</v>
      </c>
      <c r="BV27" s="302" t="str">
        <f t="shared" si="74"/>
        <v>0</v>
      </c>
      <c r="BW27" s="303" t="str">
        <f t="shared" si="74"/>
        <v>0</v>
      </c>
      <c r="BX27" s="302" t="str">
        <f t="shared" si="74"/>
        <v>0</v>
      </c>
      <c r="BY27" s="302" t="str">
        <f t="shared" si="74"/>
        <v>0</v>
      </c>
      <c r="BZ27" s="302" t="str">
        <f t="shared" si="74"/>
        <v>0</v>
      </c>
      <c r="CA27" s="303" t="str">
        <f t="shared" si="74"/>
        <v>0</v>
      </c>
      <c r="CB27" s="164" t="str">
        <f t="shared" ref="CB27:CI42" si="75">MID(HEX2BIN($M27,8),CB$2,1)</f>
        <v>0</v>
      </c>
      <c r="CC27" s="289" t="str">
        <f t="shared" si="75"/>
        <v>0</v>
      </c>
      <c r="CD27" s="340" t="str">
        <f t="shared" si="75"/>
        <v>0</v>
      </c>
      <c r="CE27" s="341" t="str">
        <f t="shared" si="75"/>
        <v>0</v>
      </c>
      <c r="CF27" s="340" t="str">
        <f t="shared" si="75"/>
        <v>0</v>
      </c>
      <c r="CG27" s="340" t="str">
        <f t="shared" si="75"/>
        <v>0</v>
      </c>
      <c r="CH27" s="340" t="str">
        <f t="shared" si="75"/>
        <v>0</v>
      </c>
      <c r="CI27" s="341" t="str">
        <f t="shared" si="75"/>
        <v>0</v>
      </c>
      <c r="CJ27" s="367"/>
      <c r="CK27" s="32" t="str">
        <f t="shared" si="33"/>
        <v/>
      </c>
      <c r="CL27" s="285">
        <f t="shared" si="64"/>
        <v>0</v>
      </c>
      <c r="CM27" s="285">
        <f t="shared" si="66"/>
        <v>10</v>
      </c>
      <c r="CN27" s="285"/>
      <c r="CO27" s="142">
        <f t="shared" si="35"/>
        <v>-90</v>
      </c>
      <c r="CP27" s="142">
        <f t="shared" si="36"/>
        <v>-67.777777777777771</v>
      </c>
      <c r="CQ27" s="143"/>
      <c r="CR27" s="367"/>
      <c r="CS27" s="170">
        <f t="shared" si="37"/>
        <v>0</v>
      </c>
      <c r="CT27" s="23">
        <f t="shared" si="38"/>
        <v>0</v>
      </c>
      <c r="CU27" s="171">
        <f t="shared" si="39"/>
        <v>0</v>
      </c>
      <c r="CV27" s="23">
        <f t="shared" si="40"/>
        <v>0</v>
      </c>
      <c r="CW27" s="172">
        <f t="shared" si="41"/>
        <v>0</v>
      </c>
      <c r="CX27" s="24">
        <f t="shared" si="42"/>
        <v>0</v>
      </c>
      <c r="CY27" s="267">
        <f t="shared" si="43"/>
        <v>0</v>
      </c>
      <c r="CZ27" s="268">
        <f t="shared" si="44"/>
        <v>0</v>
      </c>
      <c r="DA27" s="267">
        <f t="shared" si="45"/>
        <v>0</v>
      </c>
      <c r="DB27" s="268">
        <f t="shared" si="46"/>
        <v>0</v>
      </c>
      <c r="DC27" s="173">
        <f t="shared" si="47"/>
        <v>0</v>
      </c>
      <c r="DD27" s="26">
        <f t="shared" si="48"/>
        <v>0</v>
      </c>
      <c r="DE27" s="173">
        <f t="shared" si="49"/>
        <v>0</v>
      </c>
      <c r="DF27" s="26">
        <f t="shared" si="50"/>
        <v>0</v>
      </c>
      <c r="DG27" s="326">
        <f t="shared" si="51"/>
        <v>0</v>
      </c>
      <c r="DH27" s="327">
        <f t="shared" si="52"/>
        <v>0</v>
      </c>
      <c r="DI27" s="172">
        <f t="shared" si="53"/>
        <v>0</v>
      </c>
      <c r="DJ27" s="24">
        <f t="shared" si="54"/>
        <v>0</v>
      </c>
      <c r="DL27" s="19">
        <f t="shared" si="55"/>
        <v>0</v>
      </c>
      <c r="DM27" s="19">
        <f t="shared" si="56"/>
        <v>0</v>
      </c>
      <c r="DN27" s="174">
        <f t="shared" si="57"/>
        <v>0</v>
      </c>
      <c r="DO27" s="278">
        <f t="shared" si="58"/>
        <v>0</v>
      </c>
      <c r="DP27" s="278">
        <f t="shared" si="59"/>
        <v>0</v>
      </c>
      <c r="DQ27" s="20">
        <f t="shared" si="60"/>
        <v>0</v>
      </c>
      <c r="DR27" s="20">
        <f t="shared" si="61"/>
        <v>0</v>
      </c>
      <c r="DS27" s="337">
        <f t="shared" si="62"/>
        <v>0</v>
      </c>
      <c r="DT27" s="174">
        <f t="shared" si="63"/>
        <v>0</v>
      </c>
      <c r="DU27" s="172">
        <f t="shared" si="65"/>
        <v>0</v>
      </c>
    </row>
    <row r="28" spans="1:125" s="172" customFormat="1">
      <c r="A28" s="450"/>
      <c r="B28" s="451"/>
      <c r="C28" s="154">
        <f t="shared" si="11"/>
        <v>0</v>
      </c>
      <c r="D28" s="167">
        <f t="shared" si="12"/>
        <v>0</v>
      </c>
      <c r="E28" s="166" t="str">
        <f t="shared" si="13"/>
        <v/>
      </c>
      <c r="F28" s="367" t="str">
        <f t="shared" si="14"/>
        <v/>
      </c>
      <c r="G28" s="367" t="str">
        <f t="shared" si="15"/>
        <v/>
      </c>
      <c r="H28" s="367" t="str">
        <f t="shared" si="16"/>
        <v/>
      </c>
      <c r="I28" s="367" t="str">
        <f t="shared" si="17"/>
        <v/>
      </c>
      <c r="J28" s="367" t="str">
        <f t="shared" si="18"/>
        <v/>
      </c>
      <c r="K28" s="367" t="str">
        <f t="shared" si="19"/>
        <v/>
      </c>
      <c r="L28" s="367" t="str">
        <f t="shared" si="20"/>
        <v/>
      </c>
      <c r="M28" s="367" t="str">
        <f t="shared" si="21"/>
        <v/>
      </c>
      <c r="N28" s="367" t="str">
        <f t="shared" si="22"/>
        <v/>
      </c>
      <c r="O28" s="156" t="str">
        <f t="shared" si="23"/>
        <v/>
      </c>
      <c r="P28" s="157" t="str">
        <f t="shared" si="67"/>
        <v>0</v>
      </c>
      <c r="Q28" s="158" t="str">
        <f t="shared" si="67"/>
        <v>0</v>
      </c>
      <c r="R28" s="158" t="str">
        <f t="shared" si="67"/>
        <v>0</v>
      </c>
      <c r="S28" s="159" t="str">
        <f t="shared" si="67"/>
        <v>0</v>
      </c>
      <c r="T28" s="158" t="str">
        <f t="shared" si="67"/>
        <v>0</v>
      </c>
      <c r="U28" s="158" t="str">
        <f t="shared" si="67"/>
        <v>0</v>
      </c>
      <c r="V28" s="158" t="str">
        <f t="shared" si="67"/>
        <v>0</v>
      </c>
      <c r="W28" s="158" t="str">
        <f t="shared" si="67"/>
        <v>0</v>
      </c>
      <c r="X28" s="157" t="str">
        <f t="shared" si="68"/>
        <v>0</v>
      </c>
      <c r="Y28" s="158" t="str">
        <f t="shared" si="68"/>
        <v>0</v>
      </c>
      <c r="Z28" s="158" t="str">
        <f t="shared" si="68"/>
        <v>0</v>
      </c>
      <c r="AA28" s="159" t="str">
        <f t="shared" si="68"/>
        <v>0</v>
      </c>
      <c r="AB28" s="160" t="str">
        <f t="shared" si="68"/>
        <v>0</v>
      </c>
      <c r="AC28" s="161" t="str">
        <f t="shared" si="68"/>
        <v>0</v>
      </c>
      <c r="AD28" s="158" t="str">
        <f t="shared" si="68"/>
        <v>0</v>
      </c>
      <c r="AE28" s="159" t="str">
        <f t="shared" si="68"/>
        <v>0</v>
      </c>
      <c r="AF28" s="367" t="str">
        <f t="shared" si="69"/>
        <v>0</v>
      </c>
      <c r="AG28" s="162" t="str">
        <f t="shared" si="69"/>
        <v>0</v>
      </c>
      <c r="AH28" s="163" t="str">
        <f t="shared" si="69"/>
        <v>0</v>
      </c>
      <c r="AI28" s="165" t="str">
        <f t="shared" si="69"/>
        <v>0</v>
      </c>
      <c r="AJ28" s="164" t="str">
        <f t="shared" si="69"/>
        <v>0</v>
      </c>
      <c r="AK28" s="164" t="str">
        <f t="shared" si="69"/>
        <v>0</v>
      </c>
      <c r="AL28" s="289" t="str">
        <f t="shared" si="69"/>
        <v>0</v>
      </c>
      <c r="AM28" s="165" t="str">
        <f t="shared" si="69"/>
        <v>0</v>
      </c>
      <c r="AN28" s="230" t="str">
        <f t="shared" si="70"/>
        <v>0</v>
      </c>
      <c r="AO28" s="230" t="str">
        <f t="shared" si="70"/>
        <v>0</v>
      </c>
      <c r="AP28" s="230" t="str">
        <f t="shared" si="70"/>
        <v>0</v>
      </c>
      <c r="AQ28" s="230" t="str">
        <f t="shared" si="70"/>
        <v>0</v>
      </c>
      <c r="AR28" s="229" t="str">
        <f t="shared" si="70"/>
        <v>0</v>
      </c>
      <c r="AS28" s="230" t="str">
        <f t="shared" si="70"/>
        <v>0</v>
      </c>
      <c r="AT28" s="230" t="str">
        <f t="shared" si="70"/>
        <v>0</v>
      </c>
      <c r="AU28" s="231" t="str">
        <f t="shared" si="70"/>
        <v>0</v>
      </c>
      <c r="AV28" s="230" t="str">
        <f t="shared" si="71"/>
        <v>0</v>
      </c>
      <c r="AW28" s="232" t="str">
        <f t="shared" si="71"/>
        <v>0</v>
      </c>
      <c r="AX28" s="232" t="str">
        <f t="shared" si="71"/>
        <v>0</v>
      </c>
      <c r="AY28" s="233" t="str">
        <f t="shared" si="71"/>
        <v>0</v>
      </c>
      <c r="AZ28" s="232" t="str">
        <f t="shared" si="71"/>
        <v>0</v>
      </c>
      <c r="BA28" s="232" t="str">
        <f t="shared" si="71"/>
        <v>0</v>
      </c>
      <c r="BB28" s="232" t="str">
        <f t="shared" si="71"/>
        <v>0</v>
      </c>
      <c r="BC28" s="233" t="str">
        <f t="shared" si="71"/>
        <v>0</v>
      </c>
      <c r="BD28" s="168" t="str">
        <f t="shared" si="72"/>
        <v>0</v>
      </c>
      <c r="BE28" s="168" t="str">
        <f t="shared" si="72"/>
        <v>0</v>
      </c>
      <c r="BF28" s="168" t="str">
        <f t="shared" si="72"/>
        <v>0</v>
      </c>
      <c r="BG28" s="169" t="str">
        <f t="shared" si="72"/>
        <v>0</v>
      </c>
      <c r="BH28" s="168" t="str">
        <f t="shared" si="72"/>
        <v>0</v>
      </c>
      <c r="BI28" s="168" t="str">
        <f t="shared" si="72"/>
        <v>0</v>
      </c>
      <c r="BJ28" s="168" t="str">
        <f t="shared" si="72"/>
        <v>0</v>
      </c>
      <c r="BK28" s="169" t="str">
        <f t="shared" si="72"/>
        <v>0</v>
      </c>
      <c r="BL28" s="168" t="str">
        <f t="shared" si="73"/>
        <v>0</v>
      </c>
      <c r="BM28" s="168" t="str">
        <f t="shared" si="73"/>
        <v>0</v>
      </c>
      <c r="BN28" s="168" t="str">
        <f t="shared" si="73"/>
        <v>0</v>
      </c>
      <c r="BO28" s="169" t="str">
        <f t="shared" si="73"/>
        <v>0</v>
      </c>
      <c r="BP28" s="168" t="str">
        <f t="shared" si="73"/>
        <v>0</v>
      </c>
      <c r="BQ28" s="168" t="str">
        <f t="shared" si="73"/>
        <v>0</v>
      </c>
      <c r="BR28" s="168" t="str">
        <f t="shared" si="73"/>
        <v>0</v>
      </c>
      <c r="BS28" s="169" t="str">
        <f t="shared" si="73"/>
        <v>0</v>
      </c>
      <c r="BT28" s="302" t="str">
        <f t="shared" si="74"/>
        <v>0</v>
      </c>
      <c r="BU28" s="302" t="str">
        <f t="shared" si="74"/>
        <v>0</v>
      </c>
      <c r="BV28" s="302" t="str">
        <f t="shared" si="74"/>
        <v>0</v>
      </c>
      <c r="BW28" s="303" t="str">
        <f t="shared" si="74"/>
        <v>0</v>
      </c>
      <c r="BX28" s="302" t="str">
        <f t="shared" si="74"/>
        <v>0</v>
      </c>
      <c r="BY28" s="302" t="str">
        <f t="shared" si="74"/>
        <v>0</v>
      </c>
      <c r="BZ28" s="302" t="str">
        <f t="shared" si="74"/>
        <v>0</v>
      </c>
      <c r="CA28" s="303" t="str">
        <f t="shared" si="74"/>
        <v>0</v>
      </c>
      <c r="CB28" s="164" t="str">
        <f t="shared" si="75"/>
        <v>0</v>
      </c>
      <c r="CC28" s="289" t="str">
        <f t="shared" si="75"/>
        <v>0</v>
      </c>
      <c r="CD28" s="340" t="str">
        <f t="shared" si="75"/>
        <v>0</v>
      </c>
      <c r="CE28" s="341" t="str">
        <f t="shared" si="75"/>
        <v>0</v>
      </c>
      <c r="CF28" s="340" t="str">
        <f t="shared" si="75"/>
        <v>0</v>
      </c>
      <c r="CG28" s="340" t="str">
        <f t="shared" si="75"/>
        <v>0</v>
      </c>
      <c r="CH28" s="340" t="str">
        <f t="shared" si="75"/>
        <v>0</v>
      </c>
      <c r="CI28" s="341" t="str">
        <f t="shared" si="75"/>
        <v>0</v>
      </c>
      <c r="CJ28" s="367"/>
      <c r="CK28" s="32" t="str">
        <f t="shared" si="33"/>
        <v/>
      </c>
      <c r="CL28" s="285">
        <f t="shared" si="64"/>
        <v>0</v>
      </c>
      <c r="CM28" s="285">
        <f t="shared" si="66"/>
        <v>10</v>
      </c>
      <c r="CN28" s="285"/>
      <c r="CO28" s="142">
        <f t="shared" si="35"/>
        <v>-90</v>
      </c>
      <c r="CP28" s="142">
        <f t="shared" si="36"/>
        <v>-67.777777777777771</v>
      </c>
      <c r="CQ28" s="143"/>
      <c r="CR28" s="367"/>
      <c r="CS28" s="170">
        <f t="shared" si="37"/>
        <v>0</v>
      </c>
      <c r="CT28" s="23">
        <f t="shared" si="38"/>
        <v>0</v>
      </c>
      <c r="CU28" s="171">
        <f t="shared" si="39"/>
        <v>0</v>
      </c>
      <c r="CV28" s="23">
        <f t="shared" si="40"/>
        <v>0</v>
      </c>
      <c r="CW28" s="172">
        <f t="shared" si="41"/>
        <v>0</v>
      </c>
      <c r="CX28" s="24">
        <f t="shared" si="42"/>
        <v>0</v>
      </c>
      <c r="CY28" s="267">
        <f t="shared" si="43"/>
        <v>0</v>
      </c>
      <c r="CZ28" s="268">
        <f t="shared" si="44"/>
        <v>0</v>
      </c>
      <c r="DA28" s="267">
        <f t="shared" si="45"/>
        <v>0</v>
      </c>
      <c r="DB28" s="268">
        <f t="shared" si="46"/>
        <v>0</v>
      </c>
      <c r="DC28" s="173">
        <f t="shared" si="47"/>
        <v>0</v>
      </c>
      <c r="DD28" s="26">
        <f t="shared" si="48"/>
        <v>0</v>
      </c>
      <c r="DE28" s="173">
        <f t="shared" si="49"/>
        <v>0</v>
      </c>
      <c r="DF28" s="26">
        <f t="shared" si="50"/>
        <v>0</v>
      </c>
      <c r="DG28" s="326">
        <f t="shared" si="51"/>
        <v>0</v>
      </c>
      <c r="DH28" s="327">
        <f t="shared" si="52"/>
        <v>0</v>
      </c>
      <c r="DI28" s="172">
        <f t="shared" si="53"/>
        <v>0</v>
      </c>
      <c r="DJ28" s="24">
        <f t="shared" si="54"/>
        <v>0</v>
      </c>
      <c r="DL28" s="19">
        <f t="shared" si="55"/>
        <v>0</v>
      </c>
      <c r="DM28" s="19">
        <f t="shared" si="56"/>
        <v>0</v>
      </c>
      <c r="DN28" s="174">
        <f t="shared" si="57"/>
        <v>0</v>
      </c>
      <c r="DO28" s="278">
        <f t="shared" si="58"/>
        <v>0</v>
      </c>
      <c r="DP28" s="278">
        <f t="shared" si="59"/>
        <v>0</v>
      </c>
      <c r="DQ28" s="20">
        <f t="shared" si="60"/>
        <v>0</v>
      </c>
      <c r="DR28" s="20">
        <f t="shared" si="61"/>
        <v>0</v>
      </c>
      <c r="DS28" s="337">
        <f t="shared" si="62"/>
        <v>0</v>
      </c>
      <c r="DT28" s="174">
        <f t="shared" si="63"/>
        <v>0</v>
      </c>
      <c r="DU28" s="172">
        <f t="shared" si="65"/>
        <v>0</v>
      </c>
    </row>
    <row r="29" spans="1:125" s="172" customFormat="1">
      <c r="A29" s="450"/>
      <c r="B29" s="451"/>
      <c r="C29" s="154">
        <f t="shared" si="11"/>
        <v>0</v>
      </c>
      <c r="D29" s="167">
        <f t="shared" si="12"/>
        <v>0</v>
      </c>
      <c r="E29" s="166" t="str">
        <f t="shared" si="13"/>
        <v/>
      </c>
      <c r="F29" s="367" t="str">
        <f t="shared" si="14"/>
        <v/>
      </c>
      <c r="G29" s="367" t="str">
        <f t="shared" si="15"/>
        <v/>
      </c>
      <c r="H29" s="367" t="str">
        <f t="shared" si="16"/>
        <v/>
      </c>
      <c r="I29" s="367" t="str">
        <f t="shared" si="17"/>
        <v/>
      </c>
      <c r="J29" s="367" t="str">
        <f t="shared" si="18"/>
        <v/>
      </c>
      <c r="K29" s="367" t="str">
        <f t="shared" si="19"/>
        <v/>
      </c>
      <c r="L29" s="367" t="str">
        <f t="shared" si="20"/>
        <v/>
      </c>
      <c r="M29" s="367" t="str">
        <f t="shared" si="21"/>
        <v/>
      </c>
      <c r="N29" s="367" t="str">
        <f t="shared" si="22"/>
        <v/>
      </c>
      <c r="O29" s="156" t="str">
        <f t="shared" si="23"/>
        <v/>
      </c>
      <c r="P29" s="157" t="str">
        <f t="shared" si="67"/>
        <v>0</v>
      </c>
      <c r="Q29" s="158" t="str">
        <f t="shared" si="67"/>
        <v>0</v>
      </c>
      <c r="R29" s="158" t="str">
        <f t="shared" si="67"/>
        <v>0</v>
      </c>
      <c r="S29" s="159" t="str">
        <f t="shared" si="67"/>
        <v>0</v>
      </c>
      <c r="T29" s="158" t="str">
        <f t="shared" si="67"/>
        <v>0</v>
      </c>
      <c r="U29" s="158" t="str">
        <f t="shared" si="67"/>
        <v>0</v>
      </c>
      <c r="V29" s="158" t="str">
        <f t="shared" si="67"/>
        <v>0</v>
      </c>
      <c r="W29" s="158" t="str">
        <f t="shared" si="67"/>
        <v>0</v>
      </c>
      <c r="X29" s="157" t="str">
        <f t="shared" si="68"/>
        <v>0</v>
      </c>
      <c r="Y29" s="158" t="str">
        <f t="shared" si="68"/>
        <v>0</v>
      </c>
      <c r="Z29" s="158" t="str">
        <f t="shared" si="68"/>
        <v>0</v>
      </c>
      <c r="AA29" s="159" t="str">
        <f t="shared" si="68"/>
        <v>0</v>
      </c>
      <c r="AB29" s="160" t="str">
        <f t="shared" si="68"/>
        <v>0</v>
      </c>
      <c r="AC29" s="161" t="str">
        <f t="shared" si="68"/>
        <v>0</v>
      </c>
      <c r="AD29" s="158" t="str">
        <f t="shared" si="68"/>
        <v>0</v>
      </c>
      <c r="AE29" s="159" t="str">
        <f t="shared" si="68"/>
        <v>0</v>
      </c>
      <c r="AF29" s="367" t="str">
        <f t="shared" si="69"/>
        <v>0</v>
      </c>
      <c r="AG29" s="162" t="str">
        <f t="shared" si="69"/>
        <v>0</v>
      </c>
      <c r="AH29" s="163" t="str">
        <f t="shared" si="69"/>
        <v>0</v>
      </c>
      <c r="AI29" s="165" t="str">
        <f t="shared" si="69"/>
        <v>0</v>
      </c>
      <c r="AJ29" s="164" t="str">
        <f t="shared" si="69"/>
        <v>0</v>
      </c>
      <c r="AK29" s="164" t="str">
        <f t="shared" si="69"/>
        <v>0</v>
      </c>
      <c r="AL29" s="289" t="str">
        <f t="shared" si="69"/>
        <v>0</v>
      </c>
      <c r="AM29" s="165" t="str">
        <f t="shared" si="69"/>
        <v>0</v>
      </c>
      <c r="AN29" s="230" t="str">
        <f t="shared" si="70"/>
        <v>0</v>
      </c>
      <c r="AO29" s="230" t="str">
        <f t="shared" si="70"/>
        <v>0</v>
      </c>
      <c r="AP29" s="230" t="str">
        <f t="shared" si="70"/>
        <v>0</v>
      </c>
      <c r="AQ29" s="230" t="str">
        <f t="shared" si="70"/>
        <v>0</v>
      </c>
      <c r="AR29" s="229" t="str">
        <f t="shared" si="70"/>
        <v>0</v>
      </c>
      <c r="AS29" s="230" t="str">
        <f t="shared" si="70"/>
        <v>0</v>
      </c>
      <c r="AT29" s="230" t="str">
        <f t="shared" si="70"/>
        <v>0</v>
      </c>
      <c r="AU29" s="231" t="str">
        <f t="shared" si="70"/>
        <v>0</v>
      </c>
      <c r="AV29" s="230" t="str">
        <f t="shared" si="71"/>
        <v>0</v>
      </c>
      <c r="AW29" s="232" t="str">
        <f t="shared" si="71"/>
        <v>0</v>
      </c>
      <c r="AX29" s="232" t="str">
        <f t="shared" si="71"/>
        <v>0</v>
      </c>
      <c r="AY29" s="233" t="str">
        <f t="shared" si="71"/>
        <v>0</v>
      </c>
      <c r="AZ29" s="232" t="str">
        <f t="shared" si="71"/>
        <v>0</v>
      </c>
      <c r="BA29" s="232" t="str">
        <f t="shared" si="71"/>
        <v>0</v>
      </c>
      <c r="BB29" s="232" t="str">
        <f t="shared" si="71"/>
        <v>0</v>
      </c>
      <c r="BC29" s="233" t="str">
        <f t="shared" si="71"/>
        <v>0</v>
      </c>
      <c r="BD29" s="168" t="str">
        <f t="shared" si="72"/>
        <v>0</v>
      </c>
      <c r="BE29" s="168" t="str">
        <f t="shared" si="72"/>
        <v>0</v>
      </c>
      <c r="BF29" s="168" t="str">
        <f t="shared" si="72"/>
        <v>0</v>
      </c>
      <c r="BG29" s="169" t="str">
        <f t="shared" si="72"/>
        <v>0</v>
      </c>
      <c r="BH29" s="168" t="str">
        <f t="shared" si="72"/>
        <v>0</v>
      </c>
      <c r="BI29" s="168" t="str">
        <f t="shared" si="72"/>
        <v>0</v>
      </c>
      <c r="BJ29" s="168" t="str">
        <f t="shared" si="72"/>
        <v>0</v>
      </c>
      <c r="BK29" s="169" t="str">
        <f t="shared" si="72"/>
        <v>0</v>
      </c>
      <c r="BL29" s="168" t="str">
        <f t="shared" si="73"/>
        <v>0</v>
      </c>
      <c r="BM29" s="168" t="str">
        <f t="shared" si="73"/>
        <v>0</v>
      </c>
      <c r="BN29" s="168" t="str">
        <f t="shared" si="73"/>
        <v>0</v>
      </c>
      <c r="BO29" s="169" t="str">
        <f t="shared" si="73"/>
        <v>0</v>
      </c>
      <c r="BP29" s="168" t="str">
        <f t="shared" si="73"/>
        <v>0</v>
      </c>
      <c r="BQ29" s="168" t="str">
        <f t="shared" si="73"/>
        <v>0</v>
      </c>
      <c r="BR29" s="168" t="str">
        <f t="shared" si="73"/>
        <v>0</v>
      </c>
      <c r="BS29" s="169" t="str">
        <f t="shared" si="73"/>
        <v>0</v>
      </c>
      <c r="BT29" s="302" t="str">
        <f t="shared" si="74"/>
        <v>0</v>
      </c>
      <c r="BU29" s="302" t="str">
        <f t="shared" si="74"/>
        <v>0</v>
      </c>
      <c r="BV29" s="302" t="str">
        <f t="shared" si="74"/>
        <v>0</v>
      </c>
      <c r="BW29" s="303" t="str">
        <f t="shared" si="74"/>
        <v>0</v>
      </c>
      <c r="BX29" s="302" t="str">
        <f t="shared" si="74"/>
        <v>0</v>
      </c>
      <c r="BY29" s="302" t="str">
        <f t="shared" si="74"/>
        <v>0</v>
      </c>
      <c r="BZ29" s="302" t="str">
        <f t="shared" si="74"/>
        <v>0</v>
      </c>
      <c r="CA29" s="303" t="str">
        <f t="shared" si="74"/>
        <v>0</v>
      </c>
      <c r="CB29" s="164" t="str">
        <f t="shared" si="75"/>
        <v>0</v>
      </c>
      <c r="CC29" s="289" t="str">
        <f t="shared" si="75"/>
        <v>0</v>
      </c>
      <c r="CD29" s="340" t="str">
        <f t="shared" si="75"/>
        <v>0</v>
      </c>
      <c r="CE29" s="341" t="str">
        <f t="shared" si="75"/>
        <v>0</v>
      </c>
      <c r="CF29" s="340" t="str">
        <f t="shared" si="75"/>
        <v>0</v>
      </c>
      <c r="CG29" s="340" t="str">
        <f t="shared" si="75"/>
        <v>0</v>
      </c>
      <c r="CH29" s="340" t="str">
        <f t="shared" si="75"/>
        <v>0</v>
      </c>
      <c r="CI29" s="341" t="str">
        <f t="shared" si="75"/>
        <v>0</v>
      </c>
      <c r="CJ29" s="367"/>
      <c r="CK29" s="32" t="str">
        <f t="shared" si="33"/>
        <v/>
      </c>
      <c r="CL29" s="285">
        <f t="shared" si="64"/>
        <v>0</v>
      </c>
      <c r="CM29" s="285">
        <f t="shared" si="66"/>
        <v>10</v>
      </c>
      <c r="CN29" s="285"/>
      <c r="CO29" s="142">
        <f t="shared" si="35"/>
        <v>-90</v>
      </c>
      <c r="CP29" s="142">
        <f t="shared" si="36"/>
        <v>-67.777777777777771</v>
      </c>
      <c r="CQ29" s="143"/>
      <c r="CR29" s="367"/>
      <c r="CS29" s="170">
        <f t="shared" si="37"/>
        <v>0</v>
      </c>
      <c r="CT29" s="23">
        <f t="shared" si="38"/>
        <v>0</v>
      </c>
      <c r="CU29" s="171">
        <f t="shared" si="39"/>
        <v>0</v>
      </c>
      <c r="CV29" s="23">
        <f t="shared" si="40"/>
        <v>0</v>
      </c>
      <c r="CW29" s="172">
        <f t="shared" si="41"/>
        <v>0</v>
      </c>
      <c r="CX29" s="24">
        <f t="shared" si="42"/>
        <v>0</v>
      </c>
      <c r="CY29" s="267">
        <f t="shared" si="43"/>
        <v>0</v>
      </c>
      <c r="CZ29" s="268">
        <f t="shared" si="44"/>
        <v>0</v>
      </c>
      <c r="DA29" s="267">
        <f t="shared" si="45"/>
        <v>0</v>
      </c>
      <c r="DB29" s="268">
        <f t="shared" si="46"/>
        <v>0</v>
      </c>
      <c r="DC29" s="173">
        <f t="shared" si="47"/>
        <v>0</v>
      </c>
      <c r="DD29" s="26">
        <f t="shared" si="48"/>
        <v>0</v>
      </c>
      <c r="DE29" s="173">
        <f t="shared" si="49"/>
        <v>0</v>
      </c>
      <c r="DF29" s="26">
        <f t="shared" si="50"/>
        <v>0</v>
      </c>
      <c r="DG29" s="326">
        <f t="shared" si="51"/>
        <v>0</v>
      </c>
      <c r="DH29" s="327">
        <f t="shared" si="52"/>
        <v>0</v>
      </c>
      <c r="DI29" s="172">
        <f t="shared" si="53"/>
        <v>0</v>
      </c>
      <c r="DJ29" s="24">
        <f t="shared" si="54"/>
        <v>0</v>
      </c>
      <c r="DL29" s="19">
        <f t="shared" si="55"/>
        <v>0</v>
      </c>
      <c r="DM29" s="19">
        <f t="shared" si="56"/>
        <v>0</v>
      </c>
      <c r="DN29" s="174">
        <f t="shared" si="57"/>
        <v>0</v>
      </c>
      <c r="DO29" s="278">
        <f t="shared" si="58"/>
        <v>0</v>
      </c>
      <c r="DP29" s="278">
        <f t="shared" si="59"/>
        <v>0</v>
      </c>
      <c r="DQ29" s="20">
        <f t="shared" si="60"/>
        <v>0</v>
      </c>
      <c r="DR29" s="20">
        <f t="shared" si="61"/>
        <v>0</v>
      </c>
      <c r="DS29" s="337">
        <f t="shared" si="62"/>
        <v>0</v>
      </c>
      <c r="DT29" s="174">
        <f t="shared" si="63"/>
        <v>0</v>
      </c>
      <c r="DU29" s="172">
        <f t="shared" si="65"/>
        <v>0</v>
      </c>
    </row>
    <row r="30" spans="1:125" s="172" customFormat="1">
      <c r="A30" s="450"/>
      <c r="B30" s="451"/>
      <c r="C30" s="154">
        <f t="shared" si="11"/>
        <v>0</v>
      </c>
      <c r="D30" s="167">
        <f t="shared" si="12"/>
        <v>0</v>
      </c>
      <c r="E30" s="166" t="str">
        <f t="shared" si="13"/>
        <v/>
      </c>
      <c r="F30" s="367" t="str">
        <f t="shared" si="14"/>
        <v/>
      </c>
      <c r="G30" s="367" t="str">
        <f t="shared" si="15"/>
        <v/>
      </c>
      <c r="H30" s="367" t="str">
        <f t="shared" si="16"/>
        <v/>
      </c>
      <c r="I30" s="367" t="str">
        <f t="shared" si="17"/>
        <v/>
      </c>
      <c r="J30" s="367" t="str">
        <f t="shared" si="18"/>
        <v/>
      </c>
      <c r="K30" s="367" t="str">
        <f t="shared" si="19"/>
        <v/>
      </c>
      <c r="L30" s="367" t="str">
        <f t="shared" si="20"/>
        <v/>
      </c>
      <c r="M30" s="367" t="str">
        <f t="shared" si="21"/>
        <v/>
      </c>
      <c r="N30" s="367" t="str">
        <f t="shared" si="22"/>
        <v/>
      </c>
      <c r="O30" s="156" t="str">
        <f t="shared" si="23"/>
        <v/>
      </c>
      <c r="P30" s="157" t="str">
        <f t="shared" si="67"/>
        <v>0</v>
      </c>
      <c r="Q30" s="158" t="str">
        <f t="shared" si="67"/>
        <v>0</v>
      </c>
      <c r="R30" s="158" t="str">
        <f t="shared" si="67"/>
        <v>0</v>
      </c>
      <c r="S30" s="159" t="str">
        <f t="shared" si="67"/>
        <v>0</v>
      </c>
      <c r="T30" s="158" t="str">
        <f t="shared" si="67"/>
        <v>0</v>
      </c>
      <c r="U30" s="158" t="str">
        <f t="shared" si="67"/>
        <v>0</v>
      </c>
      <c r="V30" s="158" t="str">
        <f t="shared" si="67"/>
        <v>0</v>
      </c>
      <c r="W30" s="158" t="str">
        <f t="shared" si="67"/>
        <v>0</v>
      </c>
      <c r="X30" s="157" t="str">
        <f t="shared" si="68"/>
        <v>0</v>
      </c>
      <c r="Y30" s="158" t="str">
        <f t="shared" si="68"/>
        <v>0</v>
      </c>
      <c r="Z30" s="158" t="str">
        <f t="shared" si="68"/>
        <v>0</v>
      </c>
      <c r="AA30" s="159" t="str">
        <f t="shared" si="68"/>
        <v>0</v>
      </c>
      <c r="AB30" s="160" t="str">
        <f t="shared" si="68"/>
        <v>0</v>
      </c>
      <c r="AC30" s="161" t="str">
        <f t="shared" si="68"/>
        <v>0</v>
      </c>
      <c r="AD30" s="158" t="str">
        <f t="shared" si="68"/>
        <v>0</v>
      </c>
      <c r="AE30" s="159" t="str">
        <f t="shared" si="68"/>
        <v>0</v>
      </c>
      <c r="AF30" s="367" t="str">
        <f t="shared" si="69"/>
        <v>0</v>
      </c>
      <c r="AG30" s="162" t="str">
        <f t="shared" si="69"/>
        <v>0</v>
      </c>
      <c r="AH30" s="163" t="str">
        <f t="shared" si="69"/>
        <v>0</v>
      </c>
      <c r="AI30" s="165" t="str">
        <f t="shared" si="69"/>
        <v>0</v>
      </c>
      <c r="AJ30" s="164" t="str">
        <f t="shared" si="69"/>
        <v>0</v>
      </c>
      <c r="AK30" s="164" t="str">
        <f t="shared" si="69"/>
        <v>0</v>
      </c>
      <c r="AL30" s="289" t="str">
        <f t="shared" si="69"/>
        <v>0</v>
      </c>
      <c r="AM30" s="165" t="str">
        <f t="shared" si="69"/>
        <v>0</v>
      </c>
      <c r="AN30" s="230" t="str">
        <f t="shared" si="70"/>
        <v>0</v>
      </c>
      <c r="AO30" s="230" t="str">
        <f t="shared" si="70"/>
        <v>0</v>
      </c>
      <c r="AP30" s="230" t="str">
        <f t="shared" si="70"/>
        <v>0</v>
      </c>
      <c r="AQ30" s="230" t="str">
        <f t="shared" si="70"/>
        <v>0</v>
      </c>
      <c r="AR30" s="229" t="str">
        <f t="shared" si="70"/>
        <v>0</v>
      </c>
      <c r="AS30" s="230" t="str">
        <f t="shared" si="70"/>
        <v>0</v>
      </c>
      <c r="AT30" s="230" t="str">
        <f t="shared" si="70"/>
        <v>0</v>
      </c>
      <c r="AU30" s="231" t="str">
        <f t="shared" si="70"/>
        <v>0</v>
      </c>
      <c r="AV30" s="230" t="str">
        <f t="shared" si="71"/>
        <v>0</v>
      </c>
      <c r="AW30" s="232" t="str">
        <f t="shared" si="71"/>
        <v>0</v>
      </c>
      <c r="AX30" s="232" t="str">
        <f t="shared" si="71"/>
        <v>0</v>
      </c>
      <c r="AY30" s="233" t="str">
        <f t="shared" si="71"/>
        <v>0</v>
      </c>
      <c r="AZ30" s="232" t="str">
        <f t="shared" si="71"/>
        <v>0</v>
      </c>
      <c r="BA30" s="232" t="str">
        <f t="shared" si="71"/>
        <v>0</v>
      </c>
      <c r="BB30" s="232" t="str">
        <f t="shared" si="71"/>
        <v>0</v>
      </c>
      <c r="BC30" s="233" t="str">
        <f t="shared" si="71"/>
        <v>0</v>
      </c>
      <c r="BD30" s="168" t="str">
        <f t="shared" si="72"/>
        <v>0</v>
      </c>
      <c r="BE30" s="168" t="str">
        <f t="shared" si="72"/>
        <v>0</v>
      </c>
      <c r="BF30" s="168" t="str">
        <f t="shared" si="72"/>
        <v>0</v>
      </c>
      <c r="BG30" s="169" t="str">
        <f t="shared" si="72"/>
        <v>0</v>
      </c>
      <c r="BH30" s="168" t="str">
        <f t="shared" si="72"/>
        <v>0</v>
      </c>
      <c r="BI30" s="168" t="str">
        <f t="shared" si="72"/>
        <v>0</v>
      </c>
      <c r="BJ30" s="168" t="str">
        <f t="shared" si="72"/>
        <v>0</v>
      </c>
      <c r="BK30" s="169" t="str">
        <f t="shared" si="72"/>
        <v>0</v>
      </c>
      <c r="BL30" s="168" t="str">
        <f t="shared" si="73"/>
        <v>0</v>
      </c>
      <c r="BM30" s="168" t="str">
        <f t="shared" si="73"/>
        <v>0</v>
      </c>
      <c r="BN30" s="168" t="str">
        <f t="shared" si="73"/>
        <v>0</v>
      </c>
      <c r="BO30" s="169" t="str">
        <f t="shared" si="73"/>
        <v>0</v>
      </c>
      <c r="BP30" s="168" t="str">
        <f t="shared" si="73"/>
        <v>0</v>
      </c>
      <c r="BQ30" s="168" t="str">
        <f t="shared" si="73"/>
        <v>0</v>
      </c>
      <c r="BR30" s="168" t="str">
        <f t="shared" si="73"/>
        <v>0</v>
      </c>
      <c r="BS30" s="169" t="str">
        <f t="shared" si="73"/>
        <v>0</v>
      </c>
      <c r="BT30" s="302" t="str">
        <f t="shared" si="74"/>
        <v>0</v>
      </c>
      <c r="BU30" s="302" t="str">
        <f t="shared" si="74"/>
        <v>0</v>
      </c>
      <c r="BV30" s="302" t="str">
        <f t="shared" si="74"/>
        <v>0</v>
      </c>
      <c r="BW30" s="303" t="str">
        <f t="shared" si="74"/>
        <v>0</v>
      </c>
      <c r="BX30" s="302" t="str">
        <f t="shared" si="74"/>
        <v>0</v>
      </c>
      <c r="BY30" s="302" t="str">
        <f t="shared" si="74"/>
        <v>0</v>
      </c>
      <c r="BZ30" s="302" t="str">
        <f t="shared" si="74"/>
        <v>0</v>
      </c>
      <c r="CA30" s="303" t="str">
        <f t="shared" si="74"/>
        <v>0</v>
      </c>
      <c r="CB30" s="164" t="str">
        <f t="shared" si="75"/>
        <v>0</v>
      </c>
      <c r="CC30" s="289" t="str">
        <f t="shared" si="75"/>
        <v>0</v>
      </c>
      <c r="CD30" s="340" t="str">
        <f t="shared" si="75"/>
        <v>0</v>
      </c>
      <c r="CE30" s="341" t="str">
        <f t="shared" si="75"/>
        <v>0</v>
      </c>
      <c r="CF30" s="340" t="str">
        <f t="shared" si="75"/>
        <v>0</v>
      </c>
      <c r="CG30" s="340" t="str">
        <f t="shared" si="75"/>
        <v>0</v>
      </c>
      <c r="CH30" s="340" t="str">
        <f t="shared" si="75"/>
        <v>0</v>
      </c>
      <c r="CI30" s="341" t="str">
        <f t="shared" si="75"/>
        <v>0</v>
      </c>
      <c r="CJ30" s="367"/>
      <c r="CK30" s="32" t="str">
        <f t="shared" si="33"/>
        <v/>
      </c>
      <c r="CL30" s="285">
        <f t="shared" si="64"/>
        <v>0</v>
      </c>
      <c r="CM30" s="285">
        <f t="shared" si="66"/>
        <v>10</v>
      </c>
      <c r="CN30" s="285"/>
      <c r="CO30" s="142">
        <f t="shared" si="35"/>
        <v>-90</v>
      </c>
      <c r="CP30" s="142">
        <f t="shared" si="36"/>
        <v>-67.777777777777771</v>
      </c>
      <c r="CQ30" s="143"/>
      <c r="CR30" s="367"/>
      <c r="CS30" s="170">
        <f t="shared" si="37"/>
        <v>0</v>
      </c>
      <c r="CT30" s="23">
        <f t="shared" si="38"/>
        <v>0</v>
      </c>
      <c r="CU30" s="171">
        <f t="shared" si="39"/>
        <v>0</v>
      </c>
      <c r="CV30" s="23">
        <f t="shared" si="40"/>
        <v>0</v>
      </c>
      <c r="CW30" s="172">
        <f t="shared" si="41"/>
        <v>0</v>
      </c>
      <c r="CX30" s="24">
        <f t="shared" si="42"/>
        <v>0</v>
      </c>
      <c r="CY30" s="267">
        <f t="shared" si="43"/>
        <v>0</v>
      </c>
      <c r="CZ30" s="268">
        <f t="shared" si="44"/>
        <v>0</v>
      </c>
      <c r="DA30" s="267">
        <f t="shared" si="45"/>
        <v>0</v>
      </c>
      <c r="DB30" s="268">
        <f t="shared" si="46"/>
        <v>0</v>
      </c>
      <c r="DC30" s="173">
        <f t="shared" si="47"/>
        <v>0</v>
      </c>
      <c r="DD30" s="26">
        <f t="shared" si="48"/>
        <v>0</v>
      </c>
      <c r="DE30" s="173">
        <f t="shared" si="49"/>
        <v>0</v>
      </c>
      <c r="DF30" s="26">
        <f t="shared" si="50"/>
        <v>0</v>
      </c>
      <c r="DG30" s="326">
        <f t="shared" si="51"/>
        <v>0</v>
      </c>
      <c r="DH30" s="327">
        <f t="shared" si="52"/>
        <v>0</v>
      </c>
      <c r="DI30" s="172">
        <f t="shared" si="53"/>
        <v>0</v>
      </c>
      <c r="DJ30" s="24">
        <f t="shared" si="54"/>
        <v>0</v>
      </c>
      <c r="DL30" s="19">
        <f t="shared" si="55"/>
        <v>0</v>
      </c>
      <c r="DM30" s="19">
        <f t="shared" si="56"/>
        <v>0</v>
      </c>
      <c r="DN30" s="174">
        <f t="shared" si="57"/>
        <v>0</v>
      </c>
      <c r="DO30" s="278">
        <f t="shared" si="58"/>
        <v>0</v>
      </c>
      <c r="DP30" s="278">
        <f t="shared" si="59"/>
        <v>0</v>
      </c>
      <c r="DQ30" s="20">
        <f t="shared" si="60"/>
        <v>0</v>
      </c>
      <c r="DR30" s="20">
        <f t="shared" si="61"/>
        <v>0</v>
      </c>
      <c r="DS30" s="337">
        <f t="shared" si="62"/>
        <v>0</v>
      </c>
      <c r="DT30" s="174">
        <f t="shared" si="63"/>
        <v>0</v>
      </c>
      <c r="DU30" s="172">
        <f t="shared" si="65"/>
        <v>0</v>
      </c>
    </row>
    <row r="31" spans="1:125" s="172" customFormat="1">
      <c r="A31" s="450"/>
      <c r="B31" s="451"/>
      <c r="C31" s="154">
        <f t="shared" si="11"/>
        <v>0</v>
      </c>
      <c r="D31" s="167">
        <f t="shared" si="12"/>
        <v>0</v>
      </c>
      <c r="E31" s="166" t="str">
        <f t="shared" si="13"/>
        <v/>
      </c>
      <c r="F31" s="367" t="str">
        <f t="shared" si="14"/>
        <v/>
      </c>
      <c r="G31" s="367" t="str">
        <f t="shared" si="15"/>
        <v/>
      </c>
      <c r="H31" s="367" t="str">
        <f t="shared" si="16"/>
        <v/>
      </c>
      <c r="I31" s="367" t="str">
        <f t="shared" si="17"/>
        <v/>
      </c>
      <c r="J31" s="367" t="str">
        <f t="shared" si="18"/>
        <v/>
      </c>
      <c r="K31" s="367" t="str">
        <f t="shared" si="19"/>
        <v/>
      </c>
      <c r="L31" s="367" t="str">
        <f t="shared" si="20"/>
        <v/>
      </c>
      <c r="M31" s="367" t="str">
        <f t="shared" si="21"/>
        <v/>
      </c>
      <c r="N31" s="367" t="str">
        <f t="shared" si="22"/>
        <v/>
      </c>
      <c r="O31" s="156" t="str">
        <f t="shared" si="23"/>
        <v/>
      </c>
      <c r="P31" s="157" t="str">
        <f t="shared" si="67"/>
        <v>0</v>
      </c>
      <c r="Q31" s="158" t="str">
        <f t="shared" si="67"/>
        <v>0</v>
      </c>
      <c r="R31" s="158" t="str">
        <f t="shared" si="67"/>
        <v>0</v>
      </c>
      <c r="S31" s="159" t="str">
        <f t="shared" si="67"/>
        <v>0</v>
      </c>
      <c r="T31" s="158" t="str">
        <f t="shared" si="67"/>
        <v>0</v>
      </c>
      <c r="U31" s="158" t="str">
        <f t="shared" si="67"/>
        <v>0</v>
      </c>
      <c r="V31" s="158" t="str">
        <f t="shared" si="67"/>
        <v>0</v>
      </c>
      <c r="W31" s="158" t="str">
        <f t="shared" si="67"/>
        <v>0</v>
      </c>
      <c r="X31" s="157" t="str">
        <f t="shared" si="68"/>
        <v>0</v>
      </c>
      <c r="Y31" s="158" t="str">
        <f t="shared" si="68"/>
        <v>0</v>
      </c>
      <c r="Z31" s="158" t="str">
        <f t="shared" si="68"/>
        <v>0</v>
      </c>
      <c r="AA31" s="159" t="str">
        <f t="shared" si="68"/>
        <v>0</v>
      </c>
      <c r="AB31" s="160" t="str">
        <f t="shared" si="68"/>
        <v>0</v>
      </c>
      <c r="AC31" s="161" t="str">
        <f t="shared" si="68"/>
        <v>0</v>
      </c>
      <c r="AD31" s="158" t="str">
        <f t="shared" si="68"/>
        <v>0</v>
      </c>
      <c r="AE31" s="159" t="str">
        <f t="shared" si="68"/>
        <v>0</v>
      </c>
      <c r="AF31" s="367" t="str">
        <f t="shared" si="69"/>
        <v>0</v>
      </c>
      <c r="AG31" s="162" t="str">
        <f t="shared" si="69"/>
        <v>0</v>
      </c>
      <c r="AH31" s="163" t="str">
        <f t="shared" si="69"/>
        <v>0</v>
      </c>
      <c r="AI31" s="165" t="str">
        <f t="shared" si="69"/>
        <v>0</v>
      </c>
      <c r="AJ31" s="164" t="str">
        <f t="shared" si="69"/>
        <v>0</v>
      </c>
      <c r="AK31" s="164" t="str">
        <f t="shared" si="69"/>
        <v>0</v>
      </c>
      <c r="AL31" s="289" t="str">
        <f t="shared" si="69"/>
        <v>0</v>
      </c>
      <c r="AM31" s="165" t="str">
        <f t="shared" si="69"/>
        <v>0</v>
      </c>
      <c r="AN31" s="230" t="str">
        <f t="shared" si="70"/>
        <v>0</v>
      </c>
      <c r="AO31" s="230" t="str">
        <f t="shared" si="70"/>
        <v>0</v>
      </c>
      <c r="AP31" s="230" t="str">
        <f t="shared" si="70"/>
        <v>0</v>
      </c>
      <c r="AQ31" s="230" t="str">
        <f t="shared" si="70"/>
        <v>0</v>
      </c>
      <c r="AR31" s="229" t="str">
        <f t="shared" si="70"/>
        <v>0</v>
      </c>
      <c r="AS31" s="230" t="str">
        <f t="shared" si="70"/>
        <v>0</v>
      </c>
      <c r="AT31" s="230" t="str">
        <f t="shared" si="70"/>
        <v>0</v>
      </c>
      <c r="AU31" s="231" t="str">
        <f t="shared" si="70"/>
        <v>0</v>
      </c>
      <c r="AV31" s="230" t="str">
        <f t="shared" si="71"/>
        <v>0</v>
      </c>
      <c r="AW31" s="232" t="str">
        <f t="shared" si="71"/>
        <v>0</v>
      </c>
      <c r="AX31" s="232" t="str">
        <f t="shared" si="71"/>
        <v>0</v>
      </c>
      <c r="AY31" s="233" t="str">
        <f t="shared" si="71"/>
        <v>0</v>
      </c>
      <c r="AZ31" s="232" t="str">
        <f t="shared" si="71"/>
        <v>0</v>
      </c>
      <c r="BA31" s="232" t="str">
        <f t="shared" si="71"/>
        <v>0</v>
      </c>
      <c r="BB31" s="232" t="str">
        <f t="shared" si="71"/>
        <v>0</v>
      </c>
      <c r="BC31" s="233" t="str">
        <f t="shared" si="71"/>
        <v>0</v>
      </c>
      <c r="BD31" s="168" t="str">
        <f t="shared" si="72"/>
        <v>0</v>
      </c>
      <c r="BE31" s="168" t="str">
        <f t="shared" si="72"/>
        <v>0</v>
      </c>
      <c r="BF31" s="168" t="str">
        <f t="shared" si="72"/>
        <v>0</v>
      </c>
      <c r="BG31" s="169" t="str">
        <f t="shared" si="72"/>
        <v>0</v>
      </c>
      <c r="BH31" s="168" t="str">
        <f t="shared" si="72"/>
        <v>0</v>
      </c>
      <c r="BI31" s="168" t="str">
        <f t="shared" si="72"/>
        <v>0</v>
      </c>
      <c r="BJ31" s="168" t="str">
        <f t="shared" si="72"/>
        <v>0</v>
      </c>
      <c r="BK31" s="169" t="str">
        <f t="shared" si="72"/>
        <v>0</v>
      </c>
      <c r="BL31" s="168" t="str">
        <f t="shared" si="73"/>
        <v>0</v>
      </c>
      <c r="BM31" s="168" t="str">
        <f t="shared" si="73"/>
        <v>0</v>
      </c>
      <c r="BN31" s="168" t="str">
        <f t="shared" si="73"/>
        <v>0</v>
      </c>
      <c r="BO31" s="169" t="str">
        <f t="shared" si="73"/>
        <v>0</v>
      </c>
      <c r="BP31" s="168" t="str">
        <f t="shared" si="73"/>
        <v>0</v>
      </c>
      <c r="BQ31" s="168" t="str">
        <f t="shared" si="73"/>
        <v>0</v>
      </c>
      <c r="BR31" s="168" t="str">
        <f t="shared" si="73"/>
        <v>0</v>
      </c>
      <c r="BS31" s="169" t="str">
        <f t="shared" si="73"/>
        <v>0</v>
      </c>
      <c r="BT31" s="302" t="str">
        <f t="shared" si="74"/>
        <v>0</v>
      </c>
      <c r="BU31" s="302" t="str">
        <f t="shared" si="74"/>
        <v>0</v>
      </c>
      <c r="BV31" s="302" t="str">
        <f t="shared" si="74"/>
        <v>0</v>
      </c>
      <c r="BW31" s="303" t="str">
        <f t="shared" si="74"/>
        <v>0</v>
      </c>
      <c r="BX31" s="302" t="str">
        <f t="shared" si="74"/>
        <v>0</v>
      </c>
      <c r="BY31" s="302" t="str">
        <f t="shared" si="74"/>
        <v>0</v>
      </c>
      <c r="BZ31" s="302" t="str">
        <f t="shared" si="74"/>
        <v>0</v>
      </c>
      <c r="CA31" s="303" t="str">
        <f t="shared" si="74"/>
        <v>0</v>
      </c>
      <c r="CB31" s="164" t="str">
        <f t="shared" si="75"/>
        <v>0</v>
      </c>
      <c r="CC31" s="289" t="str">
        <f t="shared" si="75"/>
        <v>0</v>
      </c>
      <c r="CD31" s="340" t="str">
        <f t="shared" si="75"/>
        <v>0</v>
      </c>
      <c r="CE31" s="341" t="str">
        <f t="shared" si="75"/>
        <v>0</v>
      </c>
      <c r="CF31" s="340" t="str">
        <f t="shared" si="75"/>
        <v>0</v>
      </c>
      <c r="CG31" s="340" t="str">
        <f t="shared" si="75"/>
        <v>0</v>
      </c>
      <c r="CH31" s="340" t="str">
        <f t="shared" si="75"/>
        <v>0</v>
      </c>
      <c r="CI31" s="341" t="str">
        <f t="shared" si="75"/>
        <v>0</v>
      </c>
      <c r="CJ31" s="367"/>
      <c r="CK31" s="32" t="str">
        <f t="shared" si="33"/>
        <v/>
      </c>
      <c r="CL31" s="285">
        <f t="shared" si="64"/>
        <v>0</v>
      </c>
      <c r="CM31" s="285">
        <f t="shared" si="66"/>
        <v>10</v>
      </c>
      <c r="CN31" s="285"/>
      <c r="CO31" s="142">
        <f t="shared" si="35"/>
        <v>-90</v>
      </c>
      <c r="CP31" s="142">
        <f t="shared" si="36"/>
        <v>-67.777777777777771</v>
      </c>
      <c r="CQ31" s="143"/>
      <c r="CR31" s="367"/>
      <c r="CS31" s="170">
        <f t="shared" si="37"/>
        <v>0</v>
      </c>
      <c r="CT31" s="23">
        <f t="shared" si="38"/>
        <v>0</v>
      </c>
      <c r="CU31" s="171">
        <f t="shared" si="39"/>
        <v>0</v>
      </c>
      <c r="CV31" s="23">
        <f t="shared" si="40"/>
        <v>0</v>
      </c>
      <c r="CW31" s="172">
        <f t="shared" si="41"/>
        <v>0</v>
      </c>
      <c r="CX31" s="24">
        <f t="shared" si="42"/>
        <v>0</v>
      </c>
      <c r="CY31" s="267">
        <f t="shared" si="43"/>
        <v>0</v>
      </c>
      <c r="CZ31" s="268">
        <f t="shared" si="44"/>
        <v>0</v>
      </c>
      <c r="DA31" s="267">
        <f t="shared" si="45"/>
        <v>0</v>
      </c>
      <c r="DB31" s="268">
        <f t="shared" si="46"/>
        <v>0</v>
      </c>
      <c r="DC31" s="173">
        <f t="shared" si="47"/>
        <v>0</v>
      </c>
      <c r="DD31" s="26">
        <f t="shared" si="48"/>
        <v>0</v>
      </c>
      <c r="DE31" s="173">
        <f t="shared" si="49"/>
        <v>0</v>
      </c>
      <c r="DF31" s="26">
        <f t="shared" si="50"/>
        <v>0</v>
      </c>
      <c r="DG31" s="326">
        <f t="shared" si="51"/>
        <v>0</v>
      </c>
      <c r="DH31" s="327">
        <f t="shared" si="52"/>
        <v>0</v>
      </c>
      <c r="DI31" s="172">
        <f t="shared" si="53"/>
        <v>0</v>
      </c>
      <c r="DJ31" s="24">
        <f t="shared" si="54"/>
        <v>0</v>
      </c>
      <c r="DL31" s="19">
        <f t="shared" si="55"/>
        <v>0</v>
      </c>
      <c r="DM31" s="19">
        <f t="shared" si="56"/>
        <v>0</v>
      </c>
      <c r="DN31" s="174">
        <f t="shared" si="57"/>
        <v>0</v>
      </c>
      <c r="DO31" s="278">
        <f t="shared" si="58"/>
        <v>0</v>
      </c>
      <c r="DP31" s="278">
        <f t="shared" si="59"/>
        <v>0</v>
      </c>
      <c r="DQ31" s="20">
        <f t="shared" si="60"/>
        <v>0</v>
      </c>
      <c r="DR31" s="20">
        <f t="shared" si="61"/>
        <v>0</v>
      </c>
      <c r="DS31" s="337">
        <f t="shared" si="62"/>
        <v>0</v>
      </c>
      <c r="DT31" s="174">
        <f t="shared" si="63"/>
        <v>0</v>
      </c>
      <c r="DU31" s="172">
        <f t="shared" si="65"/>
        <v>0</v>
      </c>
    </row>
    <row r="32" spans="1:125" s="172" customFormat="1">
      <c r="A32" s="450"/>
      <c r="B32" s="451"/>
      <c r="C32" s="154">
        <f t="shared" si="11"/>
        <v>0</v>
      </c>
      <c r="D32" s="167">
        <f t="shared" si="12"/>
        <v>0</v>
      </c>
      <c r="E32" s="166" t="str">
        <f t="shared" si="13"/>
        <v/>
      </c>
      <c r="F32" s="367" t="str">
        <f t="shared" si="14"/>
        <v/>
      </c>
      <c r="G32" s="367" t="str">
        <f t="shared" si="15"/>
        <v/>
      </c>
      <c r="H32" s="367" t="str">
        <f t="shared" si="16"/>
        <v/>
      </c>
      <c r="I32" s="367" t="str">
        <f t="shared" si="17"/>
        <v/>
      </c>
      <c r="J32" s="367" t="str">
        <f t="shared" si="18"/>
        <v/>
      </c>
      <c r="K32" s="367" t="str">
        <f t="shared" si="19"/>
        <v/>
      </c>
      <c r="L32" s="367" t="str">
        <f t="shared" si="20"/>
        <v/>
      </c>
      <c r="M32" s="367" t="str">
        <f t="shared" si="21"/>
        <v/>
      </c>
      <c r="N32" s="367" t="str">
        <f t="shared" si="22"/>
        <v/>
      </c>
      <c r="O32" s="156" t="str">
        <f t="shared" si="23"/>
        <v/>
      </c>
      <c r="P32" s="157" t="str">
        <f t="shared" si="67"/>
        <v>0</v>
      </c>
      <c r="Q32" s="158" t="str">
        <f t="shared" si="67"/>
        <v>0</v>
      </c>
      <c r="R32" s="158" t="str">
        <f t="shared" si="67"/>
        <v>0</v>
      </c>
      <c r="S32" s="159" t="str">
        <f t="shared" si="67"/>
        <v>0</v>
      </c>
      <c r="T32" s="158" t="str">
        <f t="shared" si="67"/>
        <v>0</v>
      </c>
      <c r="U32" s="158" t="str">
        <f t="shared" si="67"/>
        <v>0</v>
      </c>
      <c r="V32" s="158" t="str">
        <f t="shared" si="67"/>
        <v>0</v>
      </c>
      <c r="W32" s="158" t="str">
        <f t="shared" si="67"/>
        <v>0</v>
      </c>
      <c r="X32" s="157" t="str">
        <f t="shared" si="68"/>
        <v>0</v>
      </c>
      <c r="Y32" s="158" t="str">
        <f t="shared" si="68"/>
        <v>0</v>
      </c>
      <c r="Z32" s="158" t="str">
        <f t="shared" si="68"/>
        <v>0</v>
      </c>
      <c r="AA32" s="159" t="str">
        <f t="shared" si="68"/>
        <v>0</v>
      </c>
      <c r="AB32" s="160" t="str">
        <f t="shared" si="68"/>
        <v>0</v>
      </c>
      <c r="AC32" s="161" t="str">
        <f t="shared" si="68"/>
        <v>0</v>
      </c>
      <c r="AD32" s="158" t="str">
        <f t="shared" si="68"/>
        <v>0</v>
      </c>
      <c r="AE32" s="159" t="str">
        <f t="shared" si="68"/>
        <v>0</v>
      </c>
      <c r="AF32" s="367" t="str">
        <f t="shared" si="69"/>
        <v>0</v>
      </c>
      <c r="AG32" s="162" t="str">
        <f t="shared" si="69"/>
        <v>0</v>
      </c>
      <c r="AH32" s="163" t="str">
        <f t="shared" si="69"/>
        <v>0</v>
      </c>
      <c r="AI32" s="165" t="str">
        <f t="shared" si="69"/>
        <v>0</v>
      </c>
      <c r="AJ32" s="164" t="str">
        <f t="shared" si="69"/>
        <v>0</v>
      </c>
      <c r="AK32" s="164" t="str">
        <f t="shared" si="69"/>
        <v>0</v>
      </c>
      <c r="AL32" s="289" t="str">
        <f t="shared" si="69"/>
        <v>0</v>
      </c>
      <c r="AM32" s="165" t="str">
        <f t="shared" si="69"/>
        <v>0</v>
      </c>
      <c r="AN32" s="230" t="str">
        <f t="shared" si="70"/>
        <v>0</v>
      </c>
      <c r="AO32" s="230" t="str">
        <f t="shared" si="70"/>
        <v>0</v>
      </c>
      <c r="AP32" s="230" t="str">
        <f t="shared" si="70"/>
        <v>0</v>
      </c>
      <c r="AQ32" s="230" t="str">
        <f t="shared" si="70"/>
        <v>0</v>
      </c>
      <c r="AR32" s="229" t="str">
        <f t="shared" si="70"/>
        <v>0</v>
      </c>
      <c r="AS32" s="230" t="str">
        <f t="shared" si="70"/>
        <v>0</v>
      </c>
      <c r="AT32" s="230" t="str">
        <f t="shared" si="70"/>
        <v>0</v>
      </c>
      <c r="AU32" s="231" t="str">
        <f t="shared" si="70"/>
        <v>0</v>
      </c>
      <c r="AV32" s="230" t="str">
        <f t="shared" si="71"/>
        <v>0</v>
      </c>
      <c r="AW32" s="232" t="str">
        <f t="shared" si="71"/>
        <v>0</v>
      </c>
      <c r="AX32" s="232" t="str">
        <f t="shared" si="71"/>
        <v>0</v>
      </c>
      <c r="AY32" s="233" t="str">
        <f t="shared" si="71"/>
        <v>0</v>
      </c>
      <c r="AZ32" s="232" t="str">
        <f t="shared" si="71"/>
        <v>0</v>
      </c>
      <c r="BA32" s="232" t="str">
        <f t="shared" si="71"/>
        <v>0</v>
      </c>
      <c r="BB32" s="232" t="str">
        <f t="shared" si="71"/>
        <v>0</v>
      </c>
      <c r="BC32" s="233" t="str">
        <f t="shared" si="71"/>
        <v>0</v>
      </c>
      <c r="BD32" s="168" t="str">
        <f t="shared" si="72"/>
        <v>0</v>
      </c>
      <c r="BE32" s="168" t="str">
        <f t="shared" si="72"/>
        <v>0</v>
      </c>
      <c r="BF32" s="168" t="str">
        <f t="shared" si="72"/>
        <v>0</v>
      </c>
      <c r="BG32" s="169" t="str">
        <f t="shared" si="72"/>
        <v>0</v>
      </c>
      <c r="BH32" s="168" t="str">
        <f t="shared" si="72"/>
        <v>0</v>
      </c>
      <c r="BI32" s="168" t="str">
        <f t="shared" si="72"/>
        <v>0</v>
      </c>
      <c r="BJ32" s="168" t="str">
        <f t="shared" si="72"/>
        <v>0</v>
      </c>
      <c r="BK32" s="169" t="str">
        <f t="shared" si="72"/>
        <v>0</v>
      </c>
      <c r="BL32" s="168" t="str">
        <f t="shared" si="73"/>
        <v>0</v>
      </c>
      <c r="BM32" s="168" t="str">
        <f t="shared" si="73"/>
        <v>0</v>
      </c>
      <c r="BN32" s="168" t="str">
        <f t="shared" si="73"/>
        <v>0</v>
      </c>
      <c r="BO32" s="169" t="str">
        <f t="shared" si="73"/>
        <v>0</v>
      </c>
      <c r="BP32" s="168" t="str">
        <f t="shared" si="73"/>
        <v>0</v>
      </c>
      <c r="BQ32" s="168" t="str">
        <f t="shared" si="73"/>
        <v>0</v>
      </c>
      <c r="BR32" s="168" t="str">
        <f t="shared" si="73"/>
        <v>0</v>
      </c>
      <c r="BS32" s="169" t="str">
        <f t="shared" si="73"/>
        <v>0</v>
      </c>
      <c r="BT32" s="302" t="str">
        <f t="shared" si="74"/>
        <v>0</v>
      </c>
      <c r="BU32" s="302" t="str">
        <f t="shared" si="74"/>
        <v>0</v>
      </c>
      <c r="BV32" s="302" t="str">
        <f t="shared" si="74"/>
        <v>0</v>
      </c>
      <c r="BW32" s="303" t="str">
        <f t="shared" si="74"/>
        <v>0</v>
      </c>
      <c r="BX32" s="302" t="str">
        <f t="shared" si="74"/>
        <v>0</v>
      </c>
      <c r="BY32" s="302" t="str">
        <f t="shared" si="74"/>
        <v>0</v>
      </c>
      <c r="BZ32" s="302" t="str">
        <f t="shared" si="74"/>
        <v>0</v>
      </c>
      <c r="CA32" s="303" t="str">
        <f t="shared" si="74"/>
        <v>0</v>
      </c>
      <c r="CB32" s="164" t="str">
        <f t="shared" si="75"/>
        <v>0</v>
      </c>
      <c r="CC32" s="289" t="str">
        <f t="shared" si="75"/>
        <v>0</v>
      </c>
      <c r="CD32" s="340" t="str">
        <f t="shared" si="75"/>
        <v>0</v>
      </c>
      <c r="CE32" s="341" t="str">
        <f t="shared" si="75"/>
        <v>0</v>
      </c>
      <c r="CF32" s="340" t="str">
        <f t="shared" si="75"/>
        <v>0</v>
      </c>
      <c r="CG32" s="340" t="str">
        <f t="shared" si="75"/>
        <v>0</v>
      </c>
      <c r="CH32" s="340" t="str">
        <f t="shared" si="75"/>
        <v>0</v>
      </c>
      <c r="CI32" s="341" t="str">
        <f t="shared" si="75"/>
        <v>0</v>
      </c>
      <c r="CJ32" s="367"/>
      <c r="CK32" s="32" t="str">
        <f t="shared" si="33"/>
        <v/>
      </c>
      <c r="CL32" s="285">
        <f t="shared" si="64"/>
        <v>0</v>
      </c>
      <c r="CM32" s="285">
        <f t="shared" si="66"/>
        <v>10</v>
      </c>
      <c r="CN32" s="285"/>
      <c r="CO32" s="142">
        <f t="shared" si="35"/>
        <v>-90</v>
      </c>
      <c r="CP32" s="142">
        <f t="shared" si="36"/>
        <v>-67.777777777777771</v>
      </c>
      <c r="CQ32" s="143"/>
      <c r="CR32" s="367"/>
      <c r="CS32" s="170">
        <f t="shared" si="37"/>
        <v>0</v>
      </c>
      <c r="CT32" s="23">
        <f t="shared" si="38"/>
        <v>0</v>
      </c>
      <c r="CU32" s="171">
        <f t="shared" si="39"/>
        <v>0</v>
      </c>
      <c r="CV32" s="23">
        <f t="shared" si="40"/>
        <v>0</v>
      </c>
      <c r="CW32" s="172">
        <f t="shared" si="41"/>
        <v>0</v>
      </c>
      <c r="CX32" s="24">
        <f t="shared" si="42"/>
        <v>0</v>
      </c>
      <c r="CY32" s="267">
        <f t="shared" si="43"/>
        <v>0</v>
      </c>
      <c r="CZ32" s="268">
        <f t="shared" si="44"/>
        <v>0</v>
      </c>
      <c r="DA32" s="267">
        <f t="shared" si="45"/>
        <v>0</v>
      </c>
      <c r="DB32" s="268">
        <f t="shared" si="46"/>
        <v>0</v>
      </c>
      <c r="DC32" s="173">
        <f t="shared" si="47"/>
        <v>0</v>
      </c>
      <c r="DD32" s="26">
        <f t="shared" si="48"/>
        <v>0</v>
      </c>
      <c r="DE32" s="173">
        <f t="shared" si="49"/>
        <v>0</v>
      </c>
      <c r="DF32" s="26">
        <f t="shared" si="50"/>
        <v>0</v>
      </c>
      <c r="DG32" s="326">
        <f t="shared" si="51"/>
        <v>0</v>
      </c>
      <c r="DH32" s="327">
        <f t="shared" si="52"/>
        <v>0</v>
      </c>
      <c r="DI32" s="172">
        <f t="shared" si="53"/>
        <v>0</v>
      </c>
      <c r="DJ32" s="24">
        <f t="shared" si="54"/>
        <v>0</v>
      </c>
      <c r="DL32" s="19">
        <f t="shared" si="55"/>
        <v>0</v>
      </c>
      <c r="DM32" s="19">
        <f t="shared" si="56"/>
        <v>0</v>
      </c>
      <c r="DN32" s="174">
        <f t="shared" si="57"/>
        <v>0</v>
      </c>
      <c r="DO32" s="278">
        <f t="shared" si="58"/>
        <v>0</v>
      </c>
      <c r="DP32" s="278">
        <f t="shared" si="59"/>
        <v>0</v>
      </c>
      <c r="DQ32" s="20">
        <f t="shared" si="60"/>
        <v>0</v>
      </c>
      <c r="DR32" s="20">
        <f t="shared" si="61"/>
        <v>0</v>
      </c>
      <c r="DS32" s="337">
        <f t="shared" si="62"/>
        <v>0</v>
      </c>
      <c r="DT32" s="174">
        <f t="shared" si="63"/>
        <v>0</v>
      </c>
      <c r="DU32" s="172">
        <f t="shared" si="65"/>
        <v>0</v>
      </c>
    </row>
    <row r="33" spans="1:125" s="172" customFormat="1">
      <c r="A33" s="450"/>
      <c r="B33" s="451"/>
      <c r="C33" s="154">
        <f t="shared" si="11"/>
        <v>0</v>
      </c>
      <c r="D33" s="167">
        <f t="shared" si="12"/>
        <v>0</v>
      </c>
      <c r="E33" s="166" t="str">
        <f t="shared" si="13"/>
        <v/>
      </c>
      <c r="F33" s="367" t="str">
        <f t="shared" si="14"/>
        <v/>
      </c>
      <c r="G33" s="367" t="str">
        <f t="shared" si="15"/>
        <v/>
      </c>
      <c r="H33" s="367" t="str">
        <f t="shared" si="16"/>
        <v/>
      </c>
      <c r="I33" s="367" t="str">
        <f t="shared" si="17"/>
        <v/>
      </c>
      <c r="J33" s="367" t="str">
        <f t="shared" si="18"/>
        <v/>
      </c>
      <c r="K33" s="367" t="str">
        <f t="shared" si="19"/>
        <v/>
      </c>
      <c r="L33" s="367" t="str">
        <f t="shared" si="20"/>
        <v/>
      </c>
      <c r="M33" s="367" t="str">
        <f t="shared" si="21"/>
        <v/>
      </c>
      <c r="N33" s="367" t="str">
        <f t="shared" si="22"/>
        <v/>
      </c>
      <c r="O33" s="156" t="str">
        <f t="shared" si="23"/>
        <v/>
      </c>
      <c r="P33" s="157" t="str">
        <f t="shared" si="67"/>
        <v>0</v>
      </c>
      <c r="Q33" s="158" t="str">
        <f t="shared" si="67"/>
        <v>0</v>
      </c>
      <c r="R33" s="158" t="str">
        <f t="shared" si="67"/>
        <v>0</v>
      </c>
      <c r="S33" s="159" t="str">
        <f t="shared" si="67"/>
        <v>0</v>
      </c>
      <c r="T33" s="158" t="str">
        <f t="shared" si="67"/>
        <v>0</v>
      </c>
      <c r="U33" s="158" t="str">
        <f t="shared" si="67"/>
        <v>0</v>
      </c>
      <c r="V33" s="158" t="str">
        <f t="shared" si="67"/>
        <v>0</v>
      </c>
      <c r="W33" s="158" t="str">
        <f t="shared" si="67"/>
        <v>0</v>
      </c>
      <c r="X33" s="157" t="str">
        <f t="shared" si="68"/>
        <v>0</v>
      </c>
      <c r="Y33" s="158" t="str">
        <f t="shared" si="68"/>
        <v>0</v>
      </c>
      <c r="Z33" s="158" t="str">
        <f t="shared" si="68"/>
        <v>0</v>
      </c>
      <c r="AA33" s="159" t="str">
        <f t="shared" si="68"/>
        <v>0</v>
      </c>
      <c r="AB33" s="160" t="str">
        <f t="shared" si="68"/>
        <v>0</v>
      </c>
      <c r="AC33" s="161" t="str">
        <f t="shared" si="68"/>
        <v>0</v>
      </c>
      <c r="AD33" s="158" t="str">
        <f t="shared" si="68"/>
        <v>0</v>
      </c>
      <c r="AE33" s="159" t="str">
        <f t="shared" si="68"/>
        <v>0</v>
      </c>
      <c r="AF33" s="367" t="str">
        <f t="shared" si="69"/>
        <v>0</v>
      </c>
      <c r="AG33" s="162" t="str">
        <f t="shared" si="69"/>
        <v>0</v>
      </c>
      <c r="AH33" s="163" t="str">
        <f t="shared" si="69"/>
        <v>0</v>
      </c>
      <c r="AI33" s="165" t="str">
        <f t="shared" si="69"/>
        <v>0</v>
      </c>
      <c r="AJ33" s="164" t="str">
        <f t="shared" si="69"/>
        <v>0</v>
      </c>
      <c r="AK33" s="164" t="str">
        <f t="shared" si="69"/>
        <v>0</v>
      </c>
      <c r="AL33" s="289" t="str">
        <f t="shared" si="69"/>
        <v>0</v>
      </c>
      <c r="AM33" s="165" t="str">
        <f t="shared" si="69"/>
        <v>0</v>
      </c>
      <c r="AN33" s="230" t="str">
        <f t="shared" si="70"/>
        <v>0</v>
      </c>
      <c r="AO33" s="230" t="str">
        <f t="shared" si="70"/>
        <v>0</v>
      </c>
      <c r="AP33" s="230" t="str">
        <f t="shared" si="70"/>
        <v>0</v>
      </c>
      <c r="AQ33" s="230" t="str">
        <f t="shared" si="70"/>
        <v>0</v>
      </c>
      <c r="AR33" s="229" t="str">
        <f t="shared" si="70"/>
        <v>0</v>
      </c>
      <c r="AS33" s="230" t="str">
        <f t="shared" si="70"/>
        <v>0</v>
      </c>
      <c r="AT33" s="230" t="str">
        <f t="shared" si="70"/>
        <v>0</v>
      </c>
      <c r="AU33" s="231" t="str">
        <f t="shared" si="70"/>
        <v>0</v>
      </c>
      <c r="AV33" s="230" t="str">
        <f t="shared" si="71"/>
        <v>0</v>
      </c>
      <c r="AW33" s="232" t="str">
        <f t="shared" si="71"/>
        <v>0</v>
      </c>
      <c r="AX33" s="232" t="str">
        <f t="shared" si="71"/>
        <v>0</v>
      </c>
      <c r="AY33" s="233" t="str">
        <f t="shared" si="71"/>
        <v>0</v>
      </c>
      <c r="AZ33" s="232" t="str">
        <f t="shared" si="71"/>
        <v>0</v>
      </c>
      <c r="BA33" s="232" t="str">
        <f t="shared" si="71"/>
        <v>0</v>
      </c>
      <c r="BB33" s="232" t="str">
        <f t="shared" si="71"/>
        <v>0</v>
      </c>
      <c r="BC33" s="233" t="str">
        <f t="shared" si="71"/>
        <v>0</v>
      </c>
      <c r="BD33" s="168" t="str">
        <f t="shared" si="72"/>
        <v>0</v>
      </c>
      <c r="BE33" s="168" t="str">
        <f t="shared" si="72"/>
        <v>0</v>
      </c>
      <c r="BF33" s="168" t="str">
        <f t="shared" si="72"/>
        <v>0</v>
      </c>
      <c r="BG33" s="169" t="str">
        <f t="shared" si="72"/>
        <v>0</v>
      </c>
      <c r="BH33" s="168" t="str">
        <f t="shared" si="72"/>
        <v>0</v>
      </c>
      <c r="BI33" s="168" t="str">
        <f t="shared" si="72"/>
        <v>0</v>
      </c>
      <c r="BJ33" s="168" t="str">
        <f t="shared" si="72"/>
        <v>0</v>
      </c>
      <c r="BK33" s="169" t="str">
        <f t="shared" si="72"/>
        <v>0</v>
      </c>
      <c r="BL33" s="168" t="str">
        <f t="shared" si="73"/>
        <v>0</v>
      </c>
      <c r="BM33" s="168" t="str">
        <f t="shared" si="73"/>
        <v>0</v>
      </c>
      <c r="BN33" s="168" t="str">
        <f t="shared" si="73"/>
        <v>0</v>
      </c>
      <c r="BO33" s="169" t="str">
        <f t="shared" si="73"/>
        <v>0</v>
      </c>
      <c r="BP33" s="168" t="str">
        <f t="shared" si="73"/>
        <v>0</v>
      </c>
      <c r="BQ33" s="168" t="str">
        <f t="shared" si="73"/>
        <v>0</v>
      </c>
      <c r="BR33" s="168" t="str">
        <f t="shared" si="73"/>
        <v>0</v>
      </c>
      <c r="BS33" s="169" t="str">
        <f t="shared" si="73"/>
        <v>0</v>
      </c>
      <c r="BT33" s="302" t="str">
        <f t="shared" si="74"/>
        <v>0</v>
      </c>
      <c r="BU33" s="302" t="str">
        <f t="shared" si="74"/>
        <v>0</v>
      </c>
      <c r="BV33" s="302" t="str">
        <f t="shared" si="74"/>
        <v>0</v>
      </c>
      <c r="BW33" s="303" t="str">
        <f t="shared" si="74"/>
        <v>0</v>
      </c>
      <c r="BX33" s="302" t="str">
        <f t="shared" si="74"/>
        <v>0</v>
      </c>
      <c r="BY33" s="302" t="str">
        <f t="shared" si="74"/>
        <v>0</v>
      </c>
      <c r="BZ33" s="302" t="str">
        <f t="shared" si="74"/>
        <v>0</v>
      </c>
      <c r="CA33" s="303" t="str">
        <f t="shared" si="74"/>
        <v>0</v>
      </c>
      <c r="CB33" s="164" t="str">
        <f t="shared" si="75"/>
        <v>0</v>
      </c>
      <c r="CC33" s="289" t="str">
        <f t="shared" si="75"/>
        <v>0</v>
      </c>
      <c r="CD33" s="340" t="str">
        <f t="shared" si="75"/>
        <v>0</v>
      </c>
      <c r="CE33" s="341" t="str">
        <f t="shared" si="75"/>
        <v>0</v>
      </c>
      <c r="CF33" s="340" t="str">
        <f t="shared" si="75"/>
        <v>0</v>
      </c>
      <c r="CG33" s="340" t="str">
        <f t="shared" si="75"/>
        <v>0</v>
      </c>
      <c r="CH33" s="340" t="str">
        <f t="shared" si="75"/>
        <v>0</v>
      </c>
      <c r="CI33" s="341" t="str">
        <f t="shared" si="75"/>
        <v>0</v>
      </c>
      <c r="CJ33" s="367"/>
      <c r="CK33" s="32" t="str">
        <f t="shared" si="33"/>
        <v/>
      </c>
      <c r="CL33" s="285">
        <f t="shared" si="64"/>
        <v>0</v>
      </c>
      <c r="CM33" s="285">
        <f t="shared" si="66"/>
        <v>10</v>
      </c>
      <c r="CN33" s="285"/>
      <c r="CO33" s="142">
        <f t="shared" si="35"/>
        <v>-90</v>
      </c>
      <c r="CP33" s="142">
        <f t="shared" si="36"/>
        <v>-67.777777777777771</v>
      </c>
      <c r="CQ33" s="143"/>
      <c r="CR33" s="367"/>
      <c r="CS33" s="170">
        <f t="shared" si="37"/>
        <v>0</v>
      </c>
      <c r="CT33" s="23">
        <f t="shared" si="38"/>
        <v>0</v>
      </c>
      <c r="CU33" s="171">
        <f t="shared" si="39"/>
        <v>0</v>
      </c>
      <c r="CV33" s="23">
        <f t="shared" si="40"/>
        <v>0</v>
      </c>
      <c r="CW33" s="172">
        <f t="shared" si="41"/>
        <v>0</v>
      </c>
      <c r="CX33" s="24">
        <f t="shared" si="42"/>
        <v>0</v>
      </c>
      <c r="CY33" s="267">
        <f t="shared" si="43"/>
        <v>0</v>
      </c>
      <c r="CZ33" s="268">
        <f t="shared" si="44"/>
        <v>0</v>
      </c>
      <c r="DA33" s="267">
        <f t="shared" si="45"/>
        <v>0</v>
      </c>
      <c r="DB33" s="268">
        <f t="shared" si="46"/>
        <v>0</v>
      </c>
      <c r="DC33" s="173">
        <f t="shared" si="47"/>
        <v>0</v>
      </c>
      <c r="DD33" s="26">
        <f t="shared" si="48"/>
        <v>0</v>
      </c>
      <c r="DE33" s="173">
        <f t="shared" si="49"/>
        <v>0</v>
      </c>
      <c r="DF33" s="26">
        <f t="shared" si="50"/>
        <v>0</v>
      </c>
      <c r="DG33" s="326">
        <f t="shared" si="51"/>
        <v>0</v>
      </c>
      <c r="DH33" s="327">
        <f t="shared" si="52"/>
        <v>0</v>
      </c>
      <c r="DI33" s="172">
        <f t="shared" si="53"/>
        <v>0</v>
      </c>
      <c r="DJ33" s="24">
        <f t="shared" si="54"/>
        <v>0</v>
      </c>
      <c r="DL33" s="19">
        <f t="shared" si="55"/>
        <v>0</v>
      </c>
      <c r="DM33" s="19">
        <f t="shared" si="56"/>
        <v>0</v>
      </c>
      <c r="DN33" s="174">
        <f t="shared" si="57"/>
        <v>0</v>
      </c>
      <c r="DO33" s="278">
        <f t="shared" si="58"/>
        <v>0</v>
      </c>
      <c r="DP33" s="278">
        <f t="shared" si="59"/>
        <v>0</v>
      </c>
      <c r="DQ33" s="20">
        <f t="shared" si="60"/>
        <v>0</v>
      </c>
      <c r="DR33" s="20">
        <f t="shared" si="61"/>
        <v>0</v>
      </c>
      <c r="DS33" s="337">
        <f t="shared" si="62"/>
        <v>0</v>
      </c>
      <c r="DT33" s="174">
        <f t="shared" si="63"/>
        <v>0</v>
      </c>
      <c r="DU33" s="172">
        <f t="shared" si="65"/>
        <v>0</v>
      </c>
    </row>
    <row r="34" spans="1:125" s="172" customFormat="1">
      <c r="A34" s="450"/>
      <c r="B34" s="451"/>
      <c r="C34" s="154">
        <f t="shared" si="11"/>
        <v>0</v>
      </c>
      <c r="D34" s="167">
        <f t="shared" si="12"/>
        <v>0</v>
      </c>
      <c r="E34" s="166" t="str">
        <f t="shared" si="13"/>
        <v/>
      </c>
      <c r="F34" s="367" t="str">
        <f t="shared" si="14"/>
        <v/>
      </c>
      <c r="G34" s="367" t="str">
        <f t="shared" si="15"/>
        <v/>
      </c>
      <c r="H34" s="367" t="str">
        <f t="shared" si="16"/>
        <v/>
      </c>
      <c r="I34" s="367" t="str">
        <f t="shared" si="17"/>
        <v/>
      </c>
      <c r="J34" s="367" t="str">
        <f t="shared" si="18"/>
        <v/>
      </c>
      <c r="K34" s="367" t="str">
        <f t="shared" si="19"/>
        <v/>
      </c>
      <c r="L34" s="367" t="str">
        <f t="shared" si="20"/>
        <v/>
      </c>
      <c r="M34" s="367" t="str">
        <f t="shared" si="21"/>
        <v/>
      </c>
      <c r="N34" s="367" t="str">
        <f t="shared" si="22"/>
        <v/>
      </c>
      <c r="O34" s="156" t="str">
        <f t="shared" si="23"/>
        <v/>
      </c>
      <c r="P34" s="157" t="str">
        <f t="shared" si="67"/>
        <v>0</v>
      </c>
      <c r="Q34" s="158" t="str">
        <f t="shared" si="67"/>
        <v>0</v>
      </c>
      <c r="R34" s="158" t="str">
        <f t="shared" si="67"/>
        <v>0</v>
      </c>
      <c r="S34" s="159" t="str">
        <f t="shared" si="67"/>
        <v>0</v>
      </c>
      <c r="T34" s="158" t="str">
        <f t="shared" si="67"/>
        <v>0</v>
      </c>
      <c r="U34" s="158" t="str">
        <f t="shared" si="67"/>
        <v>0</v>
      </c>
      <c r="V34" s="158" t="str">
        <f t="shared" si="67"/>
        <v>0</v>
      </c>
      <c r="W34" s="158" t="str">
        <f t="shared" si="67"/>
        <v>0</v>
      </c>
      <c r="X34" s="157" t="str">
        <f t="shared" si="68"/>
        <v>0</v>
      </c>
      <c r="Y34" s="158" t="str">
        <f t="shared" si="68"/>
        <v>0</v>
      </c>
      <c r="Z34" s="158" t="str">
        <f t="shared" si="68"/>
        <v>0</v>
      </c>
      <c r="AA34" s="159" t="str">
        <f t="shared" si="68"/>
        <v>0</v>
      </c>
      <c r="AB34" s="160" t="str">
        <f t="shared" si="68"/>
        <v>0</v>
      </c>
      <c r="AC34" s="161" t="str">
        <f t="shared" si="68"/>
        <v>0</v>
      </c>
      <c r="AD34" s="158" t="str">
        <f t="shared" si="68"/>
        <v>0</v>
      </c>
      <c r="AE34" s="159" t="str">
        <f t="shared" si="68"/>
        <v>0</v>
      </c>
      <c r="AF34" s="367" t="str">
        <f t="shared" si="69"/>
        <v>0</v>
      </c>
      <c r="AG34" s="162" t="str">
        <f t="shared" si="69"/>
        <v>0</v>
      </c>
      <c r="AH34" s="163" t="str">
        <f t="shared" si="69"/>
        <v>0</v>
      </c>
      <c r="AI34" s="165" t="str">
        <f t="shared" si="69"/>
        <v>0</v>
      </c>
      <c r="AJ34" s="164" t="str">
        <f t="shared" si="69"/>
        <v>0</v>
      </c>
      <c r="AK34" s="164" t="str">
        <f t="shared" si="69"/>
        <v>0</v>
      </c>
      <c r="AL34" s="289" t="str">
        <f t="shared" si="69"/>
        <v>0</v>
      </c>
      <c r="AM34" s="165" t="str">
        <f t="shared" si="69"/>
        <v>0</v>
      </c>
      <c r="AN34" s="230" t="str">
        <f t="shared" si="70"/>
        <v>0</v>
      </c>
      <c r="AO34" s="230" t="str">
        <f t="shared" si="70"/>
        <v>0</v>
      </c>
      <c r="AP34" s="230" t="str">
        <f t="shared" si="70"/>
        <v>0</v>
      </c>
      <c r="AQ34" s="230" t="str">
        <f t="shared" si="70"/>
        <v>0</v>
      </c>
      <c r="AR34" s="229" t="str">
        <f t="shared" si="70"/>
        <v>0</v>
      </c>
      <c r="AS34" s="230" t="str">
        <f t="shared" si="70"/>
        <v>0</v>
      </c>
      <c r="AT34" s="230" t="str">
        <f t="shared" si="70"/>
        <v>0</v>
      </c>
      <c r="AU34" s="231" t="str">
        <f t="shared" si="70"/>
        <v>0</v>
      </c>
      <c r="AV34" s="230" t="str">
        <f t="shared" si="71"/>
        <v>0</v>
      </c>
      <c r="AW34" s="232" t="str">
        <f t="shared" si="71"/>
        <v>0</v>
      </c>
      <c r="AX34" s="232" t="str">
        <f t="shared" si="71"/>
        <v>0</v>
      </c>
      <c r="AY34" s="233" t="str">
        <f t="shared" si="71"/>
        <v>0</v>
      </c>
      <c r="AZ34" s="232" t="str">
        <f t="shared" si="71"/>
        <v>0</v>
      </c>
      <c r="BA34" s="232" t="str">
        <f t="shared" si="71"/>
        <v>0</v>
      </c>
      <c r="BB34" s="232" t="str">
        <f t="shared" si="71"/>
        <v>0</v>
      </c>
      <c r="BC34" s="233" t="str">
        <f t="shared" si="71"/>
        <v>0</v>
      </c>
      <c r="BD34" s="168" t="str">
        <f t="shared" si="72"/>
        <v>0</v>
      </c>
      <c r="BE34" s="168" t="str">
        <f t="shared" si="72"/>
        <v>0</v>
      </c>
      <c r="BF34" s="168" t="str">
        <f t="shared" si="72"/>
        <v>0</v>
      </c>
      <c r="BG34" s="169" t="str">
        <f t="shared" si="72"/>
        <v>0</v>
      </c>
      <c r="BH34" s="168" t="str">
        <f t="shared" si="72"/>
        <v>0</v>
      </c>
      <c r="BI34" s="168" t="str">
        <f t="shared" si="72"/>
        <v>0</v>
      </c>
      <c r="BJ34" s="168" t="str">
        <f t="shared" si="72"/>
        <v>0</v>
      </c>
      <c r="BK34" s="169" t="str">
        <f t="shared" si="72"/>
        <v>0</v>
      </c>
      <c r="BL34" s="168" t="str">
        <f t="shared" si="73"/>
        <v>0</v>
      </c>
      <c r="BM34" s="168" t="str">
        <f t="shared" si="73"/>
        <v>0</v>
      </c>
      <c r="BN34" s="168" t="str">
        <f t="shared" si="73"/>
        <v>0</v>
      </c>
      <c r="BO34" s="169" t="str">
        <f t="shared" si="73"/>
        <v>0</v>
      </c>
      <c r="BP34" s="168" t="str">
        <f t="shared" si="73"/>
        <v>0</v>
      </c>
      <c r="BQ34" s="168" t="str">
        <f t="shared" si="73"/>
        <v>0</v>
      </c>
      <c r="BR34" s="168" t="str">
        <f t="shared" si="73"/>
        <v>0</v>
      </c>
      <c r="BS34" s="169" t="str">
        <f t="shared" si="73"/>
        <v>0</v>
      </c>
      <c r="BT34" s="302" t="str">
        <f t="shared" si="74"/>
        <v>0</v>
      </c>
      <c r="BU34" s="302" t="str">
        <f t="shared" si="74"/>
        <v>0</v>
      </c>
      <c r="BV34" s="302" t="str">
        <f t="shared" si="74"/>
        <v>0</v>
      </c>
      <c r="BW34" s="303" t="str">
        <f t="shared" si="74"/>
        <v>0</v>
      </c>
      <c r="BX34" s="302" t="str">
        <f t="shared" si="74"/>
        <v>0</v>
      </c>
      <c r="BY34" s="302" t="str">
        <f t="shared" si="74"/>
        <v>0</v>
      </c>
      <c r="BZ34" s="302" t="str">
        <f t="shared" si="74"/>
        <v>0</v>
      </c>
      <c r="CA34" s="303" t="str">
        <f t="shared" si="74"/>
        <v>0</v>
      </c>
      <c r="CB34" s="164" t="str">
        <f t="shared" si="75"/>
        <v>0</v>
      </c>
      <c r="CC34" s="289" t="str">
        <f t="shared" si="75"/>
        <v>0</v>
      </c>
      <c r="CD34" s="340" t="str">
        <f t="shared" si="75"/>
        <v>0</v>
      </c>
      <c r="CE34" s="341" t="str">
        <f t="shared" si="75"/>
        <v>0</v>
      </c>
      <c r="CF34" s="340" t="str">
        <f t="shared" si="75"/>
        <v>0</v>
      </c>
      <c r="CG34" s="340" t="str">
        <f t="shared" si="75"/>
        <v>0</v>
      </c>
      <c r="CH34" s="340" t="str">
        <f t="shared" si="75"/>
        <v>0</v>
      </c>
      <c r="CI34" s="341" t="str">
        <f t="shared" si="75"/>
        <v>0</v>
      </c>
      <c r="CJ34" s="367"/>
      <c r="CK34" s="32" t="str">
        <f t="shared" si="33"/>
        <v/>
      </c>
      <c r="CL34" s="285">
        <f t="shared" si="64"/>
        <v>0</v>
      </c>
      <c r="CM34" s="285">
        <f t="shared" si="66"/>
        <v>10</v>
      </c>
      <c r="CN34" s="285"/>
      <c r="CO34" s="142">
        <f t="shared" si="35"/>
        <v>-90</v>
      </c>
      <c r="CP34" s="142">
        <f t="shared" si="36"/>
        <v>-67.777777777777771</v>
      </c>
      <c r="CQ34" s="143"/>
      <c r="CR34" s="367"/>
      <c r="CS34" s="170">
        <f t="shared" si="37"/>
        <v>0</v>
      </c>
      <c r="CT34" s="23">
        <f t="shared" si="38"/>
        <v>0</v>
      </c>
      <c r="CU34" s="171">
        <f t="shared" si="39"/>
        <v>0</v>
      </c>
      <c r="CV34" s="23">
        <f t="shared" si="40"/>
        <v>0</v>
      </c>
      <c r="CW34" s="172">
        <f t="shared" si="41"/>
        <v>0</v>
      </c>
      <c r="CX34" s="24">
        <f t="shared" si="42"/>
        <v>0</v>
      </c>
      <c r="CY34" s="267">
        <f t="shared" si="43"/>
        <v>0</v>
      </c>
      <c r="CZ34" s="268">
        <f t="shared" si="44"/>
        <v>0</v>
      </c>
      <c r="DA34" s="267">
        <f t="shared" si="45"/>
        <v>0</v>
      </c>
      <c r="DB34" s="268">
        <f t="shared" si="46"/>
        <v>0</v>
      </c>
      <c r="DC34" s="173">
        <f t="shared" si="47"/>
        <v>0</v>
      </c>
      <c r="DD34" s="26">
        <f t="shared" si="48"/>
        <v>0</v>
      </c>
      <c r="DE34" s="173">
        <f t="shared" si="49"/>
        <v>0</v>
      </c>
      <c r="DF34" s="26">
        <f t="shared" si="50"/>
        <v>0</v>
      </c>
      <c r="DG34" s="326">
        <f t="shared" si="51"/>
        <v>0</v>
      </c>
      <c r="DH34" s="327">
        <f t="shared" si="52"/>
        <v>0</v>
      </c>
      <c r="DI34" s="172">
        <f t="shared" si="53"/>
        <v>0</v>
      </c>
      <c r="DJ34" s="24">
        <f t="shared" si="54"/>
        <v>0</v>
      </c>
      <c r="DL34" s="19">
        <f t="shared" si="55"/>
        <v>0</v>
      </c>
      <c r="DM34" s="19">
        <f t="shared" si="56"/>
        <v>0</v>
      </c>
      <c r="DN34" s="174">
        <f t="shared" si="57"/>
        <v>0</v>
      </c>
      <c r="DO34" s="278">
        <f t="shared" si="58"/>
        <v>0</v>
      </c>
      <c r="DP34" s="278">
        <f t="shared" si="59"/>
        <v>0</v>
      </c>
      <c r="DQ34" s="20">
        <f t="shared" si="60"/>
        <v>0</v>
      </c>
      <c r="DR34" s="20">
        <f t="shared" si="61"/>
        <v>0</v>
      </c>
      <c r="DS34" s="337">
        <f t="shared" si="62"/>
        <v>0</v>
      </c>
      <c r="DT34" s="174">
        <f t="shared" si="63"/>
        <v>0</v>
      </c>
      <c r="DU34" s="172">
        <f t="shared" si="65"/>
        <v>0</v>
      </c>
    </row>
    <row r="35" spans="1:125" s="172" customFormat="1">
      <c r="A35" s="450"/>
      <c r="B35" s="451"/>
      <c r="C35" s="154">
        <f t="shared" si="11"/>
        <v>0</v>
      </c>
      <c r="D35" s="167">
        <f t="shared" si="12"/>
        <v>0</v>
      </c>
      <c r="E35" s="166" t="str">
        <f t="shared" si="13"/>
        <v/>
      </c>
      <c r="F35" s="367" t="str">
        <f t="shared" si="14"/>
        <v/>
      </c>
      <c r="G35" s="367" t="str">
        <f t="shared" si="15"/>
        <v/>
      </c>
      <c r="H35" s="367" t="str">
        <f t="shared" si="16"/>
        <v/>
      </c>
      <c r="I35" s="367" t="str">
        <f t="shared" si="17"/>
        <v/>
      </c>
      <c r="J35" s="367" t="str">
        <f t="shared" si="18"/>
        <v/>
      </c>
      <c r="K35" s="367" t="str">
        <f t="shared" si="19"/>
        <v/>
      </c>
      <c r="L35" s="367" t="str">
        <f t="shared" si="20"/>
        <v/>
      </c>
      <c r="M35" s="367" t="str">
        <f t="shared" si="21"/>
        <v/>
      </c>
      <c r="N35" s="367" t="str">
        <f t="shared" si="22"/>
        <v/>
      </c>
      <c r="O35" s="156" t="str">
        <f t="shared" si="23"/>
        <v/>
      </c>
      <c r="P35" s="157" t="str">
        <f t="shared" si="67"/>
        <v>0</v>
      </c>
      <c r="Q35" s="158" t="str">
        <f t="shared" si="67"/>
        <v>0</v>
      </c>
      <c r="R35" s="158" t="str">
        <f t="shared" si="67"/>
        <v>0</v>
      </c>
      <c r="S35" s="159" t="str">
        <f t="shared" si="67"/>
        <v>0</v>
      </c>
      <c r="T35" s="158" t="str">
        <f t="shared" si="67"/>
        <v>0</v>
      </c>
      <c r="U35" s="158" t="str">
        <f t="shared" si="67"/>
        <v>0</v>
      </c>
      <c r="V35" s="158" t="str">
        <f t="shared" si="67"/>
        <v>0</v>
      </c>
      <c r="W35" s="158" t="str">
        <f t="shared" si="67"/>
        <v>0</v>
      </c>
      <c r="X35" s="157" t="str">
        <f t="shared" si="68"/>
        <v>0</v>
      </c>
      <c r="Y35" s="158" t="str">
        <f t="shared" si="68"/>
        <v>0</v>
      </c>
      <c r="Z35" s="158" t="str">
        <f t="shared" si="68"/>
        <v>0</v>
      </c>
      <c r="AA35" s="159" t="str">
        <f t="shared" si="68"/>
        <v>0</v>
      </c>
      <c r="AB35" s="160" t="str">
        <f t="shared" si="68"/>
        <v>0</v>
      </c>
      <c r="AC35" s="161" t="str">
        <f t="shared" si="68"/>
        <v>0</v>
      </c>
      <c r="AD35" s="158" t="str">
        <f t="shared" si="68"/>
        <v>0</v>
      </c>
      <c r="AE35" s="159" t="str">
        <f t="shared" si="68"/>
        <v>0</v>
      </c>
      <c r="AF35" s="367" t="str">
        <f t="shared" si="69"/>
        <v>0</v>
      </c>
      <c r="AG35" s="162" t="str">
        <f t="shared" si="69"/>
        <v>0</v>
      </c>
      <c r="AH35" s="163" t="str">
        <f t="shared" si="69"/>
        <v>0</v>
      </c>
      <c r="AI35" s="165" t="str">
        <f t="shared" si="69"/>
        <v>0</v>
      </c>
      <c r="AJ35" s="164" t="str">
        <f t="shared" si="69"/>
        <v>0</v>
      </c>
      <c r="AK35" s="164" t="str">
        <f t="shared" si="69"/>
        <v>0</v>
      </c>
      <c r="AL35" s="289" t="str">
        <f t="shared" si="69"/>
        <v>0</v>
      </c>
      <c r="AM35" s="165" t="str">
        <f t="shared" si="69"/>
        <v>0</v>
      </c>
      <c r="AN35" s="230" t="str">
        <f t="shared" si="70"/>
        <v>0</v>
      </c>
      <c r="AO35" s="230" t="str">
        <f t="shared" si="70"/>
        <v>0</v>
      </c>
      <c r="AP35" s="230" t="str">
        <f t="shared" si="70"/>
        <v>0</v>
      </c>
      <c r="AQ35" s="230" t="str">
        <f t="shared" si="70"/>
        <v>0</v>
      </c>
      <c r="AR35" s="229" t="str">
        <f t="shared" si="70"/>
        <v>0</v>
      </c>
      <c r="AS35" s="230" t="str">
        <f t="shared" si="70"/>
        <v>0</v>
      </c>
      <c r="AT35" s="230" t="str">
        <f t="shared" si="70"/>
        <v>0</v>
      </c>
      <c r="AU35" s="231" t="str">
        <f t="shared" si="70"/>
        <v>0</v>
      </c>
      <c r="AV35" s="230" t="str">
        <f t="shared" si="71"/>
        <v>0</v>
      </c>
      <c r="AW35" s="232" t="str">
        <f t="shared" si="71"/>
        <v>0</v>
      </c>
      <c r="AX35" s="232" t="str">
        <f t="shared" si="71"/>
        <v>0</v>
      </c>
      <c r="AY35" s="233" t="str">
        <f t="shared" si="71"/>
        <v>0</v>
      </c>
      <c r="AZ35" s="232" t="str">
        <f t="shared" si="71"/>
        <v>0</v>
      </c>
      <c r="BA35" s="232" t="str">
        <f t="shared" si="71"/>
        <v>0</v>
      </c>
      <c r="BB35" s="232" t="str">
        <f t="shared" si="71"/>
        <v>0</v>
      </c>
      <c r="BC35" s="233" t="str">
        <f t="shared" si="71"/>
        <v>0</v>
      </c>
      <c r="BD35" s="168" t="str">
        <f t="shared" si="72"/>
        <v>0</v>
      </c>
      <c r="BE35" s="168" t="str">
        <f t="shared" si="72"/>
        <v>0</v>
      </c>
      <c r="BF35" s="168" t="str">
        <f t="shared" si="72"/>
        <v>0</v>
      </c>
      <c r="BG35" s="169" t="str">
        <f t="shared" si="72"/>
        <v>0</v>
      </c>
      <c r="BH35" s="168" t="str">
        <f t="shared" si="72"/>
        <v>0</v>
      </c>
      <c r="BI35" s="168" t="str">
        <f t="shared" si="72"/>
        <v>0</v>
      </c>
      <c r="BJ35" s="168" t="str">
        <f t="shared" si="72"/>
        <v>0</v>
      </c>
      <c r="BK35" s="169" t="str">
        <f t="shared" si="72"/>
        <v>0</v>
      </c>
      <c r="BL35" s="168" t="str">
        <f t="shared" si="73"/>
        <v>0</v>
      </c>
      <c r="BM35" s="168" t="str">
        <f t="shared" si="73"/>
        <v>0</v>
      </c>
      <c r="BN35" s="168" t="str">
        <f t="shared" si="73"/>
        <v>0</v>
      </c>
      <c r="BO35" s="169" t="str">
        <f t="shared" si="73"/>
        <v>0</v>
      </c>
      <c r="BP35" s="168" t="str">
        <f t="shared" si="73"/>
        <v>0</v>
      </c>
      <c r="BQ35" s="168" t="str">
        <f t="shared" si="73"/>
        <v>0</v>
      </c>
      <c r="BR35" s="168" t="str">
        <f t="shared" si="73"/>
        <v>0</v>
      </c>
      <c r="BS35" s="169" t="str">
        <f t="shared" si="73"/>
        <v>0</v>
      </c>
      <c r="BT35" s="302" t="str">
        <f t="shared" si="74"/>
        <v>0</v>
      </c>
      <c r="BU35" s="302" t="str">
        <f t="shared" si="74"/>
        <v>0</v>
      </c>
      <c r="BV35" s="302" t="str">
        <f t="shared" si="74"/>
        <v>0</v>
      </c>
      <c r="BW35" s="303" t="str">
        <f t="shared" si="74"/>
        <v>0</v>
      </c>
      <c r="BX35" s="302" t="str">
        <f t="shared" si="74"/>
        <v>0</v>
      </c>
      <c r="BY35" s="302" t="str">
        <f t="shared" si="74"/>
        <v>0</v>
      </c>
      <c r="BZ35" s="302" t="str">
        <f t="shared" si="74"/>
        <v>0</v>
      </c>
      <c r="CA35" s="303" t="str">
        <f t="shared" si="74"/>
        <v>0</v>
      </c>
      <c r="CB35" s="164" t="str">
        <f t="shared" si="75"/>
        <v>0</v>
      </c>
      <c r="CC35" s="289" t="str">
        <f t="shared" si="75"/>
        <v>0</v>
      </c>
      <c r="CD35" s="340" t="str">
        <f t="shared" si="75"/>
        <v>0</v>
      </c>
      <c r="CE35" s="341" t="str">
        <f t="shared" si="75"/>
        <v>0</v>
      </c>
      <c r="CF35" s="340" t="str">
        <f t="shared" si="75"/>
        <v>0</v>
      </c>
      <c r="CG35" s="340" t="str">
        <f t="shared" si="75"/>
        <v>0</v>
      </c>
      <c r="CH35" s="340" t="str">
        <f t="shared" si="75"/>
        <v>0</v>
      </c>
      <c r="CI35" s="341" t="str">
        <f t="shared" si="75"/>
        <v>0</v>
      </c>
      <c r="CJ35" s="367"/>
      <c r="CK35" s="32" t="str">
        <f t="shared" si="33"/>
        <v/>
      </c>
      <c r="CL35" s="285">
        <f t="shared" si="64"/>
        <v>0</v>
      </c>
      <c r="CM35" s="285">
        <f t="shared" si="66"/>
        <v>10</v>
      </c>
      <c r="CN35" s="285"/>
      <c r="CO35" s="142">
        <f t="shared" si="35"/>
        <v>-90</v>
      </c>
      <c r="CP35" s="142">
        <f t="shared" si="36"/>
        <v>-67.777777777777771</v>
      </c>
      <c r="CQ35" s="143"/>
      <c r="CR35" s="367"/>
      <c r="CS35" s="170">
        <f t="shared" si="37"/>
        <v>0</v>
      </c>
      <c r="CT35" s="23">
        <f t="shared" si="38"/>
        <v>0</v>
      </c>
      <c r="CU35" s="171">
        <f t="shared" si="39"/>
        <v>0</v>
      </c>
      <c r="CV35" s="23">
        <f t="shared" si="40"/>
        <v>0</v>
      </c>
      <c r="CW35" s="172">
        <f t="shared" si="41"/>
        <v>0</v>
      </c>
      <c r="CX35" s="24">
        <f t="shared" si="42"/>
        <v>0</v>
      </c>
      <c r="CY35" s="267">
        <f t="shared" si="43"/>
        <v>0</v>
      </c>
      <c r="CZ35" s="268">
        <f t="shared" si="44"/>
        <v>0</v>
      </c>
      <c r="DA35" s="267">
        <f t="shared" si="45"/>
        <v>0</v>
      </c>
      <c r="DB35" s="268">
        <f t="shared" si="46"/>
        <v>0</v>
      </c>
      <c r="DC35" s="173">
        <f t="shared" si="47"/>
        <v>0</v>
      </c>
      <c r="DD35" s="26">
        <f t="shared" si="48"/>
        <v>0</v>
      </c>
      <c r="DE35" s="173">
        <f t="shared" si="49"/>
        <v>0</v>
      </c>
      <c r="DF35" s="26">
        <f t="shared" si="50"/>
        <v>0</v>
      </c>
      <c r="DG35" s="326">
        <f t="shared" si="51"/>
        <v>0</v>
      </c>
      <c r="DH35" s="327">
        <f t="shared" si="52"/>
        <v>0</v>
      </c>
      <c r="DI35" s="172">
        <f t="shared" si="53"/>
        <v>0</v>
      </c>
      <c r="DJ35" s="24">
        <f t="shared" si="54"/>
        <v>0</v>
      </c>
      <c r="DL35" s="19">
        <f t="shared" si="55"/>
        <v>0</v>
      </c>
      <c r="DM35" s="19">
        <f t="shared" si="56"/>
        <v>0</v>
      </c>
      <c r="DN35" s="174">
        <f t="shared" si="57"/>
        <v>0</v>
      </c>
      <c r="DO35" s="278">
        <f t="shared" si="58"/>
        <v>0</v>
      </c>
      <c r="DP35" s="278">
        <f t="shared" si="59"/>
        <v>0</v>
      </c>
      <c r="DQ35" s="20">
        <f t="shared" si="60"/>
        <v>0</v>
      </c>
      <c r="DR35" s="20">
        <f t="shared" si="61"/>
        <v>0</v>
      </c>
      <c r="DS35" s="337">
        <f t="shared" si="62"/>
        <v>0</v>
      </c>
      <c r="DT35" s="174">
        <f t="shared" si="63"/>
        <v>0</v>
      </c>
      <c r="DU35" s="172">
        <f t="shared" si="65"/>
        <v>0</v>
      </c>
    </row>
    <row r="36" spans="1:125" s="187" customFormat="1">
      <c r="A36" s="452"/>
      <c r="B36" s="453"/>
      <c r="C36" s="177">
        <f t="shared" si="11"/>
        <v>0</v>
      </c>
      <c r="D36" s="178">
        <f t="shared" si="12"/>
        <v>0</v>
      </c>
      <c r="E36" s="179" t="str">
        <f t="shared" si="13"/>
        <v/>
      </c>
      <c r="F36" s="180" t="str">
        <f t="shared" si="14"/>
        <v/>
      </c>
      <c r="G36" s="180" t="str">
        <f t="shared" si="15"/>
        <v/>
      </c>
      <c r="H36" s="180" t="str">
        <f t="shared" si="16"/>
        <v/>
      </c>
      <c r="I36" s="180" t="str">
        <f t="shared" si="17"/>
        <v/>
      </c>
      <c r="J36" s="180" t="str">
        <f t="shared" si="18"/>
        <v/>
      </c>
      <c r="K36" s="180" t="str">
        <f t="shared" si="19"/>
        <v/>
      </c>
      <c r="L36" s="180" t="str">
        <f t="shared" si="20"/>
        <v/>
      </c>
      <c r="M36" s="180" t="str">
        <f t="shared" si="21"/>
        <v/>
      </c>
      <c r="N36" s="180" t="str">
        <f t="shared" si="22"/>
        <v/>
      </c>
      <c r="O36" s="181" t="str">
        <f t="shared" si="23"/>
        <v/>
      </c>
      <c r="P36" s="157" t="str">
        <f t="shared" si="67"/>
        <v>0</v>
      </c>
      <c r="Q36" s="158" t="str">
        <f t="shared" si="67"/>
        <v>0</v>
      </c>
      <c r="R36" s="158" t="str">
        <f t="shared" si="67"/>
        <v>0</v>
      </c>
      <c r="S36" s="159" t="str">
        <f t="shared" si="67"/>
        <v>0</v>
      </c>
      <c r="T36" s="158" t="str">
        <f t="shared" si="67"/>
        <v>0</v>
      </c>
      <c r="U36" s="158" t="str">
        <f t="shared" si="67"/>
        <v>0</v>
      </c>
      <c r="V36" s="158" t="str">
        <f t="shared" si="67"/>
        <v>0</v>
      </c>
      <c r="W36" s="158" t="str">
        <f t="shared" si="67"/>
        <v>0</v>
      </c>
      <c r="X36" s="157" t="str">
        <f t="shared" si="68"/>
        <v>0</v>
      </c>
      <c r="Y36" s="158" t="str">
        <f t="shared" si="68"/>
        <v>0</v>
      </c>
      <c r="Z36" s="158" t="str">
        <f t="shared" si="68"/>
        <v>0</v>
      </c>
      <c r="AA36" s="159" t="str">
        <f t="shared" si="68"/>
        <v>0</v>
      </c>
      <c r="AB36" s="160" t="str">
        <f t="shared" si="68"/>
        <v>0</v>
      </c>
      <c r="AC36" s="161" t="str">
        <f t="shared" si="68"/>
        <v>0</v>
      </c>
      <c r="AD36" s="158" t="str">
        <f t="shared" si="68"/>
        <v>0</v>
      </c>
      <c r="AE36" s="159" t="str">
        <f t="shared" si="68"/>
        <v>0</v>
      </c>
      <c r="AF36" s="180" t="str">
        <f t="shared" si="69"/>
        <v>0</v>
      </c>
      <c r="AG36" s="182" t="str">
        <f t="shared" si="69"/>
        <v>0</v>
      </c>
      <c r="AH36" s="183" t="str">
        <f t="shared" si="69"/>
        <v>0</v>
      </c>
      <c r="AI36" s="185" t="str">
        <f t="shared" si="69"/>
        <v>0</v>
      </c>
      <c r="AJ36" s="184" t="str">
        <f t="shared" si="69"/>
        <v>0</v>
      </c>
      <c r="AK36" s="184" t="str">
        <f t="shared" si="69"/>
        <v>0</v>
      </c>
      <c r="AL36" s="295" t="str">
        <f t="shared" si="69"/>
        <v>0</v>
      </c>
      <c r="AM36" s="185" t="str">
        <f t="shared" si="69"/>
        <v>0</v>
      </c>
      <c r="AN36" s="249" t="str">
        <f t="shared" si="70"/>
        <v>0</v>
      </c>
      <c r="AO36" s="249" t="str">
        <f t="shared" si="70"/>
        <v>0</v>
      </c>
      <c r="AP36" s="249" t="str">
        <f t="shared" si="70"/>
        <v>0</v>
      </c>
      <c r="AQ36" s="249" t="str">
        <f t="shared" si="70"/>
        <v>0</v>
      </c>
      <c r="AR36" s="250" t="str">
        <f t="shared" si="70"/>
        <v>0</v>
      </c>
      <c r="AS36" s="249" t="str">
        <f t="shared" si="70"/>
        <v>0</v>
      </c>
      <c r="AT36" s="249" t="str">
        <f t="shared" si="70"/>
        <v>0</v>
      </c>
      <c r="AU36" s="251" t="str">
        <f t="shared" si="70"/>
        <v>0</v>
      </c>
      <c r="AV36" s="249" t="str">
        <f t="shared" si="71"/>
        <v>0</v>
      </c>
      <c r="AW36" s="252" t="str">
        <f t="shared" si="71"/>
        <v>0</v>
      </c>
      <c r="AX36" s="252" t="str">
        <f t="shared" si="71"/>
        <v>0</v>
      </c>
      <c r="AY36" s="253" t="str">
        <f t="shared" si="71"/>
        <v>0</v>
      </c>
      <c r="AZ36" s="252" t="str">
        <f t="shared" si="71"/>
        <v>0</v>
      </c>
      <c r="BA36" s="252" t="str">
        <f t="shared" si="71"/>
        <v>0</v>
      </c>
      <c r="BB36" s="252" t="str">
        <f t="shared" si="71"/>
        <v>0</v>
      </c>
      <c r="BC36" s="253" t="str">
        <f t="shared" si="71"/>
        <v>0</v>
      </c>
      <c r="BD36" s="168" t="str">
        <f t="shared" si="72"/>
        <v>0</v>
      </c>
      <c r="BE36" s="168" t="str">
        <f t="shared" si="72"/>
        <v>0</v>
      </c>
      <c r="BF36" s="168" t="str">
        <f t="shared" si="72"/>
        <v>0</v>
      </c>
      <c r="BG36" s="169" t="str">
        <f t="shared" si="72"/>
        <v>0</v>
      </c>
      <c r="BH36" s="168" t="str">
        <f t="shared" si="72"/>
        <v>0</v>
      </c>
      <c r="BI36" s="168" t="str">
        <f t="shared" si="72"/>
        <v>0</v>
      </c>
      <c r="BJ36" s="168" t="str">
        <f t="shared" si="72"/>
        <v>0</v>
      </c>
      <c r="BK36" s="169" t="str">
        <f t="shared" si="72"/>
        <v>0</v>
      </c>
      <c r="BL36" s="168" t="str">
        <f t="shared" si="73"/>
        <v>0</v>
      </c>
      <c r="BM36" s="168" t="str">
        <f t="shared" si="73"/>
        <v>0</v>
      </c>
      <c r="BN36" s="168" t="str">
        <f t="shared" si="73"/>
        <v>0</v>
      </c>
      <c r="BO36" s="169" t="str">
        <f t="shared" si="73"/>
        <v>0</v>
      </c>
      <c r="BP36" s="168" t="str">
        <f t="shared" si="73"/>
        <v>0</v>
      </c>
      <c r="BQ36" s="168" t="str">
        <f t="shared" si="73"/>
        <v>0</v>
      </c>
      <c r="BR36" s="168" t="str">
        <f t="shared" si="73"/>
        <v>0</v>
      </c>
      <c r="BS36" s="169" t="str">
        <f t="shared" si="73"/>
        <v>0</v>
      </c>
      <c r="BT36" s="312" t="str">
        <f t="shared" si="74"/>
        <v>0</v>
      </c>
      <c r="BU36" s="312" t="str">
        <f t="shared" si="74"/>
        <v>0</v>
      </c>
      <c r="BV36" s="312" t="str">
        <f t="shared" si="74"/>
        <v>0</v>
      </c>
      <c r="BW36" s="313" t="str">
        <f t="shared" si="74"/>
        <v>0</v>
      </c>
      <c r="BX36" s="312" t="str">
        <f t="shared" si="74"/>
        <v>0</v>
      </c>
      <c r="BY36" s="312" t="str">
        <f t="shared" si="74"/>
        <v>0</v>
      </c>
      <c r="BZ36" s="312" t="str">
        <f t="shared" si="74"/>
        <v>0</v>
      </c>
      <c r="CA36" s="313" t="str">
        <f t="shared" si="74"/>
        <v>0</v>
      </c>
      <c r="CB36" s="184" t="str">
        <f t="shared" si="75"/>
        <v>0</v>
      </c>
      <c r="CC36" s="295" t="str">
        <f t="shared" si="75"/>
        <v>0</v>
      </c>
      <c r="CD36" s="350" t="str">
        <f t="shared" si="75"/>
        <v>0</v>
      </c>
      <c r="CE36" s="351" t="str">
        <f t="shared" si="75"/>
        <v>0</v>
      </c>
      <c r="CF36" s="350" t="str">
        <f t="shared" si="75"/>
        <v>0</v>
      </c>
      <c r="CG36" s="350" t="str">
        <f t="shared" si="75"/>
        <v>0</v>
      </c>
      <c r="CH36" s="350" t="str">
        <f t="shared" si="75"/>
        <v>0</v>
      </c>
      <c r="CI36" s="351" t="str">
        <f t="shared" si="75"/>
        <v>0</v>
      </c>
      <c r="CJ36" s="180"/>
      <c r="CK36" s="32" t="str">
        <f t="shared" si="33"/>
        <v/>
      </c>
      <c r="CL36" s="285">
        <f t="shared" si="64"/>
        <v>0</v>
      </c>
      <c r="CM36" s="285">
        <f t="shared" si="66"/>
        <v>10</v>
      </c>
      <c r="CN36" s="285"/>
      <c r="CO36" s="142">
        <f t="shared" si="35"/>
        <v>-90</v>
      </c>
      <c r="CP36" s="142">
        <f t="shared" si="36"/>
        <v>-67.777777777777771</v>
      </c>
      <c r="CQ36" s="186"/>
      <c r="CR36" s="180"/>
      <c r="CS36" s="170">
        <f t="shared" si="37"/>
        <v>0</v>
      </c>
      <c r="CT36" s="23">
        <f t="shared" si="38"/>
        <v>0</v>
      </c>
      <c r="CU36" s="171">
        <f t="shared" si="39"/>
        <v>0</v>
      </c>
      <c r="CV36" s="23">
        <f t="shared" si="40"/>
        <v>0</v>
      </c>
      <c r="CW36" s="187">
        <f t="shared" si="41"/>
        <v>0</v>
      </c>
      <c r="CX36" s="188">
        <f t="shared" si="42"/>
        <v>0</v>
      </c>
      <c r="CY36" s="269">
        <f t="shared" si="43"/>
        <v>0</v>
      </c>
      <c r="CZ36" s="270">
        <f t="shared" si="44"/>
        <v>0</v>
      </c>
      <c r="DA36" s="269">
        <f t="shared" si="45"/>
        <v>0</v>
      </c>
      <c r="DB36" s="270">
        <f t="shared" si="46"/>
        <v>0</v>
      </c>
      <c r="DC36" s="173">
        <f t="shared" si="47"/>
        <v>0</v>
      </c>
      <c r="DD36" s="26">
        <f t="shared" si="48"/>
        <v>0</v>
      </c>
      <c r="DE36" s="173">
        <f t="shared" si="49"/>
        <v>0</v>
      </c>
      <c r="DF36" s="26">
        <f t="shared" si="50"/>
        <v>0</v>
      </c>
      <c r="DG36" s="328">
        <f t="shared" si="51"/>
        <v>0</v>
      </c>
      <c r="DH36" s="329">
        <f t="shared" si="52"/>
        <v>0</v>
      </c>
      <c r="DI36" s="187">
        <f t="shared" si="53"/>
        <v>0</v>
      </c>
      <c r="DJ36" s="188">
        <f t="shared" si="54"/>
        <v>0</v>
      </c>
      <c r="DL36" s="19">
        <f t="shared" si="55"/>
        <v>0</v>
      </c>
      <c r="DM36" s="19">
        <f t="shared" si="56"/>
        <v>0</v>
      </c>
      <c r="DN36" s="189">
        <f t="shared" si="57"/>
        <v>0</v>
      </c>
      <c r="DO36" s="279">
        <f t="shared" si="58"/>
        <v>0</v>
      </c>
      <c r="DP36" s="279">
        <f t="shared" si="59"/>
        <v>0</v>
      </c>
      <c r="DQ36" s="20">
        <f t="shared" si="60"/>
        <v>0</v>
      </c>
      <c r="DR36" s="20">
        <f t="shared" si="61"/>
        <v>0</v>
      </c>
      <c r="DS36" s="338">
        <f t="shared" si="62"/>
        <v>0</v>
      </c>
      <c r="DT36" s="189">
        <f t="shared" si="63"/>
        <v>0</v>
      </c>
      <c r="DU36" s="172">
        <f t="shared" si="65"/>
        <v>0</v>
      </c>
    </row>
    <row r="37" spans="1:125" s="172" customFormat="1">
      <c r="A37" s="450"/>
      <c r="B37" s="451"/>
      <c r="C37" s="154">
        <f t="shared" si="11"/>
        <v>0</v>
      </c>
      <c r="D37" s="167">
        <f t="shared" si="12"/>
        <v>0</v>
      </c>
      <c r="E37" s="166" t="str">
        <f t="shared" si="13"/>
        <v/>
      </c>
      <c r="F37" s="367" t="str">
        <f t="shared" si="14"/>
        <v/>
      </c>
      <c r="G37" s="367" t="str">
        <f t="shared" si="15"/>
        <v/>
      </c>
      <c r="H37" s="367" t="str">
        <f t="shared" si="16"/>
        <v/>
      </c>
      <c r="I37" s="367" t="str">
        <f t="shared" si="17"/>
        <v/>
      </c>
      <c r="J37" s="367" t="str">
        <f t="shared" si="18"/>
        <v/>
      </c>
      <c r="K37" s="367" t="str">
        <f t="shared" si="19"/>
        <v/>
      </c>
      <c r="L37" s="367" t="str">
        <f t="shared" si="20"/>
        <v/>
      </c>
      <c r="M37" s="367" t="str">
        <f t="shared" si="21"/>
        <v/>
      </c>
      <c r="N37" s="367" t="str">
        <f t="shared" si="22"/>
        <v/>
      </c>
      <c r="O37" s="156" t="str">
        <f t="shared" si="23"/>
        <v/>
      </c>
      <c r="P37" s="157" t="str">
        <f t="shared" si="67"/>
        <v>0</v>
      </c>
      <c r="Q37" s="158" t="str">
        <f t="shared" si="67"/>
        <v>0</v>
      </c>
      <c r="R37" s="158" t="str">
        <f t="shared" si="67"/>
        <v>0</v>
      </c>
      <c r="S37" s="159" t="str">
        <f t="shared" si="67"/>
        <v>0</v>
      </c>
      <c r="T37" s="158" t="str">
        <f t="shared" si="67"/>
        <v>0</v>
      </c>
      <c r="U37" s="158" t="str">
        <f t="shared" si="67"/>
        <v>0</v>
      </c>
      <c r="V37" s="158" t="str">
        <f t="shared" si="67"/>
        <v>0</v>
      </c>
      <c r="W37" s="158" t="str">
        <f t="shared" si="67"/>
        <v>0</v>
      </c>
      <c r="X37" s="157" t="str">
        <f t="shared" si="68"/>
        <v>0</v>
      </c>
      <c r="Y37" s="158" t="str">
        <f t="shared" si="68"/>
        <v>0</v>
      </c>
      <c r="Z37" s="158" t="str">
        <f t="shared" si="68"/>
        <v>0</v>
      </c>
      <c r="AA37" s="159" t="str">
        <f t="shared" si="68"/>
        <v>0</v>
      </c>
      <c r="AB37" s="160" t="str">
        <f t="shared" si="68"/>
        <v>0</v>
      </c>
      <c r="AC37" s="161" t="str">
        <f t="shared" si="68"/>
        <v>0</v>
      </c>
      <c r="AD37" s="158" t="str">
        <f t="shared" si="68"/>
        <v>0</v>
      </c>
      <c r="AE37" s="159" t="str">
        <f t="shared" si="68"/>
        <v>0</v>
      </c>
      <c r="AF37" s="367" t="str">
        <f t="shared" si="69"/>
        <v>0</v>
      </c>
      <c r="AG37" s="162" t="str">
        <f t="shared" si="69"/>
        <v>0</v>
      </c>
      <c r="AH37" s="163" t="str">
        <f t="shared" si="69"/>
        <v>0</v>
      </c>
      <c r="AI37" s="165" t="str">
        <f t="shared" si="69"/>
        <v>0</v>
      </c>
      <c r="AJ37" s="164" t="str">
        <f t="shared" si="69"/>
        <v>0</v>
      </c>
      <c r="AK37" s="164" t="str">
        <f t="shared" si="69"/>
        <v>0</v>
      </c>
      <c r="AL37" s="289" t="str">
        <f t="shared" si="69"/>
        <v>0</v>
      </c>
      <c r="AM37" s="165" t="str">
        <f t="shared" si="69"/>
        <v>0</v>
      </c>
      <c r="AN37" s="230" t="str">
        <f t="shared" si="70"/>
        <v>0</v>
      </c>
      <c r="AO37" s="230" t="str">
        <f t="shared" si="70"/>
        <v>0</v>
      </c>
      <c r="AP37" s="230" t="str">
        <f t="shared" si="70"/>
        <v>0</v>
      </c>
      <c r="AQ37" s="230" t="str">
        <f t="shared" si="70"/>
        <v>0</v>
      </c>
      <c r="AR37" s="229" t="str">
        <f t="shared" si="70"/>
        <v>0</v>
      </c>
      <c r="AS37" s="230" t="str">
        <f t="shared" si="70"/>
        <v>0</v>
      </c>
      <c r="AT37" s="230" t="str">
        <f t="shared" si="70"/>
        <v>0</v>
      </c>
      <c r="AU37" s="231" t="str">
        <f t="shared" si="70"/>
        <v>0</v>
      </c>
      <c r="AV37" s="230" t="str">
        <f t="shared" si="71"/>
        <v>0</v>
      </c>
      <c r="AW37" s="232" t="str">
        <f t="shared" si="71"/>
        <v>0</v>
      </c>
      <c r="AX37" s="232" t="str">
        <f t="shared" si="71"/>
        <v>0</v>
      </c>
      <c r="AY37" s="233" t="str">
        <f t="shared" si="71"/>
        <v>0</v>
      </c>
      <c r="AZ37" s="232" t="str">
        <f t="shared" si="71"/>
        <v>0</v>
      </c>
      <c r="BA37" s="232" t="str">
        <f t="shared" si="71"/>
        <v>0</v>
      </c>
      <c r="BB37" s="232" t="str">
        <f t="shared" si="71"/>
        <v>0</v>
      </c>
      <c r="BC37" s="233" t="str">
        <f t="shared" si="71"/>
        <v>0</v>
      </c>
      <c r="BD37" s="168" t="str">
        <f t="shared" si="72"/>
        <v>0</v>
      </c>
      <c r="BE37" s="168" t="str">
        <f t="shared" si="72"/>
        <v>0</v>
      </c>
      <c r="BF37" s="168" t="str">
        <f t="shared" si="72"/>
        <v>0</v>
      </c>
      <c r="BG37" s="169" t="str">
        <f t="shared" si="72"/>
        <v>0</v>
      </c>
      <c r="BH37" s="168" t="str">
        <f t="shared" si="72"/>
        <v>0</v>
      </c>
      <c r="BI37" s="168" t="str">
        <f t="shared" si="72"/>
        <v>0</v>
      </c>
      <c r="BJ37" s="168" t="str">
        <f t="shared" si="72"/>
        <v>0</v>
      </c>
      <c r="BK37" s="169" t="str">
        <f t="shared" si="72"/>
        <v>0</v>
      </c>
      <c r="BL37" s="168" t="str">
        <f t="shared" si="73"/>
        <v>0</v>
      </c>
      <c r="BM37" s="168" t="str">
        <f t="shared" si="73"/>
        <v>0</v>
      </c>
      <c r="BN37" s="168" t="str">
        <f t="shared" si="73"/>
        <v>0</v>
      </c>
      <c r="BO37" s="169" t="str">
        <f t="shared" si="73"/>
        <v>0</v>
      </c>
      <c r="BP37" s="168" t="str">
        <f t="shared" si="73"/>
        <v>0</v>
      </c>
      <c r="BQ37" s="168" t="str">
        <f t="shared" si="73"/>
        <v>0</v>
      </c>
      <c r="BR37" s="168" t="str">
        <f t="shared" si="73"/>
        <v>0</v>
      </c>
      <c r="BS37" s="169" t="str">
        <f t="shared" si="73"/>
        <v>0</v>
      </c>
      <c r="BT37" s="302" t="str">
        <f t="shared" si="74"/>
        <v>0</v>
      </c>
      <c r="BU37" s="302" t="str">
        <f t="shared" si="74"/>
        <v>0</v>
      </c>
      <c r="BV37" s="302" t="str">
        <f t="shared" si="74"/>
        <v>0</v>
      </c>
      <c r="BW37" s="303" t="str">
        <f t="shared" si="74"/>
        <v>0</v>
      </c>
      <c r="BX37" s="302" t="str">
        <f t="shared" si="74"/>
        <v>0</v>
      </c>
      <c r="BY37" s="302" t="str">
        <f t="shared" si="74"/>
        <v>0</v>
      </c>
      <c r="BZ37" s="302" t="str">
        <f t="shared" si="74"/>
        <v>0</v>
      </c>
      <c r="CA37" s="303" t="str">
        <f t="shared" si="74"/>
        <v>0</v>
      </c>
      <c r="CB37" s="164" t="str">
        <f t="shared" si="75"/>
        <v>0</v>
      </c>
      <c r="CC37" s="289" t="str">
        <f t="shared" si="75"/>
        <v>0</v>
      </c>
      <c r="CD37" s="340" t="str">
        <f t="shared" si="75"/>
        <v>0</v>
      </c>
      <c r="CE37" s="341" t="str">
        <f t="shared" si="75"/>
        <v>0</v>
      </c>
      <c r="CF37" s="340" t="str">
        <f t="shared" si="75"/>
        <v>0</v>
      </c>
      <c r="CG37" s="340" t="str">
        <f t="shared" si="75"/>
        <v>0</v>
      </c>
      <c r="CH37" s="340" t="str">
        <f t="shared" si="75"/>
        <v>0</v>
      </c>
      <c r="CI37" s="341" t="str">
        <f t="shared" si="75"/>
        <v>0</v>
      </c>
      <c r="CJ37" s="367"/>
      <c r="CK37" s="32" t="str">
        <f t="shared" si="33"/>
        <v/>
      </c>
      <c r="CL37" s="285">
        <f t="shared" si="64"/>
        <v>0</v>
      </c>
      <c r="CM37" s="285">
        <f t="shared" si="66"/>
        <v>10</v>
      </c>
      <c r="CN37" s="285"/>
      <c r="CO37" s="142">
        <f t="shared" si="35"/>
        <v>-90</v>
      </c>
      <c r="CP37" s="142">
        <f t="shared" si="36"/>
        <v>-67.777777777777771</v>
      </c>
      <c r="CQ37" s="143"/>
      <c r="CR37" s="367"/>
      <c r="CS37" s="170">
        <f t="shared" si="37"/>
        <v>0</v>
      </c>
      <c r="CT37" s="23">
        <f t="shared" si="38"/>
        <v>0</v>
      </c>
      <c r="CU37" s="171">
        <f t="shared" si="39"/>
        <v>0</v>
      </c>
      <c r="CV37" s="23">
        <f t="shared" si="40"/>
        <v>0</v>
      </c>
      <c r="CW37" s="172">
        <f t="shared" si="41"/>
        <v>0</v>
      </c>
      <c r="CX37" s="24">
        <f t="shared" si="42"/>
        <v>0</v>
      </c>
      <c r="CY37" s="267">
        <f t="shared" si="43"/>
        <v>0</v>
      </c>
      <c r="CZ37" s="268">
        <f t="shared" si="44"/>
        <v>0</v>
      </c>
      <c r="DA37" s="267">
        <f t="shared" si="45"/>
        <v>0</v>
      </c>
      <c r="DB37" s="268">
        <f t="shared" si="46"/>
        <v>0</v>
      </c>
      <c r="DC37" s="173">
        <f t="shared" si="47"/>
        <v>0</v>
      </c>
      <c r="DD37" s="26">
        <f t="shared" si="48"/>
        <v>0</v>
      </c>
      <c r="DE37" s="173">
        <f t="shared" si="49"/>
        <v>0</v>
      </c>
      <c r="DF37" s="26">
        <f t="shared" si="50"/>
        <v>0</v>
      </c>
      <c r="DG37" s="326">
        <f t="shared" si="51"/>
        <v>0</v>
      </c>
      <c r="DH37" s="327">
        <f t="shared" si="52"/>
        <v>0</v>
      </c>
      <c r="DI37" s="172">
        <f t="shared" si="53"/>
        <v>0</v>
      </c>
      <c r="DJ37" s="24">
        <f t="shared" si="54"/>
        <v>0</v>
      </c>
      <c r="DL37" s="19">
        <f t="shared" si="55"/>
        <v>0</v>
      </c>
      <c r="DM37" s="19">
        <f t="shared" si="56"/>
        <v>0</v>
      </c>
      <c r="DN37" s="174">
        <f t="shared" si="57"/>
        <v>0</v>
      </c>
      <c r="DO37" s="278">
        <f t="shared" si="58"/>
        <v>0</v>
      </c>
      <c r="DP37" s="278">
        <f t="shared" si="59"/>
        <v>0</v>
      </c>
      <c r="DQ37" s="20">
        <f t="shared" si="60"/>
        <v>0</v>
      </c>
      <c r="DR37" s="20">
        <f t="shared" si="61"/>
        <v>0</v>
      </c>
      <c r="DS37" s="337">
        <f t="shared" si="62"/>
        <v>0</v>
      </c>
      <c r="DT37" s="174">
        <f t="shared" si="63"/>
        <v>0</v>
      </c>
      <c r="DU37" s="172">
        <f t="shared" si="65"/>
        <v>0</v>
      </c>
    </row>
    <row r="38" spans="1:125" s="187" customFormat="1">
      <c r="A38" s="452"/>
      <c r="B38" s="453"/>
      <c r="C38" s="177">
        <f t="shared" si="11"/>
        <v>0</v>
      </c>
      <c r="D38" s="178">
        <f t="shared" si="12"/>
        <v>0</v>
      </c>
      <c r="E38" s="179" t="str">
        <f t="shared" si="13"/>
        <v/>
      </c>
      <c r="F38" s="180" t="str">
        <f t="shared" si="14"/>
        <v/>
      </c>
      <c r="G38" s="180" t="str">
        <f t="shared" si="15"/>
        <v/>
      </c>
      <c r="H38" s="180" t="str">
        <f t="shared" si="16"/>
        <v/>
      </c>
      <c r="I38" s="180" t="str">
        <f t="shared" si="17"/>
        <v/>
      </c>
      <c r="J38" s="180" t="str">
        <f t="shared" si="18"/>
        <v/>
      </c>
      <c r="K38" s="180" t="str">
        <f t="shared" si="19"/>
        <v/>
      </c>
      <c r="L38" s="180" t="str">
        <f t="shared" si="20"/>
        <v/>
      </c>
      <c r="M38" s="180" t="str">
        <f t="shared" si="21"/>
        <v/>
      </c>
      <c r="N38" s="180" t="str">
        <f t="shared" si="22"/>
        <v/>
      </c>
      <c r="O38" s="181" t="str">
        <f t="shared" si="23"/>
        <v/>
      </c>
      <c r="P38" s="157" t="str">
        <f t="shared" si="67"/>
        <v>0</v>
      </c>
      <c r="Q38" s="158" t="str">
        <f t="shared" si="67"/>
        <v>0</v>
      </c>
      <c r="R38" s="158" t="str">
        <f t="shared" si="67"/>
        <v>0</v>
      </c>
      <c r="S38" s="159" t="str">
        <f t="shared" si="67"/>
        <v>0</v>
      </c>
      <c r="T38" s="158" t="str">
        <f t="shared" si="67"/>
        <v>0</v>
      </c>
      <c r="U38" s="158" t="str">
        <f t="shared" si="67"/>
        <v>0</v>
      </c>
      <c r="V38" s="158" t="str">
        <f t="shared" si="67"/>
        <v>0</v>
      </c>
      <c r="W38" s="158" t="str">
        <f t="shared" si="67"/>
        <v>0</v>
      </c>
      <c r="X38" s="157" t="str">
        <f t="shared" si="68"/>
        <v>0</v>
      </c>
      <c r="Y38" s="158" t="str">
        <f t="shared" si="68"/>
        <v>0</v>
      </c>
      <c r="Z38" s="158" t="str">
        <f t="shared" si="68"/>
        <v>0</v>
      </c>
      <c r="AA38" s="159" t="str">
        <f t="shared" si="68"/>
        <v>0</v>
      </c>
      <c r="AB38" s="160" t="str">
        <f t="shared" si="68"/>
        <v>0</v>
      </c>
      <c r="AC38" s="161" t="str">
        <f t="shared" si="68"/>
        <v>0</v>
      </c>
      <c r="AD38" s="158" t="str">
        <f t="shared" si="68"/>
        <v>0</v>
      </c>
      <c r="AE38" s="159" t="str">
        <f t="shared" si="68"/>
        <v>0</v>
      </c>
      <c r="AF38" s="180" t="str">
        <f t="shared" si="69"/>
        <v>0</v>
      </c>
      <c r="AG38" s="182" t="str">
        <f t="shared" si="69"/>
        <v>0</v>
      </c>
      <c r="AH38" s="183" t="str">
        <f t="shared" si="69"/>
        <v>0</v>
      </c>
      <c r="AI38" s="185" t="str">
        <f t="shared" si="69"/>
        <v>0</v>
      </c>
      <c r="AJ38" s="184" t="str">
        <f t="shared" si="69"/>
        <v>0</v>
      </c>
      <c r="AK38" s="184" t="str">
        <f t="shared" si="69"/>
        <v>0</v>
      </c>
      <c r="AL38" s="295" t="str">
        <f t="shared" si="69"/>
        <v>0</v>
      </c>
      <c r="AM38" s="185" t="str">
        <f t="shared" si="69"/>
        <v>0</v>
      </c>
      <c r="AN38" s="249" t="str">
        <f t="shared" si="70"/>
        <v>0</v>
      </c>
      <c r="AO38" s="249" t="str">
        <f t="shared" si="70"/>
        <v>0</v>
      </c>
      <c r="AP38" s="249" t="str">
        <f t="shared" si="70"/>
        <v>0</v>
      </c>
      <c r="AQ38" s="249" t="str">
        <f t="shared" si="70"/>
        <v>0</v>
      </c>
      <c r="AR38" s="250" t="str">
        <f t="shared" si="70"/>
        <v>0</v>
      </c>
      <c r="AS38" s="249" t="str">
        <f t="shared" si="70"/>
        <v>0</v>
      </c>
      <c r="AT38" s="249" t="str">
        <f t="shared" si="70"/>
        <v>0</v>
      </c>
      <c r="AU38" s="251" t="str">
        <f t="shared" si="70"/>
        <v>0</v>
      </c>
      <c r="AV38" s="249" t="str">
        <f t="shared" si="71"/>
        <v>0</v>
      </c>
      <c r="AW38" s="252" t="str">
        <f t="shared" si="71"/>
        <v>0</v>
      </c>
      <c r="AX38" s="252" t="str">
        <f t="shared" si="71"/>
        <v>0</v>
      </c>
      <c r="AY38" s="253" t="str">
        <f t="shared" si="71"/>
        <v>0</v>
      </c>
      <c r="AZ38" s="252" t="str">
        <f t="shared" si="71"/>
        <v>0</v>
      </c>
      <c r="BA38" s="252" t="str">
        <f t="shared" si="71"/>
        <v>0</v>
      </c>
      <c r="BB38" s="252" t="str">
        <f t="shared" si="71"/>
        <v>0</v>
      </c>
      <c r="BC38" s="253" t="str">
        <f t="shared" si="71"/>
        <v>0</v>
      </c>
      <c r="BD38" s="168" t="str">
        <f t="shared" si="72"/>
        <v>0</v>
      </c>
      <c r="BE38" s="168" t="str">
        <f t="shared" si="72"/>
        <v>0</v>
      </c>
      <c r="BF38" s="168" t="str">
        <f t="shared" si="72"/>
        <v>0</v>
      </c>
      <c r="BG38" s="169" t="str">
        <f t="shared" si="72"/>
        <v>0</v>
      </c>
      <c r="BH38" s="168" t="str">
        <f t="shared" si="72"/>
        <v>0</v>
      </c>
      <c r="BI38" s="168" t="str">
        <f t="shared" si="72"/>
        <v>0</v>
      </c>
      <c r="BJ38" s="168" t="str">
        <f t="shared" si="72"/>
        <v>0</v>
      </c>
      <c r="BK38" s="169" t="str">
        <f t="shared" si="72"/>
        <v>0</v>
      </c>
      <c r="BL38" s="168" t="str">
        <f t="shared" si="73"/>
        <v>0</v>
      </c>
      <c r="BM38" s="168" t="str">
        <f t="shared" si="73"/>
        <v>0</v>
      </c>
      <c r="BN38" s="168" t="str">
        <f t="shared" si="73"/>
        <v>0</v>
      </c>
      <c r="BO38" s="169" t="str">
        <f t="shared" si="73"/>
        <v>0</v>
      </c>
      <c r="BP38" s="168" t="str">
        <f t="shared" si="73"/>
        <v>0</v>
      </c>
      <c r="BQ38" s="168" t="str">
        <f t="shared" si="73"/>
        <v>0</v>
      </c>
      <c r="BR38" s="168" t="str">
        <f t="shared" si="73"/>
        <v>0</v>
      </c>
      <c r="BS38" s="169" t="str">
        <f t="shared" si="73"/>
        <v>0</v>
      </c>
      <c r="BT38" s="312" t="str">
        <f t="shared" si="74"/>
        <v>0</v>
      </c>
      <c r="BU38" s="312" t="str">
        <f t="shared" si="74"/>
        <v>0</v>
      </c>
      <c r="BV38" s="312" t="str">
        <f t="shared" si="74"/>
        <v>0</v>
      </c>
      <c r="BW38" s="313" t="str">
        <f t="shared" si="74"/>
        <v>0</v>
      </c>
      <c r="BX38" s="312" t="str">
        <f t="shared" si="74"/>
        <v>0</v>
      </c>
      <c r="BY38" s="312" t="str">
        <f t="shared" si="74"/>
        <v>0</v>
      </c>
      <c r="BZ38" s="312" t="str">
        <f t="shared" si="74"/>
        <v>0</v>
      </c>
      <c r="CA38" s="313" t="str">
        <f t="shared" si="74"/>
        <v>0</v>
      </c>
      <c r="CB38" s="184" t="str">
        <f t="shared" si="75"/>
        <v>0</v>
      </c>
      <c r="CC38" s="295" t="str">
        <f t="shared" si="75"/>
        <v>0</v>
      </c>
      <c r="CD38" s="350" t="str">
        <f t="shared" si="75"/>
        <v>0</v>
      </c>
      <c r="CE38" s="351" t="str">
        <f t="shared" si="75"/>
        <v>0</v>
      </c>
      <c r="CF38" s="350" t="str">
        <f t="shared" si="75"/>
        <v>0</v>
      </c>
      <c r="CG38" s="350" t="str">
        <f t="shared" si="75"/>
        <v>0</v>
      </c>
      <c r="CH38" s="350" t="str">
        <f t="shared" si="75"/>
        <v>0</v>
      </c>
      <c r="CI38" s="351" t="str">
        <f t="shared" si="75"/>
        <v>0</v>
      </c>
      <c r="CJ38" s="180"/>
      <c r="CK38" s="32" t="str">
        <f t="shared" si="33"/>
        <v/>
      </c>
      <c r="CL38" s="285">
        <f t="shared" si="64"/>
        <v>0</v>
      </c>
      <c r="CM38" s="285">
        <f t="shared" si="66"/>
        <v>10</v>
      </c>
      <c r="CN38" s="285"/>
      <c r="CO38" s="142">
        <f t="shared" si="35"/>
        <v>-90</v>
      </c>
      <c r="CP38" s="142">
        <f t="shared" si="36"/>
        <v>-67.777777777777771</v>
      </c>
      <c r="CQ38" s="186"/>
      <c r="CR38" s="180"/>
      <c r="CS38" s="170">
        <f t="shared" si="37"/>
        <v>0</v>
      </c>
      <c r="CT38" s="23">
        <f t="shared" si="38"/>
        <v>0</v>
      </c>
      <c r="CU38" s="171">
        <f t="shared" si="39"/>
        <v>0</v>
      </c>
      <c r="CV38" s="23">
        <f t="shared" si="40"/>
        <v>0</v>
      </c>
      <c r="CW38" s="187">
        <f t="shared" si="41"/>
        <v>0</v>
      </c>
      <c r="CX38" s="188">
        <f t="shared" si="42"/>
        <v>0</v>
      </c>
      <c r="CY38" s="269">
        <f t="shared" si="43"/>
        <v>0</v>
      </c>
      <c r="CZ38" s="270">
        <f t="shared" si="44"/>
        <v>0</v>
      </c>
      <c r="DA38" s="269">
        <f t="shared" si="45"/>
        <v>0</v>
      </c>
      <c r="DB38" s="270">
        <f t="shared" si="46"/>
        <v>0</v>
      </c>
      <c r="DC38" s="173">
        <f t="shared" si="47"/>
        <v>0</v>
      </c>
      <c r="DD38" s="26">
        <f t="shared" si="48"/>
        <v>0</v>
      </c>
      <c r="DE38" s="173">
        <f t="shared" si="49"/>
        <v>0</v>
      </c>
      <c r="DF38" s="26">
        <f t="shared" si="50"/>
        <v>0</v>
      </c>
      <c r="DG38" s="328">
        <f t="shared" si="51"/>
        <v>0</v>
      </c>
      <c r="DH38" s="329">
        <f t="shared" si="52"/>
        <v>0</v>
      </c>
      <c r="DI38" s="187">
        <f t="shared" si="53"/>
        <v>0</v>
      </c>
      <c r="DJ38" s="188">
        <f t="shared" si="54"/>
        <v>0</v>
      </c>
      <c r="DL38" s="19">
        <f t="shared" si="55"/>
        <v>0</v>
      </c>
      <c r="DM38" s="19">
        <f t="shared" si="56"/>
        <v>0</v>
      </c>
      <c r="DN38" s="189">
        <f t="shared" si="57"/>
        <v>0</v>
      </c>
      <c r="DO38" s="279">
        <f t="shared" si="58"/>
        <v>0</v>
      </c>
      <c r="DP38" s="279">
        <f t="shared" si="59"/>
        <v>0</v>
      </c>
      <c r="DQ38" s="20">
        <f t="shared" si="60"/>
        <v>0</v>
      </c>
      <c r="DR38" s="20">
        <f t="shared" si="61"/>
        <v>0</v>
      </c>
      <c r="DS38" s="338">
        <f t="shared" si="62"/>
        <v>0</v>
      </c>
      <c r="DT38" s="189">
        <f t="shared" si="63"/>
        <v>0</v>
      </c>
      <c r="DU38" s="172">
        <f t="shared" si="65"/>
        <v>0</v>
      </c>
    </row>
    <row r="39" spans="1:125" s="172" customFormat="1">
      <c r="A39" s="450"/>
      <c r="B39" s="451"/>
      <c r="C39" s="154">
        <f t="shared" si="11"/>
        <v>0</v>
      </c>
      <c r="D39" s="167">
        <f t="shared" si="12"/>
        <v>0</v>
      </c>
      <c r="E39" s="166" t="str">
        <f t="shared" si="13"/>
        <v/>
      </c>
      <c r="F39" s="367" t="str">
        <f t="shared" si="14"/>
        <v/>
      </c>
      <c r="G39" s="367" t="str">
        <f t="shared" si="15"/>
        <v/>
      </c>
      <c r="H39" s="367" t="str">
        <f t="shared" si="16"/>
        <v/>
      </c>
      <c r="I39" s="367" t="str">
        <f t="shared" si="17"/>
        <v/>
      </c>
      <c r="J39" s="367" t="str">
        <f t="shared" si="18"/>
        <v/>
      </c>
      <c r="K39" s="367" t="str">
        <f t="shared" si="19"/>
        <v/>
      </c>
      <c r="L39" s="367" t="str">
        <f t="shared" si="20"/>
        <v/>
      </c>
      <c r="M39" s="367" t="str">
        <f t="shared" si="21"/>
        <v/>
      </c>
      <c r="N39" s="367" t="str">
        <f t="shared" si="22"/>
        <v/>
      </c>
      <c r="O39" s="156" t="str">
        <f t="shared" si="23"/>
        <v/>
      </c>
      <c r="P39" s="157" t="str">
        <f t="shared" si="67"/>
        <v>0</v>
      </c>
      <c r="Q39" s="158" t="str">
        <f t="shared" si="67"/>
        <v>0</v>
      </c>
      <c r="R39" s="158" t="str">
        <f t="shared" si="67"/>
        <v>0</v>
      </c>
      <c r="S39" s="159" t="str">
        <f t="shared" si="67"/>
        <v>0</v>
      </c>
      <c r="T39" s="158" t="str">
        <f t="shared" si="67"/>
        <v>0</v>
      </c>
      <c r="U39" s="158" t="str">
        <f t="shared" si="67"/>
        <v>0</v>
      </c>
      <c r="V39" s="158" t="str">
        <f t="shared" si="67"/>
        <v>0</v>
      </c>
      <c r="W39" s="158" t="str">
        <f t="shared" si="67"/>
        <v>0</v>
      </c>
      <c r="X39" s="157" t="str">
        <f t="shared" si="68"/>
        <v>0</v>
      </c>
      <c r="Y39" s="158" t="str">
        <f t="shared" si="68"/>
        <v>0</v>
      </c>
      <c r="Z39" s="158" t="str">
        <f t="shared" si="68"/>
        <v>0</v>
      </c>
      <c r="AA39" s="159" t="str">
        <f t="shared" si="68"/>
        <v>0</v>
      </c>
      <c r="AB39" s="160" t="str">
        <f t="shared" si="68"/>
        <v>0</v>
      </c>
      <c r="AC39" s="161" t="str">
        <f t="shared" si="68"/>
        <v>0</v>
      </c>
      <c r="AD39" s="158" t="str">
        <f t="shared" si="68"/>
        <v>0</v>
      </c>
      <c r="AE39" s="159" t="str">
        <f t="shared" si="68"/>
        <v>0</v>
      </c>
      <c r="AF39" s="367" t="str">
        <f t="shared" si="69"/>
        <v>0</v>
      </c>
      <c r="AG39" s="162" t="str">
        <f t="shared" si="69"/>
        <v>0</v>
      </c>
      <c r="AH39" s="163" t="str">
        <f t="shared" si="69"/>
        <v>0</v>
      </c>
      <c r="AI39" s="165" t="str">
        <f t="shared" si="69"/>
        <v>0</v>
      </c>
      <c r="AJ39" s="164" t="str">
        <f t="shared" si="69"/>
        <v>0</v>
      </c>
      <c r="AK39" s="164" t="str">
        <f t="shared" si="69"/>
        <v>0</v>
      </c>
      <c r="AL39" s="289" t="str">
        <f t="shared" si="69"/>
        <v>0</v>
      </c>
      <c r="AM39" s="165" t="str">
        <f t="shared" si="69"/>
        <v>0</v>
      </c>
      <c r="AN39" s="230" t="str">
        <f t="shared" si="70"/>
        <v>0</v>
      </c>
      <c r="AO39" s="230" t="str">
        <f t="shared" si="70"/>
        <v>0</v>
      </c>
      <c r="AP39" s="230" t="str">
        <f t="shared" si="70"/>
        <v>0</v>
      </c>
      <c r="AQ39" s="230" t="str">
        <f t="shared" si="70"/>
        <v>0</v>
      </c>
      <c r="AR39" s="229" t="str">
        <f t="shared" si="70"/>
        <v>0</v>
      </c>
      <c r="AS39" s="230" t="str">
        <f t="shared" si="70"/>
        <v>0</v>
      </c>
      <c r="AT39" s="230" t="str">
        <f t="shared" si="70"/>
        <v>0</v>
      </c>
      <c r="AU39" s="231" t="str">
        <f t="shared" si="70"/>
        <v>0</v>
      </c>
      <c r="AV39" s="230" t="str">
        <f t="shared" si="71"/>
        <v>0</v>
      </c>
      <c r="AW39" s="232" t="str">
        <f t="shared" si="71"/>
        <v>0</v>
      </c>
      <c r="AX39" s="232" t="str">
        <f t="shared" si="71"/>
        <v>0</v>
      </c>
      <c r="AY39" s="233" t="str">
        <f t="shared" si="71"/>
        <v>0</v>
      </c>
      <c r="AZ39" s="232" t="str">
        <f t="shared" si="71"/>
        <v>0</v>
      </c>
      <c r="BA39" s="232" t="str">
        <f t="shared" si="71"/>
        <v>0</v>
      </c>
      <c r="BB39" s="232" t="str">
        <f t="shared" si="71"/>
        <v>0</v>
      </c>
      <c r="BC39" s="233" t="str">
        <f t="shared" si="71"/>
        <v>0</v>
      </c>
      <c r="BD39" s="168" t="str">
        <f t="shared" si="72"/>
        <v>0</v>
      </c>
      <c r="BE39" s="168" t="str">
        <f t="shared" si="72"/>
        <v>0</v>
      </c>
      <c r="BF39" s="168" t="str">
        <f t="shared" si="72"/>
        <v>0</v>
      </c>
      <c r="BG39" s="169" t="str">
        <f t="shared" si="72"/>
        <v>0</v>
      </c>
      <c r="BH39" s="168" t="str">
        <f t="shared" si="72"/>
        <v>0</v>
      </c>
      <c r="BI39" s="168" t="str">
        <f t="shared" si="72"/>
        <v>0</v>
      </c>
      <c r="BJ39" s="168" t="str">
        <f t="shared" si="72"/>
        <v>0</v>
      </c>
      <c r="BK39" s="169" t="str">
        <f t="shared" si="72"/>
        <v>0</v>
      </c>
      <c r="BL39" s="168" t="str">
        <f t="shared" si="73"/>
        <v>0</v>
      </c>
      <c r="BM39" s="168" t="str">
        <f t="shared" si="73"/>
        <v>0</v>
      </c>
      <c r="BN39" s="168" t="str">
        <f t="shared" si="73"/>
        <v>0</v>
      </c>
      <c r="BO39" s="169" t="str">
        <f t="shared" si="73"/>
        <v>0</v>
      </c>
      <c r="BP39" s="168" t="str">
        <f t="shared" si="73"/>
        <v>0</v>
      </c>
      <c r="BQ39" s="168" t="str">
        <f t="shared" si="73"/>
        <v>0</v>
      </c>
      <c r="BR39" s="168" t="str">
        <f t="shared" si="73"/>
        <v>0</v>
      </c>
      <c r="BS39" s="169" t="str">
        <f t="shared" si="73"/>
        <v>0</v>
      </c>
      <c r="BT39" s="302" t="str">
        <f t="shared" si="74"/>
        <v>0</v>
      </c>
      <c r="BU39" s="302" t="str">
        <f t="shared" si="74"/>
        <v>0</v>
      </c>
      <c r="BV39" s="302" t="str">
        <f t="shared" si="74"/>
        <v>0</v>
      </c>
      <c r="BW39" s="303" t="str">
        <f t="shared" si="74"/>
        <v>0</v>
      </c>
      <c r="BX39" s="302" t="str">
        <f t="shared" si="74"/>
        <v>0</v>
      </c>
      <c r="BY39" s="302" t="str">
        <f t="shared" si="74"/>
        <v>0</v>
      </c>
      <c r="BZ39" s="302" t="str">
        <f t="shared" si="74"/>
        <v>0</v>
      </c>
      <c r="CA39" s="303" t="str">
        <f t="shared" si="74"/>
        <v>0</v>
      </c>
      <c r="CB39" s="164" t="str">
        <f t="shared" si="75"/>
        <v>0</v>
      </c>
      <c r="CC39" s="289" t="str">
        <f t="shared" si="75"/>
        <v>0</v>
      </c>
      <c r="CD39" s="340" t="str">
        <f t="shared" si="75"/>
        <v>0</v>
      </c>
      <c r="CE39" s="341" t="str">
        <f t="shared" si="75"/>
        <v>0</v>
      </c>
      <c r="CF39" s="340" t="str">
        <f t="shared" si="75"/>
        <v>0</v>
      </c>
      <c r="CG39" s="340" t="str">
        <f t="shared" si="75"/>
        <v>0</v>
      </c>
      <c r="CH39" s="340" t="str">
        <f t="shared" si="75"/>
        <v>0</v>
      </c>
      <c r="CI39" s="341" t="str">
        <f t="shared" si="75"/>
        <v>0</v>
      </c>
      <c r="CJ39" s="367"/>
      <c r="CK39" s="32" t="str">
        <f t="shared" si="33"/>
        <v/>
      </c>
      <c r="CL39" s="285">
        <f t="shared" si="64"/>
        <v>0</v>
      </c>
      <c r="CM39" s="285">
        <f t="shared" si="66"/>
        <v>10</v>
      </c>
      <c r="CN39" s="285"/>
      <c r="CO39" s="142">
        <f t="shared" si="35"/>
        <v>-90</v>
      </c>
      <c r="CP39" s="142">
        <f t="shared" si="36"/>
        <v>-67.777777777777771</v>
      </c>
      <c r="CQ39" s="143"/>
      <c r="CR39" s="367"/>
      <c r="CS39" s="170">
        <f t="shared" si="37"/>
        <v>0</v>
      </c>
      <c r="CT39" s="23">
        <f t="shared" si="38"/>
        <v>0</v>
      </c>
      <c r="CU39" s="171">
        <f t="shared" si="39"/>
        <v>0</v>
      </c>
      <c r="CV39" s="23">
        <f t="shared" si="40"/>
        <v>0</v>
      </c>
      <c r="CW39" s="172">
        <f t="shared" si="41"/>
        <v>0</v>
      </c>
      <c r="CX39" s="24">
        <f t="shared" si="42"/>
        <v>0</v>
      </c>
      <c r="CY39" s="267">
        <f t="shared" si="43"/>
        <v>0</v>
      </c>
      <c r="CZ39" s="268">
        <f t="shared" si="44"/>
        <v>0</v>
      </c>
      <c r="DA39" s="267">
        <f t="shared" si="45"/>
        <v>0</v>
      </c>
      <c r="DB39" s="268">
        <f t="shared" si="46"/>
        <v>0</v>
      </c>
      <c r="DC39" s="173">
        <f t="shared" si="47"/>
        <v>0</v>
      </c>
      <c r="DD39" s="26">
        <f t="shared" si="48"/>
        <v>0</v>
      </c>
      <c r="DE39" s="173">
        <f t="shared" si="49"/>
        <v>0</v>
      </c>
      <c r="DF39" s="26">
        <f t="shared" si="50"/>
        <v>0</v>
      </c>
      <c r="DG39" s="326">
        <f t="shared" si="51"/>
        <v>0</v>
      </c>
      <c r="DH39" s="327">
        <f t="shared" si="52"/>
        <v>0</v>
      </c>
      <c r="DI39" s="172">
        <f t="shared" si="53"/>
        <v>0</v>
      </c>
      <c r="DJ39" s="24">
        <f t="shared" si="54"/>
        <v>0</v>
      </c>
      <c r="DL39" s="19">
        <f t="shared" si="55"/>
        <v>0</v>
      </c>
      <c r="DM39" s="19">
        <f t="shared" si="56"/>
        <v>0</v>
      </c>
      <c r="DN39" s="174">
        <f t="shared" si="57"/>
        <v>0</v>
      </c>
      <c r="DO39" s="278">
        <f t="shared" si="58"/>
        <v>0</v>
      </c>
      <c r="DP39" s="278">
        <f t="shared" si="59"/>
        <v>0</v>
      </c>
      <c r="DQ39" s="20">
        <f t="shared" si="60"/>
        <v>0</v>
      </c>
      <c r="DR39" s="20">
        <f t="shared" si="61"/>
        <v>0</v>
      </c>
      <c r="DS39" s="337">
        <f t="shared" si="62"/>
        <v>0</v>
      </c>
      <c r="DT39" s="174">
        <f t="shared" si="63"/>
        <v>0</v>
      </c>
      <c r="DU39" s="172">
        <f t="shared" si="65"/>
        <v>0</v>
      </c>
    </row>
    <row r="40" spans="1:125" s="187" customFormat="1">
      <c r="A40" s="452"/>
      <c r="B40" s="453"/>
      <c r="C40" s="177">
        <f t="shared" si="11"/>
        <v>0</v>
      </c>
      <c r="D40" s="178">
        <f t="shared" si="12"/>
        <v>0</v>
      </c>
      <c r="E40" s="179" t="str">
        <f t="shared" si="13"/>
        <v/>
      </c>
      <c r="F40" s="180" t="str">
        <f t="shared" si="14"/>
        <v/>
      </c>
      <c r="G40" s="180" t="str">
        <f t="shared" si="15"/>
        <v/>
      </c>
      <c r="H40" s="180" t="str">
        <f t="shared" si="16"/>
        <v/>
      </c>
      <c r="I40" s="180" t="str">
        <f t="shared" si="17"/>
        <v/>
      </c>
      <c r="J40" s="180" t="str">
        <f t="shared" si="18"/>
        <v/>
      </c>
      <c r="K40" s="180" t="str">
        <f t="shared" si="19"/>
        <v/>
      </c>
      <c r="L40" s="180" t="str">
        <f t="shared" si="20"/>
        <v/>
      </c>
      <c r="M40" s="180" t="str">
        <f t="shared" si="21"/>
        <v/>
      </c>
      <c r="N40" s="180" t="str">
        <f t="shared" si="22"/>
        <v/>
      </c>
      <c r="O40" s="181" t="str">
        <f t="shared" si="23"/>
        <v/>
      </c>
      <c r="P40" s="157" t="str">
        <f t="shared" si="67"/>
        <v>0</v>
      </c>
      <c r="Q40" s="158" t="str">
        <f t="shared" si="67"/>
        <v>0</v>
      </c>
      <c r="R40" s="158" t="str">
        <f t="shared" si="67"/>
        <v>0</v>
      </c>
      <c r="S40" s="159" t="str">
        <f t="shared" si="67"/>
        <v>0</v>
      </c>
      <c r="T40" s="158" t="str">
        <f t="shared" si="67"/>
        <v>0</v>
      </c>
      <c r="U40" s="158" t="str">
        <f t="shared" si="67"/>
        <v>0</v>
      </c>
      <c r="V40" s="158" t="str">
        <f t="shared" si="67"/>
        <v>0</v>
      </c>
      <c r="W40" s="158" t="str">
        <f t="shared" si="67"/>
        <v>0</v>
      </c>
      <c r="X40" s="157" t="str">
        <f t="shared" si="68"/>
        <v>0</v>
      </c>
      <c r="Y40" s="158" t="str">
        <f t="shared" si="68"/>
        <v>0</v>
      </c>
      <c r="Z40" s="158" t="str">
        <f t="shared" si="68"/>
        <v>0</v>
      </c>
      <c r="AA40" s="159" t="str">
        <f t="shared" si="68"/>
        <v>0</v>
      </c>
      <c r="AB40" s="160" t="str">
        <f t="shared" si="68"/>
        <v>0</v>
      </c>
      <c r="AC40" s="161" t="str">
        <f t="shared" si="68"/>
        <v>0</v>
      </c>
      <c r="AD40" s="158" t="str">
        <f t="shared" si="68"/>
        <v>0</v>
      </c>
      <c r="AE40" s="159" t="str">
        <f t="shared" si="68"/>
        <v>0</v>
      </c>
      <c r="AF40" s="180" t="str">
        <f t="shared" si="69"/>
        <v>0</v>
      </c>
      <c r="AG40" s="182" t="str">
        <f t="shared" si="69"/>
        <v>0</v>
      </c>
      <c r="AH40" s="183" t="str">
        <f t="shared" si="69"/>
        <v>0</v>
      </c>
      <c r="AI40" s="185" t="str">
        <f t="shared" si="69"/>
        <v>0</v>
      </c>
      <c r="AJ40" s="184" t="str">
        <f t="shared" si="69"/>
        <v>0</v>
      </c>
      <c r="AK40" s="184" t="str">
        <f t="shared" si="69"/>
        <v>0</v>
      </c>
      <c r="AL40" s="295" t="str">
        <f t="shared" si="69"/>
        <v>0</v>
      </c>
      <c r="AM40" s="185" t="str">
        <f t="shared" si="69"/>
        <v>0</v>
      </c>
      <c r="AN40" s="249" t="str">
        <f t="shared" si="70"/>
        <v>0</v>
      </c>
      <c r="AO40" s="249" t="str">
        <f t="shared" si="70"/>
        <v>0</v>
      </c>
      <c r="AP40" s="249" t="str">
        <f t="shared" si="70"/>
        <v>0</v>
      </c>
      <c r="AQ40" s="249" t="str">
        <f t="shared" si="70"/>
        <v>0</v>
      </c>
      <c r="AR40" s="250" t="str">
        <f t="shared" si="70"/>
        <v>0</v>
      </c>
      <c r="AS40" s="249" t="str">
        <f t="shared" si="70"/>
        <v>0</v>
      </c>
      <c r="AT40" s="249" t="str">
        <f t="shared" si="70"/>
        <v>0</v>
      </c>
      <c r="AU40" s="251" t="str">
        <f t="shared" si="70"/>
        <v>0</v>
      </c>
      <c r="AV40" s="249" t="str">
        <f t="shared" si="71"/>
        <v>0</v>
      </c>
      <c r="AW40" s="252" t="str">
        <f t="shared" si="71"/>
        <v>0</v>
      </c>
      <c r="AX40" s="252" t="str">
        <f t="shared" si="71"/>
        <v>0</v>
      </c>
      <c r="AY40" s="253" t="str">
        <f t="shared" si="71"/>
        <v>0</v>
      </c>
      <c r="AZ40" s="252" t="str">
        <f t="shared" si="71"/>
        <v>0</v>
      </c>
      <c r="BA40" s="252" t="str">
        <f t="shared" si="71"/>
        <v>0</v>
      </c>
      <c r="BB40" s="252" t="str">
        <f t="shared" si="71"/>
        <v>0</v>
      </c>
      <c r="BC40" s="253" t="str">
        <f t="shared" si="71"/>
        <v>0</v>
      </c>
      <c r="BD40" s="168" t="str">
        <f t="shared" si="72"/>
        <v>0</v>
      </c>
      <c r="BE40" s="168" t="str">
        <f t="shared" si="72"/>
        <v>0</v>
      </c>
      <c r="BF40" s="168" t="str">
        <f t="shared" si="72"/>
        <v>0</v>
      </c>
      <c r="BG40" s="169" t="str">
        <f t="shared" si="72"/>
        <v>0</v>
      </c>
      <c r="BH40" s="168" t="str">
        <f t="shared" si="72"/>
        <v>0</v>
      </c>
      <c r="BI40" s="168" t="str">
        <f t="shared" si="72"/>
        <v>0</v>
      </c>
      <c r="BJ40" s="168" t="str">
        <f t="shared" si="72"/>
        <v>0</v>
      </c>
      <c r="BK40" s="169" t="str">
        <f t="shared" si="72"/>
        <v>0</v>
      </c>
      <c r="BL40" s="168" t="str">
        <f t="shared" si="73"/>
        <v>0</v>
      </c>
      <c r="BM40" s="168" t="str">
        <f t="shared" si="73"/>
        <v>0</v>
      </c>
      <c r="BN40" s="168" t="str">
        <f t="shared" si="73"/>
        <v>0</v>
      </c>
      <c r="BO40" s="169" t="str">
        <f t="shared" si="73"/>
        <v>0</v>
      </c>
      <c r="BP40" s="168" t="str">
        <f t="shared" si="73"/>
        <v>0</v>
      </c>
      <c r="BQ40" s="168" t="str">
        <f t="shared" si="73"/>
        <v>0</v>
      </c>
      <c r="BR40" s="168" t="str">
        <f t="shared" si="73"/>
        <v>0</v>
      </c>
      <c r="BS40" s="169" t="str">
        <f t="shared" si="73"/>
        <v>0</v>
      </c>
      <c r="BT40" s="312" t="str">
        <f t="shared" si="74"/>
        <v>0</v>
      </c>
      <c r="BU40" s="312" t="str">
        <f t="shared" si="74"/>
        <v>0</v>
      </c>
      <c r="BV40" s="312" t="str">
        <f t="shared" si="74"/>
        <v>0</v>
      </c>
      <c r="BW40" s="313" t="str">
        <f t="shared" si="74"/>
        <v>0</v>
      </c>
      <c r="BX40" s="312" t="str">
        <f t="shared" si="74"/>
        <v>0</v>
      </c>
      <c r="BY40" s="312" t="str">
        <f t="shared" si="74"/>
        <v>0</v>
      </c>
      <c r="BZ40" s="312" t="str">
        <f t="shared" si="74"/>
        <v>0</v>
      </c>
      <c r="CA40" s="313" t="str">
        <f t="shared" si="74"/>
        <v>0</v>
      </c>
      <c r="CB40" s="184" t="str">
        <f t="shared" si="75"/>
        <v>0</v>
      </c>
      <c r="CC40" s="295" t="str">
        <f t="shared" si="75"/>
        <v>0</v>
      </c>
      <c r="CD40" s="350" t="str">
        <f t="shared" si="75"/>
        <v>0</v>
      </c>
      <c r="CE40" s="351" t="str">
        <f t="shared" si="75"/>
        <v>0</v>
      </c>
      <c r="CF40" s="350" t="str">
        <f t="shared" si="75"/>
        <v>0</v>
      </c>
      <c r="CG40" s="350" t="str">
        <f t="shared" si="75"/>
        <v>0</v>
      </c>
      <c r="CH40" s="350" t="str">
        <f t="shared" si="75"/>
        <v>0</v>
      </c>
      <c r="CI40" s="351" t="str">
        <f t="shared" si="75"/>
        <v>0</v>
      </c>
      <c r="CJ40" s="180"/>
      <c r="CK40" s="32" t="str">
        <f t="shared" si="33"/>
        <v/>
      </c>
      <c r="CL40" s="285">
        <f t="shared" si="64"/>
        <v>0</v>
      </c>
      <c r="CM40" s="285">
        <f t="shared" si="66"/>
        <v>10</v>
      </c>
      <c r="CN40" s="285"/>
      <c r="CO40" s="142">
        <f t="shared" si="35"/>
        <v>-90</v>
      </c>
      <c r="CP40" s="142">
        <f t="shared" si="36"/>
        <v>-67.777777777777771</v>
      </c>
      <c r="CQ40" s="186"/>
      <c r="CR40" s="180"/>
      <c r="CS40" s="170">
        <f t="shared" si="37"/>
        <v>0</v>
      </c>
      <c r="CT40" s="23">
        <f t="shared" si="38"/>
        <v>0</v>
      </c>
      <c r="CU40" s="171">
        <f t="shared" si="39"/>
        <v>0</v>
      </c>
      <c r="CV40" s="23">
        <f t="shared" si="40"/>
        <v>0</v>
      </c>
      <c r="CW40" s="187">
        <f t="shared" si="41"/>
        <v>0</v>
      </c>
      <c r="CX40" s="188">
        <f t="shared" si="42"/>
        <v>0</v>
      </c>
      <c r="CY40" s="269">
        <f t="shared" si="43"/>
        <v>0</v>
      </c>
      <c r="CZ40" s="270">
        <f t="shared" si="44"/>
        <v>0</v>
      </c>
      <c r="DA40" s="269">
        <f t="shared" si="45"/>
        <v>0</v>
      </c>
      <c r="DB40" s="270">
        <f t="shared" si="46"/>
        <v>0</v>
      </c>
      <c r="DC40" s="173">
        <f t="shared" si="47"/>
        <v>0</v>
      </c>
      <c r="DD40" s="26">
        <f t="shared" si="48"/>
        <v>0</v>
      </c>
      <c r="DE40" s="173">
        <f t="shared" si="49"/>
        <v>0</v>
      </c>
      <c r="DF40" s="26">
        <f t="shared" si="50"/>
        <v>0</v>
      </c>
      <c r="DG40" s="328">
        <f t="shared" si="51"/>
        <v>0</v>
      </c>
      <c r="DH40" s="329">
        <f t="shared" si="52"/>
        <v>0</v>
      </c>
      <c r="DI40" s="187">
        <f t="shared" si="53"/>
        <v>0</v>
      </c>
      <c r="DJ40" s="188">
        <f t="shared" si="54"/>
        <v>0</v>
      </c>
      <c r="DL40" s="19">
        <f t="shared" si="55"/>
        <v>0</v>
      </c>
      <c r="DM40" s="19">
        <f t="shared" si="56"/>
        <v>0</v>
      </c>
      <c r="DN40" s="189">
        <f t="shared" si="57"/>
        <v>0</v>
      </c>
      <c r="DO40" s="279">
        <f t="shared" si="58"/>
        <v>0</v>
      </c>
      <c r="DP40" s="279">
        <f t="shared" si="59"/>
        <v>0</v>
      </c>
      <c r="DQ40" s="20">
        <f t="shared" si="60"/>
        <v>0</v>
      </c>
      <c r="DR40" s="20">
        <f t="shared" si="61"/>
        <v>0</v>
      </c>
      <c r="DS40" s="338">
        <f t="shared" si="62"/>
        <v>0</v>
      </c>
      <c r="DT40" s="189">
        <f t="shared" si="63"/>
        <v>0</v>
      </c>
      <c r="DU40" s="172">
        <f t="shared" si="65"/>
        <v>0</v>
      </c>
    </row>
    <row r="41" spans="1:125" s="172" customFormat="1">
      <c r="A41" s="450"/>
      <c r="B41" s="451"/>
      <c r="C41" s="154">
        <f t="shared" si="11"/>
        <v>0</v>
      </c>
      <c r="D41" s="167">
        <f t="shared" si="12"/>
        <v>0</v>
      </c>
      <c r="E41" s="166" t="str">
        <f t="shared" si="13"/>
        <v/>
      </c>
      <c r="F41" s="367" t="str">
        <f t="shared" si="14"/>
        <v/>
      </c>
      <c r="G41" s="367" t="str">
        <f t="shared" si="15"/>
        <v/>
      </c>
      <c r="H41" s="367" t="str">
        <f t="shared" si="16"/>
        <v/>
      </c>
      <c r="I41" s="367" t="str">
        <f t="shared" si="17"/>
        <v/>
      </c>
      <c r="J41" s="367" t="str">
        <f t="shared" si="18"/>
        <v/>
      </c>
      <c r="K41" s="367" t="str">
        <f t="shared" si="19"/>
        <v/>
      </c>
      <c r="L41" s="367" t="str">
        <f t="shared" si="20"/>
        <v/>
      </c>
      <c r="M41" s="367" t="str">
        <f t="shared" si="21"/>
        <v/>
      </c>
      <c r="N41" s="367" t="str">
        <f t="shared" si="22"/>
        <v/>
      </c>
      <c r="O41" s="156" t="str">
        <f t="shared" si="23"/>
        <v/>
      </c>
      <c r="P41" s="157" t="str">
        <f t="shared" si="67"/>
        <v>0</v>
      </c>
      <c r="Q41" s="158" t="str">
        <f t="shared" si="67"/>
        <v>0</v>
      </c>
      <c r="R41" s="158" t="str">
        <f t="shared" si="67"/>
        <v>0</v>
      </c>
      <c r="S41" s="159" t="str">
        <f t="shared" si="67"/>
        <v>0</v>
      </c>
      <c r="T41" s="158" t="str">
        <f t="shared" si="67"/>
        <v>0</v>
      </c>
      <c r="U41" s="158" t="str">
        <f t="shared" si="67"/>
        <v>0</v>
      </c>
      <c r="V41" s="158" t="str">
        <f t="shared" si="67"/>
        <v>0</v>
      </c>
      <c r="W41" s="158" t="str">
        <f t="shared" si="67"/>
        <v>0</v>
      </c>
      <c r="X41" s="157" t="str">
        <f t="shared" si="68"/>
        <v>0</v>
      </c>
      <c r="Y41" s="158" t="str">
        <f t="shared" si="68"/>
        <v>0</v>
      </c>
      <c r="Z41" s="158" t="str">
        <f t="shared" si="68"/>
        <v>0</v>
      </c>
      <c r="AA41" s="159" t="str">
        <f t="shared" si="68"/>
        <v>0</v>
      </c>
      <c r="AB41" s="160" t="str">
        <f t="shared" si="68"/>
        <v>0</v>
      </c>
      <c r="AC41" s="161" t="str">
        <f t="shared" si="68"/>
        <v>0</v>
      </c>
      <c r="AD41" s="158" t="str">
        <f t="shared" si="68"/>
        <v>0</v>
      </c>
      <c r="AE41" s="159" t="str">
        <f t="shared" si="68"/>
        <v>0</v>
      </c>
      <c r="AF41" s="367" t="str">
        <f t="shared" si="69"/>
        <v>0</v>
      </c>
      <c r="AG41" s="162" t="str">
        <f t="shared" si="69"/>
        <v>0</v>
      </c>
      <c r="AH41" s="163" t="str">
        <f t="shared" si="69"/>
        <v>0</v>
      </c>
      <c r="AI41" s="165" t="str">
        <f t="shared" si="69"/>
        <v>0</v>
      </c>
      <c r="AJ41" s="164" t="str">
        <f t="shared" si="69"/>
        <v>0</v>
      </c>
      <c r="AK41" s="164" t="str">
        <f t="shared" si="69"/>
        <v>0</v>
      </c>
      <c r="AL41" s="289" t="str">
        <f t="shared" si="69"/>
        <v>0</v>
      </c>
      <c r="AM41" s="165" t="str">
        <f t="shared" si="69"/>
        <v>0</v>
      </c>
      <c r="AN41" s="230" t="str">
        <f t="shared" si="70"/>
        <v>0</v>
      </c>
      <c r="AO41" s="230" t="str">
        <f t="shared" si="70"/>
        <v>0</v>
      </c>
      <c r="AP41" s="230" t="str">
        <f t="shared" si="70"/>
        <v>0</v>
      </c>
      <c r="AQ41" s="230" t="str">
        <f t="shared" si="70"/>
        <v>0</v>
      </c>
      <c r="AR41" s="229" t="str">
        <f t="shared" si="70"/>
        <v>0</v>
      </c>
      <c r="AS41" s="230" t="str">
        <f t="shared" si="70"/>
        <v>0</v>
      </c>
      <c r="AT41" s="230" t="str">
        <f t="shared" si="70"/>
        <v>0</v>
      </c>
      <c r="AU41" s="231" t="str">
        <f t="shared" si="70"/>
        <v>0</v>
      </c>
      <c r="AV41" s="230" t="str">
        <f t="shared" si="71"/>
        <v>0</v>
      </c>
      <c r="AW41" s="232" t="str">
        <f t="shared" si="71"/>
        <v>0</v>
      </c>
      <c r="AX41" s="232" t="str">
        <f t="shared" si="71"/>
        <v>0</v>
      </c>
      <c r="AY41" s="233" t="str">
        <f t="shared" si="71"/>
        <v>0</v>
      </c>
      <c r="AZ41" s="232" t="str">
        <f t="shared" si="71"/>
        <v>0</v>
      </c>
      <c r="BA41" s="232" t="str">
        <f t="shared" si="71"/>
        <v>0</v>
      </c>
      <c r="BB41" s="232" t="str">
        <f t="shared" si="71"/>
        <v>0</v>
      </c>
      <c r="BC41" s="233" t="str">
        <f t="shared" si="71"/>
        <v>0</v>
      </c>
      <c r="BD41" s="168" t="str">
        <f t="shared" si="72"/>
        <v>0</v>
      </c>
      <c r="BE41" s="168" t="str">
        <f t="shared" si="72"/>
        <v>0</v>
      </c>
      <c r="BF41" s="168" t="str">
        <f t="shared" si="72"/>
        <v>0</v>
      </c>
      <c r="BG41" s="169" t="str">
        <f t="shared" si="72"/>
        <v>0</v>
      </c>
      <c r="BH41" s="168" t="str">
        <f t="shared" si="72"/>
        <v>0</v>
      </c>
      <c r="BI41" s="168" t="str">
        <f t="shared" si="72"/>
        <v>0</v>
      </c>
      <c r="BJ41" s="168" t="str">
        <f t="shared" si="72"/>
        <v>0</v>
      </c>
      <c r="BK41" s="169" t="str">
        <f t="shared" si="72"/>
        <v>0</v>
      </c>
      <c r="BL41" s="168" t="str">
        <f t="shared" si="73"/>
        <v>0</v>
      </c>
      <c r="BM41" s="168" t="str">
        <f t="shared" si="73"/>
        <v>0</v>
      </c>
      <c r="BN41" s="168" t="str">
        <f t="shared" si="73"/>
        <v>0</v>
      </c>
      <c r="BO41" s="169" t="str">
        <f t="shared" si="73"/>
        <v>0</v>
      </c>
      <c r="BP41" s="168" t="str">
        <f t="shared" si="73"/>
        <v>0</v>
      </c>
      <c r="BQ41" s="168" t="str">
        <f t="shared" si="73"/>
        <v>0</v>
      </c>
      <c r="BR41" s="168" t="str">
        <f t="shared" si="73"/>
        <v>0</v>
      </c>
      <c r="BS41" s="169" t="str">
        <f t="shared" si="73"/>
        <v>0</v>
      </c>
      <c r="BT41" s="302" t="str">
        <f t="shared" si="74"/>
        <v>0</v>
      </c>
      <c r="BU41" s="302" t="str">
        <f t="shared" si="74"/>
        <v>0</v>
      </c>
      <c r="BV41" s="302" t="str">
        <f t="shared" si="74"/>
        <v>0</v>
      </c>
      <c r="BW41" s="303" t="str">
        <f t="shared" si="74"/>
        <v>0</v>
      </c>
      <c r="BX41" s="302" t="str">
        <f t="shared" si="74"/>
        <v>0</v>
      </c>
      <c r="BY41" s="302" t="str">
        <f t="shared" si="74"/>
        <v>0</v>
      </c>
      <c r="BZ41" s="302" t="str">
        <f t="shared" si="74"/>
        <v>0</v>
      </c>
      <c r="CA41" s="303" t="str">
        <f t="shared" si="74"/>
        <v>0</v>
      </c>
      <c r="CB41" s="164" t="str">
        <f t="shared" si="75"/>
        <v>0</v>
      </c>
      <c r="CC41" s="289" t="str">
        <f t="shared" si="75"/>
        <v>0</v>
      </c>
      <c r="CD41" s="340" t="str">
        <f t="shared" si="75"/>
        <v>0</v>
      </c>
      <c r="CE41" s="341" t="str">
        <f t="shared" si="75"/>
        <v>0</v>
      </c>
      <c r="CF41" s="340" t="str">
        <f t="shared" si="75"/>
        <v>0</v>
      </c>
      <c r="CG41" s="340" t="str">
        <f t="shared" si="75"/>
        <v>0</v>
      </c>
      <c r="CH41" s="340" t="str">
        <f t="shared" si="75"/>
        <v>0</v>
      </c>
      <c r="CI41" s="341" t="str">
        <f t="shared" si="75"/>
        <v>0</v>
      </c>
      <c r="CJ41" s="367"/>
      <c r="CK41" s="32" t="str">
        <f t="shared" si="33"/>
        <v/>
      </c>
      <c r="CL41" s="285">
        <f t="shared" si="64"/>
        <v>0</v>
      </c>
      <c r="CM41" s="285">
        <f t="shared" si="66"/>
        <v>10</v>
      </c>
      <c r="CN41" s="285"/>
      <c r="CO41" s="142">
        <f t="shared" si="35"/>
        <v>-90</v>
      </c>
      <c r="CP41" s="142">
        <f t="shared" si="36"/>
        <v>-67.777777777777771</v>
      </c>
      <c r="CQ41" s="143"/>
      <c r="CR41" s="367"/>
      <c r="CS41" s="170">
        <f t="shared" si="37"/>
        <v>0</v>
      </c>
      <c r="CT41" s="23">
        <f t="shared" si="38"/>
        <v>0</v>
      </c>
      <c r="CU41" s="171">
        <f t="shared" si="39"/>
        <v>0</v>
      </c>
      <c r="CV41" s="23">
        <f t="shared" si="40"/>
        <v>0</v>
      </c>
      <c r="CW41" s="172">
        <f t="shared" si="41"/>
        <v>0</v>
      </c>
      <c r="CX41" s="24">
        <f t="shared" si="42"/>
        <v>0</v>
      </c>
      <c r="CY41" s="267">
        <f t="shared" si="43"/>
        <v>0</v>
      </c>
      <c r="CZ41" s="268">
        <f t="shared" si="44"/>
        <v>0</v>
      </c>
      <c r="DA41" s="267">
        <f t="shared" si="45"/>
        <v>0</v>
      </c>
      <c r="DB41" s="268">
        <f t="shared" si="46"/>
        <v>0</v>
      </c>
      <c r="DC41" s="173">
        <f t="shared" si="47"/>
        <v>0</v>
      </c>
      <c r="DD41" s="26">
        <f t="shared" si="48"/>
        <v>0</v>
      </c>
      <c r="DE41" s="173">
        <f t="shared" si="49"/>
        <v>0</v>
      </c>
      <c r="DF41" s="26">
        <f t="shared" si="50"/>
        <v>0</v>
      </c>
      <c r="DG41" s="326">
        <f t="shared" si="51"/>
        <v>0</v>
      </c>
      <c r="DH41" s="327">
        <f t="shared" si="52"/>
        <v>0</v>
      </c>
      <c r="DI41" s="172">
        <f t="shared" si="53"/>
        <v>0</v>
      </c>
      <c r="DJ41" s="24">
        <f t="shared" si="54"/>
        <v>0</v>
      </c>
      <c r="DL41" s="19">
        <f t="shared" si="55"/>
        <v>0</v>
      </c>
      <c r="DM41" s="19">
        <f t="shared" si="56"/>
        <v>0</v>
      </c>
      <c r="DN41" s="174">
        <f t="shared" si="57"/>
        <v>0</v>
      </c>
      <c r="DO41" s="278">
        <f t="shared" si="58"/>
        <v>0</v>
      </c>
      <c r="DP41" s="278">
        <f t="shared" si="59"/>
        <v>0</v>
      </c>
      <c r="DQ41" s="20">
        <f t="shared" si="60"/>
        <v>0</v>
      </c>
      <c r="DR41" s="20">
        <f t="shared" si="61"/>
        <v>0</v>
      </c>
      <c r="DS41" s="337">
        <f t="shared" si="62"/>
        <v>0</v>
      </c>
      <c r="DT41" s="174">
        <f t="shared" si="63"/>
        <v>0</v>
      </c>
      <c r="DU41" s="172">
        <f t="shared" si="65"/>
        <v>0</v>
      </c>
    </row>
    <row r="42" spans="1:125" s="172" customFormat="1">
      <c r="A42" s="450"/>
      <c r="B42" s="451"/>
      <c r="C42" s="154">
        <f t="shared" si="11"/>
        <v>0</v>
      </c>
      <c r="D42" s="167">
        <f t="shared" si="12"/>
        <v>0</v>
      </c>
      <c r="E42" s="166" t="str">
        <f t="shared" si="13"/>
        <v/>
      </c>
      <c r="F42" s="367" t="str">
        <f t="shared" si="14"/>
        <v/>
      </c>
      <c r="G42" s="367" t="str">
        <f t="shared" si="15"/>
        <v/>
      </c>
      <c r="H42" s="367" t="str">
        <f t="shared" si="16"/>
        <v/>
      </c>
      <c r="I42" s="367" t="str">
        <f t="shared" si="17"/>
        <v/>
      </c>
      <c r="J42" s="367" t="str">
        <f t="shared" si="18"/>
        <v/>
      </c>
      <c r="K42" s="367" t="str">
        <f t="shared" si="19"/>
        <v/>
      </c>
      <c r="L42" s="367" t="str">
        <f t="shared" si="20"/>
        <v/>
      </c>
      <c r="M42" s="367" t="str">
        <f t="shared" si="21"/>
        <v/>
      </c>
      <c r="N42" s="367" t="str">
        <f t="shared" si="22"/>
        <v/>
      </c>
      <c r="O42" s="156" t="str">
        <f t="shared" si="23"/>
        <v/>
      </c>
      <c r="P42" s="157" t="str">
        <f t="shared" si="67"/>
        <v>0</v>
      </c>
      <c r="Q42" s="158" t="str">
        <f t="shared" si="67"/>
        <v>0</v>
      </c>
      <c r="R42" s="158" t="str">
        <f t="shared" si="67"/>
        <v>0</v>
      </c>
      <c r="S42" s="159" t="str">
        <f t="shared" si="67"/>
        <v>0</v>
      </c>
      <c r="T42" s="158" t="str">
        <f t="shared" si="67"/>
        <v>0</v>
      </c>
      <c r="U42" s="158" t="str">
        <f t="shared" si="67"/>
        <v>0</v>
      </c>
      <c r="V42" s="158" t="str">
        <f t="shared" si="67"/>
        <v>0</v>
      </c>
      <c r="W42" s="158" t="str">
        <f t="shared" si="67"/>
        <v>0</v>
      </c>
      <c r="X42" s="157" t="str">
        <f t="shared" si="68"/>
        <v>0</v>
      </c>
      <c r="Y42" s="158" t="str">
        <f t="shared" si="68"/>
        <v>0</v>
      </c>
      <c r="Z42" s="158" t="str">
        <f t="shared" si="68"/>
        <v>0</v>
      </c>
      <c r="AA42" s="159" t="str">
        <f t="shared" si="68"/>
        <v>0</v>
      </c>
      <c r="AB42" s="160" t="str">
        <f t="shared" si="68"/>
        <v>0</v>
      </c>
      <c r="AC42" s="161" t="str">
        <f t="shared" si="68"/>
        <v>0</v>
      </c>
      <c r="AD42" s="158" t="str">
        <f t="shared" si="68"/>
        <v>0</v>
      </c>
      <c r="AE42" s="159" t="str">
        <f t="shared" si="68"/>
        <v>0</v>
      </c>
      <c r="AF42" s="367" t="str">
        <f t="shared" si="69"/>
        <v>0</v>
      </c>
      <c r="AG42" s="162" t="str">
        <f t="shared" si="69"/>
        <v>0</v>
      </c>
      <c r="AH42" s="163" t="str">
        <f t="shared" si="69"/>
        <v>0</v>
      </c>
      <c r="AI42" s="165" t="str">
        <f t="shared" si="69"/>
        <v>0</v>
      </c>
      <c r="AJ42" s="164" t="str">
        <f t="shared" si="69"/>
        <v>0</v>
      </c>
      <c r="AK42" s="164" t="str">
        <f t="shared" si="69"/>
        <v>0</v>
      </c>
      <c r="AL42" s="289" t="str">
        <f t="shared" si="69"/>
        <v>0</v>
      </c>
      <c r="AM42" s="165" t="str">
        <f t="shared" si="69"/>
        <v>0</v>
      </c>
      <c r="AN42" s="230" t="str">
        <f t="shared" si="70"/>
        <v>0</v>
      </c>
      <c r="AO42" s="230" t="str">
        <f t="shared" si="70"/>
        <v>0</v>
      </c>
      <c r="AP42" s="230" t="str">
        <f t="shared" si="70"/>
        <v>0</v>
      </c>
      <c r="AQ42" s="230" t="str">
        <f t="shared" si="70"/>
        <v>0</v>
      </c>
      <c r="AR42" s="229" t="str">
        <f t="shared" si="70"/>
        <v>0</v>
      </c>
      <c r="AS42" s="230" t="str">
        <f t="shared" si="70"/>
        <v>0</v>
      </c>
      <c r="AT42" s="230" t="str">
        <f t="shared" si="70"/>
        <v>0</v>
      </c>
      <c r="AU42" s="231" t="str">
        <f t="shared" si="70"/>
        <v>0</v>
      </c>
      <c r="AV42" s="230" t="str">
        <f t="shared" si="71"/>
        <v>0</v>
      </c>
      <c r="AW42" s="232" t="str">
        <f t="shared" si="71"/>
        <v>0</v>
      </c>
      <c r="AX42" s="232" t="str">
        <f t="shared" si="71"/>
        <v>0</v>
      </c>
      <c r="AY42" s="233" t="str">
        <f t="shared" si="71"/>
        <v>0</v>
      </c>
      <c r="AZ42" s="232" t="str">
        <f t="shared" si="71"/>
        <v>0</v>
      </c>
      <c r="BA42" s="232" t="str">
        <f t="shared" si="71"/>
        <v>0</v>
      </c>
      <c r="BB42" s="232" t="str">
        <f t="shared" si="71"/>
        <v>0</v>
      </c>
      <c r="BC42" s="233" t="str">
        <f t="shared" si="71"/>
        <v>0</v>
      </c>
      <c r="BD42" s="168" t="str">
        <f t="shared" si="72"/>
        <v>0</v>
      </c>
      <c r="BE42" s="168" t="str">
        <f t="shared" si="72"/>
        <v>0</v>
      </c>
      <c r="BF42" s="168" t="str">
        <f t="shared" si="72"/>
        <v>0</v>
      </c>
      <c r="BG42" s="169" t="str">
        <f t="shared" si="72"/>
        <v>0</v>
      </c>
      <c r="BH42" s="168" t="str">
        <f t="shared" si="72"/>
        <v>0</v>
      </c>
      <c r="BI42" s="168" t="str">
        <f t="shared" si="72"/>
        <v>0</v>
      </c>
      <c r="BJ42" s="168" t="str">
        <f t="shared" si="72"/>
        <v>0</v>
      </c>
      <c r="BK42" s="169" t="str">
        <f t="shared" si="72"/>
        <v>0</v>
      </c>
      <c r="BL42" s="168" t="str">
        <f t="shared" si="73"/>
        <v>0</v>
      </c>
      <c r="BM42" s="168" t="str">
        <f t="shared" si="73"/>
        <v>0</v>
      </c>
      <c r="BN42" s="168" t="str">
        <f t="shared" si="73"/>
        <v>0</v>
      </c>
      <c r="BO42" s="169" t="str">
        <f t="shared" si="73"/>
        <v>0</v>
      </c>
      <c r="BP42" s="168" t="str">
        <f t="shared" si="73"/>
        <v>0</v>
      </c>
      <c r="BQ42" s="168" t="str">
        <f t="shared" si="73"/>
        <v>0</v>
      </c>
      <c r="BR42" s="168" t="str">
        <f t="shared" si="73"/>
        <v>0</v>
      </c>
      <c r="BS42" s="169" t="str">
        <f t="shared" si="73"/>
        <v>0</v>
      </c>
      <c r="BT42" s="302" t="str">
        <f t="shared" si="74"/>
        <v>0</v>
      </c>
      <c r="BU42" s="302" t="str">
        <f t="shared" si="74"/>
        <v>0</v>
      </c>
      <c r="BV42" s="302" t="str">
        <f t="shared" si="74"/>
        <v>0</v>
      </c>
      <c r="BW42" s="303" t="str">
        <f t="shared" si="74"/>
        <v>0</v>
      </c>
      <c r="BX42" s="302" t="str">
        <f t="shared" si="74"/>
        <v>0</v>
      </c>
      <c r="BY42" s="302" t="str">
        <f t="shared" si="74"/>
        <v>0</v>
      </c>
      <c r="BZ42" s="302" t="str">
        <f t="shared" si="74"/>
        <v>0</v>
      </c>
      <c r="CA42" s="303" t="str">
        <f t="shared" si="74"/>
        <v>0</v>
      </c>
      <c r="CB42" s="164" t="str">
        <f t="shared" si="75"/>
        <v>0</v>
      </c>
      <c r="CC42" s="289" t="str">
        <f t="shared" si="75"/>
        <v>0</v>
      </c>
      <c r="CD42" s="340" t="str">
        <f t="shared" si="75"/>
        <v>0</v>
      </c>
      <c r="CE42" s="341" t="str">
        <f t="shared" si="75"/>
        <v>0</v>
      </c>
      <c r="CF42" s="340" t="str">
        <f t="shared" si="75"/>
        <v>0</v>
      </c>
      <c r="CG42" s="340" t="str">
        <f t="shared" si="75"/>
        <v>0</v>
      </c>
      <c r="CH42" s="340" t="str">
        <f t="shared" si="75"/>
        <v>0</v>
      </c>
      <c r="CI42" s="341" t="str">
        <f t="shared" si="75"/>
        <v>0</v>
      </c>
      <c r="CJ42" s="367"/>
      <c r="CK42" s="32" t="str">
        <f t="shared" si="33"/>
        <v/>
      </c>
      <c r="CL42" s="285">
        <f t="shared" si="64"/>
        <v>0</v>
      </c>
      <c r="CM42" s="285">
        <f t="shared" si="66"/>
        <v>10</v>
      </c>
      <c r="CN42" s="285"/>
      <c r="CO42" s="142">
        <f t="shared" si="35"/>
        <v>-90</v>
      </c>
      <c r="CP42" s="142">
        <f t="shared" si="36"/>
        <v>-67.777777777777771</v>
      </c>
      <c r="CQ42" s="143"/>
      <c r="CR42" s="367"/>
      <c r="CS42" s="170">
        <f t="shared" si="37"/>
        <v>0</v>
      </c>
      <c r="CT42" s="23">
        <f t="shared" si="38"/>
        <v>0</v>
      </c>
      <c r="CU42" s="171">
        <f t="shared" si="39"/>
        <v>0</v>
      </c>
      <c r="CV42" s="23">
        <f t="shared" si="40"/>
        <v>0</v>
      </c>
      <c r="CW42" s="172">
        <f t="shared" si="41"/>
        <v>0</v>
      </c>
      <c r="CX42" s="24">
        <f t="shared" si="42"/>
        <v>0</v>
      </c>
      <c r="CY42" s="267">
        <f t="shared" si="43"/>
        <v>0</v>
      </c>
      <c r="CZ42" s="268">
        <f t="shared" si="44"/>
        <v>0</v>
      </c>
      <c r="DA42" s="267">
        <f t="shared" si="45"/>
        <v>0</v>
      </c>
      <c r="DB42" s="268">
        <f t="shared" si="46"/>
        <v>0</v>
      </c>
      <c r="DC42" s="173">
        <f t="shared" si="47"/>
        <v>0</v>
      </c>
      <c r="DD42" s="26">
        <f t="shared" si="48"/>
        <v>0</v>
      </c>
      <c r="DE42" s="173">
        <f t="shared" si="49"/>
        <v>0</v>
      </c>
      <c r="DF42" s="26">
        <f t="shared" si="50"/>
        <v>0</v>
      </c>
      <c r="DG42" s="326">
        <f t="shared" si="51"/>
        <v>0</v>
      </c>
      <c r="DH42" s="327">
        <f t="shared" si="52"/>
        <v>0</v>
      </c>
      <c r="DI42" s="172">
        <f t="shared" si="53"/>
        <v>0</v>
      </c>
      <c r="DJ42" s="24">
        <f t="shared" si="54"/>
        <v>0</v>
      </c>
      <c r="DL42" s="19">
        <f t="shared" si="55"/>
        <v>0</v>
      </c>
      <c r="DM42" s="19">
        <f t="shared" si="56"/>
        <v>0</v>
      </c>
      <c r="DN42" s="174">
        <f t="shared" si="57"/>
        <v>0</v>
      </c>
      <c r="DO42" s="278">
        <f t="shared" si="58"/>
        <v>0</v>
      </c>
      <c r="DP42" s="278">
        <f t="shared" si="59"/>
        <v>0</v>
      </c>
      <c r="DQ42" s="20">
        <f t="shared" si="60"/>
        <v>0</v>
      </c>
      <c r="DR42" s="20">
        <f t="shared" si="61"/>
        <v>0</v>
      </c>
      <c r="DS42" s="337">
        <f t="shared" si="62"/>
        <v>0</v>
      </c>
      <c r="DT42" s="174">
        <f t="shared" si="63"/>
        <v>0</v>
      </c>
      <c r="DU42" s="172">
        <f t="shared" si="65"/>
        <v>0</v>
      </c>
    </row>
    <row r="43" spans="1:125" s="172" customFormat="1">
      <c r="A43" s="450"/>
      <c r="B43" s="451"/>
      <c r="C43" s="154">
        <f t="shared" si="11"/>
        <v>0</v>
      </c>
      <c r="D43" s="167">
        <f t="shared" si="12"/>
        <v>0</v>
      </c>
      <c r="E43" s="166" t="str">
        <f t="shared" si="13"/>
        <v/>
      </c>
      <c r="F43" s="367" t="str">
        <f t="shared" si="14"/>
        <v/>
      </c>
      <c r="G43" s="367" t="str">
        <f t="shared" si="15"/>
        <v/>
      </c>
      <c r="H43" s="367" t="str">
        <f t="shared" si="16"/>
        <v/>
      </c>
      <c r="I43" s="367" t="str">
        <f t="shared" si="17"/>
        <v/>
      </c>
      <c r="J43" s="367" t="str">
        <f t="shared" si="18"/>
        <v/>
      </c>
      <c r="K43" s="367" t="str">
        <f t="shared" si="19"/>
        <v/>
      </c>
      <c r="L43" s="367" t="str">
        <f t="shared" si="20"/>
        <v/>
      </c>
      <c r="M43" s="367" t="str">
        <f t="shared" si="21"/>
        <v/>
      </c>
      <c r="N43" s="367" t="str">
        <f t="shared" si="22"/>
        <v/>
      </c>
      <c r="O43" s="156" t="str">
        <f t="shared" si="23"/>
        <v/>
      </c>
      <c r="P43" s="157" t="str">
        <f t="shared" ref="P43:W58" si="76">MID(HEX2BIN($E43,8),P$2,1)</f>
        <v>0</v>
      </c>
      <c r="Q43" s="158" t="str">
        <f t="shared" si="76"/>
        <v>0</v>
      </c>
      <c r="R43" s="158" t="str">
        <f t="shared" si="76"/>
        <v>0</v>
      </c>
      <c r="S43" s="159" t="str">
        <f t="shared" si="76"/>
        <v>0</v>
      </c>
      <c r="T43" s="158" t="str">
        <f t="shared" si="76"/>
        <v>0</v>
      </c>
      <c r="U43" s="158" t="str">
        <f t="shared" si="76"/>
        <v>0</v>
      </c>
      <c r="V43" s="158" t="str">
        <f t="shared" si="76"/>
        <v>0</v>
      </c>
      <c r="W43" s="158" t="str">
        <f t="shared" si="76"/>
        <v>0</v>
      </c>
      <c r="X43" s="157" t="str">
        <f t="shared" ref="X43:AE58" si="77">MID(HEX2BIN($F43,8),X$2,1)</f>
        <v>0</v>
      </c>
      <c r="Y43" s="158" t="str">
        <f t="shared" si="77"/>
        <v>0</v>
      </c>
      <c r="Z43" s="158" t="str">
        <f t="shared" si="77"/>
        <v>0</v>
      </c>
      <c r="AA43" s="159" t="str">
        <f t="shared" si="77"/>
        <v>0</v>
      </c>
      <c r="AB43" s="160" t="str">
        <f t="shared" si="77"/>
        <v>0</v>
      </c>
      <c r="AC43" s="161" t="str">
        <f t="shared" si="77"/>
        <v>0</v>
      </c>
      <c r="AD43" s="158" t="str">
        <f t="shared" si="77"/>
        <v>0</v>
      </c>
      <c r="AE43" s="159" t="str">
        <f t="shared" si="77"/>
        <v>0</v>
      </c>
      <c r="AF43" s="367" t="str">
        <f t="shared" ref="AF43:AM58" si="78">MID(HEX2BIN($G43,8),AF$2,1)</f>
        <v>0</v>
      </c>
      <c r="AG43" s="162" t="str">
        <f t="shared" si="78"/>
        <v>0</v>
      </c>
      <c r="AH43" s="163" t="str">
        <f t="shared" si="78"/>
        <v>0</v>
      </c>
      <c r="AI43" s="165" t="str">
        <f t="shared" si="78"/>
        <v>0</v>
      </c>
      <c r="AJ43" s="164" t="str">
        <f t="shared" si="78"/>
        <v>0</v>
      </c>
      <c r="AK43" s="164" t="str">
        <f t="shared" si="78"/>
        <v>0</v>
      </c>
      <c r="AL43" s="289" t="str">
        <f t="shared" si="78"/>
        <v>0</v>
      </c>
      <c r="AM43" s="165" t="str">
        <f t="shared" si="78"/>
        <v>0</v>
      </c>
      <c r="AN43" s="230" t="str">
        <f t="shared" ref="AN43:AU58" si="79">MID(HEX2BIN($H43,8),AN$2,1)</f>
        <v>0</v>
      </c>
      <c r="AO43" s="230" t="str">
        <f t="shared" si="79"/>
        <v>0</v>
      </c>
      <c r="AP43" s="230" t="str">
        <f t="shared" si="79"/>
        <v>0</v>
      </c>
      <c r="AQ43" s="230" t="str">
        <f t="shared" si="79"/>
        <v>0</v>
      </c>
      <c r="AR43" s="229" t="str">
        <f t="shared" si="79"/>
        <v>0</v>
      </c>
      <c r="AS43" s="230" t="str">
        <f t="shared" si="79"/>
        <v>0</v>
      </c>
      <c r="AT43" s="230" t="str">
        <f t="shared" si="79"/>
        <v>0</v>
      </c>
      <c r="AU43" s="231" t="str">
        <f t="shared" si="79"/>
        <v>0</v>
      </c>
      <c r="AV43" s="230" t="str">
        <f t="shared" ref="AV43:BC58" si="80">MID(HEX2BIN($I43,8),AV$2,1)</f>
        <v>0</v>
      </c>
      <c r="AW43" s="232" t="str">
        <f t="shared" si="80"/>
        <v>0</v>
      </c>
      <c r="AX43" s="232" t="str">
        <f t="shared" si="80"/>
        <v>0</v>
      </c>
      <c r="AY43" s="233" t="str">
        <f t="shared" si="80"/>
        <v>0</v>
      </c>
      <c r="AZ43" s="232" t="str">
        <f t="shared" si="80"/>
        <v>0</v>
      </c>
      <c r="BA43" s="232" t="str">
        <f t="shared" si="80"/>
        <v>0</v>
      </c>
      <c r="BB43" s="232" t="str">
        <f t="shared" si="80"/>
        <v>0</v>
      </c>
      <c r="BC43" s="233" t="str">
        <f t="shared" si="80"/>
        <v>0</v>
      </c>
      <c r="BD43" s="168" t="str">
        <f t="shared" ref="BD43:BK58" si="81">MID(HEX2BIN($J43,8),BD$2,1)</f>
        <v>0</v>
      </c>
      <c r="BE43" s="168" t="str">
        <f t="shared" si="81"/>
        <v>0</v>
      </c>
      <c r="BF43" s="168" t="str">
        <f t="shared" si="81"/>
        <v>0</v>
      </c>
      <c r="BG43" s="169" t="str">
        <f t="shared" si="81"/>
        <v>0</v>
      </c>
      <c r="BH43" s="168" t="str">
        <f t="shared" si="81"/>
        <v>0</v>
      </c>
      <c r="BI43" s="168" t="str">
        <f t="shared" si="81"/>
        <v>0</v>
      </c>
      <c r="BJ43" s="168" t="str">
        <f t="shared" si="81"/>
        <v>0</v>
      </c>
      <c r="BK43" s="169" t="str">
        <f t="shared" si="81"/>
        <v>0</v>
      </c>
      <c r="BL43" s="168" t="str">
        <f t="shared" ref="BL43:BS58" si="82">MID(HEX2BIN($K43,8),BL$2,1)</f>
        <v>0</v>
      </c>
      <c r="BM43" s="168" t="str">
        <f t="shared" si="82"/>
        <v>0</v>
      </c>
      <c r="BN43" s="168" t="str">
        <f t="shared" si="82"/>
        <v>0</v>
      </c>
      <c r="BO43" s="169" t="str">
        <f t="shared" si="82"/>
        <v>0</v>
      </c>
      <c r="BP43" s="168" t="str">
        <f t="shared" si="82"/>
        <v>0</v>
      </c>
      <c r="BQ43" s="168" t="str">
        <f t="shared" si="82"/>
        <v>0</v>
      </c>
      <c r="BR43" s="168" t="str">
        <f t="shared" si="82"/>
        <v>0</v>
      </c>
      <c r="BS43" s="169" t="str">
        <f t="shared" si="82"/>
        <v>0</v>
      </c>
      <c r="BT43" s="302" t="str">
        <f t="shared" ref="BT43:CA58" si="83">MID(HEX2BIN($L43,8),BT$2,1)</f>
        <v>0</v>
      </c>
      <c r="BU43" s="302" t="str">
        <f t="shared" si="83"/>
        <v>0</v>
      </c>
      <c r="BV43" s="302" t="str">
        <f t="shared" si="83"/>
        <v>0</v>
      </c>
      <c r="BW43" s="303" t="str">
        <f t="shared" si="83"/>
        <v>0</v>
      </c>
      <c r="BX43" s="302" t="str">
        <f t="shared" si="83"/>
        <v>0</v>
      </c>
      <c r="BY43" s="302" t="str">
        <f t="shared" si="83"/>
        <v>0</v>
      </c>
      <c r="BZ43" s="302" t="str">
        <f t="shared" si="83"/>
        <v>0</v>
      </c>
      <c r="CA43" s="303" t="str">
        <f t="shared" si="83"/>
        <v>0</v>
      </c>
      <c r="CB43" s="164" t="str">
        <f t="shared" ref="CB43:CI58" si="84">MID(HEX2BIN($M43,8),CB$2,1)</f>
        <v>0</v>
      </c>
      <c r="CC43" s="289" t="str">
        <f t="shared" si="84"/>
        <v>0</v>
      </c>
      <c r="CD43" s="340" t="str">
        <f t="shared" si="84"/>
        <v>0</v>
      </c>
      <c r="CE43" s="341" t="str">
        <f t="shared" si="84"/>
        <v>0</v>
      </c>
      <c r="CF43" s="340" t="str">
        <f t="shared" si="84"/>
        <v>0</v>
      </c>
      <c r="CG43" s="340" t="str">
        <f t="shared" si="84"/>
        <v>0</v>
      </c>
      <c r="CH43" s="340" t="str">
        <f t="shared" si="84"/>
        <v>0</v>
      </c>
      <c r="CI43" s="341" t="str">
        <f t="shared" si="84"/>
        <v>0</v>
      </c>
      <c r="CJ43" s="367"/>
      <c r="CK43" s="32" t="str">
        <f t="shared" si="33"/>
        <v/>
      </c>
      <c r="CL43" s="285">
        <f t="shared" si="64"/>
        <v>0</v>
      </c>
      <c r="CM43" s="285">
        <f t="shared" si="66"/>
        <v>10</v>
      </c>
      <c r="CN43" s="285"/>
      <c r="CO43" s="142">
        <f t="shared" si="35"/>
        <v>-90</v>
      </c>
      <c r="CP43" s="142">
        <f t="shared" si="36"/>
        <v>-67.777777777777771</v>
      </c>
      <c r="CQ43" s="143"/>
      <c r="CR43" s="367"/>
      <c r="CS43" s="170">
        <f t="shared" si="37"/>
        <v>0</v>
      </c>
      <c r="CT43" s="23">
        <f t="shared" si="38"/>
        <v>0</v>
      </c>
      <c r="CU43" s="171">
        <f t="shared" si="39"/>
        <v>0</v>
      </c>
      <c r="CV43" s="23">
        <f t="shared" si="40"/>
        <v>0</v>
      </c>
      <c r="CW43" s="172">
        <f t="shared" si="41"/>
        <v>0</v>
      </c>
      <c r="CX43" s="24">
        <f t="shared" si="42"/>
        <v>0</v>
      </c>
      <c r="CY43" s="267">
        <f t="shared" si="43"/>
        <v>0</v>
      </c>
      <c r="CZ43" s="268">
        <f t="shared" si="44"/>
        <v>0</v>
      </c>
      <c r="DA43" s="267">
        <f t="shared" si="45"/>
        <v>0</v>
      </c>
      <c r="DB43" s="268">
        <f t="shared" si="46"/>
        <v>0</v>
      </c>
      <c r="DC43" s="173">
        <f t="shared" si="47"/>
        <v>0</v>
      </c>
      <c r="DD43" s="26">
        <f t="shared" si="48"/>
        <v>0</v>
      </c>
      <c r="DE43" s="173">
        <f t="shared" si="49"/>
        <v>0</v>
      </c>
      <c r="DF43" s="26">
        <f t="shared" si="50"/>
        <v>0</v>
      </c>
      <c r="DG43" s="326">
        <f t="shared" si="51"/>
        <v>0</v>
      </c>
      <c r="DH43" s="327">
        <f t="shared" si="52"/>
        <v>0</v>
      </c>
      <c r="DI43" s="172">
        <f t="shared" si="53"/>
        <v>0</v>
      </c>
      <c r="DJ43" s="24">
        <f t="shared" si="54"/>
        <v>0</v>
      </c>
      <c r="DL43" s="19">
        <f t="shared" si="55"/>
        <v>0</v>
      </c>
      <c r="DM43" s="19">
        <f t="shared" si="56"/>
        <v>0</v>
      </c>
      <c r="DN43" s="174">
        <f t="shared" si="57"/>
        <v>0</v>
      </c>
      <c r="DO43" s="278">
        <f t="shared" si="58"/>
        <v>0</v>
      </c>
      <c r="DP43" s="278">
        <f t="shared" si="59"/>
        <v>0</v>
      </c>
      <c r="DQ43" s="20">
        <f t="shared" si="60"/>
        <v>0</v>
      </c>
      <c r="DR43" s="20">
        <f t="shared" si="61"/>
        <v>0</v>
      </c>
      <c r="DS43" s="337">
        <f t="shared" si="62"/>
        <v>0</v>
      </c>
      <c r="DT43" s="174">
        <f t="shared" si="63"/>
        <v>0</v>
      </c>
      <c r="DU43" s="172">
        <f t="shared" si="65"/>
        <v>0</v>
      </c>
    </row>
    <row r="44" spans="1:125" s="187" customFormat="1">
      <c r="A44" s="452"/>
      <c r="B44" s="453"/>
      <c r="C44" s="177">
        <f t="shared" si="11"/>
        <v>0</v>
      </c>
      <c r="D44" s="178">
        <f t="shared" si="12"/>
        <v>0</v>
      </c>
      <c r="E44" s="179" t="str">
        <f t="shared" si="13"/>
        <v/>
      </c>
      <c r="F44" s="180" t="str">
        <f t="shared" si="14"/>
        <v/>
      </c>
      <c r="G44" s="180" t="str">
        <f t="shared" si="15"/>
        <v/>
      </c>
      <c r="H44" s="180" t="str">
        <f t="shared" si="16"/>
        <v/>
      </c>
      <c r="I44" s="180" t="str">
        <f t="shared" si="17"/>
        <v/>
      </c>
      <c r="J44" s="180" t="str">
        <f t="shared" si="18"/>
        <v/>
      </c>
      <c r="K44" s="180" t="str">
        <f t="shared" si="19"/>
        <v/>
      </c>
      <c r="L44" s="180" t="str">
        <f t="shared" si="20"/>
        <v/>
      </c>
      <c r="M44" s="180" t="str">
        <f t="shared" si="21"/>
        <v/>
      </c>
      <c r="N44" s="180" t="str">
        <f t="shared" si="22"/>
        <v/>
      </c>
      <c r="O44" s="181" t="str">
        <f t="shared" si="23"/>
        <v/>
      </c>
      <c r="P44" s="157" t="str">
        <f t="shared" si="76"/>
        <v>0</v>
      </c>
      <c r="Q44" s="158" t="str">
        <f t="shared" si="76"/>
        <v>0</v>
      </c>
      <c r="R44" s="158" t="str">
        <f t="shared" si="76"/>
        <v>0</v>
      </c>
      <c r="S44" s="159" t="str">
        <f t="shared" si="76"/>
        <v>0</v>
      </c>
      <c r="T44" s="158" t="str">
        <f t="shared" si="76"/>
        <v>0</v>
      </c>
      <c r="U44" s="158" t="str">
        <f t="shared" si="76"/>
        <v>0</v>
      </c>
      <c r="V44" s="158" t="str">
        <f t="shared" si="76"/>
        <v>0</v>
      </c>
      <c r="W44" s="158" t="str">
        <f t="shared" si="76"/>
        <v>0</v>
      </c>
      <c r="X44" s="157" t="str">
        <f t="shared" si="77"/>
        <v>0</v>
      </c>
      <c r="Y44" s="158" t="str">
        <f t="shared" si="77"/>
        <v>0</v>
      </c>
      <c r="Z44" s="158" t="str">
        <f t="shared" si="77"/>
        <v>0</v>
      </c>
      <c r="AA44" s="159" t="str">
        <f t="shared" si="77"/>
        <v>0</v>
      </c>
      <c r="AB44" s="160" t="str">
        <f t="shared" si="77"/>
        <v>0</v>
      </c>
      <c r="AC44" s="161" t="str">
        <f t="shared" si="77"/>
        <v>0</v>
      </c>
      <c r="AD44" s="158" t="str">
        <f t="shared" si="77"/>
        <v>0</v>
      </c>
      <c r="AE44" s="159" t="str">
        <f t="shared" si="77"/>
        <v>0</v>
      </c>
      <c r="AF44" s="180" t="str">
        <f t="shared" si="78"/>
        <v>0</v>
      </c>
      <c r="AG44" s="182" t="str">
        <f t="shared" si="78"/>
        <v>0</v>
      </c>
      <c r="AH44" s="183" t="str">
        <f t="shared" si="78"/>
        <v>0</v>
      </c>
      <c r="AI44" s="185" t="str">
        <f t="shared" si="78"/>
        <v>0</v>
      </c>
      <c r="AJ44" s="184" t="str">
        <f t="shared" si="78"/>
        <v>0</v>
      </c>
      <c r="AK44" s="184" t="str">
        <f t="shared" si="78"/>
        <v>0</v>
      </c>
      <c r="AL44" s="295" t="str">
        <f t="shared" si="78"/>
        <v>0</v>
      </c>
      <c r="AM44" s="185" t="str">
        <f t="shared" si="78"/>
        <v>0</v>
      </c>
      <c r="AN44" s="249" t="str">
        <f t="shared" si="79"/>
        <v>0</v>
      </c>
      <c r="AO44" s="249" t="str">
        <f t="shared" si="79"/>
        <v>0</v>
      </c>
      <c r="AP44" s="249" t="str">
        <f t="shared" si="79"/>
        <v>0</v>
      </c>
      <c r="AQ44" s="249" t="str">
        <f t="shared" si="79"/>
        <v>0</v>
      </c>
      <c r="AR44" s="250" t="str">
        <f t="shared" si="79"/>
        <v>0</v>
      </c>
      <c r="AS44" s="249" t="str">
        <f t="shared" si="79"/>
        <v>0</v>
      </c>
      <c r="AT44" s="249" t="str">
        <f t="shared" si="79"/>
        <v>0</v>
      </c>
      <c r="AU44" s="251" t="str">
        <f t="shared" si="79"/>
        <v>0</v>
      </c>
      <c r="AV44" s="249" t="str">
        <f t="shared" si="80"/>
        <v>0</v>
      </c>
      <c r="AW44" s="252" t="str">
        <f t="shared" si="80"/>
        <v>0</v>
      </c>
      <c r="AX44" s="252" t="str">
        <f t="shared" si="80"/>
        <v>0</v>
      </c>
      <c r="AY44" s="253" t="str">
        <f t="shared" si="80"/>
        <v>0</v>
      </c>
      <c r="AZ44" s="252" t="str">
        <f t="shared" si="80"/>
        <v>0</v>
      </c>
      <c r="BA44" s="252" t="str">
        <f t="shared" si="80"/>
        <v>0</v>
      </c>
      <c r="BB44" s="252" t="str">
        <f t="shared" si="80"/>
        <v>0</v>
      </c>
      <c r="BC44" s="253" t="str">
        <f t="shared" si="80"/>
        <v>0</v>
      </c>
      <c r="BD44" s="168" t="str">
        <f t="shared" si="81"/>
        <v>0</v>
      </c>
      <c r="BE44" s="168" t="str">
        <f t="shared" si="81"/>
        <v>0</v>
      </c>
      <c r="BF44" s="168" t="str">
        <f t="shared" si="81"/>
        <v>0</v>
      </c>
      <c r="BG44" s="169" t="str">
        <f t="shared" si="81"/>
        <v>0</v>
      </c>
      <c r="BH44" s="168" t="str">
        <f t="shared" si="81"/>
        <v>0</v>
      </c>
      <c r="BI44" s="168" t="str">
        <f t="shared" si="81"/>
        <v>0</v>
      </c>
      <c r="BJ44" s="168" t="str">
        <f t="shared" si="81"/>
        <v>0</v>
      </c>
      <c r="BK44" s="169" t="str">
        <f t="shared" si="81"/>
        <v>0</v>
      </c>
      <c r="BL44" s="168" t="str">
        <f t="shared" si="82"/>
        <v>0</v>
      </c>
      <c r="BM44" s="168" t="str">
        <f t="shared" si="82"/>
        <v>0</v>
      </c>
      <c r="BN44" s="168" t="str">
        <f t="shared" si="82"/>
        <v>0</v>
      </c>
      <c r="BO44" s="169" t="str">
        <f t="shared" si="82"/>
        <v>0</v>
      </c>
      <c r="BP44" s="168" t="str">
        <f t="shared" si="82"/>
        <v>0</v>
      </c>
      <c r="BQ44" s="168" t="str">
        <f t="shared" si="82"/>
        <v>0</v>
      </c>
      <c r="BR44" s="168" t="str">
        <f t="shared" si="82"/>
        <v>0</v>
      </c>
      <c r="BS44" s="169" t="str">
        <f t="shared" si="82"/>
        <v>0</v>
      </c>
      <c r="BT44" s="312" t="str">
        <f t="shared" si="83"/>
        <v>0</v>
      </c>
      <c r="BU44" s="312" t="str">
        <f t="shared" si="83"/>
        <v>0</v>
      </c>
      <c r="BV44" s="312" t="str">
        <f t="shared" si="83"/>
        <v>0</v>
      </c>
      <c r="BW44" s="313" t="str">
        <f t="shared" si="83"/>
        <v>0</v>
      </c>
      <c r="BX44" s="312" t="str">
        <f t="shared" si="83"/>
        <v>0</v>
      </c>
      <c r="BY44" s="312" t="str">
        <f t="shared" si="83"/>
        <v>0</v>
      </c>
      <c r="BZ44" s="312" t="str">
        <f t="shared" si="83"/>
        <v>0</v>
      </c>
      <c r="CA44" s="313" t="str">
        <f t="shared" si="83"/>
        <v>0</v>
      </c>
      <c r="CB44" s="184" t="str">
        <f t="shared" si="84"/>
        <v>0</v>
      </c>
      <c r="CC44" s="295" t="str">
        <f t="shared" si="84"/>
        <v>0</v>
      </c>
      <c r="CD44" s="350" t="str">
        <f t="shared" si="84"/>
        <v>0</v>
      </c>
      <c r="CE44" s="351" t="str">
        <f t="shared" si="84"/>
        <v>0</v>
      </c>
      <c r="CF44" s="350" t="str">
        <f t="shared" si="84"/>
        <v>0</v>
      </c>
      <c r="CG44" s="350" t="str">
        <f t="shared" si="84"/>
        <v>0</v>
      </c>
      <c r="CH44" s="350" t="str">
        <f t="shared" si="84"/>
        <v>0</v>
      </c>
      <c r="CI44" s="351" t="str">
        <f t="shared" si="84"/>
        <v>0</v>
      </c>
      <c r="CJ44" s="180"/>
      <c r="CK44" s="32" t="str">
        <f t="shared" si="33"/>
        <v/>
      </c>
      <c r="CL44" s="285">
        <f t="shared" si="64"/>
        <v>0</v>
      </c>
      <c r="CM44" s="285">
        <f t="shared" si="66"/>
        <v>10</v>
      </c>
      <c r="CN44" s="285"/>
      <c r="CO44" s="142">
        <f t="shared" si="35"/>
        <v>-90</v>
      </c>
      <c r="CP44" s="142">
        <f t="shared" si="36"/>
        <v>-67.777777777777771</v>
      </c>
      <c r="CQ44" s="186"/>
      <c r="CR44" s="180"/>
      <c r="CS44" s="170">
        <f t="shared" si="37"/>
        <v>0</v>
      </c>
      <c r="CT44" s="23">
        <f t="shared" si="38"/>
        <v>0</v>
      </c>
      <c r="CU44" s="171">
        <f t="shared" si="39"/>
        <v>0</v>
      </c>
      <c r="CV44" s="23">
        <f t="shared" si="40"/>
        <v>0</v>
      </c>
      <c r="CW44" s="187">
        <f t="shared" si="41"/>
        <v>0</v>
      </c>
      <c r="CX44" s="188">
        <f t="shared" si="42"/>
        <v>0</v>
      </c>
      <c r="CY44" s="269">
        <f t="shared" si="43"/>
        <v>0</v>
      </c>
      <c r="CZ44" s="270">
        <f t="shared" si="44"/>
        <v>0</v>
      </c>
      <c r="DA44" s="269">
        <f t="shared" si="45"/>
        <v>0</v>
      </c>
      <c r="DB44" s="270">
        <f t="shared" si="46"/>
        <v>0</v>
      </c>
      <c r="DC44" s="173">
        <f t="shared" si="47"/>
        <v>0</v>
      </c>
      <c r="DD44" s="26">
        <f t="shared" si="48"/>
        <v>0</v>
      </c>
      <c r="DE44" s="173">
        <f t="shared" si="49"/>
        <v>0</v>
      </c>
      <c r="DF44" s="26">
        <f t="shared" si="50"/>
        <v>0</v>
      </c>
      <c r="DG44" s="328">
        <f t="shared" si="51"/>
        <v>0</v>
      </c>
      <c r="DH44" s="329">
        <f t="shared" si="52"/>
        <v>0</v>
      </c>
      <c r="DI44" s="187">
        <f t="shared" si="53"/>
        <v>0</v>
      </c>
      <c r="DJ44" s="188">
        <f t="shared" si="54"/>
        <v>0</v>
      </c>
      <c r="DL44" s="19">
        <f t="shared" si="55"/>
        <v>0</v>
      </c>
      <c r="DM44" s="19">
        <f t="shared" si="56"/>
        <v>0</v>
      </c>
      <c r="DN44" s="189">
        <f t="shared" si="57"/>
        <v>0</v>
      </c>
      <c r="DO44" s="279">
        <f t="shared" si="58"/>
        <v>0</v>
      </c>
      <c r="DP44" s="279">
        <f t="shared" si="59"/>
        <v>0</v>
      </c>
      <c r="DQ44" s="20">
        <f t="shared" si="60"/>
        <v>0</v>
      </c>
      <c r="DR44" s="20">
        <f t="shared" si="61"/>
        <v>0</v>
      </c>
      <c r="DS44" s="338">
        <f t="shared" si="62"/>
        <v>0</v>
      </c>
      <c r="DT44" s="189">
        <f t="shared" si="63"/>
        <v>0</v>
      </c>
      <c r="DU44" s="172">
        <f t="shared" si="65"/>
        <v>0</v>
      </c>
    </row>
    <row r="45" spans="1:125" s="172" customFormat="1">
      <c r="A45" s="450"/>
      <c r="B45" s="451"/>
      <c r="C45" s="154">
        <f t="shared" si="11"/>
        <v>0</v>
      </c>
      <c r="D45" s="167">
        <f t="shared" si="12"/>
        <v>0</v>
      </c>
      <c r="E45" s="166" t="str">
        <f t="shared" si="13"/>
        <v/>
      </c>
      <c r="F45" s="367" t="str">
        <f t="shared" si="14"/>
        <v/>
      </c>
      <c r="G45" s="367" t="str">
        <f t="shared" si="15"/>
        <v/>
      </c>
      <c r="H45" s="367" t="str">
        <f t="shared" si="16"/>
        <v/>
      </c>
      <c r="I45" s="367" t="str">
        <f t="shared" si="17"/>
        <v/>
      </c>
      <c r="J45" s="367" t="str">
        <f t="shared" si="18"/>
        <v/>
      </c>
      <c r="K45" s="367" t="str">
        <f t="shared" si="19"/>
        <v/>
      </c>
      <c r="L45" s="367" t="str">
        <f t="shared" si="20"/>
        <v/>
      </c>
      <c r="M45" s="367" t="str">
        <f t="shared" si="21"/>
        <v/>
      </c>
      <c r="N45" s="367" t="str">
        <f t="shared" si="22"/>
        <v/>
      </c>
      <c r="O45" s="156" t="str">
        <f t="shared" si="23"/>
        <v/>
      </c>
      <c r="P45" s="157" t="str">
        <f t="shared" si="76"/>
        <v>0</v>
      </c>
      <c r="Q45" s="158" t="str">
        <f t="shared" si="76"/>
        <v>0</v>
      </c>
      <c r="R45" s="158" t="str">
        <f t="shared" si="76"/>
        <v>0</v>
      </c>
      <c r="S45" s="159" t="str">
        <f t="shared" si="76"/>
        <v>0</v>
      </c>
      <c r="T45" s="158" t="str">
        <f t="shared" si="76"/>
        <v>0</v>
      </c>
      <c r="U45" s="158" t="str">
        <f t="shared" si="76"/>
        <v>0</v>
      </c>
      <c r="V45" s="158" t="str">
        <f t="shared" si="76"/>
        <v>0</v>
      </c>
      <c r="W45" s="158" t="str">
        <f t="shared" si="76"/>
        <v>0</v>
      </c>
      <c r="X45" s="157" t="str">
        <f t="shared" si="77"/>
        <v>0</v>
      </c>
      <c r="Y45" s="158" t="str">
        <f t="shared" si="77"/>
        <v>0</v>
      </c>
      <c r="Z45" s="158" t="str">
        <f t="shared" si="77"/>
        <v>0</v>
      </c>
      <c r="AA45" s="159" t="str">
        <f t="shared" si="77"/>
        <v>0</v>
      </c>
      <c r="AB45" s="160" t="str">
        <f t="shared" si="77"/>
        <v>0</v>
      </c>
      <c r="AC45" s="161" t="str">
        <f t="shared" si="77"/>
        <v>0</v>
      </c>
      <c r="AD45" s="158" t="str">
        <f t="shared" si="77"/>
        <v>0</v>
      </c>
      <c r="AE45" s="159" t="str">
        <f t="shared" si="77"/>
        <v>0</v>
      </c>
      <c r="AF45" s="367" t="str">
        <f t="shared" si="78"/>
        <v>0</v>
      </c>
      <c r="AG45" s="162" t="str">
        <f t="shared" si="78"/>
        <v>0</v>
      </c>
      <c r="AH45" s="163" t="str">
        <f t="shared" si="78"/>
        <v>0</v>
      </c>
      <c r="AI45" s="165" t="str">
        <f t="shared" si="78"/>
        <v>0</v>
      </c>
      <c r="AJ45" s="164" t="str">
        <f t="shared" si="78"/>
        <v>0</v>
      </c>
      <c r="AK45" s="164" t="str">
        <f t="shared" si="78"/>
        <v>0</v>
      </c>
      <c r="AL45" s="289" t="str">
        <f t="shared" si="78"/>
        <v>0</v>
      </c>
      <c r="AM45" s="165" t="str">
        <f t="shared" si="78"/>
        <v>0</v>
      </c>
      <c r="AN45" s="230" t="str">
        <f t="shared" si="79"/>
        <v>0</v>
      </c>
      <c r="AO45" s="230" t="str">
        <f t="shared" si="79"/>
        <v>0</v>
      </c>
      <c r="AP45" s="230" t="str">
        <f t="shared" si="79"/>
        <v>0</v>
      </c>
      <c r="AQ45" s="230" t="str">
        <f t="shared" si="79"/>
        <v>0</v>
      </c>
      <c r="AR45" s="229" t="str">
        <f t="shared" si="79"/>
        <v>0</v>
      </c>
      <c r="AS45" s="230" t="str">
        <f t="shared" si="79"/>
        <v>0</v>
      </c>
      <c r="AT45" s="230" t="str">
        <f t="shared" si="79"/>
        <v>0</v>
      </c>
      <c r="AU45" s="231" t="str">
        <f t="shared" si="79"/>
        <v>0</v>
      </c>
      <c r="AV45" s="230" t="str">
        <f t="shared" si="80"/>
        <v>0</v>
      </c>
      <c r="AW45" s="232" t="str">
        <f t="shared" si="80"/>
        <v>0</v>
      </c>
      <c r="AX45" s="232" t="str">
        <f t="shared" si="80"/>
        <v>0</v>
      </c>
      <c r="AY45" s="233" t="str">
        <f t="shared" si="80"/>
        <v>0</v>
      </c>
      <c r="AZ45" s="232" t="str">
        <f t="shared" si="80"/>
        <v>0</v>
      </c>
      <c r="BA45" s="232" t="str">
        <f t="shared" si="80"/>
        <v>0</v>
      </c>
      <c r="BB45" s="232" t="str">
        <f t="shared" si="80"/>
        <v>0</v>
      </c>
      <c r="BC45" s="233" t="str">
        <f t="shared" si="80"/>
        <v>0</v>
      </c>
      <c r="BD45" s="168" t="str">
        <f t="shared" si="81"/>
        <v>0</v>
      </c>
      <c r="BE45" s="168" t="str">
        <f t="shared" si="81"/>
        <v>0</v>
      </c>
      <c r="BF45" s="168" t="str">
        <f t="shared" si="81"/>
        <v>0</v>
      </c>
      <c r="BG45" s="169" t="str">
        <f t="shared" si="81"/>
        <v>0</v>
      </c>
      <c r="BH45" s="168" t="str">
        <f t="shared" si="81"/>
        <v>0</v>
      </c>
      <c r="BI45" s="168" t="str">
        <f t="shared" si="81"/>
        <v>0</v>
      </c>
      <c r="BJ45" s="168" t="str">
        <f t="shared" si="81"/>
        <v>0</v>
      </c>
      <c r="BK45" s="169" t="str">
        <f t="shared" si="81"/>
        <v>0</v>
      </c>
      <c r="BL45" s="168" t="str">
        <f t="shared" si="82"/>
        <v>0</v>
      </c>
      <c r="BM45" s="168" t="str">
        <f t="shared" si="82"/>
        <v>0</v>
      </c>
      <c r="BN45" s="168" t="str">
        <f t="shared" si="82"/>
        <v>0</v>
      </c>
      <c r="BO45" s="169" t="str">
        <f t="shared" si="82"/>
        <v>0</v>
      </c>
      <c r="BP45" s="168" t="str">
        <f t="shared" si="82"/>
        <v>0</v>
      </c>
      <c r="BQ45" s="168" t="str">
        <f t="shared" si="82"/>
        <v>0</v>
      </c>
      <c r="BR45" s="168" t="str">
        <f t="shared" si="82"/>
        <v>0</v>
      </c>
      <c r="BS45" s="169" t="str">
        <f t="shared" si="82"/>
        <v>0</v>
      </c>
      <c r="BT45" s="302" t="str">
        <f t="shared" si="83"/>
        <v>0</v>
      </c>
      <c r="BU45" s="302" t="str">
        <f t="shared" si="83"/>
        <v>0</v>
      </c>
      <c r="BV45" s="302" t="str">
        <f t="shared" si="83"/>
        <v>0</v>
      </c>
      <c r="BW45" s="303" t="str">
        <f t="shared" si="83"/>
        <v>0</v>
      </c>
      <c r="BX45" s="302" t="str">
        <f t="shared" si="83"/>
        <v>0</v>
      </c>
      <c r="BY45" s="302" t="str">
        <f t="shared" si="83"/>
        <v>0</v>
      </c>
      <c r="BZ45" s="302" t="str">
        <f t="shared" si="83"/>
        <v>0</v>
      </c>
      <c r="CA45" s="303" t="str">
        <f t="shared" si="83"/>
        <v>0</v>
      </c>
      <c r="CB45" s="164" t="str">
        <f t="shared" si="84"/>
        <v>0</v>
      </c>
      <c r="CC45" s="289" t="str">
        <f t="shared" si="84"/>
        <v>0</v>
      </c>
      <c r="CD45" s="340" t="str">
        <f t="shared" si="84"/>
        <v>0</v>
      </c>
      <c r="CE45" s="341" t="str">
        <f t="shared" si="84"/>
        <v>0</v>
      </c>
      <c r="CF45" s="340" t="str">
        <f t="shared" si="84"/>
        <v>0</v>
      </c>
      <c r="CG45" s="340" t="str">
        <f t="shared" si="84"/>
        <v>0</v>
      </c>
      <c r="CH45" s="340" t="str">
        <f t="shared" si="84"/>
        <v>0</v>
      </c>
      <c r="CI45" s="341" t="str">
        <f t="shared" si="84"/>
        <v>0</v>
      </c>
      <c r="CJ45" s="367"/>
      <c r="CK45" s="32" t="str">
        <f t="shared" si="33"/>
        <v/>
      </c>
      <c r="CL45" s="285">
        <f t="shared" si="64"/>
        <v>0</v>
      </c>
      <c r="CM45" s="285">
        <f t="shared" si="66"/>
        <v>10</v>
      </c>
      <c r="CN45" s="285"/>
      <c r="CO45" s="142">
        <f t="shared" si="35"/>
        <v>-90</v>
      </c>
      <c r="CP45" s="142">
        <f t="shared" si="36"/>
        <v>-67.777777777777771</v>
      </c>
      <c r="CQ45" s="143"/>
      <c r="CR45" s="367"/>
      <c r="CS45" s="170">
        <f t="shared" si="37"/>
        <v>0</v>
      </c>
      <c r="CT45" s="23">
        <f t="shared" si="38"/>
        <v>0</v>
      </c>
      <c r="CU45" s="171">
        <f t="shared" si="39"/>
        <v>0</v>
      </c>
      <c r="CV45" s="23">
        <f t="shared" si="40"/>
        <v>0</v>
      </c>
      <c r="CW45" s="172">
        <f t="shared" si="41"/>
        <v>0</v>
      </c>
      <c r="CX45" s="24">
        <f t="shared" si="42"/>
        <v>0</v>
      </c>
      <c r="CY45" s="267">
        <f t="shared" si="43"/>
        <v>0</v>
      </c>
      <c r="CZ45" s="268">
        <f t="shared" si="44"/>
        <v>0</v>
      </c>
      <c r="DA45" s="267">
        <f t="shared" si="45"/>
        <v>0</v>
      </c>
      <c r="DB45" s="268">
        <f t="shared" si="46"/>
        <v>0</v>
      </c>
      <c r="DC45" s="173">
        <f t="shared" si="47"/>
        <v>0</v>
      </c>
      <c r="DD45" s="26">
        <f t="shared" si="48"/>
        <v>0</v>
      </c>
      <c r="DE45" s="173">
        <f t="shared" si="49"/>
        <v>0</v>
      </c>
      <c r="DF45" s="26">
        <f t="shared" si="50"/>
        <v>0</v>
      </c>
      <c r="DG45" s="326">
        <f t="shared" si="51"/>
        <v>0</v>
      </c>
      <c r="DH45" s="327">
        <f t="shared" si="52"/>
        <v>0</v>
      </c>
      <c r="DI45" s="172">
        <f t="shared" si="53"/>
        <v>0</v>
      </c>
      <c r="DJ45" s="24">
        <f t="shared" si="54"/>
        <v>0</v>
      </c>
      <c r="DL45" s="19">
        <f t="shared" si="55"/>
        <v>0</v>
      </c>
      <c r="DM45" s="19">
        <f t="shared" si="56"/>
        <v>0</v>
      </c>
      <c r="DN45" s="174">
        <f t="shared" si="57"/>
        <v>0</v>
      </c>
      <c r="DO45" s="278">
        <f t="shared" si="58"/>
        <v>0</v>
      </c>
      <c r="DP45" s="278">
        <f t="shared" si="59"/>
        <v>0</v>
      </c>
      <c r="DQ45" s="20">
        <f t="shared" si="60"/>
        <v>0</v>
      </c>
      <c r="DR45" s="20">
        <f t="shared" si="61"/>
        <v>0</v>
      </c>
      <c r="DS45" s="337">
        <f t="shared" si="62"/>
        <v>0</v>
      </c>
      <c r="DT45" s="174">
        <f t="shared" si="63"/>
        <v>0</v>
      </c>
      <c r="DU45" s="172">
        <f t="shared" si="65"/>
        <v>0</v>
      </c>
    </row>
    <row r="46" spans="1:125" s="187" customFormat="1">
      <c r="A46" s="452"/>
      <c r="B46" s="453"/>
      <c r="C46" s="177">
        <f t="shared" si="11"/>
        <v>0</v>
      </c>
      <c r="D46" s="178">
        <f t="shared" si="12"/>
        <v>0</v>
      </c>
      <c r="E46" s="179" t="str">
        <f t="shared" si="13"/>
        <v/>
      </c>
      <c r="F46" s="180" t="str">
        <f t="shared" si="14"/>
        <v/>
      </c>
      <c r="G46" s="180" t="str">
        <f t="shared" si="15"/>
        <v/>
      </c>
      <c r="H46" s="180" t="str">
        <f t="shared" si="16"/>
        <v/>
      </c>
      <c r="I46" s="180" t="str">
        <f t="shared" si="17"/>
        <v/>
      </c>
      <c r="J46" s="180" t="str">
        <f t="shared" si="18"/>
        <v/>
      </c>
      <c r="K46" s="180" t="str">
        <f t="shared" si="19"/>
        <v/>
      </c>
      <c r="L46" s="180" t="str">
        <f t="shared" si="20"/>
        <v/>
      </c>
      <c r="M46" s="180" t="str">
        <f t="shared" si="21"/>
        <v/>
      </c>
      <c r="N46" s="180" t="str">
        <f t="shared" si="22"/>
        <v/>
      </c>
      <c r="O46" s="181" t="str">
        <f t="shared" si="23"/>
        <v/>
      </c>
      <c r="P46" s="157" t="str">
        <f t="shared" si="76"/>
        <v>0</v>
      </c>
      <c r="Q46" s="158" t="str">
        <f t="shared" si="76"/>
        <v>0</v>
      </c>
      <c r="R46" s="158" t="str">
        <f t="shared" si="76"/>
        <v>0</v>
      </c>
      <c r="S46" s="159" t="str">
        <f t="shared" si="76"/>
        <v>0</v>
      </c>
      <c r="T46" s="158" t="str">
        <f t="shared" si="76"/>
        <v>0</v>
      </c>
      <c r="U46" s="158" t="str">
        <f t="shared" si="76"/>
        <v>0</v>
      </c>
      <c r="V46" s="158" t="str">
        <f t="shared" si="76"/>
        <v>0</v>
      </c>
      <c r="W46" s="158" t="str">
        <f t="shared" si="76"/>
        <v>0</v>
      </c>
      <c r="X46" s="157" t="str">
        <f t="shared" si="77"/>
        <v>0</v>
      </c>
      <c r="Y46" s="158" t="str">
        <f t="shared" si="77"/>
        <v>0</v>
      </c>
      <c r="Z46" s="158" t="str">
        <f t="shared" si="77"/>
        <v>0</v>
      </c>
      <c r="AA46" s="159" t="str">
        <f t="shared" si="77"/>
        <v>0</v>
      </c>
      <c r="AB46" s="160" t="str">
        <f t="shared" si="77"/>
        <v>0</v>
      </c>
      <c r="AC46" s="161" t="str">
        <f t="shared" si="77"/>
        <v>0</v>
      </c>
      <c r="AD46" s="158" t="str">
        <f t="shared" si="77"/>
        <v>0</v>
      </c>
      <c r="AE46" s="159" t="str">
        <f t="shared" si="77"/>
        <v>0</v>
      </c>
      <c r="AF46" s="180" t="str">
        <f t="shared" si="78"/>
        <v>0</v>
      </c>
      <c r="AG46" s="182" t="str">
        <f t="shared" si="78"/>
        <v>0</v>
      </c>
      <c r="AH46" s="183" t="str">
        <f t="shared" si="78"/>
        <v>0</v>
      </c>
      <c r="AI46" s="185" t="str">
        <f t="shared" si="78"/>
        <v>0</v>
      </c>
      <c r="AJ46" s="184" t="str">
        <f t="shared" si="78"/>
        <v>0</v>
      </c>
      <c r="AK46" s="184" t="str">
        <f t="shared" si="78"/>
        <v>0</v>
      </c>
      <c r="AL46" s="295" t="str">
        <f t="shared" si="78"/>
        <v>0</v>
      </c>
      <c r="AM46" s="185" t="str">
        <f t="shared" si="78"/>
        <v>0</v>
      </c>
      <c r="AN46" s="249" t="str">
        <f t="shared" si="79"/>
        <v>0</v>
      </c>
      <c r="AO46" s="249" t="str">
        <f t="shared" si="79"/>
        <v>0</v>
      </c>
      <c r="AP46" s="249" t="str">
        <f t="shared" si="79"/>
        <v>0</v>
      </c>
      <c r="AQ46" s="249" t="str">
        <f t="shared" si="79"/>
        <v>0</v>
      </c>
      <c r="AR46" s="250" t="str">
        <f t="shared" si="79"/>
        <v>0</v>
      </c>
      <c r="AS46" s="249" t="str">
        <f t="shared" si="79"/>
        <v>0</v>
      </c>
      <c r="AT46" s="249" t="str">
        <f t="shared" si="79"/>
        <v>0</v>
      </c>
      <c r="AU46" s="251" t="str">
        <f t="shared" si="79"/>
        <v>0</v>
      </c>
      <c r="AV46" s="249" t="str">
        <f t="shared" si="80"/>
        <v>0</v>
      </c>
      <c r="AW46" s="252" t="str">
        <f t="shared" si="80"/>
        <v>0</v>
      </c>
      <c r="AX46" s="252" t="str">
        <f t="shared" si="80"/>
        <v>0</v>
      </c>
      <c r="AY46" s="253" t="str">
        <f t="shared" si="80"/>
        <v>0</v>
      </c>
      <c r="AZ46" s="252" t="str">
        <f t="shared" si="80"/>
        <v>0</v>
      </c>
      <c r="BA46" s="252" t="str">
        <f t="shared" si="80"/>
        <v>0</v>
      </c>
      <c r="BB46" s="252" t="str">
        <f t="shared" si="80"/>
        <v>0</v>
      </c>
      <c r="BC46" s="253" t="str">
        <f t="shared" si="80"/>
        <v>0</v>
      </c>
      <c r="BD46" s="168" t="str">
        <f t="shared" si="81"/>
        <v>0</v>
      </c>
      <c r="BE46" s="168" t="str">
        <f t="shared" si="81"/>
        <v>0</v>
      </c>
      <c r="BF46" s="168" t="str">
        <f t="shared" si="81"/>
        <v>0</v>
      </c>
      <c r="BG46" s="169" t="str">
        <f t="shared" si="81"/>
        <v>0</v>
      </c>
      <c r="BH46" s="168" t="str">
        <f t="shared" si="81"/>
        <v>0</v>
      </c>
      <c r="BI46" s="168" t="str">
        <f t="shared" si="81"/>
        <v>0</v>
      </c>
      <c r="BJ46" s="168" t="str">
        <f t="shared" si="81"/>
        <v>0</v>
      </c>
      <c r="BK46" s="169" t="str">
        <f t="shared" si="81"/>
        <v>0</v>
      </c>
      <c r="BL46" s="168" t="str">
        <f t="shared" si="82"/>
        <v>0</v>
      </c>
      <c r="BM46" s="168" t="str">
        <f t="shared" si="82"/>
        <v>0</v>
      </c>
      <c r="BN46" s="168" t="str">
        <f t="shared" si="82"/>
        <v>0</v>
      </c>
      <c r="BO46" s="169" t="str">
        <f t="shared" si="82"/>
        <v>0</v>
      </c>
      <c r="BP46" s="168" t="str">
        <f t="shared" si="82"/>
        <v>0</v>
      </c>
      <c r="BQ46" s="168" t="str">
        <f t="shared" si="82"/>
        <v>0</v>
      </c>
      <c r="BR46" s="168" t="str">
        <f t="shared" si="82"/>
        <v>0</v>
      </c>
      <c r="BS46" s="169" t="str">
        <f t="shared" si="82"/>
        <v>0</v>
      </c>
      <c r="BT46" s="312" t="str">
        <f t="shared" si="83"/>
        <v>0</v>
      </c>
      <c r="BU46" s="312" t="str">
        <f t="shared" si="83"/>
        <v>0</v>
      </c>
      <c r="BV46" s="312" t="str">
        <f t="shared" si="83"/>
        <v>0</v>
      </c>
      <c r="BW46" s="313" t="str">
        <f t="shared" si="83"/>
        <v>0</v>
      </c>
      <c r="BX46" s="312" t="str">
        <f t="shared" si="83"/>
        <v>0</v>
      </c>
      <c r="BY46" s="312" t="str">
        <f t="shared" si="83"/>
        <v>0</v>
      </c>
      <c r="BZ46" s="312" t="str">
        <f t="shared" si="83"/>
        <v>0</v>
      </c>
      <c r="CA46" s="313" t="str">
        <f t="shared" si="83"/>
        <v>0</v>
      </c>
      <c r="CB46" s="184" t="str">
        <f t="shared" si="84"/>
        <v>0</v>
      </c>
      <c r="CC46" s="295" t="str">
        <f t="shared" si="84"/>
        <v>0</v>
      </c>
      <c r="CD46" s="350" t="str">
        <f t="shared" si="84"/>
        <v>0</v>
      </c>
      <c r="CE46" s="351" t="str">
        <f t="shared" si="84"/>
        <v>0</v>
      </c>
      <c r="CF46" s="350" t="str">
        <f t="shared" si="84"/>
        <v>0</v>
      </c>
      <c r="CG46" s="350" t="str">
        <f t="shared" si="84"/>
        <v>0</v>
      </c>
      <c r="CH46" s="350" t="str">
        <f t="shared" si="84"/>
        <v>0</v>
      </c>
      <c r="CI46" s="351" t="str">
        <f t="shared" si="84"/>
        <v>0</v>
      </c>
      <c r="CJ46" s="180"/>
      <c r="CK46" s="32" t="str">
        <f t="shared" si="33"/>
        <v/>
      </c>
      <c r="CL46" s="285">
        <f t="shared" si="64"/>
        <v>0</v>
      </c>
      <c r="CM46" s="285">
        <f t="shared" si="66"/>
        <v>10</v>
      </c>
      <c r="CN46" s="285"/>
      <c r="CO46" s="142">
        <f t="shared" si="35"/>
        <v>-90</v>
      </c>
      <c r="CP46" s="142">
        <f t="shared" si="36"/>
        <v>-67.777777777777771</v>
      </c>
      <c r="CQ46" s="186"/>
      <c r="CR46" s="180"/>
      <c r="CS46" s="170">
        <f t="shared" si="37"/>
        <v>0</v>
      </c>
      <c r="CT46" s="23">
        <f t="shared" si="38"/>
        <v>0</v>
      </c>
      <c r="CU46" s="171">
        <f t="shared" si="39"/>
        <v>0</v>
      </c>
      <c r="CV46" s="23">
        <f t="shared" si="40"/>
        <v>0</v>
      </c>
      <c r="CW46" s="187">
        <f t="shared" si="41"/>
        <v>0</v>
      </c>
      <c r="CX46" s="188">
        <f t="shared" si="42"/>
        <v>0</v>
      </c>
      <c r="CY46" s="269">
        <f t="shared" si="43"/>
        <v>0</v>
      </c>
      <c r="CZ46" s="270">
        <f t="shared" si="44"/>
        <v>0</v>
      </c>
      <c r="DA46" s="269">
        <f t="shared" si="45"/>
        <v>0</v>
      </c>
      <c r="DB46" s="270">
        <f t="shared" si="46"/>
        <v>0</v>
      </c>
      <c r="DC46" s="173">
        <f t="shared" si="47"/>
        <v>0</v>
      </c>
      <c r="DD46" s="26">
        <f t="shared" si="48"/>
        <v>0</v>
      </c>
      <c r="DE46" s="173">
        <f t="shared" si="49"/>
        <v>0</v>
      </c>
      <c r="DF46" s="26">
        <f t="shared" si="50"/>
        <v>0</v>
      </c>
      <c r="DG46" s="328">
        <f t="shared" si="51"/>
        <v>0</v>
      </c>
      <c r="DH46" s="329">
        <f t="shared" si="52"/>
        <v>0</v>
      </c>
      <c r="DI46" s="187">
        <f t="shared" si="53"/>
        <v>0</v>
      </c>
      <c r="DJ46" s="188">
        <f t="shared" si="54"/>
        <v>0</v>
      </c>
      <c r="DL46" s="19">
        <f t="shared" si="55"/>
        <v>0</v>
      </c>
      <c r="DM46" s="19">
        <f t="shared" si="56"/>
        <v>0</v>
      </c>
      <c r="DN46" s="189">
        <f t="shared" si="57"/>
        <v>0</v>
      </c>
      <c r="DO46" s="279">
        <f t="shared" si="58"/>
        <v>0</v>
      </c>
      <c r="DP46" s="279">
        <f t="shared" si="59"/>
        <v>0</v>
      </c>
      <c r="DQ46" s="20">
        <f t="shared" si="60"/>
        <v>0</v>
      </c>
      <c r="DR46" s="20">
        <f t="shared" si="61"/>
        <v>0</v>
      </c>
      <c r="DS46" s="338">
        <f t="shared" si="62"/>
        <v>0</v>
      </c>
      <c r="DT46" s="189">
        <f t="shared" si="63"/>
        <v>0</v>
      </c>
      <c r="DU46" s="172">
        <f t="shared" si="65"/>
        <v>0</v>
      </c>
    </row>
    <row r="47" spans="1:125" s="187" customFormat="1">
      <c r="A47" s="452"/>
      <c r="B47" s="453"/>
      <c r="C47" s="177">
        <f t="shared" si="11"/>
        <v>0</v>
      </c>
      <c r="D47" s="178">
        <f t="shared" si="12"/>
        <v>0</v>
      </c>
      <c r="E47" s="179" t="str">
        <f t="shared" si="13"/>
        <v/>
      </c>
      <c r="F47" s="180" t="str">
        <f t="shared" si="14"/>
        <v/>
      </c>
      <c r="G47" s="180" t="str">
        <f t="shared" si="15"/>
        <v/>
      </c>
      <c r="H47" s="180" t="str">
        <f t="shared" si="16"/>
        <v/>
      </c>
      <c r="I47" s="180" t="str">
        <f t="shared" si="17"/>
        <v/>
      </c>
      <c r="J47" s="180" t="str">
        <f t="shared" si="18"/>
        <v/>
      </c>
      <c r="K47" s="180" t="str">
        <f t="shared" si="19"/>
        <v/>
      </c>
      <c r="L47" s="180" t="str">
        <f t="shared" si="20"/>
        <v/>
      </c>
      <c r="M47" s="180" t="str">
        <f t="shared" si="21"/>
        <v/>
      </c>
      <c r="N47" s="180" t="str">
        <f t="shared" si="22"/>
        <v/>
      </c>
      <c r="O47" s="181" t="str">
        <f t="shared" si="23"/>
        <v/>
      </c>
      <c r="P47" s="157" t="str">
        <f t="shared" si="76"/>
        <v>0</v>
      </c>
      <c r="Q47" s="158" t="str">
        <f t="shared" si="76"/>
        <v>0</v>
      </c>
      <c r="R47" s="158" t="str">
        <f t="shared" si="76"/>
        <v>0</v>
      </c>
      <c r="S47" s="159" t="str">
        <f t="shared" si="76"/>
        <v>0</v>
      </c>
      <c r="T47" s="158" t="str">
        <f t="shared" si="76"/>
        <v>0</v>
      </c>
      <c r="U47" s="158" t="str">
        <f t="shared" si="76"/>
        <v>0</v>
      </c>
      <c r="V47" s="158" t="str">
        <f t="shared" si="76"/>
        <v>0</v>
      </c>
      <c r="W47" s="158" t="str">
        <f t="shared" si="76"/>
        <v>0</v>
      </c>
      <c r="X47" s="157" t="str">
        <f t="shared" si="77"/>
        <v>0</v>
      </c>
      <c r="Y47" s="158" t="str">
        <f t="shared" si="77"/>
        <v>0</v>
      </c>
      <c r="Z47" s="158" t="str">
        <f t="shared" si="77"/>
        <v>0</v>
      </c>
      <c r="AA47" s="159" t="str">
        <f t="shared" si="77"/>
        <v>0</v>
      </c>
      <c r="AB47" s="160" t="str">
        <f t="shared" si="77"/>
        <v>0</v>
      </c>
      <c r="AC47" s="161" t="str">
        <f t="shared" si="77"/>
        <v>0</v>
      </c>
      <c r="AD47" s="158" t="str">
        <f t="shared" si="77"/>
        <v>0</v>
      </c>
      <c r="AE47" s="159" t="str">
        <f t="shared" si="77"/>
        <v>0</v>
      </c>
      <c r="AF47" s="180" t="str">
        <f t="shared" si="78"/>
        <v>0</v>
      </c>
      <c r="AG47" s="182" t="str">
        <f t="shared" si="78"/>
        <v>0</v>
      </c>
      <c r="AH47" s="183" t="str">
        <f t="shared" si="78"/>
        <v>0</v>
      </c>
      <c r="AI47" s="185" t="str">
        <f t="shared" si="78"/>
        <v>0</v>
      </c>
      <c r="AJ47" s="184" t="str">
        <f t="shared" si="78"/>
        <v>0</v>
      </c>
      <c r="AK47" s="184" t="str">
        <f t="shared" si="78"/>
        <v>0</v>
      </c>
      <c r="AL47" s="295" t="str">
        <f t="shared" si="78"/>
        <v>0</v>
      </c>
      <c r="AM47" s="185" t="str">
        <f t="shared" si="78"/>
        <v>0</v>
      </c>
      <c r="AN47" s="249" t="str">
        <f t="shared" si="79"/>
        <v>0</v>
      </c>
      <c r="AO47" s="249" t="str">
        <f t="shared" si="79"/>
        <v>0</v>
      </c>
      <c r="AP47" s="249" t="str">
        <f t="shared" si="79"/>
        <v>0</v>
      </c>
      <c r="AQ47" s="249" t="str">
        <f t="shared" si="79"/>
        <v>0</v>
      </c>
      <c r="AR47" s="250" t="str">
        <f t="shared" si="79"/>
        <v>0</v>
      </c>
      <c r="AS47" s="249" t="str">
        <f t="shared" si="79"/>
        <v>0</v>
      </c>
      <c r="AT47" s="249" t="str">
        <f t="shared" si="79"/>
        <v>0</v>
      </c>
      <c r="AU47" s="251" t="str">
        <f t="shared" si="79"/>
        <v>0</v>
      </c>
      <c r="AV47" s="249" t="str">
        <f t="shared" si="80"/>
        <v>0</v>
      </c>
      <c r="AW47" s="252" t="str">
        <f t="shared" si="80"/>
        <v>0</v>
      </c>
      <c r="AX47" s="252" t="str">
        <f t="shared" si="80"/>
        <v>0</v>
      </c>
      <c r="AY47" s="253" t="str">
        <f t="shared" si="80"/>
        <v>0</v>
      </c>
      <c r="AZ47" s="252" t="str">
        <f t="shared" si="80"/>
        <v>0</v>
      </c>
      <c r="BA47" s="252" t="str">
        <f t="shared" si="80"/>
        <v>0</v>
      </c>
      <c r="BB47" s="252" t="str">
        <f t="shared" si="80"/>
        <v>0</v>
      </c>
      <c r="BC47" s="253" t="str">
        <f t="shared" si="80"/>
        <v>0</v>
      </c>
      <c r="BD47" s="168" t="str">
        <f t="shared" si="81"/>
        <v>0</v>
      </c>
      <c r="BE47" s="168" t="str">
        <f t="shared" si="81"/>
        <v>0</v>
      </c>
      <c r="BF47" s="168" t="str">
        <f t="shared" si="81"/>
        <v>0</v>
      </c>
      <c r="BG47" s="169" t="str">
        <f t="shared" si="81"/>
        <v>0</v>
      </c>
      <c r="BH47" s="168" t="str">
        <f t="shared" si="81"/>
        <v>0</v>
      </c>
      <c r="BI47" s="168" t="str">
        <f t="shared" si="81"/>
        <v>0</v>
      </c>
      <c r="BJ47" s="168" t="str">
        <f t="shared" si="81"/>
        <v>0</v>
      </c>
      <c r="BK47" s="169" t="str">
        <f t="shared" si="81"/>
        <v>0</v>
      </c>
      <c r="BL47" s="168" t="str">
        <f t="shared" si="82"/>
        <v>0</v>
      </c>
      <c r="BM47" s="168" t="str">
        <f t="shared" si="82"/>
        <v>0</v>
      </c>
      <c r="BN47" s="168" t="str">
        <f t="shared" si="82"/>
        <v>0</v>
      </c>
      <c r="BO47" s="169" t="str">
        <f t="shared" si="82"/>
        <v>0</v>
      </c>
      <c r="BP47" s="168" t="str">
        <f t="shared" si="82"/>
        <v>0</v>
      </c>
      <c r="BQ47" s="168" t="str">
        <f t="shared" si="82"/>
        <v>0</v>
      </c>
      <c r="BR47" s="168" t="str">
        <f t="shared" si="82"/>
        <v>0</v>
      </c>
      <c r="BS47" s="169" t="str">
        <f t="shared" si="82"/>
        <v>0</v>
      </c>
      <c r="BT47" s="312" t="str">
        <f t="shared" si="83"/>
        <v>0</v>
      </c>
      <c r="BU47" s="312" t="str">
        <f t="shared" si="83"/>
        <v>0</v>
      </c>
      <c r="BV47" s="312" t="str">
        <f t="shared" si="83"/>
        <v>0</v>
      </c>
      <c r="BW47" s="313" t="str">
        <f t="shared" si="83"/>
        <v>0</v>
      </c>
      <c r="BX47" s="312" t="str">
        <f t="shared" si="83"/>
        <v>0</v>
      </c>
      <c r="BY47" s="312" t="str">
        <f t="shared" si="83"/>
        <v>0</v>
      </c>
      <c r="BZ47" s="312" t="str">
        <f t="shared" si="83"/>
        <v>0</v>
      </c>
      <c r="CA47" s="313" t="str">
        <f t="shared" si="83"/>
        <v>0</v>
      </c>
      <c r="CB47" s="184" t="str">
        <f t="shared" si="84"/>
        <v>0</v>
      </c>
      <c r="CC47" s="295" t="str">
        <f t="shared" si="84"/>
        <v>0</v>
      </c>
      <c r="CD47" s="350" t="str">
        <f t="shared" si="84"/>
        <v>0</v>
      </c>
      <c r="CE47" s="351" t="str">
        <f t="shared" si="84"/>
        <v>0</v>
      </c>
      <c r="CF47" s="350" t="str">
        <f t="shared" si="84"/>
        <v>0</v>
      </c>
      <c r="CG47" s="350" t="str">
        <f t="shared" si="84"/>
        <v>0</v>
      </c>
      <c r="CH47" s="350" t="str">
        <f t="shared" si="84"/>
        <v>0</v>
      </c>
      <c r="CI47" s="351" t="str">
        <f t="shared" si="84"/>
        <v>0</v>
      </c>
      <c r="CJ47" s="180"/>
      <c r="CK47" s="32" t="str">
        <f t="shared" si="33"/>
        <v/>
      </c>
      <c r="CL47" s="285">
        <f t="shared" si="64"/>
        <v>0</v>
      </c>
      <c r="CM47" s="285">
        <f t="shared" si="66"/>
        <v>10</v>
      </c>
      <c r="CN47" s="285"/>
      <c r="CO47" s="142">
        <f t="shared" si="35"/>
        <v>-90</v>
      </c>
      <c r="CP47" s="142">
        <f t="shared" si="36"/>
        <v>-67.777777777777771</v>
      </c>
      <c r="CQ47" s="186"/>
      <c r="CR47" s="180"/>
      <c r="CS47" s="170">
        <f t="shared" si="37"/>
        <v>0</v>
      </c>
      <c r="CT47" s="23">
        <f t="shared" si="38"/>
        <v>0</v>
      </c>
      <c r="CU47" s="171">
        <f t="shared" si="39"/>
        <v>0</v>
      </c>
      <c r="CV47" s="23">
        <f t="shared" si="40"/>
        <v>0</v>
      </c>
      <c r="CW47" s="187">
        <f t="shared" si="41"/>
        <v>0</v>
      </c>
      <c r="CX47" s="188">
        <f t="shared" si="42"/>
        <v>0</v>
      </c>
      <c r="CY47" s="269">
        <f t="shared" si="43"/>
        <v>0</v>
      </c>
      <c r="CZ47" s="270">
        <f t="shared" si="44"/>
        <v>0</v>
      </c>
      <c r="DA47" s="269">
        <f t="shared" si="45"/>
        <v>0</v>
      </c>
      <c r="DB47" s="270">
        <f t="shared" si="46"/>
        <v>0</v>
      </c>
      <c r="DC47" s="173">
        <f t="shared" si="47"/>
        <v>0</v>
      </c>
      <c r="DD47" s="26">
        <f t="shared" si="48"/>
        <v>0</v>
      </c>
      <c r="DE47" s="173">
        <f t="shared" si="49"/>
        <v>0</v>
      </c>
      <c r="DF47" s="26">
        <f t="shared" si="50"/>
        <v>0</v>
      </c>
      <c r="DG47" s="328">
        <f t="shared" si="51"/>
        <v>0</v>
      </c>
      <c r="DH47" s="329">
        <f t="shared" si="52"/>
        <v>0</v>
      </c>
      <c r="DI47" s="187">
        <f t="shared" si="53"/>
        <v>0</v>
      </c>
      <c r="DJ47" s="188">
        <f t="shared" si="54"/>
        <v>0</v>
      </c>
      <c r="DL47" s="19">
        <f t="shared" si="55"/>
        <v>0</v>
      </c>
      <c r="DM47" s="19">
        <f t="shared" si="56"/>
        <v>0</v>
      </c>
      <c r="DN47" s="189">
        <f t="shared" si="57"/>
        <v>0</v>
      </c>
      <c r="DO47" s="279">
        <f t="shared" si="58"/>
        <v>0</v>
      </c>
      <c r="DP47" s="279">
        <f t="shared" si="59"/>
        <v>0</v>
      </c>
      <c r="DQ47" s="20">
        <f t="shared" si="60"/>
        <v>0</v>
      </c>
      <c r="DR47" s="20">
        <f t="shared" si="61"/>
        <v>0</v>
      </c>
      <c r="DS47" s="338">
        <f t="shared" si="62"/>
        <v>0</v>
      </c>
      <c r="DT47" s="189">
        <f t="shared" si="63"/>
        <v>0</v>
      </c>
      <c r="DU47" s="172">
        <f t="shared" si="65"/>
        <v>0</v>
      </c>
    </row>
    <row r="48" spans="1:125" s="172" customFormat="1">
      <c r="A48" s="450"/>
      <c r="B48" s="451"/>
      <c r="C48" s="154">
        <f t="shared" si="11"/>
        <v>0</v>
      </c>
      <c r="D48" s="167">
        <f t="shared" si="12"/>
        <v>0</v>
      </c>
      <c r="E48" s="166" t="str">
        <f t="shared" si="13"/>
        <v/>
      </c>
      <c r="F48" s="367" t="str">
        <f t="shared" si="14"/>
        <v/>
      </c>
      <c r="G48" s="367" t="str">
        <f t="shared" si="15"/>
        <v/>
      </c>
      <c r="H48" s="367" t="str">
        <f t="shared" si="16"/>
        <v/>
      </c>
      <c r="I48" s="367" t="str">
        <f t="shared" si="17"/>
        <v/>
      </c>
      <c r="J48" s="367" t="str">
        <f t="shared" si="18"/>
        <v/>
      </c>
      <c r="K48" s="367" t="str">
        <f t="shared" si="19"/>
        <v/>
      </c>
      <c r="L48" s="367" t="str">
        <f t="shared" si="20"/>
        <v/>
      </c>
      <c r="M48" s="367" t="str">
        <f t="shared" si="21"/>
        <v/>
      </c>
      <c r="N48" s="367" t="str">
        <f t="shared" si="22"/>
        <v/>
      </c>
      <c r="O48" s="156" t="str">
        <f t="shared" si="23"/>
        <v/>
      </c>
      <c r="P48" s="157" t="str">
        <f t="shared" si="76"/>
        <v>0</v>
      </c>
      <c r="Q48" s="158" t="str">
        <f t="shared" si="76"/>
        <v>0</v>
      </c>
      <c r="R48" s="158" t="str">
        <f t="shared" si="76"/>
        <v>0</v>
      </c>
      <c r="S48" s="159" t="str">
        <f t="shared" si="76"/>
        <v>0</v>
      </c>
      <c r="T48" s="158" t="str">
        <f t="shared" si="76"/>
        <v>0</v>
      </c>
      <c r="U48" s="158" t="str">
        <f t="shared" si="76"/>
        <v>0</v>
      </c>
      <c r="V48" s="158" t="str">
        <f t="shared" si="76"/>
        <v>0</v>
      </c>
      <c r="W48" s="158" t="str">
        <f t="shared" si="76"/>
        <v>0</v>
      </c>
      <c r="X48" s="157" t="str">
        <f t="shared" si="77"/>
        <v>0</v>
      </c>
      <c r="Y48" s="158" t="str">
        <f t="shared" si="77"/>
        <v>0</v>
      </c>
      <c r="Z48" s="158" t="str">
        <f t="shared" si="77"/>
        <v>0</v>
      </c>
      <c r="AA48" s="159" t="str">
        <f t="shared" si="77"/>
        <v>0</v>
      </c>
      <c r="AB48" s="160" t="str">
        <f t="shared" si="77"/>
        <v>0</v>
      </c>
      <c r="AC48" s="161" t="str">
        <f t="shared" si="77"/>
        <v>0</v>
      </c>
      <c r="AD48" s="158" t="str">
        <f t="shared" si="77"/>
        <v>0</v>
      </c>
      <c r="AE48" s="159" t="str">
        <f t="shared" si="77"/>
        <v>0</v>
      </c>
      <c r="AF48" s="367" t="str">
        <f t="shared" si="78"/>
        <v>0</v>
      </c>
      <c r="AG48" s="162" t="str">
        <f t="shared" si="78"/>
        <v>0</v>
      </c>
      <c r="AH48" s="163" t="str">
        <f t="shared" si="78"/>
        <v>0</v>
      </c>
      <c r="AI48" s="165" t="str">
        <f t="shared" si="78"/>
        <v>0</v>
      </c>
      <c r="AJ48" s="164" t="str">
        <f t="shared" si="78"/>
        <v>0</v>
      </c>
      <c r="AK48" s="164" t="str">
        <f t="shared" si="78"/>
        <v>0</v>
      </c>
      <c r="AL48" s="289" t="str">
        <f t="shared" si="78"/>
        <v>0</v>
      </c>
      <c r="AM48" s="165" t="str">
        <f t="shared" si="78"/>
        <v>0</v>
      </c>
      <c r="AN48" s="230" t="str">
        <f t="shared" si="79"/>
        <v>0</v>
      </c>
      <c r="AO48" s="230" t="str">
        <f t="shared" si="79"/>
        <v>0</v>
      </c>
      <c r="AP48" s="230" t="str">
        <f t="shared" si="79"/>
        <v>0</v>
      </c>
      <c r="AQ48" s="230" t="str">
        <f t="shared" si="79"/>
        <v>0</v>
      </c>
      <c r="AR48" s="229" t="str">
        <f t="shared" si="79"/>
        <v>0</v>
      </c>
      <c r="AS48" s="230" t="str">
        <f t="shared" si="79"/>
        <v>0</v>
      </c>
      <c r="AT48" s="230" t="str">
        <f t="shared" si="79"/>
        <v>0</v>
      </c>
      <c r="AU48" s="231" t="str">
        <f t="shared" si="79"/>
        <v>0</v>
      </c>
      <c r="AV48" s="230" t="str">
        <f t="shared" si="80"/>
        <v>0</v>
      </c>
      <c r="AW48" s="232" t="str">
        <f t="shared" si="80"/>
        <v>0</v>
      </c>
      <c r="AX48" s="232" t="str">
        <f t="shared" si="80"/>
        <v>0</v>
      </c>
      <c r="AY48" s="233" t="str">
        <f t="shared" si="80"/>
        <v>0</v>
      </c>
      <c r="AZ48" s="232" t="str">
        <f t="shared" si="80"/>
        <v>0</v>
      </c>
      <c r="BA48" s="232" t="str">
        <f t="shared" si="80"/>
        <v>0</v>
      </c>
      <c r="BB48" s="232" t="str">
        <f t="shared" si="80"/>
        <v>0</v>
      </c>
      <c r="BC48" s="233" t="str">
        <f t="shared" si="80"/>
        <v>0</v>
      </c>
      <c r="BD48" s="168" t="str">
        <f t="shared" si="81"/>
        <v>0</v>
      </c>
      <c r="BE48" s="168" t="str">
        <f t="shared" si="81"/>
        <v>0</v>
      </c>
      <c r="BF48" s="168" t="str">
        <f t="shared" si="81"/>
        <v>0</v>
      </c>
      <c r="BG48" s="169" t="str">
        <f t="shared" si="81"/>
        <v>0</v>
      </c>
      <c r="BH48" s="168" t="str">
        <f t="shared" si="81"/>
        <v>0</v>
      </c>
      <c r="BI48" s="168" t="str">
        <f t="shared" si="81"/>
        <v>0</v>
      </c>
      <c r="BJ48" s="168" t="str">
        <f t="shared" si="81"/>
        <v>0</v>
      </c>
      <c r="BK48" s="169" t="str">
        <f t="shared" si="81"/>
        <v>0</v>
      </c>
      <c r="BL48" s="168" t="str">
        <f t="shared" si="82"/>
        <v>0</v>
      </c>
      <c r="BM48" s="168" t="str">
        <f t="shared" si="82"/>
        <v>0</v>
      </c>
      <c r="BN48" s="168" t="str">
        <f t="shared" si="82"/>
        <v>0</v>
      </c>
      <c r="BO48" s="169" t="str">
        <f t="shared" si="82"/>
        <v>0</v>
      </c>
      <c r="BP48" s="168" t="str">
        <f t="shared" si="82"/>
        <v>0</v>
      </c>
      <c r="BQ48" s="168" t="str">
        <f t="shared" si="82"/>
        <v>0</v>
      </c>
      <c r="BR48" s="168" t="str">
        <f t="shared" si="82"/>
        <v>0</v>
      </c>
      <c r="BS48" s="169" t="str">
        <f t="shared" si="82"/>
        <v>0</v>
      </c>
      <c r="BT48" s="302" t="str">
        <f t="shared" si="83"/>
        <v>0</v>
      </c>
      <c r="BU48" s="302" t="str">
        <f t="shared" si="83"/>
        <v>0</v>
      </c>
      <c r="BV48" s="302" t="str">
        <f t="shared" si="83"/>
        <v>0</v>
      </c>
      <c r="BW48" s="303" t="str">
        <f t="shared" si="83"/>
        <v>0</v>
      </c>
      <c r="BX48" s="302" t="str">
        <f t="shared" si="83"/>
        <v>0</v>
      </c>
      <c r="BY48" s="302" t="str">
        <f t="shared" si="83"/>
        <v>0</v>
      </c>
      <c r="BZ48" s="302" t="str">
        <f t="shared" si="83"/>
        <v>0</v>
      </c>
      <c r="CA48" s="303" t="str">
        <f t="shared" si="83"/>
        <v>0</v>
      </c>
      <c r="CB48" s="164" t="str">
        <f t="shared" si="84"/>
        <v>0</v>
      </c>
      <c r="CC48" s="289" t="str">
        <f t="shared" si="84"/>
        <v>0</v>
      </c>
      <c r="CD48" s="340" t="str">
        <f t="shared" si="84"/>
        <v>0</v>
      </c>
      <c r="CE48" s="341" t="str">
        <f t="shared" si="84"/>
        <v>0</v>
      </c>
      <c r="CF48" s="340" t="str">
        <f t="shared" si="84"/>
        <v>0</v>
      </c>
      <c r="CG48" s="340" t="str">
        <f t="shared" si="84"/>
        <v>0</v>
      </c>
      <c r="CH48" s="340" t="str">
        <f t="shared" si="84"/>
        <v>0</v>
      </c>
      <c r="CI48" s="341" t="str">
        <f t="shared" si="84"/>
        <v>0</v>
      </c>
      <c r="CJ48" s="367"/>
      <c r="CK48" s="32" t="str">
        <f t="shared" si="33"/>
        <v/>
      </c>
      <c r="CL48" s="285">
        <f t="shared" si="64"/>
        <v>0</v>
      </c>
      <c r="CM48" s="285">
        <f t="shared" si="66"/>
        <v>10</v>
      </c>
      <c r="CN48" s="285"/>
      <c r="CO48" s="142">
        <f t="shared" si="35"/>
        <v>-90</v>
      </c>
      <c r="CP48" s="142">
        <f t="shared" si="36"/>
        <v>-67.777777777777771</v>
      </c>
      <c r="CQ48" s="143"/>
      <c r="CR48" s="367"/>
      <c r="CS48" s="170">
        <f t="shared" si="37"/>
        <v>0</v>
      </c>
      <c r="CT48" s="23">
        <f t="shared" si="38"/>
        <v>0</v>
      </c>
      <c r="CU48" s="171">
        <f t="shared" si="39"/>
        <v>0</v>
      </c>
      <c r="CV48" s="23">
        <f t="shared" si="40"/>
        <v>0</v>
      </c>
      <c r="CW48" s="172">
        <f t="shared" si="41"/>
        <v>0</v>
      </c>
      <c r="CX48" s="24">
        <f t="shared" si="42"/>
        <v>0</v>
      </c>
      <c r="CY48" s="267">
        <f t="shared" si="43"/>
        <v>0</v>
      </c>
      <c r="CZ48" s="268">
        <f t="shared" si="44"/>
        <v>0</v>
      </c>
      <c r="DA48" s="267">
        <f t="shared" si="45"/>
        <v>0</v>
      </c>
      <c r="DB48" s="268">
        <f t="shared" si="46"/>
        <v>0</v>
      </c>
      <c r="DC48" s="173">
        <f t="shared" si="47"/>
        <v>0</v>
      </c>
      <c r="DD48" s="26">
        <f t="shared" si="48"/>
        <v>0</v>
      </c>
      <c r="DE48" s="173">
        <f t="shared" si="49"/>
        <v>0</v>
      </c>
      <c r="DF48" s="26">
        <f t="shared" si="50"/>
        <v>0</v>
      </c>
      <c r="DG48" s="326">
        <f t="shared" si="51"/>
        <v>0</v>
      </c>
      <c r="DH48" s="327">
        <f t="shared" si="52"/>
        <v>0</v>
      </c>
      <c r="DI48" s="172">
        <f t="shared" si="53"/>
        <v>0</v>
      </c>
      <c r="DJ48" s="24">
        <f t="shared" si="54"/>
        <v>0</v>
      </c>
      <c r="DL48" s="19">
        <f t="shared" si="55"/>
        <v>0</v>
      </c>
      <c r="DM48" s="19">
        <f t="shared" si="56"/>
        <v>0</v>
      </c>
      <c r="DN48" s="174">
        <f t="shared" si="57"/>
        <v>0</v>
      </c>
      <c r="DO48" s="278">
        <f t="shared" si="58"/>
        <v>0</v>
      </c>
      <c r="DP48" s="278">
        <f t="shared" si="59"/>
        <v>0</v>
      </c>
      <c r="DQ48" s="20">
        <f t="shared" si="60"/>
        <v>0</v>
      </c>
      <c r="DR48" s="20">
        <f t="shared" si="61"/>
        <v>0</v>
      </c>
      <c r="DS48" s="337">
        <f t="shared" si="62"/>
        <v>0</v>
      </c>
      <c r="DT48" s="174">
        <f t="shared" si="63"/>
        <v>0</v>
      </c>
      <c r="DU48" s="172">
        <f t="shared" si="65"/>
        <v>0</v>
      </c>
    </row>
    <row r="49" spans="1:125" s="187" customFormat="1">
      <c r="A49" s="452"/>
      <c r="B49" s="453"/>
      <c r="C49" s="177">
        <f t="shared" si="11"/>
        <v>0</v>
      </c>
      <c r="D49" s="178">
        <f t="shared" si="12"/>
        <v>0</v>
      </c>
      <c r="E49" s="179" t="str">
        <f t="shared" si="13"/>
        <v/>
      </c>
      <c r="F49" s="180" t="str">
        <f t="shared" si="14"/>
        <v/>
      </c>
      <c r="G49" s="180" t="str">
        <f t="shared" si="15"/>
        <v/>
      </c>
      <c r="H49" s="180" t="str">
        <f t="shared" si="16"/>
        <v/>
      </c>
      <c r="I49" s="180" t="str">
        <f t="shared" si="17"/>
        <v/>
      </c>
      <c r="J49" s="180" t="str">
        <f t="shared" si="18"/>
        <v/>
      </c>
      <c r="K49" s="180" t="str">
        <f t="shared" si="19"/>
        <v/>
      </c>
      <c r="L49" s="180" t="str">
        <f t="shared" si="20"/>
        <v/>
      </c>
      <c r="M49" s="180" t="str">
        <f t="shared" si="21"/>
        <v/>
      </c>
      <c r="N49" s="180" t="str">
        <f t="shared" si="22"/>
        <v/>
      </c>
      <c r="O49" s="181" t="str">
        <f t="shared" si="23"/>
        <v/>
      </c>
      <c r="P49" s="157" t="str">
        <f t="shared" si="76"/>
        <v>0</v>
      </c>
      <c r="Q49" s="158" t="str">
        <f t="shared" si="76"/>
        <v>0</v>
      </c>
      <c r="R49" s="158" t="str">
        <f t="shared" si="76"/>
        <v>0</v>
      </c>
      <c r="S49" s="159" t="str">
        <f t="shared" si="76"/>
        <v>0</v>
      </c>
      <c r="T49" s="158" t="str">
        <f t="shared" si="76"/>
        <v>0</v>
      </c>
      <c r="U49" s="158" t="str">
        <f t="shared" si="76"/>
        <v>0</v>
      </c>
      <c r="V49" s="158" t="str">
        <f t="shared" si="76"/>
        <v>0</v>
      </c>
      <c r="W49" s="158" t="str">
        <f t="shared" si="76"/>
        <v>0</v>
      </c>
      <c r="X49" s="157" t="str">
        <f t="shared" si="77"/>
        <v>0</v>
      </c>
      <c r="Y49" s="158" t="str">
        <f t="shared" si="77"/>
        <v>0</v>
      </c>
      <c r="Z49" s="158" t="str">
        <f t="shared" si="77"/>
        <v>0</v>
      </c>
      <c r="AA49" s="159" t="str">
        <f t="shared" si="77"/>
        <v>0</v>
      </c>
      <c r="AB49" s="160" t="str">
        <f t="shared" si="77"/>
        <v>0</v>
      </c>
      <c r="AC49" s="161" t="str">
        <f t="shared" si="77"/>
        <v>0</v>
      </c>
      <c r="AD49" s="158" t="str">
        <f t="shared" si="77"/>
        <v>0</v>
      </c>
      <c r="AE49" s="159" t="str">
        <f t="shared" si="77"/>
        <v>0</v>
      </c>
      <c r="AF49" s="180" t="str">
        <f t="shared" si="78"/>
        <v>0</v>
      </c>
      <c r="AG49" s="182" t="str">
        <f t="shared" si="78"/>
        <v>0</v>
      </c>
      <c r="AH49" s="183" t="str">
        <f t="shared" si="78"/>
        <v>0</v>
      </c>
      <c r="AI49" s="185" t="str">
        <f t="shared" si="78"/>
        <v>0</v>
      </c>
      <c r="AJ49" s="184" t="str">
        <f t="shared" si="78"/>
        <v>0</v>
      </c>
      <c r="AK49" s="184" t="str">
        <f t="shared" si="78"/>
        <v>0</v>
      </c>
      <c r="AL49" s="295" t="str">
        <f t="shared" si="78"/>
        <v>0</v>
      </c>
      <c r="AM49" s="185" t="str">
        <f t="shared" si="78"/>
        <v>0</v>
      </c>
      <c r="AN49" s="249" t="str">
        <f t="shared" si="79"/>
        <v>0</v>
      </c>
      <c r="AO49" s="249" t="str">
        <f t="shared" si="79"/>
        <v>0</v>
      </c>
      <c r="AP49" s="249" t="str">
        <f t="shared" si="79"/>
        <v>0</v>
      </c>
      <c r="AQ49" s="249" t="str">
        <f t="shared" si="79"/>
        <v>0</v>
      </c>
      <c r="AR49" s="250" t="str">
        <f t="shared" si="79"/>
        <v>0</v>
      </c>
      <c r="AS49" s="249" t="str">
        <f t="shared" si="79"/>
        <v>0</v>
      </c>
      <c r="AT49" s="249" t="str">
        <f t="shared" si="79"/>
        <v>0</v>
      </c>
      <c r="AU49" s="251" t="str">
        <f t="shared" si="79"/>
        <v>0</v>
      </c>
      <c r="AV49" s="249" t="str">
        <f t="shared" si="80"/>
        <v>0</v>
      </c>
      <c r="AW49" s="252" t="str">
        <f t="shared" si="80"/>
        <v>0</v>
      </c>
      <c r="AX49" s="252" t="str">
        <f t="shared" si="80"/>
        <v>0</v>
      </c>
      <c r="AY49" s="253" t="str">
        <f t="shared" si="80"/>
        <v>0</v>
      </c>
      <c r="AZ49" s="252" t="str">
        <f t="shared" si="80"/>
        <v>0</v>
      </c>
      <c r="BA49" s="252" t="str">
        <f t="shared" si="80"/>
        <v>0</v>
      </c>
      <c r="BB49" s="252" t="str">
        <f t="shared" si="80"/>
        <v>0</v>
      </c>
      <c r="BC49" s="253" t="str">
        <f t="shared" si="80"/>
        <v>0</v>
      </c>
      <c r="BD49" s="168" t="str">
        <f t="shared" si="81"/>
        <v>0</v>
      </c>
      <c r="BE49" s="168" t="str">
        <f t="shared" si="81"/>
        <v>0</v>
      </c>
      <c r="BF49" s="168" t="str">
        <f t="shared" si="81"/>
        <v>0</v>
      </c>
      <c r="BG49" s="169" t="str">
        <f t="shared" si="81"/>
        <v>0</v>
      </c>
      <c r="BH49" s="168" t="str">
        <f t="shared" si="81"/>
        <v>0</v>
      </c>
      <c r="BI49" s="168" t="str">
        <f t="shared" si="81"/>
        <v>0</v>
      </c>
      <c r="BJ49" s="168" t="str">
        <f t="shared" si="81"/>
        <v>0</v>
      </c>
      <c r="BK49" s="169" t="str">
        <f t="shared" si="81"/>
        <v>0</v>
      </c>
      <c r="BL49" s="168" t="str">
        <f t="shared" si="82"/>
        <v>0</v>
      </c>
      <c r="BM49" s="168" t="str">
        <f t="shared" si="82"/>
        <v>0</v>
      </c>
      <c r="BN49" s="168" t="str">
        <f t="shared" si="82"/>
        <v>0</v>
      </c>
      <c r="BO49" s="169" t="str">
        <f t="shared" si="82"/>
        <v>0</v>
      </c>
      <c r="BP49" s="168" t="str">
        <f t="shared" si="82"/>
        <v>0</v>
      </c>
      <c r="BQ49" s="168" t="str">
        <f t="shared" si="82"/>
        <v>0</v>
      </c>
      <c r="BR49" s="168" t="str">
        <f t="shared" si="82"/>
        <v>0</v>
      </c>
      <c r="BS49" s="169" t="str">
        <f t="shared" si="82"/>
        <v>0</v>
      </c>
      <c r="BT49" s="312" t="str">
        <f t="shared" si="83"/>
        <v>0</v>
      </c>
      <c r="BU49" s="312" t="str">
        <f t="shared" si="83"/>
        <v>0</v>
      </c>
      <c r="BV49" s="312" t="str">
        <f t="shared" si="83"/>
        <v>0</v>
      </c>
      <c r="BW49" s="313" t="str">
        <f t="shared" si="83"/>
        <v>0</v>
      </c>
      <c r="BX49" s="312" t="str">
        <f t="shared" si="83"/>
        <v>0</v>
      </c>
      <c r="BY49" s="312" t="str">
        <f t="shared" si="83"/>
        <v>0</v>
      </c>
      <c r="BZ49" s="312" t="str">
        <f t="shared" si="83"/>
        <v>0</v>
      </c>
      <c r="CA49" s="313" t="str">
        <f t="shared" si="83"/>
        <v>0</v>
      </c>
      <c r="CB49" s="184" t="str">
        <f t="shared" si="84"/>
        <v>0</v>
      </c>
      <c r="CC49" s="295" t="str">
        <f t="shared" si="84"/>
        <v>0</v>
      </c>
      <c r="CD49" s="350" t="str">
        <f t="shared" si="84"/>
        <v>0</v>
      </c>
      <c r="CE49" s="351" t="str">
        <f t="shared" si="84"/>
        <v>0</v>
      </c>
      <c r="CF49" s="350" t="str">
        <f t="shared" si="84"/>
        <v>0</v>
      </c>
      <c r="CG49" s="350" t="str">
        <f t="shared" si="84"/>
        <v>0</v>
      </c>
      <c r="CH49" s="350" t="str">
        <f t="shared" si="84"/>
        <v>0</v>
      </c>
      <c r="CI49" s="351" t="str">
        <f t="shared" si="84"/>
        <v>0</v>
      </c>
      <c r="CJ49" s="180"/>
      <c r="CK49" s="32" t="str">
        <f t="shared" si="33"/>
        <v/>
      </c>
      <c r="CL49" s="285">
        <f t="shared" si="64"/>
        <v>0</v>
      </c>
      <c r="CM49" s="285">
        <f t="shared" si="66"/>
        <v>10</v>
      </c>
      <c r="CN49" s="285"/>
      <c r="CO49" s="142">
        <f t="shared" si="35"/>
        <v>-90</v>
      </c>
      <c r="CP49" s="142">
        <f t="shared" si="36"/>
        <v>-67.777777777777771</v>
      </c>
      <c r="CQ49" s="186"/>
      <c r="CR49" s="180"/>
      <c r="CS49" s="170">
        <f t="shared" si="37"/>
        <v>0</v>
      </c>
      <c r="CT49" s="23">
        <f t="shared" si="38"/>
        <v>0</v>
      </c>
      <c r="CU49" s="171">
        <f t="shared" si="39"/>
        <v>0</v>
      </c>
      <c r="CV49" s="23">
        <f t="shared" si="40"/>
        <v>0</v>
      </c>
      <c r="CW49" s="187">
        <f t="shared" si="41"/>
        <v>0</v>
      </c>
      <c r="CX49" s="188">
        <f t="shared" si="42"/>
        <v>0</v>
      </c>
      <c r="CY49" s="269">
        <f t="shared" si="43"/>
        <v>0</v>
      </c>
      <c r="CZ49" s="270">
        <f t="shared" si="44"/>
        <v>0</v>
      </c>
      <c r="DA49" s="269">
        <f t="shared" si="45"/>
        <v>0</v>
      </c>
      <c r="DB49" s="270">
        <f t="shared" si="46"/>
        <v>0</v>
      </c>
      <c r="DC49" s="173">
        <f t="shared" si="47"/>
        <v>0</v>
      </c>
      <c r="DD49" s="26">
        <f t="shared" si="48"/>
        <v>0</v>
      </c>
      <c r="DE49" s="173">
        <f t="shared" si="49"/>
        <v>0</v>
      </c>
      <c r="DF49" s="26">
        <f t="shared" si="50"/>
        <v>0</v>
      </c>
      <c r="DG49" s="328">
        <f t="shared" si="51"/>
        <v>0</v>
      </c>
      <c r="DH49" s="329">
        <f t="shared" si="52"/>
        <v>0</v>
      </c>
      <c r="DI49" s="187">
        <f t="shared" si="53"/>
        <v>0</v>
      </c>
      <c r="DJ49" s="188">
        <f t="shared" si="54"/>
        <v>0</v>
      </c>
      <c r="DL49" s="19">
        <f t="shared" si="55"/>
        <v>0</v>
      </c>
      <c r="DM49" s="19">
        <f t="shared" si="56"/>
        <v>0</v>
      </c>
      <c r="DN49" s="189">
        <f t="shared" si="57"/>
        <v>0</v>
      </c>
      <c r="DO49" s="279">
        <f t="shared" si="58"/>
        <v>0</v>
      </c>
      <c r="DP49" s="279">
        <f t="shared" si="59"/>
        <v>0</v>
      </c>
      <c r="DQ49" s="20">
        <f t="shared" si="60"/>
        <v>0</v>
      </c>
      <c r="DR49" s="20">
        <f t="shared" si="61"/>
        <v>0</v>
      </c>
      <c r="DS49" s="338">
        <f t="shared" si="62"/>
        <v>0</v>
      </c>
      <c r="DT49" s="189">
        <f t="shared" si="63"/>
        <v>0</v>
      </c>
      <c r="DU49" s="172">
        <f t="shared" si="65"/>
        <v>0</v>
      </c>
    </row>
    <row r="50" spans="1:125" s="187" customFormat="1">
      <c r="A50" s="452"/>
      <c r="B50" s="453"/>
      <c r="C50" s="177">
        <f t="shared" si="11"/>
        <v>0</v>
      </c>
      <c r="D50" s="178">
        <f t="shared" si="12"/>
        <v>0</v>
      </c>
      <c r="E50" s="179" t="str">
        <f t="shared" si="13"/>
        <v/>
      </c>
      <c r="F50" s="180" t="str">
        <f t="shared" si="14"/>
        <v/>
      </c>
      <c r="G50" s="180" t="str">
        <f t="shared" si="15"/>
        <v/>
      </c>
      <c r="H50" s="180" t="str">
        <f t="shared" si="16"/>
        <v/>
      </c>
      <c r="I50" s="180" t="str">
        <f t="shared" si="17"/>
        <v/>
      </c>
      <c r="J50" s="180" t="str">
        <f t="shared" si="18"/>
        <v/>
      </c>
      <c r="K50" s="180" t="str">
        <f t="shared" si="19"/>
        <v/>
      </c>
      <c r="L50" s="180" t="str">
        <f t="shared" si="20"/>
        <v/>
      </c>
      <c r="M50" s="180" t="str">
        <f t="shared" si="21"/>
        <v/>
      </c>
      <c r="N50" s="180" t="str">
        <f t="shared" si="22"/>
        <v/>
      </c>
      <c r="O50" s="181" t="str">
        <f t="shared" si="23"/>
        <v/>
      </c>
      <c r="P50" s="157" t="str">
        <f t="shared" si="76"/>
        <v>0</v>
      </c>
      <c r="Q50" s="158" t="str">
        <f t="shared" si="76"/>
        <v>0</v>
      </c>
      <c r="R50" s="158" t="str">
        <f t="shared" si="76"/>
        <v>0</v>
      </c>
      <c r="S50" s="159" t="str">
        <f t="shared" si="76"/>
        <v>0</v>
      </c>
      <c r="T50" s="158" t="str">
        <f t="shared" si="76"/>
        <v>0</v>
      </c>
      <c r="U50" s="158" t="str">
        <f t="shared" si="76"/>
        <v>0</v>
      </c>
      <c r="V50" s="158" t="str">
        <f t="shared" si="76"/>
        <v>0</v>
      </c>
      <c r="W50" s="158" t="str">
        <f t="shared" si="76"/>
        <v>0</v>
      </c>
      <c r="X50" s="157" t="str">
        <f t="shared" si="77"/>
        <v>0</v>
      </c>
      <c r="Y50" s="158" t="str">
        <f t="shared" si="77"/>
        <v>0</v>
      </c>
      <c r="Z50" s="158" t="str">
        <f t="shared" si="77"/>
        <v>0</v>
      </c>
      <c r="AA50" s="159" t="str">
        <f t="shared" si="77"/>
        <v>0</v>
      </c>
      <c r="AB50" s="160" t="str">
        <f t="shared" si="77"/>
        <v>0</v>
      </c>
      <c r="AC50" s="161" t="str">
        <f t="shared" si="77"/>
        <v>0</v>
      </c>
      <c r="AD50" s="158" t="str">
        <f t="shared" si="77"/>
        <v>0</v>
      </c>
      <c r="AE50" s="159" t="str">
        <f t="shared" si="77"/>
        <v>0</v>
      </c>
      <c r="AF50" s="180" t="str">
        <f t="shared" si="78"/>
        <v>0</v>
      </c>
      <c r="AG50" s="182" t="str">
        <f t="shared" si="78"/>
        <v>0</v>
      </c>
      <c r="AH50" s="183" t="str">
        <f t="shared" si="78"/>
        <v>0</v>
      </c>
      <c r="AI50" s="185" t="str">
        <f t="shared" si="78"/>
        <v>0</v>
      </c>
      <c r="AJ50" s="184" t="str">
        <f t="shared" si="78"/>
        <v>0</v>
      </c>
      <c r="AK50" s="184" t="str">
        <f t="shared" si="78"/>
        <v>0</v>
      </c>
      <c r="AL50" s="295" t="str">
        <f t="shared" si="78"/>
        <v>0</v>
      </c>
      <c r="AM50" s="185" t="str">
        <f t="shared" si="78"/>
        <v>0</v>
      </c>
      <c r="AN50" s="249" t="str">
        <f t="shared" si="79"/>
        <v>0</v>
      </c>
      <c r="AO50" s="249" t="str">
        <f t="shared" si="79"/>
        <v>0</v>
      </c>
      <c r="AP50" s="249" t="str">
        <f t="shared" si="79"/>
        <v>0</v>
      </c>
      <c r="AQ50" s="249" t="str">
        <f t="shared" si="79"/>
        <v>0</v>
      </c>
      <c r="AR50" s="250" t="str">
        <f t="shared" si="79"/>
        <v>0</v>
      </c>
      <c r="AS50" s="249" t="str">
        <f t="shared" si="79"/>
        <v>0</v>
      </c>
      <c r="AT50" s="249" t="str">
        <f t="shared" si="79"/>
        <v>0</v>
      </c>
      <c r="AU50" s="251" t="str">
        <f t="shared" si="79"/>
        <v>0</v>
      </c>
      <c r="AV50" s="249" t="str">
        <f t="shared" si="80"/>
        <v>0</v>
      </c>
      <c r="AW50" s="252" t="str">
        <f t="shared" si="80"/>
        <v>0</v>
      </c>
      <c r="AX50" s="252" t="str">
        <f t="shared" si="80"/>
        <v>0</v>
      </c>
      <c r="AY50" s="253" t="str">
        <f t="shared" si="80"/>
        <v>0</v>
      </c>
      <c r="AZ50" s="252" t="str">
        <f t="shared" si="80"/>
        <v>0</v>
      </c>
      <c r="BA50" s="252" t="str">
        <f t="shared" si="80"/>
        <v>0</v>
      </c>
      <c r="BB50" s="252" t="str">
        <f t="shared" si="80"/>
        <v>0</v>
      </c>
      <c r="BC50" s="253" t="str">
        <f t="shared" si="80"/>
        <v>0</v>
      </c>
      <c r="BD50" s="168" t="str">
        <f t="shared" si="81"/>
        <v>0</v>
      </c>
      <c r="BE50" s="168" t="str">
        <f t="shared" si="81"/>
        <v>0</v>
      </c>
      <c r="BF50" s="168" t="str">
        <f t="shared" si="81"/>
        <v>0</v>
      </c>
      <c r="BG50" s="169" t="str">
        <f t="shared" si="81"/>
        <v>0</v>
      </c>
      <c r="BH50" s="168" t="str">
        <f t="shared" si="81"/>
        <v>0</v>
      </c>
      <c r="BI50" s="168" t="str">
        <f t="shared" si="81"/>
        <v>0</v>
      </c>
      <c r="BJ50" s="168" t="str">
        <f t="shared" si="81"/>
        <v>0</v>
      </c>
      <c r="BK50" s="169" t="str">
        <f t="shared" si="81"/>
        <v>0</v>
      </c>
      <c r="BL50" s="168" t="str">
        <f t="shared" si="82"/>
        <v>0</v>
      </c>
      <c r="BM50" s="168" t="str">
        <f t="shared" si="82"/>
        <v>0</v>
      </c>
      <c r="BN50" s="168" t="str">
        <f t="shared" si="82"/>
        <v>0</v>
      </c>
      <c r="BO50" s="169" t="str">
        <f t="shared" si="82"/>
        <v>0</v>
      </c>
      <c r="BP50" s="168" t="str">
        <f t="shared" si="82"/>
        <v>0</v>
      </c>
      <c r="BQ50" s="168" t="str">
        <f t="shared" si="82"/>
        <v>0</v>
      </c>
      <c r="BR50" s="168" t="str">
        <f t="shared" si="82"/>
        <v>0</v>
      </c>
      <c r="BS50" s="169" t="str">
        <f t="shared" si="82"/>
        <v>0</v>
      </c>
      <c r="BT50" s="312" t="str">
        <f t="shared" si="83"/>
        <v>0</v>
      </c>
      <c r="BU50" s="312" t="str">
        <f t="shared" si="83"/>
        <v>0</v>
      </c>
      <c r="BV50" s="312" t="str">
        <f t="shared" si="83"/>
        <v>0</v>
      </c>
      <c r="BW50" s="313" t="str">
        <f t="shared" si="83"/>
        <v>0</v>
      </c>
      <c r="BX50" s="312" t="str">
        <f t="shared" si="83"/>
        <v>0</v>
      </c>
      <c r="BY50" s="312" t="str">
        <f t="shared" si="83"/>
        <v>0</v>
      </c>
      <c r="BZ50" s="312" t="str">
        <f t="shared" si="83"/>
        <v>0</v>
      </c>
      <c r="CA50" s="313" t="str">
        <f t="shared" si="83"/>
        <v>0</v>
      </c>
      <c r="CB50" s="184" t="str">
        <f t="shared" si="84"/>
        <v>0</v>
      </c>
      <c r="CC50" s="295" t="str">
        <f t="shared" si="84"/>
        <v>0</v>
      </c>
      <c r="CD50" s="350" t="str">
        <f t="shared" si="84"/>
        <v>0</v>
      </c>
      <c r="CE50" s="351" t="str">
        <f t="shared" si="84"/>
        <v>0</v>
      </c>
      <c r="CF50" s="350" t="str">
        <f t="shared" si="84"/>
        <v>0</v>
      </c>
      <c r="CG50" s="350" t="str">
        <f t="shared" si="84"/>
        <v>0</v>
      </c>
      <c r="CH50" s="350" t="str">
        <f t="shared" si="84"/>
        <v>0</v>
      </c>
      <c r="CI50" s="351" t="str">
        <f t="shared" si="84"/>
        <v>0</v>
      </c>
      <c r="CJ50" s="180"/>
      <c r="CK50" s="32" t="str">
        <f t="shared" si="33"/>
        <v/>
      </c>
      <c r="CL50" s="285">
        <f t="shared" si="64"/>
        <v>0</v>
      </c>
      <c r="CM50" s="285">
        <f t="shared" si="66"/>
        <v>10</v>
      </c>
      <c r="CN50" s="285"/>
      <c r="CO50" s="142">
        <f t="shared" si="35"/>
        <v>-90</v>
      </c>
      <c r="CP50" s="142">
        <f t="shared" si="36"/>
        <v>-67.777777777777771</v>
      </c>
      <c r="CQ50" s="186"/>
      <c r="CR50" s="180"/>
      <c r="CS50" s="170">
        <f t="shared" si="37"/>
        <v>0</v>
      </c>
      <c r="CT50" s="23">
        <f t="shared" si="38"/>
        <v>0</v>
      </c>
      <c r="CU50" s="171">
        <f t="shared" si="39"/>
        <v>0</v>
      </c>
      <c r="CV50" s="23">
        <f t="shared" si="40"/>
        <v>0</v>
      </c>
      <c r="CW50" s="187">
        <f t="shared" si="41"/>
        <v>0</v>
      </c>
      <c r="CX50" s="188">
        <f t="shared" si="42"/>
        <v>0</v>
      </c>
      <c r="CY50" s="269">
        <f t="shared" si="43"/>
        <v>0</v>
      </c>
      <c r="CZ50" s="270">
        <f t="shared" si="44"/>
        <v>0</v>
      </c>
      <c r="DA50" s="269">
        <f t="shared" si="45"/>
        <v>0</v>
      </c>
      <c r="DB50" s="270">
        <f t="shared" si="46"/>
        <v>0</v>
      </c>
      <c r="DC50" s="173">
        <f t="shared" si="47"/>
        <v>0</v>
      </c>
      <c r="DD50" s="26">
        <f t="shared" si="48"/>
        <v>0</v>
      </c>
      <c r="DE50" s="173">
        <f t="shared" si="49"/>
        <v>0</v>
      </c>
      <c r="DF50" s="26">
        <f t="shared" si="50"/>
        <v>0</v>
      </c>
      <c r="DG50" s="328">
        <f t="shared" si="51"/>
        <v>0</v>
      </c>
      <c r="DH50" s="329">
        <f t="shared" si="52"/>
        <v>0</v>
      </c>
      <c r="DI50" s="187">
        <f t="shared" si="53"/>
        <v>0</v>
      </c>
      <c r="DJ50" s="188">
        <f t="shared" si="54"/>
        <v>0</v>
      </c>
      <c r="DL50" s="19">
        <f t="shared" si="55"/>
        <v>0</v>
      </c>
      <c r="DM50" s="19">
        <f t="shared" si="56"/>
        <v>0</v>
      </c>
      <c r="DN50" s="189">
        <f t="shared" si="57"/>
        <v>0</v>
      </c>
      <c r="DO50" s="279">
        <f t="shared" si="58"/>
        <v>0</v>
      </c>
      <c r="DP50" s="279">
        <f t="shared" si="59"/>
        <v>0</v>
      </c>
      <c r="DQ50" s="20">
        <f t="shared" si="60"/>
        <v>0</v>
      </c>
      <c r="DR50" s="20">
        <f t="shared" si="61"/>
        <v>0</v>
      </c>
      <c r="DS50" s="338">
        <f t="shared" si="62"/>
        <v>0</v>
      </c>
      <c r="DT50" s="189">
        <f t="shared" si="63"/>
        <v>0</v>
      </c>
      <c r="DU50" s="172">
        <f t="shared" si="65"/>
        <v>0</v>
      </c>
    </row>
    <row r="51" spans="1:125" s="187" customFormat="1">
      <c r="A51" s="452"/>
      <c r="B51" s="453"/>
      <c r="C51" s="177">
        <f t="shared" si="11"/>
        <v>0</v>
      </c>
      <c r="D51" s="178">
        <f t="shared" si="12"/>
        <v>0</v>
      </c>
      <c r="E51" s="179" t="str">
        <f t="shared" si="13"/>
        <v/>
      </c>
      <c r="F51" s="180" t="str">
        <f t="shared" si="14"/>
        <v/>
      </c>
      <c r="G51" s="180" t="str">
        <f t="shared" si="15"/>
        <v/>
      </c>
      <c r="H51" s="180" t="str">
        <f t="shared" si="16"/>
        <v/>
      </c>
      <c r="I51" s="180" t="str">
        <f t="shared" si="17"/>
        <v/>
      </c>
      <c r="J51" s="180" t="str">
        <f t="shared" si="18"/>
        <v/>
      </c>
      <c r="K51" s="180" t="str">
        <f t="shared" si="19"/>
        <v/>
      </c>
      <c r="L51" s="180" t="str">
        <f t="shared" si="20"/>
        <v/>
      </c>
      <c r="M51" s="180" t="str">
        <f t="shared" si="21"/>
        <v/>
      </c>
      <c r="N51" s="180" t="str">
        <f t="shared" si="22"/>
        <v/>
      </c>
      <c r="O51" s="181" t="str">
        <f t="shared" si="23"/>
        <v/>
      </c>
      <c r="P51" s="157" t="str">
        <f t="shared" si="76"/>
        <v>0</v>
      </c>
      <c r="Q51" s="158" t="str">
        <f t="shared" si="76"/>
        <v>0</v>
      </c>
      <c r="R51" s="158" t="str">
        <f t="shared" si="76"/>
        <v>0</v>
      </c>
      <c r="S51" s="159" t="str">
        <f t="shared" si="76"/>
        <v>0</v>
      </c>
      <c r="T51" s="158" t="str">
        <f t="shared" si="76"/>
        <v>0</v>
      </c>
      <c r="U51" s="158" t="str">
        <f t="shared" si="76"/>
        <v>0</v>
      </c>
      <c r="V51" s="158" t="str">
        <f t="shared" si="76"/>
        <v>0</v>
      </c>
      <c r="W51" s="158" t="str">
        <f t="shared" si="76"/>
        <v>0</v>
      </c>
      <c r="X51" s="157" t="str">
        <f t="shared" si="77"/>
        <v>0</v>
      </c>
      <c r="Y51" s="158" t="str">
        <f t="shared" si="77"/>
        <v>0</v>
      </c>
      <c r="Z51" s="158" t="str">
        <f t="shared" si="77"/>
        <v>0</v>
      </c>
      <c r="AA51" s="159" t="str">
        <f t="shared" si="77"/>
        <v>0</v>
      </c>
      <c r="AB51" s="160" t="str">
        <f t="shared" si="77"/>
        <v>0</v>
      </c>
      <c r="AC51" s="161" t="str">
        <f t="shared" si="77"/>
        <v>0</v>
      </c>
      <c r="AD51" s="158" t="str">
        <f t="shared" si="77"/>
        <v>0</v>
      </c>
      <c r="AE51" s="159" t="str">
        <f t="shared" si="77"/>
        <v>0</v>
      </c>
      <c r="AF51" s="180" t="str">
        <f t="shared" si="78"/>
        <v>0</v>
      </c>
      <c r="AG51" s="182" t="str">
        <f t="shared" si="78"/>
        <v>0</v>
      </c>
      <c r="AH51" s="183" t="str">
        <f t="shared" si="78"/>
        <v>0</v>
      </c>
      <c r="AI51" s="185" t="str">
        <f t="shared" si="78"/>
        <v>0</v>
      </c>
      <c r="AJ51" s="184" t="str">
        <f t="shared" si="78"/>
        <v>0</v>
      </c>
      <c r="AK51" s="184" t="str">
        <f t="shared" si="78"/>
        <v>0</v>
      </c>
      <c r="AL51" s="295" t="str">
        <f t="shared" si="78"/>
        <v>0</v>
      </c>
      <c r="AM51" s="185" t="str">
        <f t="shared" si="78"/>
        <v>0</v>
      </c>
      <c r="AN51" s="249" t="str">
        <f t="shared" si="79"/>
        <v>0</v>
      </c>
      <c r="AO51" s="249" t="str">
        <f t="shared" si="79"/>
        <v>0</v>
      </c>
      <c r="AP51" s="249" t="str">
        <f t="shared" si="79"/>
        <v>0</v>
      </c>
      <c r="AQ51" s="249" t="str">
        <f t="shared" si="79"/>
        <v>0</v>
      </c>
      <c r="AR51" s="250" t="str">
        <f t="shared" si="79"/>
        <v>0</v>
      </c>
      <c r="AS51" s="249" t="str">
        <f t="shared" si="79"/>
        <v>0</v>
      </c>
      <c r="AT51" s="249" t="str">
        <f t="shared" si="79"/>
        <v>0</v>
      </c>
      <c r="AU51" s="251" t="str">
        <f t="shared" si="79"/>
        <v>0</v>
      </c>
      <c r="AV51" s="249" t="str">
        <f t="shared" si="80"/>
        <v>0</v>
      </c>
      <c r="AW51" s="252" t="str">
        <f t="shared" si="80"/>
        <v>0</v>
      </c>
      <c r="AX51" s="252" t="str">
        <f t="shared" si="80"/>
        <v>0</v>
      </c>
      <c r="AY51" s="253" t="str">
        <f t="shared" si="80"/>
        <v>0</v>
      </c>
      <c r="AZ51" s="252" t="str">
        <f t="shared" si="80"/>
        <v>0</v>
      </c>
      <c r="BA51" s="252" t="str">
        <f t="shared" si="80"/>
        <v>0</v>
      </c>
      <c r="BB51" s="252" t="str">
        <f t="shared" si="80"/>
        <v>0</v>
      </c>
      <c r="BC51" s="253" t="str">
        <f t="shared" si="80"/>
        <v>0</v>
      </c>
      <c r="BD51" s="168" t="str">
        <f t="shared" si="81"/>
        <v>0</v>
      </c>
      <c r="BE51" s="168" t="str">
        <f t="shared" si="81"/>
        <v>0</v>
      </c>
      <c r="BF51" s="168" t="str">
        <f t="shared" si="81"/>
        <v>0</v>
      </c>
      <c r="BG51" s="169" t="str">
        <f t="shared" si="81"/>
        <v>0</v>
      </c>
      <c r="BH51" s="168" t="str">
        <f t="shared" si="81"/>
        <v>0</v>
      </c>
      <c r="BI51" s="168" t="str">
        <f t="shared" si="81"/>
        <v>0</v>
      </c>
      <c r="BJ51" s="168" t="str">
        <f t="shared" si="81"/>
        <v>0</v>
      </c>
      <c r="BK51" s="169" t="str">
        <f t="shared" si="81"/>
        <v>0</v>
      </c>
      <c r="BL51" s="168" t="str">
        <f t="shared" si="82"/>
        <v>0</v>
      </c>
      <c r="BM51" s="168" t="str">
        <f t="shared" si="82"/>
        <v>0</v>
      </c>
      <c r="BN51" s="168" t="str">
        <f t="shared" si="82"/>
        <v>0</v>
      </c>
      <c r="BO51" s="169" t="str">
        <f t="shared" si="82"/>
        <v>0</v>
      </c>
      <c r="BP51" s="168" t="str">
        <f t="shared" si="82"/>
        <v>0</v>
      </c>
      <c r="BQ51" s="168" t="str">
        <f t="shared" si="82"/>
        <v>0</v>
      </c>
      <c r="BR51" s="168" t="str">
        <f t="shared" si="82"/>
        <v>0</v>
      </c>
      <c r="BS51" s="169" t="str">
        <f t="shared" si="82"/>
        <v>0</v>
      </c>
      <c r="BT51" s="312" t="str">
        <f t="shared" si="83"/>
        <v>0</v>
      </c>
      <c r="BU51" s="312" t="str">
        <f t="shared" si="83"/>
        <v>0</v>
      </c>
      <c r="BV51" s="312" t="str">
        <f t="shared" si="83"/>
        <v>0</v>
      </c>
      <c r="BW51" s="313" t="str">
        <f t="shared" si="83"/>
        <v>0</v>
      </c>
      <c r="BX51" s="312" t="str">
        <f t="shared" si="83"/>
        <v>0</v>
      </c>
      <c r="BY51" s="312" t="str">
        <f t="shared" si="83"/>
        <v>0</v>
      </c>
      <c r="BZ51" s="312" t="str">
        <f t="shared" si="83"/>
        <v>0</v>
      </c>
      <c r="CA51" s="313" t="str">
        <f t="shared" si="83"/>
        <v>0</v>
      </c>
      <c r="CB51" s="184" t="str">
        <f t="shared" si="84"/>
        <v>0</v>
      </c>
      <c r="CC51" s="295" t="str">
        <f t="shared" si="84"/>
        <v>0</v>
      </c>
      <c r="CD51" s="350" t="str">
        <f t="shared" si="84"/>
        <v>0</v>
      </c>
      <c r="CE51" s="351" t="str">
        <f t="shared" si="84"/>
        <v>0</v>
      </c>
      <c r="CF51" s="350" t="str">
        <f t="shared" si="84"/>
        <v>0</v>
      </c>
      <c r="CG51" s="350" t="str">
        <f t="shared" si="84"/>
        <v>0</v>
      </c>
      <c r="CH51" s="350" t="str">
        <f t="shared" si="84"/>
        <v>0</v>
      </c>
      <c r="CI51" s="351" t="str">
        <f t="shared" si="84"/>
        <v>0</v>
      </c>
      <c r="CJ51" s="180"/>
      <c r="CK51" s="32" t="str">
        <f t="shared" si="33"/>
        <v/>
      </c>
      <c r="CL51" s="285">
        <f t="shared" si="64"/>
        <v>0</v>
      </c>
      <c r="CM51" s="285">
        <f t="shared" si="66"/>
        <v>10</v>
      </c>
      <c r="CN51" s="285"/>
      <c r="CO51" s="142">
        <f t="shared" si="35"/>
        <v>-90</v>
      </c>
      <c r="CP51" s="142">
        <f t="shared" si="36"/>
        <v>-67.777777777777771</v>
      </c>
      <c r="CQ51" s="186"/>
      <c r="CR51" s="180"/>
      <c r="CS51" s="170">
        <f t="shared" si="37"/>
        <v>0</v>
      </c>
      <c r="CT51" s="23">
        <f t="shared" si="38"/>
        <v>0</v>
      </c>
      <c r="CU51" s="171">
        <f t="shared" si="39"/>
        <v>0</v>
      </c>
      <c r="CV51" s="23">
        <f t="shared" si="40"/>
        <v>0</v>
      </c>
      <c r="CW51" s="187">
        <f t="shared" si="41"/>
        <v>0</v>
      </c>
      <c r="CX51" s="188">
        <f t="shared" si="42"/>
        <v>0</v>
      </c>
      <c r="CY51" s="269">
        <f t="shared" si="43"/>
        <v>0</v>
      </c>
      <c r="CZ51" s="270">
        <f t="shared" si="44"/>
        <v>0</v>
      </c>
      <c r="DA51" s="269">
        <f t="shared" si="45"/>
        <v>0</v>
      </c>
      <c r="DB51" s="270">
        <f t="shared" si="46"/>
        <v>0</v>
      </c>
      <c r="DC51" s="173">
        <f t="shared" si="47"/>
        <v>0</v>
      </c>
      <c r="DD51" s="26">
        <f t="shared" si="48"/>
        <v>0</v>
      </c>
      <c r="DE51" s="173">
        <f t="shared" si="49"/>
        <v>0</v>
      </c>
      <c r="DF51" s="26">
        <f t="shared" si="50"/>
        <v>0</v>
      </c>
      <c r="DG51" s="328">
        <f t="shared" si="51"/>
        <v>0</v>
      </c>
      <c r="DH51" s="329">
        <f t="shared" si="52"/>
        <v>0</v>
      </c>
      <c r="DI51" s="187">
        <f t="shared" si="53"/>
        <v>0</v>
      </c>
      <c r="DJ51" s="188">
        <f t="shared" si="54"/>
        <v>0</v>
      </c>
      <c r="DL51" s="19">
        <f t="shared" si="55"/>
        <v>0</v>
      </c>
      <c r="DM51" s="19">
        <f t="shared" si="56"/>
        <v>0</v>
      </c>
      <c r="DN51" s="189">
        <f t="shared" si="57"/>
        <v>0</v>
      </c>
      <c r="DO51" s="279">
        <f t="shared" si="58"/>
        <v>0</v>
      </c>
      <c r="DP51" s="279">
        <f t="shared" si="59"/>
        <v>0</v>
      </c>
      <c r="DQ51" s="20">
        <f t="shared" si="60"/>
        <v>0</v>
      </c>
      <c r="DR51" s="20">
        <f t="shared" si="61"/>
        <v>0</v>
      </c>
      <c r="DS51" s="338">
        <f t="shared" si="62"/>
        <v>0</v>
      </c>
      <c r="DT51" s="189">
        <f t="shared" si="63"/>
        <v>0</v>
      </c>
      <c r="DU51" s="172">
        <f t="shared" si="65"/>
        <v>0</v>
      </c>
    </row>
    <row r="52" spans="1:125" s="172" customFormat="1">
      <c r="A52" s="450"/>
      <c r="B52" s="451"/>
      <c r="C52" s="154">
        <f t="shared" si="11"/>
        <v>0</v>
      </c>
      <c r="D52" s="167">
        <f t="shared" si="12"/>
        <v>0</v>
      </c>
      <c r="E52" s="166" t="str">
        <f t="shared" si="13"/>
        <v/>
      </c>
      <c r="F52" s="367" t="str">
        <f t="shared" si="14"/>
        <v/>
      </c>
      <c r="G52" s="367" t="str">
        <f t="shared" si="15"/>
        <v/>
      </c>
      <c r="H52" s="367" t="str">
        <f t="shared" si="16"/>
        <v/>
      </c>
      <c r="I52" s="367" t="str">
        <f t="shared" si="17"/>
        <v/>
      </c>
      <c r="J52" s="367" t="str">
        <f t="shared" si="18"/>
        <v/>
      </c>
      <c r="K52" s="367" t="str">
        <f t="shared" si="19"/>
        <v/>
      </c>
      <c r="L52" s="367" t="str">
        <f t="shared" si="20"/>
        <v/>
      </c>
      <c r="M52" s="367" t="str">
        <f t="shared" si="21"/>
        <v/>
      </c>
      <c r="N52" s="367" t="str">
        <f t="shared" si="22"/>
        <v/>
      </c>
      <c r="O52" s="156" t="str">
        <f t="shared" si="23"/>
        <v/>
      </c>
      <c r="P52" s="157" t="str">
        <f t="shared" si="76"/>
        <v>0</v>
      </c>
      <c r="Q52" s="158" t="str">
        <f t="shared" si="76"/>
        <v>0</v>
      </c>
      <c r="R52" s="158" t="str">
        <f t="shared" si="76"/>
        <v>0</v>
      </c>
      <c r="S52" s="159" t="str">
        <f t="shared" si="76"/>
        <v>0</v>
      </c>
      <c r="T52" s="158" t="str">
        <f t="shared" si="76"/>
        <v>0</v>
      </c>
      <c r="U52" s="158" t="str">
        <f t="shared" si="76"/>
        <v>0</v>
      </c>
      <c r="V52" s="158" t="str">
        <f t="shared" si="76"/>
        <v>0</v>
      </c>
      <c r="W52" s="158" t="str">
        <f t="shared" si="76"/>
        <v>0</v>
      </c>
      <c r="X52" s="157" t="str">
        <f t="shared" si="77"/>
        <v>0</v>
      </c>
      <c r="Y52" s="158" t="str">
        <f t="shared" si="77"/>
        <v>0</v>
      </c>
      <c r="Z52" s="158" t="str">
        <f t="shared" si="77"/>
        <v>0</v>
      </c>
      <c r="AA52" s="159" t="str">
        <f t="shared" si="77"/>
        <v>0</v>
      </c>
      <c r="AB52" s="160" t="str">
        <f t="shared" si="77"/>
        <v>0</v>
      </c>
      <c r="AC52" s="161" t="str">
        <f t="shared" si="77"/>
        <v>0</v>
      </c>
      <c r="AD52" s="158" t="str">
        <f t="shared" si="77"/>
        <v>0</v>
      </c>
      <c r="AE52" s="159" t="str">
        <f t="shared" si="77"/>
        <v>0</v>
      </c>
      <c r="AF52" s="367" t="str">
        <f t="shared" si="78"/>
        <v>0</v>
      </c>
      <c r="AG52" s="162" t="str">
        <f t="shared" si="78"/>
        <v>0</v>
      </c>
      <c r="AH52" s="163" t="str">
        <f t="shared" si="78"/>
        <v>0</v>
      </c>
      <c r="AI52" s="165" t="str">
        <f t="shared" si="78"/>
        <v>0</v>
      </c>
      <c r="AJ52" s="164" t="str">
        <f t="shared" si="78"/>
        <v>0</v>
      </c>
      <c r="AK52" s="164" t="str">
        <f t="shared" si="78"/>
        <v>0</v>
      </c>
      <c r="AL52" s="289" t="str">
        <f t="shared" si="78"/>
        <v>0</v>
      </c>
      <c r="AM52" s="165" t="str">
        <f t="shared" si="78"/>
        <v>0</v>
      </c>
      <c r="AN52" s="230" t="str">
        <f t="shared" si="79"/>
        <v>0</v>
      </c>
      <c r="AO52" s="230" t="str">
        <f t="shared" si="79"/>
        <v>0</v>
      </c>
      <c r="AP52" s="230" t="str">
        <f t="shared" si="79"/>
        <v>0</v>
      </c>
      <c r="AQ52" s="230" t="str">
        <f t="shared" si="79"/>
        <v>0</v>
      </c>
      <c r="AR52" s="229" t="str">
        <f t="shared" si="79"/>
        <v>0</v>
      </c>
      <c r="AS52" s="230" t="str">
        <f t="shared" si="79"/>
        <v>0</v>
      </c>
      <c r="AT52" s="230" t="str">
        <f t="shared" si="79"/>
        <v>0</v>
      </c>
      <c r="AU52" s="231" t="str">
        <f t="shared" si="79"/>
        <v>0</v>
      </c>
      <c r="AV52" s="230" t="str">
        <f t="shared" si="80"/>
        <v>0</v>
      </c>
      <c r="AW52" s="232" t="str">
        <f t="shared" si="80"/>
        <v>0</v>
      </c>
      <c r="AX52" s="232" t="str">
        <f t="shared" si="80"/>
        <v>0</v>
      </c>
      <c r="AY52" s="233" t="str">
        <f t="shared" si="80"/>
        <v>0</v>
      </c>
      <c r="AZ52" s="232" t="str">
        <f t="shared" si="80"/>
        <v>0</v>
      </c>
      <c r="BA52" s="232" t="str">
        <f t="shared" si="80"/>
        <v>0</v>
      </c>
      <c r="BB52" s="232" t="str">
        <f t="shared" si="80"/>
        <v>0</v>
      </c>
      <c r="BC52" s="233" t="str">
        <f t="shared" si="80"/>
        <v>0</v>
      </c>
      <c r="BD52" s="168" t="str">
        <f t="shared" si="81"/>
        <v>0</v>
      </c>
      <c r="BE52" s="168" t="str">
        <f t="shared" si="81"/>
        <v>0</v>
      </c>
      <c r="BF52" s="168" t="str">
        <f t="shared" si="81"/>
        <v>0</v>
      </c>
      <c r="BG52" s="169" t="str">
        <f t="shared" si="81"/>
        <v>0</v>
      </c>
      <c r="BH52" s="168" t="str">
        <f t="shared" si="81"/>
        <v>0</v>
      </c>
      <c r="BI52" s="168" t="str">
        <f t="shared" si="81"/>
        <v>0</v>
      </c>
      <c r="BJ52" s="168" t="str">
        <f t="shared" si="81"/>
        <v>0</v>
      </c>
      <c r="BK52" s="169" t="str">
        <f t="shared" si="81"/>
        <v>0</v>
      </c>
      <c r="BL52" s="168" t="str">
        <f t="shared" si="82"/>
        <v>0</v>
      </c>
      <c r="BM52" s="168" t="str">
        <f t="shared" si="82"/>
        <v>0</v>
      </c>
      <c r="BN52" s="168" t="str">
        <f t="shared" si="82"/>
        <v>0</v>
      </c>
      <c r="BO52" s="169" t="str">
        <f t="shared" si="82"/>
        <v>0</v>
      </c>
      <c r="BP52" s="168" t="str">
        <f t="shared" si="82"/>
        <v>0</v>
      </c>
      <c r="BQ52" s="168" t="str">
        <f t="shared" si="82"/>
        <v>0</v>
      </c>
      <c r="BR52" s="168" t="str">
        <f t="shared" si="82"/>
        <v>0</v>
      </c>
      <c r="BS52" s="169" t="str">
        <f t="shared" si="82"/>
        <v>0</v>
      </c>
      <c r="BT52" s="302" t="str">
        <f t="shared" si="83"/>
        <v>0</v>
      </c>
      <c r="BU52" s="302" t="str">
        <f t="shared" si="83"/>
        <v>0</v>
      </c>
      <c r="BV52" s="302" t="str">
        <f t="shared" si="83"/>
        <v>0</v>
      </c>
      <c r="BW52" s="303" t="str">
        <f t="shared" si="83"/>
        <v>0</v>
      </c>
      <c r="BX52" s="302" t="str">
        <f t="shared" si="83"/>
        <v>0</v>
      </c>
      <c r="BY52" s="302" t="str">
        <f t="shared" si="83"/>
        <v>0</v>
      </c>
      <c r="BZ52" s="302" t="str">
        <f t="shared" si="83"/>
        <v>0</v>
      </c>
      <c r="CA52" s="303" t="str">
        <f t="shared" si="83"/>
        <v>0</v>
      </c>
      <c r="CB52" s="164" t="str">
        <f t="shared" si="84"/>
        <v>0</v>
      </c>
      <c r="CC52" s="289" t="str">
        <f t="shared" si="84"/>
        <v>0</v>
      </c>
      <c r="CD52" s="340" t="str">
        <f t="shared" si="84"/>
        <v>0</v>
      </c>
      <c r="CE52" s="341" t="str">
        <f t="shared" si="84"/>
        <v>0</v>
      </c>
      <c r="CF52" s="340" t="str">
        <f t="shared" si="84"/>
        <v>0</v>
      </c>
      <c r="CG52" s="340" t="str">
        <f t="shared" si="84"/>
        <v>0</v>
      </c>
      <c r="CH52" s="340" t="str">
        <f t="shared" si="84"/>
        <v>0</v>
      </c>
      <c r="CI52" s="341" t="str">
        <f t="shared" si="84"/>
        <v>0</v>
      </c>
      <c r="CJ52" s="367"/>
      <c r="CK52" s="32" t="str">
        <f t="shared" si="33"/>
        <v/>
      </c>
      <c r="CL52" s="285">
        <f t="shared" si="64"/>
        <v>0</v>
      </c>
      <c r="CM52" s="285">
        <f t="shared" si="66"/>
        <v>10</v>
      </c>
      <c r="CN52" s="285"/>
      <c r="CO52" s="142">
        <f t="shared" si="35"/>
        <v>-90</v>
      </c>
      <c r="CP52" s="142">
        <f t="shared" si="36"/>
        <v>-67.777777777777771</v>
      </c>
      <c r="CQ52" s="143"/>
      <c r="CR52" s="367"/>
      <c r="CS52" s="170">
        <f t="shared" si="37"/>
        <v>0</v>
      </c>
      <c r="CT52" s="23">
        <f t="shared" si="38"/>
        <v>0</v>
      </c>
      <c r="CU52" s="171">
        <f t="shared" si="39"/>
        <v>0</v>
      </c>
      <c r="CV52" s="23">
        <f t="shared" si="40"/>
        <v>0</v>
      </c>
      <c r="CW52" s="172">
        <f t="shared" si="41"/>
        <v>0</v>
      </c>
      <c r="CX52" s="24">
        <f t="shared" si="42"/>
        <v>0</v>
      </c>
      <c r="CY52" s="267">
        <f t="shared" si="43"/>
        <v>0</v>
      </c>
      <c r="CZ52" s="268">
        <f t="shared" si="44"/>
        <v>0</v>
      </c>
      <c r="DA52" s="267">
        <f t="shared" si="45"/>
        <v>0</v>
      </c>
      <c r="DB52" s="268">
        <f t="shared" si="46"/>
        <v>0</v>
      </c>
      <c r="DC52" s="173">
        <f t="shared" si="47"/>
        <v>0</v>
      </c>
      <c r="DD52" s="26">
        <f t="shared" si="48"/>
        <v>0</v>
      </c>
      <c r="DE52" s="173">
        <f t="shared" si="49"/>
        <v>0</v>
      </c>
      <c r="DF52" s="26">
        <f t="shared" si="50"/>
        <v>0</v>
      </c>
      <c r="DG52" s="326">
        <f t="shared" si="51"/>
        <v>0</v>
      </c>
      <c r="DH52" s="327">
        <f t="shared" si="52"/>
        <v>0</v>
      </c>
      <c r="DI52" s="172">
        <f t="shared" si="53"/>
        <v>0</v>
      </c>
      <c r="DJ52" s="24">
        <f t="shared" si="54"/>
        <v>0</v>
      </c>
      <c r="DL52" s="19">
        <f t="shared" si="55"/>
        <v>0</v>
      </c>
      <c r="DM52" s="19">
        <f t="shared" si="56"/>
        <v>0</v>
      </c>
      <c r="DN52" s="174">
        <f t="shared" si="57"/>
        <v>0</v>
      </c>
      <c r="DO52" s="278">
        <f t="shared" si="58"/>
        <v>0</v>
      </c>
      <c r="DP52" s="278">
        <f t="shared" si="59"/>
        <v>0</v>
      </c>
      <c r="DQ52" s="20">
        <f t="shared" si="60"/>
        <v>0</v>
      </c>
      <c r="DR52" s="20">
        <f t="shared" si="61"/>
        <v>0</v>
      </c>
      <c r="DS52" s="337">
        <f t="shared" si="62"/>
        <v>0</v>
      </c>
      <c r="DT52" s="174">
        <f t="shared" si="63"/>
        <v>0</v>
      </c>
      <c r="DU52" s="172">
        <f t="shared" si="65"/>
        <v>0</v>
      </c>
    </row>
    <row r="53" spans="1:125" s="172" customFormat="1">
      <c r="A53" s="450"/>
      <c r="B53" s="451"/>
      <c r="C53" s="154">
        <f t="shared" si="11"/>
        <v>0</v>
      </c>
      <c r="D53" s="167">
        <f t="shared" si="12"/>
        <v>0</v>
      </c>
      <c r="E53" s="166" t="str">
        <f t="shared" si="13"/>
        <v/>
      </c>
      <c r="F53" s="367" t="str">
        <f t="shared" si="14"/>
        <v/>
      </c>
      <c r="G53" s="367" t="str">
        <f t="shared" si="15"/>
        <v/>
      </c>
      <c r="H53" s="367" t="str">
        <f t="shared" si="16"/>
        <v/>
      </c>
      <c r="I53" s="367" t="str">
        <f t="shared" si="17"/>
        <v/>
      </c>
      <c r="J53" s="367" t="str">
        <f t="shared" si="18"/>
        <v/>
      </c>
      <c r="K53" s="367" t="str">
        <f t="shared" si="19"/>
        <v/>
      </c>
      <c r="L53" s="367" t="str">
        <f t="shared" si="20"/>
        <v/>
      </c>
      <c r="M53" s="367" t="str">
        <f t="shared" si="21"/>
        <v/>
      </c>
      <c r="N53" s="367" t="str">
        <f t="shared" si="22"/>
        <v/>
      </c>
      <c r="O53" s="156" t="str">
        <f t="shared" si="23"/>
        <v/>
      </c>
      <c r="P53" s="157" t="str">
        <f t="shared" si="76"/>
        <v>0</v>
      </c>
      <c r="Q53" s="158" t="str">
        <f t="shared" si="76"/>
        <v>0</v>
      </c>
      <c r="R53" s="158" t="str">
        <f t="shared" si="76"/>
        <v>0</v>
      </c>
      <c r="S53" s="159" t="str">
        <f t="shared" si="76"/>
        <v>0</v>
      </c>
      <c r="T53" s="158" t="str">
        <f t="shared" si="76"/>
        <v>0</v>
      </c>
      <c r="U53" s="158" t="str">
        <f t="shared" si="76"/>
        <v>0</v>
      </c>
      <c r="V53" s="158" t="str">
        <f t="shared" si="76"/>
        <v>0</v>
      </c>
      <c r="W53" s="158" t="str">
        <f t="shared" si="76"/>
        <v>0</v>
      </c>
      <c r="X53" s="157" t="str">
        <f t="shared" si="77"/>
        <v>0</v>
      </c>
      <c r="Y53" s="158" t="str">
        <f t="shared" si="77"/>
        <v>0</v>
      </c>
      <c r="Z53" s="158" t="str">
        <f t="shared" si="77"/>
        <v>0</v>
      </c>
      <c r="AA53" s="159" t="str">
        <f t="shared" si="77"/>
        <v>0</v>
      </c>
      <c r="AB53" s="160" t="str">
        <f t="shared" si="77"/>
        <v>0</v>
      </c>
      <c r="AC53" s="161" t="str">
        <f t="shared" si="77"/>
        <v>0</v>
      </c>
      <c r="AD53" s="158" t="str">
        <f t="shared" si="77"/>
        <v>0</v>
      </c>
      <c r="AE53" s="159" t="str">
        <f t="shared" si="77"/>
        <v>0</v>
      </c>
      <c r="AF53" s="367" t="str">
        <f t="shared" si="78"/>
        <v>0</v>
      </c>
      <c r="AG53" s="162" t="str">
        <f t="shared" si="78"/>
        <v>0</v>
      </c>
      <c r="AH53" s="163" t="str">
        <f t="shared" si="78"/>
        <v>0</v>
      </c>
      <c r="AI53" s="165" t="str">
        <f t="shared" si="78"/>
        <v>0</v>
      </c>
      <c r="AJ53" s="164" t="str">
        <f t="shared" si="78"/>
        <v>0</v>
      </c>
      <c r="AK53" s="164" t="str">
        <f t="shared" si="78"/>
        <v>0</v>
      </c>
      <c r="AL53" s="289" t="str">
        <f t="shared" si="78"/>
        <v>0</v>
      </c>
      <c r="AM53" s="165" t="str">
        <f t="shared" si="78"/>
        <v>0</v>
      </c>
      <c r="AN53" s="230" t="str">
        <f t="shared" si="79"/>
        <v>0</v>
      </c>
      <c r="AO53" s="230" t="str">
        <f t="shared" si="79"/>
        <v>0</v>
      </c>
      <c r="AP53" s="230" t="str">
        <f t="shared" si="79"/>
        <v>0</v>
      </c>
      <c r="AQ53" s="230" t="str">
        <f t="shared" si="79"/>
        <v>0</v>
      </c>
      <c r="AR53" s="229" t="str">
        <f t="shared" si="79"/>
        <v>0</v>
      </c>
      <c r="AS53" s="230" t="str">
        <f t="shared" si="79"/>
        <v>0</v>
      </c>
      <c r="AT53" s="230" t="str">
        <f t="shared" si="79"/>
        <v>0</v>
      </c>
      <c r="AU53" s="231" t="str">
        <f t="shared" si="79"/>
        <v>0</v>
      </c>
      <c r="AV53" s="230" t="str">
        <f t="shared" si="80"/>
        <v>0</v>
      </c>
      <c r="AW53" s="232" t="str">
        <f t="shared" si="80"/>
        <v>0</v>
      </c>
      <c r="AX53" s="232" t="str">
        <f t="shared" si="80"/>
        <v>0</v>
      </c>
      <c r="AY53" s="233" t="str">
        <f t="shared" si="80"/>
        <v>0</v>
      </c>
      <c r="AZ53" s="232" t="str">
        <f t="shared" si="80"/>
        <v>0</v>
      </c>
      <c r="BA53" s="232" t="str">
        <f t="shared" si="80"/>
        <v>0</v>
      </c>
      <c r="BB53" s="232" t="str">
        <f t="shared" si="80"/>
        <v>0</v>
      </c>
      <c r="BC53" s="233" t="str">
        <f t="shared" si="80"/>
        <v>0</v>
      </c>
      <c r="BD53" s="168" t="str">
        <f t="shared" si="81"/>
        <v>0</v>
      </c>
      <c r="BE53" s="168" t="str">
        <f t="shared" si="81"/>
        <v>0</v>
      </c>
      <c r="BF53" s="168" t="str">
        <f t="shared" si="81"/>
        <v>0</v>
      </c>
      <c r="BG53" s="169" t="str">
        <f t="shared" si="81"/>
        <v>0</v>
      </c>
      <c r="BH53" s="168" t="str">
        <f t="shared" si="81"/>
        <v>0</v>
      </c>
      <c r="BI53" s="168" t="str">
        <f t="shared" si="81"/>
        <v>0</v>
      </c>
      <c r="BJ53" s="168" t="str">
        <f t="shared" si="81"/>
        <v>0</v>
      </c>
      <c r="BK53" s="169" t="str">
        <f t="shared" si="81"/>
        <v>0</v>
      </c>
      <c r="BL53" s="168" t="str">
        <f t="shared" si="82"/>
        <v>0</v>
      </c>
      <c r="BM53" s="168" t="str">
        <f t="shared" si="82"/>
        <v>0</v>
      </c>
      <c r="BN53" s="168" t="str">
        <f t="shared" si="82"/>
        <v>0</v>
      </c>
      <c r="BO53" s="169" t="str">
        <f t="shared" si="82"/>
        <v>0</v>
      </c>
      <c r="BP53" s="168" t="str">
        <f t="shared" si="82"/>
        <v>0</v>
      </c>
      <c r="BQ53" s="168" t="str">
        <f t="shared" si="82"/>
        <v>0</v>
      </c>
      <c r="BR53" s="168" t="str">
        <f t="shared" si="82"/>
        <v>0</v>
      </c>
      <c r="BS53" s="169" t="str">
        <f t="shared" si="82"/>
        <v>0</v>
      </c>
      <c r="BT53" s="302" t="str">
        <f t="shared" si="83"/>
        <v>0</v>
      </c>
      <c r="BU53" s="302" t="str">
        <f t="shared" si="83"/>
        <v>0</v>
      </c>
      <c r="BV53" s="302" t="str">
        <f t="shared" si="83"/>
        <v>0</v>
      </c>
      <c r="BW53" s="303" t="str">
        <f t="shared" si="83"/>
        <v>0</v>
      </c>
      <c r="BX53" s="302" t="str">
        <f t="shared" si="83"/>
        <v>0</v>
      </c>
      <c r="BY53" s="302" t="str">
        <f t="shared" si="83"/>
        <v>0</v>
      </c>
      <c r="BZ53" s="302" t="str">
        <f t="shared" si="83"/>
        <v>0</v>
      </c>
      <c r="CA53" s="303" t="str">
        <f t="shared" si="83"/>
        <v>0</v>
      </c>
      <c r="CB53" s="164" t="str">
        <f t="shared" si="84"/>
        <v>0</v>
      </c>
      <c r="CC53" s="289" t="str">
        <f t="shared" si="84"/>
        <v>0</v>
      </c>
      <c r="CD53" s="340" t="str">
        <f t="shared" si="84"/>
        <v>0</v>
      </c>
      <c r="CE53" s="341" t="str">
        <f t="shared" si="84"/>
        <v>0</v>
      </c>
      <c r="CF53" s="340" t="str">
        <f t="shared" si="84"/>
        <v>0</v>
      </c>
      <c r="CG53" s="340" t="str">
        <f t="shared" si="84"/>
        <v>0</v>
      </c>
      <c r="CH53" s="340" t="str">
        <f t="shared" si="84"/>
        <v>0</v>
      </c>
      <c r="CI53" s="341" t="str">
        <f t="shared" si="84"/>
        <v>0</v>
      </c>
      <c r="CJ53" s="367"/>
      <c r="CK53" s="32" t="str">
        <f t="shared" si="33"/>
        <v/>
      </c>
      <c r="CL53" s="285">
        <f t="shared" si="64"/>
        <v>0</v>
      </c>
      <c r="CM53" s="285">
        <f t="shared" si="66"/>
        <v>10</v>
      </c>
      <c r="CN53" s="285"/>
      <c r="CO53" s="142">
        <f t="shared" si="35"/>
        <v>-90</v>
      </c>
      <c r="CP53" s="142">
        <f t="shared" si="36"/>
        <v>-67.777777777777771</v>
      </c>
      <c r="CQ53" s="143"/>
      <c r="CR53" s="367"/>
      <c r="CS53" s="170">
        <f t="shared" si="37"/>
        <v>0</v>
      </c>
      <c r="CT53" s="23">
        <f t="shared" si="38"/>
        <v>0</v>
      </c>
      <c r="CU53" s="171">
        <f t="shared" si="39"/>
        <v>0</v>
      </c>
      <c r="CV53" s="23">
        <f t="shared" si="40"/>
        <v>0</v>
      </c>
      <c r="CW53" s="172">
        <f t="shared" si="41"/>
        <v>0</v>
      </c>
      <c r="CX53" s="24">
        <f t="shared" si="42"/>
        <v>0</v>
      </c>
      <c r="CY53" s="267">
        <f t="shared" si="43"/>
        <v>0</v>
      </c>
      <c r="CZ53" s="268">
        <f t="shared" si="44"/>
        <v>0</v>
      </c>
      <c r="DA53" s="267">
        <f t="shared" si="45"/>
        <v>0</v>
      </c>
      <c r="DB53" s="268">
        <f t="shared" si="46"/>
        <v>0</v>
      </c>
      <c r="DC53" s="173">
        <f t="shared" si="47"/>
        <v>0</v>
      </c>
      <c r="DD53" s="26">
        <f t="shared" si="48"/>
        <v>0</v>
      </c>
      <c r="DE53" s="173">
        <f t="shared" si="49"/>
        <v>0</v>
      </c>
      <c r="DF53" s="26">
        <f t="shared" si="50"/>
        <v>0</v>
      </c>
      <c r="DG53" s="326">
        <f t="shared" si="51"/>
        <v>0</v>
      </c>
      <c r="DH53" s="327">
        <f t="shared" si="52"/>
        <v>0</v>
      </c>
      <c r="DI53" s="172">
        <f t="shared" si="53"/>
        <v>0</v>
      </c>
      <c r="DJ53" s="24">
        <f t="shared" si="54"/>
        <v>0</v>
      </c>
      <c r="DL53" s="19">
        <f t="shared" si="55"/>
        <v>0</v>
      </c>
      <c r="DM53" s="19">
        <f t="shared" si="56"/>
        <v>0</v>
      </c>
      <c r="DN53" s="174">
        <f t="shared" si="57"/>
        <v>0</v>
      </c>
      <c r="DO53" s="278">
        <f t="shared" si="58"/>
        <v>0</v>
      </c>
      <c r="DP53" s="278">
        <f t="shared" si="59"/>
        <v>0</v>
      </c>
      <c r="DQ53" s="20">
        <f t="shared" si="60"/>
        <v>0</v>
      </c>
      <c r="DR53" s="20">
        <f t="shared" si="61"/>
        <v>0</v>
      </c>
      <c r="DS53" s="337">
        <f t="shared" si="62"/>
        <v>0</v>
      </c>
      <c r="DT53" s="174">
        <f t="shared" si="63"/>
        <v>0</v>
      </c>
      <c r="DU53" s="172">
        <f t="shared" si="65"/>
        <v>0</v>
      </c>
    </row>
    <row r="54" spans="1:125" s="187" customFormat="1">
      <c r="A54" s="452"/>
      <c r="B54" s="453"/>
      <c r="C54" s="177">
        <f t="shared" si="11"/>
        <v>0</v>
      </c>
      <c r="D54" s="178">
        <f t="shared" si="12"/>
        <v>0</v>
      </c>
      <c r="E54" s="179" t="str">
        <f t="shared" si="13"/>
        <v/>
      </c>
      <c r="F54" s="180" t="str">
        <f t="shared" si="14"/>
        <v/>
      </c>
      <c r="G54" s="180" t="str">
        <f t="shared" si="15"/>
        <v/>
      </c>
      <c r="H54" s="180" t="str">
        <f t="shared" si="16"/>
        <v/>
      </c>
      <c r="I54" s="180" t="str">
        <f t="shared" si="17"/>
        <v/>
      </c>
      <c r="J54" s="180" t="str">
        <f t="shared" si="18"/>
        <v/>
      </c>
      <c r="K54" s="180" t="str">
        <f t="shared" si="19"/>
        <v/>
      </c>
      <c r="L54" s="180" t="str">
        <f t="shared" si="20"/>
        <v/>
      </c>
      <c r="M54" s="180" t="str">
        <f t="shared" si="21"/>
        <v/>
      </c>
      <c r="N54" s="180" t="str">
        <f t="shared" si="22"/>
        <v/>
      </c>
      <c r="O54" s="181" t="str">
        <f t="shared" si="23"/>
        <v/>
      </c>
      <c r="P54" s="157" t="str">
        <f t="shared" si="76"/>
        <v>0</v>
      </c>
      <c r="Q54" s="158" t="str">
        <f t="shared" si="76"/>
        <v>0</v>
      </c>
      <c r="R54" s="158" t="str">
        <f t="shared" si="76"/>
        <v>0</v>
      </c>
      <c r="S54" s="159" t="str">
        <f t="shared" si="76"/>
        <v>0</v>
      </c>
      <c r="T54" s="158" t="str">
        <f t="shared" si="76"/>
        <v>0</v>
      </c>
      <c r="U54" s="158" t="str">
        <f t="shared" si="76"/>
        <v>0</v>
      </c>
      <c r="V54" s="158" t="str">
        <f t="shared" si="76"/>
        <v>0</v>
      </c>
      <c r="W54" s="158" t="str">
        <f t="shared" si="76"/>
        <v>0</v>
      </c>
      <c r="X54" s="157" t="str">
        <f t="shared" si="77"/>
        <v>0</v>
      </c>
      <c r="Y54" s="158" t="str">
        <f t="shared" si="77"/>
        <v>0</v>
      </c>
      <c r="Z54" s="158" t="str">
        <f t="shared" si="77"/>
        <v>0</v>
      </c>
      <c r="AA54" s="159" t="str">
        <f t="shared" si="77"/>
        <v>0</v>
      </c>
      <c r="AB54" s="160" t="str">
        <f t="shared" si="77"/>
        <v>0</v>
      </c>
      <c r="AC54" s="161" t="str">
        <f t="shared" si="77"/>
        <v>0</v>
      </c>
      <c r="AD54" s="158" t="str">
        <f t="shared" si="77"/>
        <v>0</v>
      </c>
      <c r="AE54" s="159" t="str">
        <f t="shared" si="77"/>
        <v>0</v>
      </c>
      <c r="AF54" s="180" t="str">
        <f t="shared" si="78"/>
        <v>0</v>
      </c>
      <c r="AG54" s="182" t="str">
        <f t="shared" si="78"/>
        <v>0</v>
      </c>
      <c r="AH54" s="183" t="str">
        <f t="shared" si="78"/>
        <v>0</v>
      </c>
      <c r="AI54" s="185" t="str">
        <f t="shared" si="78"/>
        <v>0</v>
      </c>
      <c r="AJ54" s="184" t="str">
        <f t="shared" si="78"/>
        <v>0</v>
      </c>
      <c r="AK54" s="184" t="str">
        <f t="shared" si="78"/>
        <v>0</v>
      </c>
      <c r="AL54" s="295" t="str">
        <f t="shared" si="78"/>
        <v>0</v>
      </c>
      <c r="AM54" s="185" t="str">
        <f t="shared" si="78"/>
        <v>0</v>
      </c>
      <c r="AN54" s="249" t="str">
        <f t="shared" si="79"/>
        <v>0</v>
      </c>
      <c r="AO54" s="249" t="str">
        <f t="shared" si="79"/>
        <v>0</v>
      </c>
      <c r="AP54" s="249" t="str">
        <f t="shared" si="79"/>
        <v>0</v>
      </c>
      <c r="AQ54" s="249" t="str">
        <f t="shared" si="79"/>
        <v>0</v>
      </c>
      <c r="AR54" s="250" t="str">
        <f t="shared" si="79"/>
        <v>0</v>
      </c>
      <c r="AS54" s="249" t="str">
        <f t="shared" si="79"/>
        <v>0</v>
      </c>
      <c r="AT54" s="249" t="str">
        <f t="shared" si="79"/>
        <v>0</v>
      </c>
      <c r="AU54" s="251" t="str">
        <f t="shared" si="79"/>
        <v>0</v>
      </c>
      <c r="AV54" s="249" t="str">
        <f t="shared" si="80"/>
        <v>0</v>
      </c>
      <c r="AW54" s="252" t="str">
        <f t="shared" si="80"/>
        <v>0</v>
      </c>
      <c r="AX54" s="252" t="str">
        <f t="shared" si="80"/>
        <v>0</v>
      </c>
      <c r="AY54" s="253" t="str">
        <f t="shared" si="80"/>
        <v>0</v>
      </c>
      <c r="AZ54" s="252" t="str">
        <f t="shared" si="80"/>
        <v>0</v>
      </c>
      <c r="BA54" s="252" t="str">
        <f t="shared" si="80"/>
        <v>0</v>
      </c>
      <c r="BB54" s="252" t="str">
        <f t="shared" si="80"/>
        <v>0</v>
      </c>
      <c r="BC54" s="253" t="str">
        <f t="shared" si="80"/>
        <v>0</v>
      </c>
      <c r="BD54" s="168" t="str">
        <f t="shared" si="81"/>
        <v>0</v>
      </c>
      <c r="BE54" s="168" t="str">
        <f t="shared" si="81"/>
        <v>0</v>
      </c>
      <c r="BF54" s="168" t="str">
        <f t="shared" si="81"/>
        <v>0</v>
      </c>
      <c r="BG54" s="169" t="str">
        <f t="shared" si="81"/>
        <v>0</v>
      </c>
      <c r="BH54" s="168" t="str">
        <f t="shared" si="81"/>
        <v>0</v>
      </c>
      <c r="BI54" s="168" t="str">
        <f t="shared" si="81"/>
        <v>0</v>
      </c>
      <c r="BJ54" s="168" t="str">
        <f t="shared" si="81"/>
        <v>0</v>
      </c>
      <c r="BK54" s="169" t="str">
        <f t="shared" si="81"/>
        <v>0</v>
      </c>
      <c r="BL54" s="168" t="str">
        <f t="shared" si="82"/>
        <v>0</v>
      </c>
      <c r="BM54" s="168" t="str">
        <f t="shared" si="82"/>
        <v>0</v>
      </c>
      <c r="BN54" s="168" t="str">
        <f t="shared" si="82"/>
        <v>0</v>
      </c>
      <c r="BO54" s="169" t="str">
        <f t="shared" si="82"/>
        <v>0</v>
      </c>
      <c r="BP54" s="168" t="str">
        <f t="shared" si="82"/>
        <v>0</v>
      </c>
      <c r="BQ54" s="168" t="str">
        <f t="shared" si="82"/>
        <v>0</v>
      </c>
      <c r="BR54" s="168" t="str">
        <f t="shared" si="82"/>
        <v>0</v>
      </c>
      <c r="BS54" s="169" t="str">
        <f t="shared" si="82"/>
        <v>0</v>
      </c>
      <c r="BT54" s="312" t="str">
        <f t="shared" si="83"/>
        <v>0</v>
      </c>
      <c r="BU54" s="312" t="str">
        <f t="shared" si="83"/>
        <v>0</v>
      </c>
      <c r="BV54" s="312" t="str">
        <f t="shared" si="83"/>
        <v>0</v>
      </c>
      <c r="BW54" s="313" t="str">
        <f t="shared" si="83"/>
        <v>0</v>
      </c>
      <c r="BX54" s="312" t="str">
        <f t="shared" si="83"/>
        <v>0</v>
      </c>
      <c r="BY54" s="312" t="str">
        <f t="shared" si="83"/>
        <v>0</v>
      </c>
      <c r="BZ54" s="312" t="str">
        <f t="shared" si="83"/>
        <v>0</v>
      </c>
      <c r="CA54" s="313" t="str">
        <f t="shared" si="83"/>
        <v>0</v>
      </c>
      <c r="CB54" s="184" t="str">
        <f t="shared" si="84"/>
        <v>0</v>
      </c>
      <c r="CC54" s="295" t="str">
        <f t="shared" si="84"/>
        <v>0</v>
      </c>
      <c r="CD54" s="350" t="str">
        <f t="shared" si="84"/>
        <v>0</v>
      </c>
      <c r="CE54" s="351" t="str">
        <f t="shared" si="84"/>
        <v>0</v>
      </c>
      <c r="CF54" s="350" t="str">
        <f t="shared" si="84"/>
        <v>0</v>
      </c>
      <c r="CG54" s="350" t="str">
        <f t="shared" si="84"/>
        <v>0</v>
      </c>
      <c r="CH54" s="350" t="str">
        <f t="shared" si="84"/>
        <v>0</v>
      </c>
      <c r="CI54" s="351" t="str">
        <f t="shared" si="84"/>
        <v>0</v>
      </c>
      <c r="CJ54" s="180"/>
      <c r="CK54" s="32" t="str">
        <f t="shared" si="33"/>
        <v/>
      </c>
      <c r="CL54" s="285">
        <f t="shared" si="64"/>
        <v>0</v>
      </c>
      <c r="CM54" s="285">
        <f t="shared" si="66"/>
        <v>10</v>
      </c>
      <c r="CN54" s="285"/>
      <c r="CO54" s="142">
        <f t="shared" si="35"/>
        <v>-90</v>
      </c>
      <c r="CP54" s="142">
        <f t="shared" si="36"/>
        <v>-67.777777777777771</v>
      </c>
      <c r="CQ54" s="186"/>
      <c r="CR54" s="180"/>
      <c r="CS54" s="170">
        <f t="shared" si="37"/>
        <v>0</v>
      </c>
      <c r="CT54" s="23">
        <f t="shared" si="38"/>
        <v>0</v>
      </c>
      <c r="CU54" s="171">
        <f t="shared" si="39"/>
        <v>0</v>
      </c>
      <c r="CV54" s="23">
        <f t="shared" si="40"/>
        <v>0</v>
      </c>
      <c r="CW54" s="187">
        <f t="shared" si="41"/>
        <v>0</v>
      </c>
      <c r="CX54" s="188">
        <f t="shared" si="42"/>
        <v>0</v>
      </c>
      <c r="CY54" s="269">
        <f t="shared" si="43"/>
        <v>0</v>
      </c>
      <c r="CZ54" s="270">
        <f t="shared" si="44"/>
        <v>0</v>
      </c>
      <c r="DA54" s="269">
        <f t="shared" si="45"/>
        <v>0</v>
      </c>
      <c r="DB54" s="270">
        <f t="shared" si="46"/>
        <v>0</v>
      </c>
      <c r="DC54" s="173">
        <f t="shared" si="47"/>
        <v>0</v>
      </c>
      <c r="DD54" s="26">
        <f t="shared" si="48"/>
        <v>0</v>
      </c>
      <c r="DE54" s="173">
        <f t="shared" si="49"/>
        <v>0</v>
      </c>
      <c r="DF54" s="26">
        <f t="shared" si="50"/>
        <v>0</v>
      </c>
      <c r="DG54" s="328">
        <f t="shared" si="51"/>
        <v>0</v>
      </c>
      <c r="DH54" s="329">
        <f t="shared" si="52"/>
        <v>0</v>
      </c>
      <c r="DI54" s="187">
        <f t="shared" si="53"/>
        <v>0</v>
      </c>
      <c r="DJ54" s="188">
        <f t="shared" si="54"/>
        <v>0</v>
      </c>
      <c r="DL54" s="19">
        <f t="shared" si="55"/>
        <v>0</v>
      </c>
      <c r="DM54" s="19">
        <f t="shared" si="56"/>
        <v>0</v>
      </c>
      <c r="DN54" s="189">
        <f t="shared" si="57"/>
        <v>0</v>
      </c>
      <c r="DO54" s="279">
        <f t="shared" si="58"/>
        <v>0</v>
      </c>
      <c r="DP54" s="279">
        <f t="shared" si="59"/>
        <v>0</v>
      </c>
      <c r="DQ54" s="20">
        <f t="shared" si="60"/>
        <v>0</v>
      </c>
      <c r="DR54" s="20">
        <f t="shared" si="61"/>
        <v>0</v>
      </c>
      <c r="DS54" s="338">
        <f t="shared" si="62"/>
        <v>0</v>
      </c>
      <c r="DT54" s="189">
        <f t="shared" si="63"/>
        <v>0</v>
      </c>
      <c r="DU54" s="172">
        <f t="shared" si="65"/>
        <v>0</v>
      </c>
    </row>
    <row r="55" spans="1:125" s="187" customFormat="1">
      <c r="A55" s="452"/>
      <c r="B55" s="453"/>
      <c r="C55" s="177">
        <f t="shared" si="11"/>
        <v>0</v>
      </c>
      <c r="D55" s="178">
        <f t="shared" si="12"/>
        <v>0</v>
      </c>
      <c r="E55" s="179" t="str">
        <f t="shared" si="13"/>
        <v/>
      </c>
      <c r="F55" s="180" t="str">
        <f t="shared" si="14"/>
        <v/>
      </c>
      <c r="G55" s="180" t="str">
        <f t="shared" si="15"/>
        <v/>
      </c>
      <c r="H55" s="180" t="str">
        <f t="shared" si="16"/>
        <v/>
      </c>
      <c r="I55" s="180" t="str">
        <f t="shared" si="17"/>
        <v/>
      </c>
      <c r="J55" s="180" t="str">
        <f t="shared" si="18"/>
        <v/>
      </c>
      <c r="K55" s="180" t="str">
        <f t="shared" si="19"/>
        <v/>
      </c>
      <c r="L55" s="180" t="str">
        <f t="shared" si="20"/>
        <v/>
      </c>
      <c r="M55" s="180" t="str">
        <f t="shared" si="21"/>
        <v/>
      </c>
      <c r="N55" s="180" t="str">
        <f t="shared" si="22"/>
        <v/>
      </c>
      <c r="O55" s="181" t="str">
        <f t="shared" si="23"/>
        <v/>
      </c>
      <c r="P55" s="157" t="str">
        <f t="shared" si="76"/>
        <v>0</v>
      </c>
      <c r="Q55" s="158" t="str">
        <f t="shared" si="76"/>
        <v>0</v>
      </c>
      <c r="R55" s="158" t="str">
        <f t="shared" si="76"/>
        <v>0</v>
      </c>
      <c r="S55" s="159" t="str">
        <f t="shared" si="76"/>
        <v>0</v>
      </c>
      <c r="T55" s="158" t="str">
        <f t="shared" si="76"/>
        <v>0</v>
      </c>
      <c r="U55" s="158" t="str">
        <f t="shared" si="76"/>
        <v>0</v>
      </c>
      <c r="V55" s="158" t="str">
        <f t="shared" si="76"/>
        <v>0</v>
      </c>
      <c r="W55" s="158" t="str">
        <f t="shared" si="76"/>
        <v>0</v>
      </c>
      <c r="X55" s="157" t="str">
        <f t="shared" si="77"/>
        <v>0</v>
      </c>
      <c r="Y55" s="158" t="str">
        <f t="shared" si="77"/>
        <v>0</v>
      </c>
      <c r="Z55" s="158" t="str">
        <f t="shared" si="77"/>
        <v>0</v>
      </c>
      <c r="AA55" s="159" t="str">
        <f t="shared" si="77"/>
        <v>0</v>
      </c>
      <c r="AB55" s="160" t="str">
        <f t="shared" si="77"/>
        <v>0</v>
      </c>
      <c r="AC55" s="161" t="str">
        <f t="shared" si="77"/>
        <v>0</v>
      </c>
      <c r="AD55" s="158" t="str">
        <f t="shared" si="77"/>
        <v>0</v>
      </c>
      <c r="AE55" s="159" t="str">
        <f t="shared" si="77"/>
        <v>0</v>
      </c>
      <c r="AF55" s="180" t="str">
        <f t="shared" si="78"/>
        <v>0</v>
      </c>
      <c r="AG55" s="182" t="str">
        <f t="shared" si="78"/>
        <v>0</v>
      </c>
      <c r="AH55" s="183" t="str">
        <f t="shared" si="78"/>
        <v>0</v>
      </c>
      <c r="AI55" s="185" t="str">
        <f t="shared" si="78"/>
        <v>0</v>
      </c>
      <c r="AJ55" s="184" t="str">
        <f t="shared" si="78"/>
        <v>0</v>
      </c>
      <c r="AK55" s="184" t="str">
        <f t="shared" si="78"/>
        <v>0</v>
      </c>
      <c r="AL55" s="295" t="str">
        <f t="shared" si="78"/>
        <v>0</v>
      </c>
      <c r="AM55" s="185" t="str">
        <f t="shared" si="78"/>
        <v>0</v>
      </c>
      <c r="AN55" s="249" t="str">
        <f t="shared" si="79"/>
        <v>0</v>
      </c>
      <c r="AO55" s="249" t="str">
        <f t="shared" si="79"/>
        <v>0</v>
      </c>
      <c r="AP55" s="249" t="str">
        <f t="shared" si="79"/>
        <v>0</v>
      </c>
      <c r="AQ55" s="249" t="str">
        <f t="shared" si="79"/>
        <v>0</v>
      </c>
      <c r="AR55" s="250" t="str">
        <f t="shared" si="79"/>
        <v>0</v>
      </c>
      <c r="AS55" s="249" t="str">
        <f t="shared" si="79"/>
        <v>0</v>
      </c>
      <c r="AT55" s="249" t="str">
        <f t="shared" si="79"/>
        <v>0</v>
      </c>
      <c r="AU55" s="251" t="str">
        <f t="shared" si="79"/>
        <v>0</v>
      </c>
      <c r="AV55" s="249" t="str">
        <f t="shared" si="80"/>
        <v>0</v>
      </c>
      <c r="AW55" s="252" t="str">
        <f t="shared" si="80"/>
        <v>0</v>
      </c>
      <c r="AX55" s="252" t="str">
        <f t="shared" si="80"/>
        <v>0</v>
      </c>
      <c r="AY55" s="253" t="str">
        <f t="shared" si="80"/>
        <v>0</v>
      </c>
      <c r="AZ55" s="252" t="str">
        <f t="shared" si="80"/>
        <v>0</v>
      </c>
      <c r="BA55" s="252" t="str">
        <f t="shared" si="80"/>
        <v>0</v>
      </c>
      <c r="BB55" s="252" t="str">
        <f t="shared" si="80"/>
        <v>0</v>
      </c>
      <c r="BC55" s="253" t="str">
        <f t="shared" si="80"/>
        <v>0</v>
      </c>
      <c r="BD55" s="168" t="str">
        <f t="shared" si="81"/>
        <v>0</v>
      </c>
      <c r="BE55" s="168" t="str">
        <f t="shared" si="81"/>
        <v>0</v>
      </c>
      <c r="BF55" s="168" t="str">
        <f t="shared" si="81"/>
        <v>0</v>
      </c>
      <c r="BG55" s="169" t="str">
        <f t="shared" si="81"/>
        <v>0</v>
      </c>
      <c r="BH55" s="168" t="str">
        <f t="shared" si="81"/>
        <v>0</v>
      </c>
      <c r="BI55" s="168" t="str">
        <f t="shared" si="81"/>
        <v>0</v>
      </c>
      <c r="BJ55" s="168" t="str">
        <f t="shared" si="81"/>
        <v>0</v>
      </c>
      <c r="BK55" s="169" t="str">
        <f t="shared" si="81"/>
        <v>0</v>
      </c>
      <c r="BL55" s="168" t="str">
        <f t="shared" si="82"/>
        <v>0</v>
      </c>
      <c r="BM55" s="168" t="str">
        <f t="shared" si="82"/>
        <v>0</v>
      </c>
      <c r="BN55" s="168" t="str">
        <f t="shared" si="82"/>
        <v>0</v>
      </c>
      <c r="BO55" s="169" t="str">
        <f t="shared" si="82"/>
        <v>0</v>
      </c>
      <c r="BP55" s="168" t="str">
        <f t="shared" si="82"/>
        <v>0</v>
      </c>
      <c r="BQ55" s="168" t="str">
        <f t="shared" si="82"/>
        <v>0</v>
      </c>
      <c r="BR55" s="168" t="str">
        <f t="shared" si="82"/>
        <v>0</v>
      </c>
      <c r="BS55" s="169" t="str">
        <f t="shared" si="82"/>
        <v>0</v>
      </c>
      <c r="BT55" s="312" t="str">
        <f t="shared" si="83"/>
        <v>0</v>
      </c>
      <c r="BU55" s="312" t="str">
        <f t="shared" si="83"/>
        <v>0</v>
      </c>
      <c r="BV55" s="312" t="str">
        <f t="shared" si="83"/>
        <v>0</v>
      </c>
      <c r="BW55" s="313" t="str">
        <f t="shared" si="83"/>
        <v>0</v>
      </c>
      <c r="BX55" s="312" t="str">
        <f t="shared" si="83"/>
        <v>0</v>
      </c>
      <c r="BY55" s="312" t="str">
        <f t="shared" si="83"/>
        <v>0</v>
      </c>
      <c r="BZ55" s="312" t="str">
        <f t="shared" si="83"/>
        <v>0</v>
      </c>
      <c r="CA55" s="313" t="str">
        <f t="shared" si="83"/>
        <v>0</v>
      </c>
      <c r="CB55" s="184" t="str">
        <f t="shared" si="84"/>
        <v>0</v>
      </c>
      <c r="CC55" s="295" t="str">
        <f t="shared" si="84"/>
        <v>0</v>
      </c>
      <c r="CD55" s="350" t="str">
        <f t="shared" si="84"/>
        <v>0</v>
      </c>
      <c r="CE55" s="351" t="str">
        <f t="shared" si="84"/>
        <v>0</v>
      </c>
      <c r="CF55" s="350" t="str">
        <f t="shared" si="84"/>
        <v>0</v>
      </c>
      <c r="CG55" s="350" t="str">
        <f t="shared" si="84"/>
        <v>0</v>
      </c>
      <c r="CH55" s="350" t="str">
        <f t="shared" si="84"/>
        <v>0</v>
      </c>
      <c r="CI55" s="351" t="str">
        <f t="shared" si="84"/>
        <v>0</v>
      </c>
      <c r="CJ55" s="180"/>
      <c r="CK55" s="32" t="str">
        <f t="shared" si="33"/>
        <v/>
      </c>
      <c r="CL55" s="285">
        <f t="shared" si="64"/>
        <v>0</v>
      </c>
      <c r="CM55" s="285">
        <f t="shared" si="66"/>
        <v>10</v>
      </c>
      <c r="CN55" s="285"/>
      <c r="CO55" s="142">
        <f t="shared" si="35"/>
        <v>-90</v>
      </c>
      <c r="CP55" s="142">
        <f t="shared" si="36"/>
        <v>-67.777777777777771</v>
      </c>
      <c r="CQ55" s="186"/>
      <c r="CR55" s="180"/>
      <c r="CS55" s="170">
        <f t="shared" si="37"/>
        <v>0</v>
      </c>
      <c r="CT55" s="23">
        <f t="shared" si="38"/>
        <v>0</v>
      </c>
      <c r="CU55" s="171">
        <f t="shared" si="39"/>
        <v>0</v>
      </c>
      <c r="CV55" s="23">
        <f t="shared" si="40"/>
        <v>0</v>
      </c>
      <c r="CW55" s="187">
        <f t="shared" si="41"/>
        <v>0</v>
      </c>
      <c r="CX55" s="188">
        <f t="shared" si="42"/>
        <v>0</v>
      </c>
      <c r="CY55" s="269">
        <f t="shared" si="43"/>
        <v>0</v>
      </c>
      <c r="CZ55" s="270">
        <f t="shared" si="44"/>
        <v>0</v>
      </c>
      <c r="DA55" s="269">
        <f t="shared" si="45"/>
        <v>0</v>
      </c>
      <c r="DB55" s="270">
        <f t="shared" si="46"/>
        <v>0</v>
      </c>
      <c r="DC55" s="173">
        <f t="shared" si="47"/>
        <v>0</v>
      </c>
      <c r="DD55" s="26">
        <f t="shared" si="48"/>
        <v>0</v>
      </c>
      <c r="DE55" s="173">
        <f t="shared" si="49"/>
        <v>0</v>
      </c>
      <c r="DF55" s="26">
        <f t="shared" si="50"/>
        <v>0</v>
      </c>
      <c r="DG55" s="328">
        <f t="shared" si="51"/>
        <v>0</v>
      </c>
      <c r="DH55" s="329">
        <f t="shared" si="52"/>
        <v>0</v>
      </c>
      <c r="DI55" s="187">
        <f t="shared" si="53"/>
        <v>0</v>
      </c>
      <c r="DJ55" s="188">
        <f t="shared" si="54"/>
        <v>0</v>
      </c>
      <c r="DL55" s="19">
        <f t="shared" si="55"/>
        <v>0</v>
      </c>
      <c r="DM55" s="19">
        <f t="shared" si="56"/>
        <v>0</v>
      </c>
      <c r="DN55" s="189">
        <f t="shared" si="57"/>
        <v>0</v>
      </c>
      <c r="DO55" s="279">
        <f t="shared" si="58"/>
        <v>0</v>
      </c>
      <c r="DP55" s="279">
        <f t="shared" si="59"/>
        <v>0</v>
      </c>
      <c r="DQ55" s="20">
        <f t="shared" si="60"/>
        <v>0</v>
      </c>
      <c r="DR55" s="20">
        <f t="shared" si="61"/>
        <v>0</v>
      </c>
      <c r="DS55" s="338">
        <f t="shared" si="62"/>
        <v>0</v>
      </c>
      <c r="DT55" s="189">
        <f t="shared" si="63"/>
        <v>0</v>
      </c>
      <c r="DU55" s="172">
        <f t="shared" si="65"/>
        <v>0</v>
      </c>
    </row>
    <row r="56" spans="1:125" s="187" customFormat="1">
      <c r="A56" s="452"/>
      <c r="B56" s="453"/>
      <c r="C56" s="177">
        <f t="shared" si="11"/>
        <v>0</v>
      </c>
      <c r="D56" s="178">
        <f t="shared" si="12"/>
        <v>0</v>
      </c>
      <c r="E56" s="179" t="str">
        <f t="shared" si="13"/>
        <v/>
      </c>
      <c r="F56" s="180" t="str">
        <f t="shared" si="14"/>
        <v/>
      </c>
      <c r="G56" s="180" t="str">
        <f t="shared" si="15"/>
        <v/>
      </c>
      <c r="H56" s="180" t="str">
        <f t="shared" si="16"/>
        <v/>
      </c>
      <c r="I56" s="180" t="str">
        <f t="shared" si="17"/>
        <v/>
      </c>
      <c r="J56" s="180" t="str">
        <f t="shared" si="18"/>
        <v/>
      </c>
      <c r="K56" s="180" t="str">
        <f t="shared" si="19"/>
        <v/>
      </c>
      <c r="L56" s="180" t="str">
        <f t="shared" si="20"/>
        <v/>
      </c>
      <c r="M56" s="180" t="str">
        <f t="shared" si="21"/>
        <v/>
      </c>
      <c r="N56" s="180" t="str">
        <f t="shared" si="22"/>
        <v/>
      </c>
      <c r="O56" s="181" t="str">
        <f t="shared" si="23"/>
        <v/>
      </c>
      <c r="P56" s="157" t="str">
        <f t="shared" si="76"/>
        <v>0</v>
      </c>
      <c r="Q56" s="158" t="str">
        <f t="shared" si="76"/>
        <v>0</v>
      </c>
      <c r="R56" s="158" t="str">
        <f t="shared" si="76"/>
        <v>0</v>
      </c>
      <c r="S56" s="159" t="str">
        <f t="shared" si="76"/>
        <v>0</v>
      </c>
      <c r="T56" s="158" t="str">
        <f t="shared" si="76"/>
        <v>0</v>
      </c>
      <c r="U56" s="158" t="str">
        <f t="shared" si="76"/>
        <v>0</v>
      </c>
      <c r="V56" s="158" t="str">
        <f t="shared" si="76"/>
        <v>0</v>
      </c>
      <c r="W56" s="158" t="str">
        <f t="shared" si="76"/>
        <v>0</v>
      </c>
      <c r="X56" s="157" t="str">
        <f t="shared" si="77"/>
        <v>0</v>
      </c>
      <c r="Y56" s="158" t="str">
        <f t="shared" si="77"/>
        <v>0</v>
      </c>
      <c r="Z56" s="158" t="str">
        <f t="shared" si="77"/>
        <v>0</v>
      </c>
      <c r="AA56" s="159" t="str">
        <f t="shared" si="77"/>
        <v>0</v>
      </c>
      <c r="AB56" s="160" t="str">
        <f t="shared" si="77"/>
        <v>0</v>
      </c>
      <c r="AC56" s="161" t="str">
        <f t="shared" si="77"/>
        <v>0</v>
      </c>
      <c r="AD56" s="158" t="str">
        <f t="shared" si="77"/>
        <v>0</v>
      </c>
      <c r="AE56" s="159" t="str">
        <f t="shared" si="77"/>
        <v>0</v>
      </c>
      <c r="AF56" s="180" t="str">
        <f t="shared" si="78"/>
        <v>0</v>
      </c>
      <c r="AG56" s="182" t="str">
        <f t="shared" si="78"/>
        <v>0</v>
      </c>
      <c r="AH56" s="183" t="str">
        <f t="shared" si="78"/>
        <v>0</v>
      </c>
      <c r="AI56" s="185" t="str">
        <f t="shared" si="78"/>
        <v>0</v>
      </c>
      <c r="AJ56" s="184" t="str">
        <f t="shared" si="78"/>
        <v>0</v>
      </c>
      <c r="AK56" s="184" t="str">
        <f t="shared" si="78"/>
        <v>0</v>
      </c>
      <c r="AL56" s="295" t="str">
        <f t="shared" si="78"/>
        <v>0</v>
      </c>
      <c r="AM56" s="185" t="str">
        <f t="shared" si="78"/>
        <v>0</v>
      </c>
      <c r="AN56" s="249" t="str">
        <f t="shared" si="79"/>
        <v>0</v>
      </c>
      <c r="AO56" s="249" t="str">
        <f t="shared" si="79"/>
        <v>0</v>
      </c>
      <c r="AP56" s="249" t="str">
        <f t="shared" si="79"/>
        <v>0</v>
      </c>
      <c r="AQ56" s="249" t="str">
        <f t="shared" si="79"/>
        <v>0</v>
      </c>
      <c r="AR56" s="250" t="str">
        <f t="shared" si="79"/>
        <v>0</v>
      </c>
      <c r="AS56" s="249" t="str">
        <f t="shared" si="79"/>
        <v>0</v>
      </c>
      <c r="AT56" s="249" t="str">
        <f t="shared" si="79"/>
        <v>0</v>
      </c>
      <c r="AU56" s="251" t="str">
        <f t="shared" si="79"/>
        <v>0</v>
      </c>
      <c r="AV56" s="249" t="str">
        <f t="shared" si="80"/>
        <v>0</v>
      </c>
      <c r="AW56" s="252" t="str">
        <f t="shared" si="80"/>
        <v>0</v>
      </c>
      <c r="AX56" s="252" t="str">
        <f t="shared" si="80"/>
        <v>0</v>
      </c>
      <c r="AY56" s="253" t="str">
        <f t="shared" si="80"/>
        <v>0</v>
      </c>
      <c r="AZ56" s="252" t="str">
        <f t="shared" si="80"/>
        <v>0</v>
      </c>
      <c r="BA56" s="252" t="str">
        <f t="shared" si="80"/>
        <v>0</v>
      </c>
      <c r="BB56" s="252" t="str">
        <f t="shared" si="80"/>
        <v>0</v>
      </c>
      <c r="BC56" s="253" t="str">
        <f t="shared" si="80"/>
        <v>0</v>
      </c>
      <c r="BD56" s="168" t="str">
        <f t="shared" si="81"/>
        <v>0</v>
      </c>
      <c r="BE56" s="168" t="str">
        <f t="shared" si="81"/>
        <v>0</v>
      </c>
      <c r="BF56" s="168" t="str">
        <f t="shared" si="81"/>
        <v>0</v>
      </c>
      <c r="BG56" s="169" t="str">
        <f t="shared" si="81"/>
        <v>0</v>
      </c>
      <c r="BH56" s="168" t="str">
        <f t="shared" si="81"/>
        <v>0</v>
      </c>
      <c r="BI56" s="168" t="str">
        <f t="shared" si="81"/>
        <v>0</v>
      </c>
      <c r="BJ56" s="168" t="str">
        <f t="shared" si="81"/>
        <v>0</v>
      </c>
      <c r="BK56" s="169" t="str">
        <f t="shared" si="81"/>
        <v>0</v>
      </c>
      <c r="BL56" s="168" t="str">
        <f t="shared" si="82"/>
        <v>0</v>
      </c>
      <c r="BM56" s="168" t="str">
        <f t="shared" si="82"/>
        <v>0</v>
      </c>
      <c r="BN56" s="168" t="str">
        <f t="shared" si="82"/>
        <v>0</v>
      </c>
      <c r="BO56" s="169" t="str">
        <f t="shared" si="82"/>
        <v>0</v>
      </c>
      <c r="BP56" s="168" t="str">
        <f t="shared" si="82"/>
        <v>0</v>
      </c>
      <c r="BQ56" s="168" t="str">
        <f t="shared" si="82"/>
        <v>0</v>
      </c>
      <c r="BR56" s="168" t="str">
        <f t="shared" si="82"/>
        <v>0</v>
      </c>
      <c r="BS56" s="169" t="str">
        <f t="shared" si="82"/>
        <v>0</v>
      </c>
      <c r="BT56" s="312" t="str">
        <f t="shared" si="83"/>
        <v>0</v>
      </c>
      <c r="BU56" s="312" t="str">
        <f t="shared" si="83"/>
        <v>0</v>
      </c>
      <c r="BV56" s="312" t="str">
        <f t="shared" si="83"/>
        <v>0</v>
      </c>
      <c r="BW56" s="313" t="str">
        <f t="shared" si="83"/>
        <v>0</v>
      </c>
      <c r="BX56" s="312" t="str">
        <f t="shared" si="83"/>
        <v>0</v>
      </c>
      <c r="BY56" s="312" t="str">
        <f t="shared" si="83"/>
        <v>0</v>
      </c>
      <c r="BZ56" s="312" t="str">
        <f t="shared" si="83"/>
        <v>0</v>
      </c>
      <c r="CA56" s="313" t="str">
        <f t="shared" si="83"/>
        <v>0</v>
      </c>
      <c r="CB56" s="184" t="str">
        <f t="shared" si="84"/>
        <v>0</v>
      </c>
      <c r="CC56" s="295" t="str">
        <f t="shared" si="84"/>
        <v>0</v>
      </c>
      <c r="CD56" s="350" t="str">
        <f t="shared" si="84"/>
        <v>0</v>
      </c>
      <c r="CE56" s="351" t="str">
        <f t="shared" si="84"/>
        <v>0</v>
      </c>
      <c r="CF56" s="350" t="str">
        <f t="shared" si="84"/>
        <v>0</v>
      </c>
      <c r="CG56" s="350" t="str">
        <f t="shared" si="84"/>
        <v>0</v>
      </c>
      <c r="CH56" s="350" t="str">
        <f t="shared" si="84"/>
        <v>0</v>
      </c>
      <c r="CI56" s="351" t="str">
        <f t="shared" si="84"/>
        <v>0</v>
      </c>
      <c r="CJ56" s="180"/>
      <c r="CK56" s="32" t="str">
        <f t="shared" si="33"/>
        <v/>
      </c>
      <c r="CL56" s="285">
        <f t="shared" si="64"/>
        <v>0</v>
      </c>
      <c r="CM56" s="285">
        <f t="shared" si="66"/>
        <v>10</v>
      </c>
      <c r="CN56" s="285"/>
      <c r="CO56" s="142">
        <f t="shared" si="35"/>
        <v>-90</v>
      </c>
      <c r="CP56" s="142">
        <f t="shared" si="36"/>
        <v>-67.777777777777771</v>
      </c>
      <c r="CQ56" s="143"/>
      <c r="CR56" s="180"/>
      <c r="CS56" s="170">
        <f t="shared" si="37"/>
        <v>0</v>
      </c>
      <c r="CT56" s="23">
        <f t="shared" si="38"/>
        <v>0</v>
      </c>
      <c r="CU56" s="171">
        <f t="shared" si="39"/>
        <v>0</v>
      </c>
      <c r="CV56" s="23">
        <f t="shared" si="40"/>
        <v>0</v>
      </c>
      <c r="CW56" s="187">
        <f t="shared" si="41"/>
        <v>0</v>
      </c>
      <c r="CX56" s="188">
        <f t="shared" si="42"/>
        <v>0</v>
      </c>
      <c r="CY56" s="269">
        <f t="shared" si="43"/>
        <v>0</v>
      </c>
      <c r="CZ56" s="270">
        <f t="shared" si="44"/>
        <v>0</v>
      </c>
      <c r="DA56" s="269">
        <f t="shared" si="45"/>
        <v>0</v>
      </c>
      <c r="DB56" s="270">
        <f t="shared" si="46"/>
        <v>0</v>
      </c>
      <c r="DC56" s="173">
        <f t="shared" si="47"/>
        <v>0</v>
      </c>
      <c r="DD56" s="26">
        <f t="shared" si="48"/>
        <v>0</v>
      </c>
      <c r="DE56" s="173">
        <f t="shared" si="49"/>
        <v>0</v>
      </c>
      <c r="DF56" s="26">
        <f t="shared" si="50"/>
        <v>0</v>
      </c>
      <c r="DG56" s="328">
        <f t="shared" si="51"/>
        <v>0</v>
      </c>
      <c r="DH56" s="329">
        <f t="shared" si="52"/>
        <v>0</v>
      </c>
      <c r="DI56" s="187">
        <f t="shared" si="53"/>
        <v>0</v>
      </c>
      <c r="DJ56" s="188">
        <f t="shared" si="54"/>
        <v>0</v>
      </c>
      <c r="DL56" s="19">
        <f t="shared" si="55"/>
        <v>0</v>
      </c>
      <c r="DM56" s="19">
        <f t="shared" si="56"/>
        <v>0</v>
      </c>
      <c r="DN56" s="189">
        <f t="shared" si="57"/>
        <v>0</v>
      </c>
      <c r="DO56" s="279">
        <f t="shared" si="58"/>
        <v>0</v>
      </c>
      <c r="DP56" s="279">
        <f t="shared" si="59"/>
        <v>0</v>
      </c>
      <c r="DQ56" s="20">
        <f t="shared" si="60"/>
        <v>0</v>
      </c>
      <c r="DR56" s="20">
        <f t="shared" si="61"/>
        <v>0</v>
      </c>
      <c r="DS56" s="338">
        <f t="shared" si="62"/>
        <v>0</v>
      </c>
      <c r="DT56" s="189">
        <f t="shared" si="63"/>
        <v>0</v>
      </c>
      <c r="DU56" s="172">
        <f t="shared" si="65"/>
        <v>0</v>
      </c>
    </row>
    <row r="57" spans="1:125" s="172" customFormat="1">
      <c r="A57" s="450"/>
      <c r="B57" s="451"/>
      <c r="C57" s="154">
        <f t="shared" si="11"/>
        <v>0</v>
      </c>
      <c r="D57" s="167">
        <f t="shared" si="12"/>
        <v>0</v>
      </c>
      <c r="E57" s="166" t="str">
        <f t="shared" si="13"/>
        <v/>
      </c>
      <c r="F57" s="367" t="str">
        <f t="shared" si="14"/>
        <v/>
      </c>
      <c r="G57" s="367" t="str">
        <f t="shared" si="15"/>
        <v/>
      </c>
      <c r="H57" s="367" t="str">
        <f t="shared" si="16"/>
        <v/>
      </c>
      <c r="I57" s="367" t="str">
        <f t="shared" si="17"/>
        <v/>
      </c>
      <c r="J57" s="367" t="str">
        <f t="shared" si="18"/>
        <v/>
      </c>
      <c r="K57" s="367" t="str">
        <f t="shared" si="19"/>
        <v/>
      </c>
      <c r="L57" s="367" t="str">
        <f t="shared" si="20"/>
        <v/>
      </c>
      <c r="M57" s="367" t="str">
        <f t="shared" si="21"/>
        <v/>
      </c>
      <c r="N57" s="367" t="str">
        <f t="shared" si="22"/>
        <v/>
      </c>
      <c r="O57" s="156" t="str">
        <f t="shared" si="23"/>
        <v/>
      </c>
      <c r="P57" s="157" t="str">
        <f t="shared" si="76"/>
        <v>0</v>
      </c>
      <c r="Q57" s="158" t="str">
        <f t="shared" si="76"/>
        <v>0</v>
      </c>
      <c r="R57" s="158" t="str">
        <f t="shared" si="76"/>
        <v>0</v>
      </c>
      <c r="S57" s="159" t="str">
        <f t="shared" si="76"/>
        <v>0</v>
      </c>
      <c r="T57" s="158" t="str">
        <f t="shared" si="76"/>
        <v>0</v>
      </c>
      <c r="U57" s="158" t="str">
        <f t="shared" si="76"/>
        <v>0</v>
      </c>
      <c r="V57" s="158" t="str">
        <f t="shared" si="76"/>
        <v>0</v>
      </c>
      <c r="W57" s="158" t="str">
        <f t="shared" si="76"/>
        <v>0</v>
      </c>
      <c r="X57" s="157" t="str">
        <f t="shared" si="77"/>
        <v>0</v>
      </c>
      <c r="Y57" s="158" t="str">
        <f t="shared" si="77"/>
        <v>0</v>
      </c>
      <c r="Z57" s="158" t="str">
        <f t="shared" si="77"/>
        <v>0</v>
      </c>
      <c r="AA57" s="159" t="str">
        <f t="shared" si="77"/>
        <v>0</v>
      </c>
      <c r="AB57" s="160" t="str">
        <f t="shared" si="77"/>
        <v>0</v>
      </c>
      <c r="AC57" s="161" t="str">
        <f t="shared" si="77"/>
        <v>0</v>
      </c>
      <c r="AD57" s="158" t="str">
        <f t="shared" si="77"/>
        <v>0</v>
      </c>
      <c r="AE57" s="159" t="str">
        <f t="shared" si="77"/>
        <v>0</v>
      </c>
      <c r="AF57" s="367" t="str">
        <f t="shared" si="78"/>
        <v>0</v>
      </c>
      <c r="AG57" s="162" t="str">
        <f t="shared" si="78"/>
        <v>0</v>
      </c>
      <c r="AH57" s="163" t="str">
        <f t="shared" si="78"/>
        <v>0</v>
      </c>
      <c r="AI57" s="165" t="str">
        <f t="shared" si="78"/>
        <v>0</v>
      </c>
      <c r="AJ57" s="164" t="str">
        <f t="shared" si="78"/>
        <v>0</v>
      </c>
      <c r="AK57" s="164" t="str">
        <f t="shared" si="78"/>
        <v>0</v>
      </c>
      <c r="AL57" s="289" t="str">
        <f t="shared" si="78"/>
        <v>0</v>
      </c>
      <c r="AM57" s="165" t="str">
        <f t="shared" si="78"/>
        <v>0</v>
      </c>
      <c r="AN57" s="230" t="str">
        <f t="shared" si="79"/>
        <v>0</v>
      </c>
      <c r="AO57" s="230" t="str">
        <f t="shared" si="79"/>
        <v>0</v>
      </c>
      <c r="AP57" s="230" t="str">
        <f t="shared" si="79"/>
        <v>0</v>
      </c>
      <c r="AQ57" s="230" t="str">
        <f t="shared" si="79"/>
        <v>0</v>
      </c>
      <c r="AR57" s="229" t="str">
        <f t="shared" si="79"/>
        <v>0</v>
      </c>
      <c r="AS57" s="230" t="str">
        <f t="shared" si="79"/>
        <v>0</v>
      </c>
      <c r="AT57" s="230" t="str">
        <f t="shared" si="79"/>
        <v>0</v>
      </c>
      <c r="AU57" s="231" t="str">
        <f t="shared" si="79"/>
        <v>0</v>
      </c>
      <c r="AV57" s="230" t="str">
        <f t="shared" si="80"/>
        <v>0</v>
      </c>
      <c r="AW57" s="232" t="str">
        <f t="shared" si="80"/>
        <v>0</v>
      </c>
      <c r="AX57" s="232" t="str">
        <f t="shared" si="80"/>
        <v>0</v>
      </c>
      <c r="AY57" s="233" t="str">
        <f t="shared" si="80"/>
        <v>0</v>
      </c>
      <c r="AZ57" s="232" t="str">
        <f t="shared" si="80"/>
        <v>0</v>
      </c>
      <c r="BA57" s="232" t="str">
        <f t="shared" si="80"/>
        <v>0</v>
      </c>
      <c r="BB57" s="232" t="str">
        <f t="shared" si="80"/>
        <v>0</v>
      </c>
      <c r="BC57" s="233" t="str">
        <f t="shared" si="80"/>
        <v>0</v>
      </c>
      <c r="BD57" s="168" t="str">
        <f t="shared" si="81"/>
        <v>0</v>
      </c>
      <c r="BE57" s="168" t="str">
        <f t="shared" si="81"/>
        <v>0</v>
      </c>
      <c r="BF57" s="168" t="str">
        <f t="shared" si="81"/>
        <v>0</v>
      </c>
      <c r="BG57" s="169" t="str">
        <f t="shared" si="81"/>
        <v>0</v>
      </c>
      <c r="BH57" s="168" t="str">
        <f t="shared" si="81"/>
        <v>0</v>
      </c>
      <c r="BI57" s="168" t="str">
        <f t="shared" si="81"/>
        <v>0</v>
      </c>
      <c r="BJ57" s="168" t="str">
        <f t="shared" si="81"/>
        <v>0</v>
      </c>
      <c r="BK57" s="169" t="str">
        <f t="shared" si="81"/>
        <v>0</v>
      </c>
      <c r="BL57" s="168" t="str">
        <f t="shared" si="82"/>
        <v>0</v>
      </c>
      <c r="BM57" s="168" t="str">
        <f t="shared" si="82"/>
        <v>0</v>
      </c>
      <c r="BN57" s="168" t="str">
        <f t="shared" si="82"/>
        <v>0</v>
      </c>
      <c r="BO57" s="169" t="str">
        <f t="shared" si="82"/>
        <v>0</v>
      </c>
      <c r="BP57" s="168" t="str">
        <f t="shared" si="82"/>
        <v>0</v>
      </c>
      <c r="BQ57" s="168" t="str">
        <f t="shared" si="82"/>
        <v>0</v>
      </c>
      <c r="BR57" s="168" t="str">
        <f t="shared" si="82"/>
        <v>0</v>
      </c>
      <c r="BS57" s="169" t="str">
        <f t="shared" si="82"/>
        <v>0</v>
      </c>
      <c r="BT57" s="302" t="str">
        <f t="shared" si="83"/>
        <v>0</v>
      </c>
      <c r="BU57" s="302" t="str">
        <f t="shared" si="83"/>
        <v>0</v>
      </c>
      <c r="BV57" s="302" t="str">
        <f t="shared" si="83"/>
        <v>0</v>
      </c>
      <c r="BW57" s="303" t="str">
        <f t="shared" si="83"/>
        <v>0</v>
      </c>
      <c r="BX57" s="302" t="str">
        <f t="shared" si="83"/>
        <v>0</v>
      </c>
      <c r="BY57" s="302" t="str">
        <f t="shared" si="83"/>
        <v>0</v>
      </c>
      <c r="BZ57" s="302" t="str">
        <f t="shared" si="83"/>
        <v>0</v>
      </c>
      <c r="CA57" s="303" t="str">
        <f t="shared" si="83"/>
        <v>0</v>
      </c>
      <c r="CB57" s="164" t="str">
        <f t="shared" si="84"/>
        <v>0</v>
      </c>
      <c r="CC57" s="289" t="str">
        <f t="shared" si="84"/>
        <v>0</v>
      </c>
      <c r="CD57" s="340" t="str">
        <f t="shared" si="84"/>
        <v>0</v>
      </c>
      <c r="CE57" s="341" t="str">
        <f t="shared" si="84"/>
        <v>0</v>
      </c>
      <c r="CF57" s="340" t="str">
        <f t="shared" si="84"/>
        <v>0</v>
      </c>
      <c r="CG57" s="340" t="str">
        <f t="shared" si="84"/>
        <v>0</v>
      </c>
      <c r="CH57" s="340" t="str">
        <f t="shared" si="84"/>
        <v>0</v>
      </c>
      <c r="CI57" s="341" t="str">
        <f t="shared" si="84"/>
        <v>0</v>
      </c>
      <c r="CJ57" s="367"/>
      <c r="CK57" s="32" t="str">
        <f t="shared" si="33"/>
        <v/>
      </c>
      <c r="CL57" s="285">
        <f t="shared" si="64"/>
        <v>0</v>
      </c>
      <c r="CM57" s="285">
        <f t="shared" si="66"/>
        <v>10</v>
      </c>
      <c r="CN57" s="285"/>
      <c r="CO57" s="142">
        <f t="shared" si="35"/>
        <v>-90</v>
      </c>
      <c r="CP57" s="142">
        <f t="shared" si="36"/>
        <v>-67.777777777777771</v>
      </c>
      <c r="CQ57" s="143"/>
      <c r="CR57" s="367"/>
      <c r="CS57" s="170">
        <f t="shared" si="37"/>
        <v>0</v>
      </c>
      <c r="CT57" s="23">
        <f t="shared" si="38"/>
        <v>0</v>
      </c>
      <c r="CU57" s="171">
        <f t="shared" si="39"/>
        <v>0</v>
      </c>
      <c r="CV57" s="23">
        <f t="shared" si="40"/>
        <v>0</v>
      </c>
      <c r="CW57" s="172">
        <f t="shared" si="41"/>
        <v>0</v>
      </c>
      <c r="CX57" s="24">
        <f t="shared" si="42"/>
        <v>0</v>
      </c>
      <c r="CY57" s="267">
        <f t="shared" si="43"/>
        <v>0</v>
      </c>
      <c r="CZ57" s="268">
        <f t="shared" si="44"/>
        <v>0</v>
      </c>
      <c r="DA57" s="267">
        <f t="shared" si="45"/>
        <v>0</v>
      </c>
      <c r="DB57" s="268">
        <f t="shared" si="46"/>
        <v>0</v>
      </c>
      <c r="DC57" s="173">
        <f t="shared" si="47"/>
        <v>0</v>
      </c>
      <c r="DD57" s="26">
        <f t="shared" si="48"/>
        <v>0</v>
      </c>
      <c r="DE57" s="173">
        <f t="shared" si="49"/>
        <v>0</v>
      </c>
      <c r="DF57" s="26">
        <f t="shared" si="50"/>
        <v>0</v>
      </c>
      <c r="DG57" s="326">
        <f t="shared" si="51"/>
        <v>0</v>
      </c>
      <c r="DH57" s="327">
        <f t="shared" si="52"/>
        <v>0</v>
      </c>
      <c r="DI57" s="172">
        <f t="shared" si="53"/>
        <v>0</v>
      </c>
      <c r="DJ57" s="24">
        <f t="shared" si="54"/>
        <v>0</v>
      </c>
      <c r="DL57" s="19">
        <f t="shared" si="55"/>
        <v>0</v>
      </c>
      <c r="DM57" s="19">
        <f t="shared" si="56"/>
        <v>0</v>
      </c>
      <c r="DN57" s="174">
        <f t="shared" si="57"/>
        <v>0</v>
      </c>
      <c r="DO57" s="278">
        <f t="shared" si="58"/>
        <v>0</v>
      </c>
      <c r="DP57" s="278">
        <f t="shared" si="59"/>
        <v>0</v>
      </c>
      <c r="DQ57" s="20">
        <f t="shared" si="60"/>
        <v>0</v>
      </c>
      <c r="DR57" s="20">
        <f t="shared" si="61"/>
        <v>0</v>
      </c>
      <c r="DS57" s="337">
        <f t="shared" si="62"/>
        <v>0</v>
      </c>
      <c r="DT57" s="174">
        <f t="shared" si="63"/>
        <v>0</v>
      </c>
      <c r="DU57" s="172">
        <f t="shared" si="65"/>
        <v>0</v>
      </c>
    </row>
    <row r="58" spans="1:125" s="187" customFormat="1">
      <c r="A58" s="452"/>
      <c r="B58" s="453"/>
      <c r="C58" s="177">
        <f t="shared" si="11"/>
        <v>0</v>
      </c>
      <c r="D58" s="178">
        <f t="shared" si="12"/>
        <v>0</v>
      </c>
      <c r="E58" s="179" t="str">
        <f t="shared" si="13"/>
        <v/>
      </c>
      <c r="F58" s="180" t="str">
        <f t="shared" si="14"/>
        <v/>
      </c>
      <c r="G58" s="180" t="str">
        <f t="shared" si="15"/>
        <v/>
      </c>
      <c r="H58" s="180" t="str">
        <f t="shared" si="16"/>
        <v/>
      </c>
      <c r="I58" s="180" t="str">
        <f t="shared" si="17"/>
        <v/>
      </c>
      <c r="J58" s="180" t="str">
        <f t="shared" si="18"/>
        <v/>
      </c>
      <c r="K58" s="180" t="str">
        <f t="shared" si="19"/>
        <v/>
      </c>
      <c r="L58" s="180" t="str">
        <f t="shared" si="20"/>
        <v/>
      </c>
      <c r="M58" s="180" t="str">
        <f t="shared" si="21"/>
        <v/>
      </c>
      <c r="N58" s="180" t="str">
        <f t="shared" si="22"/>
        <v/>
      </c>
      <c r="O58" s="181" t="str">
        <f t="shared" si="23"/>
        <v/>
      </c>
      <c r="P58" s="157" t="str">
        <f t="shared" si="76"/>
        <v>0</v>
      </c>
      <c r="Q58" s="158" t="str">
        <f t="shared" si="76"/>
        <v>0</v>
      </c>
      <c r="R58" s="158" t="str">
        <f t="shared" si="76"/>
        <v>0</v>
      </c>
      <c r="S58" s="159" t="str">
        <f t="shared" si="76"/>
        <v>0</v>
      </c>
      <c r="T58" s="158" t="str">
        <f t="shared" si="76"/>
        <v>0</v>
      </c>
      <c r="U58" s="158" t="str">
        <f t="shared" si="76"/>
        <v>0</v>
      </c>
      <c r="V58" s="158" t="str">
        <f t="shared" si="76"/>
        <v>0</v>
      </c>
      <c r="W58" s="158" t="str">
        <f t="shared" si="76"/>
        <v>0</v>
      </c>
      <c r="X58" s="157" t="str">
        <f t="shared" si="77"/>
        <v>0</v>
      </c>
      <c r="Y58" s="158" t="str">
        <f t="shared" si="77"/>
        <v>0</v>
      </c>
      <c r="Z58" s="158" t="str">
        <f t="shared" si="77"/>
        <v>0</v>
      </c>
      <c r="AA58" s="159" t="str">
        <f t="shared" si="77"/>
        <v>0</v>
      </c>
      <c r="AB58" s="160" t="str">
        <f t="shared" si="77"/>
        <v>0</v>
      </c>
      <c r="AC58" s="161" t="str">
        <f t="shared" si="77"/>
        <v>0</v>
      </c>
      <c r="AD58" s="158" t="str">
        <f t="shared" si="77"/>
        <v>0</v>
      </c>
      <c r="AE58" s="159" t="str">
        <f t="shared" si="77"/>
        <v>0</v>
      </c>
      <c r="AF58" s="180" t="str">
        <f t="shared" si="78"/>
        <v>0</v>
      </c>
      <c r="AG58" s="182" t="str">
        <f t="shared" si="78"/>
        <v>0</v>
      </c>
      <c r="AH58" s="183" t="str">
        <f t="shared" si="78"/>
        <v>0</v>
      </c>
      <c r="AI58" s="185" t="str">
        <f t="shared" si="78"/>
        <v>0</v>
      </c>
      <c r="AJ58" s="184" t="str">
        <f t="shared" si="78"/>
        <v>0</v>
      </c>
      <c r="AK58" s="184" t="str">
        <f t="shared" si="78"/>
        <v>0</v>
      </c>
      <c r="AL58" s="295" t="str">
        <f t="shared" si="78"/>
        <v>0</v>
      </c>
      <c r="AM58" s="185" t="str">
        <f t="shared" si="78"/>
        <v>0</v>
      </c>
      <c r="AN58" s="249" t="str">
        <f t="shared" si="79"/>
        <v>0</v>
      </c>
      <c r="AO58" s="249" t="str">
        <f t="shared" si="79"/>
        <v>0</v>
      </c>
      <c r="AP58" s="249" t="str">
        <f t="shared" si="79"/>
        <v>0</v>
      </c>
      <c r="AQ58" s="249" t="str">
        <f t="shared" si="79"/>
        <v>0</v>
      </c>
      <c r="AR58" s="250" t="str">
        <f t="shared" si="79"/>
        <v>0</v>
      </c>
      <c r="AS58" s="249" t="str">
        <f t="shared" si="79"/>
        <v>0</v>
      </c>
      <c r="AT58" s="249" t="str">
        <f t="shared" si="79"/>
        <v>0</v>
      </c>
      <c r="AU58" s="251" t="str">
        <f t="shared" si="79"/>
        <v>0</v>
      </c>
      <c r="AV58" s="249" t="str">
        <f t="shared" si="80"/>
        <v>0</v>
      </c>
      <c r="AW58" s="252" t="str">
        <f t="shared" si="80"/>
        <v>0</v>
      </c>
      <c r="AX58" s="252" t="str">
        <f t="shared" si="80"/>
        <v>0</v>
      </c>
      <c r="AY58" s="253" t="str">
        <f t="shared" si="80"/>
        <v>0</v>
      </c>
      <c r="AZ58" s="252" t="str">
        <f t="shared" si="80"/>
        <v>0</v>
      </c>
      <c r="BA58" s="252" t="str">
        <f t="shared" si="80"/>
        <v>0</v>
      </c>
      <c r="BB58" s="252" t="str">
        <f t="shared" si="80"/>
        <v>0</v>
      </c>
      <c r="BC58" s="253" t="str">
        <f t="shared" si="80"/>
        <v>0</v>
      </c>
      <c r="BD58" s="168" t="str">
        <f t="shared" si="81"/>
        <v>0</v>
      </c>
      <c r="BE58" s="168" t="str">
        <f t="shared" si="81"/>
        <v>0</v>
      </c>
      <c r="BF58" s="168" t="str">
        <f t="shared" si="81"/>
        <v>0</v>
      </c>
      <c r="BG58" s="169" t="str">
        <f t="shared" si="81"/>
        <v>0</v>
      </c>
      <c r="BH58" s="168" t="str">
        <f t="shared" si="81"/>
        <v>0</v>
      </c>
      <c r="BI58" s="168" t="str">
        <f t="shared" si="81"/>
        <v>0</v>
      </c>
      <c r="BJ58" s="168" t="str">
        <f t="shared" si="81"/>
        <v>0</v>
      </c>
      <c r="BK58" s="169" t="str">
        <f t="shared" si="81"/>
        <v>0</v>
      </c>
      <c r="BL58" s="168" t="str">
        <f t="shared" si="82"/>
        <v>0</v>
      </c>
      <c r="BM58" s="168" t="str">
        <f t="shared" si="82"/>
        <v>0</v>
      </c>
      <c r="BN58" s="168" t="str">
        <f t="shared" si="82"/>
        <v>0</v>
      </c>
      <c r="BO58" s="169" t="str">
        <f t="shared" si="82"/>
        <v>0</v>
      </c>
      <c r="BP58" s="168" t="str">
        <f t="shared" si="82"/>
        <v>0</v>
      </c>
      <c r="BQ58" s="168" t="str">
        <f t="shared" si="82"/>
        <v>0</v>
      </c>
      <c r="BR58" s="168" t="str">
        <f t="shared" si="82"/>
        <v>0</v>
      </c>
      <c r="BS58" s="169" t="str">
        <f t="shared" si="82"/>
        <v>0</v>
      </c>
      <c r="BT58" s="312" t="str">
        <f t="shared" si="83"/>
        <v>0</v>
      </c>
      <c r="BU58" s="312" t="str">
        <f t="shared" si="83"/>
        <v>0</v>
      </c>
      <c r="BV58" s="312" t="str">
        <f t="shared" si="83"/>
        <v>0</v>
      </c>
      <c r="BW58" s="313" t="str">
        <f t="shared" si="83"/>
        <v>0</v>
      </c>
      <c r="BX58" s="312" t="str">
        <f t="shared" si="83"/>
        <v>0</v>
      </c>
      <c r="BY58" s="312" t="str">
        <f t="shared" si="83"/>
        <v>0</v>
      </c>
      <c r="BZ58" s="312" t="str">
        <f t="shared" si="83"/>
        <v>0</v>
      </c>
      <c r="CA58" s="313" t="str">
        <f t="shared" si="83"/>
        <v>0</v>
      </c>
      <c r="CB58" s="184" t="str">
        <f t="shared" si="84"/>
        <v>0</v>
      </c>
      <c r="CC58" s="295" t="str">
        <f t="shared" si="84"/>
        <v>0</v>
      </c>
      <c r="CD58" s="350" t="str">
        <f t="shared" si="84"/>
        <v>0</v>
      </c>
      <c r="CE58" s="351" t="str">
        <f t="shared" si="84"/>
        <v>0</v>
      </c>
      <c r="CF58" s="350" t="str">
        <f t="shared" si="84"/>
        <v>0</v>
      </c>
      <c r="CG58" s="350" t="str">
        <f t="shared" si="84"/>
        <v>0</v>
      </c>
      <c r="CH58" s="350" t="str">
        <f t="shared" si="84"/>
        <v>0</v>
      </c>
      <c r="CI58" s="351" t="str">
        <f t="shared" si="84"/>
        <v>0</v>
      </c>
      <c r="CJ58" s="180"/>
      <c r="CK58" s="32" t="str">
        <f t="shared" si="33"/>
        <v/>
      </c>
      <c r="CL58" s="285">
        <f t="shared" si="64"/>
        <v>0</v>
      </c>
      <c r="CM58" s="285">
        <f t="shared" si="66"/>
        <v>10</v>
      </c>
      <c r="CN58" s="285"/>
      <c r="CO58" s="142">
        <f t="shared" si="35"/>
        <v>-90</v>
      </c>
      <c r="CP58" s="142">
        <f t="shared" si="36"/>
        <v>-67.777777777777771</v>
      </c>
      <c r="CQ58" s="186"/>
      <c r="CR58" s="180"/>
      <c r="CS58" s="170">
        <f t="shared" si="37"/>
        <v>0</v>
      </c>
      <c r="CT58" s="23">
        <f t="shared" si="38"/>
        <v>0</v>
      </c>
      <c r="CU58" s="171">
        <f t="shared" si="39"/>
        <v>0</v>
      </c>
      <c r="CV58" s="23">
        <f t="shared" si="40"/>
        <v>0</v>
      </c>
      <c r="CW58" s="187">
        <f t="shared" si="41"/>
        <v>0</v>
      </c>
      <c r="CX58" s="188">
        <f t="shared" si="42"/>
        <v>0</v>
      </c>
      <c r="CY58" s="269">
        <f t="shared" si="43"/>
        <v>0</v>
      </c>
      <c r="CZ58" s="270">
        <f t="shared" si="44"/>
        <v>0</v>
      </c>
      <c r="DA58" s="269">
        <f t="shared" si="45"/>
        <v>0</v>
      </c>
      <c r="DB58" s="270">
        <f t="shared" si="46"/>
        <v>0</v>
      </c>
      <c r="DC58" s="173">
        <f t="shared" si="47"/>
        <v>0</v>
      </c>
      <c r="DD58" s="26">
        <f t="shared" si="48"/>
        <v>0</v>
      </c>
      <c r="DE58" s="173">
        <f t="shared" si="49"/>
        <v>0</v>
      </c>
      <c r="DF58" s="26">
        <f t="shared" si="50"/>
        <v>0</v>
      </c>
      <c r="DG58" s="328">
        <f t="shared" si="51"/>
        <v>0</v>
      </c>
      <c r="DH58" s="329">
        <f t="shared" si="52"/>
        <v>0</v>
      </c>
      <c r="DI58" s="187">
        <f t="shared" si="53"/>
        <v>0</v>
      </c>
      <c r="DJ58" s="188">
        <f t="shared" si="54"/>
        <v>0</v>
      </c>
      <c r="DL58" s="19">
        <f t="shared" si="55"/>
        <v>0</v>
      </c>
      <c r="DM58" s="19">
        <f t="shared" si="56"/>
        <v>0</v>
      </c>
      <c r="DN58" s="189">
        <f t="shared" si="57"/>
        <v>0</v>
      </c>
      <c r="DO58" s="279">
        <f t="shared" si="58"/>
        <v>0</v>
      </c>
      <c r="DP58" s="279">
        <f t="shared" si="59"/>
        <v>0</v>
      </c>
      <c r="DQ58" s="20">
        <f t="shared" si="60"/>
        <v>0</v>
      </c>
      <c r="DR58" s="20">
        <f t="shared" si="61"/>
        <v>0</v>
      </c>
      <c r="DS58" s="338">
        <f t="shared" si="62"/>
        <v>0</v>
      </c>
      <c r="DT58" s="189">
        <f t="shared" si="63"/>
        <v>0</v>
      </c>
      <c r="DU58" s="172">
        <f t="shared" si="65"/>
        <v>0</v>
      </c>
    </row>
    <row r="59" spans="1:125" s="172" customFormat="1">
      <c r="A59" s="450"/>
      <c r="B59" s="451"/>
      <c r="C59" s="154">
        <f t="shared" si="11"/>
        <v>0</v>
      </c>
      <c r="D59" s="167">
        <f t="shared" si="12"/>
        <v>0</v>
      </c>
      <c r="E59" s="166" t="str">
        <f t="shared" si="13"/>
        <v/>
      </c>
      <c r="F59" s="367" t="str">
        <f t="shared" si="14"/>
        <v/>
      </c>
      <c r="G59" s="367" t="str">
        <f t="shared" si="15"/>
        <v/>
      </c>
      <c r="H59" s="367" t="str">
        <f t="shared" si="16"/>
        <v/>
      </c>
      <c r="I59" s="367" t="str">
        <f t="shared" si="17"/>
        <v/>
      </c>
      <c r="J59" s="367" t="str">
        <f t="shared" si="18"/>
        <v/>
      </c>
      <c r="K59" s="367" t="str">
        <f t="shared" si="19"/>
        <v/>
      </c>
      <c r="L59" s="367" t="str">
        <f t="shared" si="20"/>
        <v/>
      </c>
      <c r="M59" s="367" t="str">
        <f t="shared" si="21"/>
        <v/>
      </c>
      <c r="N59" s="367" t="str">
        <f t="shared" si="22"/>
        <v/>
      </c>
      <c r="O59" s="156" t="str">
        <f t="shared" si="23"/>
        <v/>
      </c>
      <c r="P59" s="157" t="str">
        <f t="shared" ref="P59:W74" si="85">MID(HEX2BIN($E59,8),P$2,1)</f>
        <v>0</v>
      </c>
      <c r="Q59" s="158" t="str">
        <f t="shared" si="85"/>
        <v>0</v>
      </c>
      <c r="R59" s="158" t="str">
        <f t="shared" si="85"/>
        <v>0</v>
      </c>
      <c r="S59" s="159" t="str">
        <f t="shared" si="85"/>
        <v>0</v>
      </c>
      <c r="T59" s="158" t="str">
        <f t="shared" si="85"/>
        <v>0</v>
      </c>
      <c r="U59" s="158" t="str">
        <f t="shared" si="85"/>
        <v>0</v>
      </c>
      <c r="V59" s="158" t="str">
        <f t="shared" si="85"/>
        <v>0</v>
      </c>
      <c r="W59" s="158" t="str">
        <f t="shared" si="85"/>
        <v>0</v>
      </c>
      <c r="X59" s="157" t="str">
        <f t="shared" ref="X59:AE74" si="86">MID(HEX2BIN($F59,8),X$2,1)</f>
        <v>0</v>
      </c>
      <c r="Y59" s="158" t="str">
        <f t="shared" si="86"/>
        <v>0</v>
      </c>
      <c r="Z59" s="158" t="str">
        <f t="shared" si="86"/>
        <v>0</v>
      </c>
      <c r="AA59" s="159" t="str">
        <f t="shared" si="86"/>
        <v>0</v>
      </c>
      <c r="AB59" s="160" t="str">
        <f t="shared" si="86"/>
        <v>0</v>
      </c>
      <c r="AC59" s="161" t="str">
        <f t="shared" si="86"/>
        <v>0</v>
      </c>
      <c r="AD59" s="158" t="str">
        <f t="shared" si="86"/>
        <v>0</v>
      </c>
      <c r="AE59" s="159" t="str">
        <f t="shared" si="86"/>
        <v>0</v>
      </c>
      <c r="AF59" s="367" t="str">
        <f t="shared" ref="AF59:AM74" si="87">MID(HEX2BIN($G59,8),AF$2,1)</f>
        <v>0</v>
      </c>
      <c r="AG59" s="162" t="str">
        <f t="shared" si="87"/>
        <v>0</v>
      </c>
      <c r="AH59" s="163" t="str">
        <f t="shared" si="87"/>
        <v>0</v>
      </c>
      <c r="AI59" s="165" t="str">
        <f t="shared" si="87"/>
        <v>0</v>
      </c>
      <c r="AJ59" s="164" t="str">
        <f t="shared" si="87"/>
        <v>0</v>
      </c>
      <c r="AK59" s="164" t="str">
        <f t="shared" si="87"/>
        <v>0</v>
      </c>
      <c r="AL59" s="289" t="str">
        <f t="shared" si="87"/>
        <v>0</v>
      </c>
      <c r="AM59" s="165" t="str">
        <f t="shared" si="87"/>
        <v>0</v>
      </c>
      <c r="AN59" s="230" t="str">
        <f t="shared" ref="AN59:AU74" si="88">MID(HEX2BIN($H59,8),AN$2,1)</f>
        <v>0</v>
      </c>
      <c r="AO59" s="230" t="str">
        <f t="shared" si="88"/>
        <v>0</v>
      </c>
      <c r="AP59" s="230" t="str">
        <f t="shared" si="88"/>
        <v>0</v>
      </c>
      <c r="AQ59" s="230" t="str">
        <f t="shared" si="88"/>
        <v>0</v>
      </c>
      <c r="AR59" s="229" t="str">
        <f t="shared" si="88"/>
        <v>0</v>
      </c>
      <c r="AS59" s="230" t="str">
        <f t="shared" si="88"/>
        <v>0</v>
      </c>
      <c r="AT59" s="230" t="str">
        <f t="shared" si="88"/>
        <v>0</v>
      </c>
      <c r="AU59" s="231" t="str">
        <f t="shared" si="88"/>
        <v>0</v>
      </c>
      <c r="AV59" s="230" t="str">
        <f t="shared" ref="AV59:BC74" si="89">MID(HEX2BIN($I59,8),AV$2,1)</f>
        <v>0</v>
      </c>
      <c r="AW59" s="232" t="str">
        <f t="shared" si="89"/>
        <v>0</v>
      </c>
      <c r="AX59" s="232" t="str">
        <f t="shared" si="89"/>
        <v>0</v>
      </c>
      <c r="AY59" s="233" t="str">
        <f t="shared" si="89"/>
        <v>0</v>
      </c>
      <c r="AZ59" s="232" t="str">
        <f t="shared" si="89"/>
        <v>0</v>
      </c>
      <c r="BA59" s="232" t="str">
        <f t="shared" si="89"/>
        <v>0</v>
      </c>
      <c r="BB59" s="232" t="str">
        <f t="shared" si="89"/>
        <v>0</v>
      </c>
      <c r="BC59" s="233" t="str">
        <f t="shared" si="89"/>
        <v>0</v>
      </c>
      <c r="BD59" s="168" t="str">
        <f t="shared" ref="BD59:BK74" si="90">MID(HEX2BIN($J59,8),BD$2,1)</f>
        <v>0</v>
      </c>
      <c r="BE59" s="168" t="str">
        <f t="shared" si="90"/>
        <v>0</v>
      </c>
      <c r="BF59" s="168" t="str">
        <f t="shared" si="90"/>
        <v>0</v>
      </c>
      <c r="BG59" s="169" t="str">
        <f t="shared" si="90"/>
        <v>0</v>
      </c>
      <c r="BH59" s="168" t="str">
        <f t="shared" si="90"/>
        <v>0</v>
      </c>
      <c r="BI59" s="168" t="str">
        <f t="shared" si="90"/>
        <v>0</v>
      </c>
      <c r="BJ59" s="168" t="str">
        <f t="shared" si="90"/>
        <v>0</v>
      </c>
      <c r="BK59" s="169" t="str">
        <f t="shared" si="90"/>
        <v>0</v>
      </c>
      <c r="BL59" s="168" t="str">
        <f t="shared" ref="BL59:BS74" si="91">MID(HEX2BIN($K59,8),BL$2,1)</f>
        <v>0</v>
      </c>
      <c r="BM59" s="168" t="str">
        <f t="shared" si="91"/>
        <v>0</v>
      </c>
      <c r="BN59" s="168" t="str">
        <f t="shared" si="91"/>
        <v>0</v>
      </c>
      <c r="BO59" s="169" t="str">
        <f t="shared" si="91"/>
        <v>0</v>
      </c>
      <c r="BP59" s="168" t="str">
        <f t="shared" si="91"/>
        <v>0</v>
      </c>
      <c r="BQ59" s="168" t="str">
        <f t="shared" si="91"/>
        <v>0</v>
      </c>
      <c r="BR59" s="168" t="str">
        <f t="shared" si="91"/>
        <v>0</v>
      </c>
      <c r="BS59" s="169" t="str">
        <f t="shared" si="91"/>
        <v>0</v>
      </c>
      <c r="BT59" s="302" t="str">
        <f t="shared" ref="BT59:CA74" si="92">MID(HEX2BIN($L59,8),BT$2,1)</f>
        <v>0</v>
      </c>
      <c r="BU59" s="302" t="str">
        <f t="shared" si="92"/>
        <v>0</v>
      </c>
      <c r="BV59" s="302" t="str">
        <f t="shared" si="92"/>
        <v>0</v>
      </c>
      <c r="BW59" s="303" t="str">
        <f t="shared" si="92"/>
        <v>0</v>
      </c>
      <c r="BX59" s="302" t="str">
        <f t="shared" si="92"/>
        <v>0</v>
      </c>
      <c r="BY59" s="302" t="str">
        <f t="shared" si="92"/>
        <v>0</v>
      </c>
      <c r="BZ59" s="302" t="str">
        <f t="shared" si="92"/>
        <v>0</v>
      </c>
      <c r="CA59" s="303" t="str">
        <f t="shared" si="92"/>
        <v>0</v>
      </c>
      <c r="CB59" s="164" t="str">
        <f t="shared" ref="CB59:CI74" si="93">MID(HEX2BIN($M59,8),CB$2,1)</f>
        <v>0</v>
      </c>
      <c r="CC59" s="289" t="str">
        <f t="shared" si="93"/>
        <v>0</v>
      </c>
      <c r="CD59" s="340" t="str">
        <f t="shared" si="93"/>
        <v>0</v>
      </c>
      <c r="CE59" s="341" t="str">
        <f t="shared" si="93"/>
        <v>0</v>
      </c>
      <c r="CF59" s="340" t="str">
        <f t="shared" si="93"/>
        <v>0</v>
      </c>
      <c r="CG59" s="340" t="str">
        <f t="shared" si="93"/>
        <v>0</v>
      </c>
      <c r="CH59" s="340" t="str">
        <f t="shared" si="93"/>
        <v>0</v>
      </c>
      <c r="CI59" s="341" t="str">
        <f t="shared" si="93"/>
        <v>0</v>
      </c>
      <c r="CJ59" s="367"/>
      <c r="CK59" s="32" t="str">
        <f t="shared" si="33"/>
        <v/>
      </c>
      <c r="CL59" s="285">
        <f t="shared" si="64"/>
        <v>0</v>
      </c>
      <c r="CM59" s="285">
        <f t="shared" si="66"/>
        <v>10</v>
      </c>
      <c r="CN59" s="285"/>
      <c r="CO59" s="142">
        <f t="shared" si="35"/>
        <v>-90</v>
      </c>
      <c r="CP59" s="142">
        <f t="shared" si="36"/>
        <v>-67.777777777777771</v>
      </c>
      <c r="CQ59" s="143"/>
      <c r="CR59" s="367"/>
      <c r="CS59" s="170">
        <f t="shared" si="37"/>
        <v>0</v>
      </c>
      <c r="CT59" s="23">
        <f t="shared" si="38"/>
        <v>0</v>
      </c>
      <c r="CU59" s="171">
        <f t="shared" si="39"/>
        <v>0</v>
      </c>
      <c r="CV59" s="23">
        <f t="shared" si="40"/>
        <v>0</v>
      </c>
      <c r="CW59" s="172">
        <f t="shared" si="41"/>
        <v>0</v>
      </c>
      <c r="CX59" s="24">
        <f t="shared" si="42"/>
        <v>0</v>
      </c>
      <c r="CY59" s="267">
        <f t="shared" si="43"/>
        <v>0</v>
      </c>
      <c r="CZ59" s="268">
        <f t="shared" si="44"/>
        <v>0</v>
      </c>
      <c r="DA59" s="267">
        <f t="shared" si="45"/>
        <v>0</v>
      </c>
      <c r="DB59" s="268">
        <f t="shared" si="46"/>
        <v>0</v>
      </c>
      <c r="DC59" s="173">
        <f t="shared" si="47"/>
        <v>0</v>
      </c>
      <c r="DD59" s="26">
        <f t="shared" si="48"/>
        <v>0</v>
      </c>
      <c r="DE59" s="173">
        <f t="shared" si="49"/>
        <v>0</v>
      </c>
      <c r="DF59" s="26">
        <f t="shared" si="50"/>
        <v>0</v>
      </c>
      <c r="DG59" s="326">
        <f t="shared" si="51"/>
        <v>0</v>
      </c>
      <c r="DH59" s="327">
        <f t="shared" si="52"/>
        <v>0</v>
      </c>
      <c r="DI59" s="172">
        <f t="shared" si="53"/>
        <v>0</v>
      </c>
      <c r="DJ59" s="24">
        <f t="shared" si="54"/>
        <v>0</v>
      </c>
      <c r="DL59" s="19">
        <f t="shared" si="55"/>
        <v>0</v>
      </c>
      <c r="DM59" s="19">
        <f t="shared" si="56"/>
        <v>0</v>
      </c>
      <c r="DN59" s="174">
        <f t="shared" si="57"/>
        <v>0</v>
      </c>
      <c r="DO59" s="278">
        <f t="shared" si="58"/>
        <v>0</v>
      </c>
      <c r="DP59" s="278">
        <f t="shared" si="59"/>
        <v>0</v>
      </c>
      <c r="DQ59" s="20">
        <f t="shared" si="60"/>
        <v>0</v>
      </c>
      <c r="DR59" s="20">
        <f t="shared" si="61"/>
        <v>0</v>
      </c>
      <c r="DS59" s="337">
        <f t="shared" si="62"/>
        <v>0</v>
      </c>
      <c r="DT59" s="174">
        <f t="shared" si="63"/>
        <v>0</v>
      </c>
      <c r="DU59" s="172">
        <f t="shared" si="65"/>
        <v>0</v>
      </c>
    </row>
    <row r="60" spans="1:125" s="172" customFormat="1">
      <c r="A60" s="450"/>
      <c r="B60" s="451"/>
      <c r="C60" s="154">
        <f t="shared" si="11"/>
        <v>0</v>
      </c>
      <c r="D60" s="167">
        <f t="shared" si="12"/>
        <v>0</v>
      </c>
      <c r="E60" s="166" t="str">
        <f t="shared" si="13"/>
        <v/>
      </c>
      <c r="F60" s="367" t="str">
        <f t="shared" si="14"/>
        <v/>
      </c>
      <c r="G60" s="367" t="str">
        <f t="shared" si="15"/>
        <v/>
      </c>
      <c r="H60" s="367" t="str">
        <f t="shared" si="16"/>
        <v/>
      </c>
      <c r="I60" s="367" t="str">
        <f t="shared" si="17"/>
        <v/>
      </c>
      <c r="J60" s="367" t="str">
        <f t="shared" si="18"/>
        <v/>
      </c>
      <c r="K60" s="367" t="str">
        <f t="shared" si="19"/>
        <v/>
      </c>
      <c r="L60" s="367" t="str">
        <f t="shared" si="20"/>
        <v/>
      </c>
      <c r="M60" s="367" t="str">
        <f t="shared" si="21"/>
        <v/>
      </c>
      <c r="N60" s="367" t="str">
        <f t="shared" si="22"/>
        <v/>
      </c>
      <c r="O60" s="156" t="str">
        <f t="shared" si="23"/>
        <v/>
      </c>
      <c r="P60" s="157" t="str">
        <f t="shared" si="85"/>
        <v>0</v>
      </c>
      <c r="Q60" s="158" t="str">
        <f t="shared" si="85"/>
        <v>0</v>
      </c>
      <c r="R60" s="158" t="str">
        <f t="shared" si="85"/>
        <v>0</v>
      </c>
      <c r="S60" s="159" t="str">
        <f t="shared" si="85"/>
        <v>0</v>
      </c>
      <c r="T60" s="158" t="str">
        <f t="shared" si="85"/>
        <v>0</v>
      </c>
      <c r="U60" s="158" t="str">
        <f t="shared" si="85"/>
        <v>0</v>
      </c>
      <c r="V60" s="158" t="str">
        <f t="shared" si="85"/>
        <v>0</v>
      </c>
      <c r="W60" s="158" t="str">
        <f t="shared" si="85"/>
        <v>0</v>
      </c>
      <c r="X60" s="157" t="str">
        <f t="shared" si="86"/>
        <v>0</v>
      </c>
      <c r="Y60" s="158" t="str">
        <f t="shared" si="86"/>
        <v>0</v>
      </c>
      <c r="Z60" s="158" t="str">
        <f t="shared" si="86"/>
        <v>0</v>
      </c>
      <c r="AA60" s="159" t="str">
        <f t="shared" si="86"/>
        <v>0</v>
      </c>
      <c r="AB60" s="160" t="str">
        <f t="shared" si="86"/>
        <v>0</v>
      </c>
      <c r="AC60" s="161" t="str">
        <f t="shared" si="86"/>
        <v>0</v>
      </c>
      <c r="AD60" s="158" t="str">
        <f t="shared" si="86"/>
        <v>0</v>
      </c>
      <c r="AE60" s="159" t="str">
        <f t="shared" si="86"/>
        <v>0</v>
      </c>
      <c r="AF60" s="367" t="str">
        <f t="shared" si="87"/>
        <v>0</v>
      </c>
      <c r="AG60" s="162" t="str">
        <f t="shared" si="87"/>
        <v>0</v>
      </c>
      <c r="AH60" s="163" t="str">
        <f t="shared" si="87"/>
        <v>0</v>
      </c>
      <c r="AI60" s="165" t="str">
        <f t="shared" si="87"/>
        <v>0</v>
      </c>
      <c r="AJ60" s="164" t="str">
        <f t="shared" si="87"/>
        <v>0</v>
      </c>
      <c r="AK60" s="164" t="str">
        <f t="shared" si="87"/>
        <v>0</v>
      </c>
      <c r="AL60" s="289" t="str">
        <f t="shared" si="87"/>
        <v>0</v>
      </c>
      <c r="AM60" s="165" t="str">
        <f t="shared" si="87"/>
        <v>0</v>
      </c>
      <c r="AN60" s="230" t="str">
        <f t="shared" si="88"/>
        <v>0</v>
      </c>
      <c r="AO60" s="230" t="str">
        <f t="shared" si="88"/>
        <v>0</v>
      </c>
      <c r="AP60" s="230" t="str">
        <f t="shared" si="88"/>
        <v>0</v>
      </c>
      <c r="AQ60" s="230" t="str">
        <f t="shared" si="88"/>
        <v>0</v>
      </c>
      <c r="AR60" s="229" t="str">
        <f t="shared" si="88"/>
        <v>0</v>
      </c>
      <c r="AS60" s="230" t="str">
        <f t="shared" si="88"/>
        <v>0</v>
      </c>
      <c r="AT60" s="230" t="str">
        <f t="shared" si="88"/>
        <v>0</v>
      </c>
      <c r="AU60" s="231" t="str">
        <f t="shared" si="88"/>
        <v>0</v>
      </c>
      <c r="AV60" s="230" t="str">
        <f t="shared" si="89"/>
        <v>0</v>
      </c>
      <c r="AW60" s="232" t="str">
        <f t="shared" si="89"/>
        <v>0</v>
      </c>
      <c r="AX60" s="232" t="str">
        <f t="shared" si="89"/>
        <v>0</v>
      </c>
      <c r="AY60" s="233" t="str">
        <f t="shared" si="89"/>
        <v>0</v>
      </c>
      <c r="AZ60" s="232" t="str">
        <f t="shared" si="89"/>
        <v>0</v>
      </c>
      <c r="BA60" s="232" t="str">
        <f t="shared" si="89"/>
        <v>0</v>
      </c>
      <c r="BB60" s="232" t="str">
        <f t="shared" si="89"/>
        <v>0</v>
      </c>
      <c r="BC60" s="233" t="str">
        <f t="shared" si="89"/>
        <v>0</v>
      </c>
      <c r="BD60" s="168" t="str">
        <f t="shared" si="90"/>
        <v>0</v>
      </c>
      <c r="BE60" s="168" t="str">
        <f t="shared" si="90"/>
        <v>0</v>
      </c>
      <c r="BF60" s="168" t="str">
        <f t="shared" si="90"/>
        <v>0</v>
      </c>
      <c r="BG60" s="169" t="str">
        <f t="shared" si="90"/>
        <v>0</v>
      </c>
      <c r="BH60" s="168" t="str">
        <f t="shared" si="90"/>
        <v>0</v>
      </c>
      <c r="BI60" s="168" t="str">
        <f t="shared" si="90"/>
        <v>0</v>
      </c>
      <c r="BJ60" s="168" t="str">
        <f t="shared" si="90"/>
        <v>0</v>
      </c>
      <c r="BK60" s="169" t="str">
        <f t="shared" si="90"/>
        <v>0</v>
      </c>
      <c r="BL60" s="168" t="str">
        <f t="shared" si="91"/>
        <v>0</v>
      </c>
      <c r="BM60" s="168" t="str">
        <f t="shared" si="91"/>
        <v>0</v>
      </c>
      <c r="BN60" s="168" t="str">
        <f t="shared" si="91"/>
        <v>0</v>
      </c>
      <c r="BO60" s="169" t="str">
        <f t="shared" si="91"/>
        <v>0</v>
      </c>
      <c r="BP60" s="168" t="str">
        <f t="shared" si="91"/>
        <v>0</v>
      </c>
      <c r="BQ60" s="168" t="str">
        <f t="shared" si="91"/>
        <v>0</v>
      </c>
      <c r="BR60" s="168" t="str">
        <f t="shared" si="91"/>
        <v>0</v>
      </c>
      <c r="BS60" s="169" t="str">
        <f t="shared" si="91"/>
        <v>0</v>
      </c>
      <c r="BT60" s="302" t="str">
        <f t="shared" si="92"/>
        <v>0</v>
      </c>
      <c r="BU60" s="302" t="str">
        <f t="shared" si="92"/>
        <v>0</v>
      </c>
      <c r="BV60" s="302" t="str">
        <f t="shared" si="92"/>
        <v>0</v>
      </c>
      <c r="BW60" s="303" t="str">
        <f t="shared" si="92"/>
        <v>0</v>
      </c>
      <c r="BX60" s="302" t="str">
        <f t="shared" si="92"/>
        <v>0</v>
      </c>
      <c r="BY60" s="302" t="str">
        <f t="shared" si="92"/>
        <v>0</v>
      </c>
      <c r="BZ60" s="302" t="str">
        <f t="shared" si="92"/>
        <v>0</v>
      </c>
      <c r="CA60" s="303" t="str">
        <f t="shared" si="92"/>
        <v>0</v>
      </c>
      <c r="CB60" s="164" t="str">
        <f t="shared" si="93"/>
        <v>0</v>
      </c>
      <c r="CC60" s="289" t="str">
        <f t="shared" si="93"/>
        <v>0</v>
      </c>
      <c r="CD60" s="340" t="str">
        <f t="shared" si="93"/>
        <v>0</v>
      </c>
      <c r="CE60" s="341" t="str">
        <f t="shared" si="93"/>
        <v>0</v>
      </c>
      <c r="CF60" s="340" t="str">
        <f t="shared" si="93"/>
        <v>0</v>
      </c>
      <c r="CG60" s="340" t="str">
        <f t="shared" si="93"/>
        <v>0</v>
      </c>
      <c r="CH60" s="340" t="str">
        <f t="shared" si="93"/>
        <v>0</v>
      </c>
      <c r="CI60" s="341" t="str">
        <f t="shared" si="93"/>
        <v>0</v>
      </c>
      <c r="CJ60" s="367"/>
      <c r="CK60" s="32" t="str">
        <f t="shared" si="33"/>
        <v/>
      </c>
      <c r="CL60" s="285">
        <f t="shared" si="64"/>
        <v>0</v>
      </c>
      <c r="CM60" s="285">
        <f t="shared" si="66"/>
        <v>10</v>
      </c>
      <c r="CN60" s="285"/>
      <c r="CO60" s="142">
        <f t="shared" si="35"/>
        <v>-90</v>
      </c>
      <c r="CP60" s="142">
        <f t="shared" si="36"/>
        <v>-67.777777777777771</v>
      </c>
      <c r="CQ60" s="143"/>
      <c r="CR60" s="367"/>
      <c r="CS60" s="170">
        <f t="shared" si="37"/>
        <v>0</v>
      </c>
      <c r="CT60" s="23">
        <f t="shared" si="38"/>
        <v>0</v>
      </c>
      <c r="CU60" s="171">
        <f t="shared" si="39"/>
        <v>0</v>
      </c>
      <c r="CV60" s="23">
        <f t="shared" si="40"/>
        <v>0</v>
      </c>
      <c r="CW60" s="172">
        <f t="shared" si="41"/>
        <v>0</v>
      </c>
      <c r="CX60" s="24">
        <f t="shared" si="42"/>
        <v>0</v>
      </c>
      <c r="CY60" s="267">
        <f t="shared" si="43"/>
        <v>0</v>
      </c>
      <c r="CZ60" s="268">
        <f t="shared" si="44"/>
        <v>0</v>
      </c>
      <c r="DA60" s="267">
        <f t="shared" si="45"/>
        <v>0</v>
      </c>
      <c r="DB60" s="268">
        <f t="shared" si="46"/>
        <v>0</v>
      </c>
      <c r="DC60" s="173">
        <f t="shared" si="47"/>
        <v>0</v>
      </c>
      <c r="DD60" s="26">
        <f t="shared" si="48"/>
        <v>0</v>
      </c>
      <c r="DE60" s="173">
        <f t="shared" si="49"/>
        <v>0</v>
      </c>
      <c r="DF60" s="26">
        <f t="shared" si="50"/>
        <v>0</v>
      </c>
      <c r="DG60" s="326">
        <f t="shared" si="51"/>
        <v>0</v>
      </c>
      <c r="DH60" s="327">
        <f t="shared" si="52"/>
        <v>0</v>
      </c>
      <c r="DI60" s="172">
        <f t="shared" si="53"/>
        <v>0</v>
      </c>
      <c r="DJ60" s="24">
        <f t="shared" si="54"/>
        <v>0</v>
      </c>
      <c r="DL60" s="19">
        <f t="shared" si="55"/>
        <v>0</v>
      </c>
      <c r="DM60" s="19">
        <f t="shared" si="56"/>
        <v>0</v>
      </c>
      <c r="DN60" s="174">
        <f t="shared" si="57"/>
        <v>0</v>
      </c>
      <c r="DO60" s="278">
        <f t="shared" si="58"/>
        <v>0</v>
      </c>
      <c r="DP60" s="278">
        <f t="shared" si="59"/>
        <v>0</v>
      </c>
      <c r="DQ60" s="20">
        <f t="shared" si="60"/>
        <v>0</v>
      </c>
      <c r="DR60" s="20">
        <f t="shared" si="61"/>
        <v>0</v>
      </c>
      <c r="DS60" s="337">
        <f t="shared" si="62"/>
        <v>0</v>
      </c>
      <c r="DT60" s="174">
        <f t="shared" si="63"/>
        <v>0</v>
      </c>
      <c r="DU60" s="172">
        <f t="shared" si="65"/>
        <v>0</v>
      </c>
    </row>
    <row r="61" spans="1:125" s="172" customFormat="1">
      <c r="A61" s="450"/>
      <c r="B61" s="451"/>
      <c r="C61" s="154">
        <f t="shared" si="11"/>
        <v>0</v>
      </c>
      <c r="D61" s="167">
        <f t="shared" si="12"/>
        <v>0</v>
      </c>
      <c r="E61" s="166" t="str">
        <f t="shared" si="13"/>
        <v/>
      </c>
      <c r="F61" s="367" t="str">
        <f t="shared" si="14"/>
        <v/>
      </c>
      <c r="G61" s="367" t="str">
        <f t="shared" si="15"/>
        <v/>
      </c>
      <c r="H61" s="367" t="str">
        <f t="shared" si="16"/>
        <v/>
      </c>
      <c r="I61" s="367" t="str">
        <f t="shared" si="17"/>
        <v/>
      </c>
      <c r="J61" s="367" t="str">
        <f t="shared" si="18"/>
        <v/>
      </c>
      <c r="K61" s="367" t="str">
        <f t="shared" si="19"/>
        <v/>
      </c>
      <c r="L61" s="367" t="str">
        <f t="shared" si="20"/>
        <v/>
      </c>
      <c r="M61" s="367" t="str">
        <f t="shared" si="21"/>
        <v/>
      </c>
      <c r="N61" s="367" t="str">
        <f t="shared" si="22"/>
        <v/>
      </c>
      <c r="O61" s="156" t="str">
        <f t="shared" si="23"/>
        <v/>
      </c>
      <c r="P61" s="157" t="str">
        <f t="shared" si="85"/>
        <v>0</v>
      </c>
      <c r="Q61" s="158" t="str">
        <f t="shared" si="85"/>
        <v>0</v>
      </c>
      <c r="R61" s="158" t="str">
        <f t="shared" si="85"/>
        <v>0</v>
      </c>
      <c r="S61" s="159" t="str">
        <f t="shared" si="85"/>
        <v>0</v>
      </c>
      <c r="T61" s="158" t="str">
        <f t="shared" si="85"/>
        <v>0</v>
      </c>
      <c r="U61" s="158" t="str">
        <f t="shared" si="85"/>
        <v>0</v>
      </c>
      <c r="V61" s="158" t="str">
        <f t="shared" si="85"/>
        <v>0</v>
      </c>
      <c r="W61" s="158" t="str">
        <f t="shared" si="85"/>
        <v>0</v>
      </c>
      <c r="X61" s="157" t="str">
        <f t="shared" si="86"/>
        <v>0</v>
      </c>
      <c r="Y61" s="158" t="str">
        <f t="shared" si="86"/>
        <v>0</v>
      </c>
      <c r="Z61" s="158" t="str">
        <f t="shared" si="86"/>
        <v>0</v>
      </c>
      <c r="AA61" s="159" t="str">
        <f t="shared" si="86"/>
        <v>0</v>
      </c>
      <c r="AB61" s="160" t="str">
        <f t="shared" si="86"/>
        <v>0</v>
      </c>
      <c r="AC61" s="161" t="str">
        <f t="shared" si="86"/>
        <v>0</v>
      </c>
      <c r="AD61" s="158" t="str">
        <f t="shared" si="86"/>
        <v>0</v>
      </c>
      <c r="AE61" s="159" t="str">
        <f t="shared" si="86"/>
        <v>0</v>
      </c>
      <c r="AF61" s="367" t="str">
        <f t="shared" si="87"/>
        <v>0</v>
      </c>
      <c r="AG61" s="162" t="str">
        <f t="shared" si="87"/>
        <v>0</v>
      </c>
      <c r="AH61" s="163" t="str">
        <f t="shared" si="87"/>
        <v>0</v>
      </c>
      <c r="AI61" s="165" t="str">
        <f t="shared" si="87"/>
        <v>0</v>
      </c>
      <c r="AJ61" s="164" t="str">
        <f t="shared" si="87"/>
        <v>0</v>
      </c>
      <c r="AK61" s="164" t="str">
        <f t="shared" si="87"/>
        <v>0</v>
      </c>
      <c r="AL61" s="289" t="str">
        <f t="shared" si="87"/>
        <v>0</v>
      </c>
      <c r="AM61" s="165" t="str">
        <f t="shared" si="87"/>
        <v>0</v>
      </c>
      <c r="AN61" s="230" t="str">
        <f t="shared" si="88"/>
        <v>0</v>
      </c>
      <c r="AO61" s="230" t="str">
        <f t="shared" si="88"/>
        <v>0</v>
      </c>
      <c r="AP61" s="230" t="str">
        <f t="shared" si="88"/>
        <v>0</v>
      </c>
      <c r="AQ61" s="230" t="str">
        <f t="shared" si="88"/>
        <v>0</v>
      </c>
      <c r="AR61" s="229" t="str">
        <f t="shared" si="88"/>
        <v>0</v>
      </c>
      <c r="AS61" s="230" t="str">
        <f t="shared" si="88"/>
        <v>0</v>
      </c>
      <c r="AT61" s="230" t="str">
        <f t="shared" si="88"/>
        <v>0</v>
      </c>
      <c r="AU61" s="231" t="str">
        <f t="shared" si="88"/>
        <v>0</v>
      </c>
      <c r="AV61" s="230" t="str">
        <f t="shared" si="89"/>
        <v>0</v>
      </c>
      <c r="AW61" s="232" t="str">
        <f t="shared" si="89"/>
        <v>0</v>
      </c>
      <c r="AX61" s="232" t="str">
        <f t="shared" si="89"/>
        <v>0</v>
      </c>
      <c r="AY61" s="233" t="str">
        <f t="shared" si="89"/>
        <v>0</v>
      </c>
      <c r="AZ61" s="232" t="str">
        <f t="shared" si="89"/>
        <v>0</v>
      </c>
      <c r="BA61" s="232" t="str">
        <f t="shared" si="89"/>
        <v>0</v>
      </c>
      <c r="BB61" s="232" t="str">
        <f t="shared" si="89"/>
        <v>0</v>
      </c>
      <c r="BC61" s="233" t="str">
        <f t="shared" si="89"/>
        <v>0</v>
      </c>
      <c r="BD61" s="168" t="str">
        <f t="shared" si="90"/>
        <v>0</v>
      </c>
      <c r="BE61" s="168" t="str">
        <f t="shared" si="90"/>
        <v>0</v>
      </c>
      <c r="BF61" s="168" t="str">
        <f t="shared" si="90"/>
        <v>0</v>
      </c>
      <c r="BG61" s="169" t="str">
        <f t="shared" si="90"/>
        <v>0</v>
      </c>
      <c r="BH61" s="168" t="str">
        <f t="shared" si="90"/>
        <v>0</v>
      </c>
      <c r="BI61" s="168" t="str">
        <f t="shared" si="90"/>
        <v>0</v>
      </c>
      <c r="BJ61" s="168" t="str">
        <f t="shared" si="90"/>
        <v>0</v>
      </c>
      <c r="BK61" s="169" t="str">
        <f t="shared" si="90"/>
        <v>0</v>
      </c>
      <c r="BL61" s="168" t="str">
        <f t="shared" si="91"/>
        <v>0</v>
      </c>
      <c r="BM61" s="168" t="str">
        <f t="shared" si="91"/>
        <v>0</v>
      </c>
      <c r="BN61" s="168" t="str">
        <f t="shared" si="91"/>
        <v>0</v>
      </c>
      <c r="BO61" s="169" t="str">
        <f t="shared" si="91"/>
        <v>0</v>
      </c>
      <c r="BP61" s="168" t="str">
        <f t="shared" si="91"/>
        <v>0</v>
      </c>
      <c r="BQ61" s="168" t="str">
        <f t="shared" si="91"/>
        <v>0</v>
      </c>
      <c r="BR61" s="168" t="str">
        <f t="shared" si="91"/>
        <v>0</v>
      </c>
      <c r="BS61" s="169" t="str">
        <f t="shared" si="91"/>
        <v>0</v>
      </c>
      <c r="BT61" s="302" t="str">
        <f t="shared" si="92"/>
        <v>0</v>
      </c>
      <c r="BU61" s="302" t="str">
        <f t="shared" si="92"/>
        <v>0</v>
      </c>
      <c r="BV61" s="302" t="str">
        <f t="shared" si="92"/>
        <v>0</v>
      </c>
      <c r="BW61" s="303" t="str">
        <f t="shared" si="92"/>
        <v>0</v>
      </c>
      <c r="BX61" s="302" t="str">
        <f t="shared" si="92"/>
        <v>0</v>
      </c>
      <c r="BY61" s="302" t="str">
        <f t="shared" si="92"/>
        <v>0</v>
      </c>
      <c r="BZ61" s="302" t="str">
        <f t="shared" si="92"/>
        <v>0</v>
      </c>
      <c r="CA61" s="303" t="str">
        <f t="shared" si="92"/>
        <v>0</v>
      </c>
      <c r="CB61" s="164" t="str">
        <f t="shared" si="93"/>
        <v>0</v>
      </c>
      <c r="CC61" s="289" t="str">
        <f t="shared" si="93"/>
        <v>0</v>
      </c>
      <c r="CD61" s="340" t="str">
        <f t="shared" si="93"/>
        <v>0</v>
      </c>
      <c r="CE61" s="341" t="str">
        <f t="shared" si="93"/>
        <v>0</v>
      </c>
      <c r="CF61" s="340" t="str">
        <f t="shared" si="93"/>
        <v>0</v>
      </c>
      <c r="CG61" s="340" t="str">
        <f t="shared" si="93"/>
        <v>0</v>
      </c>
      <c r="CH61" s="340" t="str">
        <f t="shared" si="93"/>
        <v>0</v>
      </c>
      <c r="CI61" s="341" t="str">
        <f t="shared" si="93"/>
        <v>0</v>
      </c>
      <c r="CJ61" s="367"/>
      <c r="CK61" s="32" t="str">
        <f t="shared" si="33"/>
        <v/>
      </c>
      <c r="CL61" s="285">
        <f t="shared" si="64"/>
        <v>0</v>
      </c>
      <c r="CM61" s="285">
        <f t="shared" si="66"/>
        <v>10</v>
      </c>
      <c r="CN61" s="285"/>
      <c r="CO61" s="142">
        <f t="shared" si="35"/>
        <v>-90</v>
      </c>
      <c r="CP61" s="142">
        <f t="shared" si="36"/>
        <v>-67.777777777777771</v>
      </c>
      <c r="CQ61" s="143"/>
      <c r="CR61" s="367"/>
      <c r="CS61" s="170">
        <f t="shared" si="37"/>
        <v>0</v>
      </c>
      <c r="CT61" s="23">
        <f t="shared" si="38"/>
        <v>0</v>
      </c>
      <c r="CU61" s="171">
        <f t="shared" si="39"/>
        <v>0</v>
      </c>
      <c r="CV61" s="23">
        <f t="shared" si="40"/>
        <v>0</v>
      </c>
      <c r="CW61" s="172">
        <f t="shared" si="41"/>
        <v>0</v>
      </c>
      <c r="CX61" s="24">
        <f t="shared" si="42"/>
        <v>0</v>
      </c>
      <c r="CY61" s="267">
        <f t="shared" si="43"/>
        <v>0</v>
      </c>
      <c r="CZ61" s="268">
        <f t="shared" si="44"/>
        <v>0</v>
      </c>
      <c r="DA61" s="267">
        <f t="shared" si="45"/>
        <v>0</v>
      </c>
      <c r="DB61" s="268">
        <f t="shared" si="46"/>
        <v>0</v>
      </c>
      <c r="DC61" s="173">
        <f t="shared" si="47"/>
        <v>0</v>
      </c>
      <c r="DD61" s="26">
        <f t="shared" si="48"/>
        <v>0</v>
      </c>
      <c r="DE61" s="173">
        <f t="shared" si="49"/>
        <v>0</v>
      </c>
      <c r="DF61" s="26">
        <f t="shared" si="50"/>
        <v>0</v>
      </c>
      <c r="DG61" s="326">
        <f t="shared" si="51"/>
        <v>0</v>
      </c>
      <c r="DH61" s="327">
        <f t="shared" si="52"/>
        <v>0</v>
      </c>
      <c r="DI61" s="172">
        <f t="shared" si="53"/>
        <v>0</v>
      </c>
      <c r="DJ61" s="24">
        <f t="shared" si="54"/>
        <v>0</v>
      </c>
      <c r="DL61" s="19">
        <f t="shared" si="55"/>
        <v>0</v>
      </c>
      <c r="DM61" s="19">
        <f t="shared" si="56"/>
        <v>0</v>
      </c>
      <c r="DN61" s="174">
        <f t="shared" si="57"/>
        <v>0</v>
      </c>
      <c r="DO61" s="278">
        <f t="shared" si="58"/>
        <v>0</v>
      </c>
      <c r="DP61" s="278">
        <f t="shared" si="59"/>
        <v>0</v>
      </c>
      <c r="DQ61" s="20">
        <f t="shared" si="60"/>
        <v>0</v>
      </c>
      <c r="DR61" s="20">
        <f t="shared" si="61"/>
        <v>0</v>
      </c>
      <c r="DS61" s="337">
        <f t="shared" si="62"/>
        <v>0</v>
      </c>
      <c r="DT61" s="174">
        <f t="shared" si="63"/>
        <v>0</v>
      </c>
      <c r="DU61" s="172">
        <f t="shared" si="65"/>
        <v>0</v>
      </c>
    </row>
    <row r="62" spans="1:125" s="172" customFormat="1">
      <c r="A62" s="450"/>
      <c r="B62" s="451"/>
      <c r="C62" s="154">
        <f t="shared" si="11"/>
        <v>0</v>
      </c>
      <c r="D62" s="167">
        <f t="shared" si="12"/>
        <v>0</v>
      </c>
      <c r="E62" s="166" t="str">
        <f t="shared" si="13"/>
        <v/>
      </c>
      <c r="F62" s="367" t="str">
        <f t="shared" si="14"/>
        <v/>
      </c>
      <c r="G62" s="367" t="str">
        <f t="shared" si="15"/>
        <v/>
      </c>
      <c r="H62" s="367" t="str">
        <f t="shared" si="16"/>
        <v/>
      </c>
      <c r="I62" s="367" t="str">
        <f t="shared" si="17"/>
        <v/>
      </c>
      <c r="J62" s="367" t="str">
        <f t="shared" si="18"/>
        <v/>
      </c>
      <c r="K62" s="367" t="str">
        <f t="shared" si="19"/>
        <v/>
      </c>
      <c r="L62" s="367" t="str">
        <f t="shared" si="20"/>
        <v/>
      </c>
      <c r="M62" s="367" t="str">
        <f t="shared" si="21"/>
        <v/>
      </c>
      <c r="N62" s="367" t="str">
        <f t="shared" si="22"/>
        <v/>
      </c>
      <c r="O62" s="156" t="str">
        <f t="shared" si="23"/>
        <v/>
      </c>
      <c r="P62" s="157" t="str">
        <f t="shared" si="85"/>
        <v>0</v>
      </c>
      <c r="Q62" s="158" t="str">
        <f t="shared" si="85"/>
        <v>0</v>
      </c>
      <c r="R62" s="158" t="str">
        <f t="shared" si="85"/>
        <v>0</v>
      </c>
      <c r="S62" s="159" t="str">
        <f t="shared" si="85"/>
        <v>0</v>
      </c>
      <c r="T62" s="158" t="str">
        <f t="shared" si="85"/>
        <v>0</v>
      </c>
      <c r="U62" s="158" t="str">
        <f t="shared" si="85"/>
        <v>0</v>
      </c>
      <c r="V62" s="158" t="str">
        <f t="shared" si="85"/>
        <v>0</v>
      </c>
      <c r="W62" s="158" t="str">
        <f t="shared" si="85"/>
        <v>0</v>
      </c>
      <c r="X62" s="157" t="str">
        <f t="shared" si="86"/>
        <v>0</v>
      </c>
      <c r="Y62" s="158" t="str">
        <f t="shared" si="86"/>
        <v>0</v>
      </c>
      <c r="Z62" s="158" t="str">
        <f t="shared" si="86"/>
        <v>0</v>
      </c>
      <c r="AA62" s="159" t="str">
        <f t="shared" si="86"/>
        <v>0</v>
      </c>
      <c r="AB62" s="160" t="str">
        <f t="shared" si="86"/>
        <v>0</v>
      </c>
      <c r="AC62" s="161" t="str">
        <f t="shared" si="86"/>
        <v>0</v>
      </c>
      <c r="AD62" s="158" t="str">
        <f t="shared" si="86"/>
        <v>0</v>
      </c>
      <c r="AE62" s="159" t="str">
        <f t="shared" si="86"/>
        <v>0</v>
      </c>
      <c r="AF62" s="367" t="str">
        <f t="shared" si="87"/>
        <v>0</v>
      </c>
      <c r="AG62" s="162" t="str">
        <f t="shared" si="87"/>
        <v>0</v>
      </c>
      <c r="AH62" s="163" t="str">
        <f t="shared" si="87"/>
        <v>0</v>
      </c>
      <c r="AI62" s="165" t="str">
        <f t="shared" si="87"/>
        <v>0</v>
      </c>
      <c r="AJ62" s="164" t="str">
        <f t="shared" si="87"/>
        <v>0</v>
      </c>
      <c r="AK62" s="164" t="str">
        <f t="shared" si="87"/>
        <v>0</v>
      </c>
      <c r="AL62" s="289" t="str">
        <f t="shared" si="87"/>
        <v>0</v>
      </c>
      <c r="AM62" s="165" t="str">
        <f t="shared" si="87"/>
        <v>0</v>
      </c>
      <c r="AN62" s="230" t="str">
        <f t="shared" si="88"/>
        <v>0</v>
      </c>
      <c r="AO62" s="230" t="str">
        <f t="shared" si="88"/>
        <v>0</v>
      </c>
      <c r="AP62" s="230" t="str">
        <f t="shared" si="88"/>
        <v>0</v>
      </c>
      <c r="AQ62" s="230" t="str">
        <f t="shared" si="88"/>
        <v>0</v>
      </c>
      <c r="AR62" s="229" t="str">
        <f t="shared" si="88"/>
        <v>0</v>
      </c>
      <c r="AS62" s="230" t="str">
        <f t="shared" si="88"/>
        <v>0</v>
      </c>
      <c r="AT62" s="230" t="str">
        <f t="shared" si="88"/>
        <v>0</v>
      </c>
      <c r="AU62" s="231" t="str">
        <f t="shared" si="88"/>
        <v>0</v>
      </c>
      <c r="AV62" s="230" t="str">
        <f t="shared" si="89"/>
        <v>0</v>
      </c>
      <c r="AW62" s="232" t="str">
        <f t="shared" si="89"/>
        <v>0</v>
      </c>
      <c r="AX62" s="232" t="str">
        <f t="shared" si="89"/>
        <v>0</v>
      </c>
      <c r="AY62" s="233" t="str">
        <f t="shared" si="89"/>
        <v>0</v>
      </c>
      <c r="AZ62" s="232" t="str">
        <f t="shared" si="89"/>
        <v>0</v>
      </c>
      <c r="BA62" s="232" t="str">
        <f t="shared" si="89"/>
        <v>0</v>
      </c>
      <c r="BB62" s="232" t="str">
        <f t="shared" si="89"/>
        <v>0</v>
      </c>
      <c r="BC62" s="233" t="str">
        <f t="shared" si="89"/>
        <v>0</v>
      </c>
      <c r="BD62" s="168" t="str">
        <f t="shared" si="90"/>
        <v>0</v>
      </c>
      <c r="BE62" s="168" t="str">
        <f t="shared" si="90"/>
        <v>0</v>
      </c>
      <c r="BF62" s="168" t="str">
        <f t="shared" si="90"/>
        <v>0</v>
      </c>
      <c r="BG62" s="169" t="str">
        <f t="shared" si="90"/>
        <v>0</v>
      </c>
      <c r="BH62" s="168" t="str">
        <f t="shared" si="90"/>
        <v>0</v>
      </c>
      <c r="BI62" s="168" t="str">
        <f t="shared" si="90"/>
        <v>0</v>
      </c>
      <c r="BJ62" s="168" t="str">
        <f t="shared" si="90"/>
        <v>0</v>
      </c>
      <c r="BK62" s="169" t="str">
        <f t="shared" si="90"/>
        <v>0</v>
      </c>
      <c r="BL62" s="168" t="str">
        <f t="shared" si="91"/>
        <v>0</v>
      </c>
      <c r="BM62" s="168" t="str">
        <f t="shared" si="91"/>
        <v>0</v>
      </c>
      <c r="BN62" s="168" t="str">
        <f t="shared" si="91"/>
        <v>0</v>
      </c>
      <c r="BO62" s="169" t="str">
        <f t="shared" si="91"/>
        <v>0</v>
      </c>
      <c r="BP62" s="168" t="str">
        <f t="shared" si="91"/>
        <v>0</v>
      </c>
      <c r="BQ62" s="168" t="str">
        <f t="shared" si="91"/>
        <v>0</v>
      </c>
      <c r="BR62" s="168" t="str">
        <f t="shared" si="91"/>
        <v>0</v>
      </c>
      <c r="BS62" s="169" t="str">
        <f t="shared" si="91"/>
        <v>0</v>
      </c>
      <c r="BT62" s="302" t="str">
        <f t="shared" si="92"/>
        <v>0</v>
      </c>
      <c r="BU62" s="302" t="str">
        <f t="shared" si="92"/>
        <v>0</v>
      </c>
      <c r="BV62" s="302" t="str">
        <f t="shared" si="92"/>
        <v>0</v>
      </c>
      <c r="BW62" s="303" t="str">
        <f t="shared" si="92"/>
        <v>0</v>
      </c>
      <c r="BX62" s="302" t="str">
        <f t="shared" si="92"/>
        <v>0</v>
      </c>
      <c r="BY62" s="302" t="str">
        <f t="shared" si="92"/>
        <v>0</v>
      </c>
      <c r="BZ62" s="302" t="str">
        <f t="shared" si="92"/>
        <v>0</v>
      </c>
      <c r="CA62" s="303" t="str">
        <f t="shared" si="92"/>
        <v>0</v>
      </c>
      <c r="CB62" s="164" t="str">
        <f t="shared" si="93"/>
        <v>0</v>
      </c>
      <c r="CC62" s="289" t="str">
        <f t="shared" si="93"/>
        <v>0</v>
      </c>
      <c r="CD62" s="340" t="str">
        <f t="shared" si="93"/>
        <v>0</v>
      </c>
      <c r="CE62" s="341" t="str">
        <f t="shared" si="93"/>
        <v>0</v>
      </c>
      <c r="CF62" s="340" t="str">
        <f t="shared" si="93"/>
        <v>0</v>
      </c>
      <c r="CG62" s="340" t="str">
        <f t="shared" si="93"/>
        <v>0</v>
      </c>
      <c r="CH62" s="340" t="str">
        <f t="shared" si="93"/>
        <v>0</v>
      </c>
      <c r="CI62" s="341" t="str">
        <f t="shared" si="93"/>
        <v>0</v>
      </c>
      <c r="CJ62" s="367"/>
      <c r="CK62" s="32" t="str">
        <f t="shared" si="33"/>
        <v/>
      </c>
      <c r="CL62" s="285">
        <f t="shared" si="64"/>
        <v>0</v>
      </c>
      <c r="CM62" s="285">
        <f t="shared" si="66"/>
        <v>10</v>
      </c>
      <c r="CN62" s="285"/>
      <c r="CO62" s="142">
        <f t="shared" si="35"/>
        <v>-90</v>
      </c>
      <c r="CP62" s="142">
        <f t="shared" si="36"/>
        <v>-67.777777777777771</v>
      </c>
      <c r="CQ62" s="143"/>
      <c r="CR62" s="367"/>
      <c r="CS62" s="170">
        <f t="shared" si="37"/>
        <v>0</v>
      </c>
      <c r="CT62" s="23">
        <f t="shared" si="38"/>
        <v>0</v>
      </c>
      <c r="CU62" s="171">
        <f t="shared" si="39"/>
        <v>0</v>
      </c>
      <c r="CV62" s="23">
        <f t="shared" si="40"/>
        <v>0</v>
      </c>
      <c r="CW62" s="172">
        <f t="shared" si="41"/>
        <v>0</v>
      </c>
      <c r="CX62" s="24">
        <f t="shared" si="42"/>
        <v>0</v>
      </c>
      <c r="CY62" s="267">
        <f t="shared" si="43"/>
        <v>0</v>
      </c>
      <c r="CZ62" s="268">
        <f t="shared" si="44"/>
        <v>0</v>
      </c>
      <c r="DA62" s="267">
        <f t="shared" si="45"/>
        <v>0</v>
      </c>
      <c r="DB62" s="268">
        <f t="shared" si="46"/>
        <v>0</v>
      </c>
      <c r="DC62" s="173">
        <f t="shared" si="47"/>
        <v>0</v>
      </c>
      <c r="DD62" s="26">
        <f t="shared" si="48"/>
        <v>0</v>
      </c>
      <c r="DE62" s="173">
        <f t="shared" si="49"/>
        <v>0</v>
      </c>
      <c r="DF62" s="26">
        <f t="shared" si="50"/>
        <v>0</v>
      </c>
      <c r="DG62" s="326">
        <f t="shared" si="51"/>
        <v>0</v>
      </c>
      <c r="DH62" s="327">
        <f t="shared" si="52"/>
        <v>0</v>
      </c>
      <c r="DI62" s="172">
        <f t="shared" si="53"/>
        <v>0</v>
      </c>
      <c r="DJ62" s="24">
        <f t="shared" si="54"/>
        <v>0</v>
      </c>
      <c r="DL62" s="19">
        <f t="shared" si="55"/>
        <v>0</v>
      </c>
      <c r="DM62" s="19">
        <f t="shared" si="56"/>
        <v>0</v>
      </c>
      <c r="DN62" s="174">
        <f t="shared" si="57"/>
        <v>0</v>
      </c>
      <c r="DO62" s="278">
        <f t="shared" si="58"/>
        <v>0</v>
      </c>
      <c r="DP62" s="278">
        <f t="shared" si="59"/>
        <v>0</v>
      </c>
      <c r="DQ62" s="20">
        <f t="shared" si="60"/>
        <v>0</v>
      </c>
      <c r="DR62" s="20">
        <f t="shared" si="61"/>
        <v>0</v>
      </c>
      <c r="DS62" s="337">
        <f t="shared" si="62"/>
        <v>0</v>
      </c>
      <c r="DT62" s="174">
        <f t="shared" si="63"/>
        <v>0</v>
      </c>
      <c r="DU62" s="172">
        <f t="shared" si="65"/>
        <v>0</v>
      </c>
    </row>
    <row r="63" spans="1:125" s="172" customFormat="1">
      <c r="B63" s="225"/>
      <c r="C63" s="154">
        <f t="shared" si="11"/>
        <v>0</v>
      </c>
      <c r="D63" s="167">
        <f t="shared" si="12"/>
        <v>0</v>
      </c>
      <c r="E63" s="166" t="str">
        <f t="shared" si="13"/>
        <v/>
      </c>
      <c r="F63" s="367" t="str">
        <f t="shared" si="14"/>
        <v/>
      </c>
      <c r="G63" s="367" t="str">
        <f t="shared" si="15"/>
        <v/>
      </c>
      <c r="H63" s="367" t="str">
        <f t="shared" si="16"/>
        <v/>
      </c>
      <c r="I63" s="367" t="str">
        <f t="shared" si="17"/>
        <v/>
      </c>
      <c r="J63" s="367" t="str">
        <f t="shared" si="18"/>
        <v/>
      </c>
      <c r="K63" s="367" t="str">
        <f t="shared" si="19"/>
        <v/>
      </c>
      <c r="L63" s="367" t="str">
        <f t="shared" si="20"/>
        <v/>
      </c>
      <c r="M63" s="367" t="str">
        <f t="shared" si="21"/>
        <v/>
      </c>
      <c r="N63" s="367" t="str">
        <f t="shared" si="22"/>
        <v/>
      </c>
      <c r="O63" s="156" t="str">
        <f t="shared" si="23"/>
        <v/>
      </c>
      <c r="P63" s="157" t="str">
        <f t="shared" si="85"/>
        <v>0</v>
      </c>
      <c r="Q63" s="158" t="str">
        <f t="shared" si="85"/>
        <v>0</v>
      </c>
      <c r="R63" s="158" t="str">
        <f t="shared" si="85"/>
        <v>0</v>
      </c>
      <c r="S63" s="159" t="str">
        <f t="shared" si="85"/>
        <v>0</v>
      </c>
      <c r="T63" s="158" t="str">
        <f t="shared" si="85"/>
        <v>0</v>
      </c>
      <c r="U63" s="158" t="str">
        <f t="shared" si="85"/>
        <v>0</v>
      </c>
      <c r="V63" s="158" t="str">
        <f t="shared" si="85"/>
        <v>0</v>
      </c>
      <c r="W63" s="158" t="str">
        <f t="shared" si="85"/>
        <v>0</v>
      </c>
      <c r="X63" s="157" t="str">
        <f t="shared" si="86"/>
        <v>0</v>
      </c>
      <c r="Y63" s="158" t="str">
        <f t="shared" si="86"/>
        <v>0</v>
      </c>
      <c r="Z63" s="158" t="str">
        <f t="shared" si="86"/>
        <v>0</v>
      </c>
      <c r="AA63" s="159" t="str">
        <f t="shared" si="86"/>
        <v>0</v>
      </c>
      <c r="AB63" s="160" t="str">
        <f t="shared" si="86"/>
        <v>0</v>
      </c>
      <c r="AC63" s="161" t="str">
        <f t="shared" si="86"/>
        <v>0</v>
      </c>
      <c r="AD63" s="158" t="str">
        <f t="shared" si="86"/>
        <v>0</v>
      </c>
      <c r="AE63" s="159" t="str">
        <f t="shared" si="86"/>
        <v>0</v>
      </c>
      <c r="AF63" s="367" t="str">
        <f t="shared" si="87"/>
        <v>0</v>
      </c>
      <c r="AG63" s="162" t="str">
        <f t="shared" si="87"/>
        <v>0</v>
      </c>
      <c r="AH63" s="163" t="str">
        <f t="shared" si="87"/>
        <v>0</v>
      </c>
      <c r="AI63" s="165" t="str">
        <f t="shared" si="87"/>
        <v>0</v>
      </c>
      <c r="AJ63" s="164" t="str">
        <f t="shared" si="87"/>
        <v>0</v>
      </c>
      <c r="AK63" s="164" t="str">
        <f t="shared" si="87"/>
        <v>0</v>
      </c>
      <c r="AL63" s="289" t="str">
        <f t="shared" si="87"/>
        <v>0</v>
      </c>
      <c r="AM63" s="165" t="str">
        <f t="shared" si="87"/>
        <v>0</v>
      </c>
      <c r="AN63" s="230" t="str">
        <f t="shared" si="88"/>
        <v>0</v>
      </c>
      <c r="AO63" s="230" t="str">
        <f t="shared" si="88"/>
        <v>0</v>
      </c>
      <c r="AP63" s="230" t="str">
        <f t="shared" si="88"/>
        <v>0</v>
      </c>
      <c r="AQ63" s="230" t="str">
        <f t="shared" si="88"/>
        <v>0</v>
      </c>
      <c r="AR63" s="229" t="str">
        <f t="shared" si="88"/>
        <v>0</v>
      </c>
      <c r="AS63" s="230" t="str">
        <f t="shared" si="88"/>
        <v>0</v>
      </c>
      <c r="AT63" s="230" t="str">
        <f t="shared" si="88"/>
        <v>0</v>
      </c>
      <c r="AU63" s="231" t="str">
        <f t="shared" si="88"/>
        <v>0</v>
      </c>
      <c r="AV63" s="230" t="str">
        <f t="shared" si="89"/>
        <v>0</v>
      </c>
      <c r="AW63" s="232" t="str">
        <f t="shared" si="89"/>
        <v>0</v>
      </c>
      <c r="AX63" s="232" t="str">
        <f t="shared" si="89"/>
        <v>0</v>
      </c>
      <c r="AY63" s="233" t="str">
        <f t="shared" si="89"/>
        <v>0</v>
      </c>
      <c r="AZ63" s="232" t="str">
        <f t="shared" si="89"/>
        <v>0</v>
      </c>
      <c r="BA63" s="232" t="str">
        <f t="shared" si="89"/>
        <v>0</v>
      </c>
      <c r="BB63" s="232" t="str">
        <f t="shared" si="89"/>
        <v>0</v>
      </c>
      <c r="BC63" s="233" t="str">
        <f t="shared" si="89"/>
        <v>0</v>
      </c>
      <c r="BD63" s="168" t="str">
        <f t="shared" si="90"/>
        <v>0</v>
      </c>
      <c r="BE63" s="168" t="str">
        <f t="shared" si="90"/>
        <v>0</v>
      </c>
      <c r="BF63" s="168" t="str">
        <f t="shared" si="90"/>
        <v>0</v>
      </c>
      <c r="BG63" s="169" t="str">
        <f t="shared" si="90"/>
        <v>0</v>
      </c>
      <c r="BH63" s="168" t="str">
        <f t="shared" si="90"/>
        <v>0</v>
      </c>
      <c r="BI63" s="168" t="str">
        <f t="shared" si="90"/>
        <v>0</v>
      </c>
      <c r="BJ63" s="168" t="str">
        <f t="shared" si="90"/>
        <v>0</v>
      </c>
      <c r="BK63" s="169" t="str">
        <f t="shared" si="90"/>
        <v>0</v>
      </c>
      <c r="BL63" s="168" t="str">
        <f t="shared" si="91"/>
        <v>0</v>
      </c>
      <c r="BM63" s="168" t="str">
        <f t="shared" si="91"/>
        <v>0</v>
      </c>
      <c r="BN63" s="168" t="str">
        <f t="shared" si="91"/>
        <v>0</v>
      </c>
      <c r="BO63" s="169" t="str">
        <f t="shared" si="91"/>
        <v>0</v>
      </c>
      <c r="BP63" s="168" t="str">
        <f t="shared" si="91"/>
        <v>0</v>
      </c>
      <c r="BQ63" s="168" t="str">
        <f t="shared" si="91"/>
        <v>0</v>
      </c>
      <c r="BR63" s="168" t="str">
        <f t="shared" si="91"/>
        <v>0</v>
      </c>
      <c r="BS63" s="169" t="str">
        <f t="shared" si="91"/>
        <v>0</v>
      </c>
      <c r="BT63" s="302" t="str">
        <f t="shared" si="92"/>
        <v>0</v>
      </c>
      <c r="BU63" s="302" t="str">
        <f t="shared" si="92"/>
        <v>0</v>
      </c>
      <c r="BV63" s="302" t="str">
        <f t="shared" si="92"/>
        <v>0</v>
      </c>
      <c r="BW63" s="303" t="str">
        <f t="shared" si="92"/>
        <v>0</v>
      </c>
      <c r="BX63" s="302" t="str">
        <f t="shared" si="92"/>
        <v>0</v>
      </c>
      <c r="BY63" s="302" t="str">
        <f t="shared" si="92"/>
        <v>0</v>
      </c>
      <c r="BZ63" s="302" t="str">
        <f t="shared" si="92"/>
        <v>0</v>
      </c>
      <c r="CA63" s="303" t="str">
        <f t="shared" si="92"/>
        <v>0</v>
      </c>
      <c r="CB63" s="164" t="str">
        <f t="shared" si="93"/>
        <v>0</v>
      </c>
      <c r="CC63" s="289" t="str">
        <f t="shared" si="93"/>
        <v>0</v>
      </c>
      <c r="CD63" s="340" t="str">
        <f t="shared" si="93"/>
        <v>0</v>
      </c>
      <c r="CE63" s="341" t="str">
        <f t="shared" si="93"/>
        <v>0</v>
      </c>
      <c r="CF63" s="340" t="str">
        <f t="shared" si="93"/>
        <v>0</v>
      </c>
      <c r="CG63" s="340" t="str">
        <f t="shared" si="93"/>
        <v>0</v>
      </c>
      <c r="CH63" s="340" t="str">
        <f t="shared" si="93"/>
        <v>0</v>
      </c>
      <c r="CI63" s="341" t="str">
        <f t="shared" si="93"/>
        <v>0</v>
      </c>
      <c r="CJ63" s="367"/>
      <c r="CK63" s="32" t="str">
        <f t="shared" si="33"/>
        <v/>
      </c>
      <c r="CL63" s="285">
        <f t="shared" si="64"/>
        <v>0</v>
      </c>
      <c r="CM63" s="285">
        <f t="shared" si="66"/>
        <v>10</v>
      </c>
      <c r="CN63" s="285"/>
      <c r="CO63" s="142">
        <f t="shared" si="35"/>
        <v>-90</v>
      </c>
      <c r="CP63" s="142">
        <f t="shared" si="36"/>
        <v>-67.777777777777771</v>
      </c>
      <c r="CQ63" s="143"/>
      <c r="CR63" s="367"/>
      <c r="CS63" s="170">
        <f t="shared" si="37"/>
        <v>0</v>
      </c>
      <c r="CT63" s="23">
        <f t="shared" si="38"/>
        <v>0</v>
      </c>
      <c r="CU63" s="171">
        <f t="shared" si="39"/>
        <v>0</v>
      </c>
      <c r="CV63" s="23">
        <f t="shared" si="40"/>
        <v>0</v>
      </c>
      <c r="CW63" s="172">
        <f t="shared" si="41"/>
        <v>0</v>
      </c>
      <c r="CX63" s="24">
        <f t="shared" si="42"/>
        <v>0</v>
      </c>
      <c r="CY63" s="267">
        <f t="shared" si="43"/>
        <v>0</v>
      </c>
      <c r="CZ63" s="268">
        <f t="shared" si="44"/>
        <v>0</v>
      </c>
      <c r="DA63" s="267">
        <f t="shared" si="45"/>
        <v>0</v>
      </c>
      <c r="DB63" s="268">
        <f t="shared" si="46"/>
        <v>0</v>
      </c>
      <c r="DC63" s="173">
        <f t="shared" si="47"/>
        <v>0</v>
      </c>
      <c r="DD63" s="26">
        <f t="shared" si="48"/>
        <v>0</v>
      </c>
      <c r="DE63" s="173">
        <f t="shared" si="49"/>
        <v>0</v>
      </c>
      <c r="DF63" s="26">
        <f t="shared" si="50"/>
        <v>0</v>
      </c>
      <c r="DG63" s="326">
        <f t="shared" si="51"/>
        <v>0</v>
      </c>
      <c r="DH63" s="327">
        <f t="shared" si="52"/>
        <v>0</v>
      </c>
      <c r="DI63" s="172">
        <f t="shared" si="53"/>
        <v>0</v>
      </c>
      <c r="DJ63" s="24">
        <f t="shared" si="54"/>
        <v>0</v>
      </c>
      <c r="DL63" s="19">
        <f t="shared" si="55"/>
        <v>0</v>
      </c>
      <c r="DM63" s="19">
        <f t="shared" si="56"/>
        <v>0</v>
      </c>
      <c r="DN63" s="174">
        <f t="shared" si="57"/>
        <v>0</v>
      </c>
      <c r="DO63" s="278">
        <f t="shared" si="58"/>
        <v>0</v>
      </c>
      <c r="DP63" s="278">
        <f t="shared" si="59"/>
        <v>0</v>
      </c>
      <c r="DQ63" s="20">
        <f t="shared" si="60"/>
        <v>0</v>
      </c>
      <c r="DR63" s="20">
        <f t="shared" si="61"/>
        <v>0</v>
      </c>
      <c r="DS63" s="337">
        <f t="shared" si="62"/>
        <v>0</v>
      </c>
      <c r="DT63" s="174">
        <f t="shared" si="63"/>
        <v>0</v>
      </c>
      <c r="DU63" s="172">
        <f t="shared" si="65"/>
        <v>0</v>
      </c>
    </row>
    <row r="64" spans="1:125" s="172" customFormat="1">
      <c r="B64" s="225"/>
      <c r="C64" s="154">
        <f t="shared" si="11"/>
        <v>0</v>
      </c>
      <c r="D64" s="167">
        <f t="shared" si="12"/>
        <v>0</v>
      </c>
      <c r="E64" s="166" t="str">
        <f t="shared" si="13"/>
        <v/>
      </c>
      <c r="F64" s="367" t="str">
        <f t="shared" si="14"/>
        <v/>
      </c>
      <c r="G64" s="367" t="str">
        <f t="shared" si="15"/>
        <v/>
      </c>
      <c r="H64" s="367" t="str">
        <f t="shared" si="16"/>
        <v/>
      </c>
      <c r="I64" s="367" t="str">
        <f t="shared" si="17"/>
        <v/>
      </c>
      <c r="J64" s="367" t="str">
        <f t="shared" si="18"/>
        <v/>
      </c>
      <c r="K64" s="367" t="str">
        <f t="shared" si="19"/>
        <v/>
      </c>
      <c r="L64" s="367" t="str">
        <f t="shared" si="20"/>
        <v/>
      </c>
      <c r="M64" s="367" t="str">
        <f t="shared" si="21"/>
        <v/>
      </c>
      <c r="N64" s="367" t="str">
        <f t="shared" si="22"/>
        <v/>
      </c>
      <c r="O64" s="156" t="str">
        <f t="shared" si="23"/>
        <v/>
      </c>
      <c r="P64" s="157" t="str">
        <f t="shared" si="85"/>
        <v>0</v>
      </c>
      <c r="Q64" s="158" t="str">
        <f t="shared" si="85"/>
        <v>0</v>
      </c>
      <c r="R64" s="158" t="str">
        <f t="shared" si="85"/>
        <v>0</v>
      </c>
      <c r="S64" s="159" t="str">
        <f t="shared" si="85"/>
        <v>0</v>
      </c>
      <c r="T64" s="158" t="str">
        <f t="shared" si="85"/>
        <v>0</v>
      </c>
      <c r="U64" s="158" t="str">
        <f t="shared" si="85"/>
        <v>0</v>
      </c>
      <c r="V64" s="158" t="str">
        <f t="shared" si="85"/>
        <v>0</v>
      </c>
      <c r="W64" s="158" t="str">
        <f t="shared" si="85"/>
        <v>0</v>
      </c>
      <c r="X64" s="157" t="str">
        <f t="shared" si="86"/>
        <v>0</v>
      </c>
      <c r="Y64" s="158" t="str">
        <f t="shared" si="86"/>
        <v>0</v>
      </c>
      <c r="Z64" s="158" t="str">
        <f t="shared" si="86"/>
        <v>0</v>
      </c>
      <c r="AA64" s="159" t="str">
        <f t="shared" si="86"/>
        <v>0</v>
      </c>
      <c r="AB64" s="160" t="str">
        <f t="shared" si="86"/>
        <v>0</v>
      </c>
      <c r="AC64" s="161" t="str">
        <f t="shared" si="86"/>
        <v>0</v>
      </c>
      <c r="AD64" s="158" t="str">
        <f t="shared" si="86"/>
        <v>0</v>
      </c>
      <c r="AE64" s="159" t="str">
        <f t="shared" si="86"/>
        <v>0</v>
      </c>
      <c r="AF64" s="367" t="str">
        <f t="shared" si="87"/>
        <v>0</v>
      </c>
      <c r="AG64" s="162" t="str">
        <f t="shared" si="87"/>
        <v>0</v>
      </c>
      <c r="AH64" s="163" t="str">
        <f t="shared" si="87"/>
        <v>0</v>
      </c>
      <c r="AI64" s="165" t="str">
        <f t="shared" si="87"/>
        <v>0</v>
      </c>
      <c r="AJ64" s="164" t="str">
        <f t="shared" si="87"/>
        <v>0</v>
      </c>
      <c r="AK64" s="164" t="str">
        <f t="shared" si="87"/>
        <v>0</v>
      </c>
      <c r="AL64" s="289" t="str">
        <f t="shared" si="87"/>
        <v>0</v>
      </c>
      <c r="AM64" s="165" t="str">
        <f t="shared" si="87"/>
        <v>0</v>
      </c>
      <c r="AN64" s="230" t="str">
        <f t="shared" si="88"/>
        <v>0</v>
      </c>
      <c r="AO64" s="230" t="str">
        <f t="shared" si="88"/>
        <v>0</v>
      </c>
      <c r="AP64" s="230" t="str">
        <f t="shared" si="88"/>
        <v>0</v>
      </c>
      <c r="AQ64" s="230" t="str">
        <f t="shared" si="88"/>
        <v>0</v>
      </c>
      <c r="AR64" s="229" t="str">
        <f t="shared" si="88"/>
        <v>0</v>
      </c>
      <c r="AS64" s="230" t="str">
        <f t="shared" si="88"/>
        <v>0</v>
      </c>
      <c r="AT64" s="230" t="str">
        <f t="shared" si="88"/>
        <v>0</v>
      </c>
      <c r="AU64" s="231" t="str">
        <f t="shared" si="88"/>
        <v>0</v>
      </c>
      <c r="AV64" s="230" t="str">
        <f t="shared" si="89"/>
        <v>0</v>
      </c>
      <c r="AW64" s="232" t="str">
        <f t="shared" si="89"/>
        <v>0</v>
      </c>
      <c r="AX64" s="232" t="str">
        <f t="shared" si="89"/>
        <v>0</v>
      </c>
      <c r="AY64" s="233" t="str">
        <f t="shared" si="89"/>
        <v>0</v>
      </c>
      <c r="AZ64" s="232" t="str">
        <f t="shared" si="89"/>
        <v>0</v>
      </c>
      <c r="BA64" s="232" t="str">
        <f t="shared" si="89"/>
        <v>0</v>
      </c>
      <c r="BB64" s="232" t="str">
        <f t="shared" si="89"/>
        <v>0</v>
      </c>
      <c r="BC64" s="233" t="str">
        <f t="shared" si="89"/>
        <v>0</v>
      </c>
      <c r="BD64" s="168" t="str">
        <f t="shared" si="90"/>
        <v>0</v>
      </c>
      <c r="BE64" s="168" t="str">
        <f t="shared" si="90"/>
        <v>0</v>
      </c>
      <c r="BF64" s="168" t="str">
        <f t="shared" si="90"/>
        <v>0</v>
      </c>
      <c r="BG64" s="169" t="str">
        <f t="shared" si="90"/>
        <v>0</v>
      </c>
      <c r="BH64" s="168" t="str">
        <f t="shared" si="90"/>
        <v>0</v>
      </c>
      <c r="BI64" s="168" t="str">
        <f t="shared" si="90"/>
        <v>0</v>
      </c>
      <c r="BJ64" s="168" t="str">
        <f t="shared" si="90"/>
        <v>0</v>
      </c>
      <c r="BK64" s="169" t="str">
        <f t="shared" si="90"/>
        <v>0</v>
      </c>
      <c r="BL64" s="168" t="str">
        <f t="shared" si="91"/>
        <v>0</v>
      </c>
      <c r="BM64" s="168" t="str">
        <f t="shared" si="91"/>
        <v>0</v>
      </c>
      <c r="BN64" s="168" t="str">
        <f t="shared" si="91"/>
        <v>0</v>
      </c>
      <c r="BO64" s="169" t="str">
        <f t="shared" si="91"/>
        <v>0</v>
      </c>
      <c r="BP64" s="168" t="str">
        <f t="shared" si="91"/>
        <v>0</v>
      </c>
      <c r="BQ64" s="168" t="str">
        <f t="shared" si="91"/>
        <v>0</v>
      </c>
      <c r="BR64" s="168" t="str">
        <f t="shared" si="91"/>
        <v>0</v>
      </c>
      <c r="BS64" s="169" t="str">
        <f t="shared" si="91"/>
        <v>0</v>
      </c>
      <c r="BT64" s="302" t="str">
        <f t="shared" si="92"/>
        <v>0</v>
      </c>
      <c r="BU64" s="302" t="str">
        <f t="shared" si="92"/>
        <v>0</v>
      </c>
      <c r="BV64" s="302" t="str">
        <f t="shared" si="92"/>
        <v>0</v>
      </c>
      <c r="BW64" s="303" t="str">
        <f t="shared" si="92"/>
        <v>0</v>
      </c>
      <c r="BX64" s="302" t="str">
        <f t="shared" si="92"/>
        <v>0</v>
      </c>
      <c r="BY64" s="302" t="str">
        <f t="shared" si="92"/>
        <v>0</v>
      </c>
      <c r="BZ64" s="302" t="str">
        <f t="shared" si="92"/>
        <v>0</v>
      </c>
      <c r="CA64" s="303" t="str">
        <f t="shared" si="92"/>
        <v>0</v>
      </c>
      <c r="CB64" s="164" t="str">
        <f t="shared" si="93"/>
        <v>0</v>
      </c>
      <c r="CC64" s="289" t="str">
        <f t="shared" si="93"/>
        <v>0</v>
      </c>
      <c r="CD64" s="340" t="str">
        <f t="shared" si="93"/>
        <v>0</v>
      </c>
      <c r="CE64" s="341" t="str">
        <f t="shared" si="93"/>
        <v>0</v>
      </c>
      <c r="CF64" s="340" t="str">
        <f t="shared" si="93"/>
        <v>0</v>
      </c>
      <c r="CG64" s="340" t="str">
        <f t="shared" si="93"/>
        <v>0</v>
      </c>
      <c r="CH64" s="340" t="str">
        <f t="shared" si="93"/>
        <v>0</v>
      </c>
      <c r="CI64" s="341" t="str">
        <f t="shared" si="93"/>
        <v>0</v>
      </c>
      <c r="CJ64" s="367"/>
      <c r="CK64" s="32" t="str">
        <f t="shared" si="33"/>
        <v/>
      </c>
      <c r="CL64" s="285">
        <f t="shared" si="64"/>
        <v>0</v>
      </c>
      <c r="CM64" s="285">
        <f t="shared" si="66"/>
        <v>10</v>
      </c>
      <c r="CN64" s="285"/>
      <c r="CO64" s="142">
        <f t="shared" si="35"/>
        <v>-90</v>
      </c>
      <c r="CP64" s="142">
        <f t="shared" si="36"/>
        <v>-67.777777777777771</v>
      </c>
      <c r="CQ64" s="143"/>
      <c r="CR64" s="367"/>
      <c r="CS64" s="170">
        <f t="shared" si="37"/>
        <v>0</v>
      </c>
      <c r="CT64" s="23">
        <f t="shared" si="38"/>
        <v>0</v>
      </c>
      <c r="CU64" s="171">
        <f t="shared" si="39"/>
        <v>0</v>
      </c>
      <c r="CV64" s="23">
        <f t="shared" si="40"/>
        <v>0</v>
      </c>
      <c r="CW64" s="172">
        <f t="shared" si="41"/>
        <v>0</v>
      </c>
      <c r="CX64" s="24">
        <f t="shared" si="42"/>
        <v>0</v>
      </c>
      <c r="CY64" s="267">
        <f t="shared" si="43"/>
        <v>0</v>
      </c>
      <c r="CZ64" s="268">
        <f t="shared" si="44"/>
        <v>0</v>
      </c>
      <c r="DA64" s="267">
        <f t="shared" si="45"/>
        <v>0</v>
      </c>
      <c r="DB64" s="268">
        <f t="shared" si="46"/>
        <v>0</v>
      </c>
      <c r="DC64" s="173">
        <f t="shared" si="47"/>
        <v>0</v>
      </c>
      <c r="DD64" s="26">
        <f t="shared" si="48"/>
        <v>0</v>
      </c>
      <c r="DE64" s="173">
        <f t="shared" si="49"/>
        <v>0</v>
      </c>
      <c r="DF64" s="26">
        <f t="shared" si="50"/>
        <v>0</v>
      </c>
      <c r="DG64" s="326">
        <f t="shared" si="51"/>
        <v>0</v>
      </c>
      <c r="DH64" s="327">
        <f t="shared" si="52"/>
        <v>0</v>
      </c>
      <c r="DI64" s="172">
        <f t="shared" si="53"/>
        <v>0</v>
      </c>
      <c r="DJ64" s="24">
        <f t="shared" si="54"/>
        <v>0</v>
      </c>
      <c r="DL64" s="19">
        <f t="shared" si="55"/>
        <v>0</v>
      </c>
      <c r="DM64" s="19">
        <f t="shared" si="56"/>
        <v>0</v>
      </c>
      <c r="DN64" s="174">
        <f t="shared" si="57"/>
        <v>0</v>
      </c>
      <c r="DO64" s="278">
        <f t="shared" si="58"/>
        <v>0</v>
      </c>
      <c r="DP64" s="278">
        <f t="shared" si="59"/>
        <v>0</v>
      </c>
      <c r="DQ64" s="20">
        <f t="shared" si="60"/>
        <v>0</v>
      </c>
      <c r="DR64" s="20">
        <f t="shared" si="61"/>
        <v>0</v>
      </c>
      <c r="DS64" s="337">
        <f t="shared" si="62"/>
        <v>0</v>
      </c>
      <c r="DT64" s="174">
        <f t="shared" si="63"/>
        <v>0</v>
      </c>
      <c r="DU64" s="172">
        <f t="shared" si="65"/>
        <v>0</v>
      </c>
    </row>
    <row r="65" spans="1:1026" s="172" customFormat="1">
      <c r="A65" s="454"/>
      <c r="B65" s="225"/>
      <c r="C65" s="154">
        <f t="shared" si="11"/>
        <v>0</v>
      </c>
      <c r="D65" s="167">
        <f t="shared" si="12"/>
        <v>0</v>
      </c>
      <c r="E65" s="166" t="str">
        <f t="shared" si="13"/>
        <v/>
      </c>
      <c r="F65" s="367" t="str">
        <f t="shared" si="14"/>
        <v/>
      </c>
      <c r="G65" s="367" t="str">
        <f t="shared" si="15"/>
        <v/>
      </c>
      <c r="H65" s="367" t="str">
        <f t="shared" si="16"/>
        <v/>
      </c>
      <c r="I65" s="367" t="str">
        <f t="shared" si="17"/>
        <v/>
      </c>
      <c r="J65" s="367" t="str">
        <f t="shared" si="18"/>
        <v/>
      </c>
      <c r="K65" s="367" t="str">
        <f t="shared" si="19"/>
        <v/>
      </c>
      <c r="L65" s="367" t="str">
        <f t="shared" si="20"/>
        <v/>
      </c>
      <c r="M65" s="367" t="str">
        <f t="shared" si="21"/>
        <v/>
      </c>
      <c r="N65" s="367" t="str">
        <f t="shared" si="22"/>
        <v/>
      </c>
      <c r="O65" s="156" t="str">
        <f t="shared" si="23"/>
        <v/>
      </c>
      <c r="P65" s="157" t="str">
        <f t="shared" si="85"/>
        <v>0</v>
      </c>
      <c r="Q65" s="158" t="str">
        <f t="shared" si="85"/>
        <v>0</v>
      </c>
      <c r="R65" s="158" t="str">
        <f t="shared" si="85"/>
        <v>0</v>
      </c>
      <c r="S65" s="159" t="str">
        <f t="shared" si="85"/>
        <v>0</v>
      </c>
      <c r="T65" s="158" t="str">
        <f t="shared" si="85"/>
        <v>0</v>
      </c>
      <c r="U65" s="158" t="str">
        <f t="shared" si="85"/>
        <v>0</v>
      </c>
      <c r="V65" s="158" t="str">
        <f t="shared" si="85"/>
        <v>0</v>
      </c>
      <c r="W65" s="158" t="str">
        <f t="shared" si="85"/>
        <v>0</v>
      </c>
      <c r="X65" s="157" t="str">
        <f t="shared" si="86"/>
        <v>0</v>
      </c>
      <c r="Y65" s="158" t="str">
        <f t="shared" si="86"/>
        <v>0</v>
      </c>
      <c r="Z65" s="158" t="str">
        <f t="shared" si="86"/>
        <v>0</v>
      </c>
      <c r="AA65" s="159" t="str">
        <f t="shared" si="86"/>
        <v>0</v>
      </c>
      <c r="AB65" s="160" t="str">
        <f t="shared" si="86"/>
        <v>0</v>
      </c>
      <c r="AC65" s="161" t="str">
        <f t="shared" si="86"/>
        <v>0</v>
      </c>
      <c r="AD65" s="158" t="str">
        <f t="shared" si="86"/>
        <v>0</v>
      </c>
      <c r="AE65" s="159" t="str">
        <f t="shared" si="86"/>
        <v>0</v>
      </c>
      <c r="AF65" s="367" t="str">
        <f t="shared" si="87"/>
        <v>0</v>
      </c>
      <c r="AG65" s="162" t="str">
        <f t="shared" si="87"/>
        <v>0</v>
      </c>
      <c r="AH65" s="163" t="str">
        <f t="shared" si="87"/>
        <v>0</v>
      </c>
      <c r="AI65" s="165" t="str">
        <f t="shared" si="87"/>
        <v>0</v>
      </c>
      <c r="AJ65" s="164" t="str">
        <f t="shared" si="87"/>
        <v>0</v>
      </c>
      <c r="AK65" s="164" t="str">
        <f t="shared" si="87"/>
        <v>0</v>
      </c>
      <c r="AL65" s="289" t="str">
        <f t="shared" si="87"/>
        <v>0</v>
      </c>
      <c r="AM65" s="165" t="str">
        <f t="shared" si="87"/>
        <v>0</v>
      </c>
      <c r="AN65" s="230" t="str">
        <f t="shared" si="88"/>
        <v>0</v>
      </c>
      <c r="AO65" s="230" t="str">
        <f t="shared" si="88"/>
        <v>0</v>
      </c>
      <c r="AP65" s="230" t="str">
        <f t="shared" si="88"/>
        <v>0</v>
      </c>
      <c r="AQ65" s="230" t="str">
        <f t="shared" si="88"/>
        <v>0</v>
      </c>
      <c r="AR65" s="229" t="str">
        <f t="shared" si="88"/>
        <v>0</v>
      </c>
      <c r="AS65" s="230" t="str">
        <f t="shared" si="88"/>
        <v>0</v>
      </c>
      <c r="AT65" s="230" t="str">
        <f t="shared" si="88"/>
        <v>0</v>
      </c>
      <c r="AU65" s="231" t="str">
        <f t="shared" si="88"/>
        <v>0</v>
      </c>
      <c r="AV65" s="230" t="str">
        <f t="shared" si="89"/>
        <v>0</v>
      </c>
      <c r="AW65" s="232" t="str">
        <f t="shared" si="89"/>
        <v>0</v>
      </c>
      <c r="AX65" s="232" t="str">
        <f t="shared" si="89"/>
        <v>0</v>
      </c>
      <c r="AY65" s="233" t="str">
        <f t="shared" si="89"/>
        <v>0</v>
      </c>
      <c r="AZ65" s="232" t="str">
        <f t="shared" si="89"/>
        <v>0</v>
      </c>
      <c r="BA65" s="232" t="str">
        <f t="shared" si="89"/>
        <v>0</v>
      </c>
      <c r="BB65" s="232" t="str">
        <f t="shared" si="89"/>
        <v>0</v>
      </c>
      <c r="BC65" s="233" t="str">
        <f t="shared" si="89"/>
        <v>0</v>
      </c>
      <c r="BD65" s="168" t="str">
        <f t="shared" si="90"/>
        <v>0</v>
      </c>
      <c r="BE65" s="168" t="str">
        <f t="shared" si="90"/>
        <v>0</v>
      </c>
      <c r="BF65" s="168" t="str">
        <f t="shared" si="90"/>
        <v>0</v>
      </c>
      <c r="BG65" s="169" t="str">
        <f t="shared" si="90"/>
        <v>0</v>
      </c>
      <c r="BH65" s="168" t="str">
        <f t="shared" si="90"/>
        <v>0</v>
      </c>
      <c r="BI65" s="168" t="str">
        <f t="shared" si="90"/>
        <v>0</v>
      </c>
      <c r="BJ65" s="168" t="str">
        <f t="shared" si="90"/>
        <v>0</v>
      </c>
      <c r="BK65" s="169" t="str">
        <f t="shared" si="90"/>
        <v>0</v>
      </c>
      <c r="BL65" s="168" t="str">
        <f t="shared" si="91"/>
        <v>0</v>
      </c>
      <c r="BM65" s="168" t="str">
        <f t="shared" si="91"/>
        <v>0</v>
      </c>
      <c r="BN65" s="168" t="str">
        <f t="shared" si="91"/>
        <v>0</v>
      </c>
      <c r="BO65" s="169" t="str">
        <f t="shared" si="91"/>
        <v>0</v>
      </c>
      <c r="BP65" s="168" t="str">
        <f t="shared" si="91"/>
        <v>0</v>
      </c>
      <c r="BQ65" s="168" t="str">
        <f t="shared" si="91"/>
        <v>0</v>
      </c>
      <c r="BR65" s="168" t="str">
        <f t="shared" si="91"/>
        <v>0</v>
      </c>
      <c r="BS65" s="169" t="str">
        <f t="shared" si="91"/>
        <v>0</v>
      </c>
      <c r="BT65" s="302" t="str">
        <f t="shared" si="92"/>
        <v>0</v>
      </c>
      <c r="BU65" s="302" t="str">
        <f t="shared" si="92"/>
        <v>0</v>
      </c>
      <c r="BV65" s="302" t="str">
        <f t="shared" si="92"/>
        <v>0</v>
      </c>
      <c r="BW65" s="303" t="str">
        <f t="shared" si="92"/>
        <v>0</v>
      </c>
      <c r="BX65" s="302" t="str">
        <f t="shared" si="92"/>
        <v>0</v>
      </c>
      <c r="BY65" s="302" t="str">
        <f t="shared" si="92"/>
        <v>0</v>
      </c>
      <c r="BZ65" s="302" t="str">
        <f t="shared" si="92"/>
        <v>0</v>
      </c>
      <c r="CA65" s="303" t="str">
        <f t="shared" si="92"/>
        <v>0</v>
      </c>
      <c r="CB65" s="164" t="str">
        <f t="shared" si="93"/>
        <v>0</v>
      </c>
      <c r="CC65" s="289" t="str">
        <f t="shared" si="93"/>
        <v>0</v>
      </c>
      <c r="CD65" s="340" t="str">
        <f t="shared" si="93"/>
        <v>0</v>
      </c>
      <c r="CE65" s="341" t="str">
        <f t="shared" si="93"/>
        <v>0</v>
      </c>
      <c r="CF65" s="340" t="str">
        <f t="shared" si="93"/>
        <v>0</v>
      </c>
      <c r="CG65" s="340" t="str">
        <f t="shared" si="93"/>
        <v>0</v>
      </c>
      <c r="CH65" s="340" t="str">
        <f t="shared" si="93"/>
        <v>0</v>
      </c>
      <c r="CI65" s="341" t="str">
        <f t="shared" si="93"/>
        <v>0</v>
      </c>
      <c r="CJ65" s="367"/>
      <c r="CK65" s="32" t="str">
        <f t="shared" si="33"/>
        <v/>
      </c>
      <c r="CL65" s="285">
        <f t="shared" si="64"/>
        <v>0</v>
      </c>
      <c r="CM65" s="285">
        <f t="shared" si="66"/>
        <v>10</v>
      </c>
      <c r="CN65" s="285"/>
      <c r="CO65" s="142">
        <f t="shared" si="35"/>
        <v>-90</v>
      </c>
      <c r="CP65" s="142">
        <f t="shared" si="36"/>
        <v>-67.777777777777771</v>
      </c>
      <c r="CQ65" s="143"/>
      <c r="CR65" s="367"/>
      <c r="CS65" s="170">
        <f t="shared" si="37"/>
        <v>0</v>
      </c>
      <c r="CT65" s="23">
        <f t="shared" si="38"/>
        <v>0</v>
      </c>
      <c r="CU65" s="171">
        <f t="shared" si="39"/>
        <v>0</v>
      </c>
      <c r="CV65" s="23">
        <f t="shared" si="40"/>
        <v>0</v>
      </c>
      <c r="CW65" s="172">
        <f t="shared" si="41"/>
        <v>0</v>
      </c>
      <c r="CX65" s="24">
        <f t="shared" si="42"/>
        <v>0</v>
      </c>
      <c r="CY65" s="267">
        <f t="shared" si="43"/>
        <v>0</v>
      </c>
      <c r="CZ65" s="268">
        <f t="shared" si="44"/>
        <v>0</v>
      </c>
      <c r="DA65" s="267">
        <f t="shared" si="45"/>
        <v>0</v>
      </c>
      <c r="DB65" s="268">
        <f t="shared" si="46"/>
        <v>0</v>
      </c>
      <c r="DC65" s="173">
        <f t="shared" si="47"/>
        <v>0</v>
      </c>
      <c r="DD65" s="26">
        <f t="shared" si="48"/>
        <v>0</v>
      </c>
      <c r="DE65" s="173">
        <f t="shared" si="49"/>
        <v>0</v>
      </c>
      <c r="DF65" s="26">
        <f t="shared" si="50"/>
        <v>0</v>
      </c>
      <c r="DG65" s="326">
        <f t="shared" si="51"/>
        <v>0</v>
      </c>
      <c r="DH65" s="327">
        <f t="shared" si="52"/>
        <v>0</v>
      </c>
      <c r="DI65" s="172">
        <f t="shared" si="53"/>
        <v>0</v>
      </c>
      <c r="DJ65" s="24">
        <f t="shared" si="54"/>
        <v>0</v>
      </c>
      <c r="DL65" s="19">
        <f t="shared" si="55"/>
        <v>0</v>
      </c>
      <c r="DM65" s="19">
        <f t="shared" si="56"/>
        <v>0</v>
      </c>
      <c r="DN65" s="174">
        <f t="shared" si="57"/>
        <v>0</v>
      </c>
      <c r="DO65" s="278">
        <f t="shared" si="58"/>
        <v>0</v>
      </c>
      <c r="DP65" s="278">
        <f t="shared" si="59"/>
        <v>0</v>
      </c>
      <c r="DQ65" s="20">
        <f t="shared" si="60"/>
        <v>0</v>
      </c>
      <c r="DR65" s="20">
        <f t="shared" si="61"/>
        <v>0</v>
      </c>
      <c r="DS65" s="337">
        <f t="shared" si="62"/>
        <v>0</v>
      </c>
      <c r="DT65" s="174">
        <f t="shared" si="63"/>
        <v>0</v>
      </c>
      <c r="DU65" s="172">
        <f t="shared" si="65"/>
        <v>0</v>
      </c>
    </row>
    <row r="66" spans="1:1026" s="282" customFormat="1">
      <c r="A66" s="172"/>
      <c r="B66" s="225"/>
      <c r="C66" s="154">
        <f t="shared" si="11"/>
        <v>0</v>
      </c>
      <c r="D66" s="167">
        <f t="shared" si="12"/>
        <v>0</v>
      </c>
      <c r="E66" s="166" t="str">
        <f t="shared" si="13"/>
        <v/>
      </c>
      <c r="F66" s="367" t="str">
        <f t="shared" si="14"/>
        <v/>
      </c>
      <c r="G66" s="367" t="str">
        <f t="shared" si="15"/>
        <v/>
      </c>
      <c r="H66" s="367" t="str">
        <f t="shared" si="16"/>
        <v/>
      </c>
      <c r="I66" s="367" t="str">
        <f t="shared" si="17"/>
        <v/>
      </c>
      <c r="J66" s="367" t="str">
        <f t="shared" si="18"/>
        <v/>
      </c>
      <c r="K66" s="367" t="str">
        <f t="shared" si="19"/>
        <v/>
      </c>
      <c r="L66" s="367" t="str">
        <f t="shared" si="20"/>
        <v/>
      </c>
      <c r="M66" s="367" t="str">
        <f t="shared" si="21"/>
        <v/>
      </c>
      <c r="N66" s="367" t="str">
        <f t="shared" si="22"/>
        <v/>
      </c>
      <c r="O66" s="156" t="str">
        <f t="shared" si="23"/>
        <v/>
      </c>
      <c r="P66" s="157" t="str">
        <f t="shared" si="85"/>
        <v>0</v>
      </c>
      <c r="Q66" s="158" t="str">
        <f t="shared" si="85"/>
        <v>0</v>
      </c>
      <c r="R66" s="158" t="str">
        <f t="shared" si="85"/>
        <v>0</v>
      </c>
      <c r="S66" s="159" t="str">
        <f t="shared" si="85"/>
        <v>0</v>
      </c>
      <c r="T66" s="158" t="str">
        <f t="shared" si="85"/>
        <v>0</v>
      </c>
      <c r="U66" s="158" t="str">
        <f t="shared" si="85"/>
        <v>0</v>
      </c>
      <c r="V66" s="158" t="str">
        <f t="shared" si="85"/>
        <v>0</v>
      </c>
      <c r="W66" s="158" t="str">
        <f t="shared" si="85"/>
        <v>0</v>
      </c>
      <c r="X66" s="157" t="str">
        <f t="shared" si="86"/>
        <v>0</v>
      </c>
      <c r="Y66" s="158" t="str">
        <f t="shared" si="86"/>
        <v>0</v>
      </c>
      <c r="Z66" s="158" t="str">
        <f t="shared" si="86"/>
        <v>0</v>
      </c>
      <c r="AA66" s="159" t="str">
        <f t="shared" si="86"/>
        <v>0</v>
      </c>
      <c r="AB66" s="160" t="str">
        <f t="shared" si="86"/>
        <v>0</v>
      </c>
      <c r="AC66" s="161" t="str">
        <f t="shared" si="86"/>
        <v>0</v>
      </c>
      <c r="AD66" s="158" t="str">
        <f t="shared" si="86"/>
        <v>0</v>
      </c>
      <c r="AE66" s="159" t="str">
        <f t="shared" si="86"/>
        <v>0</v>
      </c>
      <c r="AF66" s="367" t="str">
        <f t="shared" si="87"/>
        <v>0</v>
      </c>
      <c r="AG66" s="162" t="str">
        <f t="shared" si="87"/>
        <v>0</v>
      </c>
      <c r="AH66" s="163" t="str">
        <f t="shared" si="87"/>
        <v>0</v>
      </c>
      <c r="AI66" s="165" t="str">
        <f t="shared" si="87"/>
        <v>0</v>
      </c>
      <c r="AJ66" s="164" t="str">
        <f t="shared" si="87"/>
        <v>0</v>
      </c>
      <c r="AK66" s="164" t="str">
        <f t="shared" si="87"/>
        <v>0</v>
      </c>
      <c r="AL66" s="289" t="str">
        <f t="shared" si="87"/>
        <v>0</v>
      </c>
      <c r="AM66" s="165" t="str">
        <f t="shared" si="87"/>
        <v>0</v>
      </c>
      <c r="AN66" s="230" t="str">
        <f t="shared" si="88"/>
        <v>0</v>
      </c>
      <c r="AO66" s="230" t="str">
        <f t="shared" si="88"/>
        <v>0</v>
      </c>
      <c r="AP66" s="230" t="str">
        <f t="shared" si="88"/>
        <v>0</v>
      </c>
      <c r="AQ66" s="230" t="str">
        <f t="shared" si="88"/>
        <v>0</v>
      </c>
      <c r="AR66" s="229" t="str">
        <f t="shared" si="88"/>
        <v>0</v>
      </c>
      <c r="AS66" s="230" t="str">
        <f t="shared" si="88"/>
        <v>0</v>
      </c>
      <c r="AT66" s="230" t="str">
        <f t="shared" si="88"/>
        <v>0</v>
      </c>
      <c r="AU66" s="231" t="str">
        <f t="shared" si="88"/>
        <v>0</v>
      </c>
      <c r="AV66" s="230" t="str">
        <f t="shared" si="89"/>
        <v>0</v>
      </c>
      <c r="AW66" s="232" t="str">
        <f t="shared" si="89"/>
        <v>0</v>
      </c>
      <c r="AX66" s="232" t="str">
        <f t="shared" si="89"/>
        <v>0</v>
      </c>
      <c r="AY66" s="233" t="str">
        <f t="shared" si="89"/>
        <v>0</v>
      </c>
      <c r="AZ66" s="232" t="str">
        <f t="shared" si="89"/>
        <v>0</v>
      </c>
      <c r="BA66" s="232" t="str">
        <f t="shared" si="89"/>
        <v>0</v>
      </c>
      <c r="BB66" s="232" t="str">
        <f t="shared" si="89"/>
        <v>0</v>
      </c>
      <c r="BC66" s="233" t="str">
        <f t="shared" si="89"/>
        <v>0</v>
      </c>
      <c r="BD66" s="168" t="str">
        <f t="shared" si="90"/>
        <v>0</v>
      </c>
      <c r="BE66" s="168" t="str">
        <f t="shared" si="90"/>
        <v>0</v>
      </c>
      <c r="BF66" s="168" t="str">
        <f t="shared" si="90"/>
        <v>0</v>
      </c>
      <c r="BG66" s="169" t="str">
        <f t="shared" si="90"/>
        <v>0</v>
      </c>
      <c r="BH66" s="168" t="str">
        <f t="shared" si="90"/>
        <v>0</v>
      </c>
      <c r="BI66" s="168" t="str">
        <f t="shared" si="90"/>
        <v>0</v>
      </c>
      <c r="BJ66" s="168" t="str">
        <f t="shared" si="90"/>
        <v>0</v>
      </c>
      <c r="BK66" s="169" t="str">
        <f t="shared" si="90"/>
        <v>0</v>
      </c>
      <c r="BL66" s="168" t="str">
        <f t="shared" si="91"/>
        <v>0</v>
      </c>
      <c r="BM66" s="168" t="str">
        <f t="shared" si="91"/>
        <v>0</v>
      </c>
      <c r="BN66" s="168" t="str">
        <f t="shared" si="91"/>
        <v>0</v>
      </c>
      <c r="BO66" s="169" t="str">
        <f t="shared" si="91"/>
        <v>0</v>
      </c>
      <c r="BP66" s="168" t="str">
        <f t="shared" si="91"/>
        <v>0</v>
      </c>
      <c r="BQ66" s="168" t="str">
        <f t="shared" si="91"/>
        <v>0</v>
      </c>
      <c r="BR66" s="168" t="str">
        <f t="shared" si="91"/>
        <v>0</v>
      </c>
      <c r="BS66" s="169" t="str">
        <f t="shared" si="91"/>
        <v>0</v>
      </c>
      <c r="BT66" s="302" t="str">
        <f t="shared" si="92"/>
        <v>0</v>
      </c>
      <c r="BU66" s="302" t="str">
        <f t="shared" si="92"/>
        <v>0</v>
      </c>
      <c r="BV66" s="302" t="str">
        <f t="shared" si="92"/>
        <v>0</v>
      </c>
      <c r="BW66" s="303" t="str">
        <f t="shared" si="92"/>
        <v>0</v>
      </c>
      <c r="BX66" s="302" t="str">
        <f t="shared" si="92"/>
        <v>0</v>
      </c>
      <c r="BY66" s="302" t="str">
        <f t="shared" si="92"/>
        <v>0</v>
      </c>
      <c r="BZ66" s="302" t="str">
        <f t="shared" si="92"/>
        <v>0</v>
      </c>
      <c r="CA66" s="303" t="str">
        <f t="shared" si="92"/>
        <v>0</v>
      </c>
      <c r="CB66" s="164" t="str">
        <f t="shared" si="93"/>
        <v>0</v>
      </c>
      <c r="CC66" s="289" t="str">
        <f t="shared" si="93"/>
        <v>0</v>
      </c>
      <c r="CD66" s="340" t="str">
        <f t="shared" si="93"/>
        <v>0</v>
      </c>
      <c r="CE66" s="341" t="str">
        <f t="shared" si="93"/>
        <v>0</v>
      </c>
      <c r="CF66" s="340" t="str">
        <f t="shared" si="93"/>
        <v>0</v>
      </c>
      <c r="CG66" s="340" t="str">
        <f t="shared" si="93"/>
        <v>0</v>
      </c>
      <c r="CH66" s="340" t="str">
        <f t="shared" si="93"/>
        <v>0</v>
      </c>
      <c r="CI66" s="341" t="str">
        <f t="shared" si="93"/>
        <v>0</v>
      </c>
      <c r="CJ66" s="287"/>
      <c r="CK66" s="32" t="str">
        <f t="shared" si="33"/>
        <v/>
      </c>
      <c r="CL66" s="285">
        <f t="shared" si="64"/>
        <v>0</v>
      </c>
      <c r="CM66" s="285">
        <f t="shared" si="66"/>
        <v>10</v>
      </c>
      <c r="CN66" s="285"/>
      <c r="CO66" s="142">
        <f t="shared" si="35"/>
        <v>-90</v>
      </c>
      <c r="CP66" s="142">
        <f t="shared" si="36"/>
        <v>-67.777777777777771</v>
      </c>
      <c r="CQ66" s="143"/>
      <c r="CR66" s="367"/>
      <c r="CS66" s="170">
        <f t="shared" si="37"/>
        <v>0</v>
      </c>
      <c r="CT66" s="23">
        <f t="shared" si="38"/>
        <v>0</v>
      </c>
      <c r="CU66" s="171">
        <f t="shared" si="39"/>
        <v>0</v>
      </c>
      <c r="CV66" s="23">
        <f t="shared" si="40"/>
        <v>0</v>
      </c>
      <c r="CW66" s="172">
        <f t="shared" si="41"/>
        <v>0</v>
      </c>
      <c r="CX66" s="24">
        <f t="shared" si="42"/>
        <v>0</v>
      </c>
      <c r="CY66" s="267">
        <f t="shared" si="43"/>
        <v>0</v>
      </c>
      <c r="CZ66" s="268">
        <f t="shared" si="44"/>
        <v>0</v>
      </c>
      <c r="DA66" s="267">
        <f t="shared" si="45"/>
        <v>0</v>
      </c>
      <c r="DB66" s="268">
        <f t="shared" si="46"/>
        <v>0</v>
      </c>
      <c r="DC66" s="173">
        <f t="shared" si="47"/>
        <v>0</v>
      </c>
      <c r="DD66" s="26">
        <f t="shared" si="48"/>
        <v>0</v>
      </c>
      <c r="DE66" s="173">
        <f t="shared" si="49"/>
        <v>0</v>
      </c>
      <c r="DF66" s="26">
        <f t="shared" si="50"/>
        <v>0</v>
      </c>
      <c r="DG66" s="326">
        <f t="shared" si="51"/>
        <v>0</v>
      </c>
      <c r="DH66" s="327">
        <f t="shared" si="52"/>
        <v>0</v>
      </c>
      <c r="DI66" s="172">
        <f t="shared" si="53"/>
        <v>0</v>
      </c>
      <c r="DJ66" s="24">
        <f t="shared" si="54"/>
        <v>0</v>
      </c>
      <c r="DK66" s="172"/>
      <c r="DL66" s="19">
        <f t="shared" si="55"/>
        <v>0</v>
      </c>
      <c r="DM66" s="19">
        <f t="shared" si="56"/>
        <v>0</v>
      </c>
      <c r="DN66" s="174">
        <f t="shared" si="57"/>
        <v>0</v>
      </c>
      <c r="DO66" s="278">
        <f t="shared" si="58"/>
        <v>0</v>
      </c>
      <c r="DP66" s="278">
        <f t="shared" si="59"/>
        <v>0</v>
      </c>
      <c r="DQ66" s="20">
        <f t="shared" si="60"/>
        <v>0</v>
      </c>
      <c r="DR66" s="20">
        <f t="shared" si="61"/>
        <v>0</v>
      </c>
      <c r="DS66" s="337">
        <f t="shared" si="62"/>
        <v>0</v>
      </c>
      <c r="DT66" s="174">
        <f t="shared" si="63"/>
        <v>0</v>
      </c>
      <c r="DU66" s="172">
        <f t="shared" si="65"/>
        <v>0</v>
      </c>
      <c r="DV66" s="172"/>
      <c r="DW66" s="172"/>
      <c r="DX66" s="172"/>
      <c r="DY66" s="172"/>
      <c r="DZ66" s="172"/>
      <c r="EA66" s="172"/>
      <c r="EB66" s="172"/>
      <c r="EC66" s="172"/>
      <c r="ED66" s="172"/>
      <c r="EE66" s="172"/>
      <c r="EF66" s="172"/>
      <c r="EG66" s="172"/>
      <c r="EH66" s="172"/>
      <c r="EI66" s="172"/>
      <c r="EJ66" s="172"/>
      <c r="EK66" s="172"/>
      <c r="EL66" s="172"/>
      <c r="EM66" s="172"/>
      <c r="EN66" s="172"/>
      <c r="EO66" s="172"/>
      <c r="EP66" s="172"/>
      <c r="EQ66" s="172"/>
      <c r="ER66" s="172"/>
      <c r="ES66" s="172"/>
      <c r="ET66" s="172"/>
      <c r="EU66" s="172"/>
      <c r="EV66" s="172"/>
      <c r="EW66" s="172"/>
      <c r="EX66" s="172"/>
      <c r="EY66" s="172"/>
      <c r="EZ66" s="172"/>
      <c r="FA66" s="172"/>
      <c r="FB66" s="172"/>
      <c r="FC66" s="172"/>
      <c r="FD66" s="172"/>
      <c r="FE66" s="172"/>
      <c r="FF66" s="172"/>
      <c r="FG66" s="172"/>
      <c r="FH66" s="172"/>
      <c r="FI66" s="172"/>
      <c r="FJ66" s="172"/>
      <c r="FK66" s="172"/>
      <c r="FL66" s="172"/>
      <c r="FM66" s="172"/>
      <c r="FN66" s="172"/>
      <c r="FO66" s="172"/>
      <c r="FP66" s="172"/>
      <c r="FQ66" s="172"/>
      <c r="FR66" s="172"/>
      <c r="FS66" s="172"/>
      <c r="FT66" s="172"/>
      <c r="FU66" s="172"/>
      <c r="FV66" s="172"/>
      <c r="FW66" s="172"/>
      <c r="FX66" s="172"/>
      <c r="FY66" s="172"/>
      <c r="FZ66" s="172"/>
      <c r="GA66" s="172"/>
      <c r="GB66" s="172"/>
      <c r="GC66" s="172"/>
      <c r="GD66" s="172"/>
      <c r="GE66" s="172"/>
      <c r="GF66" s="172"/>
      <c r="GG66" s="172"/>
      <c r="GH66" s="172"/>
      <c r="GI66" s="172"/>
      <c r="GJ66" s="172"/>
      <c r="GK66" s="172"/>
      <c r="GL66" s="172"/>
      <c r="GM66" s="172"/>
      <c r="GN66" s="172"/>
      <c r="GO66" s="172"/>
      <c r="GP66" s="172"/>
      <c r="GQ66" s="172"/>
      <c r="GR66" s="172"/>
      <c r="GS66" s="172"/>
      <c r="GT66" s="172"/>
      <c r="GU66" s="172"/>
      <c r="GV66" s="172"/>
      <c r="GW66" s="172"/>
      <c r="GX66" s="172"/>
      <c r="GY66" s="172"/>
      <c r="GZ66" s="172"/>
      <c r="HA66" s="172"/>
      <c r="HB66" s="172"/>
      <c r="HC66" s="172"/>
      <c r="HD66" s="172"/>
      <c r="HE66" s="172"/>
      <c r="HF66" s="172"/>
      <c r="HG66" s="172"/>
      <c r="HH66" s="172"/>
      <c r="HI66" s="172"/>
      <c r="HJ66" s="172"/>
      <c r="HK66" s="172"/>
      <c r="HL66" s="172"/>
      <c r="HM66" s="172"/>
      <c r="HN66" s="172"/>
      <c r="HO66" s="172"/>
      <c r="HP66" s="172"/>
      <c r="HQ66" s="172"/>
      <c r="HR66" s="172"/>
      <c r="HS66" s="172"/>
      <c r="HT66" s="172"/>
      <c r="HU66" s="172"/>
      <c r="HV66" s="172"/>
      <c r="HW66" s="172"/>
      <c r="HX66" s="172"/>
      <c r="HY66" s="172"/>
      <c r="HZ66" s="172"/>
      <c r="IA66" s="172"/>
      <c r="IB66" s="172"/>
      <c r="IC66" s="172"/>
      <c r="ID66" s="172"/>
      <c r="IE66" s="172"/>
      <c r="IF66" s="172"/>
      <c r="IG66" s="172"/>
      <c r="IH66" s="172"/>
      <c r="II66" s="172"/>
      <c r="IJ66" s="172"/>
      <c r="IK66" s="172"/>
      <c r="IL66" s="172"/>
      <c r="IM66" s="172"/>
      <c r="IN66" s="172"/>
      <c r="IO66" s="172"/>
      <c r="IP66" s="172"/>
      <c r="IQ66" s="172"/>
      <c r="IR66" s="172"/>
      <c r="IS66" s="172"/>
      <c r="IT66" s="172"/>
      <c r="IU66" s="172"/>
      <c r="IV66" s="172"/>
      <c r="IW66" s="172"/>
      <c r="IX66" s="172"/>
      <c r="IY66" s="172"/>
      <c r="IZ66" s="172"/>
      <c r="JA66" s="172"/>
      <c r="JB66" s="172"/>
      <c r="JC66" s="172"/>
      <c r="JD66" s="172"/>
      <c r="JE66" s="172"/>
      <c r="JF66" s="172"/>
      <c r="JG66" s="172"/>
      <c r="JH66" s="172"/>
      <c r="JI66" s="172"/>
      <c r="JJ66" s="172"/>
      <c r="JK66" s="172"/>
      <c r="JL66" s="172"/>
      <c r="JM66" s="172"/>
      <c r="JN66" s="172"/>
      <c r="JO66" s="172"/>
      <c r="JP66" s="172"/>
      <c r="JQ66" s="172"/>
      <c r="JR66" s="172"/>
      <c r="JS66" s="172"/>
      <c r="JT66" s="172"/>
      <c r="JU66" s="172"/>
      <c r="JV66" s="172"/>
      <c r="JW66" s="172"/>
      <c r="JX66" s="172"/>
      <c r="JY66" s="172"/>
      <c r="JZ66" s="172"/>
      <c r="KA66" s="172"/>
      <c r="KB66" s="172"/>
      <c r="KC66" s="172"/>
      <c r="KD66" s="172"/>
      <c r="KE66" s="172"/>
      <c r="KF66" s="172"/>
      <c r="KG66" s="172"/>
      <c r="KH66" s="172"/>
      <c r="KI66" s="172"/>
      <c r="KJ66" s="172"/>
      <c r="KK66" s="172"/>
      <c r="KL66" s="172"/>
      <c r="KM66" s="172"/>
      <c r="KN66" s="172"/>
      <c r="KO66" s="172"/>
      <c r="KP66" s="172"/>
      <c r="KQ66" s="172"/>
      <c r="KR66" s="172"/>
      <c r="KS66" s="172"/>
      <c r="KT66" s="172"/>
      <c r="KU66" s="172"/>
      <c r="KV66" s="172"/>
      <c r="KW66" s="172"/>
      <c r="KX66" s="172"/>
      <c r="KY66" s="172"/>
      <c r="KZ66" s="172"/>
      <c r="LA66" s="172"/>
      <c r="LB66" s="172"/>
      <c r="LC66" s="172"/>
      <c r="LD66" s="172"/>
      <c r="LE66" s="172"/>
      <c r="LF66" s="172"/>
      <c r="LG66" s="172"/>
      <c r="LH66" s="172"/>
      <c r="LI66" s="172"/>
      <c r="LJ66" s="172"/>
      <c r="LK66" s="172"/>
      <c r="LL66" s="172"/>
      <c r="LM66" s="172"/>
      <c r="LN66" s="172"/>
      <c r="LO66" s="172"/>
      <c r="LP66" s="172"/>
      <c r="LQ66" s="172"/>
      <c r="LR66" s="172"/>
      <c r="LS66" s="172"/>
      <c r="LT66" s="172"/>
      <c r="LU66" s="172"/>
      <c r="LV66" s="172"/>
      <c r="LW66" s="172"/>
      <c r="LX66" s="172"/>
      <c r="LY66" s="172"/>
      <c r="LZ66" s="172"/>
      <c r="MA66" s="172"/>
      <c r="MB66" s="172"/>
      <c r="MC66" s="172"/>
      <c r="MD66" s="172"/>
      <c r="ME66" s="172"/>
      <c r="MF66" s="172"/>
      <c r="MG66" s="172"/>
      <c r="MH66" s="172"/>
      <c r="MI66" s="172"/>
      <c r="MJ66" s="172"/>
      <c r="MK66" s="172"/>
      <c r="ML66" s="172"/>
      <c r="MM66" s="172"/>
      <c r="MN66" s="172"/>
      <c r="MO66" s="172"/>
      <c r="MP66" s="172"/>
      <c r="MQ66" s="172"/>
      <c r="MR66" s="172"/>
      <c r="MS66" s="172"/>
      <c r="MT66" s="172"/>
      <c r="MU66" s="172"/>
      <c r="MV66" s="172"/>
      <c r="MW66" s="172"/>
      <c r="MX66" s="172"/>
      <c r="MY66" s="172"/>
      <c r="MZ66" s="172"/>
      <c r="NA66" s="172"/>
      <c r="NB66" s="172"/>
      <c r="NC66" s="172"/>
      <c r="ND66" s="172"/>
      <c r="NE66" s="172"/>
      <c r="NF66" s="172"/>
      <c r="NG66" s="172"/>
      <c r="NH66" s="172"/>
      <c r="NI66" s="172"/>
      <c r="NJ66" s="172"/>
      <c r="NK66" s="172"/>
      <c r="NL66" s="172"/>
      <c r="NM66" s="172"/>
      <c r="NN66" s="172"/>
      <c r="NO66" s="172"/>
      <c r="NP66" s="172"/>
      <c r="NQ66" s="172"/>
      <c r="NR66" s="172"/>
      <c r="NS66" s="172"/>
      <c r="NT66" s="172"/>
      <c r="NU66" s="172"/>
      <c r="NV66" s="172"/>
      <c r="NW66" s="172"/>
      <c r="NX66" s="172"/>
      <c r="NY66" s="172"/>
      <c r="NZ66" s="172"/>
      <c r="OA66" s="172"/>
      <c r="OB66" s="172"/>
      <c r="OC66" s="172"/>
      <c r="OD66" s="172"/>
      <c r="OE66" s="172"/>
      <c r="OF66" s="172"/>
      <c r="OG66" s="172"/>
      <c r="OH66" s="172"/>
      <c r="OI66" s="172"/>
      <c r="OJ66" s="172"/>
      <c r="OK66" s="172"/>
      <c r="OL66" s="172"/>
      <c r="OM66" s="172"/>
      <c r="ON66" s="172"/>
      <c r="OO66" s="172"/>
      <c r="OP66" s="172"/>
      <c r="OQ66" s="172"/>
      <c r="OR66" s="172"/>
      <c r="OS66" s="172"/>
      <c r="OT66" s="172"/>
      <c r="OU66" s="172"/>
      <c r="OV66" s="172"/>
      <c r="OW66" s="172"/>
      <c r="OX66" s="172"/>
      <c r="OY66" s="172"/>
      <c r="OZ66" s="172"/>
      <c r="PA66" s="172"/>
      <c r="PB66" s="172"/>
      <c r="PC66" s="172"/>
      <c r="PD66" s="172"/>
      <c r="PE66" s="172"/>
      <c r="PF66" s="172"/>
      <c r="PG66" s="172"/>
      <c r="PH66" s="172"/>
      <c r="PI66" s="172"/>
      <c r="PJ66" s="172"/>
      <c r="PK66" s="172"/>
      <c r="PL66" s="172"/>
      <c r="PM66" s="172"/>
      <c r="PN66" s="172"/>
      <c r="PO66" s="172"/>
      <c r="PP66" s="172"/>
      <c r="PQ66" s="172"/>
      <c r="PR66" s="172"/>
      <c r="PS66" s="172"/>
      <c r="PT66" s="172"/>
      <c r="PU66" s="172"/>
      <c r="PV66" s="172"/>
      <c r="PW66" s="172"/>
      <c r="PX66" s="172"/>
      <c r="PY66" s="172"/>
      <c r="PZ66" s="172"/>
      <c r="QA66" s="172"/>
      <c r="QB66" s="172"/>
      <c r="QC66" s="172"/>
      <c r="QD66" s="172"/>
      <c r="QE66" s="172"/>
      <c r="QF66" s="172"/>
      <c r="QG66" s="172"/>
      <c r="QH66" s="172"/>
      <c r="QI66" s="172"/>
      <c r="QJ66" s="172"/>
      <c r="QK66" s="172"/>
      <c r="QL66" s="172"/>
      <c r="QM66" s="172"/>
      <c r="QN66" s="172"/>
      <c r="QO66" s="172"/>
      <c r="QP66" s="172"/>
      <c r="QQ66" s="172"/>
      <c r="QR66" s="172"/>
      <c r="QS66" s="172"/>
      <c r="QT66" s="172"/>
      <c r="QU66" s="172"/>
      <c r="QV66" s="172"/>
      <c r="QW66" s="172"/>
      <c r="QX66" s="172"/>
      <c r="QY66" s="172"/>
      <c r="QZ66" s="172"/>
      <c r="RA66" s="172"/>
      <c r="RB66" s="172"/>
      <c r="RC66" s="172"/>
      <c r="RD66" s="172"/>
      <c r="RE66" s="172"/>
      <c r="RF66" s="172"/>
      <c r="RG66" s="172"/>
      <c r="RH66" s="172"/>
      <c r="RI66" s="172"/>
      <c r="RJ66" s="172"/>
      <c r="RK66" s="172"/>
      <c r="RL66" s="172"/>
      <c r="RM66" s="172"/>
      <c r="RN66" s="172"/>
      <c r="RO66" s="172"/>
      <c r="RP66" s="172"/>
      <c r="RQ66" s="172"/>
      <c r="RR66" s="172"/>
      <c r="RS66" s="172"/>
      <c r="RT66" s="172"/>
      <c r="RU66" s="172"/>
      <c r="RV66" s="172"/>
      <c r="RW66" s="172"/>
      <c r="RX66" s="172"/>
      <c r="RY66" s="172"/>
      <c r="RZ66" s="172"/>
      <c r="SA66" s="172"/>
      <c r="SB66" s="172"/>
      <c r="SC66" s="172"/>
      <c r="SD66" s="172"/>
      <c r="SE66" s="172"/>
      <c r="SF66" s="172"/>
      <c r="SG66" s="172"/>
      <c r="SH66" s="172"/>
      <c r="SI66" s="172"/>
      <c r="SJ66" s="172"/>
      <c r="SK66" s="172"/>
      <c r="SL66" s="172"/>
      <c r="SM66" s="172"/>
      <c r="SN66" s="172"/>
      <c r="SO66" s="172"/>
      <c r="SP66" s="172"/>
      <c r="SQ66" s="172"/>
      <c r="SR66" s="172"/>
      <c r="SS66" s="172"/>
      <c r="ST66" s="172"/>
      <c r="SU66" s="172"/>
      <c r="SV66" s="172"/>
      <c r="SW66" s="172"/>
      <c r="SX66" s="172"/>
      <c r="SY66" s="172"/>
      <c r="SZ66" s="172"/>
      <c r="TA66" s="172"/>
      <c r="TB66" s="172"/>
      <c r="TC66" s="172"/>
      <c r="TD66" s="172"/>
      <c r="TE66" s="172"/>
      <c r="TF66" s="172"/>
      <c r="TG66" s="172"/>
      <c r="TH66" s="172"/>
      <c r="TI66" s="172"/>
      <c r="TJ66" s="172"/>
      <c r="TK66" s="172"/>
      <c r="TL66" s="172"/>
      <c r="TM66" s="172"/>
      <c r="TN66" s="172"/>
      <c r="TO66" s="172"/>
      <c r="TP66" s="172"/>
      <c r="TQ66" s="172"/>
      <c r="TR66" s="172"/>
      <c r="TS66" s="172"/>
      <c r="TT66" s="172"/>
      <c r="TU66" s="172"/>
      <c r="TV66" s="172"/>
      <c r="TW66" s="172"/>
      <c r="TX66" s="172"/>
      <c r="TY66" s="172"/>
      <c r="TZ66" s="172"/>
      <c r="UA66" s="172"/>
      <c r="UB66" s="172"/>
      <c r="UC66" s="172"/>
      <c r="UD66" s="172"/>
      <c r="UE66" s="172"/>
      <c r="UF66" s="172"/>
      <c r="UG66" s="172"/>
      <c r="UH66" s="172"/>
      <c r="UI66" s="172"/>
      <c r="UJ66" s="172"/>
      <c r="UK66" s="172"/>
      <c r="UL66" s="172"/>
      <c r="UM66" s="172"/>
      <c r="UN66" s="172"/>
      <c r="UO66" s="172"/>
      <c r="UP66" s="172"/>
      <c r="UQ66" s="172"/>
      <c r="UR66" s="172"/>
      <c r="US66" s="172"/>
      <c r="UT66" s="172"/>
      <c r="UU66" s="172"/>
      <c r="UV66" s="172"/>
      <c r="UW66" s="172"/>
      <c r="UX66" s="172"/>
      <c r="UY66" s="172"/>
      <c r="UZ66" s="172"/>
      <c r="VA66" s="172"/>
      <c r="VB66" s="172"/>
      <c r="VC66" s="172"/>
      <c r="VD66" s="172"/>
      <c r="VE66" s="172"/>
      <c r="VF66" s="172"/>
      <c r="VG66" s="172"/>
      <c r="VH66" s="172"/>
      <c r="VI66" s="172"/>
      <c r="VJ66" s="172"/>
      <c r="VK66" s="172"/>
      <c r="VL66" s="172"/>
      <c r="VM66" s="172"/>
      <c r="VN66" s="172"/>
      <c r="VO66" s="172"/>
      <c r="VP66" s="172"/>
      <c r="VQ66" s="172"/>
      <c r="VR66" s="172"/>
      <c r="VS66" s="172"/>
      <c r="VT66" s="172"/>
      <c r="VU66" s="172"/>
      <c r="VV66" s="172"/>
      <c r="VW66" s="172"/>
      <c r="VX66" s="172"/>
      <c r="VY66" s="172"/>
      <c r="VZ66" s="172"/>
      <c r="WA66" s="172"/>
      <c r="WB66" s="172"/>
      <c r="WC66" s="172"/>
      <c r="WD66" s="172"/>
      <c r="WE66" s="172"/>
      <c r="WF66" s="172"/>
      <c r="WG66" s="172"/>
      <c r="WH66" s="172"/>
      <c r="WI66" s="172"/>
      <c r="WJ66" s="172"/>
      <c r="WK66" s="172"/>
      <c r="WL66" s="172"/>
      <c r="WM66" s="172"/>
      <c r="WN66" s="172"/>
      <c r="WO66" s="172"/>
      <c r="WP66" s="172"/>
      <c r="WQ66" s="172"/>
      <c r="WR66" s="172"/>
      <c r="WS66" s="172"/>
      <c r="WT66" s="172"/>
      <c r="WU66" s="172"/>
      <c r="WV66" s="172"/>
      <c r="WW66" s="172"/>
      <c r="WX66" s="172"/>
      <c r="WY66" s="172"/>
      <c r="WZ66" s="172"/>
      <c r="XA66" s="172"/>
      <c r="XB66" s="172"/>
      <c r="XC66" s="172"/>
      <c r="XD66" s="172"/>
      <c r="XE66" s="172"/>
      <c r="XF66" s="172"/>
      <c r="XG66" s="172"/>
      <c r="XH66" s="172"/>
      <c r="XI66" s="172"/>
      <c r="XJ66" s="172"/>
      <c r="XK66" s="172"/>
      <c r="XL66" s="172"/>
      <c r="XM66" s="172"/>
      <c r="XN66" s="172"/>
      <c r="XO66" s="172"/>
      <c r="XP66" s="172"/>
      <c r="XQ66" s="172"/>
      <c r="XR66" s="172"/>
      <c r="XS66" s="172"/>
      <c r="XT66" s="172"/>
      <c r="XU66" s="172"/>
      <c r="XV66" s="172"/>
      <c r="XW66" s="172"/>
      <c r="XX66" s="172"/>
      <c r="XY66" s="172"/>
      <c r="XZ66" s="172"/>
      <c r="YA66" s="172"/>
      <c r="YB66" s="172"/>
      <c r="YC66" s="172"/>
      <c r="YD66" s="172"/>
      <c r="YE66" s="172"/>
      <c r="YF66" s="172"/>
      <c r="YG66" s="172"/>
      <c r="YH66" s="172"/>
      <c r="YI66" s="172"/>
      <c r="YJ66" s="172"/>
      <c r="YK66" s="172"/>
      <c r="YL66" s="172"/>
      <c r="YM66" s="172"/>
      <c r="YN66" s="172"/>
      <c r="YO66" s="172"/>
      <c r="YP66" s="172"/>
      <c r="YQ66" s="172"/>
      <c r="YR66" s="172"/>
      <c r="YS66" s="172"/>
      <c r="YT66" s="172"/>
      <c r="YU66" s="172"/>
      <c r="YV66" s="172"/>
      <c r="YW66" s="172"/>
      <c r="YX66" s="172"/>
      <c r="YY66" s="172"/>
      <c r="YZ66" s="172"/>
      <c r="ZA66" s="172"/>
      <c r="ZB66" s="172"/>
      <c r="ZC66" s="172"/>
      <c r="ZD66" s="172"/>
      <c r="ZE66" s="172"/>
      <c r="ZF66" s="172"/>
      <c r="ZG66" s="172"/>
      <c r="ZH66" s="172"/>
      <c r="ZI66" s="172"/>
      <c r="ZJ66" s="172"/>
      <c r="ZK66" s="172"/>
      <c r="ZL66" s="172"/>
      <c r="ZM66" s="172"/>
      <c r="ZN66" s="172"/>
      <c r="ZO66" s="172"/>
      <c r="ZP66" s="172"/>
      <c r="ZQ66" s="172"/>
      <c r="ZR66" s="172"/>
      <c r="ZS66" s="172"/>
      <c r="ZT66" s="172"/>
      <c r="ZU66" s="172"/>
      <c r="ZV66" s="172"/>
      <c r="ZW66" s="172"/>
      <c r="ZX66" s="172"/>
      <c r="ZY66" s="172"/>
      <c r="ZZ66" s="172"/>
      <c r="AAA66" s="172"/>
      <c r="AAB66" s="172"/>
      <c r="AAC66" s="172"/>
      <c r="AAD66" s="172"/>
      <c r="AAE66" s="172"/>
      <c r="AAF66" s="172"/>
      <c r="AAG66" s="172"/>
      <c r="AAH66" s="172"/>
      <c r="AAI66" s="172"/>
      <c r="AAJ66" s="172"/>
      <c r="AAK66" s="172"/>
      <c r="AAL66" s="172"/>
      <c r="AAM66" s="172"/>
      <c r="AAN66" s="172"/>
      <c r="AAO66" s="172"/>
      <c r="AAP66" s="172"/>
      <c r="AAQ66" s="172"/>
      <c r="AAR66" s="172"/>
      <c r="AAS66" s="172"/>
      <c r="AAT66" s="172"/>
      <c r="AAU66" s="172"/>
      <c r="AAV66" s="172"/>
      <c r="AAW66" s="172"/>
      <c r="AAX66" s="172"/>
      <c r="AAY66" s="172"/>
      <c r="AAZ66" s="172"/>
      <c r="ABA66" s="172"/>
      <c r="ABB66" s="172"/>
      <c r="ABC66" s="172"/>
      <c r="ABD66" s="172"/>
      <c r="ABE66" s="172"/>
      <c r="ABF66" s="172"/>
      <c r="ABG66" s="172"/>
      <c r="ABH66" s="172"/>
      <c r="ABI66" s="172"/>
      <c r="ABJ66" s="172"/>
      <c r="ABK66" s="172"/>
      <c r="ABL66" s="172"/>
      <c r="ABM66" s="172"/>
      <c r="ABN66" s="172"/>
      <c r="ABO66" s="172"/>
      <c r="ABP66" s="172"/>
      <c r="ABQ66" s="172"/>
      <c r="ABR66" s="172"/>
      <c r="ABS66" s="172"/>
      <c r="ABT66" s="172"/>
      <c r="ABU66" s="172"/>
      <c r="ABV66" s="172"/>
      <c r="ABW66" s="172"/>
      <c r="ABX66" s="172"/>
      <c r="ABY66" s="172"/>
      <c r="ABZ66" s="172"/>
      <c r="ACA66" s="172"/>
      <c r="ACB66" s="172"/>
      <c r="ACC66" s="172"/>
      <c r="ACD66" s="172"/>
      <c r="ACE66" s="172"/>
      <c r="ACF66" s="172"/>
      <c r="ACG66" s="172"/>
      <c r="ACH66" s="172"/>
      <c r="ACI66" s="172"/>
      <c r="ACJ66" s="172"/>
      <c r="ACK66" s="172"/>
      <c r="ACL66" s="172"/>
      <c r="ACM66" s="172"/>
      <c r="ACN66" s="172"/>
      <c r="ACO66" s="172"/>
      <c r="ACP66" s="172"/>
      <c r="ACQ66" s="172"/>
      <c r="ACR66" s="172"/>
      <c r="ACS66" s="172"/>
      <c r="ACT66" s="172"/>
      <c r="ACU66" s="172"/>
      <c r="ACV66" s="172"/>
      <c r="ACW66" s="172"/>
      <c r="ACX66" s="172"/>
      <c r="ACY66" s="172"/>
      <c r="ACZ66" s="172"/>
      <c r="ADA66" s="172"/>
      <c r="ADB66" s="172"/>
      <c r="ADC66" s="172"/>
      <c r="ADD66" s="172"/>
      <c r="ADE66" s="172"/>
      <c r="ADF66" s="172"/>
      <c r="ADG66" s="172"/>
      <c r="ADH66" s="172"/>
      <c r="ADI66" s="172"/>
      <c r="ADJ66" s="172"/>
      <c r="ADK66" s="172"/>
      <c r="ADL66" s="172"/>
      <c r="ADM66" s="172"/>
      <c r="ADN66" s="172"/>
      <c r="ADO66" s="172"/>
      <c r="ADP66" s="172"/>
      <c r="ADQ66" s="172"/>
      <c r="ADR66" s="172"/>
      <c r="ADS66" s="172"/>
      <c r="ADT66" s="172"/>
      <c r="ADU66" s="172"/>
      <c r="ADV66" s="172"/>
      <c r="ADW66" s="172"/>
      <c r="ADX66" s="172"/>
      <c r="ADY66" s="172"/>
      <c r="ADZ66" s="172"/>
      <c r="AEA66" s="172"/>
      <c r="AEB66" s="172"/>
      <c r="AEC66" s="172"/>
      <c r="AED66" s="172"/>
      <c r="AEE66" s="172"/>
      <c r="AEF66" s="172"/>
      <c r="AEG66" s="172"/>
      <c r="AEH66" s="172"/>
      <c r="AEI66" s="172"/>
      <c r="AEJ66" s="172"/>
      <c r="AEK66" s="172"/>
      <c r="AEL66" s="172"/>
      <c r="AEM66" s="172"/>
      <c r="AEN66" s="172"/>
      <c r="AEO66" s="172"/>
      <c r="AEP66" s="172"/>
      <c r="AEQ66" s="172"/>
      <c r="AER66" s="172"/>
      <c r="AES66" s="172"/>
      <c r="AET66" s="172"/>
      <c r="AEU66" s="172"/>
      <c r="AEV66" s="172"/>
      <c r="AEW66" s="172"/>
      <c r="AEX66" s="172"/>
      <c r="AEY66" s="172"/>
      <c r="AEZ66" s="172"/>
      <c r="AFA66" s="172"/>
      <c r="AFB66" s="172"/>
      <c r="AFC66" s="172"/>
      <c r="AFD66" s="172"/>
      <c r="AFE66" s="172"/>
      <c r="AFF66" s="172"/>
      <c r="AFG66" s="172"/>
      <c r="AFH66" s="172"/>
      <c r="AFI66" s="172"/>
      <c r="AFJ66" s="172"/>
      <c r="AFK66" s="172"/>
      <c r="AFL66" s="172"/>
      <c r="AFM66" s="172"/>
      <c r="AFN66" s="172"/>
      <c r="AFO66" s="172"/>
      <c r="AFP66" s="172"/>
      <c r="AFQ66" s="172"/>
      <c r="AFR66" s="172"/>
      <c r="AFS66" s="172"/>
      <c r="AFT66" s="172"/>
      <c r="AFU66" s="172"/>
      <c r="AFV66" s="172"/>
      <c r="AFW66" s="172"/>
      <c r="AFX66" s="172"/>
      <c r="AFY66" s="172"/>
      <c r="AFZ66" s="172"/>
      <c r="AGA66" s="172"/>
      <c r="AGB66" s="172"/>
      <c r="AGC66" s="172"/>
      <c r="AGD66" s="172"/>
      <c r="AGE66" s="172"/>
      <c r="AGF66" s="172"/>
      <c r="AGG66" s="172"/>
      <c r="AGH66" s="172"/>
      <c r="AGI66" s="172"/>
      <c r="AGJ66" s="172"/>
      <c r="AGK66" s="172"/>
      <c r="AGL66" s="172"/>
      <c r="AGM66" s="172"/>
      <c r="AGN66" s="172"/>
      <c r="AGO66" s="172"/>
      <c r="AGP66" s="172"/>
      <c r="AGQ66" s="172"/>
      <c r="AGR66" s="172"/>
      <c r="AGS66" s="172"/>
      <c r="AGT66" s="172"/>
      <c r="AGU66" s="172"/>
      <c r="AGV66" s="172"/>
      <c r="AGW66" s="172"/>
      <c r="AGX66" s="172"/>
      <c r="AGY66" s="172"/>
      <c r="AGZ66" s="172"/>
      <c r="AHA66" s="172"/>
      <c r="AHB66" s="172"/>
      <c r="AHC66" s="172"/>
      <c r="AHD66" s="172"/>
      <c r="AHE66" s="172"/>
      <c r="AHF66" s="172"/>
      <c r="AHG66" s="172"/>
      <c r="AHH66" s="172"/>
      <c r="AHI66" s="172"/>
      <c r="AHJ66" s="172"/>
      <c r="AHK66" s="172"/>
      <c r="AHL66" s="172"/>
      <c r="AHM66" s="172"/>
      <c r="AHN66" s="172"/>
      <c r="AHO66" s="172"/>
      <c r="AHP66" s="172"/>
      <c r="AHQ66" s="172"/>
      <c r="AHR66" s="172"/>
      <c r="AHS66" s="172"/>
      <c r="AHT66" s="172"/>
      <c r="AHU66" s="172"/>
      <c r="AHV66" s="172"/>
      <c r="AHW66" s="172"/>
      <c r="AHX66" s="172"/>
      <c r="AHY66" s="172"/>
      <c r="AHZ66" s="172"/>
      <c r="AIA66" s="172"/>
      <c r="AIB66" s="172"/>
      <c r="AIC66" s="172"/>
      <c r="AID66" s="172"/>
      <c r="AIE66" s="172"/>
      <c r="AIF66" s="172"/>
      <c r="AIG66" s="172"/>
      <c r="AIH66" s="172"/>
      <c r="AII66" s="172"/>
      <c r="AIJ66" s="172"/>
      <c r="AIK66" s="172"/>
      <c r="AIL66" s="172"/>
      <c r="AIM66" s="172"/>
      <c r="AIN66" s="172"/>
      <c r="AIO66" s="172"/>
      <c r="AIP66" s="172"/>
      <c r="AIQ66" s="172"/>
      <c r="AIR66" s="172"/>
      <c r="AIS66" s="172"/>
      <c r="AIT66" s="172"/>
      <c r="AIU66" s="172"/>
      <c r="AIV66" s="172"/>
      <c r="AIW66" s="172"/>
      <c r="AIX66" s="172"/>
      <c r="AIY66" s="172"/>
      <c r="AIZ66" s="172"/>
      <c r="AJA66" s="172"/>
      <c r="AJB66" s="172"/>
      <c r="AJC66" s="172"/>
      <c r="AJD66" s="172"/>
      <c r="AJE66" s="172"/>
      <c r="AJF66" s="172"/>
      <c r="AJG66" s="172"/>
      <c r="AJH66" s="172"/>
      <c r="AJI66" s="172"/>
      <c r="AJJ66" s="172"/>
      <c r="AJK66" s="172"/>
      <c r="AJL66" s="172"/>
      <c r="AJM66" s="172"/>
      <c r="AJN66" s="172"/>
      <c r="AJO66" s="172"/>
      <c r="AJP66" s="172"/>
      <c r="AJQ66" s="172"/>
      <c r="AJR66" s="172"/>
      <c r="AJS66" s="172"/>
      <c r="AJT66" s="172"/>
      <c r="AJU66" s="172"/>
      <c r="AJV66" s="172"/>
      <c r="AJW66" s="172"/>
      <c r="AJX66" s="172"/>
      <c r="AJY66" s="172"/>
      <c r="AJZ66" s="172"/>
      <c r="AKA66" s="172"/>
      <c r="AKB66" s="172"/>
      <c r="AKC66" s="172"/>
      <c r="AKD66" s="172"/>
      <c r="AKE66" s="172"/>
      <c r="AKF66" s="172"/>
      <c r="AKG66" s="172"/>
      <c r="AKH66" s="172"/>
      <c r="AKI66" s="172"/>
      <c r="AKJ66" s="172"/>
      <c r="AKK66" s="172"/>
      <c r="AKL66" s="172"/>
      <c r="AKM66" s="172"/>
      <c r="AKN66" s="172"/>
      <c r="AKO66" s="172"/>
      <c r="AKP66" s="172"/>
      <c r="AKQ66" s="172"/>
      <c r="AKR66" s="172"/>
      <c r="AKS66" s="172"/>
      <c r="AKT66" s="172"/>
      <c r="AKU66" s="172"/>
      <c r="AKV66" s="172"/>
      <c r="AKW66" s="172"/>
      <c r="AKX66" s="172"/>
      <c r="AKY66" s="172"/>
      <c r="AKZ66" s="172"/>
      <c r="ALA66" s="172"/>
      <c r="ALB66" s="172"/>
      <c r="ALC66" s="172"/>
      <c r="ALD66" s="172"/>
      <c r="ALE66" s="172"/>
      <c r="ALF66" s="172"/>
      <c r="ALG66" s="172"/>
      <c r="ALH66" s="172"/>
      <c r="ALI66" s="172"/>
      <c r="ALJ66" s="172"/>
      <c r="ALK66" s="172"/>
      <c r="ALL66" s="172"/>
      <c r="ALM66" s="172"/>
      <c r="ALN66" s="172"/>
      <c r="ALO66" s="172"/>
      <c r="ALP66" s="172"/>
      <c r="ALQ66" s="172"/>
      <c r="ALR66" s="172"/>
      <c r="ALS66" s="172"/>
      <c r="ALT66" s="172"/>
      <c r="ALU66" s="172"/>
      <c r="ALV66" s="172"/>
      <c r="ALW66" s="172"/>
      <c r="ALX66" s="172"/>
      <c r="ALY66" s="172"/>
      <c r="ALZ66" s="172"/>
      <c r="AMA66" s="172"/>
      <c r="AMB66" s="172"/>
      <c r="AMC66" s="172"/>
      <c r="AMD66" s="172"/>
      <c r="AME66" s="172"/>
      <c r="AMF66" s="172"/>
      <c r="AMG66" s="172"/>
      <c r="AMH66" s="172"/>
      <c r="AMI66" s="172"/>
      <c r="AMJ66" s="172"/>
      <c r="AMK66" s="172"/>
      <c r="AML66" s="172"/>
    </row>
    <row r="67" spans="1:1026" s="172" customFormat="1">
      <c r="A67" s="282"/>
      <c r="B67" s="225"/>
      <c r="C67" s="154">
        <f t="shared" si="11"/>
        <v>0</v>
      </c>
      <c r="D67" s="167">
        <f t="shared" si="12"/>
        <v>0</v>
      </c>
      <c r="E67" s="166" t="str">
        <f t="shared" si="13"/>
        <v/>
      </c>
      <c r="F67" s="367" t="str">
        <f t="shared" si="14"/>
        <v/>
      </c>
      <c r="G67" s="367" t="str">
        <f t="shared" si="15"/>
        <v/>
      </c>
      <c r="H67" s="367" t="str">
        <f t="shared" si="16"/>
        <v/>
      </c>
      <c r="I67" s="367" t="str">
        <f t="shared" si="17"/>
        <v/>
      </c>
      <c r="J67" s="367" t="str">
        <f t="shared" si="18"/>
        <v/>
      </c>
      <c r="K67" s="367" t="str">
        <f t="shared" si="19"/>
        <v/>
      </c>
      <c r="L67" s="367" t="str">
        <f t="shared" si="20"/>
        <v/>
      </c>
      <c r="M67" s="367" t="str">
        <f t="shared" si="21"/>
        <v/>
      </c>
      <c r="N67" s="367" t="str">
        <f t="shared" si="22"/>
        <v/>
      </c>
      <c r="O67" s="156" t="str">
        <f t="shared" si="23"/>
        <v/>
      </c>
      <c r="P67" s="157" t="str">
        <f t="shared" si="85"/>
        <v>0</v>
      </c>
      <c r="Q67" s="158" t="str">
        <f t="shared" si="85"/>
        <v>0</v>
      </c>
      <c r="R67" s="158" t="str">
        <f t="shared" si="85"/>
        <v>0</v>
      </c>
      <c r="S67" s="159" t="str">
        <f t="shared" si="85"/>
        <v>0</v>
      </c>
      <c r="T67" s="158" t="str">
        <f t="shared" si="85"/>
        <v>0</v>
      </c>
      <c r="U67" s="158" t="str">
        <f t="shared" si="85"/>
        <v>0</v>
      </c>
      <c r="V67" s="158" t="str">
        <f t="shared" si="85"/>
        <v>0</v>
      </c>
      <c r="W67" s="158" t="str">
        <f t="shared" si="85"/>
        <v>0</v>
      </c>
      <c r="X67" s="157" t="str">
        <f t="shared" si="86"/>
        <v>0</v>
      </c>
      <c r="Y67" s="158" t="str">
        <f t="shared" si="86"/>
        <v>0</v>
      </c>
      <c r="Z67" s="158" t="str">
        <f t="shared" si="86"/>
        <v>0</v>
      </c>
      <c r="AA67" s="159" t="str">
        <f t="shared" si="86"/>
        <v>0</v>
      </c>
      <c r="AB67" s="160" t="str">
        <f t="shared" si="86"/>
        <v>0</v>
      </c>
      <c r="AC67" s="161" t="str">
        <f t="shared" si="86"/>
        <v>0</v>
      </c>
      <c r="AD67" s="158" t="str">
        <f t="shared" si="86"/>
        <v>0</v>
      </c>
      <c r="AE67" s="159" t="str">
        <f t="shared" si="86"/>
        <v>0</v>
      </c>
      <c r="AF67" s="367" t="str">
        <f t="shared" si="87"/>
        <v>0</v>
      </c>
      <c r="AG67" s="162" t="str">
        <f t="shared" si="87"/>
        <v>0</v>
      </c>
      <c r="AH67" s="163" t="str">
        <f t="shared" si="87"/>
        <v>0</v>
      </c>
      <c r="AI67" s="165" t="str">
        <f t="shared" si="87"/>
        <v>0</v>
      </c>
      <c r="AJ67" s="164" t="str">
        <f t="shared" si="87"/>
        <v>0</v>
      </c>
      <c r="AK67" s="164" t="str">
        <f t="shared" si="87"/>
        <v>0</v>
      </c>
      <c r="AL67" s="289" t="str">
        <f t="shared" si="87"/>
        <v>0</v>
      </c>
      <c r="AM67" s="165" t="str">
        <f t="shared" si="87"/>
        <v>0</v>
      </c>
      <c r="AN67" s="230" t="str">
        <f t="shared" si="88"/>
        <v>0</v>
      </c>
      <c r="AO67" s="230" t="str">
        <f t="shared" si="88"/>
        <v>0</v>
      </c>
      <c r="AP67" s="230" t="str">
        <f t="shared" si="88"/>
        <v>0</v>
      </c>
      <c r="AQ67" s="230" t="str">
        <f t="shared" si="88"/>
        <v>0</v>
      </c>
      <c r="AR67" s="229" t="str">
        <f t="shared" si="88"/>
        <v>0</v>
      </c>
      <c r="AS67" s="230" t="str">
        <f t="shared" si="88"/>
        <v>0</v>
      </c>
      <c r="AT67" s="230" t="str">
        <f t="shared" si="88"/>
        <v>0</v>
      </c>
      <c r="AU67" s="231" t="str">
        <f t="shared" si="88"/>
        <v>0</v>
      </c>
      <c r="AV67" s="230" t="str">
        <f t="shared" si="89"/>
        <v>0</v>
      </c>
      <c r="AW67" s="232" t="str">
        <f t="shared" si="89"/>
        <v>0</v>
      </c>
      <c r="AX67" s="232" t="str">
        <f t="shared" si="89"/>
        <v>0</v>
      </c>
      <c r="AY67" s="233" t="str">
        <f t="shared" si="89"/>
        <v>0</v>
      </c>
      <c r="AZ67" s="232" t="str">
        <f t="shared" si="89"/>
        <v>0</v>
      </c>
      <c r="BA67" s="232" t="str">
        <f t="shared" si="89"/>
        <v>0</v>
      </c>
      <c r="BB67" s="232" t="str">
        <f t="shared" si="89"/>
        <v>0</v>
      </c>
      <c r="BC67" s="233" t="str">
        <f t="shared" si="89"/>
        <v>0</v>
      </c>
      <c r="BD67" s="168" t="str">
        <f t="shared" si="90"/>
        <v>0</v>
      </c>
      <c r="BE67" s="168" t="str">
        <f t="shared" si="90"/>
        <v>0</v>
      </c>
      <c r="BF67" s="168" t="str">
        <f t="shared" si="90"/>
        <v>0</v>
      </c>
      <c r="BG67" s="169" t="str">
        <f t="shared" si="90"/>
        <v>0</v>
      </c>
      <c r="BH67" s="168" t="str">
        <f t="shared" si="90"/>
        <v>0</v>
      </c>
      <c r="BI67" s="168" t="str">
        <f t="shared" si="90"/>
        <v>0</v>
      </c>
      <c r="BJ67" s="168" t="str">
        <f t="shared" si="90"/>
        <v>0</v>
      </c>
      <c r="BK67" s="169" t="str">
        <f t="shared" si="90"/>
        <v>0</v>
      </c>
      <c r="BL67" s="168" t="str">
        <f t="shared" si="91"/>
        <v>0</v>
      </c>
      <c r="BM67" s="168" t="str">
        <f t="shared" si="91"/>
        <v>0</v>
      </c>
      <c r="BN67" s="168" t="str">
        <f t="shared" si="91"/>
        <v>0</v>
      </c>
      <c r="BO67" s="169" t="str">
        <f t="shared" si="91"/>
        <v>0</v>
      </c>
      <c r="BP67" s="168" t="str">
        <f t="shared" si="91"/>
        <v>0</v>
      </c>
      <c r="BQ67" s="168" t="str">
        <f t="shared" si="91"/>
        <v>0</v>
      </c>
      <c r="BR67" s="168" t="str">
        <f t="shared" si="91"/>
        <v>0</v>
      </c>
      <c r="BS67" s="169" t="str">
        <f t="shared" si="91"/>
        <v>0</v>
      </c>
      <c r="BT67" s="302" t="str">
        <f t="shared" si="92"/>
        <v>0</v>
      </c>
      <c r="BU67" s="302" t="str">
        <f t="shared" si="92"/>
        <v>0</v>
      </c>
      <c r="BV67" s="302" t="str">
        <f t="shared" si="92"/>
        <v>0</v>
      </c>
      <c r="BW67" s="303" t="str">
        <f t="shared" si="92"/>
        <v>0</v>
      </c>
      <c r="BX67" s="302" t="str">
        <f t="shared" si="92"/>
        <v>0</v>
      </c>
      <c r="BY67" s="302" t="str">
        <f t="shared" si="92"/>
        <v>0</v>
      </c>
      <c r="BZ67" s="302" t="str">
        <f t="shared" si="92"/>
        <v>0</v>
      </c>
      <c r="CA67" s="303" t="str">
        <f t="shared" si="92"/>
        <v>0</v>
      </c>
      <c r="CB67" s="164" t="str">
        <f t="shared" si="93"/>
        <v>0</v>
      </c>
      <c r="CC67" s="289" t="str">
        <f t="shared" si="93"/>
        <v>0</v>
      </c>
      <c r="CD67" s="340" t="str">
        <f t="shared" si="93"/>
        <v>0</v>
      </c>
      <c r="CE67" s="341" t="str">
        <f t="shared" si="93"/>
        <v>0</v>
      </c>
      <c r="CF67" s="340" t="str">
        <f t="shared" si="93"/>
        <v>0</v>
      </c>
      <c r="CG67" s="340" t="str">
        <f t="shared" si="93"/>
        <v>0</v>
      </c>
      <c r="CH67" s="340" t="str">
        <f t="shared" si="93"/>
        <v>0</v>
      </c>
      <c r="CI67" s="341" t="str">
        <f t="shared" si="93"/>
        <v>0</v>
      </c>
      <c r="CJ67" s="367"/>
      <c r="CK67" s="32" t="str">
        <f t="shared" si="33"/>
        <v/>
      </c>
      <c r="CL67" s="285">
        <f t="shared" si="64"/>
        <v>0</v>
      </c>
      <c r="CM67" s="285">
        <f t="shared" si="66"/>
        <v>10</v>
      </c>
      <c r="CN67" s="285"/>
      <c r="CO67" s="142">
        <f t="shared" si="35"/>
        <v>-90</v>
      </c>
      <c r="CP67" s="142">
        <f t="shared" si="36"/>
        <v>-67.777777777777771</v>
      </c>
      <c r="CQ67" s="143"/>
      <c r="CR67" s="367"/>
      <c r="CS67" s="170">
        <f t="shared" si="37"/>
        <v>0</v>
      </c>
      <c r="CT67" s="23">
        <f t="shared" si="38"/>
        <v>0</v>
      </c>
      <c r="CU67" s="171">
        <f t="shared" si="39"/>
        <v>0</v>
      </c>
      <c r="CV67" s="23">
        <f t="shared" si="40"/>
        <v>0</v>
      </c>
      <c r="CW67" s="172">
        <f t="shared" si="41"/>
        <v>0</v>
      </c>
      <c r="CX67" s="24">
        <f t="shared" si="42"/>
        <v>0</v>
      </c>
      <c r="CY67" s="267">
        <f t="shared" si="43"/>
        <v>0</v>
      </c>
      <c r="CZ67" s="268">
        <f t="shared" si="44"/>
        <v>0</v>
      </c>
      <c r="DA67" s="267">
        <f t="shared" si="45"/>
        <v>0</v>
      </c>
      <c r="DB67" s="268">
        <f t="shared" si="46"/>
        <v>0</v>
      </c>
      <c r="DC67" s="173">
        <f t="shared" si="47"/>
        <v>0</v>
      </c>
      <c r="DD67" s="26">
        <f t="shared" si="48"/>
        <v>0</v>
      </c>
      <c r="DE67" s="173">
        <f t="shared" si="49"/>
        <v>0</v>
      </c>
      <c r="DF67" s="26">
        <f t="shared" si="50"/>
        <v>0</v>
      </c>
      <c r="DG67" s="326">
        <f t="shared" si="51"/>
        <v>0</v>
      </c>
      <c r="DH67" s="327">
        <f t="shared" si="52"/>
        <v>0</v>
      </c>
      <c r="DI67" s="172">
        <f t="shared" si="53"/>
        <v>0</v>
      </c>
      <c r="DJ67" s="24">
        <f t="shared" si="54"/>
        <v>0</v>
      </c>
      <c r="DL67" s="19">
        <f t="shared" si="55"/>
        <v>0</v>
      </c>
      <c r="DM67" s="19">
        <f t="shared" si="56"/>
        <v>0</v>
      </c>
      <c r="DN67" s="174">
        <f t="shared" si="57"/>
        <v>0</v>
      </c>
      <c r="DO67" s="278">
        <f t="shared" si="58"/>
        <v>0</v>
      </c>
      <c r="DP67" s="278">
        <f t="shared" si="59"/>
        <v>0</v>
      </c>
      <c r="DQ67" s="20">
        <f t="shared" si="60"/>
        <v>0</v>
      </c>
      <c r="DR67" s="20">
        <f t="shared" si="61"/>
        <v>0</v>
      </c>
      <c r="DS67" s="337">
        <f t="shared" si="62"/>
        <v>0</v>
      </c>
      <c r="DT67" s="174">
        <f t="shared" si="63"/>
        <v>0</v>
      </c>
      <c r="DU67" s="172">
        <f t="shared" si="65"/>
        <v>0</v>
      </c>
    </row>
    <row r="68" spans="1:1026" s="282" customFormat="1">
      <c r="A68" s="172"/>
      <c r="B68" s="225"/>
      <c r="C68" s="154">
        <f t="shared" si="11"/>
        <v>0</v>
      </c>
      <c r="D68" s="167">
        <f t="shared" si="12"/>
        <v>0</v>
      </c>
      <c r="E68" s="166" t="str">
        <f t="shared" si="13"/>
        <v/>
      </c>
      <c r="F68" s="367" t="str">
        <f t="shared" si="14"/>
        <v/>
      </c>
      <c r="G68" s="367" t="str">
        <f t="shared" si="15"/>
        <v/>
      </c>
      <c r="H68" s="367" t="str">
        <f t="shared" si="16"/>
        <v/>
      </c>
      <c r="I68" s="367" t="str">
        <f t="shared" si="17"/>
        <v/>
      </c>
      <c r="J68" s="367" t="str">
        <f t="shared" si="18"/>
        <v/>
      </c>
      <c r="K68" s="367" t="str">
        <f t="shared" si="19"/>
        <v/>
      </c>
      <c r="L68" s="367" t="str">
        <f t="shared" si="20"/>
        <v/>
      </c>
      <c r="M68" s="367" t="str">
        <f t="shared" si="21"/>
        <v/>
      </c>
      <c r="N68" s="367" t="str">
        <f t="shared" si="22"/>
        <v/>
      </c>
      <c r="O68" s="156" t="str">
        <f t="shared" si="23"/>
        <v/>
      </c>
      <c r="P68" s="157" t="str">
        <f t="shared" si="85"/>
        <v>0</v>
      </c>
      <c r="Q68" s="158" t="str">
        <f t="shared" si="85"/>
        <v>0</v>
      </c>
      <c r="R68" s="158" t="str">
        <f t="shared" si="85"/>
        <v>0</v>
      </c>
      <c r="S68" s="159" t="str">
        <f t="shared" si="85"/>
        <v>0</v>
      </c>
      <c r="T68" s="158" t="str">
        <f t="shared" si="85"/>
        <v>0</v>
      </c>
      <c r="U68" s="158" t="str">
        <f t="shared" si="85"/>
        <v>0</v>
      </c>
      <c r="V68" s="158" t="str">
        <f t="shared" si="85"/>
        <v>0</v>
      </c>
      <c r="W68" s="158" t="str">
        <f t="shared" si="85"/>
        <v>0</v>
      </c>
      <c r="X68" s="157" t="str">
        <f t="shared" si="86"/>
        <v>0</v>
      </c>
      <c r="Y68" s="158" t="str">
        <f t="shared" si="86"/>
        <v>0</v>
      </c>
      <c r="Z68" s="158" t="str">
        <f t="shared" si="86"/>
        <v>0</v>
      </c>
      <c r="AA68" s="159" t="str">
        <f t="shared" si="86"/>
        <v>0</v>
      </c>
      <c r="AB68" s="160" t="str">
        <f t="shared" si="86"/>
        <v>0</v>
      </c>
      <c r="AC68" s="161" t="str">
        <f t="shared" si="86"/>
        <v>0</v>
      </c>
      <c r="AD68" s="158" t="str">
        <f t="shared" si="86"/>
        <v>0</v>
      </c>
      <c r="AE68" s="159" t="str">
        <f t="shared" si="86"/>
        <v>0</v>
      </c>
      <c r="AF68" s="367" t="str">
        <f t="shared" si="87"/>
        <v>0</v>
      </c>
      <c r="AG68" s="162" t="str">
        <f t="shared" si="87"/>
        <v>0</v>
      </c>
      <c r="AH68" s="163" t="str">
        <f t="shared" si="87"/>
        <v>0</v>
      </c>
      <c r="AI68" s="165" t="str">
        <f t="shared" si="87"/>
        <v>0</v>
      </c>
      <c r="AJ68" s="164" t="str">
        <f t="shared" si="87"/>
        <v>0</v>
      </c>
      <c r="AK68" s="164" t="str">
        <f t="shared" si="87"/>
        <v>0</v>
      </c>
      <c r="AL68" s="289" t="str">
        <f t="shared" si="87"/>
        <v>0</v>
      </c>
      <c r="AM68" s="165" t="str">
        <f t="shared" si="87"/>
        <v>0</v>
      </c>
      <c r="AN68" s="230" t="str">
        <f t="shared" si="88"/>
        <v>0</v>
      </c>
      <c r="AO68" s="230" t="str">
        <f t="shared" si="88"/>
        <v>0</v>
      </c>
      <c r="AP68" s="230" t="str">
        <f t="shared" si="88"/>
        <v>0</v>
      </c>
      <c r="AQ68" s="230" t="str">
        <f t="shared" si="88"/>
        <v>0</v>
      </c>
      <c r="AR68" s="229" t="str">
        <f t="shared" si="88"/>
        <v>0</v>
      </c>
      <c r="AS68" s="230" t="str">
        <f t="shared" si="88"/>
        <v>0</v>
      </c>
      <c r="AT68" s="230" t="str">
        <f t="shared" si="88"/>
        <v>0</v>
      </c>
      <c r="AU68" s="231" t="str">
        <f t="shared" si="88"/>
        <v>0</v>
      </c>
      <c r="AV68" s="230" t="str">
        <f t="shared" si="89"/>
        <v>0</v>
      </c>
      <c r="AW68" s="232" t="str">
        <f t="shared" si="89"/>
        <v>0</v>
      </c>
      <c r="AX68" s="232" t="str">
        <f t="shared" si="89"/>
        <v>0</v>
      </c>
      <c r="AY68" s="233" t="str">
        <f t="shared" si="89"/>
        <v>0</v>
      </c>
      <c r="AZ68" s="232" t="str">
        <f t="shared" si="89"/>
        <v>0</v>
      </c>
      <c r="BA68" s="232" t="str">
        <f t="shared" si="89"/>
        <v>0</v>
      </c>
      <c r="BB68" s="232" t="str">
        <f t="shared" si="89"/>
        <v>0</v>
      </c>
      <c r="BC68" s="233" t="str">
        <f t="shared" si="89"/>
        <v>0</v>
      </c>
      <c r="BD68" s="168" t="str">
        <f t="shared" si="90"/>
        <v>0</v>
      </c>
      <c r="BE68" s="168" t="str">
        <f t="shared" si="90"/>
        <v>0</v>
      </c>
      <c r="BF68" s="168" t="str">
        <f t="shared" si="90"/>
        <v>0</v>
      </c>
      <c r="BG68" s="169" t="str">
        <f t="shared" si="90"/>
        <v>0</v>
      </c>
      <c r="BH68" s="168" t="str">
        <f t="shared" si="90"/>
        <v>0</v>
      </c>
      <c r="BI68" s="168" t="str">
        <f t="shared" si="90"/>
        <v>0</v>
      </c>
      <c r="BJ68" s="168" t="str">
        <f t="shared" si="90"/>
        <v>0</v>
      </c>
      <c r="BK68" s="169" t="str">
        <f t="shared" si="90"/>
        <v>0</v>
      </c>
      <c r="BL68" s="168" t="str">
        <f t="shared" si="91"/>
        <v>0</v>
      </c>
      <c r="BM68" s="168" t="str">
        <f t="shared" si="91"/>
        <v>0</v>
      </c>
      <c r="BN68" s="168" t="str">
        <f t="shared" si="91"/>
        <v>0</v>
      </c>
      <c r="BO68" s="169" t="str">
        <f t="shared" si="91"/>
        <v>0</v>
      </c>
      <c r="BP68" s="168" t="str">
        <f t="shared" si="91"/>
        <v>0</v>
      </c>
      <c r="BQ68" s="168" t="str">
        <f t="shared" si="91"/>
        <v>0</v>
      </c>
      <c r="BR68" s="168" t="str">
        <f t="shared" si="91"/>
        <v>0</v>
      </c>
      <c r="BS68" s="169" t="str">
        <f t="shared" si="91"/>
        <v>0</v>
      </c>
      <c r="BT68" s="302" t="str">
        <f t="shared" si="92"/>
        <v>0</v>
      </c>
      <c r="BU68" s="302" t="str">
        <f t="shared" si="92"/>
        <v>0</v>
      </c>
      <c r="BV68" s="302" t="str">
        <f t="shared" si="92"/>
        <v>0</v>
      </c>
      <c r="BW68" s="303" t="str">
        <f t="shared" si="92"/>
        <v>0</v>
      </c>
      <c r="BX68" s="302" t="str">
        <f t="shared" si="92"/>
        <v>0</v>
      </c>
      <c r="BY68" s="302" t="str">
        <f t="shared" si="92"/>
        <v>0</v>
      </c>
      <c r="BZ68" s="302" t="str">
        <f t="shared" si="92"/>
        <v>0</v>
      </c>
      <c r="CA68" s="303" t="str">
        <f t="shared" si="92"/>
        <v>0</v>
      </c>
      <c r="CB68" s="164" t="str">
        <f t="shared" si="93"/>
        <v>0</v>
      </c>
      <c r="CC68" s="289" t="str">
        <f t="shared" si="93"/>
        <v>0</v>
      </c>
      <c r="CD68" s="340" t="str">
        <f t="shared" si="93"/>
        <v>0</v>
      </c>
      <c r="CE68" s="341" t="str">
        <f t="shared" si="93"/>
        <v>0</v>
      </c>
      <c r="CF68" s="340" t="str">
        <f t="shared" si="93"/>
        <v>0</v>
      </c>
      <c r="CG68" s="340" t="str">
        <f t="shared" si="93"/>
        <v>0</v>
      </c>
      <c r="CH68" s="340" t="str">
        <f t="shared" si="93"/>
        <v>0</v>
      </c>
      <c r="CI68" s="341" t="str">
        <f t="shared" si="93"/>
        <v>0</v>
      </c>
      <c r="CJ68" s="367"/>
      <c r="CK68" s="32" t="str">
        <f t="shared" si="33"/>
        <v/>
      </c>
      <c r="CL68" s="285">
        <f t="shared" si="64"/>
        <v>0</v>
      </c>
      <c r="CM68" s="285">
        <f t="shared" si="66"/>
        <v>10</v>
      </c>
      <c r="CN68" s="285"/>
      <c r="CO68" s="142">
        <f t="shared" si="35"/>
        <v>-90</v>
      </c>
      <c r="CP68" s="142">
        <f t="shared" si="36"/>
        <v>-67.777777777777771</v>
      </c>
      <c r="CQ68" s="143"/>
      <c r="CR68" s="367"/>
      <c r="CS68" s="170">
        <f t="shared" si="37"/>
        <v>0</v>
      </c>
      <c r="CT68" s="23">
        <f t="shared" si="38"/>
        <v>0</v>
      </c>
      <c r="CU68" s="171">
        <f t="shared" si="39"/>
        <v>0</v>
      </c>
      <c r="CV68" s="23">
        <f t="shared" si="40"/>
        <v>0</v>
      </c>
      <c r="CW68" s="172">
        <f t="shared" si="41"/>
        <v>0</v>
      </c>
      <c r="CX68" s="24">
        <f t="shared" si="42"/>
        <v>0</v>
      </c>
      <c r="CY68" s="267">
        <f t="shared" si="43"/>
        <v>0</v>
      </c>
      <c r="CZ68" s="268">
        <f t="shared" si="44"/>
        <v>0</v>
      </c>
      <c r="DA68" s="267">
        <f t="shared" si="45"/>
        <v>0</v>
      </c>
      <c r="DB68" s="268">
        <f t="shared" si="46"/>
        <v>0</v>
      </c>
      <c r="DC68" s="173">
        <f t="shared" si="47"/>
        <v>0</v>
      </c>
      <c r="DD68" s="26">
        <f t="shared" si="48"/>
        <v>0</v>
      </c>
      <c r="DE68" s="173">
        <f t="shared" si="49"/>
        <v>0</v>
      </c>
      <c r="DF68" s="26">
        <f t="shared" si="50"/>
        <v>0</v>
      </c>
      <c r="DG68" s="326">
        <f t="shared" si="51"/>
        <v>0</v>
      </c>
      <c r="DH68" s="327">
        <f t="shared" si="52"/>
        <v>0</v>
      </c>
      <c r="DI68" s="172">
        <f t="shared" si="53"/>
        <v>0</v>
      </c>
      <c r="DJ68" s="24">
        <f t="shared" si="54"/>
        <v>0</v>
      </c>
      <c r="DK68" s="172"/>
      <c r="DL68" s="19">
        <f t="shared" si="55"/>
        <v>0</v>
      </c>
      <c r="DM68" s="19">
        <f t="shared" si="56"/>
        <v>0</v>
      </c>
      <c r="DN68" s="174">
        <f t="shared" si="57"/>
        <v>0</v>
      </c>
      <c r="DO68" s="278">
        <f t="shared" si="58"/>
        <v>0</v>
      </c>
      <c r="DP68" s="278">
        <f t="shared" si="59"/>
        <v>0</v>
      </c>
      <c r="DQ68" s="20">
        <f t="shared" si="60"/>
        <v>0</v>
      </c>
      <c r="DR68" s="20">
        <f t="shared" si="61"/>
        <v>0</v>
      </c>
      <c r="DS68" s="337">
        <f t="shared" si="62"/>
        <v>0</v>
      </c>
      <c r="DT68" s="174">
        <f t="shared" si="63"/>
        <v>0</v>
      </c>
      <c r="DU68" s="172">
        <f t="shared" si="65"/>
        <v>0</v>
      </c>
      <c r="DV68" s="172"/>
      <c r="DW68" s="172"/>
      <c r="DX68" s="172"/>
      <c r="DY68" s="172"/>
      <c r="DZ68" s="172"/>
      <c r="EA68" s="172"/>
      <c r="EB68" s="172"/>
      <c r="EC68" s="172"/>
      <c r="ED68" s="172"/>
      <c r="EE68" s="172"/>
      <c r="EF68" s="172"/>
      <c r="EG68" s="172"/>
      <c r="EH68" s="172"/>
      <c r="EI68" s="172"/>
      <c r="EJ68" s="172"/>
      <c r="EK68" s="172"/>
      <c r="EL68" s="172"/>
      <c r="EM68" s="172"/>
      <c r="EN68" s="172"/>
      <c r="EO68" s="172"/>
      <c r="EP68" s="172"/>
      <c r="EQ68" s="172"/>
      <c r="ER68" s="172"/>
      <c r="ES68" s="172"/>
      <c r="ET68" s="172"/>
      <c r="EU68" s="172"/>
      <c r="EV68" s="172"/>
      <c r="EW68" s="172"/>
      <c r="EX68" s="172"/>
      <c r="EY68" s="172"/>
      <c r="EZ68" s="172"/>
      <c r="FA68" s="172"/>
      <c r="FB68" s="172"/>
      <c r="FC68" s="172"/>
      <c r="FD68" s="172"/>
      <c r="FE68" s="172"/>
      <c r="FF68" s="172"/>
      <c r="FG68" s="172"/>
      <c r="FH68" s="172"/>
      <c r="FI68" s="172"/>
      <c r="FJ68" s="172"/>
      <c r="FK68" s="172"/>
      <c r="FL68" s="172"/>
      <c r="FM68" s="172"/>
      <c r="FN68" s="172"/>
      <c r="FO68" s="172"/>
      <c r="FP68" s="172"/>
      <c r="FQ68" s="172"/>
      <c r="FR68" s="172"/>
      <c r="FS68" s="172"/>
      <c r="FT68" s="172"/>
      <c r="FU68" s="172"/>
      <c r="FV68" s="172"/>
      <c r="FW68" s="172"/>
      <c r="FX68" s="172"/>
      <c r="FY68" s="172"/>
      <c r="FZ68" s="172"/>
      <c r="GA68" s="172"/>
      <c r="GB68" s="172"/>
      <c r="GC68" s="172"/>
      <c r="GD68" s="172"/>
      <c r="GE68" s="172"/>
      <c r="GF68" s="172"/>
      <c r="GG68" s="172"/>
      <c r="GH68" s="172"/>
      <c r="GI68" s="172"/>
      <c r="GJ68" s="172"/>
      <c r="GK68" s="172"/>
      <c r="GL68" s="172"/>
      <c r="GM68" s="172"/>
      <c r="GN68" s="172"/>
      <c r="GO68" s="172"/>
      <c r="GP68" s="172"/>
      <c r="GQ68" s="172"/>
      <c r="GR68" s="172"/>
      <c r="GS68" s="172"/>
      <c r="GT68" s="172"/>
      <c r="GU68" s="172"/>
      <c r="GV68" s="172"/>
      <c r="GW68" s="172"/>
      <c r="GX68" s="172"/>
      <c r="GY68" s="172"/>
      <c r="GZ68" s="172"/>
      <c r="HA68" s="172"/>
      <c r="HB68" s="172"/>
      <c r="HC68" s="172"/>
      <c r="HD68" s="172"/>
      <c r="HE68" s="172"/>
      <c r="HF68" s="172"/>
      <c r="HG68" s="172"/>
      <c r="HH68" s="172"/>
      <c r="HI68" s="172"/>
      <c r="HJ68" s="172"/>
      <c r="HK68" s="172"/>
      <c r="HL68" s="172"/>
      <c r="HM68" s="172"/>
      <c r="HN68" s="172"/>
      <c r="HO68" s="172"/>
      <c r="HP68" s="172"/>
      <c r="HQ68" s="172"/>
      <c r="HR68" s="172"/>
      <c r="HS68" s="172"/>
      <c r="HT68" s="172"/>
      <c r="HU68" s="172"/>
      <c r="HV68" s="172"/>
      <c r="HW68" s="172"/>
      <c r="HX68" s="172"/>
      <c r="HY68" s="172"/>
      <c r="HZ68" s="172"/>
      <c r="IA68" s="172"/>
      <c r="IB68" s="172"/>
      <c r="IC68" s="172"/>
      <c r="ID68" s="172"/>
      <c r="IE68" s="172"/>
      <c r="IF68" s="172"/>
      <c r="IG68" s="172"/>
      <c r="IH68" s="172"/>
      <c r="II68" s="172"/>
      <c r="IJ68" s="172"/>
      <c r="IK68" s="172"/>
      <c r="IL68" s="172"/>
      <c r="IM68" s="172"/>
      <c r="IN68" s="172"/>
      <c r="IO68" s="172"/>
      <c r="IP68" s="172"/>
      <c r="IQ68" s="172"/>
      <c r="IR68" s="172"/>
      <c r="IS68" s="172"/>
      <c r="IT68" s="172"/>
      <c r="IU68" s="172"/>
      <c r="IV68" s="172"/>
      <c r="IW68" s="172"/>
      <c r="IX68" s="172"/>
      <c r="IY68" s="172"/>
      <c r="IZ68" s="172"/>
      <c r="JA68" s="172"/>
      <c r="JB68" s="172"/>
      <c r="JC68" s="172"/>
      <c r="JD68" s="172"/>
      <c r="JE68" s="172"/>
      <c r="JF68" s="172"/>
      <c r="JG68" s="172"/>
      <c r="JH68" s="172"/>
      <c r="JI68" s="172"/>
      <c r="JJ68" s="172"/>
      <c r="JK68" s="172"/>
      <c r="JL68" s="172"/>
      <c r="JM68" s="172"/>
      <c r="JN68" s="172"/>
      <c r="JO68" s="172"/>
      <c r="JP68" s="172"/>
      <c r="JQ68" s="172"/>
      <c r="JR68" s="172"/>
      <c r="JS68" s="172"/>
      <c r="JT68" s="172"/>
      <c r="JU68" s="172"/>
      <c r="JV68" s="172"/>
      <c r="JW68" s="172"/>
      <c r="JX68" s="172"/>
      <c r="JY68" s="172"/>
      <c r="JZ68" s="172"/>
      <c r="KA68" s="172"/>
      <c r="KB68" s="172"/>
      <c r="KC68" s="172"/>
      <c r="KD68" s="172"/>
      <c r="KE68" s="172"/>
      <c r="KF68" s="172"/>
      <c r="KG68" s="172"/>
      <c r="KH68" s="172"/>
      <c r="KI68" s="172"/>
      <c r="KJ68" s="172"/>
      <c r="KK68" s="172"/>
      <c r="KL68" s="172"/>
      <c r="KM68" s="172"/>
      <c r="KN68" s="172"/>
      <c r="KO68" s="172"/>
      <c r="KP68" s="172"/>
      <c r="KQ68" s="172"/>
      <c r="KR68" s="172"/>
      <c r="KS68" s="172"/>
      <c r="KT68" s="172"/>
      <c r="KU68" s="172"/>
      <c r="KV68" s="172"/>
      <c r="KW68" s="172"/>
      <c r="KX68" s="172"/>
      <c r="KY68" s="172"/>
      <c r="KZ68" s="172"/>
      <c r="LA68" s="172"/>
      <c r="LB68" s="172"/>
      <c r="LC68" s="172"/>
      <c r="LD68" s="172"/>
      <c r="LE68" s="172"/>
      <c r="LF68" s="172"/>
      <c r="LG68" s="172"/>
      <c r="LH68" s="172"/>
      <c r="LI68" s="172"/>
      <c r="LJ68" s="172"/>
      <c r="LK68" s="172"/>
      <c r="LL68" s="172"/>
      <c r="LM68" s="172"/>
      <c r="LN68" s="172"/>
      <c r="LO68" s="172"/>
      <c r="LP68" s="172"/>
      <c r="LQ68" s="172"/>
      <c r="LR68" s="172"/>
      <c r="LS68" s="172"/>
      <c r="LT68" s="172"/>
      <c r="LU68" s="172"/>
      <c r="LV68" s="172"/>
      <c r="LW68" s="172"/>
      <c r="LX68" s="172"/>
      <c r="LY68" s="172"/>
      <c r="LZ68" s="172"/>
      <c r="MA68" s="172"/>
      <c r="MB68" s="172"/>
      <c r="MC68" s="172"/>
      <c r="MD68" s="172"/>
      <c r="ME68" s="172"/>
      <c r="MF68" s="172"/>
      <c r="MG68" s="172"/>
      <c r="MH68" s="172"/>
      <c r="MI68" s="172"/>
      <c r="MJ68" s="172"/>
      <c r="MK68" s="172"/>
      <c r="ML68" s="172"/>
      <c r="MM68" s="172"/>
      <c r="MN68" s="172"/>
      <c r="MO68" s="172"/>
      <c r="MP68" s="172"/>
      <c r="MQ68" s="172"/>
      <c r="MR68" s="172"/>
      <c r="MS68" s="172"/>
      <c r="MT68" s="172"/>
      <c r="MU68" s="172"/>
      <c r="MV68" s="172"/>
      <c r="MW68" s="172"/>
      <c r="MX68" s="172"/>
      <c r="MY68" s="172"/>
      <c r="MZ68" s="172"/>
      <c r="NA68" s="172"/>
      <c r="NB68" s="172"/>
      <c r="NC68" s="172"/>
      <c r="ND68" s="172"/>
      <c r="NE68" s="172"/>
      <c r="NF68" s="172"/>
      <c r="NG68" s="172"/>
      <c r="NH68" s="172"/>
      <c r="NI68" s="172"/>
      <c r="NJ68" s="172"/>
      <c r="NK68" s="172"/>
      <c r="NL68" s="172"/>
      <c r="NM68" s="172"/>
      <c r="NN68" s="172"/>
      <c r="NO68" s="172"/>
      <c r="NP68" s="172"/>
      <c r="NQ68" s="172"/>
      <c r="NR68" s="172"/>
      <c r="NS68" s="172"/>
      <c r="NT68" s="172"/>
      <c r="NU68" s="172"/>
      <c r="NV68" s="172"/>
      <c r="NW68" s="172"/>
      <c r="NX68" s="172"/>
      <c r="NY68" s="172"/>
      <c r="NZ68" s="172"/>
      <c r="OA68" s="172"/>
      <c r="OB68" s="172"/>
      <c r="OC68" s="172"/>
      <c r="OD68" s="172"/>
      <c r="OE68" s="172"/>
      <c r="OF68" s="172"/>
      <c r="OG68" s="172"/>
      <c r="OH68" s="172"/>
      <c r="OI68" s="172"/>
      <c r="OJ68" s="172"/>
      <c r="OK68" s="172"/>
      <c r="OL68" s="172"/>
      <c r="OM68" s="172"/>
      <c r="ON68" s="172"/>
      <c r="OO68" s="172"/>
      <c r="OP68" s="172"/>
      <c r="OQ68" s="172"/>
      <c r="OR68" s="172"/>
      <c r="OS68" s="172"/>
      <c r="OT68" s="172"/>
      <c r="OU68" s="172"/>
      <c r="OV68" s="172"/>
      <c r="OW68" s="172"/>
      <c r="OX68" s="172"/>
      <c r="OY68" s="172"/>
      <c r="OZ68" s="172"/>
      <c r="PA68" s="172"/>
      <c r="PB68" s="172"/>
      <c r="PC68" s="172"/>
      <c r="PD68" s="172"/>
      <c r="PE68" s="172"/>
      <c r="PF68" s="172"/>
      <c r="PG68" s="172"/>
      <c r="PH68" s="172"/>
      <c r="PI68" s="172"/>
      <c r="PJ68" s="172"/>
      <c r="PK68" s="172"/>
      <c r="PL68" s="172"/>
      <c r="PM68" s="172"/>
      <c r="PN68" s="172"/>
      <c r="PO68" s="172"/>
      <c r="PP68" s="172"/>
      <c r="PQ68" s="172"/>
      <c r="PR68" s="172"/>
      <c r="PS68" s="172"/>
      <c r="PT68" s="172"/>
      <c r="PU68" s="172"/>
      <c r="PV68" s="172"/>
      <c r="PW68" s="172"/>
      <c r="PX68" s="172"/>
      <c r="PY68" s="172"/>
      <c r="PZ68" s="172"/>
      <c r="QA68" s="172"/>
      <c r="QB68" s="172"/>
      <c r="QC68" s="172"/>
      <c r="QD68" s="172"/>
      <c r="QE68" s="172"/>
      <c r="QF68" s="172"/>
      <c r="QG68" s="172"/>
      <c r="QH68" s="172"/>
      <c r="QI68" s="172"/>
      <c r="QJ68" s="172"/>
      <c r="QK68" s="172"/>
      <c r="QL68" s="172"/>
      <c r="QM68" s="172"/>
      <c r="QN68" s="172"/>
      <c r="QO68" s="172"/>
      <c r="QP68" s="172"/>
      <c r="QQ68" s="172"/>
      <c r="QR68" s="172"/>
      <c r="QS68" s="172"/>
      <c r="QT68" s="172"/>
      <c r="QU68" s="172"/>
      <c r="QV68" s="172"/>
      <c r="QW68" s="172"/>
      <c r="QX68" s="172"/>
      <c r="QY68" s="172"/>
      <c r="QZ68" s="172"/>
      <c r="RA68" s="172"/>
      <c r="RB68" s="172"/>
      <c r="RC68" s="172"/>
      <c r="RD68" s="172"/>
      <c r="RE68" s="172"/>
      <c r="RF68" s="172"/>
      <c r="RG68" s="172"/>
      <c r="RH68" s="172"/>
      <c r="RI68" s="172"/>
      <c r="RJ68" s="172"/>
      <c r="RK68" s="172"/>
      <c r="RL68" s="172"/>
      <c r="RM68" s="172"/>
      <c r="RN68" s="172"/>
      <c r="RO68" s="172"/>
      <c r="RP68" s="172"/>
      <c r="RQ68" s="172"/>
      <c r="RR68" s="172"/>
      <c r="RS68" s="172"/>
      <c r="RT68" s="172"/>
      <c r="RU68" s="172"/>
      <c r="RV68" s="172"/>
      <c r="RW68" s="172"/>
      <c r="RX68" s="172"/>
      <c r="RY68" s="172"/>
      <c r="RZ68" s="172"/>
      <c r="SA68" s="172"/>
      <c r="SB68" s="172"/>
      <c r="SC68" s="172"/>
      <c r="SD68" s="172"/>
      <c r="SE68" s="172"/>
      <c r="SF68" s="172"/>
      <c r="SG68" s="172"/>
      <c r="SH68" s="172"/>
      <c r="SI68" s="172"/>
      <c r="SJ68" s="172"/>
      <c r="SK68" s="172"/>
      <c r="SL68" s="172"/>
      <c r="SM68" s="172"/>
      <c r="SN68" s="172"/>
      <c r="SO68" s="172"/>
      <c r="SP68" s="172"/>
      <c r="SQ68" s="172"/>
      <c r="SR68" s="172"/>
      <c r="SS68" s="172"/>
      <c r="ST68" s="172"/>
      <c r="SU68" s="172"/>
      <c r="SV68" s="172"/>
      <c r="SW68" s="172"/>
      <c r="SX68" s="172"/>
      <c r="SY68" s="172"/>
      <c r="SZ68" s="172"/>
      <c r="TA68" s="172"/>
      <c r="TB68" s="172"/>
      <c r="TC68" s="172"/>
      <c r="TD68" s="172"/>
      <c r="TE68" s="172"/>
      <c r="TF68" s="172"/>
      <c r="TG68" s="172"/>
      <c r="TH68" s="172"/>
      <c r="TI68" s="172"/>
      <c r="TJ68" s="172"/>
      <c r="TK68" s="172"/>
      <c r="TL68" s="172"/>
      <c r="TM68" s="172"/>
      <c r="TN68" s="172"/>
      <c r="TO68" s="172"/>
      <c r="TP68" s="172"/>
      <c r="TQ68" s="172"/>
      <c r="TR68" s="172"/>
      <c r="TS68" s="172"/>
      <c r="TT68" s="172"/>
      <c r="TU68" s="172"/>
      <c r="TV68" s="172"/>
      <c r="TW68" s="172"/>
      <c r="TX68" s="172"/>
      <c r="TY68" s="172"/>
      <c r="TZ68" s="172"/>
      <c r="UA68" s="172"/>
      <c r="UB68" s="172"/>
      <c r="UC68" s="172"/>
      <c r="UD68" s="172"/>
      <c r="UE68" s="172"/>
      <c r="UF68" s="172"/>
      <c r="UG68" s="172"/>
      <c r="UH68" s="172"/>
      <c r="UI68" s="172"/>
      <c r="UJ68" s="172"/>
      <c r="UK68" s="172"/>
      <c r="UL68" s="172"/>
      <c r="UM68" s="172"/>
      <c r="UN68" s="172"/>
      <c r="UO68" s="172"/>
      <c r="UP68" s="172"/>
      <c r="UQ68" s="172"/>
      <c r="UR68" s="172"/>
      <c r="US68" s="172"/>
      <c r="UT68" s="172"/>
      <c r="UU68" s="172"/>
      <c r="UV68" s="172"/>
      <c r="UW68" s="172"/>
      <c r="UX68" s="172"/>
      <c r="UY68" s="172"/>
      <c r="UZ68" s="172"/>
      <c r="VA68" s="172"/>
      <c r="VB68" s="172"/>
      <c r="VC68" s="172"/>
      <c r="VD68" s="172"/>
      <c r="VE68" s="172"/>
      <c r="VF68" s="172"/>
      <c r="VG68" s="172"/>
      <c r="VH68" s="172"/>
      <c r="VI68" s="172"/>
      <c r="VJ68" s="172"/>
      <c r="VK68" s="172"/>
      <c r="VL68" s="172"/>
      <c r="VM68" s="172"/>
      <c r="VN68" s="172"/>
      <c r="VO68" s="172"/>
      <c r="VP68" s="172"/>
      <c r="VQ68" s="172"/>
      <c r="VR68" s="172"/>
      <c r="VS68" s="172"/>
      <c r="VT68" s="172"/>
      <c r="VU68" s="172"/>
      <c r="VV68" s="172"/>
      <c r="VW68" s="172"/>
      <c r="VX68" s="172"/>
      <c r="VY68" s="172"/>
      <c r="VZ68" s="172"/>
      <c r="WA68" s="172"/>
      <c r="WB68" s="172"/>
      <c r="WC68" s="172"/>
      <c r="WD68" s="172"/>
      <c r="WE68" s="172"/>
      <c r="WF68" s="172"/>
      <c r="WG68" s="172"/>
      <c r="WH68" s="172"/>
      <c r="WI68" s="172"/>
      <c r="WJ68" s="172"/>
      <c r="WK68" s="172"/>
      <c r="WL68" s="172"/>
      <c r="WM68" s="172"/>
      <c r="WN68" s="172"/>
      <c r="WO68" s="172"/>
      <c r="WP68" s="172"/>
      <c r="WQ68" s="172"/>
      <c r="WR68" s="172"/>
      <c r="WS68" s="172"/>
      <c r="WT68" s="172"/>
      <c r="WU68" s="172"/>
      <c r="WV68" s="172"/>
      <c r="WW68" s="172"/>
      <c r="WX68" s="172"/>
      <c r="WY68" s="172"/>
      <c r="WZ68" s="172"/>
      <c r="XA68" s="172"/>
      <c r="XB68" s="172"/>
      <c r="XC68" s="172"/>
      <c r="XD68" s="172"/>
      <c r="XE68" s="172"/>
      <c r="XF68" s="172"/>
      <c r="XG68" s="172"/>
      <c r="XH68" s="172"/>
      <c r="XI68" s="172"/>
      <c r="XJ68" s="172"/>
      <c r="XK68" s="172"/>
      <c r="XL68" s="172"/>
      <c r="XM68" s="172"/>
      <c r="XN68" s="172"/>
      <c r="XO68" s="172"/>
      <c r="XP68" s="172"/>
      <c r="XQ68" s="172"/>
      <c r="XR68" s="172"/>
      <c r="XS68" s="172"/>
      <c r="XT68" s="172"/>
      <c r="XU68" s="172"/>
      <c r="XV68" s="172"/>
      <c r="XW68" s="172"/>
      <c r="XX68" s="172"/>
      <c r="XY68" s="172"/>
      <c r="XZ68" s="172"/>
      <c r="YA68" s="172"/>
      <c r="YB68" s="172"/>
      <c r="YC68" s="172"/>
      <c r="YD68" s="172"/>
      <c r="YE68" s="172"/>
      <c r="YF68" s="172"/>
      <c r="YG68" s="172"/>
      <c r="YH68" s="172"/>
      <c r="YI68" s="172"/>
      <c r="YJ68" s="172"/>
      <c r="YK68" s="172"/>
      <c r="YL68" s="172"/>
      <c r="YM68" s="172"/>
      <c r="YN68" s="172"/>
      <c r="YO68" s="172"/>
      <c r="YP68" s="172"/>
      <c r="YQ68" s="172"/>
      <c r="YR68" s="172"/>
      <c r="YS68" s="172"/>
      <c r="YT68" s="172"/>
      <c r="YU68" s="172"/>
      <c r="YV68" s="172"/>
      <c r="YW68" s="172"/>
      <c r="YX68" s="172"/>
      <c r="YY68" s="172"/>
      <c r="YZ68" s="172"/>
      <c r="ZA68" s="172"/>
      <c r="ZB68" s="172"/>
      <c r="ZC68" s="172"/>
      <c r="ZD68" s="172"/>
      <c r="ZE68" s="172"/>
      <c r="ZF68" s="172"/>
      <c r="ZG68" s="172"/>
      <c r="ZH68" s="172"/>
      <c r="ZI68" s="172"/>
      <c r="ZJ68" s="172"/>
      <c r="ZK68" s="172"/>
      <c r="ZL68" s="172"/>
      <c r="ZM68" s="172"/>
      <c r="ZN68" s="172"/>
      <c r="ZO68" s="172"/>
      <c r="ZP68" s="172"/>
      <c r="ZQ68" s="172"/>
      <c r="ZR68" s="172"/>
      <c r="ZS68" s="172"/>
      <c r="ZT68" s="172"/>
      <c r="ZU68" s="172"/>
      <c r="ZV68" s="172"/>
      <c r="ZW68" s="172"/>
      <c r="ZX68" s="172"/>
      <c r="ZY68" s="172"/>
      <c r="ZZ68" s="172"/>
      <c r="AAA68" s="172"/>
      <c r="AAB68" s="172"/>
      <c r="AAC68" s="172"/>
      <c r="AAD68" s="172"/>
      <c r="AAE68" s="172"/>
      <c r="AAF68" s="172"/>
      <c r="AAG68" s="172"/>
      <c r="AAH68" s="172"/>
      <c r="AAI68" s="172"/>
      <c r="AAJ68" s="172"/>
      <c r="AAK68" s="172"/>
      <c r="AAL68" s="172"/>
      <c r="AAM68" s="172"/>
      <c r="AAN68" s="172"/>
      <c r="AAO68" s="172"/>
      <c r="AAP68" s="172"/>
      <c r="AAQ68" s="172"/>
      <c r="AAR68" s="172"/>
      <c r="AAS68" s="172"/>
      <c r="AAT68" s="172"/>
      <c r="AAU68" s="172"/>
      <c r="AAV68" s="172"/>
      <c r="AAW68" s="172"/>
      <c r="AAX68" s="172"/>
      <c r="AAY68" s="172"/>
      <c r="AAZ68" s="172"/>
      <c r="ABA68" s="172"/>
      <c r="ABB68" s="172"/>
      <c r="ABC68" s="172"/>
      <c r="ABD68" s="172"/>
      <c r="ABE68" s="172"/>
      <c r="ABF68" s="172"/>
      <c r="ABG68" s="172"/>
      <c r="ABH68" s="172"/>
      <c r="ABI68" s="172"/>
      <c r="ABJ68" s="172"/>
      <c r="ABK68" s="172"/>
      <c r="ABL68" s="172"/>
      <c r="ABM68" s="172"/>
      <c r="ABN68" s="172"/>
      <c r="ABO68" s="172"/>
      <c r="ABP68" s="172"/>
      <c r="ABQ68" s="172"/>
      <c r="ABR68" s="172"/>
      <c r="ABS68" s="172"/>
      <c r="ABT68" s="172"/>
      <c r="ABU68" s="172"/>
      <c r="ABV68" s="172"/>
      <c r="ABW68" s="172"/>
      <c r="ABX68" s="172"/>
      <c r="ABY68" s="172"/>
      <c r="ABZ68" s="172"/>
      <c r="ACA68" s="172"/>
      <c r="ACB68" s="172"/>
      <c r="ACC68" s="172"/>
      <c r="ACD68" s="172"/>
      <c r="ACE68" s="172"/>
      <c r="ACF68" s="172"/>
      <c r="ACG68" s="172"/>
      <c r="ACH68" s="172"/>
      <c r="ACI68" s="172"/>
      <c r="ACJ68" s="172"/>
      <c r="ACK68" s="172"/>
      <c r="ACL68" s="172"/>
      <c r="ACM68" s="172"/>
      <c r="ACN68" s="172"/>
      <c r="ACO68" s="172"/>
      <c r="ACP68" s="172"/>
      <c r="ACQ68" s="172"/>
      <c r="ACR68" s="172"/>
      <c r="ACS68" s="172"/>
      <c r="ACT68" s="172"/>
      <c r="ACU68" s="172"/>
      <c r="ACV68" s="172"/>
      <c r="ACW68" s="172"/>
      <c r="ACX68" s="172"/>
      <c r="ACY68" s="172"/>
      <c r="ACZ68" s="172"/>
      <c r="ADA68" s="172"/>
      <c r="ADB68" s="172"/>
      <c r="ADC68" s="172"/>
      <c r="ADD68" s="172"/>
      <c r="ADE68" s="172"/>
      <c r="ADF68" s="172"/>
      <c r="ADG68" s="172"/>
      <c r="ADH68" s="172"/>
      <c r="ADI68" s="172"/>
      <c r="ADJ68" s="172"/>
      <c r="ADK68" s="172"/>
      <c r="ADL68" s="172"/>
      <c r="ADM68" s="172"/>
      <c r="ADN68" s="172"/>
      <c r="ADO68" s="172"/>
      <c r="ADP68" s="172"/>
      <c r="ADQ68" s="172"/>
      <c r="ADR68" s="172"/>
      <c r="ADS68" s="172"/>
      <c r="ADT68" s="172"/>
      <c r="ADU68" s="172"/>
      <c r="ADV68" s="172"/>
      <c r="ADW68" s="172"/>
      <c r="ADX68" s="172"/>
      <c r="ADY68" s="172"/>
      <c r="ADZ68" s="172"/>
      <c r="AEA68" s="172"/>
      <c r="AEB68" s="172"/>
      <c r="AEC68" s="172"/>
      <c r="AED68" s="172"/>
      <c r="AEE68" s="172"/>
      <c r="AEF68" s="172"/>
      <c r="AEG68" s="172"/>
      <c r="AEH68" s="172"/>
      <c r="AEI68" s="172"/>
      <c r="AEJ68" s="172"/>
      <c r="AEK68" s="172"/>
      <c r="AEL68" s="172"/>
      <c r="AEM68" s="172"/>
      <c r="AEN68" s="172"/>
      <c r="AEO68" s="172"/>
      <c r="AEP68" s="172"/>
      <c r="AEQ68" s="172"/>
      <c r="AER68" s="172"/>
      <c r="AES68" s="172"/>
      <c r="AET68" s="172"/>
      <c r="AEU68" s="172"/>
      <c r="AEV68" s="172"/>
      <c r="AEW68" s="172"/>
      <c r="AEX68" s="172"/>
      <c r="AEY68" s="172"/>
      <c r="AEZ68" s="172"/>
      <c r="AFA68" s="172"/>
      <c r="AFB68" s="172"/>
      <c r="AFC68" s="172"/>
      <c r="AFD68" s="172"/>
      <c r="AFE68" s="172"/>
      <c r="AFF68" s="172"/>
      <c r="AFG68" s="172"/>
      <c r="AFH68" s="172"/>
      <c r="AFI68" s="172"/>
      <c r="AFJ68" s="172"/>
      <c r="AFK68" s="172"/>
      <c r="AFL68" s="172"/>
      <c r="AFM68" s="172"/>
      <c r="AFN68" s="172"/>
      <c r="AFO68" s="172"/>
      <c r="AFP68" s="172"/>
      <c r="AFQ68" s="172"/>
      <c r="AFR68" s="172"/>
      <c r="AFS68" s="172"/>
      <c r="AFT68" s="172"/>
      <c r="AFU68" s="172"/>
      <c r="AFV68" s="172"/>
      <c r="AFW68" s="172"/>
      <c r="AFX68" s="172"/>
      <c r="AFY68" s="172"/>
      <c r="AFZ68" s="172"/>
      <c r="AGA68" s="172"/>
      <c r="AGB68" s="172"/>
      <c r="AGC68" s="172"/>
      <c r="AGD68" s="172"/>
      <c r="AGE68" s="172"/>
      <c r="AGF68" s="172"/>
      <c r="AGG68" s="172"/>
      <c r="AGH68" s="172"/>
      <c r="AGI68" s="172"/>
      <c r="AGJ68" s="172"/>
      <c r="AGK68" s="172"/>
      <c r="AGL68" s="172"/>
      <c r="AGM68" s="172"/>
      <c r="AGN68" s="172"/>
      <c r="AGO68" s="172"/>
      <c r="AGP68" s="172"/>
      <c r="AGQ68" s="172"/>
      <c r="AGR68" s="172"/>
      <c r="AGS68" s="172"/>
      <c r="AGT68" s="172"/>
      <c r="AGU68" s="172"/>
      <c r="AGV68" s="172"/>
      <c r="AGW68" s="172"/>
      <c r="AGX68" s="172"/>
      <c r="AGY68" s="172"/>
      <c r="AGZ68" s="172"/>
      <c r="AHA68" s="172"/>
      <c r="AHB68" s="172"/>
      <c r="AHC68" s="172"/>
      <c r="AHD68" s="172"/>
      <c r="AHE68" s="172"/>
      <c r="AHF68" s="172"/>
      <c r="AHG68" s="172"/>
      <c r="AHH68" s="172"/>
      <c r="AHI68" s="172"/>
      <c r="AHJ68" s="172"/>
      <c r="AHK68" s="172"/>
      <c r="AHL68" s="172"/>
      <c r="AHM68" s="172"/>
      <c r="AHN68" s="172"/>
      <c r="AHO68" s="172"/>
      <c r="AHP68" s="172"/>
      <c r="AHQ68" s="172"/>
      <c r="AHR68" s="172"/>
      <c r="AHS68" s="172"/>
      <c r="AHT68" s="172"/>
      <c r="AHU68" s="172"/>
      <c r="AHV68" s="172"/>
      <c r="AHW68" s="172"/>
      <c r="AHX68" s="172"/>
      <c r="AHY68" s="172"/>
      <c r="AHZ68" s="172"/>
      <c r="AIA68" s="172"/>
      <c r="AIB68" s="172"/>
      <c r="AIC68" s="172"/>
      <c r="AID68" s="172"/>
      <c r="AIE68" s="172"/>
      <c r="AIF68" s="172"/>
      <c r="AIG68" s="172"/>
      <c r="AIH68" s="172"/>
      <c r="AII68" s="172"/>
      <c r="AIJ68" s="172"/>
      <c r="AIK68" s="172"/>
      <c r="AIL68" s="172"/>
      <c r="AIM68" s="172"/>
      <c r="AIN68" s="172"/>
      <c r="AIO68" s="172"/>
      <c r="AIP68" s="172"/>
      <c r="AIQ68" s="172"/>
      <c r="AIR68" s="172"/>
      <c r="AIS68" s="172"/>
      <c r="AIT68" s="172"/>
      <c r="AIU68" s="172"/>
      <c r="AIV68" s="172"/>
      <c r="AIW68" s="172"/>
      <c r="AIX68" s="172"/>
      <c r="AIY68" s="172"/>
      <c r="AIZ68" s="172"/>
      <c r="AJA68" s="172"/>
      <c r="AJB68" s="172"/>
      <c r="AJC68" s="172"/>
      <c r="AJD68" s="172"/>
      <c r="AJE68" s="172"/>
      <c r="AJF68" s="172"/>
      <c r="AJG68" s="172"/>
      <c r="AJH68" s="172"/>
      <c r="AJI68" s="172"/>
      <c r="AJJ68" s="172"/>
      <c r="AJK68" s="172"/>
      <c r="AJL68" s="172"/>
      <c r="AJM68" s="172"/>
      <c r="AJN68" s="172"/>
      <c r="AJO68" s="172"/>
      <c r="AJP68" s="172"/>
      <c r="AJQ68" s="172"/>
      <c r="AJR68" s="172"/>
      <c r="AJS68" s="172"/>
      <c r="AJT68" s="172"/>
      <c r="AJU68" s="172"/>
      <c r="AJV68" s="172"/>
      <c r="AJW68" s="172"/>
      <c r="AJX68" s="172"/>
      <c r="AJY68" s="172"/>
      <c r="AJZ68" s="172"/>
      <c r="AKA68" s="172"/>
      <c r="AKB68" s="172"/>
      <c r="AKC68" s="172"/>
      <c r="AKD68" s="172"/>
      <c r="AKE68" s="172"/>
      <c r="AKF68" s="172"/>
      <c r="AKG68" s="172"/>
      <c r="AKH68" s="172"/>
      <c r="AKI68" s="172"/>
      <c r="AKJ68" s="172"/>
      <c r="AKK68" s="172"/>
      <c r="AKL68" s="172"/>
      <c r="AKM68" s="172"/>
      <c r="AKN68" s="172"/>
      <c r="AKO68" s="172"/>
      <c r="AKP68" s="172"/>
      <c r="AKQ68" s="172"/>
      <c r="AKR68" s="172"/>
      <c r="AKS68" s="172"/>
      <c r="AKT68" s="172"/>
      <c r="AKU68" s="172"/>
      <c r="AKV68" s="172"/>
      <c r="AKW68" s="172"/>
      <c r="AKX68" s="172"/>
      <c r="AKY68" s="172"/>
      <c r="AKZ68" s="172"/>
      <c r="ALA68" s="172"/>
      <c r="ALB68" s="172"/>
      <c r="ALC68" s="172"/>
      <c r="ALD68" s="172"/>
      <c r="ALE68" s="172"/>
      <c r="ALF68" s="172"/>
      <c r="ALG68" s="172"/>
      <c r="ALH68" s="172"/>
      <c r="ALI68" s="172"/>
      <c r="ALJ68" s="172"/>
      <c r="ALK68" s="172"/>
      <c r="ALL68" s="172"/>
      <c r="ALM68" s="172"/>
      <c r="ALN68" s="172"/>
      <c r="ALO68" s="172"/>
      <c r="ALP68" s="172"/>
      <c r="ALQ68" s="172"/>
      <c r="ALR68" s="172"/>
      <c r="ALS68" s="172"/>
      <c r="ALT68" s="172"/>
      <c r="ALU68" s="172"/>
      <c r="ALV68" s="172"/>
      <c r="ALW68" s="172"/>
      <c r="ALX68" s="172"/>
      <c r="ALY68" s="172"/>
      <c r="ALZ68" s="172"/>
      <c r="AMA68" s="172"/>
      <c r="AMB68" s="172"/>
      <c r="AMC68" s="172"/>
      <c r="AMD68" s="172"/>
      <c r="AME68" s="172"/>
      <c r="AMF68" s="172"/>
      <c r="AMG68" s="172"/>
      <c r="AMH68" s="172"/>
      <c r="AMI68" s="172"/>
      <c r="AMJ68" s="172"/>
      <c r="AMK68" s="172"/>
      <c r="AML68" s="172"/>
    </row>
    <row r="69" spans="1:1026" s="282" customFormat="1">
      <c r="A69" s="172"/>
      <c r="B69" s="225"/>
      <c r="C69" s="154">
        <f t="shared" si="11"/>
        <v>0</v>
      </c>
      <c r="D69" s="167">
        <f t="shared" si="12"/>
        <v>0</v>
      </c>
      <c r="E69" s="166" t="str">
        <f t="shared" si="13"/>
        <v/>
      </c>
      <c r="F69" s="367" t="str">
        <f t="shared" si="14"/>
        <v/>
      </c>
      <c r="G69" s="367" t="str">
        <f t="shared" si="15"/>
        <v/>
      </c>
      <c r="H69" s="367" t="str">
        <f t="shared" si="16"/>
        <v/>
      </c>
      <c r="I69" s="367" t="str">
        <f t="shared" si="17"/>
        <v/>
      </c>
      <c r="J69" s="367" t="str">
        <f t="shared" si="18"/>
        <v/>
      </c>
      <c r="K69" s="367" t="str">
        <f t="shared" si="19"/>
        <v/>
      </c>
      <c r="L69" s="367" t="str">
        <f t="shared" si="20"/>
        <v/>
      </c>
      <c r="M69" s="367" t="str">
        <f t="shared" si="21"/>
        <v/>
      </c>
      <c r="N69" s="367" t="str">
        <f t="shared" si="22"/>
        <v/>
      </c>
      <c r="O69" s="156" t="str">
        <f t="shared" si="23"/>
        <v/>
      </c>
      <c r="P69" s="157" t="str">
        <f t="shared" si="85"/>
        <v>0</v>
      </c>
      <c r="Q69" s="158" t="str">
        <f t="shared" si="85"/>
        <v>0</v>
      </c>
      <c r="R69" s="158" t="str">
        <f t="shared" si="85"/>
        <v>0</v>
      </c>
      <c r="S69" s="159" t="str">
        <f t="shared" si="85"/>
        <v>0</v>
      </c>
      <c r="T69" s="158" t="str">
        <f t="shared" si="85"/>
        <v>0</v>
      </c>
      <c r="U69" s="158" t="str">
        <f t="shared" si="85"/>
        <v>0</v>
      </c>
      <c r="V69" s="158" t="str">
        <f t="shared" si="85"/>
        <v>0</v>
      </c>
      <c r="W69" s="158" t="str">
        <f t="shared" si="85"/>
        <v>0</v>
      </c>
      <c r="X69" s="157" t="str">
        <f t="shared" si="86"/>
        <v>0</v>
      </c>
      <c r="Y69" s="158" t="str">
        <f t="shared" si="86"/>
        <v>0</v>
      </c>
      <c r="Z69" s="158" t="str">
        <f t="shared" si="86"/>
        <v>0</v>
      </c>
      <c r="AA69" s="159" t="str">
        <f t="shared" si="86"/>
        <v>0</v>
      </c>
      <c r="AB69" s="160" t="str">
        <f t="shared" si="86"/>
        <v>0</v>
      </c>
      <c r="AC69" s="161" t="str">
        <f t="shared" si="86"/>
        <v>0</v>
      </c>
      <c r="AD69" s="158" t="str">
        <f t="shared" si="86"/>
        <v>0</v>
      </c>
      <c r="AE69" s="159" t="str">
        <f t="shared" si="86"/>
        <v>0</v>
      </c>
      <c r="AF69" s="367" t="str">
        <f t="shared" si="87"/>
        <v>0</v>
      </c>
      <c r="AG69" s="162" t="str">
        <f t="shared" si="87"/>
        <v>0</v>
      </c>
      <c r="AH69" s="163" t="str">
        <f t="shared" si="87"/>
        <v>0</v>
      </c>
      <c r="AI69" s="165" t="str">
        <f t="shared" si="87"/>
        <v>0</v>
      </c>
      <c r="AJ69" s="164" t="str">
        <f t="shared" si="87"/>
        <v>0</v>
      </c>
      <c r="AK69" s="164" t="str">
        <f t="shared" si="87"/>
        <v>0</v>
      </c>
      <c r="AL69" s="289" t="str">
        <f t="shared" si="87"/>
        <v>0</v>
      </c>
      <c r="AM69" s="165" t="str">
        <f t="shared" si="87"/>
        <v>0</v>
      </c>
      <c r="AN69" s="230" t="str">
        <f t="shared" si="88"/>
        <v>0</v>
      </c>
      <c r="AO69" s="230" t="str">
        <f t="shared" si="88"/>
        <v>0</v>
      </c>
      <c r="AP69" s="230" t="str">
        <f t="shared" si="88"/>
        <v>0</v>
      </c>
      <c r="AQ69" s="230" t="str">
        <f t="shared" si="88"/>
        <v>0</v>
      </c>
      <c r="AR69" s="229" t="str">
        <f t="shared" si="88"/>
        <v>0</v>
      </c>
      <c r="AS69" s="230" t="str">
        <f t="shared" si="88"/>
        <v>0</v>
      </c>
      <c r="AT69" s="230" t="str">
        <f t="shared" si="88"/>
        <v>0</v>
      </c>
      <c r="AU69" s="231" t="str">
        <f t="shared" si="88"/>
        <v>0</v>
      </c>
      <c r="AV69" s="230" t="str">
        <f t="shared" si="89"/>
        <v>0</v>
      </c>
      <c r="AW69" s="232" t="str">
        <f t="shared" si="89"/>
        <v>0</v>
      </c>
      <c r="AX69" s="232" t="str">
        <f t="shared" si="89"/>
        <v>0</v>
      </c>
      <c r="AY69" s="233" t="str">
        <f t="shared" si="89"/>
        <v>0</v>
      </c>
      <c r="AZ69" s="232" t="str">
        <f t="shared" si="89"/>
        <v>0</v>
      </c>
      <c r="BA69" s="232" t="str">
        <f t="shared" si="89"/>
        <v>0</v>
      </c>
      <c r="BB69" s="232" t="str">
        <f t="shared" si="89"/>
        <v>0</v>
      </c>
      <c r="BC69" s="233" t="str">
        <f t="shared" si="89"/>
        <v>0</v>
      </c>
      <c r="BD69" s="168" t="str">
        <f t="shared" si="90"/>
        <v>0</v>
      </c>
      <c r="BE69" s="168" t="str">
        <f t="shared" si="90"/>
        <v>0</v>
      </c>
      <c r="BF69" s="168" t="str">
        <f t="shared" si="90"/>
        <v>0</v>
      </c>
      <c r="BG69" s="169" t="str">
        <f t="shared" si="90"/>
        <v>0</v>
      </c>
      <c r="BH69" s="168" t="str">
        <f t="shared" si="90"/>
        <v>0</v>
      </c>
      <c r="BI69" s="168" t="str">
        <f t="shared" si="90"/>
        <v>0</v>
      </c>
      <c r="BJ69" s="168" t="str">
        <f t="shared" si="90"/>
        <v>0</v>
      </c>
      <c r="BK69" s="169" t="str">
        <f t="shared" si="90"/>
        <v>0</v>
      </c>
      <c r="BL69" s="168" t="str">
        <f t="shared" si="91"/>
        <v>0</v>
      </c>
      <c r="BM69" s="168" t="str">
        <f t="shared" si="91"/>
        <v>0</v>
      </c>
      <c r="BN69" s="168" t="str">
        <f t="shared" si="91"/>
        <v>0</v>
      </c>
      <c r="BO69" s="169" t="str">
        <f t="shared" si="91"/>
        <v>0</v>
      </c>
      <c r="BP69" s="168" t="str">
        <f t="shared" si="91"/>
        <v>0</v>
      </c>
      <c r="BQ69" s="168" t="str">
        <f t="shared" si="91"/>
        <v>0</v>
      </c>
      <c r="BR69" s="168" t="str">
        <f t="shared" si="91"/>
        <v>0</v>
      </c>
      <c r="BS69" s="169" t="str">
        <f t="shared" si="91"/>
        <v>0</v>
      </c>
      <c r="BT69" s="302" t="str">
        <f t="shared" si="92"/>
        <v>0</v>
      </c>
      <c r="BU69" s="302" t="str">
        <f t="shared" si="92"/>
        <v>0</v>
      </c>
      <c r="BV69" s="302" t="str">
        <f t="shared" si="92"/>
        <v>0</v>
      </c>
      <c r="BW69" s="303" t="str">
        <f t="shared" si="92"/>
        <v>0</v>
      </c>
      <c r="BX69" s="302" t="str">
        <f t="shared" si="92"/>
        <v>0</v>
      </c>
      <c r="BY69" s="302" t="str">
        <f t="shared" si="92"/>
        <v>0</v>
      </c>
      <c r="BZ69" s="302" t="str">
        <f t="shared" si="92"/>
        <v>0</v>
      </c>
      <c r="CA69" s="303" t="str">
        <f t="shared" si="92"/>
        <v>0</v>
      </c>
      <c r="CB69" s="164" t="str">
        <f t="shared" si="93"/>
        <v>0</v>
      </c>
      <c r="CC69" s="289" t="str">
        <f t="shared" si="93"/>
        <v>0</v>
      </c>
      <c r="CD69" s="340" t="str">
        <f t="shared" si="93"/>
        <v>0</v>
      </c>
      <c r="CE69" s="341" t="str">
        <f t="shared" si="93"/>
        <v>0</v>
      </c>
      <c r="CF69" s="340" t="str">
        <f t="shared" si="93"/>
        <v>0</v>
      </c>
      <c r="CG69" s="340" t="str">
        <f t="shared" si="93"/>
        <v>0</v>
      </c>
      <c r="CH69" s="340" t="str">
        <f t="shared" si="93"/>
        <v>0</v>
      </c>
      <c r="CI69" s="341" t="str">
        <f t="shared" si="93"/>
        <v>0</v>
      </c>
      <c r="CJ69" s="367"/>
      <c r="CK69" s="32" t="str">
        <f t="shared" si="33"/>
        <v/>
      </c>
      <c r="CL69" s="285">
        <f t="shared" si="64"/>
        <v>0</v>
      </c>
      <c r="CM69" s="285">
        <f t="shared" si="66"/>
        <v>10</v>
      </c>
      <c r="CN69" s="285"/>
      <c r="CO69" s="142">
        <f t="shared" si="35"/>
        <v>-90</v>
      </c>
      <c r="CP69" s="142">
        <f t="shared" si="36"/>
        <v>-67.777777777777771</v>
      </c>
      <c r="CQ69" s="143"/>
      <c r="CR69" s="367"/>
      <c r="CS69" s="170">
        <f t="shared" si="37"/>
        <v>0</v>
      </c>
      <c r="CT69" s="23">
        <f t="shared" si="38"/>
        <v>0</v>
      </c>
      <c r="CU69" s="171">
        <f t="shared" si="39"/>
        <v>0</v>
      </c>
      <c r="CV69" s="23">
        <f t="shared" si="40"/>
        <v>0</v>
      </c>
      <c r="CW69" s="172">
        <f t="shared" si="41"/>
        <v>0</v>
      </c>
      <c r="CX69" s="24">
        <f t="shared" si="42"/>
        <v>0</v>
      </c>
      <c r="CY69" s="267">
        <f t="shared" si="43"/>
        <v>0</v>
      </c>
      <c r="CZ69" s="268">
        <f t="shared" si="44"/>
        <v>0</v>
      </c>
      <c r="DA69" s="267">
        <f t="shared" si="45"/>
        <v>0</v>
      </c>
      <c r="DB69" s="268">
        <f t="shared" si="46"/>
        <v>0</v>
      </c>
      <c r="DC69" s="173">
        <f t="shared" si="47"/>
        <v>0</v>
      </c>
      <c r="DD69" s="26">
        <f t="shared" si="48"/>
        <v>0</v>
      </c>
      <c r="DE69" s="173">
        <f t="shared" si="49"/>
        <v>0</v>
      </c>
      <c r="DF69" s="26">
        <f t="shared" si="50"/>
        <v>0</v>
      </c>
      <c r="DG69" s="326">
        <f t="shared" si="51"/>
        <v>0</v>
      </c>
      <c r="DH69" s="327">
        <f t="shared" si="52"/>
        <v>0</v>
      </c>
      <c r="DI69" s="172">
        <f t="shared" si="53"/>
        <v>0</v>
      </c>
      <c r="DJ69" s="24">
        <f t="shared" si="54"/>
        <v>0</v>
      </c>
      <c r="DK69" s="172"/>
      <c r="DL69" s="19">
        <f t="shared" si="55"/>
        <v>0</v>
      </c>
      <c r="DM69" s="19">
        <f t="shared" si="56"/>
        <v>0</v>
      </c>
      <c r="DN69" s="174">
        <f t="shared" si="57"/>
        <v>0</v>
      </c>
      <c r="DO69" s="278">
        <f t="shared" si="58"/>
        <v>0</v>
      </c>
      <c r="DP69" s="278">
        <f t="shared" si="59"/>
        <v>0</v>
      </c>
      <c r="DQ69" s="20">
        <f t="shared" si="60"/>
        <v>0</v>
      </c>
      <c r="DR69" s="20">
        <f t="shared" si="61"/>
        <v>0</v>
      </c>
      <c r="DS69" s="337">
        <f t="shared" si="62"/>
        <v>0</v>
      </c>
      <c r="DT69" s="174">
        <f t="shared" si="63"/>
        <v>0</v>
      </c>
      <c r="DU69" s="172">
        <f t="shared" si="65"/>
        <v>0</v>
      </c>
      <c r="DV69" s="172"/>
      <c r="DW69" s="172"/>
      <c r="DX69" s="172"/>
      <c r="DY69" s="172"/>
      <c r="DZ69" s="172"/>
      <c r="EA69" s="172"/>
      <c r="EB69" s="172"/>
      <c r="EC69" s="172"/>
      <c r="ED69" s="172"/>
      <c r="EE69" s="172"/>
      <c r="EF69" s="172"/>
      <c r="EG69" s="172"/>
      <c r="EH69" s="172"/>
      <c r="EI69" s="172"/>
      <c r="EJ69" s="172"/>
      <c r="EK69" s="172"/>
      <c r="EL69" s="172"/>
      <c r="EM69" s="172"/>
      <c r="EN69" s="172"/>
      <c r="EO69" s="172"/>
      <c r="EP69" s="172"/>
      <c r="EQ69" s="172"/>
      <c r="ER69" s="172"/>
      <c r="ES69" s="172"/>
      <c r="ET69" s="172"/>
      <c r="EU69" s="172"/>
      <c r="EV69" s="172"/>
      <c r="EW69" s="172"/>
      <c r="EX69" s="172"/>
      <c r="EY69" s="172"/>
      <c r="EZ69" s="172"/>
      <c r="FA69" s="172"/>
      <c r="FB69" s="172"/>
      <c r="FC69" s="172"/>
      <c r="FD69" s="172"/>
      <c r="FE69" s="172"/>
      <c r="FF69" s="172"/>
      <c r="FG69" s="172"/>
      <c r="FH69" s="172"/>
      <c r="FI69" s="172"/>
      <c r="FJ69" s="172"/>
      <c r="FK69" s="172"/>
      <c r="FL69" s="172"/>
      <c r="FM69" s="172"/>
      <c r="FN69" s="172"/>
      <c r="FO69" s="172"/>
      <c r="FP69" s="172"/>
      <c r="FQ69" s="172"/>
      <c r="FR69" s="172"/>
      <c r="FS69" s="172"/>
      <c r="FT69" s="172"/>
      <c r="FU69" s="172"/>
      <c r="FV69" s="172"/>
      <c r="FW69" s="172"/>
      <c r="FX69" s="172"/>
      <c r="FY69" s="172"/>
      <c r="FZ69" s="172"/>
      <c r="GA69" s="172"/>
      <c r="GB69" s="172"/>
      <c r="GC69" s="172"/>
      <c r="GD69" s="172"/>
      <c r="GE69" s="172"/>
      <c r="GF69" s="172"/>
      <c r="GG69" s="172"/>
      <c r="GH69" s="172"/>
      <c r="GI69" s="172"/>
      <c r="GJ69" s="172"/>
      <c r="GK69" s="172"/>
      <c r="GL69" s="172"/>
      <c r="GM69" s="172"/>
      <c r="GN69" s="172"/>
      <c r="GO69" s="172"/>
      <c r="GP69" s="172"/>
      <c r="GQ69" s="172"/>
      <c r="GR69" s="172"/>
      <c r="GS69" s="172"/>
      <c r="GT69" s="172"/>
      <c r="GU69" s="172"/>
      <c r="GV69" s="172"/>
      <c r="GW69" s="172"/>
      <c r="GX69" s="172"/>
      <c r="GY69" s="172"/>
      <c r="GZ69" s="172"/>
      <c r="HA69" s="172"/>
      <c r="HB69" s="172"/>
      <c r="HC69" s="172"/>
      <c r="HD69" s="172"/>
      <c r="HE69" s="172"/>
      <c r="HF69" s="172"/>
      <c r="HG69" s="172"/>
      <c r="HH69" s="172"/>
      <c r="HI69" s="172"/>
      <c r="HJ69" s="172"/>
      <c r="HK69" s="172"/>
      <c r="HL69" s="172"/>
      <c r="HM69" s="172"/>
      <c r="HN69" s="172"/>
      <c r="HO69" s="172"/>
      <c r="HP69" s="172"/>
      <c r="HQ69" s="172"/>
      <c r="HR69" s="172"/>
      <c r="HS69" s="172"/>
      <c r="HT69" s="172"/>
      <c r="HU69" s="172"/>
      <c r="HV69" s="172"/>
      <c r="HW69" s="172"/>
      <c r="HX69" s="172"/>
      <c r="HY69" s="172"/>
      <c r="HZ69" s="172"/>
      <c r="IA69" s="172"/>
      <c r="IB69" s="172"/>
      <c r="IC69" s="172"/>
      <c r="ID69" s="172"/>
      <c r="IE69" s="172"/>
      <c r="IF69" s="172"/>
      <c r="IG69" s="172"/>
      <c r="IH69" s="172"/>
      <c r="II69" s="172"/>
      <c r="IJ69" s="172"/>
      <c r="IK69" s="172"/>
      <c r="IL69" s="172"/>
      <c r="IM69" s="172"/>
      <c r="IN69" s="172"/>
      <c r="IO69" s="172"/>
      <c r="IP69" s="172"/>
      <c r="IQ69" s="172"/>
      <c r="IR69" s="172"/>
      <c r="IS69" s="172"/>
      <c r="IT69" s="172"/>
      <c r="IU69" s="172"/>
      <c r="IV69" s="172"/>
      <c r="IW69" s="172"/>
      <c r="IX69" s="172"/>
      <c r="IY69" s="172"/>
      <c r="IZ69" s="172"/>
      <c r="JA69" s="172"/>
      <c r="JB69" s="172"/>
      <c r="JC69" s="172"/>
      <c r="JD69" s="172"/>
      <c r="JE69" s="172"/>
      <c r="JF69" s="172"/>
      <c r="JG69" s="172"/>
      <c r="JH69" s="172"/>
      <c r="JI69" s="172"/>
      <c r="JJ69" s="172"/>
      <c r="JK69" s="172"/>
      <c r="JL69" s="172"/>
      <c r="JM69" s="172"/>
      <c r="JN69" s="172"/>
      <c r="JO69" s="172"/>
      <c r="JP69" s="172"/>
      <c r="JQ69" s="172"/>
      <c r="JR69" s="172"/>
      <c r="JS69" s="172"/>
      <c r="JT69" s="172"/>
      <c r="JU69" s="172"/>
      <c r="JV69" s="172"/>
      <c r="JW69" s="172"/>
      <c r="JX69" s="172"/>
      <c r="JY69" s="172"/>
      <c r="JZ69" s="172"/>
      <c r="KA69" s="172"/>
      <c r="KB69" s="172"/>
      <c r="KC69" s="172"/>
      <c r="KD69" s="172"/>
      <c r="KE69" s="172"/>
      <c r="KF69" s="172"/>
      <c r="KG69" s="172"/>
      <c r="KH69" s="172"/>
      <c r="KI69" s="172"/>
      <c r="KJ69" s="172"/>
      <c r="KK69" s="172"/>
      <c r="KL69" s="172"/>
      <c r="KM69" s="172"/>
      <c r="KN69" s="172"/>
      <c r="KO69" s="172"/>
      <c r="KP69" s="172"/>
      <c r="KQ69" s="172"/>
      <c r="KR69" s="172"/>
      <c r="KS69" s="172"/>
      <c r="KT69" s="172"/>
      <c r="KU69" s="172"/>
      <c r="KV69" s="172"/>
      <c r="KW69" s="172"/>
      <c r="KX69" s="172"/>
      <c r="KY69" s="172"/>
      <c r="KZ69" s="172"/>
      <c r="LA69" s="172"/>
      <c r="LB69" s="172"/>
      <c r="LC69" s="172"/>
      <c r="LD69" s="172"/>
      <c r="LE69" s="172"/>
      <c r="LF69" s="172"/>
      <c r="LG69" s="172"/>
      <c r="LH69" s="172"/>
      <c r="LI69" s="172"/>
      <c r="LJ69" s="172"/>
      <c r="LK69" s="172"/>
      <c r="LL69" s="172"/>
      <c r="LM69" s="172"/>
      <c r="LN69" s="172"/>
      <c r="LO69" s="172"/>
      <c r="LP69" s="172"/>
      <c r="LQ69" s="172"/>
      <c r="LR69" s="172"/>
      <c r="LS69" s="172"/>
      <c r="LT69" s="172"/>
      <c r="LU69" s="172"/>
      <c r="LV69" s="172"/>
      <c r="LW69" s="172"/>
      <c r="LX69" s="172"/>
      <c r="LY69" s="172"/>
      <c r="LZ69" s="172"/>
      <c r="MA69" s="172"/>
      <c r="MB69" s="172"/>
      <c r="MC69" s="172"/>
      <c r="MD69" s="172"/>
      <c r="ME69" s="172"/>
      <c r="MF69" s="172"/>
      <c r="MG69" s="172"/>
      <c r="MH69" s="172"/>
      <c r="MI69" s="172"/>
      <c r="MJ69" s="172"/>
      <c r="MK69" s="172"/>
      <c r="ML69" s="172"/>
      <c r="MM69" s="172"/>
      <c r="MN69" s="172"/>
      <c r="MO69" s="172"/>
      <c r="MP69" s="172"/>
      <c r="MQ69" s="172"/>
      <c r="MR69" s="172"/>
      <c r="MS69" s="172"/>
      <c r="MT69" s="172"/>
      <c r="MU69" s="172"/>
      <c r="MV69" s="172"/>
      <c r="MW69" s="172"/>
      <c r="MX69" s="172"/>
      <c r="MY69" s="172"/>
      <c r="MZ69" s="172"/>
      <c r="NA69" s="172"/>
      <c r="NB69" s="172"/>
      <c r="NC69" s="172"/>
      <c r="ND69" s="172"/>
      <c r="NE69" s="172"/>
      <c r="NF69" s="172"/>
      <c r="NG69" s="172"/>
      <c r="NH69" s="172"/>
      <c r="NI69" s="172"/>
      <c r="NJ69" s="172"/>
      <c r="NK69" s="172"/>
      <c r="NL69" s="172"/>
      <c r="NM69" s="172"/>
      <c r="NN69" s="172"/>
      <c r="NO69" s="172"/>
      <c r="NP69" s="172"/>
      <c r="NQ69" s="172"/>
      <c r="NR69" s="172"/>
      <c r="NS69" s="172"/>
      <c r="NT69" s="172"/>
      <c r="NU69" s="172"/>
      <c r="NV69" s="172"/>
      <c r="NW69" s="172"/>
      <c r="NX69" s="172"/>
      <c r="NY69" s="172"/>
      <c r="NZ69" s="172"/>
      <c r="OA69" s="172"/>
      <c r="OB69" s="172"/>
      <c r="OC69" s="172"/>
      <c r="OD69" s="172"/>
      <c r="OE69" s="172"/>
      <c r="OF69" s="172"/>
      <c r="OG69" s="172"/>
      <c r="OH69" s="172"/>
      <c r="OI69" s="172"/>
      <c r="OJ69" s="172"/>
      <c r="OK69" s="172"/>
      <c r="OL69" s="172"/>
      <c r="OM69" s="172"/>
      <c r="ON69" s="172"/>
      <c r="OO69" s="172"/>
      <c r="OP69" s="172"/>
      <c r="OQ69" s="172"/>
      <c r="OR69" s="172"/>
      <c r="OS69" s="172"/>
      <c r="OT69" s="172"/>
      <c r="OU69" s="172"/>
      <c r="OV69" s="172"/>
      <c r="OW69" s="172"/>
      <c r="OX69" s="172"/>
      <c r="OY69" s="172"/>
      <c r="OZ69" s="172"/>
      <c r="PA69" s="172"/>
      <c r="PB69" s="172"/>
      <c r="PC69" s="172"/>
      <c r="PD69" s="172"/>
      <c r="PE69" s="172"/>
      <c r="PF69" s="172"/>
      <c r="PG69" s="172"/>
      <c r="PH69" s="172"/>
      <c r="PI69" s="172"/>
      <c r="PJ69" s="172"/>
      <c r="PK69" s="172"/>
      <c r="PL69" s="172"/>
      <c r="PM69" s="172"/>
      <c r="PN69" s="172"/>
      <c r="PO69" s="172"/>
      <c r="PP69" s="172"/>
      <c r="PQ69" s="172"/>
      <c r="PR69" s="172"/>
      <c r="PS69" s="172"/>
      <c r="PT69" s="172"/>
      <c r="PU69" s="172"/>
      <c r="PV69" s="172"/>
      <c r="PW69" s="172"/>
      <c r="PX69" s="172"/>
      <c r="PY69" s="172"/>
      <c r="PZ69" s="172"/>
      <c r="QA69" s="172"/>
      <c r="QB69" s="172"/>
      <c r="QC69" s="172"/>
      <c r="QD69" s="172"/>
      <c r="QE69" s="172"/>
      <c r="QF69" s="172"/>
      <c r="QG69" s="172"/>
      <c r="QH69" s="172"/>
      <c r="QI69" s="172"/>
      <c r="QJ69" s="172"/>
      <c r="QK69" s="172"/>
      <c r="QL69" s="172"/>
      <c r="QM69" s="172"/>
      <c r="QN69" s="172"/>
      <c r="QO69" s="172"/>
      <c r="QP69" s="172"/>
      <c r="QQ69" s="172"/>
      <c r="QR69" s="172"/>
      <c r="QS69" s="172"/>
      <c r="QT69" s="172"/>
      <c r="QU69" s="172"/>
      <c r="QV69" s="172"/>
      <c r="QW69" s="172"/>
      <c r="QX69" s="172"/>
      <c r="QY69" s="172"/>
      <c r="QZ69" s="172"/>
      <c r="RA69" s="172"/>
      <c r="RB69" s="172"/>
      <c r="RC69" s="172"/>
      <c r="RD69" s="172"/>
      <c r="RE69" s="172"/>
      <c r="RF69" s="172"/>
      <c r="RG69" s="172"/>
      <c r="RH69" s="172"/>
      <c r="RI69" s="172"/>
      <c r="RJ69" s="172"/>
      <c r="RK69" s="172"/>
      <c r="RL69" s="172"/>
      <c r="RM69" s="172"/>
      <c r="RN69" s="172"/>
      <c r="RO69" s="172"/>
      <c r="RP69" s="172"/>
      <c r="RQ69" s="172"/>
      <c r="RR69" s="172"/>
      <c r="RS69" s="172"/>
      <c r="RT69" s="172"/>
      <c r="RU69" s="172"/>
      <c r="RV69" s="172"/>
      <c r="RW69" s="172"/>
      <c r="RX69" s="172"/>
      <c r="RY69" s="172"/>
      <c r="RZ69" s="172"/>
      <c r="SA69" s="172"/>
      <c r="SB69" s="172"/>
      <c r="SC69" s="172"/>
      <c r="SD69" s="172"/>
      <c r="SE69" s="172"/>
      <c r="SF69" s="172"/>
      <c r="SG69" s="172"/>
      <c r="SH69" s="172"/>
      <c r="SI69" s="172"/>
      <c r="SJ69" s="172"/>
      <c r="SK69" s="172"/>
      <c r="SL69" s="172"/>
      <c r="SM69" s="172"/>
      <c r="SN69" s="172"/>
      <c r="SO69" s="172"/>
      <c r="SP69" s="172"/>
      <c r="SQ69" s="172"/>
      <c r="SR69" s="172"/>
      <c r="SS69" s="172"/>
      <c r="ST69" s="172"/>
      <c r="SU69" s="172"/>
      <c r="SV69" s="172"/>
      <c r="SW69" s="172"/>
      <c r="SX69" s="172"/>
      <c r="SY69" s="172"/>
      <c r="SZ69" s="172"/>
      <c r="TA69" s="172"/>
      <c r="TB69" s="172"/>
      <c r="TC69" s="172"/>
      <c r="TD69" s="172"/>
      <c r="TE69" s="172"/>
      <c r="TF69" s="172"/>
      <c r="TG69" s="172"/>
      <c r="TH69" s="172"/>
      <c r="TI69" s="172"/>
      <c r="TJ69" s="172"/>
      <c r="TK69" s="172"/>
      <c r="TL69" s="172"/>
      <c r="TM69" s="172"/>
      <c r="TN69" s="172"/>
      <c r="TO69" s="172"/>
      <c r="TP69" s="172"/>
      <c r="TQ69" s="172"/>
      <c r="TR69" s="172"/>
      <c r="TS69" s="172"/>
      <c r="TT69" s="172"/>
      <c r="TU69" s="172"/>
      <c r="TV69" s="172"/>
      <c r="TW69" s="172"/>
      <c r="TX69" s="172"/>
      <c r="TY69" s="172"/>
      <c r="TZ69" s="172"/>
      <c r="UA69" s="172"/>
      <c r="UB69" s="172"/>
      <c r="UC69" s="172"/>
      <c r="UD69" s="172"/>
      <c r="UE69" s="172"/>
      <c r="UF69" s="172"/>
      <c r="UG69" s="172"/>
      <c r="UH69" s="172"/>
      <c r="UI69" s="172"/>
      <c r="UJ69" s="172"/>
      <c r="UK69" s="172"/>
      <c r="UL69" s="172"/>
      <c r="UM69" s="172"/>
      <c r="UN69" s="172"/>
      <c r="UO69" s="172"/>
      <c r="UP69" s="172"/>
      <c r="UQ69" s="172"/>
      <c r="UR69" s="172"/>
      <c r="US69" s="172"/>
      <c r="UT69" s="172"/>
      <c r="UU69" s="172"/>
      <c r="UV69" s="172"/>
      <c r="UW69" s="172"/>
      <c r="UX69" s="172"/>
      <c r="UY69" s="172"/>
      <c r="UZ69" s="172"/>
      <c r="VA69" s="172"/>
      <c r="VB69" s="172"/>
      <c r="VC69" s="172"/>
      <c r="VD69" s="172"/>
      <c r="VE69" s="172"/>
      <c r="VF69" s="172"/>
      <c r="VG69" s="172"/>
      <c r="VH69" s="172"/>
      <c r="VI69" s="172"/>
      <c r="VJ69" s="172"/>
      <c r="VK69" s="172"/>
      <c r="VL69" s="172"/>
      <c r="VM69" s="172"/>
      <c r="VN69" s="172"/>
      <c r="VO69" s="172"/>
      <c r="VP69" s="172"/>
      <c r="VQ69" s="172"/>
      <c r="VR69" s="172"/>
      <c r="VS69" s="172"/>
      <c r="VT69" s="172"/>
      <c r="VU69" s="172"/>
      <c r="VV69" s="172"/>
      <c r="VW69" s="172"/>
      <c r="VX69" s="172"/>
      <c r="VY69" s="172"/>
      <c r="VZ69" s="172"/>
      <c r="WA69" s="172"/>
      <c r="WB69" s="172"/>
      <c r="WC69" s="172"/>
      <c r="WD69" s="172"/>
      <c r="WE69" s="172"/>
      <c r="WF69" s="172"/>
      <c r="WG69" s="172"/>
      <c r="WH69" s="172"/>
      <c r="WI69" s="172"/>
      <c r="WJ69" s="172"/>
      <c r="WK69" s="172"/>
      <c r="WL69" s="172"/>
      <c r="WM69" s="172"/>
      <c r="WN69" s="172"/>
      <c r="WO69" s="172"/>
      <c r="WP69" s="172"/>
      <c r="WQ69" s="172"/>
      <c r="WR69" s="172"/>
      <c r="WS69" s="172"/>
      <c r="WT69" s="172"/>
      <c r="WU69" s="172"/>
      <c r="WV69" s="172"/>
      <c r="WW69" s="172"/>
      <c r="WX69" s="172"/>
      <c r="WY69" s="172"/>
      <c r="WZ69" s="172"/>
      <c r="XA69" s="172"/>
      <c r="XB69" s="172"/>
      <c r="XC69" s="172"/>
      <c r="XD69" s="172"/>
      <c r="XE69" s="172"/>
      <c r="XF69" s="172"/>
      <c r="XG69" s="172"/>
      <c r="XH69" s="172"/>
      <c r="XI69" s="172"/>
      <c r="XJ69" s="172"/>
      <c r="XK69" s="172"/>
      <c r="XL69" s="172"/>
      <c r="XM69" s="172"/>
      <c r="XN69" s="172"/>
      <c r="XO69" s="172"/>
      <c r="XP69" s="172"/>
      <c r="XQ69" s="172"/>
      <c r="XR69" s="172"/>
      <c r="XS69" s="172"/>
      <c r="XT69" s="172"/>
      <c r="XU69" s="172"/>
      <c r="XV69" s="172"/>
      <c r="XW69" s="172"/>
      <c r="XX69" s="172"/>
      <c r="XY69" s="172"/>
      <c r="XZ69" s="172"/>
      <c r="YA69" s="172"/>
      <c r="YB69" s="172"/>
      <c r="YC69" s="172"/>
      <c r="YD69" s="172"/>
      <c r="YE69" s="172"/>
      <c r="YF69" s="172"/>
      <c r="YG69" s="172"/>
      <c r="YH69" s="172"/>
      <c r="YI69" s="172"/>
      <c r="YJ69" s="172"/>
      <c r="YK69" s="172"/>
      <c r="YL69" s="172"/>
      <c r="YM69" s="172"/>
      <c r="YN69" s="172"/>
      <c r="YO69" s="172"/>
      <c r="YP69" s="172"/>
      <c r="YQ69" s="172"/>
      <c r="YR69" s="172"/>
      <c r="YS69" s="172"/>
      <c r="YT69" s="172"/>
      <c r="YU69" s="172"/>
      <c r="YV69" s="172"/>
      <c r="YW69" s="172"/>
      <c r="YX69" s="172"/>
      <c r="YY69" s="172"/>
      <c r="YZ69" s="172"/>
      <c r="ZA69" s="172"/>
      <c r="ZB69" s="172"/>
      <c r="ZC69" s="172"/>
      <c r="ZD69" s="172"/>
      <c r="ZE69" s="172"/>
      <c r="ZF69" s="172"/>
      <c r="ZG69" s="172"/>
      <c r="ZH69" s="172"/>
      <c r="ZI69" s="172"/>
      <c r="ZJ69" s="172"/>
      <c r="ZK69" s="172"/>
      <c r="ZL69" s="172"/>
      <c r="ZM69" s="172"/>
      <c r="ZN69" s="172"/>
      <c r="ZO69" s="172"/>
      <c r="ZP69" s="172"/>
      <c r="ZQ69" s="172"/>
      <c r="ZR69" s="172"/>
      <c r="ZS69" s="172"/>
      <c r="ZT69" s="172"/>
      <c r="ZU69" s="172"/>
      <c r="ZV69" s="172"/>
      <c r="ZW69" s="172"/>
      <c r="ZX69" s="172"/>
      <c r="ZY69" s="172"/>
      <c r="ZZ69" s="172"/>
      <c r="AAA69" s="172"/>
      <c r="AAB69" s="172"/>
      <c r="AAC69" s="172"/>
      <c r="AAD69" s="172"/>
      <c r="AAE69" s="172"/>
      <c r="AAF69" s="172"/>
      <c r="AAG69" s="172"/>
      <c r="AAH69" s="172"/>
      <c r="AAI69" s="172"/>
      <c r="AAJ69" s="172"/>
      <c r="AAK69" s="172"/>
      <c r="AAL69" s="172"/>
      <c r="AAM69" s="172"/>
      <c r="AAN69" s="172"/>
      <c r="AAO69" s="172"/>
      <c r="AAP69" s="172"/>
      <c r="AAQ69" s="172"/>
      <c r="AAR69" s="172"/>
      <c r="AAS69" s="172"/>
      <c r="AAT69" s="172"/>
      <c r="AAU69" s="172"/>
      <c r="AAV69" s="172"/>
      <c r="AAW69" s="172"/>
      <c r="AAX69" s="172"/>
      <c r="AAY69" s="172"/>
      <c r="AAZ69" s="172"/>
      <c r="ABA69" s="172"/>
      <c r="ABB69" s="172"/>
      <c r="ABC69" s="172"/>
      <c r="ABD69" s="172"/>
      <c r="ABE69" s="172"/>
      <c r="ABF69" s="172"/>
      <c r="ABG69" s="172"/>
      <c r="ABH69" s="172"/>
      <c r="ABI69" s="172"/>
      <c r="ABJ69" s="172"/>
      <c r="ABK69" s="172"/>
      <c r="ABL69" s="172"/>
      <c r="ABM69" s="172"/>
      <c r="ABN69" s="172"/>
      <c r="ABO69" s="172"/>
      <c r="ABP69" s="172"/>
      <c r="ABQ69" s="172"/>
      <c r="ABR69" s="172"/>
      <c r="ABS69" s="172"/>
      <c r="ABT69" s="172"/>
      <c r="ABU69" s="172"/>
      <c r="ABV69" s="172"/>
      <c r="ABW69" s="172"/>
      <c r="ABX69" s="172"/>
      <c r="ABY69" s="172"/>
      <c r="ABZ69" s="172"/>
      <c r="ACA69" s="172"/>
      <c r="ACB69" s="172"/>
      <c r="ACC69" s="172"/>
      <c r="ACD69" s="172"/>
      <c r="ACE69" s="172"/>
      <c r="ACF69" s="172"/>
      <c r="ACG69" s="172"/>
      <c r="ACH69" s="172"/>
      <c r="ACI69" s="172"/>
      <c r="ACJ69" s="172"/>
      <c r="ACK69" s="172"/>
      <c r="ACL69" s="172"/>
      <c r="ACM69" s="172"/>
      <c r="ACN69" s="172"/>
      <c r="ACO69" s="172"/>
      <c r="ACP69" s="172"/>
      <c r="ACQ69" s="172"/>
      <c r="ACR69" s="172"/>
      <c r="ACS69" s="172"/>
      <c r="ACT69" s="172"/>
      <c r="ACU69" s="172"/>
      <c r="ACV69" s="172"/>
      <c r="ACW69" s="172"/>
      <c r="ACX69" s="172"/>
      <c r="ACY69" s="172"/>
      <c r="ACZ69" s="172"/>
      <c r="ADA69" s="172"/>
      <c r="ADB69" s="172"/>
      <c r="ADC69" s="172"/>
      <c r="ADD69" s="172"/>
      <c r="ADE69" s="172"/>
      <c r="ADF69" s="172"/>
      <c r="ADG69" s="172"/>
      <c r="ADH69" s="172"/>
      <c r="ADI69" s="172"/>
      <c r="ADJ69" s="172"/>
      <c r="ADK69" s="172"/>
      <c r="ADL69" s="172"/>
      <c r="ADM69" s="172"/>
      <c r="ADN69" s="172"/>
      <c r="ADO69" s="172"/>
      <c r="ADP69" s="172"/>
      <c r="ADQ69" s="172"/>
      <c r="ADR69" s="172"/>
      <c r="ADS69" s="172"/>
      <c r="ADT69" s="172"/>
      <c r="ADU69" s="172"/>
      <c r="ADV69" s="172"/>
      <c r="ADW69" s="172"/>
      <c r="ADX69" s="172"/>
      <c r="ADY69" s="172"/>
      <c r="ADZ69" s="172"/>
      <c r="AEA69" s="172"/>
      <c r="AEB69" s="172"/>
      <c r="AEC69" s="172"/>
      <c r="AED69" s="172"/>
      <c r="AEE69" s="172"/>
      <c r="AEF69" s="172"/>
      <c r="AEG69" s="172"/>
      <c r="AEH69" s="172"/>
      <c r="AEI69" s="172"/>
      <c r="AEJ69" s="172"/>
      <c r="AEK69" s="172"/>
      <c r="AEL69" s="172"/>
      <c r="AEM69" s="172"/>
      <c r="AEN69" s="172"/>
      <c r="AEO69" s="172"/>
      <c r="AEP69" s="172"/>
      <c r="AEQ69" s="172"/>
      <c r="AER69" s="172"/>
      <c r="AES69" s="172"/>
      <c r="AET69" s="172"/>
      <c r="AEU69" s="172"/>
      <c r="AEV69" s="172"/>
      <c r="AEW69" s="172"/>
      <c r="AEX69" s="172"/>
      <c r="AEY69" s="172"/>
      <c r="AEZ69" s="172"/>
      <c r="AFA69" s="172"/>
      <c r="AFB69" s="172"/>
      <c r="AFC69" s="172"/>
      <c r="AFD69" s="172"/>
      <c r="AFE69" s="172"/>
      <c r="AFF69" s="172"/>
      <c r="AFG69" s="172"/>
      <c r="AFH69" s="172"/>
      <c r="AFI69" s="172"/>
      <c r="AFJ69" s="172"/>
      <c r="AFK69" s="172"/>
      <c r="AFL69" s="172"/>
      <c r="AFM69" s="172"/>
      <c r="AFN69" s="172"/>
      <c r="AFO69" s="172"/>
      <c r="AFP69" s="172"/>
      <c r="AFQ69" s="172"/>
      <c r="AFR69" s="172"/>
      <c r="AFS69" s="172"/>
      <c r="AFT69" s="172"/>
      <c r="AFU69" s="172"/>
      <c r="AFV69" s="172"/>
      <c r="AFW69" s="172"/>
      <c r="AFX69" s="172"/>
      <c r="AFY69" s="172"/>
      <c r="AFZ69" s="172"/>
      <c r="AGA69" s="172"/>
      <c r="AGB69" s="172"/>
      <c r="AGC69" s="172"/>
      <c r="AGD69" s="172"/>
      <c r="AGE69" s="172"/>
      <c r="AGF69" s="172"/>
      <c r="AGG69" s="172"/>
      <c r="AGH69" s="172"/>
      <c r="AGI69" s="172"/>
      <c r="AGJ69" s="172"/>
      <c r="AGK69" s="172"/>
      <c r="AGL69" s="172"/>
      <c r="AGM69" s="172"/>
      <c r="AGN69" s="172"/>
      <c r="AGO69" s="172"/>
      <c r="AGP69" s="172"/>
      <c r="AGQ69" s="172"/>
      <c r="AGR69" s="172"/>
      <c r="AGS69" s="172"/>
      <c r="AGT69" s="172"/>
      <c r="AGU69" s="172"/>
      <c r="AGV69" s="172"/>
      <c r="AGW69" s="172"/>
      <c r="AGX69" s="172"/>
      <c r="AGY69" s="172"/>
      <c r="AGZ69" s="172"/>
      <c r="AHA69" s="172"/>
      <c r="AHB69" s="172"/>
      <c r="AHC69" s="172"/>
      <c r="AHD69" s="172"/>
      <c r="AHE69" s="172"/>
      <c r="AHF69" s="172"/>
      <c r="AHG69" s="172"/>
      <c r="AHH69" s="172"/>
      <c r="AHI69" s="172"/>
      <c r="AHJ69" s="172"/>
      <c r="AHK69" s="172"/>
      <c r="AHL69" s="172"/>
      <c r="AHM69" s="172"/>
      <c r="AHN69" s="172"/>
      <c r="AHO69" s="172"/>
      <c r="AHP69" s="172"/>
      <c r="AHQ69" s="172"/>
      <c r="AHR69" s="172"/>
      <c r="AHS69" s="172"/>
      <c r="AHT69" s="172"/>
      <c r="AHU69" s="172"/>
      <c r="AHV69" s="172"/>
      <c r="AHW69" s="172"/>
      <c r="AHX69" s="172"/>
      <c r="AHY69" s="172"/>
      <c r="AHZ69" s="172"/>
      <c r="AIA69" s="172"/>
      <c r="AIB69" s="172"/>
      <c r="AIC69" s="172"/>
      <c r="AID69" s="172"/>
      <c r="AIE69" s="172"/>
      <c r="AIF69" s="172"/>
      <c r="AIG69" s="172"/>
      <c r="AIH69" s="172"/>
      <c r="AII69" s="172"/>
      <c r="AIJ69" s="172"/>
      <c r="AIK69" s="172"/>
      <c r="AIL69" s="172"/>
      <c r="AIM69" s="172"/>
      <c r="AIN69" s="172"/>
      <c r="AIO69" s="172"/>
      <c r="AIP69" s="172"/>
      <c r="AIQ69" s="172"/>
      <c r="AIR69" s="172"/>
      <c r="AIS69" s="172"/>
      <c r="AIT69" s="172"/>
      <c r="AIU69" s="172"/>
      <c r="AIV69" s="172"/>
      <c r="AIW69" s="172"/>
      <c r="AIX69" s="172"/>
      <c r="AIY69" s="172"/>
      <c r="AIZ69" s="172"/>
      <c r="AJA69" s="172"/>
      <c r="AJB69" s="172"/>
      <c r="AJC69" s="172"/>
      <c r="AJD69" s="172"/>
      <c r="AJE69" s="172"/>
      <c r="AJF69" s="172"/>
      <c r="AJG69" s="172"/>
      <c r="AJH69" s="172"/>
      <c r="AJI69" s="172"/>
      <c r="AJJ69" s="172"/>
      <c r="AJK69" s="172"/>
      <c r="AJL69" s="172"/>
      <c r="AJM69" s="172"/>
      <c r="AJN69" s="172"/>
      <c r="AJO69" s="172"/>
      <c r="AJP69" s="172"/>
      <c r="AJQ69" s="172"/>
      <c r="AJR69" s="172"/>
      <c r="AJS69" s="172"/>
      <c r="AJT69" s="172"/>
      <c r="AJU69" s="172"/>
      <c r="AJV69" s="172"/>
      <c r="AJW69" s="172"/>
      <c r="AJX69" s="172"/>
      <c r="AJY69" s="172"/>
      <c r="AJZ69" s="172"/>
      <c r="AKA69" s="172"/>
      <c r="AKB69" s="172"/>
      <c r="AKC69" s="172"/>
      <c r="AKD69" s="172"/>
      <c r="AKE69" s="172"/>
      <c r="AKF69" s="172"/>
      <c r="AKG69" s="172"/>
      <c r="AKH69" s="172"/>
      <c r="AKI69" s="172"/>
      <c r="AKJ69" s="172"/>
      <c r="AKK69" s="172"/>
      <c r="AKL69" s="172"/>
      <c r="AKM69" s="172"/>
      <c r="AKN69" s="172"/>
      <c r="AKO69" s="172"/>
      <c r="AKP69" s="172"/>
      <c r="AKQ69" s="172"/>
      <c r="AKR69" s="172"/>
      <c r="AKS69" s="172"/>
      <c r="AKT69" s="172"/>
      <c r="AKU69" s="172"/>
      <c r="AKV69" s="172"/>
      <c r="AKW69" s="172"/>
      <c r="AKX69" s="172"/>
      <c r="AKY69" s="172"/>
      <c r="AKZ69" s="172"/>
      <c r="ALA69" s="172"/>
      <c r="ALB69" s="172"/>
      <c r="ALC69" s="172"/>
      <c r="ALD69" s="172"/>
      <c r="ALE69" s="172"/>
      <c r="ALF69" s="172"/>
      <c r="ALG69" s="172"/>
      <c r="ALH69" s="172"/>
      <c r="ALI69" s="172"/>
      <c r="ALJ69" s="172"/>
      <c r="ALK69" s="172"/>
      <c r="ALL69" s="172"/>
      <c r="ALM69" s="172"/>
      <c r="ALN69" s="172"/>
      <c r="ALO69" s="172"/>
      <c r="ALP69" s="172"/>
      <c r="ALQ69" s="172"/>
      <c r="ALR69" s="172"/>
      <c r="ALS69" s="172"/>
      <c r="ALT69" s="172"/>
      <c r="ALU69" s="172"/>
      <c r="ALV69" s="172"/>
      <c r="ALW69" s="172"/>
      <c r="ALX69" s="172"/>
      <c r="ALY69" s="172"/>
      <c r="ALZ69" s="172"/>
      <c r="AMA69" s="172"/>
      <c r="AMB69" s="172"/>
      <c r="AMC69" s="172"/>
      <c r="AMD69" s="172"/>
      <c r="AME69" s="172"/>
      <c r="AMF69" s="172"/>
      <c r="AMG69" s="172"/>
      <c r="AMH69" s="172"/>
      <c r="AMI69" s="172"/>
      <c r="AMJ69" s="172"/>
      <c r="AMK69" s="172"/>
      <c r="AML69" s="172"/>
    </row>
    <row r="70" spans="1:1026" s="282" customFormat="1">
      <c r="A70" s="172"/>
      <c r="B70" s="225"/>
      <c r="C70" s="154">
        <f t="shared" si="11"/>
        <v>0</v>
      </c>
      <c r="D70" s="167">
        <f t="shared" si="12"/>
        <v>0</v>
      </c>
      <c r="E70" s="166" t="str">
        <f t="shared" si="13"/>
        <v/>
      </c>
      <c r="F70" s="367" t="str">
        <f t="shared" si="14"/>
        <v/>
      </c>
      <c r="G70" s="367" t="str">
        <f t="shared" si="15"/>
        <v/>
      </c>
      <c r="H70" s="367" t="str">
        <f t="shared" si="16"/>
        <v/>
      </c>
      <c r="I70" s="367" t="str">
        <f t="shared" si="17"/>
        <v/>
      </c>
      <c r="J70" s="367" t="str">
        <f t="shared" si="18"/>
        <v/>
      </c>
      <c r="K70" s="367" t="str">
        <f t="shared" si="19"/>
        <v/>
      </c>
      <c r="L70" s="367" t="str">
        <f t="shared" si="20"/>
        <v/>
      </c>
      <c r="M70" s="367" t="str">
        <f t="shared" si="21"/>
        <v/>
      </c>
      <c r="N70" s="367" t="str">
        <f t="shared" si="22"/>
        <v/>
      </c>
      <c r="O70" s="156" t="str">
        <f t="shared" si="23"/>
        <v/>
      </c>
      <c r="P70" s="157" t="str">
        <f t="shared" si="85"/>
        <v>0</v>
      </c>
      <c r="Q70" s="158" t="str">
        <f t="shared" si="85"/>
        <v>0</v>
      </c>
      <c r="R70" s="158" t="str">
        <f t="shared" si="85"/>
        <v>0</v>
      </c>
      <c r="S70" s="159" t="str">
        <f t="shared" si="85"/>
        <v>0</v>
      </c>
      <c r="T70" s="158" t="str">
        <f t="shared" si="85"/>
        <v>0</v>
      </c>
      <c r="U70" s="158" t="str">
        <f t="shared" si="85"/>
        <v>0</v>
      </c>
      <c r="V70" s="158" t="str">
        <f t="shared" si="85"/>
        <v>0</v>
      </c>
      <c r="W70" s="158" t="str">
        <f t="shared" si="85"/>
        <v>0</v>
      </c>
      <c r="X70" s="157" t="str">
        <f t="shared" si="86"/>
        <v>0</v>
      </c>
      <c r="Y70" s="158" t="str">
        <f t="shared" si="86"/>
        <v>0</v>
      </c>
      <c r="Z70" s="158" t="str">
        <f t="shared" si="86"/>
        <v>0</v>
      </c>
      <c r="AA70" s="159" t="str">
        <f t="shared" si="86"/>
        <v>0</v>
      </c>
      <c r="AB70" s="160" t="str">
        <f t="shared" si="86"/>
        <v>0</v>
      </c>
      <c r="AC70" s="161" t="str">
        <f t="shared" si="86"/>
        <v>0</v>
      </c>
      <c r="AD70" s="158" t="str">
        <f t="shared" si="86"/>
        <v>0</v>
      </c>
      <c r="AE70" s="159" t="str">
        <f t="shared" si="86"/>
        <v>0</v>
      </c>
      <c r="AF70" s="367" t="str">
        <f t="shared" si="87"/>
        <v>0</v>
      </c>
      <c r="AG70" s="162" t="str">
        <f t="shared" si="87"/>
        <v>0</v>
      </c>
      <c r="AH70" s="163" t="str">
        <f t="shared" si="87"/>
        <v>0</v>
      </c>
      <c r="AI70" s="165" t="str">
        <f t="shared" si="87"/>
        <v>0</v>
      </c>
      <c r="AJ70" s="164" t="str">
        <f t="shared" si="87"/>
        <v>0</v>
      </c>
      <c r="AK70" s="164" t="str">
        <f t="shared" si="87"/>
        <v>0</v>
      </c>
      <c r="AL70" s="289" t="str">
        <f t="shared" si="87"/>
        <v>0</v>
      </c>
      <c r="AM70" s="165" t="str">
        <f t="shared" si="87"/>
        <v>0</v>
      </c>
      <c r="AN70" s="230" t="str">
        <f t="shared" si="88"/>
        <v>0</v>
      </c>
      <c r="AO70" s="230" t="str">
        <f t="shared" si="88"/>
        <v>0</v>
      </c>
      <c r="AP70" s="230" t="str">
        <f t="shared" si="88"/>
        <v>0</v>
      </c>
      <c r="AQ70" s="230" t="str">
        <f t="shared" si="88"/>
        <v>0</v>
      </c>
      <c r="AR70" s="229" t="str">
        <f t="shared" si="88"/>
        <v>0</v>
      </c>
      <c r="AS70" s="230" t="str">
        <f t="shared" si="88"/>
        <v>0</v>
      </c>
      <c r="AT70" s="230" t="str">
        <f t="shared" si="88"/>
        <v>0</v>
      </c>
      <c r="AU70" s="231" t="str">
        <f t="shared" si="88"/>
        <v>0</v>
      </c>
      <c r="AV70" s="230" t="str">
        <f t="shared" si="89"/>
        <v>0</v>
      </c>
      <c r="AW70" s="232" t="str">
        <f t="shared" si="89"/>
        <v>0</v>
      </c>
      <c r="AX70" s="232" t="str">
        <f t="shared" si="89"/>
        <v>0</v>
      </c>
      <c r="AY70" s="233" t="str">
        <f t="shared" si="89"/>
        <v>0</v>
      </c>
      <c r="AZ70" s="232" t="str">
        <f t="shared" si="89"/>
        <v>0</v>
      </c>
      <c r="BA70" s="232" t="str">
        <f t="shared" si="89"/>
        <v>0</v>
      </c>
      <c r="BB70" s="232" t="str">
        <f t="shared" si="89"/>
        <v>0</v>
      </c>
      <c r="BC70" s="233" t="str">
        <f t="shared" si="89"/>
        <v>0</v>
      </c>
      <c r="BD70" s="168" t="str">
        <f t="shared" si="90"/>
        <v>0</v>
      </c>
      <c r="BE70" s="168" t="str">
        <f t="shared" si="90"/>
        <v>0</v>
      </c>
      <c r="BF70" s="168" t="str">
        <f t="shared" si="90"/>
        <v>0</v>
      </c>
      <c r="BG70" s="169" t="str">
        <f t="shared" si="90"/>
        <v>0</v>
      </c>
      <c r="BH70" s="168" t="str">
        <f t="shared" si="90"/>
        <v>0</v>
      </c>
      <c r="BI70" s="168" t="str">
        <f t="shared" si="90"/>
        <v>0</v>
      </c>
      <c r="BJ70" s="168" t="str">
        <f t="shared" si="90"/>
        <v>0</v>
      </c>
      <c r="BK70" s="169" t="str">
        <f t="shared" si="90"/>
        <v>0</v>
      </c>
      <c r="BL70" s="168" t="str">
        <f t="shared" si="91"/>
        <v>0</v>
      </c>
      <c r="BM70" s="168" t="str">
        <f t="shared" si="91"/>
        <v>0</v>
      </c>
      <c r="BN70" s="168" t="str">
        <f t="shared" si="91"/>
        <v>0</v>
      </c>
      <c r="BO70" s="169" t="str">
        <f t="shared" si="91"/>
        <v>0</v>
      </c>
      <c r="BP70" s="168" t="str">
        <f t="shared" si="91"/>
        <v>0</v>
      </c>
      <c r="BQ70" s="168" t="str">
        <f t="shared" si="91"/>
        <v>0</v>
      </c>
      <c r="BR70" s="168" t="str">
        <f t="shared" si="91"/>
        <v>0</v>
      </c>
      <c r="BS70" s="169" t="str">
        <f t="shared" si="91"/>
        <v>0</v>
      </c>
      <c r="BT70" s="302" t="str">
        <f t="shared" si="92"/>
        <v>0</v>
      </c>
      <c r="BU70" s="302" t="str">
        <f t="shared" si="92"/>
        <v>0</v>
      </c>
      <c r="BV70" s="302" t="str">
        <f t="shared" si="92"/>
        <v>0</v>
      </c>
      <c r="BW70" s="303" t="str">
        <f t="shared" si="92"/>
        <v>0</v>
      </c>
      <c r="BX70" s="302" t="str">
        <f t="shared" si="92"/>
        <v>0</v>
      </c>
      <c r="BY70" s="302" t="str">
        <f t="shared" si="92"/>
        <v>0</v>
      </c>
      <c r="BZ70" s="302" t="str">
        <f t="shared" si="92"/>
        <v>0</v>
      </c>
      <c r="CA70" s="303" t="str">
        <f t="shared" si="92"/>
        <v>0</v>
      </c>
      <c r="CB70" s="164" t="str">
        <f t="shared" si="93"/>
        <v>0</v>
      </c>
      <c r="CC70" s="289" t="str">
        <f t="shared" si="93"/>
        <v>0</v>
      </c>
      <c r="CD70" s="340" t="str">
        <f t="shared" si="93"/>
        <v>0</v>
      </c>
      <c r="CE70" s="341" t="str">
        <f t="shared" si="93"/>
        <v>0</v>
      </c>
      <c r="CF70" s="340" t="str">
        <f t="shared" si="93"/>
        <v>0</v>
      </c>
      <c r="CG70" s="340" t="str">
        <f t="shared" si="93"/>
        <v>0</v>
      </c>
      <c r="CH70" s="340" t="str">
        <f t="shared" si="93"/>
        <v>0</v>
      </c>
      <c r="CI70" s="341" t="str">
        <f t="shared" si="93"/>
        <v>0</v>
      </c>
      <c r="CJ70" s="367"/>
      <c r="CK70" s="32" t="str">
        <f t="shared" si="33"/>
        <v/>
      </c>
      <c r="CL70" s="285">
        <f t="shared" si="64"/>
        <v>0</v>
      </c>
      <c r="CM70" s="285">
        <f t="shared" si="66"/>
        <v>10</v>
      </c>
      <c r="CN70" s="285"/>
      <c r="CO70" s="142">
        <f t="shared" si="35"/>
        <v>-90</v>
      </c>
      <c r="CP70" s="142">
        <f t="shared" si="36"/>
        <v>-67.777777777777771</v>
      </c>
      <c r="CQ70" s="143"/>
      <c r="CR70" s="367"/>
      <c r="CS70" s="170">
        <f t="shared" si="37"/>
        <v>0</v>
      </c>
      <c r="CT70" s="23">
        <f t="shared" si="38"/>
        <v>0</v>
      </c>
      <c r="CU70" s="171">
        <f t="shared" si="39"/>
        <v>0</v>
      </c>
      <c r="CV70" s="23">
        <f t="shared" si="40"/>
        <v>0</v>
      </c>
      <c r="CW70" s="172">
        <f t="shared" si="41"/>
        <v>0</v>
      </c>
      <c r="CX70" s="24">
        <f t="shared" si="42"/>
        <v>0</v>
      </c>
      <c r="CY70" s="267">
        <f t="shared" si="43"/>
        <v>0</v>
      </c>
      <c r="CZ70" s="268">
        <f t="shared" si="44"/>
        <v>0</v>
      </c>
      <c r="DA70" s="267">
        <f t="shared" si="45"/>
        <v>0</v>
      </c>
      <c r="DB70" s="268">
        <f t="shared" si="46"/>
        <v>0</v>
      </c>
      <c r="DC70" s="173">
        <f t="shared" si="47"/>
        <v>0</v>
      </c>
      <c r="DD70" s="26">
        <f t="shared" si="48"/>
        <v>0</v>
      </c>
      <c r="DE70" s="173">
        <f t="shared" si="49"/>
        <v>0</v>
      </c>
      <c r="DF70" s="26">
        <f t="shared" si="50"/>
        <v>0</v>
      </c>
      <c r="DG70" s="326">
        <f t="shared" si="51"/>
        <v>0</v>
      </c>
      <c r="DH70" s="327">
        <f t="shared" si="52"/>
        <v>0</v>
      </c>
      <c r="DI70" s="172">
        <f t="shared" si="53"/>
        <v>0</v>
      </c>
      <c r="DJ70" s="24">
        <f t="shared" si="54"/>
        <v>0</v>
      </c>
      <c r="DK70" s="172"/>
      <c r="DL70" s="19">
        <f t="shared" si="55"/>
        <v>0</v>
      </c>
      <c r="DM70" s="19">
        <f t="shared" si="56"/>
        <v>0</v>
      </c>
      <c r="DN70" s="174">
        <f t="shared" si="57"/>
        <v>0</v>
      </c>
      <c r="DO70" s="278">
        <f t="shared" si="58"/>
        <v>0</v>
      </c>
      <c r="DP70" s="278">
        <f t="shared" si="59"/>
        <v>0</v>
      </c>
      <c r="DQ70" s="20">
        <f t="shared" si="60"/>
        <v>0</v>
      </c>
      <c r="DR70" s="20">
        <f t="shared" si="61"/>
        <v>0</v>
      </c>
      <c r="DS70" s="337">
        <f t="shared" si="62"/>
        <v>0</v>
      </c>
      <c r="DT70" s="174">
        <f t="shared" si="63"/>
        <v>0</v>
      </c>
      <c r="DU70" s="172">
        <f t="shared" si="65"/>
        <v>0</v>
      </c>
      <c r="DV70" s="172"/>
      <c r="DW70" s="172"/>
      <c r="DX70" s="172"/>
      <c r="DY70" s="172"/>
      <c r="DZ70" s="172"/>
      <c r="EA70" s="172"/>
      <c r="EB70" s="172"/>
      <c r="EC70" s="172"/>
      <c r="ED70" s="172"/>
      <c r="EE70" s="172"/>
      <c r="EF70" s="172"/>
      <c r="EG70" s="172"/>
      <c r="EH70" s="172"/>
      <c r="EI70" s="172"/>
      <c r="EJ70" s="172"/>
      <c r="EK70" s="172"/>
      <c r="EL70" s="172"/>
      <c r="EM70" s="172"/>
      <c r="EN70" s="172"/>
      <c r="EO70" s="172"/>
      <c r="EP70" s="172"/>
      <c r="EQ70" s="172"/>
      <c r="ER70" s="172"/>
      <c r="ES70" s="172"/>
      <c r="ET70" s="172"/>
      <c r="EU70" s="172"/>
      <c r="EV70" s="172"/>
      <c r="EW70" s="172"/>
      <c r="EX70" s="172"/>
      <c r="EY70" s="172"/>
      <c r="EZ70" s="172"/>
      <c r="FA70" s="172"/>
      <c r="FB70" s="172"/>
      <c r="FC70" s="172"/>
      <c r="FD70" s="172"/>
      <c r="FE70" s="172"/>
      <c r="FF70" s="172"/>
      <c r="FG70" s="172"/>
      <c r="FH70" s="172"/>
      <c r="FI70" s="172"/>
      <c r="FJ70" s="172"/>
      <c r="FK70" s="172"/>
      <c r="FL70" s="172"/>
      <c r="FM70" s="172"/>
      <c r="FN70" s="172"/>
      <c r="FO70" s="172"/>
      <c r="FP70" s="172"/>
      <c r="FQ70" s="172"/>
      <c r="FR70" s="172"/>
      <c r="FS70" s="172"/>
      <c r="FT70" s="172"/>
      <c r="FU70" s="172"/>
      <c r="FV70" s="172"/>
      <c r="FW70" s="172"/>
      <c r="FX70" s="172"/>
      <c r="FY70" s="172"/>
      <c r="FZ70" s="172"/>
      <c r="GA70" s="172"/>
      <c r="GB70" s="172"/>
      <c r="GC70" s="172"/>
      <c r="GD70" s="172"/>
      <c r="GE70" s="172"/>
      <c r="GF70" s="172"/>
      <c r="GG70" s="172"/>
      <c r="GH70" s="172"/>
      <c r="GI70" s="172"/>
      <c r="GJ70" s="172"/>
      <c r="GK70" s="172"/>
      <c r="GL70" s="172"/>
      <c r="GM70" s="172"/>
      <c r="GN70" s="172"/>
      <c r="GO70" s="172"/>
      <c r="GP70" s="172"/>
      <c r="GQ70" s="172"/>
      <c r="GR70" s="172"/>
      <c r="GS70" s="172"/>
      <c r="GT70" s="172"/>
      <c r="GU70" s="172"/>
      <c r="GV70" s="172"/>
      <c r="GW70" s="172"/>
      <c r="GX70" s="172"/>
      <c r="GY70" s="172"/>
      <c r="GZ70" s="172"/>
      <c r="HA70" s="172"/>
      <c r="HB70" s="172"/>
      <c r="HC70" s="172"/>
      <c r="HD70" s="172"/>
      <c r="HE70" s="172"/>
      <c r="HF70" s="172"/>
      <c r="HG70" s="172"/>
      <c r="HH70" s="172"/>
      <c r="HI70" s="172"/>
      <c r="HJ70" s="172"/>
      <c r="HK70" s="172"/>
      <c r="HL70" s="172"/>
      <c r="HM70" s="172"/>
      <c r="HN70" s="172"/>
      <c r="HO70" s="172"/>
      <c r="HP70" s="172"/>
      <c r="HQ70" s="172"/>
      <c r="HR70" s="172"/>
      <c r="HS70" s="172"/>
      <c r="HT70" s="172"/>
      <c r="HU70" s="172"/>
      <c r="HV70" s="172"/>
      <c r="HW70" s="172"/>
      <c r="HX70" s="172"/>
      <c r="HY70" s="172"/>
      <c r="HZ70" s="172"/>
      <c r="IA70" s="172"/>
      <c r="IB70" s="172"/>
      <c r="IC70" s="172"/>
      <c r="ID70" s="172"/>
      <c r="IE70" s="172"/>
      <c r="IF70" s="172"/>
      <c r="IG70" s="172"/>
      <c r="IH70" s="172"/>
      <c r="II70" s="172"/>
      <c r="IJ70" s="172"/>
      <c r="IK70" s="172"/>
      <c r="IL70" s="172"/>
      <c r="IM70" s="172"/>
      <c r="IN70" s="172"/>
      <c r="IO70" s="172"/>
      <c r="IP70" s="172"/>
      <c r="IQ70" s="172"/>
      <c r="IR70" s="172"/>
      <c r="IS70" s="172"/>
      <c r="IT70" s="172"/>
      <c r="IU70" s="172"/>
      <c r="IV70" s="172"/>
      <c r="IW70" s="172"/>
      <c r="IX70" s="172"/>
      <c r="IY70" s="172"/>
      <c r="IZ70" s="172"/>
      <c r="JA70" s="172"/>
      <c r="JB70" s="172"/>
      <c r="JC70" s="172"/>
      <c r="JD70" s="172"/>
      <c r="JE70" s="172"/>
      <c r="JF70" s="172"/>
      <c r="JG70" s="172"/>
      <c r="JH70" s="172"/>
      <c r="JI70" s="172"/>
      <c r="JJ70" s="172"/>
      <c r="JK70" s="172"/>
      <c r="JL70" s="172"/>
      <c r="JM70" s="172"/>
      <c r="JN70" s="172"/>
      <c r="JO70" s="172"/>
      <c r="JP70" s="172"/>
      <c r="JQ70" s="172"/>
      <c r="JR70" s="172"/>
      <c r="JS70" s="172"/>
      <c r="JT70" s="172"/>
      <c r="JU70" s="172"/>
      <c r="JV70" s="172"/>
      <c r="JW70" s="172"/>
      <c r="JX70" s="172"/>
      <c r="JY70" s="172"/>
      <c r="JZ70" s="172"/>
      <c r="KA70" s="172"/>
      <c r="KB70" s="172"/>
      <c r="KC70" s="172"/>
      <c r="KD70" s="172"/>
      <c r="KE70" s="172"/>
      <c r="KF70" s="172"/>
      <c r="KG70" s="172"/>
      <c r="KH70" s="172"/>
      <c r="KI70" s="172"/>
      <c r="KJ70" s="172"/>
      <c r="KK70" s="172"/>
      <c r="KL70" s="172"/>
      <c r="KM70" s="172"/>
      <c r="KN70" s="172"/>
      <c r="KO70" s="172"/>
      <c r="KP70" s="172"/>
      <c r="KQ70" s="172"/>
      <c r="KR70" s="172"/>
      <c r="KS70" s="172"/>
      <c r="KT70" s="172"/>
      <c r="KU70" s="172"/>
      <c r="KV70" s="172"/>
      <c r="KW70" s="172"/>
      <c r="KX70" s="172"/>
      <c r="KY70" s="172"/>
      <c r="KZ70" s="172"/>
      <c r="LA70" s="172"/>
      <c r="LB70" s="172"/>
      <c r="LC70" s="172"/>
      <c r="LD70" s="172"/>
      <c r="LE70" s="172"/>
      <c r="LF70" s="172"/>
      <c r="LG70" s="172"/>
      <c r="LH70" s="172"/>
      <c r="LI70" s="172"/>
      <c r="LJ70" s="172"/>
      <c r="LK70" s="172"/>
      <c r="LL70" s="172"/>
      <c r="LM70" s="172"/>
      <c r="LN70" s="172"/>
      <c r="LO70" s="172"/>
      <c r="LP70" s="172"/>
      <c r="LQ70" s="172"/>
      <c r="LR70" s="172"/>
      <c r="LS70" s="172"/>
      <c r="LT70" s="172"/>
      <c r="LU70" s="172"/>
      <c r="LV70" s="172"/>
      <c r="LW70" s="172"/>
      <c r="LX70" s="172"/>
      <c r="LY70" s="172"/>
      <c r="LZ70" s="172"/>
      <c r="MA70" s="172"/>
      <c r="MB70" s="172"/>
      <c r="MC70" s="172"/>
      <c r="MD70" s="172"/>
      <c r="ME70" s="172"/>
      <c r="MF70" s="172"/>
      <c r="MG70" s="172"/>
      <c r="MH70" s="172"/>
      <c r="MI70" s="172"/>
      <c r="MJ70" s="172"/>
      <c r="MK70" s="172"/>
      <c r="ML70" s="172"/>
      <c r="MM70" s="172"/>
      <c r="MN70" s="172"/>
      <c r="MO70" s="172"/>
      <c r="MP70" s="172"/>
      <c r="MQ70" s="172"/>
      <c r="MR70" s="172"/>
      <c r="MS70" s="172"/>
      <c r="MT70" s="172"/>
      <c r="MU70" s="172"/>
      <c r="MV70" s="172"/>
      <c r="MW70" s="172"/>
      <c r="MX70" s="172"/>
      <c r="MY70" s="172"/>
      <c r="MZ70" s="172"/>
      <c r="NA70" s="172"/>
      <c r="NB70" s="172"/>
      <c r="NC70" s="172"/>
      <c r="ND70" s="172"/>
      <c r="NE70" s="172"/>
      <c r="NF70" s="172"/>
      <c r="NG70" s="172"/>
      <c r="NH70" s="172"/>
      <c r="NI70" s="172"/>
      <c r="NJ70" s="172"/>
      <c r="NK70" s="172"/>
      <c r="NL70" s="172"/>
      <c r="NM70" s="172"/>
      <c r="NN70" s="172"/>
      <c r="NO70" s="172"/>
      <c r="NP70" s="172"/>
      <c r="NQ70" s="172"/>
      <c r="NR70" s="172"/>
      <c r="NS70" s="172"/>
      <c r="NT70" s="172"/>
      <c r="NU70" s="172"/>
      <c r="NV70" s="172"/>
      <c r="NW70" s="172"/>
      <c r="NX70" s="172"/>
      <c r="NY70" s="172"/>
      <c r="NZ70" s="172"/>
      <c r="OA70" s="172"/>
      <c r="OB70" s="172"/>
      <c r="OC70" s="172"/>
      <c r="OD70" s="172"/>
      <c r="OE70" s="172"/>
      <c r="OF70" s="172"/>
      <c r="OG70" s="172"/>
      <c r="OH70" s="172"/>
      <c r="OI70" s="172"/>
      <c r="OJ70" s="172"/>
      <c r="OK70" s="172"/>
      <c r="OL70" s="172"/>
      <c r="OM70" s="172"/>
      <c r="ON70" s="172"/>
      <c r="OO70" s="172"/>
      <c r="OP70" s="172"/>
      <c r="OQ70" s="172"/>
      <c r="OR70" s="172"/>
      <c r="OS70" s="172"/>
      <c r="OT70" s="172"/>
      <c r="OU70" s="172"/>
      <c r="OV70" s="172"/>
      <c r="OW70" s="172"/>
      <c r="OX70" s="172"/>
      <c r="OY70" s="172"/>
      <c r="OZ70" s="172"/>
      <c r="PA70" s="172"/>
      <c r="PB70" s="172"/>
      <c r="PC70" s="172"/>
      <c r="PD70" s="172"/>
      <c r="PE70" s="172"/>
      <c r="PF70" s="172"/>
      <c r="PG70" s="172"/>
      <c r="PH70" s="172"/>
      <c r="PI70" s="172"/>
      <c r="PJ70" s="172"/>
      <c r="PK70" s="172"/>
      <c r="PL70" s="172"/>
      <c r="PM70" s="172"/>
      <c r="PN70" s="172"/>
      <c r="PO70" s="172"/>
      <c r="PP70" s="172"/>
      <c r="PQ70" s="172"/>
      <c r="PR70" s="172"/>
      <c r="PS70" s="172"/>
      <c r="PT70" s="172"/>
      <c r="PU70" s="172"/>
      <c r="PV70" s="172"/>
      <c r="PW70" s="172"/>
      <c r="PX70" s="172"/>
      <c r="PY70" s="172"/>
      <c r="PZ70" s="172"/>
      <c r="QA70" s="172"/>
      <c r="QB70" s="172"/>
      <c r="QC70" s="172"/>
      <c r="QD70" s="172"/>
      <c r="QE70" s="172"/>
      <c r="QF70" s="172"/>
      <c r="QG70" s="172"/>
      <c r="QH70" s="172"/>
      <c r="QI70" s="172"/>
      <c r="QJ70" s="172"/>
      <c r="QK70" s="172"/>
      <c r="QL70" s="172"/>
      <c r="QM70" s="172"/>
      <c r="QN70" s="172"/>
      <c r="QO70" s="172"/>
      <c r="QP70" s="172"/>
      <c r="QQ70" s="172"/>
      <c r="QR70" s="172"/>
      <c r="QS70" s="172"/>
      <c r="QT70" s="172"/>
      <c r="QU70" s="172"/>
      <c r="QV70" s="172"/>
      <c r="QW70" s="172"/>
      <c r="QX70" s="172"/>
      <c r="QY70" s="172"/>
      <c r="QZ70" s="172"/>
      <c r="RA70" s="172"/>
      <c r="RB70" s="172"/>
      <c r="RC70" s="172"/>
      <c r="RD70" s="172"/>
      <c r="RE70" s="172"/>
      <c r="RF70" s="172"/>
      <c r="RG70" s="172"/>
      <c r="RH70" s="172"/>
      <c r="RI70" s="172"/>
      <c r="RJ70" s="172"/>
      <c r="RK70" s="172"/>
      <c r="RL70" s="172"/>
      <c r="RM70" s="172"/>
      <c r="RN70" s="172"/>
      <c r="RO70" s="172"/>
      <c r="RP70" s="172"/>
      <c r="RQ70" s="172"/>
      <c r="RR70" s="172"/>
      <c r="RS70" s="172"/>
      <c r="RT70" s="172"/>
      <c r="RU70" s="172"/>
      <c r="RV70" s="172"/>
      <c r="RW70" s="172"/>
      <c r="RX70" s="172"/>
      <c r="RY70" s="172"/>
      <c r="RZ70" s="172"/>
      <c r="SA70" s="172"/>
      <c r="SB70" s="172"/>
      <c r="SC70" s="172"/>
      <c r="SD70" s="172"/>
      <c r="SE70" s="172"/>
      <c r="SF70" s="172"/>
      <c r="SG70" s="172"/>
      <c r="SH70" s="172"/>
      <c r="SI70" s="172"/>
      <c r="SJ70" s="172"/>
      <c r="SK70" s="172"/>
      <c r="SL70" s="172"/>
      <c r="SM70" s="172"/>
      <c r="SN70" s="172"/>
      <c r="SO70" s="172"/>
      <c r="SP70" s="172"/>
      <c r="SQ70" s="172"/>
      <c r="SR70" s="172"/>
      <c r="SS70" s="172"/>
      <c r="ST70" s="172"/>
      <c r="SU70" s="172"/>
      <c r="SV70" s="172"/>
      <c r="SW70" s="172"/>
      <c r="SX70" s="172"/>
      <c r="SY70" s="172"/>
      <c r="SZ70" s="172"/>
      <c r="TA70" s="172"/>
      <c r="TB70" s="172"/>
      <c r="TC70" s="172"/>
      <c r="TD70" s="172"/>
      <c r="TE70" s="172"/>
      <c r="TF70" s="172"/>
      <c r="TG70" s="172"/>
      <c r="TH70" s="172"/>
      <c r="TI70" s="172"/>
      <c r="TJ70" s="172"/>
      <c r="TK70" s="172"/>
      <c r="TL70" s="172"/>
      <c r="TM70" s="172"/>
      <c r="TN70" s="172"/>
      <c r="TO70" s="172"/>
      <c r="TP70" s="172"/>
      <c r="TQ70" s="172"/>
      <c r="TR70" s="172"/>
      <c r="TS70" s="172"/>
      <c r="TT70" s="172"/>
      <c r="TU70" s="172"/>
      <c r="TV70" s="172"/>
      <c r="TW70" s="172"/>
      <c r="TX70" s="172"/>
      <c r="TY70" s="172"/>
      <c r="TZ70" s="172"/>
      <c r="UA70" s="172"/>
      <c r="UB70" s="172"/>
      <c r="UC70" s="172"/>
      <c r="UD70" s="172"/>
      <c r="UE70" s="172"/>
      <c r="UF70" s="172"/>
      <c r="UG70" s="172"/>
      <c r="UH70" s="172"/>
      <c r="UI70" s="172"/>
      <c r="UJ70" s="172"/>
      <c r="UK70" s="172"/>
      <c r="UL70" s="172"/>
      <c r="UM70" s="172"/>
      <c r="UN70" s="172"/>
      <c r="UO70" s="172"/>
      <c r="UP70" s="172"/>
      <c r="UQ70" s="172"/>
      <c r="UR70" s="172"/>
      <c r="US70" s="172"/>
      <c r="UT70" s="172"/>
      <c r="UU70" s="172"/>
      <c r="UV70" s="172"/>
      <c r="UW70" s="172"/>
      <c r="UX70" s="172"/>
      <c r="UY70" s="172"/>
      <c r="UZ70" s="172"/>
      <c r="VA70" s="172"/>
      <c r="VB70" s="172"/>
      <c r="VC70" s="172"/>
      <c r="VD70" s="172"/>
      <c r="VE70" s="172"/>
      <c r="VF70" s="172"/>
      <c r="VG70" s="172"/>
      <c r="VH70" s="172"/>
      <c r="VI70" s="172"/>
      <c r="VJ70" s="172"/>
      <c r="VK70" s="172"/>
      <c r="VL70" s="172"/>
      <c r="VM70" s="172"/>
      <c r="VN70" s="172"/>
      <c r="VO70" s="172"/>
      <c r="VP70" s="172"/>
      <c r="VQ70" s="172"/>
      <c r="VR70" s="172"/>
      <c r="VS70" s="172"/>
      <c r="VT70" s="172"/>
      <c r="VU70" s="172"/>
      <c r="VV70" s="172"/>
      <c r="VW70" s="172"/>
      <c r="VX70" s="172"/>
      <c r="VY70" s="172"/>
      <c r="VZ70" s="172"/>
      <c r="WA70" s="172"/>
      <c r="WB70" s="172"/>
      <c r="WC70" s="172"/>
      <c r="WD70" s="172"/>
      <c r="WE70" s="172"/>
      <c r="WF70" s="172"/>
      <c r="WG70" s="172"/>
      <c r="WH70" s="172"/>
      <c r="WI70" s="172"/>
      <c r="WJ70" s="172"/>
      <c r="WK70" s="172"/>
      <c r="WL70" s="172"/>
      <c r="WM70" s="172"/>
      <c r="WN70" s="172"/>
      <c r="WO70" s="172"/>
      <c r="WP70" s="172"/>
      <c r="WQ70" s="172"/>
      <c r="WR70" s="172"/>
      <c r="WS70" s="172"/>
      <c r="WT70" s="172"/>
      <c r="WU70" s="172"/>
      <c r="WV70" s="172"/>
      <c r="WW70" s="172"/>
      <c r="WX70" s="172"/>
      <c r="WY70" s="172"/>
      <c r="WZ70" s="172"/>
      <c r="XA70" s="172"/>
      <c r="XB70" s="172"/>
      <c r="XC70" s="172"/>
      <c r="XD70" s="172"/>
      <c r="XE70" s="172"/>
      <c r="XF70" s="172"/>
      <c r="XG70" s="172"/>
      <c r="XH70" s="172"/>
      <c r="XI70" s="172"/>
      <c r="XJ70" s="172"/>
      <c r="XK70" s="172"/>
      <c r="XL70" s="172"/>
      <c r="XM70" s="172"/>
      <c r="XN70" s="172"/>
      <c r="XO70" s="172"/>
      <c r="XP70" s="172"/>
      <c r="XQ70" s="172"/>
      <c r="XR70" s="172"/>
      <c r="XS70" s="172"/>
      <c r="XT70" s="172"/>
      <c r="XU70" s="172"/>
      <c r="XV70" s="172"/>
      <c r="XW70" s="172"/>
      <c r="XX70" s="172"/>
      <c r="XY70" s="172"/>
      <c r="XZ70" s="172"/>
      <c r="YA70" s="172"/>
      <c r="YB70" s="172"/>
      <c r="YC70" s="172"/>
      <c r="YD70" s="172"/>
      <c r="YE70" s="172"/>
      <c r="YF70" s="172"/>
      <c r="YG70" s="172"/>
      <c r="YH70" s="172"/>
      <c r="YI70" s="172"/>
      <c r="YJ70" s="172"/>
      <c r="YK70" s="172"/>
      <c r="YL70" s="172"/>
      <c r="YM70" s="172"/>
      <c r="YN70" s="172"/>
      <c r="YO70" s="172"/>
      <c r="YP70" s="172"/>
      <c r="YQ70" s="172"/>
      <c r="YR70" s="172"/>
      <c r="YS70" s="172"/>
      <c r="YT70" s="172"/>
      <c r="YU70" s="172"/>
      <c r="YV70" s="172"/>
      <c r="YW70" s="172"/>
      <c r="YX70" s="172"/>
      <c r="YY70" s="172"/>
      <c r="YZ70" s="172"/>
      <c r="ZA70" s="172"/>
      <c r="ZB70" s="172"/>
      <c r="ZC70" s="172"/>
      <c r="ZD70" s="172"/>
      <c r="ZE70" s="172"/>
      <c r="ZF70" s="172"/>
      <c r="ZG70" s="172"/>
      <c r="ZH70" s="172"/>
      <c r="ZI70" s="172"/>
      <c r="ZJ70" s="172"/>
      <c r="ZK70" s="172"/>
      <c r="ZL70" s="172"/>
      <c r="ZM70" s="172"/>
      <c r="ZN70" s="172"/>
      <c r="ZO70" s="172"/>
      <c r="ZP70" s="172"/>
      <c r="ZQ70" s="172"/>
      <c r="ZR70" s="172"/>
      <c r="ZS70" s="172"/>
      <c r="ZT70" s="172"/>
      <c r="ZU70" s="172"/>
      <c r="ZV70" s="172"/>
      <c r="ZW70" s="172"/>
      <c r="ZX70" s="172"/>
      <c r="ZY70" s="172"/>
      <c r="ZZ70" s="172"/>
      <c r="AAA70" s="172"/>
      <c r="AAB70" s="172"/>
      <c r="AAC70" s="172"/>
      <c r="AAD70" s="172"/>
      <c r="AAE70" s="172"/>
      <c r="AAF70" s="172"/>
      <c r="AAG70" s="172"/>
      <c r="AAH70" s="172"/>
      <c r="AAI70" s="172"/>
      <c r="AAJ70" s="172"/>
      <c r="AAK70" s="172"/>
      <c r="AAL70" s="172"/>
      <c r="AAM70" s="172"/>
      <c r="AAN70" s="172"/>
      <c r="AAO70" s="172"/>
      <c r="AAP70" s="172"/>
      <c r="AAQ70" s="172"/>
      <c r="AAR70" s="172"/>
      <c r="AAS70" s="172"/>
      <c r="AAT70" s="172"/>
      <c r="AAU70" s="172"/>
      <c r="AAV70" s="172"/>
      <c r="AAW70" s="172"/>
      <c r="AAX70" s="172"/>
      <c r="AAY70" s="172"/>
      <c r="AAZ70" s="172"/>
      <c r="ABA70" s="172"/>
      <c r="ABB70" s="172"/>
      <c r="ABC70" s="172"/>
      <c r="ABD70" s="172"/>
      <c r="ABE70" s="172"/>
      <c r="ABF70" s="172"/>
      <c r="ABG70" s="172"/>
      <c r="ABH70" s="172"/>
      <c r="ABI70" s="172"/>
      <c r="ABJ70" s="172"/>
      <c r="ABK70" s="172"/>
      <c r="ABL70" s="172"/>
      <c r="ABM70" s="172"/>
      <c r="ABN70" s="172"/>
      <c r="ABO70" s="172"/>
      <c r="ABP70" s="172"/>
      <c r="ABQ70" s="172"/>
      <c r="ABR70" s="172"/>
      <c r="ABS70" s="172"/>
      <c r="ABT70" s="172"/>
      <c r="ABU70" s="172"/>
      <c r="ABV70" s="172"/>
      <c r="ABW70" s="172"/>
      <c r="ABX70" s="172"/>
      <c r="ABY70" s="172"/>
      <c r="ABZ70" s="172"/>
      <c r="ACA70" s="172"/>
      <c r="ACB70" s="172"/>
      <c r="ACC70" s="172"/>
      <c r="ACD70" s="172"/>
      <c r="ACE70" s="172"/>
      <c r="ACF70" s="172"/>
      <c r="ACG70" s="172"/>
      <c r="ACH70" s="172"/>
      <c r="ACI70" s="172"/>
      <c r="ACJ70" s="172"/>
      <c r="ACK70" s="172"/>
      <c r="ACL70" s="172"/>
      <c r="ACM70" s="172"/>
      <c r="ACN70" s="172"/>
      <c r="ACO70" s="172"/>
      <c r="ACP70" s="172"/>
      <c r="ACQ70" s="172"/>
      <c r="ACR70" s="172"/>
      <c r="ACS70" s="172"/>
      <c r="ACT70" s="172"/>
      <c r="ACU70" s="172"/>
      <c r="ACV70" s="172"/>
      <c r="ACW70" s="172"/>
      <c r="ACX70" s="172"/>
      <c r="ACY70" s="172"/>
      <c r="ACZ70" s="172"/>
      <c r="ADA70" s="172"/>
      <c r="ADB70" s="172"/>
      <c r="ADC70" s="172"/>
      <c r="ADD70" s="172"/>
      <c r="ADE70" s="172"/>
      <c r="ADF70" s="172"/>
      <c r="ADG70" s="172"/>
      <c r="ADH70" s="172"/>
      <c r="ADI70" s="172"/>
      <c r="ADJ70" s="172"/>
      <c r="ADK70" s="172"/>
      <c r="ADL70" s="172"/>
      <c r="ADM70" s="172"/>
      <c r="ADN70" s="172"/>
      <c r="ADO70" s="172"/>
      <c r="ADP70" s="172"/>
      <c r="ADQ70" s="172"/>
      <c r="ADR70" s="172"/>
      <c r="ADS70" s="172"/>
      <c r="ADT70" s="172"/>
      <c r="ADU70" s="172"/>
      <c r="ADV70" s="172"/>
      <c r="ADW70" s="172"/>
      <c r="ADX70" s="172"/>
      <c r="ADY70" s="172"/>
      <c r="ADZ70" s="172"/>
      <c r="AEA70" s="172"/>
      <c r="AEB70" s="172"/>
      <c r="AEC70" s="172"/>
      <c r="AED70" s="172"/>
      <c r="AEE70" s="172"/>
      <c r="AEF70" s="172"/>
      <c r="AEG70" s="172"/>
      <c r="AEH70" s="172"/>
      <c r="AEI70" s="172"/>
      <c r="AEJ70" s="172"/>
      <c r="AEK70" s="172"/>
      <c r="AEL70" s="172"/>
      <c r="AEM70" s="172"/>
      <c r="AEN70" s="172"/>
      <c r="AEO70" s="172"/>
      <c r="AEP70" s="172"/>
      <c r="AEQ70" s="172"/>
      <c r="AER70" s="172"/>
      <c r="AES70" s="172"/>
      <c r="AET70" s="172"/>
      <c r="AEU70" s="172"/>
      <c r="AEV70" s="172"/>
      <c r="AEW70" s="172"/>
      <c r="AEX70" s="172"/>
      <c r="AEY70" s="172"/>
      <c r="AEZ70" s="172"/>
      <c r="AFA70" s="172"/>
      <c r="AFB70" s="172"/>
      <c r="AFC70" s="172"/>
      <c r="AFD70" s="172"/>
      <c r="AFE70" s="172"/>
      <c r="AFF70" s="172"/>
      <c r="AFG70" s="172"/>
      <c r="AFH70" s="172"/>
      <c r="AFI70" s="172"/>
      <c r="AFJ70" s="172"/>
      <c r="AFK70" s="172"/>
      <c r="AFL70" s="172"/>
      <c r="AFM70" s="172"/>
      <c r="AFN70" s="172"/>
      <c r="AFO70" s="172"/>
      <c r="AFP70" s="172"/>
      <c r="AFQ70" s="172"/>
      <c r="AFR70" s="172"/>
      <c r="AFS70" s="172"/>
      <c r="AFT70" s="172"/>
      <c r="AFU70" s="172"/>
      <c r="AFV70" s="172"/>
      <c r="AFW70" s="172"/>
      <c r="AFX70" s="172"/>
      <c r="AFY70" s="172"/>
      <c r="AFZ70" s="172"/>
      <c r="AGA70" s="172"/>
      <c r="AGB70" s="172"/>
      <c r="AGC70" s="172"/>
      <c r="AGD70" s="172"/>
      <c r="AGE70" s="172"/>
      <c r="AGF70" s="172"/>
      <c r="AGG70" s="172"/>
      <c r="AGH70" s="172"/>
      <c r="AGI70" s="172"/>
      <c r="AGJ70" s="172"/>
      <c r="AGK70" s="172"/>
      <c r="AGL70" s="172"/>
      <c r="AGM70" s="172"/>
      <c r="AGN70" s="172"/>
      <c r="AGO70" s="172"/>
      <c r="AGP70" s="172"/>
      <c r="AGQ70" s="172"/>
      <c r="AGR70" s="172"/>
      <c r="AGS70" s="172"/>
      <c r="AGT70" s="172"/>
      <c r="AGU70" s="172"/>
      <c r="AGV70" s="172"/>
      <c r="AGW70" s="172"/>
      <c r="AGX70" s="172"/>
      <c r="AGY70" s="172"/>
      <c r="AGZ70" s="172"/>
      <c r="AHA70" s="172"/>
      <c r="AHB70" s="172"/>
      <c r="AHC70" s="172"/>
      <c r="AHD70" s="172"/>
      <c r="AHE70" s="172"/>
      <c r="AHF70" s="172"/>
      <c r="AHG70" s="172"/>
      <c r="AHH70" s="172"/>
      <c r="AHI70" s="172"/>
      <c r="AHJ70" s="172"/>
      <c r="AHK70" s="172"/>
      <c r="AHL70" s="172"/>
      <c r="AHM70" s="172"/>
      <c r="AHN70" s="172"/>
      <c r="AHO70" s="172"/>
      <c r="AHP70" s="172"/>
      <c r="AHQ70" s="172"/>
      <c r="AHR70" s="172"/>
      <c r="AHS70" s="172"/>
      <c r="AHT70" s="172"/>
      <c r="AHU70" s="172"/>
      <c r="AHV70" s="172"/>
      <c r="AHW70" s="172"/>
      <c r="AHX70" s="172"/>
      <c r="AHY70" s="172"/>
      <c r="AHZ70" s="172"/>
      <c r="AIA70" s="172"/>
      <c r="AIB70" s="172"/>
      <c r="AIC70" s="172"/>
      <c r="AID70" s="172"/>
      <c r="AIE70" s="172"/>
      <c r="AIF70" s="172"/>
      <c r="AIG70" s="172"/>
      <c r="AIH70" s="172"/>
      <c r="AII70" s="172"/>
      <c r="AIJ70" s="172"/>
      <c r="AIK70" s="172"/>
      <c r="AIL70" s="172"/>
      <c r="AIM70" s="172"/>
      <c r="AIN70" s="172"/>
      <c r="AIO70" s="172"/>
      <c r="AIP70" s="172"/>
      <c r="AIQ70" s="172"/>
      <c r="AIR70" s="172"/>
      <c r="AIS70" s="172"/>
      <c r="AIT70" s="172"/>
      <c r="AIU70" s="172"/>
      <c r="AIV70" s="172"/>
      <c r="AIW70" s="172"/>
      <c r="AIX70" s="172"/>
      <c r="AIY70" s="172"/>
      <c r="AIZ70" s="172"/>
      <c r="AJA70" s="172"/>
      <c r="AJB70" s="172"/>
      <c r="AJC70" s="172"/>
      <c r="AJD70" s="172"/>
      <c r="AJE70" s="172"/>
      <c r="AJF70" s="172"/>
      <c r="AJG70" s="172"/>
      <c r="AJH70" s="172"/>
      <c r="AJI70" s="172"/>
      <c r="AJJ70" s="172"/>
      <c r="AJK70" s="172"/>
      <c r="AJL70" s="172"/>
      <c r="AJM70" s="172"/>
      <c r="AJN70" s="172"/>
      <c r="AJO70" s="172"/>
      <c r="AJP70" s="172"/>
      <c r="AJQ70" s="172"/>
      <c r="AJR70" s="172"/>
      <c r="AJS70" s="172"/>
      <c r="AJT70" s="172"/>
      <c r="AJU70" s="172"/>
      <c r="AJV70" s="172"/>
      <c r="AJW70" s="172"/>
      <c r="AJX70" s="172"/>
      <c r="AJY70" s="172"/>
      <c r="AJZ70" s="172"/>
      <c r="AKA70" s="172"/>
      <c r="AKB70" s="172"/>
      <c r="AKC70" s="172"/>
      <c r="AKD70" s="172"/>
      <c r="AKE70" s="172"/>
      <c r="AKF70" s="172"/>
      <c r="AKG70" s="172"/>
      <c r="AKH70" s="172"/>
      <c r="AKI70" s="172"/>
      <c r="AKJ70" s="172"/>
      <c r="AKK70" s="172"/>
      <c r="AKL70" s="172"/>
      <c r="AKM70" s="172"/>
      <c r="AKN70" s="172"/>
      <c r="AKO70" s="172"/>
      <c r="AKP70" s="172"/>
      <c r="AKQ70" s="172"/>
      <c r="AKR70" s="172"/>
      <c r="AKS70" s="172"/>
      <c r="AKT70" s="172"/>
      <c r="AKU70" s="172"/>
      <c r="AKV70" s="172"/>
      <c r="AKW70" s="172"/>
      <c r="AKX70" s="172"/>
      <c r="AKY70" s="172"/>
      <c r="AKZ70" s="172"/>
      <c r="ALA70" s="172"/>
      <c r="ALB70" s="172"/>
      <c r="ALC70" s="172"/>
      <c r="ALD70" s="172"/>
      <c r="ALE70" s="172"/>
      <c r="ALF70" s="172"/>
      <c r="ALG70" s="172"/>
      <c r="ALH70" s="172"/>
      <c r="ALI70" s="172"/>
      <c r="ALJ70" s="172"/>
      <c r="ALK70" s="172"/>
      <c r="ALL70" s="172"/>
      <c r="ALM70" s="172"/>
      <c r="ALN70" s="172"/>
      <c r="ALO70" s="172"/>
      <c r="ALP70" s="172"/>
      <c r="ALQ70" s="172"/>
      <c r="ALR70" s="172"/>
      <c r="ALS70" s="172"/>
      <c r="ALT70" s="172"/>
      <c r="ALU70" s="172"/>
      <c r="ALV70" s="172"/>
      <c r="ALW70" s="172"/>
      <c r="ALX70" s="172"/>
      <c r="ALY70" s="172"/>
      <c r="ALZ70" s="172"/>
      <c r="AMA70" s="172"/>
      <c r="AMB70" s="172"/>
      <c r="AMC70" s="172"/>
      <c r="AMD70" s="172"/>
      <c r="AME70" s="172"/>
      <c r="AMF70" s="172"/>
      <c r="AMG70" s="172"/>
      <c r="AMH70" s="172"/>
      <c r="AMI70" s="172"/>
      <c r="AMJ70" s="172"/>
      <c r="AMK70" s="172"/>
      <c r="AML70" s="172"/>
    </row>
    <row r="71" spans="1:1026" s="282" customFormat="1">
      <c r="A71" s="172"/>
      <c r="B71" s="225"/>
      <c r="C71" s="154">
        <f t="shared" si="11"/>
        <v>0</v>
      </c>
      <c r="D71" s="167">
        <f t="shared" si="12"/>
        <v>0</v>
      </c>
      <c r="E71" s="166" t="str">
        <f t="shared" si="13"/>
        <v/>
      </c>
      <c r="F71" s="367" t="str">
        <f t="shared" si="14"/>
        <v/>
      </c>
      <c r="G71" s="367" t="str">
        <f t="shared" si="15"/>
        <v/>
      </c>
      <c r="H71" s="367" t="str">
        <f t="shared" si="16"/>
        <v/>
      </c>
      <c r="I71" s="367" t="str">
        <f t="shared" si="17"/>
        <v/>
      </c>
      <c r="J71" s="367" t="str">
        <f t="shared" si="18"/>
        <v/>
      </c>
      <c r="K71" s="367" t="str">
        <f t="shared" si="19"/>
        <v/>
      </c>
      <c r="L71" s="367" t="str">
        <f t="shared" si="20"/>
        <v/>
      </c>
      <c r="M71" s="367" t="str">
        <f t="shared" si="21"/>
        <v/>
      </c>
      <c r="N71" s="367" t="str">
        <f t="shared" si="22"/>
        <v/>
      </c>
      <c r="O71" s="156" t="str">
        <f t="shared" si="23"/>
        <v/>
      </c>
      <c r="P71" s="157" t="str">
        <f t="shared" si="85"/>
        <v>0</v>
      </c>
      <c r="Q71" s="158" t="str">
        <f t="shared" si="85"/>
        <v>0</v>
      </c>
      <c r="R71" s="158" t="str">
        <f t="shared" si="85"/>
        <v>0</v>
      </c>
      <c r="S71" s="159" t="str">
        <f t="shared" si="85"/>
        <v>0</v>
      </c>
      <c r="T71" s="158" t="str">
        <f t="shared" si="85"/>
        <v>0</v>
      </c>
      <c r="U71" s="158" t="str">
        <f t="shared" si="85"/>
        <v>0</v>
      </c>
      <c r="V71" s="158" t="str">
        <f t="shared" si="85"/>
        <v>0</v>
      </c>
      <c r="W71" s="158" t="str">
        <f t="shared" si="85"/>
        <v>0</v>
      </c>
      <c r="X71" s="157" t="str">
        <f t="shared" si="86"/>
        <v>0</v>
      </c>
      <c r="Y71" s="158" t="str">
        <f t="shared" si="86"/>
        <v>0</v>
      </c>
      <c r="Z71" s="158" t="str">
        <f t="shared" si="86"/>
        <v>0</v>
      </c>
      <c r="AA71" s="159" t="str">
        <f t="shared" si="86"/>
        <v>0</v>
      </c>
      <c r="AB71" s="160" t="str">
        <f t="shared" si="86"/>
        <v>0</v>
      </c>
      <c r="AC71" s="161" t="str">
        <f t="shared" si="86"/>
        <v>0</v>
      </c>
      <c r="AD71" s="158" t="str">
        <f t="shared" si="86"/>
        <v>0</v>
      </c>
      <c r="AE71" s="159" t="str">
        <f t="shared" si="86"/>
        <v>0</v>
      </c>
      <c r="AF71" s="367" t="str">
        <f t="shared" si="87"/>
        <v>0</v>
      </c>
      <c r="AG71" s="162" t="str">
        <f t="shared" si="87"/>
        <v>0</v>
      </c>
      <c r="AH71" s="163" t="str">
        <f t="shared" si="87"/>
        <v>0</v>
      </c>
      <c r="AI71" s="165" t="str">
        <f t="shared" si="87"/>
        <v>0</v>
      </c>
      <c r="AJ71" s="164" t="str">
        <f t="shared" si="87"/>
        <v>0</v>
      </c>
      <c r="AK71" s="164" t="str">
        <f t="shared" si="87"/>
        <v>0</v>
      </c>
      <c r="AL71" s="289" t="str">
        <f t="shared" si="87"/>
        <v>0</v>
      </c>
      <c r="AM71" s="165" t="str">
        <f t="shared" si="87"/>
        <v>0</v>
      </c>
      <c r="AN71" s="230" t="str">
        <f t="shared" si="88"/>
        <v>0</v>
      </c>
      <c r="AO71" s="230" t="str">
        <f t="shared" si="88"/>
        <v>0</v>
      </c>
      <c r="AP71" s="230" t="str">
        <f t="shared" si="88"/>
        <v>0</v>
      </c>
      <c r="AQ71" s="230" t="str">
        <f t="shared" si="88"/>
        <v>0</v>
      </c>
      <c r="AR71" s="229" t="str">
        <f t="shared" si="88"/>
        <v>0</v>
      </c>
      <c r="AS71" s="230" t="str">
        <f t="shared" si="88"/>
        <v>0</v>
      </c>
      <c r="AT71" s="230" t="str">
        <f t="shared" si="88"/>
        <v>0</v>
      </c>
      <c r="AU71" s="231" t="str">
        <f t="shared" si="88"/>
        <v>0</v>
      </c>
      <c r="AV71" s="230" t="str">
        <f t="shared" si="89"/>
        <v>0</v>
      </c>
      <c r="AW71" s="232" t="str">
        <f t="shared" si="89"/>
        <v>0</v>
      </c>
      <c r="AX71" s="232" t="str">
        <f t="shared" si="89"/>
        <v>0</v>
      </c>
      <c r="AY71" s="233" t="str">
        <f t="shared" si="89"/>
        <v>0</v>
      </c>
      <c r="AZ71" s="232" t="str">
        <f t="shared" si="89"/>
        <v>0</v>
      </c>
      <c r="BA71" s="232" t="str">
        <f t="shared" si="89"/>
        <v>0</v>
      </c>
      <c r="BB71" s="232" t="str">
        <f t="shared" si="89"/>
        <v>0</v>
      </c>
      <c r="BC71" s="233" t="str">
        <f t="shared" si="89"/>
        <v>0</v>
      </c>
      <c r="BD71" s="168" t="str">
        <f t="shared" si="90"/>
        <v>0</v>
      </c>
      <c r="BE71" s="168" t="str">
        <f t="shared" si="90"/>
        <v>0</v>
      </c>
      <c r="BF71" s="168" t="str">
        <f t="shared" si="90"/>
        <v>0</v>
      </c>
      <c r="BG71" s="169" t="str">
        <f t="shared" si="90"/>
        <v>0</v>
      </c>
      <c r="BH71" s="168" t="str">
        <f t="shared" si="90"/>
        <v>0</v>
      </c>
      <c r="BI71" s="168" t="str">
        <f t="shared" si="90"/>
        <v>0</v>
      </c>
      <c r="BJ71" s="168" t="str">
        <f t="shared" si="90"/>
        <v>0</v>
      </c>
      <c r="BK71" s="169" t="str">
        <f t="shared" si="90"/>
        <v>0</v>
      </c>
      <c r="BL71" s="168" t="str">
        <f t="shared" si="91"/>
        <v>0</v>
      </c>
      <c r="BM71" s="168" t="str">
        <f t="shared" si="91"/>
        <v>0</v>
      </c>
      <c r="BN71" s="168" t="str">
        <f t="shared" si="91"/>
        <v>0</v>
      </c>
      <c r="BO71" s="169" t="str">
        <f t="shared" si="91"/>
        <v>0</v>
      </c>
      <c r="BP71" s="168" t="str">
        <f t="shared" si="91"/>
        <v>0</v>
      </c>
      <c r="BQ71" s="168" t="str">
        <f t="shared" si="91"/>
        <v>0</v>
      </c>
      <c r="BR71" s="168" t="str">
        <f t="shared" si="91"/>
        <v>0</v>
      </c>
      <c r="BS71" s="169" t="str">
        <f t="shared" si="91"/>
        <v>0</v>
      </c>
      <c r="BT71" s="302" t="str">
        <f t="shared" si="92"/>
        <v>0</v>
      </c>
      <c r="BU71" s="302" t="str">
        <f t="shared" si="92"/>
        <v>0</v>
      </c>
      <c r="BV71" s="302" t="str">
        <f t="shared" si="92"/>
        <v>0</v>
      </c>
      <c r="BW71" s="303" t="str">
        <f t="shared" si="92"/>
        <v>0</v>
      </c>
      <c r="BX71" s="302" t="str">
        <f t="shared" si="92"/>
        <v>0</v>
      </c>
      <c r="BY71" s="302" t="str">
        <f t="shared" si="92"/>
        <v>0</v>
      </c>
      <c r="BZ71" s="302" t="str">
        <f t="shared" si="92"/>
        <v>0</v>
      </c>
      <c r="CA71" s="303" t="str">
        <f t="shared" si="92"/>
        <v>0</v>
      </c>
      <c r="CB71" s="164" t="str">
        <f t="shared" si="93"/>
        <v>0</v>
      </c>
      <c r="CC71" s="289" t="str">
        <f t="shared" si="93"/>
        <v>0</v>
      </c>
      <c r="CD71" s="340" t="str">
        <f t="shared" si="93"/>
        <v>0</v>
      </c>
      <c r="CE71" s="341" t="str">
        <f t="shared" si="93"/>
        <v>0</v>
      </c>
      <c r="CF71" s="340" t="str">
        <f t="shared" si="93"/>
        <v>0</v>
      </c>
      <c r="CG71" s="340" t="str">
        <f t="shared" si="93"/>
        <v>0</v>
      </c>
      <c r="CH71" s="340" t="str">
        <f t="shared" si="93"/>
        <v>0</v>
      </c>
      <c r="CI71" s="341" t="str">
        <f t="shared" si="93"/>
        <v>0</v>
      </c>
      <c r="CJ71" s="367"/>
      <c r="CK71" s="32" t="str">
        <f t="shared" si="33"/>
        <v/>
      </c>
      <c r="CL71" s="285">
        <f t="shared" si="64"/>
        <v>0</v>
      </c>
      <c r="CM71" s="285">
        <f t="shared" si="66"/>
        <v>10</v>
      </c>
      <c r="CN71" s="285"/>
      <c r="CO71" s="142">
        <f t="shared" si="35"/>
        <v>-90</v>
      </c>
      <c r="CP71" s="142">
        <f t="shared" si="36"/>
        <v>-67.777777777777771</v>
      </c>
      <c r="CQ71" s="143"/>
      <c r="CR71" s="367"/>
      <c r="CS71" s="170">
        <f t="shared" si="37"/>
        <v>0</v>
      </c>
      <c r="CT71" s="23">
        <f t="shared" si="38"/>
        <v>0</v>
      </c>
      <c r="CU71" s="171">
        <f t="shared" si="39"/>
        <v>0</v>
      </c>
      <c r="CV71" s="23">
        <f t="shared" si="40"/>
        <v>0</v>
      </c>
      <c r="CW71" s="172">
        <f t="shared" si="41"/>
        <v>0</v>
      </c>
      <c r="CX71" s="24">
        <f t="shared" si="42"/>
        <v>0</v>
      </c>
      <c r="CY71" s="267">
        <f t="shared" si="43"/>
        <v>0</v>
      </c>
      <c r="CZ71" s="268">
        <f t="shared" si="44"/>
        <v>0</v>
      </c>
      <c r="DA71" s="267">
        <f t="shared" si="45"/>
        <v>0</v>
      </c>
      <c r="DB71" s="268">
        <f t="shared" si="46"/>
        <v>0</v>
      </c>
      <c r="DC71" s="173">
        <f t="shared" si="47"/>
        <v>0</v>
      </c>
      <c r="DD71" s="26">
        <f t="shared" si="48"/>
        <v>0</v>
      </c>
      <c r="DE71" s="173">
        <f t="shared" si="49"/>
        <v>0</v>
      </c>
      <c r="DF71" s="26">
        <f t="shared" si="50"/>
        <v>0</v>
      </c>
      <c r="DG71" s="326">
        <f t="shared" si="51"/>
        <v>0</v>
      </c>
      <c r="DH71" s="327">
        <f t="shared" si="52"/>
        <v>0</v>
      </c>
      <c r="DI71" s="172">
        <f t="shared" si="53"/>
        <v>0</v>
      </c>
      <c r="DJ71" s="24">
        <f t="shared" si="54"/>
        <v>0</v>
      </c>
      <c r="DK71" s="172"/>
      <c r="DL71" s="19">
        <f t="shared" si="55"/>
        <v>0</v>
      </c>
      <c r="DM71" s="19">
        <f t="shared" si="56"/>
        <v>0</v>
      </c>
      <c r="DN71" s="174">
        <f t="shared" si="57"/>
        <v>0</v>
      </c>
      <c r="DO71" s="278">
        <f t="shared" si="58"/>
        <v>0</v>
      </c>
      <c r="DP71" s="278">
        <f t="shared" si="59"/>
        <v>0</v>
      </c>
      <c r="DQ71" s="20">
        <f t="shared" si="60"/>
        <v>0</v>
      </c>
      <c r="DR71" s="20">
        <f t="shared" si="61"/>
        <v>0</v>
      </c>
      <c r="DS71" s="337">
        <f t="shared" si="62"/>
        <v>0</v>
      </c>
      <c r="DT71" s="174">
        <f t="shared" si="63"/>
        <v>0</v>
      </c>
      <c r="DU71" s="172">
        <f t="shared" si="65"/>
        <v>0</v>
      </c>
      <c r="DV71" s="172"/>
      <c r="DW71" s="172"/>
      <c r="DX71" s="172"/>
      <c r="DY71" s="172"/>
      <c r="DZ71" s="172"/>
      <c r="EA71" s="172"/>
      <c r="EB71" s="172"/>
      <c r="EC71" s="172"/>
      <c r="ED71" s="172"/>
      <c r="EE71" s="172"/>
      <c r="EF71" s="172"/>
      <c r="EG71" s="172"/>
      <c r="EH71" s="172"/>
      <c r="EI71" s="172"/>
      <c r="EJ71" s="172"/>
      <c r="EK71" s="172"/>
      <c r="EL71" s="172"/>
      <c r="EM71" s="172"/>
      <c r="EN71" s="172"/>
      <c r="EO71" s="172"/>
      <c r="EP71" s="172"/>
      <c r="EQ71" s="172"/>
      <c r="ER71" s="172"/>
      <c r="ES71" s="172"/>
      <c r="ET71" s="172"/>
      <c r="EU71" s="172"/>
      <c r="EV71" s="172"/>
      <c r="EW71" s="172"/>
      <c r="EX71" s="172"/>
      <c r="EY71" s="172"/>
      <c r="EZ71" s="172"/>
      <c r="FA71" s="172"/>
      <c r="FB71" s="172"/>
      <c r="FC71" s="172"/>
      <c r="FD71" s="172"/>
      <c r="FE71" s="172"/>
      <c r="FF71" s="172"/>
      <c r="FG71" s="172"/>
      <c r="FH71" s="172"/>
      <c r="FI71" s="172"/>
      <c r="FJ71" s="172"/>
      <c r="FK71" s="172"/>
      <c r="FL71" s="172"/>
      <c r="FM71" s="172"/>
      <c r="FN71" s="172"/>
      <c r="FO71" s="172"/>
      <c r="FP71" s="172"/>
      <c r="FQ71" s="172"/>
      <c r="FR71" s="172"/>
      <c r="FS71" s="172"/>
      <c r="FT71" s="172"/>
      <c r="FU71" s="172"/>
      <c r="FV71" s="172"/>
      <c r="FW71" s="172"/>
      <c r="FX71" s="172"/>
      <c r="FY71" s="172"/>
      <c r="FZ71" s="172"/>
      <c r="GA71" s="172"/>
      <c r="GB71" s="172"/>
      <c r="GC71" s="172"/>
      <c r="GD71" s="172"/>
      <c r="GE71" s="172"/>
      <c r="GF71" s="172"/>
      <c r="GG71" s="172"/>
      <c r="GH71" s="172"/>
      <c r="GI71" s="172"/>
      <c r="GJ71" s="172"/>
      <c r="GK71" s="172"/>
      <c r="GL71" s="172"/>
      <c r="GM71" s="172"/>
      <c r="GN71" s="172"/>
      <c r="GO71" s="172"/>
      <c r="GP71" s="172"/>
      <c r="GQ71" s="172"/>
      <c r="GR71" s="172"/>
      <c r="GS71" s="172"/>
      <c r="GT71" s="172"/>
      <c r="GU71" s="172"/>
      <c r="GV71" s="172"/>
      <c r="GW71" s="172"/>
      <c r="GX71" s="172"/>
      <c r="GY71" s="172"/>
      <c r="GZ71" s="172"/>
      <c r="HA71" s="172"/>
      <c r="HB71" s="172"/>
      <c r="HC71" s="172"/>
      <c r="HD71" s="172"/>
      <c r="HE71" s="172"/>
      <c r="HF71" s="172"/>
      <c r="HG71" s="172"/>
      <c r="HH71" s="172"/>
      <c r="HI71" s="172"/>
      <c r="HJ71" s="172"/>
      <c r="HK71" s="172"/>
      <c r="HL71" s="172"/>
      <c r="HM71" s="172"/>
      <c r="HN71" s="172"/>
      <c r="HO71" s="172"/>
      <c r="HP71" s="172"/>
      <c r="HQ71" s="172"/>
      <c r="HR71" s="172"/>
      <c r="HS71" s="172"/>
      <c r="HT71" s="172"/>
      <c r="HU71" s="172"/>
      <c r="HV71" s="172"/>
      <c r="HW71" s="172"/>
      <c r="HX71" s="172"/>
      <c r="HY71" s="172"/>
      <c r="HZ71" s="172"/>
      <c r="IA71" s="172"/>
      <c r="IB71" s="172"/>
      <c r="IC71" s="172"/>
      <c r="ID71" s="172"/>
      <c r="IE71" s="172"/>
      <c r="IF71" s="172"/>
      <c r="IG71" s="172"/>
      <c r="IH71" s="172"/>
      <c r="II71" s="172"/>
      <c r="IJ71" s="172"/>
      <c r="IK71" s="172"/>
      <c r="IL71" s="172"/>
      <c r="IM71" s="172"/>
      <c r="IN71" s="172"/>
      <c r="IO71" s="172"/>
      <c r="IP71" s="172"/>
      <c r="IQ71" s="172"/>
      <c r="IR71" s="172"/>
      <c r="IS71" s="172"/>
      <c r="IT71" s="172"/>
      <c r="IU71" s="172"/>
      <c r="IV71" s="172"/>
      <c r="IW71" s="172"/>
      <c r="IX71" s="172"/>
      <c r="IY71" s="172"/>
      <c r="IZ71" s="172"/>
      <c r="JA71" s="172"/>
      <c r="JB71" s="172"/>
      <c r="JC71" s="172"/>
      <c r="JD71" s="172"/>
      <c r="JE71" s="172"/>
      <c r="JF71" s="172"/>
      <c r="JG71" s="172"/>
      <c r="JH71" s="172"/>
      <c r="JI71" s="172"/>
      <c r="JJ71" s="172"/>
      <c r="JK71" s="172"/>
      <c r="JL71" s="172"/>
      <c r="JM71" s="172"/>
      <c r="JN71" s="172"/>
      <c r="JO71" s="172"/>
      <c r="JP71" s="172"/>
      <c r="JQ71" s="172"/>
      <c r="JR71" s="172"/>
      <c r="JS71" s="172"/>
      <c r="JT71" s="172"/>
      <c r="JU71" s="172"/>
      <c r="JV71" s="172"/>
      <c r="JW71" s="172"/>
      <c r="JX71" s="172"/>
      <c r="JY71" s="172"/>
      <c r="JZ71" s="172"/>
      <c r="KA71" s="172"/>
      <c r="KB71" s="172"/>
      <c r="KC71" s="172"/>
      <c r="KD71" s="172"/>
      <c r="KE71" s="172"/>
      <c r="KF71" s="172"/>
      <c r="KG71" s="172"/>
      <c r="KH71" s="172"/>
      <c r="KI71" s="172"/>
      <c r="KJ71" s="172"/>
      <c r="KK71" s="172"/>
      <c r="KL71" s="172"/>
      <c r="KM71" s="172"/>
      <c r="KN71" s="172"/>
      <c r="KO71" s="172"/>
      <c r="KP71" s="172"/>
      <c r="KQ71" s="172"/>
      <c r="KR71" s="172"/>
      <c r="KS71" s="172"/>
      <c r="KT71" s="172"/>
      <c r="KU71" s="172"/>
      <c r="KV71" s="172"/>
      <c r="KW71" s="172"/>
      <c r="KX71" s="172"/>
      <c r="KY71" s="172"/>
      <c r="KZ71" s="172"/>
      <c r="LA71" s="172"/>
      <c r="LB71" s="172"/>
      <c r="LC71" s="172"/>
      <c r="LD71" s="172"/>
      <c r="LE71" s="172"/>
      <c r="LF71" s="172"/>
      <c r="LG71" s="172"/>
      <c r="LH71" s="172"/>
      <c r="LI71" s="172"/>
      <c r="LJ71" s="172"/>
      <c r="LK71" s="172"/>
      <c r="LL71" s="172"/>
      <c r="LM71" s="172"/>
      <c r="LN71" s="172"/>
      <c r="LO71" s="172"/>
      <c r="LP71" s="172"/>
      <c r="LQ71" s="172"/>
      <c r="LR71" s="172"/>
      <c r="LS71" s="172"/>
      <c r="LT71" s="172"/>
      <c r="LU71" s="172"/>
      <c r="LV71" s="172"/>
      <c r="LW71" s="172"/>
      <c r="LX71" s="172"/>
      <c r="LY71" s="172"/>
      <c r="LZ71" s="172"/>
      <c r="MA71" s="172"/>
      <c r="MB71" s="172"/>
      <c r="MC71" s="172"/>
      <c r="MD71" s="172"/>
      <c r="ME71" s="172"/>
      <c r="MF71" s="172"/>
      <c r="MG71" s="172"/>
      <c r="MH71" s="172"/>
      <c r="MI71" s="172"/>
      <c r="MJ71" s="172"/>
      <c r="MK71" s="172"/>
      <c r="ML71" s="172"/>
      <c r="MM71" s="172"/>
      <c r="MN71" s="172"/>
      <c r="MO71" s="172"/>
      <c r="MP71" s="172"/>
      <c r="MQ71" s="172"/>
      <c r="MR71" s="172"/>
      <c r="MS71" s="172"/>
      <c r="MT71" s="172"/>
      <c r="MU71" s="172"/>
      <c r="MV71" s="172"/>
      <c r="MW71" s="172"/>
      <c r="MX71" s="172"/>
      <c r="MY71" s="172"/>
      <c r="MZ71" s="172"/>
      <c r="NA71" s="172"/>
      <c r="NB71" s="172"/>
      <c r="NC71" s="172"/>
      <c r="ND71" s="172"/>
      <c r="NE71" s="172"/>
      <c r="NF71" s="172"/>
      <c r="NG71" s="172"/>
      <c r="NH71" s="172"/>
      <c r="NI71" s="172"/>
      <c r="NJ71" s="172"/>
      <c r="NK71" s="172"/>
      <c r="NL71" s="172"/>
      <c r="NM71" s="172"/>
      <c r="NN71" s="172"/>
      <c r="NO71" s="172"/>
      <c r="NP71" s="172"/>
      <c r="NQ71" s="172"/>
      <c r="NR71" s="172"/>
      <c r="NS71" s="172"/>
      <c r="NT71" s="172"/>
      <c r="NU71" s="172"/>
      <c r="NV71" s="172"/>
      <c r="NW71" s="172"/>
      <c r="NX71" s="172"/>
      <c r="NY71" s="172"/>
      <c r="NZ71" s="172"/>
      <c r="OA71" s="172"/>
      <c r="OB71" s="172"/>
      <c r="OC71" s="172"/>
      <c r="OD71" s="172"/>
      <c r="OE71" s="172"/>
      <c r="OF71" s="172"/>
      <c r="OG71" s="172"/>
      <c r="OH71" s="172"/>
      <c r="OI71" s="172"/>
      <c r="OJ71" s="172"/>
      <c r="OK71" s="172"/>
      <c r="OL71" s="172"/>
      <c r="OM71" s="172"/>
      <c r="ON71" s="172"/>
      <c r="OO71" s="172"/>
      <c r="OP71" s="172"/>
      <c r="OQ71" s="172"/>
      <c r="OR71" s="172"/>
      <c r="OS71" s="172"/>
      <c r="OT71" s="172"/>
      <c r="OU71" s="172"/>
      <c r="OV71" s="172"/>
      <c r="OW71" s="172"/>
      <c r="OX71" s="172"/>
      <c r="OY71" s="172"/>
      <c r="OZ71" s="172"/>
      <c r="PA71" s="172"/>
      <c r="PB71" s="172"/>
      <c r="PC71" s="172"/>
      <c r="PD71" s="172"/>
      <c r="PE71" s="172"/>
      <c r="PF71" s="172"/>
      <c r="PG71" s="172"/>
      <c r="PH71" s="172"/>
      <c r="PI71" s="172"/>
      <c r="PJ71" s="172"/>
      <c r="PK71" s="172"/>
      <c r="PL71" s="172"/>
      <c r="PM71" s="172"/>
      <c r="PN71" s="172"/>
      <c r="PO71" s="172"/>
      <c r="PP71" s="172"/>
      <c r="PQ71" s="172"/>
      <c r="PR71" s="172"/>
      <c r="PS71" s="172"/>
      <c r="PT71" s="172"/>
      <c r="PU71" s="172"/>
      <c r="PV71" s="172"/>
      <c r="PW71" s="172"/>
      <c r="PX71" s="172"/>
      <c r="PY71" s="172"/>
      <c r="PZ71" s="172"/>
      <c r="QA71" s="172"/>
      <c r="QB71" s="172"/>
      <c r="QC71" s="172"/>
      <c r="QD71" s="172"/>
      <c r="QE71" s="172"/>
      <c r="QF71" s="172"/>
      <c r="QG71" s="172"/>
      <c r="QH71" s="172"/>
      <c r="QI71" s="172"/>
      <c r="QJ71" s="172"/>
      <c r="QK71" s="172"/>
      <c r="QL71" s="172"/>
      <c r="QM71" s="172"/>
      <c r="QN71" s="172"/>
      <c r="QO71" s="172"/>
      <c r="QP71" s="172"/>
      <c r="QQ71" s="172"/>
      <c r="QR71" s="172"/>
      <c r="QS71" s="172"/>
      <c r="QT71" s="172"/>
      <c r="QU71" s="172"/>
      <c r="QV71" s="172"/>
      <c r="QW71" s="172"/>
      <c r="QX71" s="172"/>
      <c r="QY71" s="172"/>
      <c r="QZ71" s="172"/>
      <c r="RA71" s="172"/>
      <c r="RB71" s="172"/>
      <c r="RC71" s="172"/>
      <c r="RD71" s="172"/>
      <c r="RE71" s="172"/>
      <c r="RF71" s="172"/>
      <c r="RG71" s="172"/>
      <c r="RH71" s="172"/>
      <c r="RI71" s="172"/>
      <c r="RJ71" s="172"/>
      <c r="RK71" s="172"/>
      <c r="RL71" s="172"/>
      <c r="RM71" s="172"/>
      <c r="RN71" s="172"/>
      <c r="RO71" s="172"/>
      <c r="RP71" s="172"/>
      <c r="RQ71" s="172"/>
      <c r="RR71" s="172"/>
      <c r="RS71" s="172"/>
      <c r="RT71" s="172"/>
      <c r="RU71" s="172"/>
      <c r="RV71" s="172"/>
      <c r="RW71" s="172"/>
      <c r="RX71" s="172"/>
      <c r="RY71" s="172"/>
      <c r="RZ71" s="172"/>
      <c r="SA71" s="172"/>
      <c r="SB71" s="172"/>
      <c r="SC71" s="172"/>
      <c r="SD71" s="172"/>
      <c r="SE71" s="172"/>
      <c r="SF71" s="172"/>
      <c r="SG71" s="172"/>
      <c r="SH71" s="172"/>
      <c r="SI71" s="172"/>
      <c r="SJ71" s="172"/>
      <c r="SK71" s="172"/>
      <c r="SL71" s="172"/>
      <c r="SM71" s="172"/>
      <c r="SN71" s="172"/>
      <c r="SO71" s="172"/>
      <c r="SP71" s="172"/>
      <c r="SQ71" s="172"/>
      <c r="SR71" s="172"/>
      <c r="SS71" s="172"/>
      <c r="ST71" s="172"/>
      <c r="SU71" s="172"/>
      <c r="SV71" s="172"/>
      <c r="SW71" s="172"/>
      <c r="SX71" s="172"/>
      <c r="SY71" s="172"/>
      <c r="SZ71" s="172"/>
      <c r="TA71" s="172"/>
      <c r="TB71" s="172"/>
      <c r="TC71" s="172"/>
      <c r="TD71" s="172"/>
      <c r="TE71" s="172"/>
      <c r="TF71" s="172"/>
      <c r="TG71" s="172"/>
      <c r="TH71" s="172"/>
      <c r="TI71" s="172"/>
      <c r="TJ71" s="172"/>
      <c r="TK71" s="172"/>
      <c r="TL71" s="172"/>
      <c r="TM71" s="172"/>
      <c r="TN71" s="172"/>
      <c r="TO71" s="172"/>
      <c r="TP71" s="172"/>
      <c r="TQ71" s="172"/>
      <c r="TR71" s="172"/>
      <c r="TS71" s="172"/>
      <c r="TT71" s="172"/>
      <c r="TU71" s="172"/>
      <c r="TV71" s="172"/>
      <c r="TW71" s="172"/>
      <c r="TX71" s="172"/>
      <c r="TY71" s="172"/>
      <c r="TZ71" s="172"/>
      <c r="UA71" s="172"/>
      <c r="UB71" s="172"/>
      <c r="UC71" s="172"/>
      <c r="UD71" s="172"/>
      <c r="UE71" s="172"/>
      <c r="UF71" s="172"/>
      <c r="UG71" s="172"/>
      <c r="UH71" s="172"/>
      <c r="UI71" s="172"/>
      <c r="UJ71" s="172"/>
      <c r="UK71" s="172"/>
      <c r="UL71" s="172"/>
      <c r="UM71" s="172"/>
      <c r="UN71" s="172"/>
      <c r="UO71" s="172"/>
      <c r="UP71" s="172"/>
      <c r="UQ71" s="172"/>
      <c r="UR71" s="172"/>
      <c r="US71" s="172"/>
      <c r="UT71" s="172"/>
      <c r="UU71" s="172"/>
      <c r="UV71" s="172"/>
      <c r="UW71" s="172"/>
      <c r="UX71" s="172"/>
      <c r="UY71" s="172"/>
      <c r="UZ71" s="172"/>
      <c r="VA71" s="172"/>
      <c r="VB71" s="172"/>
      <c r="VC71" s="172"/>
      <c r="VD71" s="172"/>
      <c r="VE71" s="172"/>
      <c r="VF71" s="172"/>
      <c r="VG71" s="172"/>
      <c r="VH71" s="172"/>
      <c r="VI71" s="172"/>
      <c r="VJ71" s="172"/>
      <c r="VK71" s="172"/>
      <c r="VL71" s="172"/>
      <c r="VM71" s="172"/>
      <c r="VN71" s="172"/>
      <c r="VO71" s="172"/>
      <c r="VP71" s="172"/>
      <c r="VQ71" s="172"/>
      <c r="VR71" s="172"/>
      <c r="VS71" s="172"/>
      <c r="VT71" s="172"/>
      <c r="VU71" s="172"/>
      <c r="VV71" s="172"/>
      <c r="VW71" s="172"/>
      <c r="VX71" s="172"/>
      <c r="VY71" s="172"/>
      <c r="VZ71" s="172"/>
      <c r="WA71" s="172"/>
      <c r="WB71" s="172"/>
      <c r="WC71" s="172"/>
      <c r="WD71" s="172"/>
      <c r="WE71" s="172"/>
      <c r="WF71" s="172"/>
      <c r="WG71" s="172"/>
      <c r="WH71" s="172"/>
      <c r="WI71" s="172"/>
      <c r="WJ71" s="172"/>
      <c r="WK71" s="172"/>
      <c r="WL71" s="172"/>
      <c r="WM71" s="172"/>
      <c r="WN71" s="172"/>
      <c r="WO71" s="172"/>
      <c r="WP71" s="172"/>
      <c r="WQ71" s="172"/>
      <c r="WR71" s="172"/>
      <c r="WS71" s="172"/>
      <c r="WT71" s="172"/>
      <c r="WU71" s="172"/>
      <c r="WV71" s="172"/>
      <c r="WW71" s="172"/>
      <c r="WX71" s="172"/>
      <c r="WY71" s="172"/>
      <c r="WZ71" s="172"/>
      <c r="XA71" s="172"/>
      <c r="XB71" s="172"/>
      <c r="XC71" s="172"/>
      <c r="XD71" s="172"/>
      <c r="XE71" s="172"/>
      <c r="XF71" s="172"/>
      <c r="XG71" s="172"/>
      <c r="XH71" s="172"/>
      <c r="XI71" s="172"/>
      <c r="XJ71" s="172"/>
      <c r="XK71" s="172"/>
      <c r="XL71" s="172"/>
      <c r="XM71" s="172"/>
      <c r="XN71" s="172"/>
      <c r="XO71" s="172"/>
      <c r="XP71" s="172"/>
      <c r="XQ71" s="172"/>
      <c r="XR71" s="172"/>
      <c r="XS71" s="172"/>
      <c r="XT71" s="172"/>
      <c r="XU71" s="172"/>
      <c r="XV71" s="172"/>
      <c r="XW71" s="172"/>
      <c r="XX71" s="172"/>
      <c r="XY71" s="172"/>
      <c r="XZ71" s="172"/>
      <c r="YA71" s="172"/>
      <c r="YB71" s="172"/>
      <c r="YC71" s="172"/>
      <c r="YD71" s="172"/>
      <c r="YE71" s="172"/>
      <c r="YF71" s="172"/>
      <c r="YG71" s="172"/>
      <c r="YH71" s="172"/>
      <c r="YI71" s="172"/>
      <c r="YJ71" s="172"/>
      <c r="YK71" s="172"/>
      <c r="YL71" s="172"/>
      <c r="YM71" s="172"/>
      <c r="YN71" s="172"/>
      <c r="YO71" s="172"/>
      <c r="YP71" s="172"/>
      <c r="YQ71" s="172"/>
      <c r="YR71" s="172"/>
      <c r="YS71" s="172"/>
      <c r="YT71" s="172"/>
      <c r="YU71" s="172"/>
      <c r="YV71" s="172"/>
      <c r="YW71" s="172"/>
      <c r="YX71" s="172"/>
      <c r="YY71" s="172"/>
      <c r="YZ71" s="172"/>
      <c r="ZA71" s="172"/>
      <c r="ZB71" s="172"/>
      <c r="ZC71" s="172"/>
      <c r="ZD71" s="172"/>
      <c r="ZE71" s="172"/>
      <c r="ZF71" s="172"/>
      <c r="ZG71" s="172"/>
      <c r="ZH71" s="172"/>
      <c r="ZI71" s="172"/>
      <c r="ZJ71" s="172"/>
      <c r="ZK71" s="172"/>
      <c r="ZL71" s="172"/>
      <c r="ZM71" s="172"/>
      <c r="ZN71" s="172"/>
      <c r="ZO71" s="172"/>
      <c r="ZP71" s="172"/>
      <c r="ZQ71" s="172"/>
      <c r="ZR71" s="172"/>
      <c r="ZS71" s="172"/>
      <c r="ZT71" s="172"/>
      <c r="ZU71" s="172"/>
      <c r="ZV71" s="172"/>
      <c r="ZW71" s="172"/>
      <c r="ZX71" s="172"/>
      <c r="ZY71" s="172"/>
      <c r="ZZ71" s="172"/>
      <c r="AAA71" s="172"/>
      <c r="AAB71" s="172"/>
      <c r="AAC71" s="172"/>
      <c r="AAD71" s="172"/>
      <c r="AAE71" s="172"/>
      <c r="AAF71" s="172"/>
      <c r="AAG71" s="172"/>
      <c r="AAH71" s="172"/>
      <c r="AAI71" s="172"/>
      <c r="AAJ71" s="172"/>
      <c r="AAK71" s="172"/>
      <c r="AAL71" s="172"/>
      <c r="AAM71" s="172"/>
      <c r="AAN71" s="172"/>
      <c r="AAO71" s="172"/>
      <c r="AAP71" s="172"/>
      <c r="AAQ71" s="172"/>
      <c r="AAR71" s="172"/>
      <c r="AAS71" s="172"/>
      <c r="AAT71" s="172"/>
      <c r="AAU71" s="172"/>
      <c r="AAV71" s="172"/>
      <c r="AAW71" s="172"/>
      <c r="AAX71" s="172"/>
      <c r="AAY71" s="172"/>
      <c r="AAZ71" s="172"/>
      <c r="ABA71" s="172"/>
      <c r="ABB71" s="172"/>
      <c r="ABC71" s="172"/>
      <c r="ABD71" s="172"/>
      <c r="ABE71" s="172"/>
      <c r="ABF71" s="172"/>
      <c r="ABG71" s="172"/>
      <c r="ABH71" s="172"/>
      <c r="ABI71" s="172"/>
      <c r="ABJ71" s="172"/>
      <c r="ABK71" s="172"/>
      <c r="ABL71" s="172"/>
      <c r="ABM71" s="172"/>
      <c r="ABN71" s="172"/>
      <c r="ABO71" s="172"/>
      <c r="ABP71" s="172"/>
      <c r="ABQ71" s="172"/>
      <c r="ABR71" s="172"/>
      <c r="ABS71" s="172"/>
      <c r="ABT71" s="172"/>
      <c r="ABU71" s="172"/>
      <c r="ABV71" s="172"/>
      <c r="ABW71" s="172"/>
      <c r="ABX71" s="172"/>
      <c r="ABY71" s="172"/>
      <c r="ABZ71" s="172"/>
      <c r="ACA71" s="172"/>
      <c r="ACB71" s="172"/>
      <c r="ACC71" s="172"/>
      <c r="ACD71" s="172"/>
      <c r="ACE71" s="172"/>
      <c r="ACF71" s="172"/>
      <c r="ACG71" s="172"/>
      <c r="ACH71" s="172"/>
      <c r="ACI71" s="172"/>
      <c r="ACJ71" s="172"/>
      <c r="ACK71" s="172"/>
      <c r="ACL71" s="172"/>
      <c r="ACM71" s="172"/>
      <c r="ACN71" s="172"/>
      <c r="ACO71" s="172"/>
      <c r="ACP71" s="172"/>
      <c r="ACQ71" s="172"/>
      <c r="ACR71" s="172"/>
      <c r="ACS71" s="172"/>
      <c r="ACT71" s="172"/>
      <c r="ACU71" s="172"/>
      <c r="ACV71" s="172"/>
      <c r="ACW71" s="172"/>
      <c r="ACX71" s="172"/>
      <c r="ACY71" s="172"/>
      <c r="ACZ71" s="172"/>
      <c r="ADA71" s="172"/>
      <c r="ADB71" s="172"/>
      <c r="ADC71" s="172"/>
      <c r="ADD71" s="172"/>
      <c r="ADE71" s="172"/>
      <c r="ADF71" s="172"/>
      <c r="ADG71" s="172"/>
      <c r="ADH71" s="172"/>
      <c r="ADI71" s="172"/>
      <c r="ADJ71" s="172"/>
      <c r="ADK71" s="172"/>
      <c r="ADL71" s="172"/>
      <c r="ADM71" s="172"/>
      <c r="ADN71" s="172"/>
      <c r="ADO71" s="172"/>
      <c r="ADP71" s="172"/>
      <c r="ADQ71" s="172"/>
      <c r="ADR71" s="172"/>
      <c r="ADS71" s="172"/>
      <c r="ADT71" s="172"/>
      <c r="ADU71" s="172"/>
      <c r="ADV71" s="172"/>
      <c r="ADW71" s="172"/>
      <c r="ADX71" s="172"/>
      <c r="ADY71" s="172"/>
      <c r="ADZ71" s="172"/>
      <c r="AEA71" s="172"/>
      <c r="AEB71" s="172"/>
      <c r="AEC71" s="172"/>
      <c r="AED71" s="172"/>
      <c r="AEE71" s="172"/>
      <c r="AEF71" s="172"/>
      <c r="AEG71" s="172"/>
      <c r="AEH71" s="172"/>
      <c r="AEI71" s="172"/>
      <c r="AEJ71" s="172"/>
      <c r="AEK71" s="172"/>
      <c r="AEL71" s="172"/>
      <c r="AEM71" s="172"/>
      <c r="AEN71" s="172"/>
      <c r="AEO71" s="172"/>
      <c r="AEP71" s="172"/>
      <c r="AEQ71" s="172"/>
      <c r="AER71" s="172"/>
      <c r="AES71" s="172"/>
      <c r="AET71" s="172"/>
      <c r="AEU71" s="172"/>
      <c r="AEV71" s="172"/>
      <c r="AEW71" s="172"/>
      <c r="AEX71" s="172"/>
      <c r="AEY71" s="172"/>
      <c r="AEZ71" s="172"/>
      <c r="AFA71" s="172"/>
      <c r="AFB71" s="172"/>
      <c r="AFC71" s="172"/>
      <c r="AFD71" s="172"/>
      <c r="AFE71" s="172"/>
      <c r="AFF71" s="172"/>
      <c r="AFG71" s="172"/>
      <c r="AFH71" s="172"/>
      <c r="AFI71" s="172"/>
      <c r="AFJ71" s="172"/>
      <c r="AFK71" s="172"/>
      <c r="AFL71" s="172"/>
      <c r="AFM71" s="172"/>
      <c r="AFN71" s="172"/>
      <c r="AFO71" s="172"/>
      <c r="AFP71" s="172"/>
      <c r="AFQ71" s="172"/>
      <c r="AFR71" s="172"/>
      <c r="AFS71" s="172"/>
      <c r="AFT71" s="172"/>
      <c r="AFU71" s="172"/>
      <c r="AFV71" s="172"/>
      <c r="AFW71" s="172"/>
      <c r="AFX71" s="172"/>
      <c r="AFY71" s="172"/>
      <c r="AFZ71" s="172"/>
      <c r="AGA71" s="172"/>
      <c r="AGB71" s="172"/>
      <c r="AGC71" s="172"/>
      <c r="AGD71" s="172"/>
      <c r="AGE71" s="172"/>
      <c r="AGF71" s="172"/>
      <c r="AGG71" s="172"/>
      <c r="AGH71" s="172"/>
      <c r="AGI71" s="172"/>
      <c r="AGJ71" s="172"/>
      <c r="AGK71" s="172"/>
      <c r="AGL71" s="172"/>
      <c r="AGM71" s="172"/>
      <c r="AGN71" s="172"/>
      <c r="AGO71" s="172"/>
      <c r="AGP71" s="172"/>
      <c r="AGQ71" s="172"/>
      <c r="AGR71" s="172"/>
      <c r="AGS71" s="172"/>
      <c r="AGT71" s="172"/>
      <c r="AGU71" s="172"/>
      <c r="AGV71" s="172"/>
      <c r="AGW71" s="172"/>
      <c r="AGX71" s="172"/>
      <c r="AGY71" s="172"/>
      <c r="AGZ71" s="172"/>
      <c r="AHA71" s="172"/>
      <c r="AHB71" s="172"/>
      <c r="AHC71" s="172"/>
      <c r="AHD71" s="172"/>
      <c r="AHE71" s="172"/>
      <c r="AHF71" s="172"/>
      <c r="AHG71" s="172"/>
      <c r="AHH71" s="172"/>
      <c r="AHI71" s="172"/>
      <c r="AHJ71" s="172"/>
      <c r="AHK71" s="172"/>
      <c r="AHL71" s="172"/>
      <c r="AHM71" s="172"/>
      <c r="AHN71" s="172"/>
      <c r="AHO71" s="172"/>
      <c r="AHP71" s="172"/>
      <c r="AHQ71" s="172"/>
      <c r="AHR71" s="172"/>
      <c r="AHS71" s="172"/>
      <c r="AHT71" s="172"/>
      <c r="AHU71" s="172"/>
      <c r="AHV71" s="172"/>
      <c r="AHW71" s="172"/>
      <c r="AHX71" s="172"/>
      <c r="AHY71" s="172"/>
      <c r="AHZ71" s="172"/>
      <c r="AIA71" s="172"/>
      <c r="AIB71" s="172"/>
      <c r="AIC71" s="172"/>
      <c r="AID71" s="172"/>
      <c r="AIE71" s="172"/>
      <c r="AIF71" s="172"/>
      <c r="AIG71" s="172"/>
      <c r="AIH71" s="172"/>
      <c r="AII71" s="172"/>
      <c r="AIJ71" s="172"/>
      <c r="AIK71" s="172"/>
      <c r="AIL71" s="172"/>
      <c r="AIM71" s="172"/>
      <c r="AIN71" s="172"/>
      <c r="AIO71" s="172"/>
      <c r="AIP71" s="172"/>
      <c r="AIQ71" s="172"/>
      <c r="AIR71" s="172"/>
      <c r="AIS71" s="172"/>
      <c r="AIT71" s="172"/>
      <c r="AIU71" s="172"/>
      <c r="AIV71" s="172"/>
      <c r="AIW71" s="172"/>
      <c r="AIX71" s="172"/>
      <c r="AIY71" s="172"/>
      <c r="AIZ71" s="172"/>
      <c r="AJA71" s="172"/>
      <c r="AJB71" s="172"/>
      <c r="AJC71" s="172"/>
      <c r="AJD71" s="172"/>
      <c r="AJE71" s="172"/>
      <c r="AJF71" s="172"/>
      <c r="AJG71" s="172"/>
      <c r="AJH71" s="172"/>
      <c r="AJI71" s="172"/>
      <c r="AJJ71" s="172"/>
      <c r="AJK71" s="172"/>
      <c r="AJL71" s="172"/>
      <c r="AJM71" s="172"/>
      <c r="AJN71" s="172"/>
      <c r="AJO71" s="172"/>
      <c r="AJP71" s="172"/>
      <c r="AJQ71" s="172"/>
      <c r="AJR71" s="172"/>
      <c r="AJS71" s="172"/>
      <c r="AJT71" s="172"/>
      <c r="AJU71" s="172"/>
      <c r="AJV71" s="172"/>
      <c r="AJW71" s="172"/>
      <c r="AJX71" s="172"/>
      <c r="AJY71" s="172"/>
      <c r="AJZ71" s="172"/>
      <c r="AKA71" s="172"/>
      <c r="AKB71" s="172"/>
      <c r="AKC71" s="172"/>
      <c r="AKD71" s="172"/>
      <c r="AKE71" s="172"/>
      <c r="AKF71" s="172"/>
      <c r="AKG71" s="172"/>
      <c r="AKH71" s="172"/>
      <c r="AKI71" s="172"/>
      <c r="AKJ71" s="172"/>
      <c r="AKK71" s="172"/>
      <c r="AKL71" s="172"/>
      <c r="AKM71" s="172"/>
      <c r="AKN71" s="172"/>
      <c r="AKO71" s="172"/>
      <c r="AKP71" s="172"/>
      <c r="AKQ71" s="172"/>
      <c r="AKR71" s="172"/>
      <c r="AKS71" s="172"/>
      <c r="AKT71" s="172"/>
      <c r="AKU71" s="172"/>
      <c r="AKV71" s="172"/>
      <c r="AKW71" s="172"/>
      <c r="AKX71" s="172"/>
      <c r="AKY71" s="172"/>
      <c r="AKZ71" s="172"/>
      <c r="ALA71" s="172"/>
      <c r="ALB71" s="172"/>
      <c r="ALC71" s="172"/>
      <c r="ALD71" s="172"/>
      <c r="ALE71" s="172"/>
      <c r="ALF71" s="172"/>
      <c r="ALG71" s="172"/>
      <c r="ALH71" s="172"/>
      <c r="ALI71" s="172"/>
      <c r="ALJ71" s="172"/>
      <c r="ALK71" s="172"/>
      <c r="ALL71" s="172"/>
      <c r="ALM71" s="172"/>
      <c r="ALN71" s="172"/>
      <c r="ALO71" s="172"/>
      <c r="ALP71" s="172"/>
      <c r="ALQ71" s="172"/>
      <c r="ALR71" s="172"/>
      <c r="ALS71" s="172"/>
      <c r="ALT71" s="172"/>
      <c r="ALU71" s="172"/>
      <c r="ALV71" s="172"/>
      <c r="ALW71" s="172"/>
      <c r="ALX71" s="172"/>
      <c r="ALY71" s="172"/>
      <c r="ALZ71" s="172"/>
      <c r="AMA71" s="172"/>
      <c r="AMB71" s="172"/>
      <c r="AMC71" s="172"/>
      <c r="AMD71" s="172"/>
      <c r="AME71" s="172"/>
      <c r="AMF71" s="172"/>
      <c r="AMG71" s="172"/>
      <c r="AMH71" s="172"/>
      <c r="AMI71" s="172"/>
      <c r="AMJ71" s="172"/>
      <c r="AMK71" s="172"/>
      <c r="AML71" s="172"/>
    </row>
    <row r="72" spans="1:1026" s="282" customFormat="1">
      <c r="A72" s="172"/>
      <c r="B72" s="225"/>
      <c r="C72" s="154">
        <f t="shared" si="11"/>
        <v>0</v>
      </c>
      <c r="D72" s="167">
        <f t="shared" si="12"/>
        <v>0</v>
      </c>
      <c r="E72" s="166" t="str">
        <f t="shared" si="13"/>
        <v/>
      </c>
      <c r="F72" s="367" t="str">
        <f t="shared" si="14"/>
        <v/>
      </c>
      <c r="G72" s="367" t="str">
        <f t="shared" si="15"/>
        <v/>
      </c>
      <c r="H72" s="367" t="str">
        <f t="shared" si="16"/>
        <v/>
      </c>
      <c r="I72" s="367" t="str">
        <f t="shared" si="17"/>
        <v/>
      </c>
      <c r="J72" s="367" t="str">
        <f t="shared" si="18"/>
        <v/>
      </c>
      <c r="K72" s="367" t="str">
        <f t="shared" si="19"/>
        <v/>
      </c>
      <c r="L72" s="367" t="str">
        <f t="shared" si="20"/>
        <v/>
      </c>
      <c r="M72" s="367" t="str">
        <f t="shared" si="21"/>
        <v/>
      </c>
      <c r="N72" s="367" t="str">
        <f t="shared" si="22"/>
        <v/>
      </c>
      <c r="O72" s="156" t="str">
        <f t="shared" si="23"/>
        <v/>
      </c>
      <c r="P72" s="157" t="str">
        <f t="shared" si="85"/>
        <v>0</v>
      </c>
      <c r="Q72" s="158" t="str">
        <f t="shared" si="85"/>
        <v>0</v>
      </c>
      <c r="R72" s="158" t="str">
        <f t="shared" si="85"/>
        <v>0</v>
      </c>
      <c r="S72" s="159" t="str">
        <f t="shared" si="85"/>
        <v>0</v>
      </c>
      <c r="T72" s="158" t="str">
        <f t="shared" si="85"/>
        <v>0</v>
      </c>
      <c r="U72" s="158" t="str">
        <f t="shared" si="85"/>
        <v>0</v>
      </c>
      <c r="V72" s="158" t="str">
        <f t="shared" si="85"/>
        <v>0</v>
      </c>
      <c r="W72" s="158" t="str">
        <f t="shared" si="85"/>
        <v>0</v>
      </c>
      <c r="X72" s="157" t="str">
        <f t="shared" si="86"/>
        <v>0</v>
      </c>
      <c r="Y72" s="158" t="str">
        <f t="shared" si="86"/>
        <v>0</v>
      </c>
      <c r="Z72" s="158" t="str">
        <f t="shared" si="86"/>
        <v>0</v>
      </c>
      <c r="AA72" s="159" t="str">
        <f t="shared" si="86"/>
        <v>0</v>
      </c>
      <c r="AB72" s="160" t="str">
        <f t="shared" si="86"/>
        <v>0</v>
      </c>
      <c r="AC72" s="161" t="str">
        <f t="shared" si="86"/>
        <v>0</v>
      </c>
      <c r="AD72" s="158" t="str">
        <f t="shared" si="86"/>
        <v>0</v>
      </c>
      <c r="AE72" s="159" t="str">
        <f t="shared" si="86"/>
        <v>0</v>
      </c>
      <c r="AF72" s="367" t="str">
        <f t="shared" si="87"/>
        <v>0</v>
      </c>
      <c r="AG72" s="162" t="str">
        <f t="shared" si="87"/>
        <v>0</v>
      </c>
      <c r="AH72" s="163" t="str">
        <f t="shared" si="87"/>
        <v>0</v>
      </c>
      <c r="AI72" s="165" t="str">
        <f t="shared" si="87"/>
        <v>0</v>
      </c>
      <c r="AJ72" s="164" t="str">
        <f t="shared" si="87"/>
        <v>0</v>
      </c>
      <c r="AK72" s="164" t="str">
        <f t="shared" si="87"/>
        <v>0</v>
      </c>
      <c r="AL72" s="289" t="str">
        <f t="shared" si="87"/>
        <v>0</v>
      </c>
      <c r="AM72" s="165" t="str">
        <f t="shared" si="87"/>
        <v>0</v>
      </c>
      <c r="AN72" s="230" t="str">
        <f t="shared" si="88"/>
        <v>0</v>
      </c>
      <c r="AO72" s="230" t="str">
        <f t="shared" si="88"/>
        <v>0</v>
      </c>
      <c r="AP72" s="230" t="str">
        <f t="shared" si="88"/>
        <v>0</v>
      </c>
      <c r="AQ72" s="230" t="str">
        <f t="shared" si="88"/>
        <v>0</v>
      </c>
      <c r="AR72" s="229" t="str">
        <f t="shared" si="88"/>
        <v>0</v>
      </c>
      <c r="AS72" s="230" t="str">
        <f t="shared" si="88"/>
        <v>0</v>
      </c>
      <c r="AT72" s="230" t="str">
        <f t="shared" si="88"/>
        <v>0</v>
      </c>
      <c r="AU72" s="231" t="str">
        <f t="shared" si="88"/>
        <v>0</v>
      </c>
      <c r="AV72" s="230" t="str">
        <f t="shared" si="89"/>
        <v>0</v>
      </c>
      <c r="AW72" s="232" t="str">
        <f t="shared" si="89"/>
        <v>0</v>
      </c>
      <c r="AX72" s="232" t="str">
        <f t="shared" si="89"/>
        <v>0</v>
      </c>
      <c r="AY72" s="233" t="str">
        <f t="shared" si="89"/>
        <v>0</v>
      </c>
      <c r="AZ72" s="232" t="str">
        <f t="shared" si="89"/>
        <v>0</v>
      </c>
      <c r="BA72" s="232" t="str">
        <f t="shared" si="89"/>
        <v>0</v>
      </c>
      <c r="BB72" s="232" t="str">
        <f t="shared" si="89"/>
        <v>0</v>
      </c>
      <c r="BC72" s="233" t="str">
        <f t="shared" si="89"/>
        <v>0</v>
      </c>
      <c r="BD72" s="168" t="str">
        <f t="shared" si="90"/>
        <v>0</v>
      </c>
      <c r="BE72" s="168" t="str">
        <f t="shared" si="90"/>
        <v>0</v>
      </c>
      <c r="BF72" s="168" t="str">
        <f t="shared" si="90"/>
        <v>0</v>
      </c>
      <c r="BG72" s="169" t="str">
        <f t="shared" si="90"/>
        <v>0</v>
      </c>
      <c r="BH72" s="168" t="str">
        <f t="shared" si="90"/>
        <v>0</v>
      </c>
      <c r="BI72" s="168" t="str">
        <f t="shared" si="90"/>
        <v>0</v>
      </c>
      <c r="BJ72" s="168" t="str">
        <f t="shared" si="90"/>
        <v>0</v>
      </c>
      <c r="BK72" s="169" t="str">
        <f t="shared" si="90"/>
        <v>0</v>
      </c>
      <c r="BL72" s="168" t="str">
        <f t="shared" si="91"/>
        <v>0</v>
      </c>
      <c r="BM72" s="168" t="str">
        <f t="shared" si="91"/>
        <v>0</v>
      </c>
      <c r="BN72" s="168" t="str">
        <f t="shared" si="91"/>
        <v>0</v>
      </c>
      <c r="BO72" s="169" t="str">
        <f t="shared" si="91"/>
        <v>0</v>
      </c>
      <c r="BP72" s="168" t="str">
        <f t="shared" si="91"/>
        <v>0</v>
      </c>
      <c r="BQ72" s="168" t="str">
        <f t="shared" si="91"/>
        <v>0</v>
      </c>
      <c r="BR72" s="168" t="str">
        <f t="shared" si="91"/>
        <v>0</v>
      </c>
      <c r="BS72" s="169" t="str">
        <f t="shared" si="91"/>
        <v>0</v>
      </c>
      <c r="BT72" s="302" t="str">
        <f t="shared" si="92"/>
        <v>0</v>
      </c>
      <c r="BU72" s="302" t="str">
        <f t="shared" si="92"/>
        <v>0</v>
      </c>
      <c r="BV72" s="302" t="str">
        <f t="shared" si="92"/>
        <v>0</v>
      </c>
      <c r="BW72" s="303" t="str">
        <f t="shared" si="92"/>
        <v>0</v>
      </c>
      <c r="BX72" s="302" t="str">
        <f t="shared" si="92"/>
        <v>0</v>
      </c>
      <c r="BY72" s="302" t="str">
        <f t="shared" si="92"/>
        <v>0</v>
      </c>
      <c r="BZ72" s="302" t="str">
        <f t="shared" si="92"/>
        <v>0</v>
      </c>
      <c r="CA72" s="303" t="str">
        <f t="shared" si="92"/>
        <v>0</v>
      </c>
      <c r="CB72" s="164" t="str">
        <f t="shared" si="93"/>
        <v>0</v>
      </c>
      <c r="CC72" s="289" t="str">
        <f t="shared" si="93"/>
        <v>0</v>
      </c>
      <c r="CD72" s="340" t="str">
        <f t="shared" si="93"/>
        <v>0</v>
      </c>
      <c r="CE72" s="341" t="str">
        <f t="shared" si="93"/>
        <v>0</v>
      </c>
      <c r="CF72" s="340" t="str">
        <f t="shared" si="93"/>
        <v>0</v>
      </c>
      <c r="CG72" s="340" t="str">
        <f t="shared" si="93"/>
        <v>0</v>
      </c>
      <c r="CH72" s="340" t="str">
        <f t="shared" si="93"/>
        <v>0</v>
      </c>
      <c r="CI72" s="341" t="str">
        <f t="shared" si="93"/>
        <v>0</v>
      </c>
      <c r="CJ72" s="367"/>
      <c r="CK72" s="32" t="str">
        <f t="shared" si="33"/>
        <v/>
      </c>
      <c r="CL72" s="285">
        <f t="shared" si="64"/>
        <v>0</v>
      </c>
      <c r="CM72" s="285">
        <f t="shared" si="66"/>
        <v>10</v>
      </c>
      <c r="CN72" s="285"/>
      <c r="CO72" s="142">
        <f t="shared" si="35"/>
        <v>-90</v>
      </c>
      <c r="CP72" s="142">
        <f t="shared" si="36"/>
        <v>-67.777777777777771</v>
      </c>
      <c r="CQ72" s="143"/>
      <c r="CR72" s="367"/>
      <c r="CS72" s="170">
        <f t="shared" si="37"/>
        <v>0</v>
      </c>
      <c r="CT72" s="23">
        <f t="shared" si="38"/>
        <v>0</v>
      </c>
      <c r="CU72" s="171">
        <f t="shared" si="39"/>
        <v>0</v>
      </c>
      <c r="CV72" s="23">
        <f t="shared" si="40"/>
        <v>0</v>
      </c>
      <c r="CW72" s="172">
        <f t="shared" si="41"/>
        <v>0</v>
      </c>
      <c r="CX72" s="24">
        <f t="shared" si="42"/>
        <v>0</v>
      </c>
      <c r="CY72" s="267">
        <f t="shared" si="43"/>
        <v>0</v>
      </c>
      <c r="CZ72" s="268">
        <f t="shared" si="44"/>
        <v>0</v>
      </c>
      <c r="DA72" s="267">
        <f t="shared" si="45"/>
        <v>0</v>
      </c>
      <c r="DB72" s="268">
        <f t="shared" si="46"/>
        <v>0</v>
      </c>
      <c r="DC72" s="173">
        <f t="shared" si="47"/>
        <v>0</v>
      </c>
      <c r="DD72" s="26">
        <f t="shared" si="48"/>
        <v>0</v>
      </c>
      <c r="DE72" s="173">
        <f t="shared" si="49"/>
        <v>0</v>
      </c>
      <c r="DF72" s="26">
        <f t="shared" si="50"/>
        <v>0</v>
      </c>
      <c r="DG72" s="326">
        <f t="shared" si="51"/>
        <v>0</v>
      </c>
      <c r="DH72" s="327">
        <f t="shared" si="52"/>
        <v>0</v>
      </c>
      <c r="DI72" s="172">
        <f t="shared" si="53"/>
        <v>0</v>
      </c>
      <c r="DJ72" s="24">
        <f t="shared" si="54"/>
        <v>0</v>
      </c>
      <c r="DK72" s="172"/>
      <c r="DL72" s="19">
        <f t="shared" si="55"/>
        <v>0</v>
      </c>
      <c r="DM72" s="19">
        <f t="shared" si="56"/>
        <v>0</v>
      </c>
      <c r="DN72" s="174">
        <f t="shared" si="57"/>
        <v>0</v>
      </c>
      <c r="DO72" s="278">
        <f t="shared" si="58"/>
        <v>0</v>
      </c>
      <c r="DP72" s="278">
        <f t="shared" si="59"/>
        <v>0</v>
      </c>
      <c r="DQ72" s="20">
        <f t="shared" si="60"/>
        <v>0</v>
      </c>
      <c r="DR72" s="20">
        <f t="shared" si="61"/>
        <v>0</v>
      </c>
      <c r="DS72" s="337">
        <f t="shared" si="62"/>
        <v>0</v>
      </c>
      <c r="DT72" s="174">
        <f t="shared" si="63"/>
        <v>0</v>
      </c>
      <c r="DU72" s="172">
        <f t="shared" si="65"/>
        <v>0</v>
      </c>
      <c r="DV72" s="172"/>
      <c r="DW72" s="172"/>
      <c r="DX72" s="172"/>
      <c r="DY72" s="172"/>
      <c r="DZ72" s="172"/>
      <c r="EA72" s="172"/>
      <c r="EB72" s="172"/>
      <c r="EC72" s="172"/>
      <c r="ED72" s="172"/>
      <c r="EE72" s="172"/>
      <c r="EF72" s="172"/>
      <c r="EG72" s="172"/>
      <c r="EH72" s="172"/>
      <c r="EI72" s="172"/>
      <c r="EJ72" s="172"/>
      <c r="EK72" s="172"/>
      <c r="EL72" s="172"/>
      <c r="EM72" s="172"/>
      <c r="EN72" s="172"/>
      <c r="EO72" s="172"/>
      <c r="EP72" s="172"/>
      <c r="EQ72" s="172"/>
      <c r="ER72" s="172"/>
      <c r="ES72" s="172"/>
      <c r="ET72" s="172"/>
      <c r="EU72" s="172"/>
      <c r="EV72" s="172"/>
      <c r="EW72" s="172"/>
      <c r="EX72" s="172"/>
      <c r="EY72" s="172"/>
      <c r="EZ72" s="172"/>
      <c r="FA72" s="172"/>
      <c r="FB72" s="172"/>
      <c r="FC72" s="172"/>
      <c r="FD72" s="172"/>
      <c r="FE72" s="172"/>
      <c r="FF72" s="172"/>
      <c r="FG72" s="172"/>
      <c r="FH72" s="172"/>
      <c r="FI72" s="172"/>
      <c r="FJ72" s="172"/>
      <c r="FK72" s="172"/>
      <c r="FL72" s="172"/>
      <c r="FM72" s="172"/>
      <c r="FN72" s="172"/>
      <c r="FO72" s="172"/>
      <c r="FP72" s="172"/>
      <c r="FQ72" s="172"/>
      <c r="FR72" s="172"/>
      <c r="FS72" s="172"/>
      <c r="FT72" s="172"/>
      <c r="FU72" s="172"/>
      <c r="FV72" s="172"/>
      <c r="FW72" s="172"/>
      <c r="FX72" s="172"/>
      <c r="FY72" s="172"/>
      <c r="FZ72" s="172"/>
      <c r="GA72" s="172"/>
      <c r="GB72" s="172"/>
      <c r="GC72" s="172"/>
      <c r="GD72" s="172"/>
      <c r="GE72" s="172"/>
      <c r="GF72" s="172"/>
      <c r="GG72" s="172"/>
      <c r="GH72" s="172"/>
      <c r="GI72" s="172"/>
      <c r="GJ72" s="172"/>
      <c r="GK72" s="172"/>
      <c r="GL72" s="172"/>
      <c r="GM72" s="172"/>
      <c r="GN72" s="172"/>
      <c r="GO72" s="172"/>
      <c r="GP72" s="172"/>
      <c r="GQ72" s="172"/>
      <c r="GR72" s="172"/>
      <c r="GS72" s="172"/>
      <c r="GT72" s="172"/>
      <c r="GU72" s="172"/>
      <c r="GV72" s="172"/>
      <c r="GW72" s="172"/>
      <c r="GX72" s="172"/>
      <c r="GY72" s="172"/>
      <c r="GZ72" s="172"/>
      <c r="HA72" s="172"/>
      <c r="HB72" s="172"/>
      <c r="HC72" s="172"/>
      <c r="HD72" s="172"/>
      <c r="HE72" s="172"/>
      <c r="HF72" s="172"/>
      <c r="HG72" s="172"/>
      <c r="HH72" s="172"/>
      <c r="HI72" s="172"/>
      <c r="HJ72" s="172"/>
      <c r="HK72" s="172"/>
      <c r="HL72" s="172"/>
      <c r="HM72" s="172"/>
      <c r="HN72" s="172"/>
      <c r="HO72" s="172"/>
      <c r="HP72" s="172"/>
      <c r="HQ72" s="172"/>
      <c r="HR72" s="172"/>
      <c r="HS72" s="172"/>
      <c r="HT72" s="172"/>
      <c r="HU72" s="172"/>
      <c r="HV72" s="172"/>
      <c r="HW72" s="172"/>
      <c r="HX72" s="172"/>
      <c r="HY72" s="172"/>
      <c r="HZ72" s="172"/>
      <c r="IA72" s="172"/>
      <c r="IB72" s="172"/>
      <c r="IC72" s="172"/>
      <c r="ID72" s="172"/>
      <c r="IE72" s="172"/>
      <c r="IF72" s="172"/>
      <c r="IG72" s="172"/>
      <c r="IH72" s="172"/>
      <c r="II72" s="172"/>
      <c r="IJ72" s="172"/>
      <c r="IK72" s="172"/>
      <c r="IL72" s="172"/>
      <c r="IM72" s="172"/>
      <c r="IN72" s="172"/>
      <c r="IO72" s="172"/>
      <c r="IP72" s="172"/>
      <c r="IQ72" s="172"/>
      <c r="IR72" s="172"/>
      <c r="IS72" s="172"/>
      <c r="IT72" s="172"/>
      <c r="IU72" s="172"/>
      <c r="IV72" s="172"/>
      <c r="IW72" s="172"/>
      <c r="IX72" s="172"/>
      <c r="IY72" s="172"/>
      <c r="IZ72" s="172"/>
      <c r="JA72" s="172"/>
      <c r="JB72" s="172"/>
      <c r="JC72" s="172"/>
      <c r="JD72" s="172"/>
      <c r="JE72" s="172"/>
      <c r="JF72" s="172"/>
      <c r="JG72" s="172"/>
      <c r="JH72" s="172"/>
      <c r="JI72" s="172"/>
      <c r="JJ72" s="172"/>
      <c r="JK72" s="172"/>
      <c r="JL72" s="172"/>
      <c r="JM72" s="172"/>
      <c r="JN72" s="172"/>
      <c r="JO72" s="172"/>
      <c r="JP72" s="172"/>
      <c r="JQ72" s="172"/>
      <c r="JR72" s="172"/>
      <c r="JS72" s="172"/>
      <c r="JT72" s="172"/>
      <c r="JU72" s="172"/>
      <c r="JV72" s="172"/>
      <c r="JW72" s="172"/>
      <c r="JX72" s="172"/>
      <c r="JY72" s="172"/>
      <c r="JZ72" s="172"/>
      <c r="KA72" s="172"/>
      <c r="KB72" s="172"/>
      <c r="KC72" s="172"/>
      <c r="KD72" s="172"/>
      <c r="KE72" s="172"/>
      <c r="KF72" s="172"/>
      <c r="KG72" s="172"/>
      <c r="KH72" s="172"/>
      <c r="KI72" s="172"/>
      <c r="KJ72" s="172"/>
      <c r="KK72" s="172"/>
      <c r="KL72" s="172"/>
      <c r="KM72" s="172"/>
      <c r="KN72" s="172"/>
      <c r="KO72" s="172"/>
      <c r="KP72" s="172"/>
      <c r="KQ72" s="172"/>
      <c r="KR72" s="172"/>
      <c r="KS72" s="172"/>
      <c r="KT72" s="172"/>
      <c r="KU72" s="172"/>
      <c r="KV72" s="172"/>
      <c r="KW72" s="172"/>
      <c r="KX72" s="172"/>
      <c r="KY72" s="172"/>
      <c r="KZ72" s="172"/>
      <c r="LA72" s="172"/>
      <c r="LB72" s="172"/>
      <c r="LC72" s="172"/>
      <c r="LD72" s="172"/>
      <c r="LE72" s="172"/>
      <c r="LF72" s="172"/>
      <c r="LG72" s="172"/>
      <c r="LH72" s="172"/>
      <c r="LI72" s="172"/>
      <c r="LJ72" s="172"/>
      <c r="LK72" s="172"/>
      <c r="LL72" s="172"/>
      <c r="LM72" s="172"/>
      <c r="LN72" s="172"/>
      <c r="LO72" s="172"/>
      <c r="LP72" s="172"/>
      <c r="LQ72" s="172"/>
      <c r="LR72" s="172"/>
      <c r="LS72" s="172"/>
      <c r="LT72" s="172"/>
      <c r="LU72" s="172"/>
      <c r="LV72" s="172"/>
      <c r="LW72" s="172"/>
      <c r="LX72" s="172"/>
      <c r="LY72" s="172"/>
      <c r="LZ72" s="172"/>
      <c r="MA72" s="172"/>
      <c r="MB72" s="172"/>
      <c r="MC72" s="172"/>
      <c r="MD72" s="172"/>
      <c r="ME72" s="172"/>
      <c r="MF72" s="172"/>
      <c r="MG72" s="172"/>
      <c r="MH72" s="172"/>
      <c r="MI72" s="172"/>
      <c r="MJ72" s="172"/>
      <c r="MK72" s="172"/>
      <c r="ML72" s="172"/>
      <c r="MM72" s="172"/>
      <c r="MN72" s="172"/>
      <c r="MO72" s="172"/>
      <c r="MP72" s="172"/>
      <c r="MQ72" s="172"/>
      <c r="MR72" s="172"/>
      <c r="MS72" s="172"/>
      <c r="MT72" s="172"/>
      <c r="MU72" s="172"/>
      <c r="MV72" s="172"/>
      <c r="MW72" s="172"/>
      <c r="MX72" s="172"/>
      <c r="MY72" s="172"/>
      <c r="MZ72" s="172"/>
      <c r="NA72" s="172"/>
      <c r="NB72" s="172"/>
      <c r="NC72" s="172"/>
      <c r="ND72" s="172"/>
      <c r="NE72" s="172"/>
      <c r="NF72" s="172"/>
      <c r="NG72" s="172"/>
      <c r="NH72" s="172"/>
      <c r="NI72" s="172"/>
      <c r="NJ72" s="172"/>
      <c r="NK72" s="172"/>
      <c r="NL72" s="172"/>
      <c r="NM72" s="172"/>
      <c r="NN72" s="172"/>
      <c r="NO72" s="172"/>
      <c r="NP72" s="172"/>
      <c r="NQ72" s="172"/>
      <c r="NR72" s="172"/>
      <c r="NS72" s="172"/>
      <c r="NT72" s="172"/>
      <c r="NU72" s="172"/>
      <c r="NV72" s="172"/>
      <c r="NW72" s="172"/>
      <c r="NX72" s="172"/>
      <c r="NY72" s="172"/>
      <c r="NZ72" s="172"/>
      <c r="OA72" s="172"/>
      <c r="OB72" s="172"/>
      <c r="OC72" s="172"/>
      <c r="OD72" s="172"/>
      <c r="OE72" s="172"/>
      <c r="OF72" s="172"/>
      <c r="OG72" s="172"/>
      <c r="OH72" s="172"/>
      <c r="OI72" s="172"/>
      <c r="OJ72" s="172"/>
      <c r="OK72" s="172"/>
      <c r="OL72" s="172"/>
      <c r="OM72" s="172"/>
      <c r="ON72" s="172"/>
      <c r="OO72" s="172"/>
      <c r="OP72" s="172"/>
      <c r="OQ72" s="172"/>
      <c r="OR72" s="172"/>
      <c r="OS72" s="172"/>
      <c r="OT72" s="172"/>
      <c r="OU72" s="172"/>
      <c r="OV72" s="172"/>
      <c r="OW72" s="172"/>
      <c r="OX72" s="172"/>
      <c r="OY72" s="172"/>
      <c r="OZ72" s="172"/>
      <c r="PA72" s="172"/>
      <c r="PB72" s="172"/>
      <c r="PC72" s="172"/>
      <c r="PD72" s="172"/>
      <c r="PE72" s="172"/>
      <c r="PF72" s="172"/>
      <c r="PG72" s="172"/>
      <c r="PH72" s="172"/>
      <c r="PI72" s="172"/>
      <c r="PJ72" s="172"/>
      <c r="PK72" s="172"/>
      <c r="PL72" s="172"/>
      <c r="PM72" s="172"/>
      <c r="PN72" s="172"/>
      <c r="PO72" s="172"/>
      <c r="PP72" s="172"/>
      <c r="PQ72" s="172"/>
      <c r="PR72" s="172"/>
      <c r="PS72" s="172"/>
      <c r="PT72" s="172"/>
      <c r="PU72" s="172"/>
      <c r="PV72" s="172"/>
      <c r="PW72" s="172"/>
      <c r="PX72" s="172"/>
      <c r="PY72" s="172"/>
      <c r="PZ72" s="172"/>
      <c r="QA72" s="172"/>
      <c r="QB72" s="172"/>
      <c r="QC72" s="172"/>
      <c r="QD72" s="172"/>
      <c r="QE72" s="172"/>
      <c r="QF72" s="172"/>
      <c r="QG72" s="172"/>
      <c r="QH72" s="172"/>
      <c r="QI72" s="172"/>
      <c r="QJ72" s="172"/>
      <c r="QK72" s="172"/>
      <c r="QL72" s="172"/>
      <c r="QM72" s="172"/>
      <c r="QN72" s="172"/>
      <c r="QO72" s="172"/>
      <c r="QP72" s="172"/>
      <c r="QQ72" s="172"/>
      <c r="QR72" s="172"/>
      <c r="QS72" s="172"/>
      <c r="QT72" s="172"/>
      <c r="QU72" s="172"/>
      <c r="QV72" s="172"/>
      <c r="QW72" s="172"/>
      <c r="QX72" s="172"/>
      <c r="QY72" s="172"/>
      <c r="QZ72" s="172"/>
      <c r="RA72" s="172"/>
      <c r="RB72" s="172"/>
      <c r="RC72" s="172"/>
      <c r="RD72" s="172"/>
      <c r="RE72" s="172"/>
      <c r="RF72" s="172"/>
      <c r="RG72" s="172"/>
      <c r="RH72" s="172"/>
      <c r="RI72" s="172"/>
      <c r="RJ72" s="172"/>
      <c r="RK72" s="172"/>
      <c r="RL72" s="172"/>
      <c r="RM72" s="172"/>
      <c r="RN72" s="172"/>
      <c r="RO72" s="172"/>
      <c r="RP72" s="172"/>
      <c r="RQ72" s="172"/>
      <c r="RR72" s="172"/>
      <c r="RS72" s="172"/>
      <c r="RT72" s="172"/>
      <c r="RU72" s="172"/>
      <c r="RV72" s="172"/>
      <c r="RW72" s="172"/>
      <c r="RX72" s="172"/>
      <c r="RY72" s="172"/>
      <c r="RZ72" s="172"/>
      <c r="SA72" s="172"/>
      <c r="SB72" s="172"/>
      <c r="SC72" s="172"/>
      <c r="SD72" s="172"/>
      <c r="SE72" s="172"/>
      <c r="SF72" s="172"/>
      <c r="SG72" s="172"/>
      <c r="SH72" s="172"/>
      <c r="SI72" s="172"/>
      <c r="SJ72" s="172"/>
      <c r="SK72" s="172"/>
      <c r="SL72" s="172"/>
      <c r="SM72" s="172"/>
      <c r="SN72" s="172"/>
      <c r="SO72" s="172"/>
      <c r="SP72" s="172"/>
      <c r="SQ72" s="172"/>
      <c r="SR72" s="172"/>
      <c r="SS72" s="172"/>
      <c r="ST72" s="172"/>
      <c r="SU72" s="172"/>
      <c r="SV72" s="172"/>
      <c r="SW72" s="172"/>
      <c r="SX72" s="172"/>
      <c r="SY72" s="172"/>
      <c r="SZ72" s="172"/>
      <c r="TA72" s="172"/>
      <c r="TB72" s="172"/>
      <c r="TC72" s="172"/>
      <c r="TD72" s="172"/>
      <c r="TE72" s="172"/>
      <c r="TF72" s="172"/>
      <c r="TG72" s="172"/>
      <c r="TH72" s="172"/>
      <c r="TI72" s="172"/>
      <c r="TJ72" s="172"/>
      <c r="TK72" s="172"/>
      <c r="TL72" s="172"/>
      <c r="TM72" s="172"/>
      <c r="TN72" s="172"/>
      <c r="TO72" s="172"/>
      <c r="TP72" s="172"/>
      <c r="TQ72" s="172"/>
      <c r="TR72" s="172"/>
      <c r="TS72" s="172"/>
      <c r="TT72" s="172"/>
      <c r="TU72" s="172"/>
      <c r="TV72" s="172"/>
      <c r="TW72" s="172"/>
      <c r="TX72" s="172"/>
      <c r="TY72" s="172"/>
      <c r="TZ72" s="172"/>
      <c r="UA72" s="172"/>
      <c r="UB72" s="172"/>
      <c r="UC72" s="172"/>
      <c r="UD72" s="172"/>
      <c r="UE72" s="172"/>
      <c r="UF72" s="172"/>
      <c r="UG72" s="172"/>
      <c r="UH72" s="172"/>
      <c r="UI72" s="172"/>
      <c r="UJ72" s="172"/>
      <c r="UK72" s="172"/>
      <c r="UL72" s="172"/>
      <c r="UM72" s="172"/>
      <c r="UN72" s="172"/>
      <c r="UO72" s="172"/>
      <c r="UP72" s="172"/>
      <c r="UQ72" s="172"/>
      <c r="UR72" s="172"/>
      <c r="US72" s="172"/>
      <c r="UT72" s="172"/>
      <c r="UU72" s="172"/>
      <c r="UV72" s="172"/>
      <c r="UW72" s="172"/>
      <c r="UX72" s="172"/>
      <c r="UY72" s="172"/>
      <c r="UZ72" s="172"/>
      <c r="VA72" s="172"/>
      <c r="VB72" s="172"/>
      <c r="VC72" s="172"/>
      <c r="VD72" s="172"/>
      <c r="VE72" s="172"/>
      <c r="VF72" s="172"/>
      <c r="VG72" s="172"/>
      <c r="VH72" s="172"/>
      <c r="VI72" s="172"/>
      <c r="VJ72" s="172"/>
      <c r="VK72" s="172"/>
      <c r="VL72" s="172"/>
      <c r="VM72" s="172"/>
      <c r="VN72" s="172"/>
      <c r="VO72" s="172"/>
      <c r="VP72" s="172"/>
      <c r="VQ72" s="172"/>
      <c r="VR72" s="172"/>
      <c r="VS72" s="172"/>
      <c r="VT72" s="172"/>
      <c r="VU72" s="172"/>
      <c r="VV72" s="172"/>
      <c r="VW72" s="172"/>
      <c r="VX72" s="172"/>
      <c r="VY72" s="172"/>
      <c r="VZ72" s="172"/>
      <c r="WA72" s="172"/>
      <c r="WB72" s="172"/>
      <c r="WC72" s="172"/>
      <c r="WD72" s="172"/>
      <c r="WE72" s="172"/>
      <c r="WF72" s="172"/>
      <c r="WG72" s="172"/>
      <c r="WH72" s="172"/>
      <c r="WI72" s="172"/>
      <c r="WJ72" s="172"/>
      <c r="WK72" s="172"/>
      <c r="WL72" s="172"/>
      <c r="WM72" s="172"/>
      <c r="WN72" s="172"/>
      <c r="WO72" s="172"/>
      <c r="WP72" s="172"/>
      <c r="WQ72" s="172"/>
      <c r="WR72" s="172"/>
      <c r="WS72" s="172"/>
      <c r="WT72" s="172"/>
      <c r="WU72" s="172"/>
      <c r="WV72" s="172"/>
      <c r="WW72" s="172"/>
      <c r="WX72" s="172"/>
      <c r="WY72" s="172"/>
      <c r="WZ72" s="172"/>
      <c r="XA72" s="172"/>
      <c r="XB72" s="172"/>
      <c r="XC72" s="172"/>
      <c r="XD72" s="172"/>
      <c r="XE72" s="172"/>
      <c r="XF72" s="172"/>
      <c r="XG72" s="172"/>
      <c r="XH72" s="172"/>
      <c r="XI72" s="172"/>
      <c r="XJ72" s="172"/>
      <c r="XK72" s="172"/>
      <c r="XL72" s="172"/>
      <c r="XM72" s="172"/>
      <c r="XN72" s="172"/>
      <c r="XO72" s="172"/>
      <c r="XP72" s="172"/>
      <c r="XQ72" s="172"/>
      <c r="XR72" s="172"/>
      <c r="XS72" s="172"/>
      <c r="XT72" s="172"/>
      <c r="XU72" s="172"/>
      <c r="XV72" s="172"/>
      <c r="XW72" s="172"/>
      <c r="XX72" s="172"/>
      <c r="XY72" s="172"/>
      <c r="XZ72" s="172"/>
      <c r="YA72" s="172"/>
      <c r="YB72" s="172"/>
      <c r="YC72" s="172"/>
      <c r="YD72" s="172"/>
      <c r="YE72" s="172"/>
      <c r="YF72" s="172"/>
      <c r="YG72" s="172"/>
      <c r="YH72" s="172"/>
      <c r="YI72" s="172"/>
      <c r="YJ72" s="172"/>
      <c r="YK72" s="172"/>
      <c r="YL72" s="172"/>
      <c r="YM72" s="172"/>
      <c r="YN72" s="172"/>
      <c r="YO72" s="172"/>
      <c r="YP72" s="172"/>
      <c r="YQ72" s="172"/>
      <c r="YR72" s="172"/>
      <c r="YS72" s="172"/>
      <c r="YT72" s="172"/>
      <c r="YU72" s="172"/>
      <c r="YV72" s="172"/>
      <c r="YW72" s="172"/>
      <c r="YX72" s="172"/>
      <c r="YY72" s="172"/>
      <c r="YZ72" s="172"/>
      <c r="ZA72" s="172"/>
      <c r="ZB72" s="172"/>
      <c r="ZC72" s="172"/>
      <c r="ZD72" s="172"/>
      <c r="ZE72" s="172"/>
      <c r="ZF72" s="172"/>
      <c r="ZG72" s="172"/>
      <c r="ZH72" s="172"/>
      <c r="ZI72" s="172"/>
      <c r="ZJ72" s="172"/>
      <c r="ZK72" s="172"/>
      <c r="ZL72" s="172"/>
      <c r="ZM72" s="172"/>
      <c r="ZN72" s="172"/>
      <c r="ZO72" s="172"/>
      <c r="ZP72" s="172"/>
      <c r="ZQ72" s="172"/>
      <c r="ZR72" s="172"/>
      <c r="ZS72" s="172"/>
      <c r="ZT72" s="172"/>
      <c r="ZU72" s="172"/>
      <c r="ZV72" s="172"/>
      <c r="ZW72" s="172"/>
      <c r="ZX72" s="172"/>
      <c r="ZY72" s="172"/>
      <c r="ZZ72" s="172"/>
      <c r="AAA72" s="172"/>
      <c r="AAB72" s="172"/>
      <c r="AAC72" s="172"/>
      <c r="AAD72" s="172"/>
      <c r="AAE72" s="172"/>
      <c r="AAF72" s="172"/>
      <c r="AAG72" s="172"/>
      <c r="AAH72" s="172"/>
      <c r="AAI72" s="172"/>
      <c r="AAJ72" s="172"/>
      <c r="AAK72" s="172"/>
      <c r="AAL72" s="172"/>
      <c r="AAM72" s="172"/>
      <c r="AAN72" s="172"/>
      <c r="AAO72" s="172"/>
      <c r="AAP72" s="172"/>
      <c r="AAQ72" s="172"/>
      <c r="AAR72" s="172"/>
      <c r="AAS72" s="172"/>
      <c r="AAT72" s="172"/>
      <c r="AAU72" s="172"/>
      <c r="AAV72" s="172"/>
      <c r="AAW72" s="172"/>
      <c r="AAX72" s="172"/>
      <c r="AAY72" s="172"/>
      <c r="AAZ72" s="172"/>
      <c r="ABA72" s="172"/>
      <c r="ABB72" s="172"/>
      <c r="ABC72" s="172"/>
      <c r="ABD72" s="172"/>
      <c r="ABE72" s="172"/>
      <c r="ABF72" s="172"/>
      <c r="ABG72" s="172"/>
      <c r="ABH72" s="172"/>
      <c r="ABI72" s="172"/>
      <c r="ABJ72" s="172"/>
      <c r="ABK72" s="172"/>
      <c r="ABL72" s="172"/>
      <c r="ABM72" s="172"/>
      <c r="ABN72" s="172"/>
      <c r="ABO72" s="172"/>
      <c r="ABP72" s="172"/>
      <c r="ABQ72" s="172"/>
      <c r="ABR72" s="172"/>
      <c r="ABS72" s="172"/>
      <c r="ABT72" s="172"/>
      <c r="ABU72" s="172"/>
      <c r="ABV72" s="172"/>
      <c r="ABW72" s="172"/>
      <c r="ABX72" s="172"/>
      <c r="ABY72" s="172"/>
      <c r="ABZ72" s="172"/>
      <c r="ACA72" s="172"/>
      <c r="ACB72" s="172"/>
      <c r="ACC72" s="172"/>
      <c r="ACD72" s="172"/>
      <c r="ACE72" s="172"/>
      <c r="ACF72" s="172"/>
      <c r="ACG72" s="172"/>
      <c r="ACH72" s="172"/>
      <c r="ACI72" s="172"/>
      <c r="ACJ72" s="172"/>
      <c r="ACK72" s="172"/>
      <c r="ACL72" s="172"/>
      <c r="ACM72" s="172"/>
      <c r="ACN72" s="172"/>
      <c r="ACO72" s="172"/>
      <c r="ACP72" s="172"/>
      <c r="ACQ72" s="172"/>
      <c r="ACR72" s="172"/>
      <c r="ACS72" s="172"/>
      <c r="ACT72" s="172"/>
      <c r="ACU72" s="172"/>
      <c r="ACV72" s="172"/>
      <c r="ACW72" s="172"/>
      <c r="ACX72" s="172"/>
      <c r="ACY72" s="172"/>
      <c r="ACZ72" s="172"/>
      <c r="ADA72" s="172"/>
      <c r="ADB72" s="172"/>
      <c r="ADC72" s="172"/>
      <c r="ADD72" s="172"/>
      <c r="ADE72" s="172"/>
      <c r="ADF72" s="172"/>
      <c r="ADG72" s="172"/>
      <c r="ADH72" s="172"/>
      <c r="ADI72" s="172"/>
      <c r="ADJ72" s="172"/>
      <c r="ADK72" s="172"/>
      <c r="ADL72" s="172"/>
      <c r="ADM72" s="172"/>
      <c r="ADN72" s="172"/>
      <c r="ADO72" s="172"/>
      <c r="ADP72" s="172"/>
      <c r="ADQ72" s="172"/>
      <c r="ADR72" s="172"/>
      <c r="ADS72" s="172"/>
      <c r="ADT72" s="172"/>
      <c r="ADU72" s="172"/>
      <c r="ADV72" s="172"/>
      <c r="ADW72" s="172"/>
      <c r="ADX72" s="172"/>
      <c r="ADY72" s="172"/>
      <c r="ADZ72" s="172"/>
      <c r="AEA72" s="172"/>
      <c r="AEB72" s="172"/>
      <c r="AEC72" s="172"/>
      <c r="AED72" s="172"/>
      <c r="AEE72" s="172"/>
      <c r="AEF72" s="172"/>
      <c r="AEG72" s="172"/>
      <c r="AEH72" s="172"/>
      <c r="AEI72" s="172"/>
      <c r="AEJ72" s="172"/>
      <c r="AEK72" s="172"/>
      <c r="AEL72" s="172"/>
      <c r="AEM72" s="172"/>
      <c r="AEN72" s="172"/>
      <c r="AEO72" s="172"/>
      <c r="AEP72" s="172"/>
      <c r="AEQ72" s="172"/>
      <c r="AER72" s="172"/>
      <c r="AES72" s="172"/>
      <c r="AET72" s="172"/>
      <c r="AEU72" s="172"/>
      <c r="AEV72" s="172"/>
      <c r="AEW72" s="172"/>
      <c r="AEX72" s="172"/>
      <c r="AEY72" s="172"/>
      <c r="AEZ72" s="172"/>
      <c r="AFA72" s="172"/>
      <c r="AFB72" s="172"/>
      <c r="AFC72" s="172"/>
      <c r="AFD72" s="172"/>
      <c r="AFE72" s="172"/>
      <c r="AFF72" s="172"/>
      <c r="AFG72" s="172"/>
      <c r="AFH72" s="172"/>
      <c r="AFI72" s="172"/>
      <c r="AFJ72" s="172"/>
      <c r="AFK72" s="172"/>
      <c r="AFL72" s="172"/>
      <c r="AFM72" s="172"/>
      <c r="AFN72" s="172"/>
      <c r="AFO72" s="172"/>
      <c r="AFP72" s="172"/>
      <c r="AFQ72" s="172"/>
      <c r="AFR72" s="172"/>
      <c r="AFS72" s="172"/>
      <c r="AFT72" s="172"/>
      <c r="AFU72" s="172"/>
      <c r="AFV72" s="172"/>
      <c r="AFW72" s="172"/>
      <c r="AFX72" s="172"/>
      <c r="AFY72" s="172"/>
      <c r="AFZ72" s="172"/>
      <c r="AGA72" s="172"/>
      <c r="AGB72" s="172"/>
      <c r="AGC72" s="172"/>
      <c r="AGD72" s="172"/>
      <c r="AGE72" s="172"/>
      <c r="AGF72" s="172"/>
      <c r="AGG72" s="172"/>
      <c r="AGH72" s="172"/>
      <c r="AGI72" s="172"/>
      <c r="AGJ72" s="172"/>
      <c r="AGK72" s="172"/>
      <c r="AGL72" s="172"/>
      <c r="AGM72" s="172"/>
      <c r="AGN72" s="172"/>
      <c r="AGO72" s="172"/>
      <c r="AGP72" s="172"/>
      <c r="AGQ72" s="172"/>
      <c r="AGR72" s="172"/>
      <c r="AGS72" s="172"/>
      <c r="AGT72" s="172"/>
      <c r="AGU72" s="172"/>
      <c r="AGV72" s="172"/>
      <c r="AGW72" s="172"/>
      <c r="AGX72" s="172"/>
      <c r="AGY72" s="172"/>
      <c r="AGZ72" s="172"/>
      <c r="AHA72" s="172"/>
      <c r="AHB72" s="172"/>
      <c r="AHC72" s="172"/>
      <c r="AHD72" s="172"/>
      <c r="AHE72" s="172"/>
      <c r="AHF72" s="172"/>
      <c r="AHG72" s="172"/>
      <c r="AHH72" s="172"/>
      <c r="AHI72" s="172"/>
      <c r="AHJ72" s="172"/>
      <c r="AHK72" s="172"/>
      <c r="AHL72" s="172"/>
      <c r="AHM72" s="172"/>
      <c r="AHN72" s="172"/>
      <c r="AHO72" s="172"/>
      <c r="AHP72" s="172"/>
      <c r="AHQ72" s="172"/>
      <c r="AHR72" s="172"/>
      <c r="AHS72" s="172"/>
      <c r="AHT72" s="172"/>
      <c r="AHU72" s="172"/>
      <c r="AHV72" s="172"/>
      <c r="AHW72" s="172"/>
      <c r="AHX72" s="172"/>
      <c r="AHY72" s="172"/>
      <c r="AHZ72" s="172"/>
      <c r="AIA72" s="172"/>
      <c r="AIB72" s="172"/>
      <c r="AIC72" s="172"/>
      <c r="AID72" s="172"/>
      <c r="AIE72" s="172"/>
      <c r="AIF72" s="172"/>
      <c r="AIG72" s="172"/>
      <c r="AIH72" s="172"/>
      <c r="AII72" s="172"/>
      <c r="AIJ72" s="172"/>
      <c r="AIK72" s="172"/>
      <c r="AIL72" s="172"/>
      <c r="AIM72" s="172"/>
      <c r="AIN72" s="172"/>
      <c r="AIO72" s="172"/>
      <c r="AIP72" s="172"/>
      <c r="AIQ72" s="172"/>
      <c r="AIR72" s="172"/>
      <c r="AIS72" s="172"/>
      <c r="AIT72" s="172"/>
      <c r="AIU72" s="172"/>
      <c r="AIV72" s="172"/>
      <c r="AIW72" s="172"/>
      <c r="AIX72" s="172"/>
      <c r="AIY72" s="172"/>
      <c r="AIZ72" s="172"/>
      <c r="AJA72" s="172"/>
      <c r="AJB72" s="172"/>
      <c r="AJC72" s="172"/>
      <c r="AJD72" s="172"/>
      <c r="AJE72" s="172"/>
      <c r="AJF72" s="172"/>
      <c r="AJG72" s="172"/>
      <c r="AJH72" s="172"/>
      <c r="AJI72" s="172"/>
      <c r="AJJ72" s="172"/>
      <c r="AJK72" s="172"/>
      <c r="AJL72" s="172"/>
      <c r="AJM72" s="172"/>
      <c r="AJN72" s="172"/>
      <c r="AJO72" s="172"/>
      <c r="AJP72" s="172"/>
      <c r="AJQ72" s="172"/>
      <c r="AJR72" s="172"/>
      <c r="AJS72" s="172"/>
      <c r="AJT72" s="172"/>
      <c r="AJU72" s="172"/>
      <c r="AJV72" s="172"/>
      <c r="AJW72" s="172"/>
      <c r="AJX72" s="172"/>
      <c r="AJY72" s="172"/>
      <c r="AJZ72" s="172"/>
      <c r="AKA72" s="172"/>
      <c r="AKB72" s="172"/>
      <c r="AKC72" s="172"/>
      <c r="AKD72" s="172"/>
      <c r="AKE72" s="172"/>
      <c r="AKF72" s="172"/>
      <c r="AKG72" s="172"/>
      <c r="AKH72" s="172"/>
      <c r="AKI72" s="172"/>
      <c r="AKJ72" s="172"/>
      <c r="AKK72" s="172"/>
      <c r="AKL72" s="172"/>
      <c r="AKM72" s="172"/>
      <c r="AKN72" s="172"/>
      <c r="AKO72" s="172"/>
      <c r="AKP72" s="172"/>
      <c r="AKQ72" s="172"/>
      <c r="AKR72" s="172"/>
      <c r="AKS72" s="172"/>
      <c r="AKT72" s="172"/>
      <c r="AKU72" s="172"/>
      <c r="AKV72" s="172"/>
      <c r="AKW72" s="172"/>
      <c r="AKX72" s="172"/>
      <c r="AKY72" s="172"/>
      <c r="AKZ72" s="172"/>
      <c r="ALA72" s="172"/>
      <c r="ALB72" s="172"/>
      <c r="ALC72" s="172"/>
      <c r="ALD72" s="172"/>
      <c r="ALE72" s="172"/>
      <c r="ALF72" s="172"/>
      <c r="ALG72" s="172"/>
      <c r="ALH72" s="172"/>
      <c r="ALI72" s="172"/>
      <c r="ALJ72" s="172"/>
      <c r="ALK72" s="172"/>
      <c r="ALL72" s="172"/>
      <c r="ALM72" s="172"/>
      <c r="ALN72" s="172"/>
      <c r="ALO72" s="172"/>
      <c r="ALP72" s="172"/>
      <c r="ALQ72" s="172"/>
      <c r="ALR72" s="172"/>
      <c r="ALS72" s="172"/>
      <c r="ALT72" s="172"/>
      <c r="ALU72" s="172"/>
      <c r="ALV72" s="172"/>
      <c r="ALW72" s="172"/>
      <c r="ALX72" s="172"/>
      <c r="ALY72" s="172"/>
      <c r="ALZ72" s="172"/>
      <c r="AMA72" s="172"/>
      <c r="AMB72" s="172"/>
      <c r="AMC72" s="172"/>
      <c r="AMD72" s="172"/>
      <c r="AME72" s="172"/>
      <c r="AMF72" s="172"/>
      <c r="AMG72" s="172"/>
      <c r="AMH72" s="172"/>
      <c r="AMI72" s="172"/>
      <c r="AMJ72" s="172"/>
      <c r="AMK72" s="172"/>
      <c r="AML72" s="172"/>
    </row>
    <row r="73" spans="1:1026" s="282" customFormat="1">
      <c r="A73" s="172"/>
      <c r="B73" s="225"/>
      <c r="C73" s="154">
        <f t="shared" si="11"/>
        <v>0</v>
      </c>
      <c r="D73" s="167">
        <f t="shared" si="12"/>
        <v>0</v>
      </c>
      <c r="E73" s="166" t="str">
        <f t="shared" si="13"/>
        <v/>
      </c>
      <c r="F73" s="367" t="str">
        <f t="shared" si="14"/>
        <v/>
      </c>
      <c r="G73" s="367" t="str">
        <f t="shared" si="15"/>
        <v/>
      </c>
      <c r="H73" s="367" t="str">
        <f t="shared" si="16"/>
        <v/>
      </c>
      <c r="I73" s="367" t="str">
        <f t="shared" si="17"/>
        <v/>
      </c>
      <c r="J73" s="367" t="str">
        <f t="shared" si="18"/>
        <v/>
      </c>
      <c r="K73" s="367" t="str">
        <f t="shared" si="19"/>
        <v/>
      </c>
      <c r="L73" s="367" t="str">
        <f t="shared" si="20"/>
        <v/>
      </c>
      <c r="M73" s="367" t="str">
        <f t="shared" si="21"/>
        <v/>
      </c>
      <c r="N73" s="367" t="str">
        <f t="shared" si="22"/>
        <v/>
      </c>
      <c r="O73" s="156" t="str">
        <f t="shared" si="23"/>
        <v/>
      </c>
      <c r="P73" s="157" t="str">
        <f t="shared" si="85"/>
        <v>0</v>
      </c>
      <c r="Q73" s="158" t="str">
        <f t="shared" si="85"/>
        <v>0</v>
      </c>
      <c r="R73" s="158" t="str">
        <f t="shared" si="85"/>
        <v>0</v>
      </c>
      <c r="S73" s="159" t="str">
        <f t="shared" si="85"/>
        <v>0</v>
      </c>
      <c r="T73" s="158" t="str">
        <f t="shared" si="85"/>
        <v>0</v>
      </c>
      <c r="U73" s="158" t="str">
        <f t="shared" si="85"/>
        <v>0</v>
      </c>
      <c r="V73" s="158" t="str">
        <f t="shared" si="85"/>
        <v>0</v>
      </c>
      <c r="W73" s="158" t="str">
        <f t="shared" si="85"/>
        <v>0</v>
      </c>
      <c r="X73" s="157" t="str">
        <f t="shared" si="86"/>
        <v>0</v>
      </c>
      <c r="Y73" s="158" t="str">
        <f t="shared" si="86"/>
        <v>0</v>
      </c>
      <c r="Z73" s="158" t="str">
        <f t="shared" si="86"/>
        <v>0</v>
      </c>
      <c r="AA73" s="159" t="str">
        <f t="shared" si="86"/>
        <v>0</v>
      </c>
      <c r="AB73" s="160" t="str">
        <f t="shared" si="86"/>
        <v>0</v>
      </c>
      <c r="AC73" s="161" t="str">
        <f t="shared" si="86"/>
        <v>0</v>
      </c>
      <c r="AD73" s="158" t="str">
        <f t="shared" si="86"/>
        <v>0</v>
      </c>
      <c r="AE73" s="159" t="str">
        <f t="shared" si="86"/>
        <v>0</v>
      </c>
      <c r="AF73" s="367" t="str">
        <f t="shared" si="87"/>
        <v>0</v>
      </c>
      <c r="AG73" s="162" t="str">
        <f t="shared" si="87"/>
        <v>0</v>
      </c>
      <c r="AH73" s="163" t="str">
        <f t="shared" si="87"/>
        <v>0</v>
      </c>
      <c r="AI73" s="165" t="str">
        <f t="shared" si="87"/>
        <v>0</v>
      </c>
      <c r="AJ73" s="164" t="str">
        <f t="shared" si="87"/>
        <v>0</v>
      </c>
      <c r="AK73" s="164" t="str">
        <f t="shared" si="87"/>
        <v>0</v>
      </c>
      <c r="AL73" s="289" t="str">
        <f t="shared" si="87"/>
        <v>0</v>
      </c>
      <c r="AM73" s="165" t="str">
        <f t="shared" si="87"/>
        <v>0</v>
      </c>
      <c r="AN73" s="230" t="str">
        <f t="shared" si="88"/>
        <v>0</v>
      </c>
      <c r="AO73" s="230" t="str">
        <f t="shared" si="88"/>
        <v>0</v>
      </c>
      <c r="AP73" s="230" t="str">
        <f t="shared" si="88"/>
        <v>0</v>
      </c>
      <c r="AQ73" s="230" t="str">
        <f t="shared" si="88"/>
        <v>0</v>
      </c>
      <c r="AR73" s="229" t="str">
        <f t="shared" si="88"/>
        <v>0</v>
      </c>
      <c r="AS73" s="230" t="str">
        <f t="shared" si="88"/>
        <v>0</v>
      </c>
      <c r="AT73" s="230" t="str">
        <f t="shared" si="88"/>
        <v>0</v>
      </c>
      <c r="AU73" s="231" t="str">
        <f t="shared" si="88"/>
        <v>0</v>
      </c>
      <c r="AV73" s="230" t="str">
        <f t="shared" si="89"/>
        <v>0</v>
      </c>
      <c r="AW73" s="232" t="str">
        <f t="shared" si="89"/>
        <v>0</v>
      </c>
      <c r="AX73" s="232" t="str">
        <f t="shared" si="89"/>
        <v>0</v>
      </c>
      <c r="AY73" s="233" t="str">
        <f t="shared" si="89"/>
        <v>0</v>
      </c>
      <c r="AZ73" s="232" t="str">
        <f t="shared" si="89"/>
        <v>0</v>
      </c>
      <c r="BA73" s="232" t="str">
        <f t="shared" si="89"/>
        <v>0</v>
      </c>
      <c r="BB73" s="232" t="str">
        <f t="shared" si="89"/>
        <v>0</v>
      </c>
      <c r="BC73" s="233" t="str">
        <f t="shared" si="89"/>
        <v>0</v>
      </c>
      <c r="BD73" s="168" t="str">
        <f t="shared" si="90"/>
        <v>0</v>
      </c>
      <c r="BE73" s="168" t="str">
        <f t="shared" si="90"/>
        <v>0</v>
      </c>
      <c r="BF73" s="168" t="str">
        <f t="shared" si="90"/>
        <v>0</v>
      </c>
      <c r="BG73" s="169" t="str">
        <f t="shared" si="90"/>
        <v>0</v>
      </c>
      <c r="BH73" s="168" t="str">
        <f t="shared" si="90"/>
        <v>0</v>
      </c>
      <c r="BI73" s="168" t="str">
        <f t="shared" si="90"/>
        <v>0</v>
      </c>
      <c r="BJ73" s="168" t="str">
        <f t="shared" si="90"/>
        <v>0</v>
      </c>
      <c r="BK73" s="169" t="str">
        <f t="shared" si="90"/>
        <v>0</v>
      </c>
      <c r="BL73" s="168" t="str">
        <f t="shared" si="91"/>
        <v>0</v>
      </c>
      <c r="BM73" s="168" t="str">
        <f t="shared" si="91"/>
        <v>0</v>
      </c>
      <c r="BN73" s="168" t="str">
        <f t="shared" si="91"/>
        <v>0</v>
      </c>
      <c r="BO73" s="169" t="str">
        <f t="shared" si="91"/>
        <v>0</v>
      </c>
      <c r="BP73" s="168" t="str">
        <f t="shared" si="91"/>
        <v>0</v>
      </c>
      <c r="BQ73" s="168" t="str">
        <f t="shared" si="91"/>
        <v>0</v>
      </c>
      <c r="BR73" s="168" t="str">
        <f t="shared" si="91"/>
        <v>0</v>
      </c>
      <c r="BS73" s="169" t="str">
        <f t="shared" si="91"/>
        <v>0</v>
      </c>
      <c r="BT73" s="302" t="str">
        <f t="shared" si="92"/>
        <v>0</v>
      </c>
      <c r="BU73" s="302" t="str">
        <f t="shared" si="92"/>
        <v>0</v>
      </c>
      <c r="BV73" s="302" t="str">
        <f t="shared" si="92"/>
        <v>0</v>
      </c>
      <c r="BW73" s="303" t="str">
        <f t="shared" si="92"/>
        <v>0</v>
      </c>
      <c r="BX73" s="302" t="str">
        <f t="shared" si="92"/>
        <v>0</v>
      </c>
      <c r="BY73" s="302" t="str">
        <f t="shared" si="92"/>
        <v>0</v>
      </c>
      <c r="BZ73" s="302" t="str">
        <f t="shared" si="92"/>
        <v>0</v>
      </c>
      <c r="CA73" s="303" t="str">
        <f t="shared" si="92"/>
        <v>0</v>
      </c>
      <c r="CB73" s="164" t="str">
        <f t="shared" si="93"/>
        <v>0</v>
      </c>
      <c r="CC73" s="289" t="str">
        <f t="shared" si="93"/>
        <v>0</v>
      </c>
      <c r="CD73" s="340" t="str">
        <f t="shared" si="93"/>
        <v>0</v>
      </c>
      <c r="CE73" s="341" t="str">
        <f t="shared" si="93"/>
        <v>0</v>
      </c>
      <c r="CF73" s="340" t="str">
        <f t="shared" si="93"/>
        <v>0</v>
      </c>
      <c r="CG73" s="340" t="str">
        <f t="shared" si="93"/>
        <v>0</v>
      </c>
      <c r="CH73" s="340" t="str">
        <f t="shared" si="93"/>
        <v>0</v>
      </c>
      <c r="CI73" s="341" t="str">
        <f t="shared" si="93"/>
        <v>0</v>
      </c>
      <c r="CJ73" s="367"/>
      <c r="CK73" s="32" t="str">
        <f t="shared" si="33"/>
        <v/>
      </c>
      <c r="CL73" s="285">
        <f t="shared" si="64"/>
        <v>0</v>
      </c>
      <c r="CM73" s="285">
        <f t="shared" si="66"/>
        <v>10</v>
      </c>
      <c r="CN73" s="285"/>
      <c r="CO73" s="142">
        <f t="shared" si="35"/>
        <v>-90</v>
      </c>
      <c r="CP73" s="142">
        <f t="shared" si="36"/>
        <v>-67.777777777777771</v>
      </c>
      <c r="CQ73" s="143"/>
      <c r="CR73" s="367"/>
      <c r="CS73" s="170">
        <f t="shared" si="37"/>
        <v>0</v>
      </c>
      <c r="CT73" s="23">
        <f t="shared" si="38"/>
        <v>0</v>
      </c>
      <c r="CU73" s="171">
        <f t="shared" si="39"/>
        <v>0</v>
      </c>
      <c r="CV73" s="23">
        <f t="shared" si="40"/>
        <v>0</v>
      </c>
      <c r="CW73" s="172">
        <f t="shared" si="41"/>
        <v>0</v>
      </c>
      <c r="CX73" s="24">
        <f t="shared" si="42"/>
        <v>0</v>
      </c>
      <c r="CY73" s="267">
        <f t="shared" si="43"/>
        <v>0</v>
      </c>
      <c r="CZ73" s="268">
        <f t="shared" si="44"/>
        <v>0</v>
      </c>
      <c r="DA73" s="267">
        <f t="shared" si="45"/>
        <v>0</v>
      </c>
      <c r="DB73" s="268">
        <f t="shared" si="46"/>
        <v>0</v>
      </c>
      <c r="DC73" s="173">
        <f t="shared" si="47"/>
        <v>0</v>
      </c>
      <c r="DD73" s="26">
        <f t="shared" si="48"/>
        <v>0</v>
      </c>
      <c r="DE73" s="173">
        <f t="shared" si="49"/>
        <v>0</v>
      </c>
      <c r="DF73" s="26">
        <f t="shared" si="50"/>
        <v>0</v>
      </c>
      <c r="DG73" s="326">
        <f t="shared" si="51"/>
        <v>0</v>
      </c>
      <c r="DH73" s="327">
        <f t="shared" si="52"/>
        <v>0</v>
      </c>
      <c r="DI73" s="172">
        <f t="shared" si="53"/>
        <v>0</v>
      </c>
      <c r="DJ73" s="24">
        <f t="shared" si="54"/>
        <v>0</v>
      </c>
      <c r="DK73" s="172"/>
      <c r="DL73" s="19">
        <f t="shared" si="55"/>
        <v>0</v>
      </c>
      <c r="DM73" s="19">
        <f t="shared" si="56"/>
        <v>0</v>
      </c>
      <c r="DN73" s="174">
        <f t="shared" si="57"/>
        <v>0</v>
      </c>
      <c r="DO73" s="278">
        <f t="shared" si="58"/>
        <v>0</v>
      </c>
      <c r="DP73" s="278">
        <f t="shared" si="59"/>
        <v>0</v>
      </c>
      <c r="DQ73" s="20">
        <f t="shared" si="60"/>
        <v>0</v>
      </c>
      <c r="DR73" s="20">
        <f t="shared" si="61"/>
        <v>0</v>
      </c>
      <c r="DS73" s="337">
        <f t="shared" si="62"/>
        <v>0</v>
      </c>
      <c r="DT73" s="174">
        <f t="shared" si="63"/>
        <v>0</v>
      </c>
      <c r="DU73" s="172">
        <f t="shared" si="65"/>
        <v>0</v>
      </c>
      <c r="DV73" s="172"/>
      <c r="DW73" s="172"/>
      <c r="DX73" s="172"/>
      <c r="DY73" s="172"/>
      <c r="DZ73" s="172"/>
      <c r="EA73" s="172"/>
      <c r="EB73" s="172"/>
      <c r="EC73" s="172"/>
      <c r="ED73" s="172"/>
      <c r="EE73" s="172"/>
      <c r="EF73" s="172"/>
      <c r="EG73" s="172"/>
      <c r="EH73" s="172"/>
      <c r="EI73" s="172"/>
      <c r="EJ73" s="172"/>
      <c r="EK73" s="172"/>
      <c r="EL73" s="172"/>
      <c r="EM73" s="172"/>
      <c r="EN73" s="172"/>
      <c r="EO73" s="172"/>
      <c r="EP73" s="172"/>
      <c r="EQ73" s="172"/>
      <c r="ER73" s="172"/>
      <c r="ES73" s="172"/>
      <c r="ET73" s="172"/>
      <c r="EU73" s="172"/>
      <c r="EV73" s="172"/>
      <c r="EW73" s="172"/>
      <c r="EX73" s="172"/>
      <c r="EY73" s="172"/>
      <c r="EZ73" s="172"/>
      <c r="FA73" s="172"/>
      <c r="FB73" s="172"/>
      <c r="FC73" s="172"/>
      <c r="FD73" s="172"/>
      <c r="FE73" s="172"/>
      <c r="FF73" s="172"/>
      <c r="FG73" s="172"/>
      <c r="FH73" s="172"/>
      <c r="FI73" s="172"/>
      <c r="FJ73" s="172"/>
      <c r="FK73" s="172"/>
      <c r="FL73" s="172"/>
      <c r="FM73" s="172"/>
      <c r="FN73" s="172"/>
      <c r="FO73" s="172"/>
      <c r="FP73" s="172"/>
      <c r="FQ73" s="172"/>
      <c r="FR73" s="172"/>
      <c r="FS73" s="172"/>
      <c r="FT73" s="172"/>
      <c r="FU73" s="172"/>
      <c r="FV73" s="172"/>
      <c r="FW73" s="172"/>
      <c r="FX73" s="172"/>
      <c r="FY73" s="172"/>
      <c r="FZ73" s="172"/>
      <c r="GA73" s="172"/>
      <c r="GB73" s="172"/>
      <c r="GC73" s="172"/>
      <c r="GD73" s="172"/>
      <c r="GE73" s="172"/>
      <c r="GF73" s="172"/>
      <c r="GG73" s="172"/>
      <c r="GH73" s="172"/>
      <c r="GI73" s="172"/>
      <c r="GJ73" s="172"/>
      <c r="GK73" s="172"/>
      <c r="GL73" s="172"/>
      <c r="GM73" s="172"/>
      <c r="GN73" s="172"/>
      <c r="GO73" s="172"/>
      <c r="GP73" s="172"/>
      <c r="GQ73" s="172"/>
      <c r="GR73" s="172"/>
      <c r="GS73" s="172"/>
      <c r="GT73" s="172"/>
      <c r="GU73" s="172"/>
      <c r="GV73" s="172"/>
      <c r="GW73" s="172"/>
      <c r="GX73" s="172"/>
      <c r="GY73" s="172"/>
      <c r="GZ73" s="172"/>
      <c r="HA73" s="172"/>
      <c r="HB73" s="172"/>
      <c r="HC73" s="172"/>
      <c r="HD73" s="172"/>
      <c r="HE73" s="172"/>
      <c r="HF73" s="172"/>
      <c r="HG73" s="172"/>
      <c r="HH73" s="172"/>
      <c r="HI73" s="172"/>
      <c r="HJ73" s="172"/>
      <c r="HK73" s="172"/>
      <c r="HL73" s="172"/>
      <c r="HM73" s="172"/>
      <c r="HN73" s="172"/>
      <c r="HO73" s="172"/>
      <c r="HP73" s="172"/>
      <c r="HQ73" s="172"/>
      <c r="HR73" s="172"/>
      <c r="HS73" s="172"/>
      <c r="HT73" s="172"/>
      <c r="HU73" s="172"/>
      <c r="HV73" s="172"/>
      <c r="HW73" s="172"/>
      <c r="HX73" s="172"/>
      <c r="HY73" s="172"/>
      <c r="HZ73" s="172"/>
      <c r="IA73" s="172"/>
      <c r="IB73" s="172"/>
      <c r="IC73" s="172"/>
      <c r="ID73" s="172"/>
      <c r="IE73" s="172"/>
      <c r="IF73" s="172"/>
      <c r="IG73" s="172"/>
      <c r="IH73" s="172"/>
      <c r="II73" s="172"/>
      <c r="IJ73" s="172"/>
      <c r="IK73" s="172"/>
      <c r="IL73" s="172"/>
      <c r="IM73" s="172"/>
      <c r="IN73" s="172"/>
      <c r="IO73" s="172"/>
      <c r="IP73" s="172"/>
      <c r="IQ73" s="172"/>
      <c r="IR73" s="172"/>
      <c r="IS73" s="172"/>
      <c r="IT73" s="172"/>
      <c r="IU73" s="172"/>
      <c r="IV73" s="172"/>
      <c r="IW73" s="172"/>
      <c r="IX73" s="172"/>
      <c r="IY73" s="172"/>
      <c r="IZ73" s="172"/>
      <c r="JA73" s="172"/>
      <c r="JB73" s="172"/>
      <c r="JC73" s="172"/>
      <c r="JD73" s="172"/>
      <c r="JE73" s="172"/>
      <c r="JF73" s="172"/>
      <c r="JG73" s="172"/>
      <c r="JH73" s="172"/>
      <c r="JI73" s="172"/>
      <c r="JJ73" s="172"/>
      <c r="JK73" s="172"/>
      <c r="JL73" s="172"/>
      <c r="JM73" s="172"/>
      <c r="JN73" s="172"/>
      <c r="JO73" s="172"/>
      <c r="JP73" s="172"/>
      <c r="JQ73" s="172"/>
      <c r="JR73" s="172"/>
      <c r="JS73" s="172"/>
      <c r="JT73" s="172"/>
      <c r="JU73" s="172"/>
      <c r="JV73" s="172"/>
      <c r="JW73" s="172"/>
      <c r="JX73" s="172"/>
      <c r="JY73" s="172"/>
      <c r="JZ73" s="172"/>
      <c r="KA73" s="172"/>
      <c r="KB73" s="172"/>
      <c r="KC73" s="172"/>
      <c r="KD73" s="172"/>
      <c r="KE73" s="172"/>
      <c r="KF73" s="172"/>
      <c r="KG73" s="172"/>
      <c r="KH73" s="172"/>
      <c r="KI73" s="172"/>
      <c r="KJ73" s="172"/>
      <c r="KK73" s="172"/>
      <c r="KL73" s="172"/>
      <c r="KM73" s="172"/>
      <c r="KN73" s="172"/>
      <c r="KO73" s="172"/>
      <c r="KP73" s="172"/>
      <c r="KQ73" s="172"/>
      <c r="KR73" s="172"/>
      <c r="KS73" s="172"/>
      <c r="KT73" s="172"/>
      <c r="KU73" s="172"/>
      <c r="KV73" s="172"/>
      <c r="KW73" s="172"/>
      <c r="KX73" s="172"/>
      <c r="KY73" s="172"/>
      <c r="KZ73" s="172"/>
      <c r="LA73" s="172"/>
      <c r="LB73" s="172"/>
      <c r="LC73" s="172"/>
      <c r="LD73" s="172"/>
      <c r="LE73" s="172"/>
      <c r="LF73" s="172"/>
      <c r="LG73" s="172"/>
      <c r="LH73" s="172"/>
      <c r="LI73" s="172"/>
      <c r="LJ73" s="172"/>
      <c r="LK73" s="172"/>
      <c r="LL73" s="172"/>
      <c r="LM73" s="172"/>
      <c r="LN73" s="172"/>
      <c r="LO73" s="172"/>
      <c r="LP73" s="172"/>
      <c r="LQ73" s="172"/>
      <c r="LR73" s="172"/>
      <c r="LS73" s="172"/>
      <c r="LT73" s="172"/>
      <c r="LU73" s="172"/>
      <c r="LV73" s="172"/>
      <c r="LW73" s="172"/>
      <c r="LX73" s="172"/>
      <c r="LY73" s="172"/>
      <c r="LZ73" s="172"/>
      <c r="MA73" s="172"/>
      <c r="MB73" s="172"/>
      <c r="MC73" s="172"/>
      <c r="MD73" s="172"/>
      <c r="ME73" s="172"/>
      <c r="MF73" s="172"/>
      <c r="MG73" s="172"/>
      <c r="MH73" s="172"/>
      <c r="MI73" s="172"/>
      <c r="MJ73" s="172"/>
      <c r="MK73" s="172"/>
      <c r="ML73" s="172"/>
      <c r="MM73" s="172"/>
      <c r="MN73" s="172"/>
      <c r="MO73" s="172"/>
      <c r="MP73" s="172"/>
      <c r="MQ73" s="172"/>
      <c r="MR73" s="172"/>
      <c r="MS73" s="172"/>
      <c r="MT73" s="172"/>
      <c r="MU73" s="172"/>
      <c r="MV73" s="172"/>
      <c r="MW73" s="172"/>
      <c r="MX73" s="172"/>
      <c r="MY73" s="172"/>
      <c r="MZ73" s="172"/>
      <c r="NA73" s="172"/>
      <c r="NB73" s="172"/>
      <c r="NC73" s="172"/>
      <c r="ND73" s="172"/>
      <c r="NE73" s="172"/>
      <c r="NF73" s="172"/>
      <c r="NG73" s="172"/>
      <c r="NH73" s="172"/>
      <c r="NI73" s="172"/>
      <c r="NJ73" s="172"/>
      <c r="NK73" s="172"/>
      <c r="NL73" s="172"/>
      <c r="NM73" s="172"/>
      <c r="NN73" s="172"/>
      <c r="NO73" s="172"/>
      <c r="NP73" s="172"/>
      <c r="NQ73" s="172"/>
      <c r="NR73" s="172"/>
      <c r="NS73" s="172"/>
      <c r="NT73" s="172"/>
      <c r="NU73" s="172"/>
      <c r="NV73" s="172"/>
      <c r="NW73" s="172"/>
      <c r="NX73" s="172"/>
      <c r="NY73" s="172"/>
      <c r="NZ73" s="172"/>
      <c r="OA73" s="172"/>
      <c r="OB73" s="172"/>
      <c r="OC73" s="172"/>
      <c r="OD73" s="172"/>
      <c r="OE73" s="172"/>
      <c r="OF73" s="172"/>
      <c r="OG73" s="172"/>
      <c r="OH73" s="172"/>
      <c r="OI73" s="172"/>
      <c r="OJ73" s="172"/>
      <c r="OK73" s="172"/>
      <c r="OL73" s="172"/>
      <c r="OM73" s="172"/>
      <c r="ON73" s="172"/>
      <c r="OO73" s="172"/>
      <c r="OP73" s="172"/>
      <c r="OQ73" s="172"/>
      <c r="OR73" s="172"/>
      <c r="OS73" s="172"/>
      <c r="OT73" s="172"/>
      <c r="OU73" s="172"/>
      <c r="OV73" s="172"/>
      <c r="OW73" s="172"/>
      <c r="OX73" s="172"/>
      <c r="OY73" s="172"/>
      <c r="OZ73" s="172"/>
      <c r="PA73" s="172"/>
      <c r="PB73" s="172"/>
      <c r="PC73" s="172"/>
      <c r="PD73" s="172"/>
      <c r="PE73" s="172"/>
      <c r="PF73" s="172"/>
      <c r="PG73" s="172"/>
      <c r="PH73" s="172"/>
      <c r="PI73" s="172"/>
      <c r="PJ73" s="172"/>
      <c r="PK73" s="172"/>
      <c r="PL73" s="172"/>
      <c r="PM73" s="172"/>
      <c r="PN73" s="172"/>
      <c r="PO73" s="172"/>
      <c r="PP73" s="172"/>
      <c r="PQ73" s="172"/>
      <c r="PR73" s="172"/>
      <c r="PS73" s="172"/>
      <c r="PT73" s="172"/>
      <c r="PU73" s="172"/>
      <c r="PV73" s="172"/>
      <c r="PW73" s="172"/>
      <c r="PX73" s="172"/>
      <c r="PY73" s="172"/>
      <c r="PZ73" s="172"/>
      <c r="QA73" s="172"/>
      <c r="QB73" s="172"/>
      <c r="QC73" s="172"/>
      <c r="QD73" s="172"/>
      <c r="QE73" s="172"/>
      <c r="QF73" s="172"/>
      <c r="QG73" s="172"/>
      <c r="QH73" s="172"/>
      <c r="QI73" s="172"/>
      <c r="QJ73" s="172"/>
      <c r="QK73" s="172"/>
      <c r="QL73" s="172"/>
      <c r="QM73" s="172"/>
      <c r="QN73" s="172"/>
      <c r="QO73" s="172"/>
      <c r="QP73" s="172"/>
      <c r="QQ73" s="172"/>
      <c r="QR73" s="172"/>
      <c r="QS73" s="172"/>
      <c r="QT73" s="172"/>
      <c r="QU73" s="172"/>
      <c r="QV73" s="172"/>
      <c r="QW73" s="172"/>
      <c r="QX73" s="172"/>
      <c r="QY73" s="172"/>
      <c r="QZ73" s="172"/>
      <c r="RA73" s="172"/>
      <c r="RB73" s="172"/>
      <c r="RC73" s="172"/>
      <c r="RD73" s="172"/>
      <c r="RE73" s="172"/>
      <c r="RF73" s="172"/>
      <c r="RG73" s="172"/>
      <c r="RH73" s="172"/>
      <c r="RI73" s="172"/>
      <c r="RJ73" s="172"/>
      <c r="RK73" s="172"/>
      <c r="RL73" s="172"/>
      <c r="RM73" s="172"/>
      <c r="RN73" s="172"/>
      <c r="RO73" s="172"/>
      <c r="RP73" s="172"/>
      <c r="RQ73" s="172"/>
      <c r="RR73" s="172"/>
      <c r="RS73" s="172"/>
      <c r="RT73" s="172"/>
      <c r="RU73" s="172"/>
      <c r="RV73" s="172"/>
      <c r="RW73" s="172"/>
      <c r="RX73" s="172"/>
      <c r="RY73" s="172"/>
      <c r="RZ73" s="172"/>
      <c r="SA73" s="172"/>
      <c r="SB73" s="172"/>
      <c r="SC73" s="172"/>
      <c r="SD73" s="172"/>
      <c r="SE73" s="172"/>
      <c r="SF73" s="172"/>
      <c r="SG73" s="172"/>
      <c r="SH73" s="172"/>
      <c r="SI73" s="172"/>
      <c r="SJ73" s="172"/>
      <c r="SK73" s="172"/>
      <c r="SL73" s="172"/>
      <c r="SM73" s="172"/>
      <c r="SN73" s="172"/>
      <c r="SO73" s="172"/>
      <c r="SP73" s="172"/>
      <c r="SQ73" s="172"/>
      <c r="SR73" s="172"/>
      <c r="SS73" s="172"/>
      <c r="ST73" s="172"/>
      <c r="SU73" s="172"/>
      <c r="SV73" s="172"/>
      <c r="SW73" s="172"/>
      <c r="SX73" s="172"/>
      <c r="SY73" s="172"/>
      <c r="SZ73" s="172"/>
      <c r="TA73" s="172"/>
      <c r="TB73" s="172"/>
      <c r="TC73" s="172"/>
      <c r="TD73" s="172"/>
      <c r="TE73" s="172"/>
      <c r="TF73" s="172"/>
      <c r="TG73" s="172"/>
      <c r="TH73" s="172"/>
      <c r="TI73" s="172"/>
      <c r="TJ73" s="172"/>
      <c r="TK73" s="172"/>
      <c r="TL73" s="172"/>
      <c r="TM73" s="172"/>
      <c r="TN73" s="172"/>
      <c r="TO73" s="172"/>
      <c r="TP73" s="172"/>
      <c r="TQ73" s="172"/>
      <c r="TR73" s="172"/>
      <c r="TS73" s="172"/>
      <c r="TT73" s="172"/>
      <c r="TU73" s="172"/>
      <c r="TV73" s="172"/>
      <c r="TW73" s="172"/>
      <c r="TX73" s="172"/>
      <c r="TY73" s="172"/>
      <c r="TZ73" s="172"/>
      <c r="UA73" s="172"/>
      <c r="UB73" s="172"/>
      <c r="UC73" s="172"/>
      <c r="UD73" s="172"/>
      <c r="UE73" s="172"/>
      <c r="UF73" s="172"/>
      <c r="UG73" s="172"/>
      <c r="UH73" s="172"/>
      <c r="UI73" s="172"/>
      <c r="UJ73" s="172"/>
      <c r="UK73" s="172"/>
      <c r="UL73" s="172"/>
      <c r="UM73" s="172"/>
      <c r="UN73" s="172"/>
      <c r="UO73" s="172"/>
      <c r="UP73" s="172"/>
      <c r="UQ73" s="172"/>
      <c r="UR73" s="172"/>
      <c r="US73" s="172"/>
      <c r="UT73" s="172"/>
      <c r="UU73" s="172"/>
      <c r="UV73" s="172"/>
      <c r="UW73" s="172"/>
      <c r="UX73" s="172"/>
      <c r="UY73" s="172"/>
      <c r="UZ73" s="172"/>
      <c r="VA73" s="172"/>
      <c r="VB73" s="172"/>
      <c r="VC73" s="172"/>
      <c r="VD73" s="172"/>
      <c r="VE73" s="172"/>
      <c r="VF73" s="172"/>
      <c r="VG73" s="172"/>
      <c r="VH73" s="172"/>
      <c r="VI73" s="172"/>
      <c r="VJ73" s="172"/>
      <c r="VK73" s="172"/>
      <c r="VL73" s="172"/>
      <c r="VM73" s="172"/>
      <c r="VN73" s="172"/>
      <c r="VO73" s="172"/>
      <c r="VP73" s="172"/>
      <c r="VQ73" s="172"/>
      <c r="VR73" s="172"/>
      <c r="VS73" s="172"/>
      <c r="VT73" s="172"/>
      <c r="VU73" s="172"/>
      <c r="VV73" s="172"/>
      <c r="VW73" s="172"/>
      <c r="VX73" s="172"/>
      <c r="VY73" s="172"/>
      <c r="VZ73" s="172"/>
      <c r="WA73" s="172"/>
      <c r="WB73" s="172"/>
      <c r="WC73" s="172"/>
      <c r="WD73" s="172"/>
      <c r="WE73" s="172"/>
      <c r="WF73" s="172"/>
      <c r="WG73" s="172"/>
      <c r="WH73" s="172"/>
      <c r="WI73" s="172"/>
      <c r="WJ73" s="172"/>
      <c r="WK73" s="172"/>
      <c r="WL73" s="172"/>
      <c r="WM73" s="172"/>
      <c r="WN73" s="172"/>
      <c r="WO73" s="172"/>
      <c r="WP73" s="172"/>
      <c r="WQ73" s="172"/>
      <c r="WR73" s="172"/>
      <c r="WS73" s="172"/>
      <c r="WT73" s="172"/>
      <c r="WU73" s="172"/>
      <c r="WV73" s="172"/>
      <c r="WW73" s="172"/>
      <c r="WX73" s="172"/>
      <c r="WY73" s="172"/>
      <c r="WZ73" s="172"/>
      <c r="XA73" s="172"/>
      <c r="XB73" s="172"/>
      <c r="XC73" s="172"/>
      <c r="XD73" s="172"/>
      <c r="XE73" s="172"/>
      <c r="XF73" s="172"/>
      <c r="XG73" s="172"/>
      <c r="XH73" s="172"/>
      <c r="XI73" s="172"/>
      <c r="XJ73" s="172"/>
      <c r="XK73" s="172"/>
      <c r="XL73" s="172"/>
      <c r="XM73" s="172"/>
      <c r="XN73" s="172"/>
      <c r="XO73" s="172"/>
      <c r="XP73" s="172"/>
      <c r="XQ73" s="172"/>
      <c r="XR73" s="172"/>
      <c r="XS73" s="172"/>
      <c r="XT73" s="172"/>
      <c r="XU73" s="172"/>
      <c r="XV73" s="172"/>
      <c r="XW73" s="172"/>
      <c r="XX73" s="172"/>
      <c r="XY73" s="172"/>
      <c r="XZ73" s="172"/>
      <c r="YA73" s="172"/>
      <c r="YB73" s="172"/>
      <c r="YC73" s="172"/>
      <c r="YD73" s="172"/>
      <c r="YE73" s="172"/>
      <c r="YF73" s="172"/>
      <c r="YG73" s="172"/>
      <c r="YH73" s="172"/>
      <c r="YI73" s="172"/>
      <c r="YJ73" s="172"/>
      <c r="YK73" s="172"/>
      <c r="YL73" s="172"/>
      <c r="YM73" s="172"/>
      <c r="YN73" s="172"/>
      <c r="YO73" s="172"/>
      <c r="YP73" s="172"/>
      <c r="YQ73" s="172"/>
      <c r="YR73" s="172"/>
      <c r="YS73" s="172"/>
      <c r="YT73" s="172"/>
      <c r="YU73" s="172"/>
      <c r="YV73" s="172"/>
      <c r="YW73" s="172"/>
      <c r="YX73" s="172"/>
      <c r="YY73" s="172"/>
      <c r="YZ73" s="172"/>
      <c r="ZA73" s="172"/>
      <c r="ZB73" s="172"/>
      <c r="ZC73" s="172"/>
      <c r="ZD73" s="172"/>
      <c r="ZE73" s="172"/>
      <c r="ZF73" s="172"/>
      <c r="ZG73" s="172"/>
      <c r="ZH73" s="172"/>
      <c r="ZI73" s="172"/>
      <c r="ZJ73" s="172"/>
      <c r="ZK73" s="172"/>
      <c r="ZL73" s="172"/>
      <c r="ZM73" s="172"/>
      <c r="ZN73" s="172"/>
      <c r="ZO73" s="172"/>
      <c r="ZP73" s="172"/>
      <c r="ZQ73" s="172"/>
      <c r="ZR73" s="172"/>
      <c r="ZS73" s="172"/>
      <c r="ZT73" s="172"/>
      <c r="ZU73" s="172"/>
      <c r="ZV73" s="172"/>
      <c r="ZW73" s="172"/>
      <c r="ZX73" s="172"/>
      <c r="ZY73" s="172"/>
      <c r="ZZ73" s="172"/>
      <c r="AAA73" s="172"/>
      <c r="AAB73" s="172"/>
      <c r="AAC73" s="172"/>
      <c r="AAD73" s="172"/>
      <c r="AAE73" s="172"/>
      <c r="AAF73" s="172"/>
      <c r="AAG73" s="172"/>
      <c r="AAH73" s="172"/>
      <c r="AAI73" s="172"/>
      <c r="AAJ73" s="172"/>
      <c r="AAK73" s="172"/>
      <c r="AAL73" s="172"/>
      <c r="AAM73" s="172"/>
      <c r="AAN73" s="172"/>
      <c r="AAO73" s="172"/>
      <c r="AAP73" s="172"/>
      <c r="AAQ73" s="172"/>
      <c r="AAR73" s="172"/>
      <c r="AAS73" s="172"/>
      <c r="AAT73" s="172"/>
      <c r="AAU73" s="172"/>
      <c r="AAV73" s="172"/>
      <c r="AAW73" s="172"/>
      <c r="AAX73" s="172"/>
      <c r="AAY73" s="172"/>
      <c r="AAZ73" s="172"/>
      <c r="ABA73" s="172"/>
      <c r="ABB73" s="172"/>
      <c r="ABC73" s="172"/>
      <c r="ABD73" s="172"/>
      <c r="ABE73" s="172"/>
      <c r="ABF73" s="172"/>
      <c r="ABG73" s="172"/>
      <c r="ABH73" s="172"/>
      <c r="ABI73" s="172"/>
      <c r="ABJ73" s="172"/>
      <c r="ABK73" s="172"/>
      <c r="ABL73" s="172"/>
      <c r="ABM73" s="172"/>
      <c r="ABN73" s="172"/>
      <c r="ABO73" s="172"/>
      <c r="ABP73" s="172"/>
      <c r="ABQ73" s="172"/>
      <c r="ABR73" s="172"/>
      <c r="ABS73" s="172"/>
      <c r="ABT73" s="172"/>
      <c r="ABU73" s="172"/>
      <c r="ABV73" s="172"/>
      <c r="ABW73" s="172"/>
      <c r="ABX73" s="172"/>
      <c r="ABY73" s="172"/>
      <c r="ABZ73" s="172"/>
      <c r="ACA73" s="172"/>
      <c r="ACB73" s="172"/>
      <c r="ACC73" s="172"/>
      <c r="ACD73" s="172"/>
      <c r="ACE73" s="172"/>
      <c r="ACF73" s="172"/>
      <c r="ACG73" s="172"/>
      <c r="ACH73" s="172"/>
      <c r="ACI73" s="172"/>
      <c r="ACJ73" s="172"/>
      <c r="ACK73" s="172"/>
      <c r="ACL73" s="172"/>
      <c r="ACM73" s="172"/>
      <c r="ACN73" s="172"/>
      <c r="ACO73" s="172"/>
      <c r="ACP73" s="172"/>
      <c r="ACQ73" s="172"/>
      <c r="ACR73" s="172"/>
      <c r="ACS73" s="172"/>
      <c r="ACT73" s="172"/>
      <c r="ACU73" s="172"/>
      <c r="ACV73" s="172"/>
      <c r="ACW73" s="172"/>
      <c r="ACX73" s="172"/>
      <c r="ACY73" s="172"/>
      <c r="ACZ73" s="172"/>
      <c r="ADA73" s="172"/>
      <c r="ADB73" s="172"/>
      <c r="ADC73" s="172"/>
      <c r="ADD73" s="172"/>
      <c r="ADE73" s="172"/>
      <c r="ADF73" s="172"/>
      <c r="ADG73" s="172"/>
      <c r="ADH73" s="172"/>
      <c r="ADI73" s="172"/>
      <c r="ADJ73" s="172"/>
      <c r="ADK73" s="172"/>
      <c r="ADL73" s="172"/>
      <c r="ADM73" s="172"/>
      <c r="ADN73" s="172"/>
      <c r="ADO73" s="172"/>
      <c r="ADP73" s="172"/>
      <c r="ADQ73" s="172"/>
      <c r="ADR73" s="172"/>
      <c r="ADS73" s="172"/>
      <c r="ADT73" s="172"/>
      <c r="ADU73" s="172"/>
      <c r="ADV73" s="172"/>
      <c r="ADW73" s="172"/>
      <c r="ADX73" s="172"/>
      <c r="ADY73" s="172"/>
      <c r="ADZ73" s="172"/>
      <c r="AEA73" s="172"/>
      <c r="AEB73" s="172"/>
      <c r="AEC73" s="172"/>
      <c r="AED73" s="172"/>
      <c r="AEE73" s="172"/>
      <c r="AEF73" s="172"/>
      <c r="AEG73" s="172"/>
      <c r="AEH73" s="172"/>
      <c r="AEI73" s="172"/>
      <c r="AEJ73" s="172"/>
      <c r="AEK73" s="172"/>
      <c r="AEL73" s="172"/>
      <c r="AEM73" s="172"/>
      <c r="AEN73" s="172"/>
      <c r="AEO73" s="172"/>
      <c r="AEP73" s="172"/>
      <c r="AEQ73" s="172"/>
      <c r="AER73" s="172"/>
      <c r="AES73" s="172"/>
      <c r="AET73" s="172"/>
      <c r="AEU73" s="172"/>
      <c r="AEV73" s="172"/>
      <c r="AEW73" s="172"/>
      <c r="AEX73" s="172"/>
      <c r="AEY73" s="172"/>
      <c r="AEZ73" s="172"/>
      <c r="AFA73" s="172"/>
      <c r="AFB73" s="172"/>
      <c r="AFC73" s="172"/>
      <c r="AFD73" s="172"/>
      <c r="AFE73" s="172"/>
      <c r="AFF73" s="172"/>
      <c r="AFG73" s="172"/>
      <c r="AFH73" s="172"/>
      <c r="AFI73" s="172"/>
      <c r="AFJ73" s="172"/>
      <c r="AFK73" s="172"/>
      <c r="AFL73" s="172"/>
      <c r="AFM73" s="172"/>
      <c r="AFN73" s="172"/>
      <c r="AFO73" s="172"/>
      <c r="AFP73" s="172"/>
      <c r="AFQ73" s="172"/>
      <c r="AFR73" s="172"/>
      <c r="AFS73" s="172"/>
      <c r="AFT73" s="172"/>
      <c r="AFU73" s="172"/>
      <c r="AFV73" s="172"/>
      <c r="AFW73" s="172"/>
      <c r="AFX73" s="172"/>
      <c r="AFY73" s="172"/>
      <c r="AFZ73" s="172"/>
      <c r="AGA73" s="172"/>
      <c r="AGB73" s="172"/>
      <c r="AGC73" s="172"/>
      <c r="AGD73" s="172"/>
      <c r="AGE73" s="172"/>
      <c r="AGF73" s="172"/>
      <c r="AGG73" s="172"/>
      <c r="AGH73" s="172"/>
      <c r="AGI73" s="172"/>
      <c r="AGJ73" s="172"/>
      <c r="AGK73" s="172"/>
      <c r="AGL73" s="172"/>
      <c r="AGM73" s="172"/>
      <c r="AGN73" s="172"/>
      <c r="AGO73" s="172"/>
      <c r="AGP73" s="172"/>
      <c r="AGQ73" s="172"/>
      <c r="AGR73" s="172"/>
      <c r="AGS73" s="172"/>
      <c r="AGT73" s="172"/>
      <c r="AGU73" s="172"/>
      <c r="AGV73" s="172"/>
      <c r="AGW73" s="172"/>
      <c r="AGX73" s="172"/>
      <c r="AGY73" s="172"/>
      <c r="AGZ73" s="172"/>
      <c r="AHA73" s="172"/>
      <c r="AHB73" s="172"/>
      <c r="AHC73" s="172"/>
      <c r="AHD73" s="172"/>
      <c r="AHE73" s="172"/>
      <c r="AHF73" s="172"/>
      <c r="AHG73" s="172"/>
      <c r="AHH73" s="172"/>
      <c r="AHI73" s="172"/>
      <c r="AHJ73" s="172"/>
      <c r="AHK73" s="172"/>
      <c r="AHL73" s="172"/>
      <c r="AHM73" s="172"/>
      <c r="AHN73" s="172"/>
      <c r="AHO73" s="172"/>
      <c r="AHP73" s="172"/>
      <c r="AHQ73" s="172"/>
      <c r="AHR73" s="172"/>
      <c r="AHS73" s="172"/>
      <c r="AHT73" s="172"/>
      <c r="AHU73" s="172"/>
      <c r="AHV73" s="172"/>
      <c r="AHW73" s="172"/>
      <c r="AHX73" s="172"/>
      <c r="AHY73" s="172"/>
      <c r="AHZ73" s="172"/>
      <c r="AIA73" s="172"/>
      <c r="AIB73" s="172"/>
      <c r="AIC73" s="172"/>
      <c r="AID73" s="172"/>
      <c r="AIE73" s="172"/>
      <c r="AIF73" s="172"/>
      <c r="AIG73" s="172"/>
      <c r="AIH73" s="172"/>
      <c r="AII73" s="172"/>
      <c r="AIJ73" s="172"/>
      <c r="AIK73" s="172"/>
      <c r="AIL73" s="172"/>
      <c r="AIM73" s="172"/>
      <c r="AIN73" s="172"/>
      <c r="AIO73" s="172"/>
      <c r="AIP73" s="172"/>
      <c r="AIQ73" s="172"/>
      <c r="AIR73" s="172"/>
      <c r="AIS73" s="172"/>
      <c r="AIT73" s="172"/>
      <c r="AIU73" s="172"/>
      <c r="AIV73" s="172"/>
      <c r="AIW73" s="172"/>
      <c r="AIX73" s="172"/>
      <c r="AIY73" s="172"/>
      <c r="AIZ73" s="172"/>
      <c r="AJA73" s="172"/>
      <c r="AJB73" s="172"/>
      <c r="AJC73" s="172"/>
      <c r="AJD73" s="172"/>
      <c r="AJE73" s="172"/>
      <c r="AJF73" s="172"/>
      <c r="AJG73" s="172"/>
      <c r="AJH73" s="172"/>
      <c r="AJI73" s="172"/>
      <c r="AJJ73" s="172"/>
      <c r="AJK73" s="172"/>
      <c r="AJL73" s="172"/>
      <c r="AJM73" s="172"/>
      <c r="AJN73" s="172"/>
      <c r="AJO73" s="172"/>
      <c r="AJP73" s="172"/>
      <c r="AJQ73" s="172"/>
      <c r="AJR73" s="172"/>
      <c r="AJS73" s="172"/>
      <c r="AJT73" s="172"/>
      <c r="AJU73" s="172"/>
      <c r="AJV73" s="172"/>
      <c r="AJW73" s="172"/>
      <c r="AJX73" s="172"/>
      <c r="AJY73" s="172"/>
      <c r="AJZ73" s="172"/>
      <c r="AKA73" s="172"/>
      <c r="AKB73" s="172"/>
      <c r="AKC73" s="172"/>
      <c r="AKD73" s="172"/>
      <c r="AKE73" s="172"/>
      <c r="AKF73" s="172"/>
      <c r="AKG73" s="172"/>
      <c r="AKH73" s="172"/>
      <c r="AKI73" s="172"/>
      <c r="AKJ73" s="172"/>
      <c r="AKK73" s="172"/>
      <c r="AKL73" s="172"/>
      <c r="AKM73" s="172"/>
      <c r="AKN73" s="172"/>
      <c r="AKO73" s="172"/>
      <c r="AKP73" s="172"/>
      <c r="AKQ73" s="172"/>
      <c r="AKR73" s="172"/>
      <c r="AKS73" s="172"/>
      <c r="AKT73" s="172"/>
      <c r="AKU73" s="172"/>
      <c r="AKV73" s="172"/>
      <c r="AKW73" s="172"/>
      <c r="AKX73" s="172"/>
      <c r="AKY73" s="172"/>
      <c r="AKZ73" s="172"/>
      <c r="ALA73" s="172"/>
      <c r="ALB73" s="172"/>
      <c r="ALC73" s="172"/>
      <c r="ALD73" s="172"/>
      <c r="ALE73" s="172"/>
      <c r="ALF73" s="172"/>
      <c r="ALG73" s="172"/>
      <c r="ALH73" s="172"/>
      <c r="ALI73" s="172"/>
      <c r="ALJ73" s="172"/>
      <c r="ALK73" s="172"/>
      <c r="ALL73" s="172"/>
      <c r="ALM73" s="172"/>
      <c r="ALN73" s="172"/>
      <c r="ALO73" s="172"/>
      <c r="ALP73" s="172"/>
      <c r="ALQ73" s="172"/>
      <c r="ALR73" s="172"/>
      <c r="ALS73" s="172"/>
      <c r="ALT73" s="172"/>
      <c r="ALU73" s="172"/>
      <c r="ALV73" s="172"/>
      <c r="ALW73" s="172"/>
      <c r="ALX73" s="172"/>
      <c r="ALY73" s="172"/>
      <c r="ALZ73" s="172"/>
      <c r="AMA73" s="172"/>
      <c r="AMB73" s="172"/>
      <c r="AMC73" s="172"/>
      <c r="AMD73" s="172"/>
      <c r="AME73" s="172"/>
      <c r="AMF73" s="172"/>
      <c r="AMG73" s="172"/>
      <c r="AMH73" s="172"/>
      <c r="AMI73" s="172"/>
      <c r="AMJ73" s="172"/>
      <c r="AMK73" s="172"/>
      <c r="AML73" s="172"/>
    </row>
    <row r="74" spans="1:1026" s="282" customFormat="1">
      <c r="A74" s="172"/>
      <c r="B74" s="225"/>
      <c r="C74" s="154">
        <f t="shared" si="11"/>
        <v>0</v>
      </c>
      <c r="D74" s="167">
        <f t="shared" si="12"/>
        <v>0</v>
      </c>
      <c r="E74" s="166" t="str">
        <f t="shared" si="13"/>
        <v/>
      </c>
      <c r="F74" s="367" t="str">
        <f t="shared" si="14"/>
        <v/>
      </c>
      <c r="G74" s="367" t="str">
        <f t="shared" si="15"/>
        <v/>
      </c>
      <c r="H74" s="367" t="str">
        <f t="shared" si="16"/>
        <v/>
      </c>
      <c r="I74" s="367" t="str">
        <f t="shared" si="17"/>
        <v/>
      </c>
      <c r="J74" s="367" t="str">
        <f t="shared" si="18"/>
        <v/>
      </c>
      <c r="K74" s="367" t="str">
        <f t="shared" si="19"/>
        <v/>
      </c>
      <c r="L74" s="367" t="str">
        <f t="shared" si="20"/>
        <v/>
      </c>
      <c r="M74" s="367" t="str">
        <f t="shared" si="21"/>
        <v/>
      </c>
      <c r="N74" s="367" t="str">
        <f t="shared" si="22"/>
        <v/>
      </c>
      <c r="O74" s="156" t="str">
        <f t="shared" si="23"/>
        <v/>
      </c>
      <c r="P74" s="157" t="str">
        <f t="shared" si="85"/>
        <v>0</v>
      </c>
      <c r="Q74" s="158" t="str">
        <f t="shared" si="85"/>
        <v>0</v>
      </c>
      <c r="R74" s="158" t="str">
        <f t="shared" si="85"/>
        <v>0</v>
      </c>
      <c r="S74" s="159" t="str">
        <f t="shared" si="85"/>
        <v>0</v>
      </c>
      <c r="T74" s="158" t="str">
        <f t="shared" si="85"/>
        <v>0</v>
      </c>
      <c r="U74" s="158" t="str">
        <f t="shared" si="85"/>
        <v>0</v>
      </c>
      <c r="V74" s="158" t="str">
        <f t="shared" si="85"/>
        <v>0</v>
      </c>
      <c r="W74" s="158" t="str">
        <f t="shared" si="85"/>
        <v>0</v>
      </c>
      <c r="X74" s="157" t="str">
        <f t="shared" si="86"/>
        <v>0</v>
      </c>
      <c r="Y74" s="158" t="str">
        <f t="shared" si="86"/>
        <v>0</v>
      </c>
      <c r="Z74" s="158" t="str">
        <f t="shared" si="86"/>
        <v>0</v>
      </c>
      <c r="AA74" s="159" t="str">
        <f t="shared" si="86"/>
        <v>0</v>
      </c>
      <c r="AB74" s="160" t="str">
        <f t="shared" si="86"/>
        <v>0</v>
      </c>
      <c r="AC74" s="161" t="str">
        <f t="shared" si="86"/>
        <v>0</v>
      </c>
      <c r="AD74" s="158" t="str">
        <f t="shared" si="86"/>
        <v>0</v>
      </c>
      <c r="AE74" s="159" t="str">
        <f t="shared" si="86"/>
        <v>0</v>
      </c>
      <c r="AF74" s="367" t="str">
        <f t="shared" si="87"/>
        <v>0</v>
      </c>
      <c r="AG74" s="162" t="str">
        <f t="shared" si="87"/>
        <v>0</v>
      </c>
      <c r="AH74" s="163" t="str">
        <f t="shared" si="87"/>
        <v>0</v>
      </c>
      <c r="AI74" s="165" t="str">
        <f t="shared" si="87"/>
        <v>0</v>
      </c>
      <c r="AJ74" s="164" t="str">
        <f t="shared" si="87"/>
        <v>0</v>
      </c>
      <c r="AK74" s="164" t="str">
        <f t="shared" si="87"/>
        <v>0</v>
      </c>
      <c r="AL74" s="289" t="str">
        <f t="shared" si="87"/>
        <v>0</v>
      </c>
      <c r="AM74" s="165" t="str">
        <f t="shared" si="87"/>
        <v>0</v>
      </c>
      <c r="AN74" s="230" t="str">
        <f t="shared" si="88"/>
        <v>0</v>
      </c>
      <c r="AO74" s="230" t="str">
        <f t="shared" si="88"/>
        <v>0</v>
      </c>
      <c r="AP74" s="230" t="str">
        <f t="shared" si="88"/>
        <v>0</v>
      </c>
      <c r="AQ74" s="230" t="str">
        <f t="shared" si="88"/>
        <v>0</v>
      </c>
      <c r="AR74" s="229" t="str">
        <f t="shared" si="88"/>
        <v>0</v>
      </c>
      <c r="AS74" s="230" t="str">
        <f t="shared" si="88"/>
        <v>0</v>
      </c>
      <c r="AT74" s="230" t="str">
        <f t="shared" si="88"/>
        <v>0</v>
      </c>
      <c r="AU74" s="231" t="str">
        <f t="shared" si="88"/>
        <v>0</v>
      </c>
      <c r="AV74" s="230" t="str">
        <f t="shared" si="89"/>
        <v>0</v>
      </c>
      <c r="AW74" s="232" t="str">
        <f t="shared" si="89"/>
        <v>0</v>
      </c>
      <c r="AX74" s="232" t="str">
        <f t="shared" si="89"/>
        <v>0</v>
      </c>
      <c r="AY74" s="233" t="str">
        <f t="shared" si="89"/>
        <v>0</v>
      </c>
      <c r="AZ74" s="232" t="str">
        <f t="shared" si="89"/>
        <v>0</v>
      </c>
      <c r="BA74" s="232" t="str">
        <f t="shared" si="89"/>
        <v>0</v>
      </c>
      <c r="BB74" s="232" t="str">
        <f t="shared" si="89"/>
        <v>0</v>
      </c>
      <c r="BC74" s="233" t="str">
        <f t="shared" si="89"/>
        <v>0</v>
      </c>
      <c r="BD74" s="168" t="str">
        <f t="shared" si="90"/>
        <v>0</v>
      </c>
      <c r="BE74" s="168" t="str">
        <f t="shared" si="90"/>
        <v>0</v>
      </c>
      <c r="BF74" s="168" t="str">
        <f t="shared" si="90"/>
        <v>0</v>
      </c>
      <c r="BG74" s="169" t="str">
        <f t="shared" si="90"/>
        <v>0</v>
      </c>
      <c r="BH74" s="168" t="str">
        <f t="shared" si="90"/>
        <v>0</v>
      </c>
      <c r="BI74" s="168" t="str">
        <f t="shared" si="90"/>
        <v>0</v>
      </c>
      <c r="BJ74" s="168" t="str">
        <f t="shared" si="90"/>
        <v>0</v>
      </c>
      <c r="BK74" s="169" t="str">
        <f t="shared" si="90"/>
        <v>0</v>
      </c>
      <c r="BL74" s="168" t="str">
        <f t="shared" si="91"/>
        <v>0</v>
      </c>
      <c r="BM74" s="168" t="str">
        <f t="shared" si="91"/>
        <v>0</v>
      </c>
      <c r="BN74" s="168" t="str">
        <f t="shared" si="91"/>
        <v>0</v>
      </c>
      <c r="BO74" s="169" t="str">
        <f t="shared" si="91"/>
        <v>0</v>
      </c>
      <c r="BP74" s="168" t="str">
        <f t="shared" si="91"/>
        <v>0</v>
      </c>
      <c r="BQ74" s="168" t="str">
        <f t="shared" si="91"/>
        <v>0</v>
      </c>
      <c r="BR74" s="168" t="str">
        <f t="shared" si="91"/>
        <v>0</v>
      </c>
      <c r="BS74" s="169" t="str">
        <f t="shared" si="91"/>
        <v>0</v>
      </c>
      <c r="BT74" s="302" t="str">
        <f t="shared" si="92"/>
        <v>0</v>
      </c>
      <c r="BU74" s="302" t="str">
        <f t="shared" si="92"/>
        <v>0</v>
      </c>
      <c r="BV74" s="302" t="str">
        <f t="shared" si="92"/>
        <v>0</v>
      </c>
      <c r="BW74" s="303" t="str">
        <f t="shared" si="92"/>
        <v>0</v>
      </c>
      <c r="BX74" s="302" t="str">
        <f t="shared" si="92"/>
        <v>0</v>
      </c>
      <c r="BY74" s="302" t="str">
        <f t="shared" si="92"/>
        <v>0</v>
      </c>
      <c r="BZ74" s="302" t="str">
        <f t="shared" si="92"/>
        <v>0</v>
      </c>
      <c r="CA74" s="303" t="str">
        <f t="shared" si="92"/>
        <v>0</v>
      </c>
      <c r="CB74" s="164" t="str">
        <f t="shared" si="93"/>
        <v>0</v>
      </c>
      <c r="CC74" s="289" t="str">
        <f t="shared" si="93"/>
        <v>0</v>
      </c>
      <c r="CD74" s="340" t="str">
        <f t="shared" si="93"/>
        <v>0</v>
      </c>
      <c r="CE74" s="341" t="str">
        <f t="shared" si="93"/>
        <v>0</v>
      </c>
      <c r="CF74" s="340" t="str">
        <f t="shared" si="93"/>
        <v>0</v>
      </c>
      <c r="CG74" s="340" t="str">
        <f t="shared" si="93"/>
        <v>0</v>
      </c>
      <c r="CH74" s="340" t="str">
        <f t="shared" si="93"/>
        <v>0</v>
      </c>
      <c r="CI74" s="341" t="str">
        <f t="shared" si="93"/>
        <v>0</v>
      </c>
      <c r="CJ74" s="367"/>
      <c r="CK74" s="32" t="str">
        <f t="shared" si="33"/>
        <v/>
      </c>
      <c r="CL74" s="285">
        <f t="shared" si="64"/>
        <v>0</v>
      </c>
      <c r="CM74" s="285">
        <f t="shared" si="66"/>
        <v>10</v>
      </c>
      <c r="CN74" s="285"/>
      <c r="CO74" s="142">
        <f t="shared" si="35"/>
        <v>-90</v>
      </c>
      <c r="CP74" s="142">
        <f t="shared" si="36"/>
        <v>-67.777777777777771</v>
      </c>
      <c r="CQ74" s="143"/>
      <c r="CR74" s="367"/>
      <c r="CS74" s="170">
        <f t="shared" si="37"/>
        <v>0</v>
      </c>
      <c r="CT74" s="23">
        <f t="shared" si="38"/>
        <v>0</v>
      </c>
      <c r="CU74" s="171">
        <f t="shared" si="39"/>
        <v>0</v>
      </c>
      <c r="CV74" s="23">
        <f t="shared" si="40"/>
        <v>0</v>
      </c>
      <c r="CW74" s="172">
        <f t="shared" si="41"/>
        <v>0</v>
      </c>
      <c r="CX74" s="24">
        <f t="shared" si="42"/>
        <v>0</v>
      </c>
      <c r="CY74" s="267">
        <f t="shared" si="43"/>
        <v>0</v>
      </c>
      <c r="CZ74" s="268">
        <f t="shared" si="44"/>
        <v>0</v>
      </c>
      <c r="DA74" s="267">
        <f t="shared" si="45"/>
        <v>0</v>
      </c>
      <c r="DB74" s="268">
        <f t="shared" si="46"/>
        <v>0</v>
      </c>
      <c r="DC74" s="173">
        <f t="shared" si="47"/>
        <v>0</v>
      </c>
      <c r="DD74" s="26">
        <f t="shared" si="48"/>
        <v>0</v>
      </c>
      <c r="DE74" s="173">
        <f t="shared" si="49"/>
        <v>0</v>
      </c>
      <c r="DF74" s="26">
        <f t="shared" si="50"/>
        <v>0</v>
      </c>
      <c r="DG74" s="326">
        <f t="shared" si="51"/>
        <v>0</v>
      </c>
      <c r="DH74" s="327">
        <f t="shared" si="52"/>
        <v>0</v>
      </c>
      <c r="DI74" s="172">
        <f t="shared" si="53"/>
        <v>0</v>
      </c>
      <c r="DJ74" s="24">
        <f t="shared" si="54"/>
        <v>0</v>
      </c>
      <c r="DK74" s="172"/>
      <c r="DL74" s="19">
        <f t="shared" si="55"/>
        <v>0</v>
      </c>
      <c r="DM74" s="19">
        <f t="shared" si="56"/>
        <v>0</v>
      </c>
      <c r="DN74" s="174">
        <f t="shared" si="57"/>
        <v>0</v>
      </c>
      <c r="DO74" s="278">
        <f t="shared" si="58"/>
        <v>0</v>
      </c>
      <c r="DP74" s="278">
        <f t="shared" si="59"/>
        <v>0</v>
      </c>
      <c r="DQ74" s="20">
        <f t="shared" si="60"/>
        <v>0</v>
      </c>
      <c r="DR74" s="20">
        <f t="shared" si="61"/>
        <v>0</v>
      </c>
      <c r="DS74" s="337">
        <f t="shared" si="62"/>
        <v>0</v>
      </c>
      <c r="DT74" s="174">
        <f t="shared" si="63"/>
        <v>0</v>
      </c>
      <c r="DU74" s="172">
        <f t="shared" si="65"/>
        <v>0</v>
      </c>
      <c r="DV74" s="172"/>
      <c r="DW74" s="172"/>
      <c r="DX74" s="172"/>
      <c r="DY74" s="172"/>
      <c r="DZ74" s="172"/>
      <c r="EA74" s="172"/>
      <c r="EB74" s="172"/>
      <c r="EC74" s="172"/>
      <c r="ED74" s="172"/>
      <c r="EE74" s="172"/>
      <c r="EF74" s="172"/>
      <c r="EG74" s="172"/>
      <c r="EH74" s="172"/>
      <c r="EI74" s="172"/>
      <c r="EJ74" s="172"/>
      <c r="EK74" s="172"/>
      <c r="EL74" s="172"/>
      <c r="EM74" s="172"/>
      <c r="EN74" s="172"/>
      <c r="EO74" s="172"/>
      <c r="EP74" s="172"/>
      <c r="EQ74" s="172"/>
      <c r="ER74" s="172"/>
      <c r="ES74" s="172"/>
      <c r="ET74" s="172"/>
      <c r="EU74" s="172"/>
      <c r="EV74" s="172"/>
      <c r="EW74" s="172"/>
      <c r="EX74" s="172"/>
      <c r="EY74" s="172"/>
      <c r="EZ74" s="172"/>
      <c r="FA74" s="172"/>
      <c r="FB74" s="172"/>
      <c r="FC74" s="172"/>
      <c r="FD74" s="172"/>
      <c r="FE74" s="172"/>
      <c r="FF74" s="172"/>
      <c r="FG74" s="172"/>
      <c r="FH74" s="172"/>
      <c r="FI74" s="172"/>
      <c r="FJ74" s="172"/>
      <c r="FK74" s="172"/>
      <c r="FL74" s="172"/>
      <c r="FM74" s="172"/>
      <c r="FN74" s="172"/>
      <c r="FO74" s="172"/>
      <c r="FP74" s="172"/>
      <c r="FQ74" s="172"/>
      <c r="FR74" s="172"/>
      <c r="FS74" s="172"/>
      <c r="FT74" s="172"/>
      <c r="FU74" s="172"/>
      <c r="FV74" s="172"/>
      <c r="FW74" s="172"/>
      <c r="FX74" s="172"/>
      <c r="FY74" s="172"/>
      <c r="FZ74" s="172"/>
      <c r="GA74" s="172"/>
      <c r="GB74" s="172"/>
      <c r="GC74" s="172"/>
      <c r="GD74" s="172"/>
      <c r="GE74" s="172"/>
      <c r="GF74" s="172"/>
      <c r="GG74" s="172"/>
      <c r="GH74" s="172"/>
      <c r="GI74" s="172"/>
      <c r="GJ74" s="172"/>
      <c r="GK74" s="172"/>
      <c r="GL74" s="172"/>
      <c r="GM74" s="172"/>
      <c r="GN74" s="172"/>
      <c r="GO74" s="172"/>
      <c r="GP74" s="172"/>
      <c r="GQ74" s="172"/>
      <c r="GR74" s="172"/>
      <c r="GS74" s="172"/>
      <c r="GT74" s="172"/>
      <c r="GU74" s="172"/>
      <c r="GV74" s="172"/>
      <c r="GW74" s="172"/>
      <c r="GX74" s="172"/>
      <c r="GY74" s="172"/>
      <c r="GZ74" s="172"/>
      <c r="HA74" s="172"/>
      <c r="HB74" s="172"/>
      <c r="HC74" s="172"/>
      <c r="HD74" s="172"/>
      <c r="HE74" s="172"/>
      <c r="HF74" s="172"/>
      <c r="HG74" s="172"/>
      <c r="HH74" s="172"/>
      <c r="HI74" s="172"/>
      <c r="HJ74" s="172"/>
      <c r="HK74" s="172"/>
      <c r="HL74" s="172"/>
      <c r="HM74" s="172"/>
      <c r="HN74" s="172"/>
      <c r="HO74" s="172"/>
      <c r="HP74" s="172"/>
      <c r="HQ74" s="172"/>
      <c r="HR74" s="172"/>
      <c r="HS74" s="172"/>
      <c r="HT74" s="172"/>
      <c r="HU74" s="172"/>
      <c r="HV74" s="172"/>
      <c r="HW74" s="172"/>
      <c r="HX74" s="172"/>
      <c r="HY74" s="172"/>
      <c r="HZ74" s="172"/>
      <c r="IA74" s="172"/>
      <c r="IB74" s="172"/>
      <c r="IC74" s="172"/>
      <c r="ID74" s="172"/>
      <c r="IE74" s="172"/>
      <c r="IF74" s="172"/>
      <c r="IG74" s="172"/>
      <c r="IH74" s="172"/>
      <c r="II74" s="172"/>
      <c r="IJ74" s="172"/>
      <c r="IK74" s="172"/>
      <c r="IL74" s="172"/>
      <c r="IM74" s="172"/>
      <c r="IN74" s="172"/>
      <c r="IO74" s="172"/>
      <c r="IP74" s="172"/>
      <c r="IQ74" s="172"/>
      <c r="IR74" s="172"/>
      <c r="IS74" s="172"/>
      <c r="IT74" s="172"/>
      <c r="IU74" s="172"/>
      <c r="IV74" s="172"/>
      <c r="IW74" s="172"/>
      <c r="IX74" s="172"/>
      <c r="IY74" s="172"/>
      <c r="IZ74" s="172"/>
      <c r="JA74" s="172"/>
      <c r="JB74" s="172"/>
      <c r="JC74" s="172"/>
      <c r="JD74" s="172"/>
      <c r="JE74" s="172"/>
      <c r="JF74" s="172"/>
      <c r="JG74" s="172"/>
      <c r="JH74" s="172"/>
      <c r="JI74" s="172"/>
      <c r="JJ74" s="172"/>
      <c r="JK74" s="172"/>
      <c r="JL74" s="172"/>
      <c r="JM74" s="172"/>
      <c r="JN74" s="172"/>
      <c r="JO74" s="172"/>
      <c r="JP74" s="172"/>
      <c r="JQ74" s="172"/>
      <c r="JR74" s="172"/>
      <c r="JS74" s="172"/>
      <c r="JT74" s="172"/>
      <c r="JU74" s="172"/>
      <c r="JV74" s="172"/>
      <c r="JW74" s="172"/>
      <c r="JX74" s="172"/>
      <c r="JY74" s="172"/>
      <c r="JZ74" s="172"/>
      <c r="KA74" s="172"/>
      <c r="KB74" s="172"/>
      <c r="KC74" s="172"/>
      <c r="KD74" s="172"/>
      <c r="KE74" s="172"/>
      <c r="KF74" s="172"/>
      <c r="KG74" s="172"/>
      <c r="KH74" s="172"/>
      <c r="KI74" s="172"/>
      <c r="KJ74" s="172"/>
      <c r="KK74" s="172"/>
      <c r="KL74" s="172"/>
      <c r="KM74" s="172"/>
      <c r="KN74" s="172"/>
      <c r="KO74" s="172"/>
      <c r="KP74" s="172"/>
      <c r="KQ74" s="172"/>
      <c r="KR74" s="172"/>
      <c r="KS74" s="172"/>
      <c r="KT74" s="172"/>
      <c r="KU74" s="172"/>
      <c r="KV74" s="172"/>
      <c r="KW74" s="172"/>
      <c r="KX74" s="172"/>
      <c r="KY74" s="172"/>
      <c r="KZ74" s="172"/>
      <c r="LA74" s="172"/>
      <c r="LB74" s="172"/>
      <c r="LC74" s="172"/>
      <c r="LD74" s="172"/>
      <c r="LE74" s="172"/>
      <c r="LF74" s="172"/>
      <c r="LG74" s="172"/>
      <c r="LH74" s="172"/>
      <c r="LI74" s="172"/>
      <c r="LJ74" s="172"/>
      <c r="LK74" s="172"/>
      <c r="LL74" s="172"/>
      <c r="LM74" s="172"/>
      <c r="LN74" s="172"/>
      <c r="LO74" s="172"/>
      <c r="LP74" s="172"/>
      <c r="LQ74" s="172"/>
      <c r="LR74" s="172"/>
      <c r="LS74" s="172"/>
      <c r="LT74" s="172"/>
      <c r="LU74" s="172"/>
      <c r="LV74" s="172"/>
      <c r="LW74" s="172"/>
      <c r="LX74" s="172"/>
      <c r="LY74" s="172"/>
      <c r="LZ74" s="172"/>
      <c r="MA74" s="172"/>
      <c r="MB74" s="172"/>
      <c r="MC74" s="172"/>
      <c r="MD74" s="172"/>
      <c r="ME74" s="172"/>
      <c r="MF74" s="172"/>
      <c r="MG74" s="172"/>
      <c r="MH74" s="172"/>
      <c r="MI74" s="172"/>
      <c r="MJ74" s="172"/>
      <c r="MK74" s="172"/>
      <c r="ML74" s="172"/>
      <c r="MM74" s="172"/>
      <c r="MN74" s="172"/>
      <c r="MO74" s="172"/>
      <c r="MP74" s="172"/>
      <c r="MQ74" s="172"/>
      <c r="MR74" s="172"/>
      <c r="MS74" s="172"/>
      <c r="MT74" s="172"/>
      <c r="MU74" s="172"/>
      <c r="MV74" s="172"/>
      <c r="MW74" s="172"/>
      <c r="MX74" s="172"/>
      <c r="MY74" s="172"/>
      <c r="MZ74" s="172"/>
      <c r="NA74" s="172"/>
      <c r="NB74" s="172"/>
      <c r="NC74" s="172"/>
      <c r="ND74" s="172"/>
      <c r="NE74" s="172"/>
      <c r="NF74" s="172"/>
      <c r="NG74" s="172"/>
      <c r="NH74" s="172"/>
      <c r="NI74" s="172"/>
      <c r="NJ74" s="172"/>
      <c r="NK74" s="172"/>
      <c r="NL74" s="172"/>
      <c r="NM74" s="172"/>
      <c r="NN74" s="172"/>
      <c r="NO74" s="172"/>
      <c r="NP74" s="172"/>
      <c r="NQ74" s="172"/>
      <c r="NR74" s="172"/>
      <c r="NS74" s="172"/>
      <c r="NT74" s="172"/>
      <c r="NU74" s="172"/>
      <c r="NV74" s="172"/>
      <c r="NW74" s="172"/>
      <c r="NX74" s="172"/>
      <c r="NY74" s="172"/>
      <c r="NZ74" s="172"/>
      <c r="OA74" s="172"/>
      <c r="OB74" s="172"/>
      <c r="OC74" s="172"/>
      <c r="OD74" s="172"/>
      <c r="OE74" s="172"/>
      <c r="OF74" s="172"/>
      <c r="OG74" s="172"/>
      <c r="OH74" s="172"/>
      <c r="OI74" s="172"/>
      <c r="OJ74" s="172"/>
      <c r="OK74" s="172"/>
      <c r="OL74" s="172"/>
      <c r="OM74" s="172"/>
      <c r="ON74" s="172"/>
      <c r="OO74" s="172"/>
      <c r="OP74" s="172"/>
      <c r="OQ74" s="172"/>
      <c r="OR74" s="172"/>
      <c r="OS74" s="172"/>
      <c r="OT74" s="172"/>
      <c r="OU74" s="172"/>
      <c r="OV74" s="172"/>
      <c r="OW74" s="172"/>
      <c r="OX74" s="172"/>
      <c r="OY74" s="172"/>
      <c r="OZ74" s="172"/>
      <c r="PA74" s="172"/>
      <c r="PB74" s="172"/>
      <c r="PC74" s="172"/>
      <c r="PD74" s="172"/>
      <c r="PE74" s="172"/>
      <c r="PF74" s="172"/>
      <c r="PG74" s="172"/>
      <c r="PH74" s="172"/>
      <c r="PI74" s="172"/>
      <c r="PJ74" s="172"/>
      <c r="PK74" s="172"/>
      <c r="PL74" s="172"/>
      <c r="PM74" s="172"/>
      <c r="PN74" s="172"/>
      <c r="PO74" s="172"/>
      <c r="PP74" s="172"/>
      <c r="PQ74" s="172"/>
      <c r="PR74" s="172"/>
      <c r="PS74" s="172"/>
      <c r="PT74" s="172"/>
      <c r="PU74" s="172"/>
      <c r="PV74" s="172"/>
      <c r="PW74" s="172"/>
      <c r="PX74" s="172"/>
      <c r="PY74" s="172"/>
      <c r="PZ74" s="172"/>
      <c r="QA74" s="172"/>
      <c r="QB74" s="172"/>
      <c r="QC74" s="172"/>
      <c r="QD74" s="172"/>
      <c r="QE74" s="172"/>
      <c r="QF74" s="172"/>
      <c r="QG74" s="172"/>
      <c r="QH74" s="172"/>
      <c r="QI74" s="172"/>
      <c r="QJ74" s="172"/>
      <c r="QK74" s="172"/>
      <c r="QL74" s="172"/>
      <c r="QM74" s="172"/>
      <c r="QN74" s="172"/>
      <c r="QO74" s="172"/>
      <c r="QP74" s="172"/>
      <c r="QQ74" s="172"/>
      <c r="QR74" s="172"/>
      <c r="QS74" s="172"/>
      <c r="QT74" s="172"/>
      <c r="QU74" s="172"/>
      <c r="QV74" s="172"/>
      <c r="QW74" s="172"/>
      <c r="QX74" s="172"/>
      <c r="QY74" s="172"/>
      <c r="QZ74" s="172"/>
      <c r="RA74" s="172"/>
      <c r="RB74" s="172"/>
      <c r="RC74" s="172"/>
      <c r="RD74" s="172"/>
      <c r="RE74" s="172"/>
      <c r="RF74" s="172"/>
      <c r="RG74" s="172"/>
      <c r="RH74" s="172"/>
      <c r="RI74" s="172"/>
      <c r="RJ74" s="172"/>
      <c r="RK74" s="172"/>
      <c r="RL74" s="172"/>
      <c r="RM74" s="172"/>
      <c r="RN74" s="172"/>
      <c r="RO74" s="172"/>
      <c r="RP74" s="172"/>
      <c r="RQ74" s="172"/>
      <c r="RR74" s="172"/>
      <c r="RS74" s="172"/>
      <c r="RT74" s="172"/>
      <c r="RU74" s="172"/>
      <c r="RV74" s="172"/>
      <c r="RW74" s="172"/>
      <c r="RX74" s="172"/>
      <c r="RY74" s="172"/>
      <c r="RZ74" s="172"/>
      <c r="SA74" s="172"/>
      <c r="SB74" s="172"/>
      <c r="SC74" s="172"/>
      <c r="SD74" s="172"/>
      <c r="SE74" s="172"/>
      <c r="SF74" s="172"/>
      <c r="SG74" s="172"/>
      <c r="SH74" s="172"/>
      <c r="SI74" s="172"/>
      <c r="SJ74" s="172"/>
      <c r="SK74" s="172"/>
      <c r="SL74" s="172"/>
      <c r="SM74" s="172"/>
      <c r="SN74" s="172"/>
      <c r="SO74" s="172"/>
      <c r="SP74" s="172"/>
      <c r="SQ74" s="172"/>
      <c r="SR74" s="172"/>
      <c r="SS74" s="172"/>
      <c r="ST74" s="172"/>
      <c r="SU74" s="172"/>
      <c r="SV74" s="172"/>
      <c r="SW74" s="172"/>
      <c r="SX74" s="172"/>
      <c r="SY74" s="172"/>
      <c r="SZ74" s="172"/>
      <c r="TA74" s="172"/>
      <c r="TB74" s="172"/>
      <c r="TC74" s="172"/>
      <c r="TD74" s="172"/>
      <c r="TE74" s="172"/>
      <c r="TF74" s="172"/>
      <c r="TG74" s="172"/>
      <c r="TH74" s="172"/>
      <c r="TI74" s="172"/>
      <c r="TJ74" s="172"/>
      <c r="TK74" s="172"/>
      <c r="TL74" s="172"/>
      <c r="TM74" s="172"/>
      <c r="TN74" s="172"/>
      <c r="TO74" s="172"/>
      <c r="TP74" s="172"/>
      <c r="TQ74" s="172"/>
      <c r="TR74" s="172"/>
      <c r="TS74" s="172"/>
      <c r="TT74" s="172"/>
      <c r="TU74" s="172"/>
      <c r="TV74" s="172"/>
      <c r="TW74" s="172"/>
      <c r="TX74" s="172"/>
      <c r="TY74" s="172"/>
      <c r="TZ74" s="172"/>
      <c r="UA74" s="172"/>
      <c r="UB74" s="172"/>
      <c r="UC74" s="172"/>
      <c r="UD74" s="172"/>
      <c r="UE74" s="172"/>
      <c r="UF74" s="172"/>
      <c r="UG74" s="172"/>
      <c r="UH74" s="172"/>
      <c r="UI74" s="172"/>
      <c r="UJ74" s="172"/>
      <c r="UK74" s="172"/>
      <c r="UL74" s="172"/>
      <c r="UM74" s="172"/>
      <c r="UN74" s="172"/>
      <c r="UO74" s="172"/>
      <c r="UP74" s="172"/>
      <c r="UQ74" s="172"/>
      <c r="UR74" s="172"/>
      <c r="US74" s="172"/>
      <c r="UT74" s="172"/>
      <c r="UU74" s="172"/>
      <c r="UV74" s="172"/>
      <c r="UW74" s="172"/>
      <c r="UX74" s="172"/>
      <c r="UY74" s="172"/>
      <c r="UZ74" s="172"/>
      <c r="VA74" s="172"/>
      <c r="VB74" s="172"/>
      <c r="VC74" s="172"/>
      <c r="VD74" s="172"/>
      <c r="VE74" s="172"/>
      <c r="VF74" s="172"/>
      <c r="VG74" s="172"/>
      <c r="VH74" s="172"/>
      <c r="VI74" s="172"/>
      <c r="VJ74" s="172"/>
      <c r="VK74" s="172"/>
      <c r="VL74" s="172"/>
      <c r="VM74" s="172"/>
      <c r="VN74" s="172"/>
      <c r="VO74" s="172"/>
      <c r="VP74" s="172"/>
      <c r="VQ74" s="172"/>
      <c r="VR74" s="172"/>
      <c r="VS74" s="172"/>
      <c r="VT74" s="172"/>
      <c r="VU74" s="172"/>
      <c r="VV74" s="172"/>
      <c r="VW74" s="172"/>
      <c r="VX74" s="172"/>
      <c r="VY74" s="172"/>
      <c r="VZ74" s="172"/>
      <c r="WA74" s="172"/>
      <c r="WB74" s="172"/>
      <c r="WC74" s="172"/>
      <c r="WD74" s="172"/>
      <c r="WE74" s="172"/>
      <c r="WF74" s="172"/>
      <c r="WG74" s="172"/>
      <c r="WH74" s="172"/>
      <c r="WI74" s="172"/>
      <c r="WJ74" s="172"/>
      <c r="WK74" s="172"/>
      <c r="WL74" s="172"/>
      <c r="WM74" s="172"/>
      <c r="WN74" s="172"/>
      <c r="WO74" s="172"/>
      <c r="WP74" s="172"/>
      <c r="WQ74" s="172"/>
      <c r="WR74" s="172"/>
      <c r="WS74" s="172"/>
      <c r="WT74" s="172"/>
      <c r="WU74" s="172"/>
      <c r="WV74" s="172"/>
      <c r="WW74" s="172"/>
      <c r="WX74" s="172"/>
      <c r="WY74" s="172"/>
      <c r="WZ74" s="172"/>
      <c r="XA74" s="172"/>
      <c r="XB74" s="172"/>
      <c r="XC74" s="172"/>
      <c r="XD74" s="172"/>
      <c r="XE74" s="172"/>
      <c r="XF74" s="172"/>
      <c r="XG74" s="172"/>
      <c r="XH74" s="172"/>
      <c r="XI74" s="172"/>
      <c r="XJ74" s="172"/>
      <c r="XK74" s="172"/>
      <c r="XL74" s="172"/>
      <c r="XM74" s="172"/>
      <c r="XN74" s="172"/>
      <c r="XO74" s="172"/>
      <c r="XP74" s="172"/>
      <c r="XQ74" s="172"/>
      <c r="XR74" s="172"/>
      <c r="XS74" s="172"/>
      <c r="XT74" s="172"/>
      <c r="XU74" s="172"/>
      <c r="XV74" s="172"/>
      <c r="XW74" s="172"/>
      <c r="XX74" s="172"/>
      <c r="XY74" s="172"/>
      <c r="XZ74" s="172"/>
      <c r="YA74" s="172"/>
      <c r="YB74" s="172"/>
      <c r="YC74" s="172"/>
      <c r="YD74" s="172"/>
      <c r="YE74" s="172"/>
      <c r="YF74" s="172"/>
      <c r="YG74" s="172"/>
      <c r="YH74" s="172"/>
      <c r="YI74" s="172"/>
      <c r="YJ74" s="172"/>
      <c r="YK74" s="172"/>
      <c r="YL74" s="172"/>
      <c r="YM74" s="172"/>
      <c r="YN74" s="172"/>
      <c r="YO74" s="172"/>
      <c r="YP74" s="172"/>
      <c r="YQ74" s="172"/>
      <c r="YR74" s="172"/>
      <c r="YS74" s="172"/>
      <c r="YT74" s="172"/>
      <c r="YU74" s="172"/>
      <c r="YV74" s="172"/>
      <c r="YW74" s="172"/>
      <c r="YX74" s="172"/>
      <c r="YY74" s="172"/>
      <c r="YZ74" s="172"/>
      <c r="ZA74" s="172"/>
      <c r="ZB74" s="172"/>
      <c r="ZC74" s="172"/>
      <c r="ZD74" s="172"/>
      <c r="ZE74" s="172"/>
      <c r="ZF74" s="172"/>
      <c r="ZG74" s="172"/>
      <c r="ZH74" s="172"/>
      <c r="ZI74" s="172"/>
      <c r="ZJ74" s="172"/>
      <c r="ZK74" s="172"/>
      <c r="ZL74" s="172"/>
      <c r="ZM74" s="172"/>
      <c r="ZN74" s="172"/>
      <c r="ZO74" s="172"/>
      <c r="ZP74" s="172"/>
      <c r="ZQ74" s="172"/>
      <c r="ZR74" s="172"/>
      <c r="ZS74" s="172"/>
      <c r="ZT74" s="172"/>
      <c r="ZU74" s="172"/>
      <c r="ZV74" s="172"/>
      <c r="ZW74" s="172"/>
      <c r="ZX74" s="172"/>
      <c r="ZY74" s="172"/>
      <c r="ZZ74" s="172"/>
      <c r="AAA74" s="172"/>
      <c r="AAB74" s="172"/>
      <c r="AAC74" s="172"/>
      <c r="AAD74" s="172"/>
      <c r="AAE74" s="172"/>
      <c r="AAF74" s="172"/>
      <c r="AAG74" s="172"/>
      <c r="AAH74" s="172"/>
      <c r="AAI74" s="172"/>
      <c r="AAJ74" s="172"/>
      <c r="AAK74" s="172"/>
      <c r="AAL74" s="172"/>
      <c r="AAM74" s="172"/>
      <c r="AAN74" s="172"/>
      <c r="AAO74" s="172"/>
      <c r="AAP74" s="172"/>
      <c r="AAQ74" s="172"/>
      <c r="AAR74" s="172"/>
      <c r="AAS74" s="172"/>
      <c r="AAT74" s="172"/>
      <c r="AAU74" s="172"/>
      <c r="AAV74" s="172"/>
      <c r="AAW74" s="172"/>
      <c r="AAX74" s="172"/>
      <c r="AAY74" s="172"/>
      <c r="AAZ74" s="172"/>
      <c r="ABA74" s="172"/>
      <c r="ABB74" s="172"/>
      <c r="ABC74" s="172"/>
      <c r="ABD74" s="172"/>
      <c r="ABE74" s="172"/>
      <c r="ABF74" s="172"/>
      <c r="ABG74" s="172"/>
      <c r="ABH74" s="172"/>
      <c r="ABI74" s="172"/>
      <c r="ABJ74" s="172"/>
      <c r="ABK74" s="172"/>
      <c r="ABL74" s="172"/>
      <c r="ABM74" s="172"/>
      <c r="ABN74" s="172"/>
      <c r="ABO74" s="172"/>
      <c r="ABP74" s="172"/>
      <c r="ABQ74" s="172"/>
      <c r="ABR74" s="172"/>
      <c r="ABS74" s="172"/>
      <c r="ABT74" s="172"/>
      <c r="ABU74" s="172"/>
      <c r="ABV74" s="172"/>
      <c r="ABW74" s="172"/>
      <c r="ABX74" s="172"/>
      <c r="ABY74" s="172"/>
      <c r="ABZ74" s="172"/>
      <c r="ACA74" s="172"/>
      <c r="ACB74" s="172"/>
      <c r="ACC74" s="172"/>
      <c r="ACD74" s="172"/>
      <c r="ACE74" s="172"/>
      <c r="ACF74" s="172"/>
      <c r="ACG74" s="172"/>
      <c r="ACH74" s="172"/>
      <c r="ACI74" s="172"/>
      <c r="ACJ74" s="172"/>
      <c r="ACK74" s="172"/>
      <c r="ACL74" s="172"/>
      <c r="ACM74" s="172"/>
      <c r="ACN74" s="172"/>
      <c r="ACO74" s="172"/>
      <c r="ACP74" s="172"/>
      <c r="ACQ74" s="172"/>
      <c r="ACR74" s="172"/>
      <c r="ACS74" s="172"/>
      <c r="ACT74" s="172"/>
      <c r="ACU74" s="172"/>
      <c r="ACV74" s="172"/>
      <c r="ACW74" s="172"/>
      <c r="ACX74" s="172"/>
      <c r="ACY74" s="172"/>
      <c r="ACZ74" s="172"/>
      <c r="ADA74" s="172"/>
      <c r="ADB74" s="172"/>
      <c r="ADC74" s="172"/>
      <c r="ADD74" s="172"/>
      <c r="ADE74" s="172"/>
      <c r="ADF74" s="172"/>
      <c r="ADG74" s="172"/>
      <c r="ADH74" s="172"/>
      <c r="ADI74" s="172"/>
      <c r="ADJ74" s="172"/>
      <c r="ADK74" s="172"/>
      <c r="ADL74" s="172"/>
      <c r="ADM74" s="172"/>
      <c r="ADN74" s="172"/>
      <c r="ADO74" s="172"/>
      <c r="ADP74" s="172"/>
      <c r="ADQ74" s="172"/>
      <c r="ADR74" s="172"/>
      <c r="ADS74" s="172"/>
      <c r="ADT74" s="172"/>
      <c r="ADU74" s="172"/>
      <c r="ADV74" s="172"/>
      <c r="ADW74" s="172"/>
      <c r="ADX74" s="172"/>
      <c r="ADY74" s="172"/>
      <c r="ADZ74" s="172"/>
      <c r="AEA74" s="172"/>
      <c r="AEB74" s="172"/>
      <c r="AEC74" s="172"/>
      <c r="AED74" s="172"/>
      <c r="AEE74" s="172"/>
      <c r="AEF74" s="172"/>
      <c r="AEG74" s="172"/>
      <c r="AEH74" s="172"/>
      <c r="AEI74" s="172"/>
      <c r="AEJ74" s="172"/>
      <c r="AEK74" s="172"/>
      <c r="AEL74" s="172"/>
      <c r="AEM74" s="172"/>
      <c r="AEN74" s="172"/>
      <c r="AEO74" s="172"/>
      <c r="AEP74" s="172"/>
      <c r="AEQ74" s="172"/>
      <c r="AER74" s="172"/>
      <c r="AES74" s="172"/>
      <c r="AET74" s="172"/>
      <c r="AEU74" s="172"/>
      <c r="AEV74" s="172"/>
      <c r="AEW74" s="172"/>
      <c r="AEX74" s="172"/>
      <c r="AEY74" s="172"/>
      <c r="AEZ74" s="172"/>
      <c r="AFA74" s="172"/>
      <c r="AFB74" s="172"/>
      <c r="AFC74" s="172"/>
      <c r="AFD74" s="172"/>
      <c r="AFE74" s="172"/>
      <c r="AFF74" s="172"/>
      <c r="AFG74" s="172"/>
      <c r="AFH74" s="172"/>
      <c r="AFI74" s="172"/>
      <c r="AFJ74" s="172"/>
      <c r="AFK74" s="172"/>
      <c r="AFL74" s="172"/>
      <c r="AFM74" s="172"/>
      <c r="AFN74" s="172"/>
      <c r="AFO74" s="172"/>
      <c r="AFP74" s="172"/>
      <c r="AFQ74" s="172"/>
      <c r="AFR74" s="172"/>
      <c r="AFS74" s="172"/>
      <c r="AFT74" s="172"/>
      <c r="AFU74" s="172"/>
      <c r="AFV74" s="172"/>
      <c r="AFW74" s="172"/>
      <c r="AFX74" s="172"/>
      <c r="AFY74" s="172"/>
      <c r="AFZ74" s="172"/>
      <c r="AGA74" s="172"/>
      <c r="AGB74" s="172"/>
      <c r="AGC74" s="172"/>
      <c r="AGD74" s="172"/>
      <c r="AGE74" s="172"/>
      <c r="AGF74" s="172"/>
      <c r="AGG74" s="172"/>
      <c r="AGH74" s="172"/>
      <c r="AGI74" s="172"/>
      <c r="AGJ74" s="172"/>
      <c r="AGK74" s="172"/>
      <c r="AGL74" s="172"/>
      <c r="AGM74" s="172"/>
      <c r="AGN74" s="172"/>
      <c r="AGO74" s="172"/>
      <c r="AGP74" s="172"/>
      <c r="AGQ74" s="172"/>
      <c r="AGR74" s="172"/>
      <c r="AGS74" s="172"/>
      <c r="AGT74" s="172"/>
      <c r="AGU74" s="172"/>
      <c r="AGV74" s="172"/>
      <c r="AGW74" s="172"/>
      <c r="AGX74" s="172"/>
      <c r="AGY74" s="172"/>
      <c r="AGZ74" s="172"/>
      <c r="AHA74" s="172"/>
      <c r="AHB74" s="172"/>
      <c r="AHC74" s="172"/>
      <c r="AHD74" s="172"/>
      <c r="AHE74" s="172"/>
      <c r="AHF74" s="172"/>
      <c r="AHG74" s="172"/>
      <c r="AHH74" s="172"/>
      <c r="AHI74" s="172"/>
      <c r="AHJ74" s="172"/>
      <c r="AHK74" s="172"/>
      <c r="AHL74" s="172"/>
      <c r="AHM74" s="172"/>
      <c r="AHN74" s="172"/>
      <c r="AHO74" s="172"/>
      <c r="AHP74" s="172"/>
      <c r="AHQ74" s="172"/>
      <c r="AHR74" s="172"/>
      <c r="AHS74" s="172"/>
      <c r="AHT74" s="172"/>
      <c r="AHU74" s="172"/>
      <c r="AHV74" s="172"/>
      <c r="AHW74" s="172"/>
      <c r="AHX74" s="172"/>
      <c r="AHY74" s="172"/>
      <c r="AHZ74" s="172"/>
      <c r="AIA74" s="172"/>
      <c r="AIB74" s="172"/>
      <c r="AIC74" s="172"/>
      <c r="AID74" s="172"/>
      <c r="AIE74" s="172"/>
      <c r="AIF74" s="172"/>
      <c r="AIG74" s="172"/>
      <c r="AIH74" s="172"/>
      <c r="AII74" s="172"/>
      <c r="AIJ74" s="172"/>
      <c r="AIK74" s="172"/>
      <c r="AIL74" s="172"/>
      <c r="AIM74" s="172"/>
      <c r="AIN74" s="172"/>
      <c r="AIO74" s="172"/>
      <c r="AIP74" s="172"/>
      <c r="AIQ74" s="172"/>
      <c r="AIR74" s="172"/>
      <c r="AIS74" s="172"/>
      <c r="AIT74" s="172"/>
      <c r="AIU74" s="172"/>
      <c r="AIV74" s="172"/>
      <c r="AIW74" s="172"/>
      <c r="AIX74" s="172"/>
      <c r="AIY74" s="172"/>
      <c r="AIZ74" s="172"/>
      <c r="AJA74" s="172"/>
      <c r="AJB74" s="172"/>
      <c r="AJC74" s="172"/>
      <c r="AJD74" s="172"/>
      <c r="AJE74" s="172"/>
      <c r="AJF74" s="172"/>
      <c r="AJG74" s="172"/>
      <c r="AJH74" s="172"/>
      <c r="AJI74" s="172"/>
      <c r="AJJ74" s="172"/>
      <c r="AJK74" s="172"/>
      <c r="AJL74" s="172"/>
      <c r="AJM74" s="172"/>
      <c r="AJN74" s="172"/>
      <c r="AJO74" s="172"/>
      <c r="AJP74" s="172"/>
      <c r="AJQ74" s="172"/>
      <c r="AJR74" s="172"/>
      <c r="AJS74" s="172"/>
      <c r="AJT74" s="172"/>
      <c r="AJU74" s="172"/>
      <c r="AJV74" s="172"/>
      <c r="AJW74" s="172"/>
      <c r="AJX74" s="172"/>
      <c r="AJY74" s="172"/>
      <c r="AJZ74" s="172"/>
      <c r="AKA74" s="172"/>
      <c r="AKB74" s="172"/>
      <c r="AKC74" s="172"/>
      <c r="AKD74" s="172"/>
      <c r="AKE74" s="172"/>
      <c r="AKF74" s="172"/>
      <c r="AKG74" s="172"/>
      <c r="AKH74" s="172"/>
      <c r="AKI74" s="172"/>
      <c r="AKJ74" s="172"/>
      <c r="AKK74" s="172"/>
      <c r="AKL74" s="172"/>
      <c r="AKM74" s="172"/>
      <c r="AKN74" s="172"/>
      <c r="AKO74" s="172"/>
      <c r="AKP74" s="172"/>
      <c r="AKQ74" s="172"/>
      <c r="AKR74" s="172"/>
      <c r="AKS74" s="172"/>
      <c r="AKT74" s="172"/>
      <c r="AKU74" s="172"/>
      <c r="AKV74" s="172"/>
      <c r="AKW74" s="172"/>
      <c r="AKX74" s="172"/>
      <c r="AKY74" s="172"/>
      <c r="AKZ74" s="172"/>
      <c r="ALA74" s="172"/>
      <c r="ALB74" s="172"/>
      <c r="ALC74" s="172"/>
      <c r="ALD74" s="172"/>
      <c r="ALE74" s="172"/>
      <c r="ALF74" s="172"/>
      <c r="ALG74" s="172"/>
      <c r="ALH74" s="172"/>
      <c r="ALI74" s="172"/>
      <c r="ALJ74" s="172"/>
      <c r="ALK74" s="172"/>
      <c r="ALL74" s="172"/>
      <c r="ALM74" s="172"/>
      <c r="ALN74" s="172"/>
      <c r="ALO74" s="172"/>
      <c r="ALP74" s="172"/>
      <c r="ALQ74" s="172"/>
      <c r="ALR74" s="172"/>
      <c r="ALS74" s="172"/>
      <c r="ALT74" s="172"/>
      <c r="ALU74" s="172"/>
      <c r="ALV74" s="172"/>
      <c r="ALW74" s="172"/>
      <c r="ALX74" s="172"/>
      <c r="ALY74" s="172"/>
      <c r="ALZ74" s="172"/>
      <c r="AMA74" s="172"/>
      <c r="AMB74" s="172"/>
      <c r="AMC74" s="172"/>
      <c r="AMD74" s="172"/>
      <c r="AME74" s="172"/>
      <c r="AMF74" s="172"/>
      <c r="AMG74" s="172"/>
      <c r="AMH74" s="172"/>
      <c r="AMI74" s="172"/>
      <c r="AMJ74" s="172"/>
      <c r="AMK74" s="172"/>
      <c r="AML74" s="172"/>
    </row>
    <row r="75" spans="1:1026" s="282" customFormat="1">
      <c r="A75" s="172"/>
      <c r="B75" s="225"/>
      <c r="C75" s="154">
        <f t="shared" ref="C75:C121" si="94">LEN(B75)-$C$7+1</f>
        <v>0</v>
      </c>
      <c r="D75" s="167">
        <f t="shared" ref="D75:D121" si="95">C75*4</f>
        <v>0</v>
      </c>
      <c r="E75" s="166" t="str">
        <f t="shared" ref="E75:E121" si="96">MID(B75,$C$7,2)</f>
        <v/>
      </c>
      <c r="F75" s="367" t="str">
        <f t="shared" ref="F75:F121" si="97">MID(B75,$C$7+2,2)</f>
        <v/>
      </c>
      <c r="G75" s="367" t="str">
        <f t="shared" ref="G75:G121" si="98">MID(B75,$C$7+4,2)</f>
        <v/>
      </c>
      <c r="H75" s="367" t="str">
        <f t="shared" ref="H75:H121" si="99">MID(B75,$C$7+6,2)</f>
        <v/>
      </c>
      <c r="I75" s="367" t="str">
        <f t="shared" ref="I75:I121" si="100">MID(B75,$C$7+8,2)</f>
        <v/>
      </c>
      <c r="J75" s="367" t="str">
        <f t="shared" ref="J75:J121" si="101">MID(B75,$C$7+10,2)</f>
        <v/>
      </c>
      <c r="K75" s="367" t="str">
        <f t="shared" ref="K75:K121" si="102">MID(B75,$C$7+12,2)</f>
        <v/>
      </c>
      <c r="L75" s="367" t="str">
        <f t="shared" ref="L75:L121" si="103">MID(B75,$C$7+14,2)</f>
        <v/>
      </c>
      <c r="M75" s="367" t="str">
        <f t="shared" ref="M75:M121" si="104">MID(B75,$C$7+16,2)</f>
        <v/>
      </c>
      <c r="N75" s="367" t="str">
        <f t="shared" ref="N75:N121" si="105">MID(B75,$C$7+18,2)</f>
        <v/>
      </c>
      <c r="O75" s="156" t="str">
        <f t="shared" ref="O75:O121" si="106">MID(B75,$C$7+20,2)</f>
        <v/>
      </c>
      <c r="P75" s="157" t="str">
        <f t="shared" ref="P75:W90" si="107">MID(HEX2BIN($E75,8),P$2,1)</f>
        <v>0</v>
      </c>
      <c r="Q75" s="158" t="str">
        <f t="shared" si="107"/>
        <v>0</v>
      </c>
      <c r="R75" s="158" t="str">
        <f t="shared" si="107"/>
        <v>0</v>
      </c>
      <c r="S75" s="159" t="str">
        <f t="shared" si="107"/>
        <v>0</v>
      </c>
      <c r="T75" s="158" t="str">
        <f t="shared" si="107"/>
        <v>0</v>
      </c>
      <c r="U75" s="158" t="str">
        <f t="shared" si="107"/>
        <v>0</v>
      </c>
      <c r="V75" s="158" t="str">
        <f t="shared" si="107"/>
        <v>0</v>
      </c>
      <c r="W75" s="158" t="str">
        <f t="shared" si="107"/>
        <v>0</v>
      </c>
      <c r="X75" s="157" t="str">
        <f t="shared" ref="X75:AE90" si="108">MID(HEX2BIN($F75,8),X$2,1)</f>
        <v>0</v>
      </c>
      <c r="Y75" s="158" t="str">
        <f t="shared" si="108"/>
        <v>0</v>
      </c>
      <c r="Z75" s="158" t="str">
        <f t="shared" si="108"/>
        <v>0</v>
      </c>
      <c r="AA75" s="159" t="str">
        <f t="shared" si="108"/>
        <v>0</v>
      </c>
      <c r="AB75" s="160" t="str">
        <f t="shared" si="108"/>
        <v>0</v>
      </c>
      <c r="AC75" s="161" t="str">
        <f t="shared" si="108"/>
        <v>0</v>
      </c>
      <c r="AD75" s="158" t="str">
        <f t="shared" si="108"/>
        <v>0</v>
      </c>
      <c r="AE75" s="159" t="str">
        <f t="shared" si="108"/>
        <v>0</v>
      </c>
      <c r="AF75" s="367" t="str">
        <f t="shared" ref="AF75:AM90" si="109">MID(HEX2BIN($G75,8),AF$2,1)</f>
        <v>0</v>
      </c>
      <c r="AG75" s="162" t="str">
        <f t="shared" si="109"/>
        <v>0</v>
      </c>
      <c r="AH75" s="163" t="str">
        <f t="shared" si="109"/>
        <v>0</v>
      </c>
      <c r="AI75" s="165" t="str">
        <f t="shared" si="109"/>
        <v>0</v>
      </c>
      <c r="AJ75" s="164" t="str">
        <f t="shared" si="109"/>
        <v>0</v>
      </c>
      <c r="AK75" s="164" t="str">
        <f t="shared" si="109"/>
        <v>0</v>
      </c>
      <c r="AL75" s="289" t="str">
        <f t="shared" si="109"/>
        <v>0</v>
      </c>
      <c r="AM75" s="165" t="str">
        <f t="shared" si="109"/>
        <v>0</v>
      </c>
      <c r="AN75" s="230" t="str">
        <f t="shared" ref="AN75:AU90" si="110">MID(HEX2BIN($H75,8),AN$2,1)</f>
        <v>0</v>
      </c>
      <c r="AO75" s="230" t="str">
        <f t="shared" si="110"/>
        <v>0</v>
      </c>
      <c r="AP75" s="230" t="str">
        <f t="shared" si="110"/>
        <v>0</v>
      </c>
      <c r="AQ75" s="230" t="str">
        <f t="shared" si="110"/>
        <v>0</v>
      </c>
      <c r="AR75" s="229" t="str">
        <f t="shared" si="110"/>
        <v>0</v>
      </c>
      <c r="AS75" s="230" t="str">
        <f t="shared" si="110"/>
        <v>0</v>
      </c>
      <c r="AT75" s="230" t="str">
        <f t="shared" si="110"/>
        <v>0</v>
      </c>
      <c r="AU75" s="231" t="str">
        <f t="shared" si="110"/>
        <v>0</v>
      </c>
      <c r="AV75" s="230" t="str">
        <f t="shared" ref="AV75:BC90" si="111">MID(HEX2BIN($I75,8),AV$2,1)</f>
        <v>0</v>
      </c>
      <c r="AW75" s="232" t="str">
        <f t="shared" si="111"/>
        <v>0</v>
      </c>
      <c r="AX75" s="232" t="str">
        <f t="shared" si="111"/>
        <v>0</v>
      </c>
      <c r="AY75" s="233" t="str">
        <f t="shared" si="111"/>
        <v>0</v>
      </c>
      <c r="AZ75" s="232" t="str">
        <f t="shared" si="111"/>
        <v>0</v>
      </c>
      <c r="BA75" s="232" t="str">
        <f t="shared" si="111"/>
        <v>0</v>
      </c>
      <c r="BB75" s="232" t="str">
        <f t="shared" si="111"/>
        <v>0</v>
      </c>
      <c r="BC75" s="233" t="str">
        <f t="shared" si="111"/>
        <v>0</v>
      </c>
      <c r="BD75" s="168" t="str">
        <f t="shared" ref="BD75:BK90" si="112">MID(HEX2BIN($J75,8),BD$2,1)</f>
        <v>0</v>
      </c>
      <c r="BE75" s="168" t="str">
        <f t="shared" si="112"/>
        <v>0</v>
      </c>
      <c r="BF75" s="168" t="str">
        <f t="shared" si="112"/>
        <v>0</v>
      </c>
      <c r="BG75" s="169" t="str">
        <f t="shared" si="112"/>
        <v>0</v>
      </c>
      <c r="BH75" s="168" t="str">
        <f t="shared" si="112"/>
        <v>0</v>
      </c>
      <c r="BI75" s="168" t="str">
        <f t="shared" si="112"/>
        <v>0</v>
      </c>
      <c r="BJ75" s="168" t="str">
        <f t="shared" si="112"/>
        <v>0</v>
      </c>
      <c r="BK75" s="169" t="str">
        <f t="shared" si="112"/>
        <v>0</v>
      </c>
      <c r="BL75" s="168" t="str">
        <f t="shared" ref="BL75:BS90" si="113">MID(HEX2BIN($K75,8),BL$2,1)</f>
        <v>0</v>
      </c>
      <c r="BM75" s="168" t="str">
        <f t="shared" si="113"/>
        <v>0</v>
      </c>
      <c r="BN75" s="168" t="str">
        <f t="shared" si="113"/>
        <v>0</v>
      </c>
      <c r="BO75" s="169" t="str">
        <f t="shared" si="113"/>
        <v>0</v>
      </c>
      <c r="BP75" s="168" t="str">
        <f t="shared" si="113"/>
        <v>0</v>
      </c>
      <c r="BQ75" s="168" t="str">
        <f t="shared" si="113"/>
        <v>0</v>
      </c>
      <c r="BR75" s="168" t="str">
        <f t="shared" si="113"/>
        <v>0</v>
      </c>
      <c r="BS75" s="169" t="str">
        <f t="shared" si="113"/>
        <v>0</v>
      </c>
      <c r="BT75" s="302" t="str">
        <f t="shared" ref="BT75:CA90" si="114">MID(HEX2BIN($L75,8),BT$2,1)</f>
        <v>0</v>
      </c>
      <c r="BU75" s="302" t="str">
        <f t="shared" si="114"/>
        <v>0</v>
      </c>
      <c r="BV75" s="302" t="str">
        <f t="shared" si="114"/>
        <v>0</v>
      </c>
      <c r="BW75" s="303" t="str">
        <f t="shared" si="114"/>
        <v>0</v>
      </c>
      <c r="BX75" s="302" t="str">
        <f t="shared" si="114"/>
        <v>0</v>
      </c>
      <c r="BY75" s="302" t="str">
        <f t="shared" si="114"/>
        <v>0</v>
      </c>
      <c r="BZ75" s="302" t="str">
        <f t="shared" si="114"/>
        <v>0</v>
      </c>
      <c r="CA75" s="303" t="str">
        <f t="shared" si="114"/>
        <v>0</v>
      </c>
      <c r="CB75" s="164" t="str">
        <f t="shared" ref="CB75:CI90" si="115">MID(HEX2BIN($M75,8),CB$2,1)</f>
        <v>0</v>
      </c>
      <c r="CC75" s="289" t="str">
        <f t="shared" si="115"/>
        <v>0</v>
      </c>
      <c r="CD75" s="340" t="str">
        <f t="shared" si="115"/>
        <v>0</v>
      </c>
      <c r="CE75" s="341" t="str">
        <f t="shared" si="115"/>
        <v>0</v>
      </c>
      <c r="CF75" s="340" t="str">
        <f t="shared" si="115"/>
        <v>0</v>
      </c>
      <c r="CG75" s="340" t="str">
        <f t="shared" si="115"/>
        <v>0</v>
      </c>
      <c r="CH75" s="340" t="str">
        <f t="shared" si="115"/>
        <v>0</v>
      </c>
      <c r="CI75" s="341" t="str">
        <f t="shared" si="115"/>
        <v>0</v>
      </c>
      <c r="CJ75" s="367"/>
      <c r="CK75" s="32" t="str">
        <f t="shared" ref="CK75:CK121" si="116">MID(B75,1,4)</f>
        <v/>
      </c>
      <c r="CL75" s="285">
        <f t="shared" si="64"/>
        <v>0</v>
      </c>
      <c r="CM75" s="285">
        <f t="shared" si="66"/>
        <v>10</v>
      </c>
      <c r="CN75" s="285"/>
      <c r="CO75" s="142">
        <f t="shared" ref="CO75:CO121" si="117">(DR75*256+DQ75-900)/10</f>
        <v>-90</v>
      </c>
      <c r="CP75" s="142">
        <f t="shared" ref="CP75:CP121" si="118">(CO75-32)*5/9</f>
        <v>-67.777777777777771</v>
      </c>
      <c r="CQ75" s="143"/>
      <c r="CR75" s="367"/>
      <c r="CS75" s="170">
        <f t="shared" ref="CS75:CS121" si="119">P75*P$6+Q75*Q$6+R75*R$6+S75*S$6</f>
        <v>0</v>
      </c>
      <c r="CT75" s="23">
        <f t="shared" ref="CT75:CT121" si="120">T75*T$6+U75*U$6+V75*V$6+W75*W$6</f>
        <v>0</v>
      </c>
      <c r="CU75" s="171">
        <f t="shared" ref="CU75:CU121" si="121">X75*X$6+Y75*Y$6+Z75*Z$6+AA75*AA$6</f>
        <v>0</v>
      </c>
      <c r="CV75" s="23">
        <f t="shared" ref="CV75:CV121" si="122">AB75*AB$6+AC75*AC$6+AD75*AD$6+AE75*AE$6</f>
        <v>0</v>
      </c>
      <c r="CW75" s="172">
        <f t="shared" ref="CW75:CW121" si="123">AF75*AF$6+AG75*AG$6+AH75*AH$6+AI75*AI$6</f>
        <v>0</v>
      </c>
      <c r="CX75" s="24">
        <f t="shared" ref="CX75:CX121" si="124">AJ75*AJ$6+AK75*AK$6+AL75*AL$6+AM75*AM$6</f>
        <v>0</v>
      </c>
      <c r="CY75" s="267">
        <f t="shared" ref="CY75:CY121" si="125">AN75*AN$6+AO75*AO$6+AP75*AP$6+AQ75*AQ$6</f>
        <v>0</v>
      </c>
      <c r="CZ75" s="268">
        <f t="shared" ref="CZ75:CZ121" si="126">AR75*AR$6+AS75*AS$6+AT75*AT$6+AU75*AU$6</f>
        <v>0</v>
      </c>
      <c r="DA75" s="267">
        <f t="shared" ref="DA75:DA121" si="127">AV75*AV$6+AW75*AW$6+AX75*AX$6+AY75*AY$6</f>
        <v>0</v>
      </c>
      <c r="DB75" s="268">
        <f t="shared" ref="DB75:DB121" si="128">AZ75*AZ$6+BA75*BA$6+BB75*BB$6+BC75*BC$6</f>
        <v>0</v>
      </c>
      <c r="DC75" s="173">
        <f t="shared" ref="DC75:DC121" si="129">BD75*BD$6+BE75*BE$6+BF75*BF$6+BG75*BG$6</f>
        <v>0</v>
      </c>
      <c r="DD75" s="26">
        <f t="shared" ref="DD75:DD121" si="130">BH75*BH$6+BI75*BI$6+BJ75*BJ$6+BK75*BK$6</f>
        <v>0</v>
      </c>
      <c r="DE75" s="173">
        <f t="shared" ref="DE75:DE121" si="131">BL75*BL$6+BM75*BM$6+BN75*BN$6+BO75*BO$6</f>
        <v>0</v>
      </c>
      <c r="DF75" s="26">
        <f t="shared" ref="DF75:DF121" si="132">BP75*BP$6+BQ75*BQ$6+BR75*BR$6+BS75*BS$6</f>
        <v>0</v>
      </c>
      <c r="DG75" s="326">
        <f t="shared" ref="DG75:DG121" si="133">BT75*BT$6+BU75*BU$6+BV75*BV$6+BW75*BW$6</f>
        <v>0</v>
      </c>
      <c r="DH75" s="327">
        <f t="shared" ref="DH75:DH121" si="134">BX75*BX$6+BY75*BY$6+BZ75*BZ$6+CA75*CA$6</f>
        <v>0</v>
      </c>
      <c r="DI75" s="172">
        <f t="shared" ref="DI75:DI121" si="135">CB75*CB$6+CC75*CC$6+CD75*CD$6+CE75*CE$6</f>
        <v>0</v>
      </c>
      <c r="DJ75" s="24">
        <f t="shared" ref="DJ75:DJ121" si="136">CF75*CF$6+CG75*CG$6+CH75*CH$6+CI75*CI$6</f>
        <v>0</v>
      </c>
      <c r="DK75" s="172"/>
      <c r="DL75" s="19">
        <f t="shared" ref="DL75:DL121" si="137">P75*P$8+Q75*Q$8+R75*R$8+S75*S$8+T75*T$8+U75*U$8+V75*V$8+W75*W$8</f>
        <v>0</v>
      </c>
      <c r="DM75" s="19">
        <f t="shared" ref="DM75:DM121" si="138">X75*X$8+Y75*Y$8+Z75*Z$8+AA75*AA$8+AB75*AB$8+AC75*AC$8+AD75*AD$8+AE75*AE$8</f>
        <v>0</v>
      </c>
      <c r="DN75" s="174">
        <f t="shared" ref="DN75:DN121" si="139">AF75*AF$8+AG75*AG$8+AH75*AH$8+AI75*AI$8+AJ75*AJ$8+AK75*AK$8+AL75*AL$8+AM75*AM$8</f>
        <v>0</v>
      </c>
      <c r="DO75" s="278">
        <f t="shared" ref="DO75:DO121" si="140">AN75*AN$8+AO75*AO$8+AP75*AP$8+AQ75*AQ$8+AR75*AR$8+AS75*AS$8+AT75*AT$8+AU75*AU$8</f>
        <v>0</v>
      </c>
      <c r="DP75" s="278">
        <f t="shared" ref="DP75:DP121" si="141">AV75*AV$8+AW75*AW$8+AX75*AX$8+AY75*AY$8+AZ75*AZ$8+BA75*BA$8+BB75*BB$8+BC75*BC$8</f>
        <v>0</v>
      </c>
      <c r="DQ75" s="20">
        <f t="shared" ref="DQ75:DQ121" si="142">BD75*BD$8+BE75*BE$8+BF75*BF$8+BG75*BG$8+BH75*BH$8+BI75*BI$8+BJ75*BJ$8+BK75*BK$8</f>
        <v>0</v>
      </c>
      <c r="DR75" s="20">
        <f t="shared" ref="DR75:DR121" si="143">BL75*BL$8+BM75*BM$8+BN75*BN$8+BO75*BO$8+BP75*BP$8+BQ75*BQ$8+BR75*BR$8+BS75*BS$8</f>
        <v>0</v>
      </c>
      <c r="DS75" s="337">
        <f t="shared" ref="DS75:DS121" si="144">BT75*BT$8+BU75*BU$8+BV75*BV$8+BW75*BW$8+BX75*BX$8+BY75*BY$8+BZ75*BZ$8+CA75*CA$8</f>
        <v>0</v>
      </c>
      <c r="DT75" s="174">
        <f t="shared" ref="DT75:DT121" si="145">CB75*CB$8+CC75*CC$8+CD75*CD$8+CE75*CE$8+CF75*CF$8+CG75*CG$8+CH75*CH$8+CI75*CI$8</f>
        <v>0</v>
      </c>
      <c r="DU75" s="172">
        <f t="shared" si="65"/>
        <v>0</v>
      </c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  <c r="FK75" s="172"/>
      <c r="FL75" s="172"/>
      <c r="FM75" s="172"/>
      <c r="FN75" s="172"/>
      <c r="FO75" s="172"/>
      <c r="FP75" s="172"/>
      <c r="FQ75" s="172"/>
      <c r="FR75" s="172"/>
      <c r="FS75" s="172"/>
      <c r="FT75" s="172"/>
      <c r="FU75" s="172"/>
      <c r="FV75" s="172"/>
      <c r="FW75" s="172"/>
      <c r="FX75" s="172"/>
      <c r="FY75" s="172"/>
      <c r="FZ75" s="172"/>
      <c r="GA75" s="172"/>
      <c r="GB75" s="172"/>
      <c r="GC75" s="172"/>
      <c r="GD75" s="172"/>
      <c r="GE75" s="172"/>
      <c r="GF75" s="172"/>
      <c r="GG75" s="172"/>
      <c r="GH75" s="172"/>
      <c r="GI75" s="172"/>
      <c r="GJ75" s="172"/>
      <c r="GK75" s="172"/>
      <c r="GL75" s="172"/>
      <c r="GM75" s="172"/>
      <c r="GN75" s="172"/>
      <c r="GO75" s="172"/>
      <c r="GP75" s="172"/>
      <c r="GQ75" s="172"/>
      <c r="GR75" s="172"/>
      <c r="GS75" s="172"/>
      <c r="GT75" s="172"/>
      <c r="GU75" s="172"/>
      <c r="GV75" s="172"/>
      <c r="GW75" s="172"/>
      <c r="GX75" s="172"/>
      <c r="GY75" s="172"/>
      <c r="GZ75" s="172"/>
      <c r="HA75" s="172"/>
      <c r="HB75" s="172"/>
      <c r="HC75" s="172"/>
      <c r="HD75" s="172"/>
      <c r="HE75" s="172"/>
      <c r="HF75" s="172"/>
      <c r="HG75" s="172"/>
      <c r="HH75" s="172"/>
      <c r="HI75" s="172"/>
      <c r="HJ75" s="172"/>
      <c r="HK75" s="172"/>
      <c r="HL75" s="172"/>
      <c r="HM75" s="172"/>
      <c r="HN75" s="172"/>
      <c r="HO75" s="172"/>
      <c r="HP75" s="172"/>
      <c r="HQ75" s="172"/>
      <c r="HR75" s="172"/>
      <c r="HS75" s="172"/>
      <c r="HT75" s="172"/>
      <c r="HU75" s="172"/>
      <c r="HV75" s="172"/>
      <c r="HW75" s="172"/>
      <c r="HX75" s="172"/>
      <c r="HY75" s="172"/>
      <c r="HZ75" s="172"/>
      <c r="IA75" s="172"/>
      <c r="IB75" s="172"/>
      <c r="IC75" s="172"/>
      <c r="ID75" s="172"/>
      <c r="IE75" s="172"/>
      <c r="IF75" s="172"/>
      <c r="IG75" s="172"/>
      <c r="IH75" s="172"/>
      <c r="II75" s="172"/>
      <c r="IJ75" s="172"/>
      <c r="IK75" s="172"/>
      <c r="IL75" s="172"/>
      <c r="IM75" s="172"/>
      <c r="IN75" s="172"/>
      <c r="IO75" s="172"/>
      <c r="IP75" s="172"/>
      <c r="IQ75" s="172"/>
      <c r="IR75" s="172"/>
      <c r="IS75" s="172"/>
      <c r="IT75" s="172"/>
      <c r="IU75" s="172"/>
      <c r="IV75" s="172"/>
      <c r="IW75" s="172"/>
      <c r="IX75" s="172"/>
      <c r="IY75" s="172"/>
      <c r="IZ75" s="172"/>
      <c r="JA75" s="172"/>
      <c r="JB75" s="172"/>
      <c r="JC75" s="172"/>
      <c r="JD75" s="172"/>
      <c r="JE75" s="172"/>
      <c r="JF75" s="172"/>
      <c r="JG75" s="172"/>
      <c r="JH75" s="172"/>
      <c r="JI75" s="172"/>
      <c r="JJ75" s="172"/>
      <c r="JK75" s="172"/>
      <c r="JL75" s="172"/>
      <c r="JM75" s="172"/>
      <c r="JN75" s="172"/>
      <c r="JO75" s="172"/>
      <c r="JP75" s="172"/>
      <c r="JQ75" s="172"/>
      <c r="JR75" s="172"/>
      <c r="JS75" s="172"/>
      <c r="JT75" s="172"/>
      <c r="JU75" s="172"/>
      <c r="JV75" s="172"/>
      <c r="JW75" s="172"/>
      <c r="JX75" s="172"/>
      <c r="JY75" s="172"/>
      <c r="JZ75" s="172"/>
      <c r="KA75" s="172"/>
      <c r="KB75" s="172"/>
      <c r="KC75" s="172"/>
      <c r="KD75" s="172"/>
      <c r="KE75" s="172"/>
      <c r="KF75" s="172"/>
      <c r="KG75" s="172"/>
      <c r="KH75" s="172"/>
      <c r="KI75" s="172"/>
      <c r="KJ75" s="172"/>
      <c r="KK75" s="172"/>
      <c r="KL75" s="172"/>
      <c r="KM75" s="172"/>
      <c r="KN75" s="172"/>
      <c r="KO75" s="172"/>
      <c r="KP75" s="172"/>
      <c r="KQ75" s="172"/>
      <c r="KR75" s="172"/>
      <c r="KS75" s="172"/>
      <c r="KT75" s="172"/>
      <c r="KU75" s="172"/>
      <c r="KV75" s="172"/>
      <c r="KW75" s="172"/>
      <c r="KX75" s="172"/>
      <c r="KY75" s="172"/>
      <c r="KZ75" s="172"/>
      <c r="LA75" s="172"/>
      <c r="LB75" s="172"/>
      <c r="LC75" s="172"/>
      <c r="LD75" s="172"/>
      <c r="LE75" s="172"/>
      <c r="LF75" s="172"/>
      <c r="LG75" s="172"/>
      <c r="LH75" s="172"/>
      <c r="LI75" s="172"/>
      <c r="LJ75" s="172"/>
      <c r="LK75" s="172"/>
      <c r="LL75" s="172"/>
      <c r="LM75" s="172"/>
      <c r="LN75" s="172"/>
      <c r="LO75" s="172"/>
      <c r="LP75" s="172"/>
      <c r="LQ75" s="172"/>
      <c r="LR75" s="172"/>
      <c r="LS75" s="172"/>
      <c r="LT75" s="172"/>
      <c r="LU75" s="172"/>
      <c r="LV75" s="172"/>
      <c r="LW75" s="172"/>
      <c r="LX75" s="172"/>
      <c r="LY75" s="172"/>
      <c r="LZ75" s="172"/>
      <c r="MA75" s="172"/>
      <c r="MB75" s="172"/>
      <c r="MC75" s="172"/>
      <c r="MD75" s="172"/>
      <c r="ME75" s="172"/>
      <c r="MF75" s="172"/>
      <c r="MG75" s="172"/>
      <c r="MH75" s="172"/>
      <c r="MI75" s="172"/>
      <c r="MJ75" s="172"/>
      <c r="MK75" s="172"/>
      <c r="ML75" s="172"/>
      <c r="MM75" s="172"/>
      <c r="MN75" s="172"/>
      <c r="MO75" s="172"/>
      <c r="MP75" s="172"/>
      <c r="MQ75" s="172"/>
      <c r="MR75" s="172"/>
      <c r="MS75" s="172"/>
      <c r="MT75" s="172"/>
      <c r="MU75" s="172"/>
      <c r="MV75" s="172"/>
      <c r="MW75" s="172"/>
      <c r="MX75" s="172"/>
      <c r="MY75" s="172"/>
      <c r="MZ75" s="172"/>
      <c r="NA75" s="172"/>
      <c r="NB75" s="172"/>
      <c r="NC75" s="172"/>
      <c r="ND75" s="172"/>
      <c r="NE75" s="172"/>
      <c r="NF75" s="172"/>
      <c r="NG75" s="172"/>
      <c r="NH75" s="172"/>
      <c r="NI75" s="172"/>
      <c r="NJ75" s="172"/>
      <c r="NK75" s="172"/>
      <c r="NL75" s="172"/>
      <c r="NM75" s="172"/>
      <c r="NN75" s="172"/>
      <c r="NO75" s="172"/>
      <c r="NP75" s="172"/>
      <c r="NQ75" s="172"/>
      <c r="NR75" s="172"/>
      <c r="NS75" s="172"/>
      <c r="NT75" s="172"/>
      <c r="NU75" s="172"/>
      <c r="NV75" s="172"/>
      <c r="NW75" s="172"/>
      <c r="NX75" s="172"/>
      <c r="NY75" s="172"/>
      <c r="NZ75" s="172"/>
      <c r="OA75" s="172"/>
      <c r="OB75" s="172"/>
      <c r="OC75" s="172"/>
      <c r="OD75" s="172"/>
      <c r="OE75" s="172"/>
      <c r="OF75" s="172"/>
      <c r="OG75" s="172"/>
      <c r="OH75" s="172"/>
      <c r="OI75" s="172"/>
      <c r="OJ75" s="172"/>
      <c r="OK75" s="172"/>
      <c r="OL75" s="172"/>
      <c r="OM75" s="172"/>
      <c r="ON75" s="172"/>
      <c r="OO75" s="172"/>
      <c r="OP75" s="172"/>
      <c r="OQ75" s="172"/>
      <c r="OR75" s="172"/>
      <c r="OS75" s="172"/>
      <c r="OT75" s="172"/>
      <c r="OU75" s="172"/>
      <c r="OV75" s="172"/>
      <c r="OW75" s="172"/>
      <c r="OX75" s="172"/>
      <c r="OY75" s="172"/>
      <c r="OZ75" s="172"/>
      <c r="PA75" s="172"/>
      <c r="PB75" s="172"/>
      <c r="PC75" s="172"/>
      <c r="PD75" s="172"/>
      <c r="PE75" s="172"/>
      <c r="PF75" s="172"/>
      <c r="PG75" s="172"/>
      <c r="PH75" s="172"/>
      <c r="PI75" s="172"/>
      <c r="PJ75" s="172"/>
      <c r="PK75" s="172"/>
      <c r="PL75" s="172"/>
      <c r="PM75" s="172"/>
      <c r="PN75" s="172"/>
      <c r="PO75" s="172"/>
      <c r="PP75" s="172"/>
      <c r="PQ75" s="172"/>
      <c r="PR75" s="172"/>
      <c r="PS75" s="172"/>
      <c r="PT75" s="172"/>
      <c r="PU75" s="172"/>
      <c r="PV75" s="172"/>
      <c r="PW75" s="172"/>
      <c r="PX75" s="172"/>
      <c r="PY75" s="172"/>
      <c r="PZ75" s="172"/>
      <c r="QA75" s="172"/>
      <c r="QB75" s="172"/>
      <c r="QC75" s="172"/>
      <c r="QD75" s="172"/>
      <c r="QE75" s="172"/>
      <c r="QF75" s="172"/>
      <c r="QG75" s="172"/>
      <c r="QH75" s="172"/>
      <c r="QI75" s="172"/>
      <c r="QJ75" s="172"/>
      <c r="QK75" s="172"/>
      <c r="QL75" s="172"/>
      <c r="QM75" s="172"/>
      <c r="QN75" s="172"/>
      <c r="QO75" s="172"/>
      <c r="QP75" s="172"/>
      <c r="QQ75" s="172"/>
      <c r="QR75" s="172"/>
      <c r="QS75" s="172"/>
      <c r="QT75" s="172"/>
      <c r="QU75" s="172"/>
      <c r="QV75" s="172"/>
      <c r="QW75" s="172"/>
      <c r="QX75" s="172"/>
      <c r="QY75" s="172"/>
      <c r="QZ75" s="172"/>
      <c r="RA75" s="172"/>
      <c r="RB75" s="172"/>
      <c r="RC75" s="172"/>
      <c r="RD75" s="172"/>
      <c r="RE75" s="172"/>
      <c r="RF75" s="172"/>
      <c r="RG75" s="172"/>
      <c r="RH75" s="172"/>
      <c r="RI75" s="172"/>
      <c r="RJ75" s="172"/>
      <c r="RK75" s="172"/>
      <c r="RL75" s="172"/>
      <c r="RM75" s="172"/>
      <c r="RN75" s="172"/>
      <c r="RO75" s="172"/>
      <c r="RP75" s="172"/>
      <c r="RQ75" s="172"/>
      <c r="RR75" s="172"/>
      <c r="RS75" s="172"/>
      <c r="RT75" s="172"/>
      <c r="RU75" s="172"/>
      <c r="RV75" s="172"/>
      <c r="RW75" s="172"/>
      <c r="RX75" s="172"/>
      <c r="RY75" s="172"/>
      <c r="RZ75" s="172"/>
      <c r="SA75" s="172"/>
      <c r="SB75" s="172"/>
      <c r="SC75" s="172"/>
      <c r="SD75" s="172"/>
      <c r="SE75" s="172"/>
      <c r="SF75" s="172"/>
      <c r="SG75" s="172"/>
      <c r="SH75" s="172"/>
      <c r="SI75" s="172"/>
      <c r="SJ75" s="172"/>
      <c r="SK75" s="172"/>
      <c r="SL75" s="172"/>
      <c r="SM75" s="172"/>
      <c r="SN75" s="172"/>
      <c r="SO75" s="172"/>
      <c r="SP75" s="172"/>
      <c r="SQ75" s="172"/>
      <c r="SR75" s="172"/>
      <c r="SS75" s="172"/>
      <c r="ST75" s="172"/>
      <c r="SU75" s="172"/>
      <c r="SV75" s="172"/>
      <c r="SW75" s="172"/>
      <c r="SX75" s="172"/>
      <c r="SY75" s="172"/>
      <c r="SZ75" s="172"/>
      <c r="TA75" s="172"/>
      <c r="TB75" s="172"/>
      <c r="TC75" s="172"/>
      <c r="TD75" s="172"/>
      <c r="TE75" s="172"/>
      <c r="TF75" s="172"/>
      <c r="TG75" s="172"/>
      <c r="TH75" s="172"/>
      <c r="TI75" s="172"/>
      <c r="TJ75" s="172"/>
      <c r="TK75" s="172"/>
      <c r="TL75" s="172"/>
      <c r="TM75" s="172"/>
      <c r="TN75" s="172"/>
      <c r="TO75" s="172"/>
      <c r="TP75" s="172"/>
      <c r="TQ75" s="172"/>
      <c r="TR75" s="172"/>
      <c r="TS75" s="172"/>
      <c r="TT75" s="172"/>
      <c r="TU75" s="172"/>
      <c r="TV75" s="172"/>
      <c r="TW75" s="172"/>
      <c r="TX75" s="172"/>
      <c r="TY75" s="172"/>
      <c r="TZ75" s="172"/>
      <c r="UA75" s="172"/>
      <c r="UB75" s="172"/>
      <c r="UC75" s="172"/>
      <c r="UD75" s="172"/>
      <c r="UE75" s="172"/>
      <c r="UF75" s="172"/>
      <c r="UG75" s="172"/>
      <c r="UH75" s="172"/>
      <c r="UI75" s="172"/>
      <c r="UJ75" s="172"/>
      <c r="UK75" s="172"/>
      <c r="UL75" s="172"/>
      <c r="UM75" s="172"/>
      <c r="UN75" s="172"/>
      <c r="UO75" s="172"/>
      <c r="UP75" s="172"/>
      <c r="UQ75" s="172"/>
      <c r="UR75" s="172"/>
      <c r="US75" s="172"/>
      <c r="UT75" s="172"/>
      <c r="UU75" s="172"/>
      <c r="UV75" s="172"/>
      <c r="UW75" s="172"/>
      <c r="UX75" s="172"/>
      <c r="UY75" s="172"/>
      <c r="UZ75" s="172"/>
      <c r="VA75" s="172"/>
      <c r="VB75" s="172"/>
      <c r="VC75" s="172"/>
      <c r="VD75" s="172"/>
      <c r="VE75" s="172"/>
      <c r="VF75" s="172"/>
      <c r="VG75" s="172"/>
      <c r="VH75" s="172"/>
      <c r="VI75" s="172"/>
      <c r="VJ75" s="172"/>
      <c r="VK75" s="172"/>
      <c r="VL75" s="172"/>
      <c r="VM75" s="172"/>
      <c r="VN75" s="172"/>
      <c r="VO75" s="172"/>
      <c r="VP75" s="172"/>
      <c r="VQ75" s="172"/>
      <c r="VR75" s="172"/>
      <c r="VS75" s="172"/>
      <c r="VT75" s="172"/>
      <c r="VU75" s="172"/>
      <c r="VV75" s="172"/>
      <c r="VW75" s="172"/>
      <c r="VX75" s="172"/>
      <c r="VY75" s="172"/>
      <c r="VZ75" s="172"/>
      <c r="WA75" s="172"/>
      <c r="WB75" s="172"/>
      <c r="WC75" s="172"/>
      <c r="WD75" s="172"/>
      <c r="WE75" s="172"/>
      <c r="WF75" s="172"/>
      <c r="WG75" s="172"/>
      <c r="WH75" s="172"/>
      <c r="WI75" s="172"/>
      <c r="WJ75" s="172"/>
      <c r="WK75" s="172"/>
      <c r="WL75" s="172"/>
      <c r="WM75" s="172"/>
      <c r="WN75" s="172"/>
      <c r="WO75" s="172"/>
      <c r="WP75" s="172"/>
      <c r="WQ75" s="172"/>
      <c r="WR75" s="172"/>
      <c r="WS75" s="172"/>
      <c r="WT75" s="172"/>
      <c r="WU75" s="172"/>
      <c r="WV75" s="172"/>
      <c r="WW75" s="172"/>
      <c r="WX75" s="172"/>
      <c r="WY75" s="172"/>
      <c r="WZ75" s="172"/>
      <c r="XA75" s="172"/>
      <c r="XB75" s="172"/>
      <c r="XC75" s="172"/>
      <c r="XD75" s="172"/>
      <c r="XE75" s="172"/>
      <c r="XF75" s="172"/>
      <c r="XG75" s="172"/>
      <c r="XH75" s="172"/>
      <c r="XI75" s="172"/>
      <c r="XJ75" s="172"/>
      <c r="XK75" s="172"/>
      <c r="XL75" s="172"/>
      <c r="XM75" s="172"/>
      <c r="XN75" s="172"/>
      <c r="XO75" s="172"/>
      <c r="XP75" s="172"/>
      <c r="XQ75" s="172"/>
      <c r="XR75" s="172"/>
      <c r="XS75" s="172"/>
      <c r="XT75" s="172"/>
      <c r="XU75" s="172"/>
      <c r="XV75" s="172"/>
      <c r="XW75" s="172"/>
      <c r="XX75" s="172"/>
      <c r="XY75" s="172"/>
      <c r="XZ75" s="172"/>
      <c r="YA75" s="172"/>
      <c r="YB75" s="172"/>
      <c r="YC75" s="172"/>
      <c r="YD75" s="172"/>
      <c r="YE75" s="172"/>
      <c r="YF75" s="172"/>
      <c r="YG75" s="172"/>
      <c r="YH75" s="172"/>
      <c r="YI75" s="172"/>
      <c r="YJ75" s="172"/>
      <c r="YK75" s="172"/>
      <c r="YL75" s="172"/>
      <c r="YM75" s="172"/>
      <c r="YN75" s="172"/>
      <c r="YO75" s="172"/>
      <c r="YP75" s="172"/>
      <c r="YQ75" s="172"/>
      <c r="YR75" s="172"/>
      <c r="YS75" s="172"/>
      <c r="YT75" s="172"/>
      <c r="YU75" s="172"/>
      <c r="YV75" s="172"/>
      <c r="YW75" s="172"/>
      <c r="YX75" s="172"/>
      <c r="YY75" s="172"/>
      <c r="YZ75" s="172"/>
      <c r="ZA75" s="172"/>
      <c r="ZB75" s="172"/>
      <c r="ZC75" s="172"/>
      <c r="ZD75" s="172"/>
      <c r="ZE75" s="172"/>
      <c r="ZF75" s="172"/>
      <c r="ZG75" s="172"/>
      <c r="ZH75" s="172"/>
      <c r="ZI75" s="172"/>
      <c r="ZJ75" s="172"/>
      <c r="ZK75" s="172"/>
      <c r="ZL75" s="172"/>
      <c r="ZM75" s="172"/>
      <c r="ZN75" s="172"/>
      <c r="ZO75" s="172"/>
      <c r="ZP75" s="172"/>
      <c r="ZQ75" s="172"/>
      <c r="ZR75" s="172"/>
      <c r="ZS75" s="172"/>
      <c r="ZT75" s="172"/>
      <c r="ZU75" s="172"/>
      <c r="ZV75" s="172"/>
      <c r="ZW75" s="172"/>
      <c r="ZX75" s="172"/>
      <c r="ZY75" s="172"/>
      <c r="ZZ75" s="172"/>
      <c r="AAA75" s="172"/>
      <c r="AAB75" s="172"/>
      <c r="AAC75" s="172"/>
      <c r="AAD75" s="172"/>
      <c r="AAE75" s="172"/>
      <c r="AAF75" s="172"/>
      <c r="AAG75" s="172"/>
      <c r="AAH75" s="172"/>
      <c r="AAI75" s="172"/>
      <c r="AAJ75" s="172"/>
      <c r="AAK75" s="172"/>
      <c r="AAL75" s="172"/>
      <c r="AAM75" s="172"/>
      <c r="AAN75" s="172"/>
      <c r="AAO75" s="172"/>
      <c r="AAP75" s="172"/>
      <c r="AAQ75" s="172"/>
      <c r="AAR75" s="172"/>
      <c r="AAS75" s="172"/>
      <c r="AAT75" s="172"/>
      <c r="AAU75" s="172"/>
      <c r="AAV75" s="172"/>
      <c r="AAW75" s="172"/>
      <c r="AAX75" s="172"/>
      <c r="AAY75" s="172"/>
      <c r="AAZ75" s="172"/>
      <c r="ABA75" s="172"/>
      <c r="ABB75" s="172"/>
      <c r="ABC75" s="172"/>
      <c r="ABD75" s="172"/>
      <c r="ABE75" s="172"/>
      <c r="ABF75" s="172"/>
      <c r="ABG75" s="172"/>
      <c r="ABH75" s="172"/>
      <c r="ABI75" s="172"/>
      <c r="ABJ75" s="172"/>
      <c r="ABK75" s="172"/>
      <c r="ABL75" s="172"/>
      <c r="ABM75" s="172"/>
      <c r="ABN75" s="172"/>
      <c r="ABO75" s="172"/>
      <c r="ABP75" s="172"/>
      <c r="ABQ75" s="172"/>
      <c r="ABR75" s="172"/>
      <c r="ABS75" s="172"/>
      <c r="ABT75" s="172"/>
      <c r="ABU75" s="172"/>
      <c r="ABV75" s="172"/>
      <c r="ABW75" s="172"/>
      <c r="ABX75" s="172"/>
      <c r="ABY75" s="172"/>
      <c r="ABZ75" s="172"/>
      <c r="ACA75" s="172"/>
      <c r="ACB75" s="172"/>
      <c r="ACC75" s="172"/>
      <c r="ACD75" s="172"/>
      <c r="ACE75" s="172"/>
      <c r="ACF75" s="172"/>
      <c r="ACG75" s="172"/>
      <c r="ACH75" s="172"/>
      <c r="ACI75" s="172"/>
      <c r="ACJ75" s="172"/>
      <c r="ACK75" s="172"/>
      <c r="ACL75" s="172"/>
      <c r="ACM75" s="172"/>
      <c r="ACN75" s="172"/>
      <c r="ACO75" s="172"/>
      <c r="ACP75" s="172"/>
      <c r="ACQ75" s="172"/>
      <c r="ACR75" s="172"/>
      <c r="ACS75" s="172"/>
      <c r="ACT75" s="172"/>
      <c r="ACU75" s="172"/>
      <c r="ACV75" s="172"/>
      <c r="ACW75" s="172"/>
      <c r="ACX75" s="172"/>
      <c r="ACY75" s="172"/>
      <c r="ACZ75" s="172"/>
      <c r="ADA75" s="172"/>
      <c r="ADB75" s="172"/>
      <c r="ADC75" s="172"/>
      <c r="ADD75" s="172"/>
      <c r="ADE75" s="172"/>
      <c r="ADF75" s="172"/>
      <c r="ADG75" s="172"/>
      <c r="ADH75" s="172"/>
      <c r="ADI75" s="172"/>
      <c r="ADJ75" s="172"/>
      <c r="ADK75" s="172"/>
      <c r="ADL75" s="172"/>
      <c r="ADM75" s="172"/>
      <c r="ADN75" s="172"/>
      <c r="ADO75" s="172"/>
      <c r="ADP75" s="172"/>
      <c r="ADQ75" s="172"/>
      <c r="ADR75" s="172"/>
      <c r="ADS75" s="172"/>
      <c r="ADT75" s="172"/>
      <c r="ADU75" s="172"/>
      <c r="ADV75" s="172"/>
      <c r="ADW75" s="172"/>
      <c r="ADX75" s="172"/>
      <c r="ADY75" s="172"/>
      <c r="ADZ75" s="172"/>
      <c r="AEA75" s="172"/>
      <c r="AEB75" s="172"/>
      <c r="AEC75" s="172"/>
      <c r="AED75" s="172"/>
      <c r="AEE75" s="172"/>
      <c r="AEF75" s="172"/>
      <c r="AEG75" s="172"/>
      <c r="AEH75" s="172"/>
      <c r="AEI75" s="172"/>
      <c r="AEJ75" s="172"/>
      <c r="AEK75" s="172"/>
      <c r="AEL75" s="172"/>
      <c r="AEM75" s="172"/>
      <c r="AEN75" s="172"/>
      <c r="AEO75" s="172"/>
      <c r="AEP75" s="172"/>
      <c r="AEQ75" s="172"/>
      <c r="AER75" s="172"/>
      <c r="AES75" s="172"/>
      <c r="AET75" s="172"/>
      <c r="AEU75" s="172"/>
      <c r="AEV75" s="172"/>
      <c r="AEW75" s="172"/>
      <c r="AEX75" s="172"/>
      <c r="AEY75" s="172"/>
      <c r="AEZ75" s="172"/>
      <c r="AFA75" s="172"/>
      <c r="AFB75" s="172"/>
      <c r="AFC75" s="172"/>
      <c r="AFD75" s="172"/>
      <c r="AFE75" s="172"/>
      <c r="AFF75" s="172"/>
      <c r="AFG75" s="172"/>
      <c r="AFH75" s="172"/>
      <c r="AFI75" s="172"/>
      <c r="AFJ75" s="172"/>
      <c r="AFK75" s="172"/>
      <c r="AFL75" s="172"/>
      <c r="AFM75" s="172"/>
      <c r="AFN75" s="172"/>
      <c r="AFO75" s="172"/>
      <c r="AFP75" s="172"/>
      <c r="AFQ75" s="172"/>
      <c r="AFR75" s="172"/>
      <c r="AFS75" s="172"/>
      <c r="AFT75" s="172"/>
      <c r="AFU75" s="172"/>
      <c r="AFV75" s="172"/>
      <c r="AFW75" s="172"/>
      <c r="AFX75" s="172"/>
      <c r="AFY75" s="172"/>
      <c r="AFZ75" s="172"/>
      <c r="AGA75" s="172"/>
      <c r="AGB75" s="172"/>
      <c r="AGC75" s="172"/>
      <c r="AGD75" s="172"/>
      <c r="AGE75" s="172"/>
      <c r="AGF75" s="172"/>
      <c r="AGG75" s="172"/>
      <c r="AGH75" s="172"/>
      <c r="AGI75" s="172"/>
      <c r="AGJ75" s="172"/>
      <c r="AGK75" s="172"/>
      <c r="AGL75" s="172"/>
      <c r="AGM75" s="172"/>
      <c r="AGN75" s="172"/>
      <c r="AGO75" s="172"/>
      <c r="AGP75" s="172"/>
      <c r="AGQ75" s="172"/>
      <c r="AGR75" s="172"/>
      <c r="AGS75" s="172"/>
      <c r="AGT75" s="172"/>
      <c r="AGU75" s="172"/>
      <c r="AGV75" s="172"/>
      <c r="AGW75" s="172"/>
      <c r="AGX75" s="172"/>
      <c r="AGY75" s="172"/>
      <c r="AGZ75" s="172"/>
      <c r="AHA75" s="172"/>
      <c r="AHB75" s="172"/>
      <c r="AHC75" s="172"/>
      <c r="AHD75" s="172"/>
      <c r="AHE75" s="172"/>
      <c r="AHF75" s="172"/>
      <c r="AHG75" s="172"/>
      <c r="AHH75" s="172"/>
      <c r="AHI75" s="172"/>
      <c r="AHJ75" s="172"/>
      <c r="AHK75" s="172"/>
      <c r="AHL75" s="172"/>
      <c r="AHM75" s="172"/>
      <c r="AHN75" s="172"/>
      <c r="AHO75" s="172"/>
      <c r="AHP75" s="172"/>
      <c r="AHQ75" s="172"/>
      <c r="AHR75" s="172"/>
      <c r="AHS75" s="172"/>
      <c r="AHT75" s="172"/>
      <c r="AHU75" s="172"/>
      <c r="AHV75" s="172"/>
      <c r="AHW75" s="172"/>
      <c r="AHX75" s="172"/>
      <c r="AHY75" s="172"/>
      <c r="AHZ75" s="172"/>
      <c r="AIA75" s="172"/>
      <c r="AIB75" s="172"/>
      <c r="AIC75" s="172"/>
      <c r="AID75" s="172"/>
      <c r="AIE75" s="172"/>
      <c r="AIF75" s="172"/>
      <c r="AIG75" s="172"/>
      <c r="AIH75" s="172"/>
      <c r="AII75" s="172"/>
      <c r="AIJ75" s="172"/>
      <c r="AIK75" s="172"/>
      <c r="AIL75" s="172"/>
      <c r="AIM75" s="172"/>
      <c r="AIN75" s="172"/>
      <c r="AIO75" s="172"/>
      <c r="AIP75" s="172"/>
      <c r="AIQ75" s="172"/>
      <c r="AIR75" s="172"/>
      <c r="AIS75" s="172"/>
      <c r="AIT75" s="172"/>
      <c r="AIU75" s="172"/>
      <c r="AIV75" s="172"/>
      <c r="AIW75" s="172"/>
      <c r="AIX75" s="172"/>
      <c r="AIY75" s="172"/>
      <c r="AIZ75" s="172"/>
      <c r="AJA75" s="172"/>
      <c r="AJB75" s="172"/>
      <c r="AJC75" s="172"/>
      <c r="AJD75" s="172"/>
      <c r="AJE75" s="172"/>
      <c r="AJF75" s="172"/>
      <c r="AJG75" s="172"/>
      <c r="AJH75" s="172"/>
      <c r="AJI75" s="172"/>
      <c r="AJJ75" s="172"/>
      <c r="AJK75" s="172"/>
      <c r="AJL75" s="172"/>
      <c r="AJM75" s="172"/>
      <c r="AJN75" s="172"/>
      <c r="AJO75" s="172"/>
      <c r="AJP75" s="172"/>
      <c r="AJQ75" s="172"/>
      <c r="AJR75" s="172"/>
      <c r="AJS75" s="172"/>
      <c r="AJT75" s="172"/>
      <c r="AJU75" s="172"/>
      <c r="AJV75" s="172"/>
      <c r="AJW75" s="172"/>
      <c r="AJX75" s="172"/>
      <c r="AJY75" s="172"/>
      <c r="AJZ75" s="172"/>
      <c r="AKA75" s="172"/>
      <c r="AKB75" s="172"/>
      <c r="AKC75" s="172"/>
      <c r="AKD75" s="172"/>
      <c r="AKE75" s="172"/>
      <c r="AKF75" s="172"/>
      <c r="AKG75" s="172"/>
      <c r="AKH75" s="172"/>
      <c r="AKI75" s="172"/>
      <c r="AKJ75" s="172"/>
      <c r="AKK75" s="172"/>
      <c r="AKL75" s="172"/>
      <c r="AKM75" s="172"/>
      <c r="AKN75" s="172"/>
      <c r="AKO75" s="172"/>
      <c r="AKP75" s="172"/>
      <c r="AKQ75" s="172"/>
      <c r="AKR75" s="172"/>
      <c r="AKS75" s="172"/>
      <c r="AKT75" s="172"/>
      <c r="AKU75" s="172"/>
      <c r="AKV75" s="172"/>
      <c r="AKW75" s="172"/>
      <c r="AKX75" s="172"/>
      <c r="AKY75" s="172"/>
      <c r="AKZ75" s="172"/>
      <c r="ALA75" s="172"/>
      <c r="ALB75" s="172"/>
      <c r="ALC75" s="172"/>
      <c r="ALD75" s="172"/>
      <c r="ALE75" s="172"/>
      <c r="ALF75" s="172"/>
      <c r="ALG75" s="172"/>
      <c r="ALH75" s="172"/>
      <c r="ALI75" s="172"/>
      <c r="ALJ75" s="172"/>
      <c r="ALK75" s="172"/>
      <c r="ALL75" s="172"/>
      <c r="ALM75" s="172"/>
      <c r="ALN75" s="172"/>
      <c r="ALO75" s="172"/>
      <c r="ALP75" s="172"/>
      <c r="ALQ75" s="172"/>
      <c r="ALR75" s="172"/>
      <c r="ALS75" s="172"/>
      <c r="ALT75" s="172"/>
      <c r="ALU75" s="172"/>
      <c r="ALV75" s="172"/>
      <c r="ALW75" s="172"/>
      <c r="ALX75" s="172"/>
      <c r="ALY75" s="172"/>
      <c r="ALZ75" s="172"/>
      <c r="AMA75" s="172"/>
      <c r="AMB75" s="172"/>
      <c r="AMC75" s="172"/>
      <c r="AMD75" s="172"/>
      <c r="AME75" s="172"/>
      <c r="AMF75" s="172"/>
      <c r="AMG75" s="172"/>
      <c r="AMH75" s="172"/>
      <c r="AMI75" s="172"/>
      <c r="AMJ75" s="172"/>
      <c r="AMK75" s="172"/>
      <c r="AML75" s="172"/>
    </row>
    <row r="76" spans="1:1026" s="282" customFormat="1">
      <c r="A76" s="172"/>
      <c r="B76" s="225"/>
      <c r="C76" s="154">
        <f t="shared" si="94"/>
        <v>0</v>
      </c>
      <c r="D76" s="167">
        <f t="shared" si="95"/>
        <v>0</v>
      </c>
      <c r="E76" s="166" t="str">
        <f t="shared" si="96"/>
        <v/>
      </c>
      <c r="F76" s="367" t="str">
        <f t="shared" si="97"/>
        <v/>
      </c>
      <c r="G76" s="367" t="str">
        <f t="shared" si="98"/>
        <v/>
      </c>
      <c r="H76" s="367" t="str">
        <f t="shared" si="99"/>
        <v/>
      </c>
      <c r="I76" s="367" t="str">
        <f t="shared" si="100"/>
        <v/>
      </c>
      <c r="J76" s="367" t="str">
        <f t="shared" si="101"/>
        <v/>
      </c>
      <c r="K76" s="367" t="str">
        <f t="shared" si="102"/>
        <v/>
      </c>
      <c r="L76" s="367" t="str">
        <f t="shared" si="103"/>
        <v/>
      </c>
      <c r="M76" s="367" t="str">
        <f t="shared" si="104"/>
        <v/>
      </c>
      <c r="N76" s="367" t="str">
        <f t="shared" si="105"/>
        <v/>
      </c>
      <c r="O76" s="156" t="str">
        <f t="shared" si="106"/>
        <v/>
      </c>
      <c r="P76" s="157" t="str">
        <f t="shared" si="107"/>
        <v>0</v>
      </c>
      <c r="Q76" s="158" t="str">
        <f t="shared" si="107"/>
        <v>0</v>
      </c>
      <c r="R76" s="158" t="str">
        <f t="shared" si="107"/>
        <v>0</v>
      </c>
      <c r="S76" s="159" t="str">
        <f t="shared" si="107"/>
        <v>0</v>
      </c>
      <c r="T76" s="158" t="str">
        <f t="shared" si="107"/>
        <v>0</v>
      </c>
      <c r="U76" s="158" t="str">
        <f t="shared" si="107"/>
        <v>0</v>
      </c>
      <c r="V76" s="158" t="str">
        <f t="shared" si="107"/>
        <v>0</v>
      </c>
      <c r="W76" s="158" t="str">
        <f t="shared" si="107"/>
        <v>0</v>
      </c>
      <c r="X76" s="157" t="str">
        <f t="shared" si="108"/>
        <v>0</v>
      </c>
      <c r="Y76" s="158" t="str">
        <f t="shared" si="108"/>
        <v>0</v>
      </c>
      <c r="Z76" s="158" t="str">
        <f t="shared" si="108"/>
        <v>0</v>
      </c>
      <c r="AA76" s="159" t="str">
        <f t="shared" si="108"/>
        <v>0</v>
      </c>
      <c r="AB76" s="160" t="str">
        <f t="shared" si="108"/>
        <v>0</v>
      </c>
      <c r="AC76" s="161" t="str">
        <f t="shared" si="108"/>
        <v>0</v>
      </c>
      <c r="AD76" s="158" t="str">
        <f t="shared" si="108"/>
        <v>0</v>
      </c>
      <c r="AE76" s="159" t="str">
        <f t="shared" si="108"/>
        <v>0</v>
      </c>
      <c r="AF76" s="367" t="str">
        <f t="shared" si="109"/>
        <v>0</v>
      </c>
      <c r="AG76" s="162" t="str">
        <f t="shared" si="109"/>
        <v>0</v>
      </c>
      <c r="AH76" s="163" t="str">
        <f t="shared" si="109"/>
        <v>0</v>
      </c>
      <c r="AI76" s="165" t="str">
        <f t="shared" si="109"/>
        <v>0</v>
      </c>
      <c r="AJ76" s="164" t="str">
        <f t="shared" si="109"/>
        <v>0</v>
      </c>
      <c r="AK76" s="164" t="str">
        <f t="shared" si="109"/>
        <v>0</v>
      </c>
      <c r="AL76" s="289" t="str">
        <f t="shared" si="109"/>
        <v>0</v>
      </c>
      <c r="AM76" s="165" t="str">
        <f t="shared" si="109"/>
        <v>0</v>
      </c>
      <c r="AN76" s="230" t="str">
        <f t="shared" si="110"/>
        <v>0</v>
      </c>
      <c r="AO76" s="230" t="str">
        <f t="shared" si="110"/>
        <v>0</v>
      </c>
      <c r="AP76" s="230" t="str">
        <f t="shared" si="110"/>
        <v>0</v>
      </c>
      <c r="AQ76" s="230" t="str">
        <f t="shared" si="110"/>
        <v>0</v>
      </c>
      <c r="AR76" s="229" t="str">
        <f t="shared" si="110"/>
        <v>0</v>
      </c>
      <c r="AS76" s="230" t="str">
        <f t="shared" si="110"/>
        <v>0</v>
      </c>
      <c r="AT76" s="230" t="str">
        <f t="shared" si="110"/>
        <v>0</v>
      </c>
      <c r="AU76" s="231" t="str">
        <f t="shared" si="110"/>
        <v>0</v>
      </c>
      <c r="AV76" s="230" t="str">
        <f t="shared" si="111"/>
        <v>0</v>
      </c>
      <c r="AW76" s="232" t="str">
        <f t="shared" si="111"/>
        <v>0</v>
      </c>
      <c r="AX76" s="232" t="str">
        <f t="shared" si="111"/>
        <v>0</v>
      </c>
      <c r="AY76" s="233" t="str">
        <f t="shared" si="111"/>
        <v>0</v>
      </c>
      <c r="AZ76" s="232" t="str">
        <f t="shared" si="111"/>
        <v>0</v>
      </c>
      <c r="BA76" s="232" t="str">
        <f t="shared" si="111"/>
        <v>0</v>
      </c>
      <c r="BB76" s="232" t="str">
        <f t="shared" si="111"/>
        <v>0</v>
      </c>
      <c r="BC76" s="233" t="str">
        <f t="shared" si="111"/>
        <v>0</v>
      </c>
      <c r="BD76" s="168" t="str">
        <f t="shared" si="112"/>
        <v>0</v>
      </c>
      <c r="BE76" s="168" t="str">
        <f t="shared" si="112"/>
        <v>0</v>
      </c>
      <c r="BF76" s="168" t="str">
        <f t="shared" si="112"/>
        <v>0</v>
      </c>
      <c r="BG76" s="169" t="str">
        <f t="shared" si="112"/>
        <v>0</v>
      </c>
      <c r="BH76" s="168" t="str">
        <f t="shared" si="112"/>
        <v>0</v>
      </c>
      <c r="BI76" s="168" t="str">
        <f t="shared" si="112"/>
        <v>0</v>
      </c>
      <c r="BJ76" s="168" t="str">
        <f t="shared" si="112"/>
        <v>0</v>
      </c>
      <c r="BK76" s="169" t="str">
        <f t="shared" si="112"/>
        <v>0</v>
      </c>
      <c r="BL76" s="168" t="str">
        <f t="shared" si="113"/>
        <v>0</v>
      </c>
      <c r="BM76" s="168" t="str">
        <f t="shared" si="113"/>
        <v>0</v>
      </c>
      <c r="BN76" s="168" t="str">
        <f t="shared" si="113"/>
        <v>0</v>
      </c>
      <c r="BO76" s="169" t="str">
        <f t="shared" si="113"/>
        <v>0</v>
      </c>
      <c r="BP76" s="168" t="str">
        <f t="shared" si="113"/>
        <v>0</v>
      </c>
      <c r="BQ76" s="168" t="str">
        <f t="shared" si="113"/>
        <v>0</v>
      </c>
      <c r="BR76" s="168" t="str">
        <f t="shared" si="113"/>
        <v>0</v>
      </c>
      <c r="BS76" s="169" t="str">
        <f t="shared" si="113"/>
        <v>0</v>
      </c>
      <c r="BT76" s="302" t="str">
        <f t="shared" si="114"/>
        <v>0</v>
      </c>
      <c r="BU76" s="302" t="str">
        <f t="shared" si="114"/>
        <v>0</v>
      </c>
      <c r="BV76" s="302" t="str">
        <f t="shared" si="114"/>
        <v>0</v>
      </c>
      <c r="BW76" s="303" t="str">
        <f t="shared" si="114"/>
        <v>0</v>
      </c>
      <c r="BX76" s="302" t="str">
        <f t="shared" si="114"/>
        <v>0</v>
      </c>
      <c r="BY76" s="302" t="str">
        <f t="shared" si="114"/>
        <v>0</v>
      </c>
      <c r="BZ76" s="302" t="str">
        <f t="shared" si="114"/>
        <v>0</v>
      </c>
      <c r="CA76" s="303" t="str">
        <f t="shared" si="114"/>
        <v>0</v>
      </c>
      <c r="CB76" s="164" t="str">
        <f t="shared" si="115"/>
        <v>0</v>
      </c>
      <c r="CC76" s="289" t="str">
        <f t="shared" si="115"/>
        <v>0</v>
      </c>
      <c r="CD76" s="340" t="str">
        <f t="shared" si="115"/>
        <v>0</v>
      </c>
      <c r="CE76" s="341" t="str">
        <f t="shared" si="115"/>
        <v>0</v>
      </c>
      <c r="CF76" s="340" t="str">
        <f t="shared" si="115"/>
        <v>0</v>
      </c>
      <c r="CG76" s="340" t="str">
        <f t="shared" si="115"/>
        <v>0</v>
      </c>
      <c r="CH76" s="340" t="str">
        <f t="shared" si="115"/>
        <v>0</v>
      </c>
      <c r="CI76" s="341" t="str">
        <f t="shared" si="115"/>
        <v>0</v>
      </c>
      <c r="CJ76" s="367"/>
      <c r="CK76" s="32" t="str">
        <f t="shared" si="116"/>
        <v/>
      </c>
      <c r="CL76" s="285">
        <f t="shared" ref="CL76:CL121" si="146">DP76*256+DO76</f>
        <v>0</v>
      </c>
      <c r="CM76" s="285">
        <f t="shared" si="66"/>
        <v>10</v>
      </c>
      <c r="CN76" s="285"/>
      <c r="CO76" s="142">
        <f t="shared" si="117"/>
        <v>-90</v>
      </c>
      <c r="CP76" s="142">
        <f t="shared" si="118"/>
        <v>-67.777777777777771</v>
      </c>
      <c r="CQ76" s="143"/>
      <c r="CR76" s="367"/>
      <c r="CS76" s="170">
        <f t="shared" si="119"/>
        <v>0</v>
      </c>
      <c r="CT76" s="23">
        <f t="shared" si="120"/>
        <v>0</v>
      </c>
      <c r="CU76" s="171">
        <f t="shared" si="121"/>
        <v>0</v>
      </c>
      <c r="CV76" s="23">
        <f t="shared" si="122"/>
        <v>0</v>
      </c>
      <c r="CW76" s="172">
        <f t="shared" si="123"/>
        <v>0</v>
      </c>
      <c r="CX76" s="24">
        <f t="shared" si="124"/>
        <v>0</v>
      </c>
      <c r="CY76" s="267">
        <f t="shared" si="125"/>
        <v>0</v>
      </c>
      <c r="CZ76" s="268">
        <f t="shared" si="126"/>
        <v>0</v>
      </c>
      <c r="DA76" s="267">
        <f t="shared" si="127"/>
        <v>0</v>
      </c>
      <c r="DB76" s="268">
        <f t="shared" si="128"/>
        <v>0</v>
      </c>
      <c r="DC76" s="173">
        <f t="shared" si="129"/>
        <v>0</v>
      </c>
      <c r="DD76" s="26">
        <f t="shared" si="130"/>
        <v>0</v>
      </c>
      <c r="DE76" s="173">
        <f t="shared" si="131"/>
        <v>0</v>
      </c>
      <c r="DF76" s="26">
        <f t="shared" si="132"/>
        <v>0</v>
      </c>
      <c r="DG76" s="326">
        <f t="shared" si="133"/>
        <v>0</v>
      </c>
      <c r="DH76" s="327">
        <f t="shared" si="134"/>
        <v>0</v>
      </c>
      <c r="DI76" s="172">
        <f t="shared" si="135"/>
        <v>0</v>
      </c>
      <c r="DJ76" s="24">
        <f t="shared" si="136"/>
        <v>0</v>
      </c>
      <c r="DK76" s="172"/>
      <c r="DL76" s="19">
        <f t="shared" si="137"/>
        <v>0</v>
      </c>
      <c r="DM76" s="19">
        <f t="shared" si="138"/>
        <v>0</v>
      </c>
      <c r="DN76" s="174">
        <f t="shared" si="139"/>
        <v>0</v>
      </c>
      <c r="DO76" s="278">
        <f t="shared" si="140"/>
        <v>0</v>
      </c>
      <c r="DP76" s="278">
        <f t="shared" si="141"/>
        <v>0</v>
      </c>
      <c r="DQ76" s="20">
        <f t="shared" si="142"/>
        <v>0</v>
      </c>
      <c r="DR76" s="20">
        <f t="shared" si="143"/>
        <v>0</v>
      </c>
      <c r="DS76" s="337">
        <f t="shared" si="144"/>
        <v>0</v>
      </c>
      <c r="DT76" s="174">
        <f t="shared" si="145"/>
        <v>0</v>
      </c>
      <c r="DU76" s="172">
        <f t="shared" ref="DU76:DU121" si="147">MOD(DL76+DM76+DN76+DO76+DP76+DQ76+DR76,256)</f>
        <v>0</v>
      </c>
      <c r="DV76" s="172"/>
      <c r="DW76" s="172"/>
      <c r="DX76" s="172"/>
      <c r="DY76" s="172"/>
      <c r="DZ76" s="172"/>
      <c r="EA76" s="172"/>
      <c r="EB76" s="172"/>
      <c r="EC76" s="172"/>
      <c r="ED76" s="172"/>
      <c r="EE76" s="172"/>
      <c r="EF76" s="172"/>
      <c r="EG76" s="172"/>
      <c r="EH76" s="172"/>
      <c r="EI76" s="172"/>
      <c r="EJ76" s="172"/>
      <c r="EK76" s="172"/>
      <c r="EL76" s="172"/>
      <c r="EM76" s="172"/>
      <c r="EN76" s="172"/>
      <c r="EO76" s="172"/>
      <c r="EP76" s="172"/>
      <c r="EQ76" s="172"/>
      <c r="ER76" s="172"/>
      <c r="ES76" s="172"/>
      <c r="ET76" s="172"/>
      <c r="EU76" s="172"/>
      <c r="EV76" s="172"/>
      <c r="EW76" s="172"/>
      <c r="EX76" s="172"/>
      <c r="EY76" s="172"/>
      <c r="EZ76" s="172"/>
      <c r="FA76" s="172"/>
      <c r="FB76" s="172"/>
      <c r="FC76" s="172"/>
      <c r="FD76" s="172"/>
      <c r="FE76" s="172"/>
      <c r="FF76" s="172"/>
      <c r="FG76" s="172"/>
      <c r="FH76" s="172"/>
      <c r="FI76" s="172"/>
      <c r="FJ76" s="172"/>
      <c r="FK76" s="172"/>
      <c r="FL76" s="172"/>
      <c r="FM76" s="172"/>
      <c r="FN76" s="172"/>
      <c r="FO76" s="172"/>
      <c r="FP76" s="172"/>
      <c r="FQ76" s="172"/>
      <c r="FR76" s="172"/>
      <c r="FS76" s="172"/>
      <c r="FT76" s="172"/>
      <c r="FU76" s="172"/>
      <c r="FV76" s="172"/>
      <c r="FW76" s="172"/>
      <c r="FX76" s="172"/>
      <c r="FY76" s="172"/>
      <c r="FZ76" s="172"/>
      <c r="GA76" s="172"/>
      <c r="GB76" s="172"/>
      <c r="GC76" s="172"/>
      <c r="GD76" s="172"/>
      <c r="GE76" s="172"/>
      <c r="GF76" s="172"/>
      <c r="GG76" s="172"/>
      <c r="GH76" s="172"/>
      <c r="GI76" s="172"/>
      <c r="GJ76" s="172"/>
      <c r="GK76" s="172"/>
      <c r="GL76" s="172"/>
      <c r="GM76" s="172"/>
      <c r="GN76" s="172"/>
      <c r="GO76" s="172"/>
      <c r="GP76" s="172"/>
      <c r="GQ76" s="172"/>
      <c r="GR76" s="172"/>
      <c r="GS76" s="172"/>
      <c r="GT76" s="172"/>
      <c r="GU76" s="172"/>
      <c r="GV76" s="172"/>
      <c r="GW76" s="172"/>
      <c r="GX76" s="172"/>
      <c r="GY76" s="172"/>
      <c r="GZ76" s="172"/>
      <c r="HA76" s="172"/>
      <c r="HB76" s="172"/>
      <c r="HC76" s="172"/>
      <c r="HD76" s="172"/>
      <c r="HE76" s="172"/>
      <c r="HF76" s="172"/>
      <c r="HG76" s="172"/>
      <c r="HH76" s="172"/>
      <c r="HI76" s="172"/>
      <c r="HJ76" s="172"/>
      <c r="HK76" s="172"/>
      <c r="HL76" s="172"/>
      <c r="HM76" s="172"/>
      <c r="HN76" s="172"/>
      <c r="HO76" s="172"/>
      <c r="HP76" s="172"/>
      <c r="HQ76" s="172"/>
      <c r="HR76" s="172"/>
      <c r="HS76" s="172"/>
      <c r="HT76" s="172"/>
      <c r="HU76" s="172"/>
      <c r="HV76" s="172"/>
      <c r="HW76" s="172"/>
      <c r="HX76" s="172"/>
      <c r="HY76" s="172"/>
      <c r="HZ76" s="172"/>
      <c r="IA76" s="172"/>
      <c r="IB76" s="172"/>
      <c r="IC76" s="172"/>
      <c r="ID76" s="172"/>
      <c r="IE76" s="172"/>
      <c r="IF76" s="172"/>
      <c r="IG76" s="172"/>
      <c r="IH76" s="172"/>
      <c r="II76" s="172"/>
      <c r="IJ76" s="172"/>
      <c r="IK76" s="172"/>
      <c r="IL76" s="172"/>
      <c r="IM76" s="172"/>
      <c r="IN76" s="172"/>
      <c r="IO76" s="172"/>
      <c r="IP76" s="172"/>
      <c r="IQ76" s="172"/>
      <c r="IR76" s="172"/>
      <c r="IS76" s="172"/>
      <c r="IT76" s="172"/>
      <c r="IU76" s="172"/>
      <c r="IV76" s="172"/>
      <c r="IW76" s="172"/>
      <c r="IX76" s="172"/>
      <c r="IY76" s="172"/>
      <c r="IZ76" s="172"/>
      <c r="JA76" s="172"/>
      <c r="JB76" s="172"/>
      <c r="JC76" s="172"/>
      <c r="JD76" s="172"/>
      <c r="JE76" s="172"/>
      <c r="JF76" s="172"/>
      <c r="JG76" s="172"/>
      <c r="JH76" s="172"/>
      <c r="JI76" s="172"/>
      <c r="JJ76" s="172"/>
      <c r="JK76" s="172"/>
      <c r="JL76" s="172"/>
      <c r="JM76" s="172"/>
      <c r="JN76" s="172"/>
      <c r="JO76" s="172"/>
      <c r="JP76" s="172"/>
      <c r="JQ76" s="172"/>
      <c r="JR76" s="172"/>
      <c r="JS76" s="172"/>
      <c r="JT76" s="172"/>
      <c r="JU76" s="172"/>
      <c r="JV76" s="172"/>
      <c r="JW76" s="172"/>
      <c r="JX76" s="172"/>
      <c r="JY76" s="172"/>
      <c r="JZ76" s="172"/>
      <c r="KA76" s="172"/>
      <c r="KB76" s="172"/>
      <c r="KC76" s="172"/>
      <c r="KD76" s="172"/>
      <c r="KE76" s="172"/>
      <c r="KF76" s="172"/>
      <c r="KG76" s="172"/>
      <c r="KH76" s="172"/>
      <c r="KI76" s="172"/>
      <c r="KJ76" s="172"/>
      <c r="KK76" s="172"/>
      <c r="KL76" s="172"/>
      <c r="KM76" s="172"/>
      <c r="KN76" s="172"/>
      <c r="KO76" s="172"/>
      <c r="KP76" s="172"/>
      <c r="KQ76" s="172"/>
      <c r="KR76" s="172"/>
      <c r="KS76" s="172"/>
      <c r="KT76" s="172"/>
      <c r="KU76" s="172"/>
      <c r="KV76" s="172"/>
      <c r="KW76" s="172"/>
      <c r="KX76" s="172"/>
      <c r="KY76" s="172"/>
      <c r="KZ76" s="172"/>
      <c r="LA76" s="172"/>
      <c r="LB76" s="172"/>
      <c r="LC76" s="172"/>
      <c r="LD76" s="172"/>
      <c r="LE76" s="172"/>
      <c r="LF76" s="172"/>
      <c r="LG76" s="172"/>
      <c r="LH76" s="172"/>
      <c r="LI76" s="172"/>
      <c r="LJ76" s="172"/>
      <c r="LK76" s="172"/>
      <c r="LL76" s="172"/>
      <c r="LM76" s="172"/>
      <c r="LN76" s="172"/>
      <c r="LO76" s="172"/>
      <c r="LP76" s="172"/>
      <c r="LQ76" s="172"/>
      <c r="LR76" s="172"/>
      <c r="LS76" s="172"/>
      <c r="LT76" s="172"/>
      <c r="LU76" s="172"/>
      <c r="LV76" s="172"/>
      <c r="LW76" s="172"/>
      <c r="LX76" s="172"/>
      <c r="LY76" s="172"/>
      <c r="LZ76" s="172"/>
      <c r="MA76" s="172"/>
      <c r="MB76" s="172"/>
      <c r="MC76" s="172"/>
      <c r="MD76" s="172"/>
      <c r="ME76" s="172"/>
      <c r="MF76" s="172"/>
      <c r="MG76" s="172"/>
      <c r="MH76" s="172"/>
      <c r="MI76" s="172"/>
      <c r="MJ76" s="172"/>
      <c r="MK76" s="172"/>
      <c r="ML76" s="172"/>
      <c r="MM76" s="172"/>
      <c r="MN76" s="172"/>
      <c r="MO76" s="172"/>
      <c r="MP76" s="172"/>
      <c r="MQ76" s="172"/>
      <c r="MR76" s="172"/>
      <c r="MS76" s="172"/>
      <c r="MT76" s="172"/>
      <c r="MU76" s="172"/>
      <c r="MV76" s="172"/>
      <c r="MW76" s="172"/>
      <c r="MX76" s="172"/>
      <c r="MY76" s="172"/>
      <c r="MZ76" s="172"/>
      <c r="NA76" s="172"/>
      <c r="NB76" s="172"/>
      <c r="NC76" s="172"/>
      <c r="ND76" s="172"/>
      <c r="NE76" s="172"/>
      <c r="NF76" s="172"/>
      <c r="NG76" s="172"/>
      <c r="NH76" s="172"/>
      <c r="NI76" s="172"/>
      <c r="NJ76" s="172"/>
      <c r="NK76" s="172"/>
      <c r="NL76" s="172"/>
      <c r="NM76" s="172"/>
      <c r="NN76" s="172"/>
      <c r="NO76" s="172"/>
      <c r="NP76" s="172"/>
      <c r="NQ76" s="172"/>
      <c r="NR76" s="172"/>
      <c r="NS76" s="172"/>
      <c r="NT76" s="172"/>
      <c r="NU76" s="172"/>
      <c r="NV76" s="172"/>
      <c r="NW76" s="172"/>
      <c r="NX76" s="172"/>
      <c r="NY76" s="172"/>
      <c r="NZ76" s="172"/>
      <c r="OA76" s="172"/>
      <c r="OB76" s="172"/>
      <c r="OC76" s="172"/>
      <c r="OD76" s="172"/>
      <c r="OE76" s="172"/>
      <c r="OF76" s="172"/>
      <c r="OG76" s="172"/>
      <c r="OH76" s="172"/>
      <c r="OI76" s="172"/>
      <c r="OJ76" s="172"/>
      <c r="OK76" s="172"/>
      <c r="OL76" s="172"/>
      <c r="OM76" s="172"/>
      <c r="ON76" s="172"/>
      <c r="OO76" s="172"/>
      <c r="OP76" s="172"/>
      <c r="OQ76" s="172"/>
      <c r="OR76" s="172"/>
      <c r="OS76" s="172"/>
      <c r="OT76" s="172"/>
      <c r="OU76" s="172"/>
      <c r="OV76" s="172"/>
      <c r="OW76" s="172"/>
      <c r="OX76" s="172"/>
      <c r="OY76" s="172"/>
      <c r="OZ76" s="172"/>
      <c r="PA76" s="172"/>
      <c r="PB76" s="172"/>
      <c r="PC76" s="172"/>
      <c r="PD76" s="172"/>
      <c r="PE76" s="172"/>
      <c r="PF76" s="172"/>
      <c r="PG76" s="172"/>
      <c r="PH76" s="172"/>
      <c r="PI76" s="172"/>
      <c r="PJ76" s="172"/>
      <c r="PK76" s="172"/>
      <c r="PL76" s="172"/>
      <c r="PM76" s="172"/>
      <c r="PN76" s="172"/>
      <c r="PO76" s="172"/>
      <c r="PP76" s="172"/>
      <c r="PQ76" s="172"/>
      <c r="PR76" s="172"/>
      <c r="PS76" s="172"/>
      <c r="PT76" s="172"/>
      <c r="PU76" s="172"/>
      <c r="PV76" s="172"/>
      <c r="PW76" s="172"/>
      <c r="PX76" s="172"/>
      <c r="PY76" s="172"/>
      <c r="PZ76" s="172"/>
      <c r="QA76" s="172"/>
      <c r="QB76" s="172"/>
      <c r="QC76" s="172"/>
      <c r="QD76" s="172"/>
      <c r="QE76" s="172"/>
      <c r="QF76" s="172"/>
      <c r="QG76" s="172"/>
      <c r="QH76" s="172"/>
      <c r="QI76" s="172"/>
      <c r="QJ76" s="172"/>
      <c r="QK76" s="172"/>
      <c r="QL76" s="172"/>
      <c r="QM76" s="172"/>
      <c r="QN76" s="172"/>
      <c r="QO76" s="172"/>
      <c r="QP76" s="172"/>
      <c r="QQ76" s="172"/>
      <c r="QR76" s="172"/>
      <c r="QS76" s="172"/>
      <c r="QT76" s="172"/>
      <c r="QU76" s="172"/>
      <c r="QV76" s="172"/>
      <c r="QW76" s="172"/>
      <c r="QX76" s="172"/>
      <c r="QY76" s="172"/>
      <c r="QZ76" s="172"/>
      <c r="RA76" s="172"/>
      <c r="RB76" s="172"/>
      <c r="RC76" s="172"/>
      <c r="RD76" s="172"/>
      <c r="RE76" s="172"/>
      <c r="RF76" s="172"/>
      <c r="RG76" s="172"/>
      <c r="RH76" s="172"/>
      <c r="RI76" s="172"/>
      <c r="RJ76" s="172"/>
      <c r="RK76" s="172"/>
      <c r="RL76" s="172"/>
      <c r="RM76" s="172"/>
      <c r="RN76" s="172"/>
      <c r="RO76" s="172"/>
      <c r="RP76" s="172"/>
      <c r="RQ76" s="172"/>
      <c r="RR76" s="172"/>
      <c r="RS76" s="172"/>
      <c r="RT76" s="172"/>
      <c r="RU76" s="172"/>
      <c r="RV76" s="172"/>
      <c r="RW76" s="172"/>
      <c r="RX76" s="172"/>
      <c r="RY76" s="172"/>
      <c r="RZ76" s="172"/>
      <c r="SA76" s="172"/>
      <c r="SB76" s="172"/>
      <c r="SC76" s="172"/>
      <c r="SD76" s="172"/>
      <c r="SE76" s="172"/>
      <c r="SF76" s="172"/>
      <c r="SG76" s="172"/>
      <c r="SH76" s="172"/>
      <c r="SI76" s="172"/>
      <c r="SJ76" s="172"/>
      <c r="SK76" s="172"/>
      <c r="SL76" s="172"/>
      <c r="SM76" s="172"/>
      <c r="SN76" s="172"/>
      <c r="SO76" s="172"/>
      <c r="SP76" s="172"/>
      <c r="SQ76" s="172"/>
      <c r="SR76" s="172"/>
      <c r="SS76" s="172"/>
      <c r="ST76" s="172"/>
      <c r="SU76" s="172"/>
      <c r="SV76" s="172"/>
      <c r="SW76" s="172"/>
      <c r="SX76" s="172"/>
      <c r="SY76" s="172"/>
      <c r="SZ76" s="172"/>
      <c r="TA76" s="172"/>
      <c r="TB76" s="172"/>
      <c r="TC76" s="172"/>
      <c r="TD76" s="172"/>
      <c r="TE76" s="172"/>
      <c r="TF76" s="172"/>
      <c r="TG76" s="172"/>
      <c r="TH76" s="172"/>
      <c r="TI76" s="172"/>
      <c r="TJ76" s="172"/>
      <c r="TK76" s="172"/>
      <c r="TL76" s="172"/>
      <c r="TM76" s="172"/>
      <c r="TN76" s="172"/>
      <c r="TO76" s="172"/>
      <c r="TP76" s="172"/>
      <c r="TQ76" s="172"/>
      <c r="TR76" s="172"/>
      <c r="TS76" s="172"/>
      <c r="TT76" s="172"/>
      <c r="TU76" s="172"/>
      <c r="TV76" s="172"/>
      <c r="TW76" s="172"/>
      <c r="TX76" s="172"/>
      <c r="TY76" s="172"/>
      <c r="TZ76" s="172"/>
      <c r="UA76" s="172"/>
      <c r="UB76" s="172"/>
      <c r="UC76" s="172"/>
      <c r="UD76" s="172"/>
      <c r="UE76" s="172"/>
      <c r="UF76" s="172"/>
      <c r="UG76" s="172"/>
      <c r="UH76" s="172"/>
      <c r="UI76" s="172"/>
      <c r="UJ76" s="172"/>
      <c r="UK76" s="172"/>
      <c r="UL76" s="172"/>
      <c r="UM76" s="172"/>
      <c r="UN76" s="172"/>
      <c r="UO76" s="172"/>
      <c r="UP76" s="172"/>
      <c r="UQ76" s="172"/>
      <c r="UR76" s="172"/>
      <c r="US76" s="172"/>
      <c r="UT76" s="172"/>
      <c r="UU76" s="172"/>
      <c r="UV76" s="172"/>
      <c r="UW76" s="172"/>
      <c r="UX76" s="172"/>
      <c r="UY76" s="172"/>
      <c r="UZ76" s="172"/>
      <c r="VA76" s="172"/>
      <c r="VB76" s="172"/>
      <c r="VC76" s="172"/>
      <c r="VD76" s="172"/>
      <c r="VE76" s="172"/>
      <c r="VF76" s="172"/>
      <c r="VG76" s="172"/>
      <c r="VH76" s="172"/>
      <c r="VI76" s="172"/>
      <c r="VJ76" s="172"/>
      <c r="VK76" s="172"/>
      <c r="VL76" s="172"/>
      <c r="VM76" s="172"/>
      <c r="VN76" s="172"/>
      <c r="VO76" s="172"/>
      <c r="VP76" s="172"/>
      <c r="VQ76" s="172"/>
      <c r="VR76" s="172"/>
      <c r="VS76" s="172"/>
      <c r="VT76" s="172"/>
      <c r="VU76" s="172"/>
      <c r="VV76" s="172"/>
      <c r="VW76" s="172"/>
      <c r="VX76" s="172"/>
      <c r="VY76" s="172"/>
      <c r="VZ76" s="172"/>
      <c r="WA76" s="172"/>
      <c r="WB76" s="172"/>
      <c r="WC76" s="172"/>
      <c r="WD76" s="172"/>
      <c r="WE76" s="172"/>
      <c r="WF76" s="172"/>
      <c r="WG76" s="172"/>
      <c r="WH76" s="172"/>
      <c r="WI76" s="172"/>
      <c r="WJ76" s="172"/>
      <c r="WK76" s="172"/>
      <c r="WL76" s="172"/>
      <c r="WM76" s="172"/>
      <c r="WN76" s="172"/>
      <c r="WO76" s="172"/>
      <c r="WP76" s="172"/>
      <c r="WQ76" s="172"/>
      <c r="WR76" s="172"/>
      <c r="WS76" s="172"/>
      <c r="WT76" s="172"/>
      <c r="WU76" s="172"/>
      <c r="WV76" s="172"/>
      <c r="WW76" s="172"/>
      <c r="WX76" s="172"/>
      <c r="WY76" s="172"/>
      <c r="WZ76" s="172"/>
      <c r="XA76" s="172"/>
      <c r="XB76" s="172"/>
      <c r="XC76" s="172"/>
      <c r="XD76" s="172"/>
      <c r="XE76" s="172"/>
      <c r="XF76" s="172"/>
      <c r="XG76" s="172"/>
      <c r="XH76" s="172"/>
      <c r="XI76" s="172"/>
      <c r="XJ76" s="172"/>
      <c r="XK76" s="172"/>
      <c r="XL76" s="172"/>
      <c r="XM76" s="172"/>
      <c r="XN76" s="172"/>
      <c r="XO76" s="172"/>
      <c r="XP76" s="172"/>
      <c r="XQ76" s="172"/>
      <c r="XR76" s="172"/>
      <c r="XS76" s="172"/>
      <c r="XT76" s="172"/>
      <c r="XU76" s="172"/>
      <c r="XV76" s="172"/>
      <c r="XW76" s="172"/>
      <c r="XX76" s="172"/>
      <c r="XY76" s="172"/>
      <c r="XZ76" s="172"/>
      <c r="YA76" s="172"/>
      <c r="YB76" s="172"/>
      <c r="YC76" s="172"/>
      <c r="YD76" s="172"/>
      <c r="YE76" s="172"/>
      <c r="YF76" s="172"/>
      <c r="YG76" s="172"/>
      <c r="YH76" s="172"/>
      <c r="YI76" s="172"/>
      <c r="YJ76" s="172"/>
      <c r="YK76" s="172"/>
      <c r="YL76" s="172"/>
      <c r="YM76" s="172"/>
      <c r="YN76" s="172"/>
      <c r="YO76" s="172"/>
      <c r="YP76" s="172"/>
      <c r="YQ76" s="172"/>
      <c r="YR76" s="172"/>
      <c r="YS76" s="172"/>
      <c r="YT76" s="172"/>
      <c r="YU76" s="172"/>
      <c r="YV76" s="172"/>
      <c r="YW76" s="172"/>
      <c r="YX76" s="172"/>
      <c r="YY76" s="172"/>
      <c r="YZ76" s="172"/>
      <c r="ZA76" s="172"/>
      <c r="ZB76" s="172"/>
      <c r="ZC76" s="172"/>
      <c r="ZD76" s="172"/>
      <c r="ZE76" s="172"/>
      <c r="ZF76" s="172"/>
      <c r="ZG76" s="172"/>
      <c r="ZH76" s="172"/>
      <c r="ZI76" s="172"/>
      <c r="ZJ76" s="172"/>
      <c r="ZK76" s="172"/>
      <c r="ZL76" s="172"/>
      <c r="ZM76" s="172"/>
      <c r="ZN76" s="172"/>
      <c r="ZO76" s="172"/>
      <c r="ZP76" s="172"/>
      <c r="ZQ76" s="172"/>
      <c r="ZR76" s="172"/>
      <c r="ZS76" s="172"/>
      <c r="ZT76" s="172"/>
      <c r="ZU76" s="172"/>
      <c r="ZV76" s="172"/>
      <c r="ZW76" s="172"/>
      <c r="ZX76" s="172"/>
      <c r="ZY76" s="172"/>
      <c r="ZZ76" s="172"/>
      <c r="AAA76" s="172"/>
      <c r="AAB76" s="172"/>
      <c r="AAC76" s="172"/>
      <c r="AAD76" s="172"/>
      <c r="AAE76" s="172"/>
      <c r="AAF76" s="172"/>
      <c r="AAG76" s="172"/>
      <c r="AAH76" s="172"/>
      <c r="AAI76" s="172"/>
      <c r="AAJ76" s="172"/>
      <c r="AAK76" s="172"/>
      <c r="AAL76" s="172"/>
      <c r="AAM76" s="172"/>
      <c r="AAN76" s="172"/>
      <c r="AAO76" s="172"/>
      <c r="AAP76" s="172"/>
      <c r="AAQ76" s="172"/>
      <c r="AAR76" s="172"/>
      <c r="AAS76" s="172"/>
      <c r="AAT76" s="172"/>
      <c r="AAU76" s="172"/>
      <c r="AAV76" s="172"/>
      <c r="AAW76" s="172"/>
      <c r="AAX76" s="172"/>
      <c r="AAY76" s="172"/>
      <c r="AAZ76" s="172"/>
      <c r="ABA76" s="172"/>
      <c r="ABB76" s="172"/>
      <c r="ABC76" s="172"/>
      <c r="ABD76" s="172"/>
      <c r="ABE76" s="172"/>
      <c r="ABF76" s="172"/>
      <c r="ABG76" s="172"/>
      <c r="ABH76" s="172"/>
      <c r="ABI76" s="172"/>
      <c r="ABJ76" s="172"/>
      <c r="ABK76" s="172"/>
      <c r="ABL76" s="172"/>
      <c r="ABM76" s="172"/>
      <c r="ABN76" s="172"/>
      <c r="ABO76" s="172"/>
      <c r="ABP76" s="172"/>
      <c r="ABQ76" s="172"/>
      <c r="ABR76" s="172"/>
      <c r="ABS76" s="172"/>
      <c r="ABT76" s="172"/>
      <c r="ABU76" s="172"/>
      <c r="ABV76" s="172"/>
      <c r="ABW76" s="172"/>
      <c r="ABX76" s="172"/>
      <c r="ABY76" s="172"/>
      <c r="ABZ76" s="172"/>
      <c r="ACA76" s="172"/>
      <c r="ACB76" s="172"/>
      <c r="ACC76" s="172"/>
      <c r="ACD76" s="172"/>
      <c r="ACE76" s="172"/>
      <c r="ACF76" s="172"/>
      <c r="ACG76" s="172"/>
      <c r="ACH76" s="172"/>
      <c r="ACI76" s="172"/>
      <c r="ACJ76" s="172"/>
      <c r="ACK76" s="172"/>
      <c r="ACL76" s="172"/>
      <c r="ACM76" s="172"/>
      <c r="ACN76" s="172"/>
      <c r="ACO76" s="172"/>
      <c r="ACP76" s="172"/>
      <c r="ACQ76" s="172"/>
      <c r="ACR76" s="172"/>
      <c r="ACS76" s="172"/>
      <c r="ACT76" s="172"/>
      <c r="ACU76" s="172"/>
      <c r="ACV76" s="172"/>
      <c r="ACW76" s="172"/>
      <c r="ACX76" s="172"/>
      <c r="ACY76" s="172"/>
      <c r="ACZ76" s="172"/>
      <c r="ADA76" s="172"/>
      <c r="ADB76" s="172"/>
      <c r="ADC76" s="172"/>
      <c r="ADD76" s="172"/>
      <c r="ADE76" s="172"/>
      <c r="ADF76" s="172"/>
      <c r="ADG76" s="172"/>
      <c r="ADH76" s="172"/>
      <c r="ADI76" s="172"/>
      <c r="ADJ76" s="172"/>
      <c r="ADK76" s="172"/>
      <c r="ADL76" s="172"/>
      <c r="ADM76" s="172"/>
      <c r="ADN76" s="172"/>
      <c r="ADO76" s="172"/>
      <c r="ADP76" s="172"/>
      <c r="ADQ76" s="172"/>
      <c r="ADR76" s="172"/>
      <c r="ADS76" s="172"/>
      <c r="ADT76" s="172"/>
      <c r="ADU76" s="172"/>
      <c r="ADV76" s="172"/>
      <c r="ADW76" s="172"/>
      <c r="ADX76" s="172"/>
      <c r="ADY76" s="172"/>
      <c r="ADZ76" s="172"/>
      <c r="AEA76" s="172"/>
      <c r="AEB76" s="172"/>
      <c r="AEC76" s="172"/>
      <c r="AED76" s="172"/>
      <c r="AEE76" s="172"/>
      <c r="AEF76" s="172"/>
      <c r="AEG76" s="172"/>
      <c r="AEH76" s="172"/>
      <c r="AEI76" s="172"/>
      <c r="AEJ76" s="172"/>
      <c r="AEK76" s="172"/>
      <c r="AEL76" s="172"/>
      <c r="AEM76" s="172"/>
      <c r="AEN76" s="172"/>
      <c r="AEO76" s="172"/>
      <c r="AEP76" s="172"/>
      <c r="AEQ76" s="172"/>
      <c r="AER76" s="172"/>
      <c r="AES76" s="172"/>
      <c r="AET76" s="172"/>
      <c r="AEU76" s="172"/>
      <c r="AEV76" s="172"/>
      <c r="AEW76" s="172"/>
      <c r="AEX76" s="172"/>
      <c r="AEY76" s="172"/>
      <c r="AEZ76" s="172"/>
      <c r="AFA76" s="172"/>
      <c r="AFB76" s="172"/>
      <c r="AFC76" s="172"/>
      <c r="AFD76" s="172"/>
      <c r="AFE76" s="172"/>
      <c r="AFF76" s="172"/>
      <c r="AFG76" s="172"/>
      <c r="AFH76" s="172"/>
      <c r="AFI76" s="172"/>
      <c r="AFJ76" s="172"/>
      <c r="AFK76" s="172"/>
      <c r="AFL76" s="172"/>
      <c r="AFM76" s="172"/>
      <c r="AFN76" s="172"/>
      <c r="AFO76" s="172"/>
      <c r="AFP76" s="172"/>
      <c r="AFQ76" s="172"/>
      <c r="AFR76" s="172"/>
      <c r="AFS76" s="172"/>
      <c r="AFT76" s="172"/>
      <c r="AFU76" s="172"/>
      <c r="AFV76" s="172"/>
      <c r="AFW76" s="172"/>
      <c r="AFX76" s="172"/>
      <c r="AFY76" s="172"/>
      <c r="AFZ76" s="172"/>
      <c r="AGA76" s="172"/>
      <c r="AGB76" s="172"/>
      <c r="AGC76" s="172"/>
      <c r="AGD76" s="172"/>
      <c r="AGE76" s="172"/>
      <c r="AGF76" s="172"/>
      <c r="AGG76" s="172"/>
      <c r="AGH76" s="172"/>
      <c r="AGI76" s="172"/>
      <c r="AGJ76" s="172"/>
      <c r="AGK76" s="172"/>
      <c r="AGL76" s="172"/>
      <c r="AGM76" s="172"/>
      <c r="AGN76" s="172"/>
      <c r="AGO76" s="172"/>
      <c r="AGP76" s="172"/>
      <c r="AGQ76" s="172"/>
      <c r="AGR76" s="172"/>
      <c r="AGS76" s="172"/>
      <c r="AGT76" s="172"/>
      <c r="AGU76" s="172"/>
      <c r="AGV76" s="172"/>
      <c r="AGW76" s="172"/>
      <c r="AGX76" s="172"/>
      <c r="AGY76" s="172"/>
      <c r="AGZ76" s="172"/>
      <c r="AHA76" s="172"/>
      <c r="AHB76" s="172"/>
      <c r="AHC76" s="172"/>
      <c r="AHD76" s="172"/>
      <c r="AHE76" s="172"/>
      <c r="AHF76" s="172"/>
      <c r="AHG76" s="172"/>
      <c r="AHH76" s="172"/>
      <c r="AHI76" s="172"/>
      <c r="AHJ76" s="172"/>
      <c r="AHK76" s="172"/>
      <c r="AHL76" s="172"/>
      <c r="AHM76" s="172"/>
      <c r="AHN76" s="172"/>
      <c r="AHO76" s="172"/>
      <c r="AHP76" s="172"/>
      <c r="AHQ76" s="172"/>
      <c r="AHR76" s="172"/>
      <c r="AHS76" s="172"/>
      <c r="AHT76" s="172"/>
      <c r="AHU76" s="172"/>
      <c r="AHV76" s="172"/>
      <c r="AHW76" s="172"/>
      <c r="AHX76" s="172"/>
      <c r="AHY76" s="172"/>
      <c r="AHZ76" s="172"/>
      <c r="AIA76" s="172"/>
      <c r="AIB76" s="172"/>
      <c r="AIC76" s="172"/>
      <c r="AID76" s="172"/>
      <c r="AIE76" s="172"/>
      <c r="AIF76" s="172"/>
      <c r="AIG76" s="172"/>
      <c r="AIH76" s="172"/>
      <c r="AII76" s="172"/>
      <c r="AIJ76" s="172"/>
      <c r="AIK76" s="172"/>
      <c r="AIL76" s="172"/>
      <c r="AIM76" s="172"/>
      <c r="AIN76" s="172"/>
      <c r="AIO76" s="172"/>
      <c r="AIP76" s="172"/>
      <c r="AIQ76" s="172"/>
      <c r="AIR76" s="172"/>
      <c r="AIS76" s="172"/>
      <c r="AIT76" s="172"/>
      <c r="AIU76" s="172"/>
      <c r="AIV76" s="172"/>
      <c r="AIW76" s="172"/>
      <c r="AIX76" s="172"/>
      <c r="AIY76" s="172"/>
      <c r="AIZ76" s="172"/>
      <c r="AJA76" s="172"/>
      <c r="AJB76" s="172"/>
      <c r="AJC76" s="172"/>
      <c r="AJD76" s="172"/>
      <c r="AJE76" s="172"/>
      <c r="AJF76" s="172"/>
      <c r="AJG76" s="172"/>
      <c r="AJH76" s="172"/>
      <c r="AJI76" s="172"/>
      <c r="AJJ76" s="172"/>
      <c r="AJK76" s="172"/>
      <c r="AJL76" s="172"/>
      <c r="AJM76" s="172"/>
      <c r="AJN76" s="172"/>
      <c r="AJO76" s="172"/>
      <c r="AJP76" s="172"/>
      <c r="AJQ76" s="172"/>
      <c r="AJR76" s="172"/>
      <c r="AJS76" s="172"/>
      <c r="AJT76" s="172"/>
      <c r="AJU76" s="172"/>
      <c r="AJV76" s="172"/>
      <c r="AJW76" s="172"/>
      <c r="AJX76" s="172"/>
      <c r="AJY76" s="172"/>
      <c r="AJZ76" s="172"/>
      <c r="AKA76" s="172"/>
      <c r="AKB76" s="172"/>
      <c r="AKC76" s="172"/>
      <c r="AKD76" s="172"/>
      <c r="AKE76" s="172"/>
      <c r="AKF76" s="172"/>
      <c r="AKG76" s="172"/>
      <c r="AKH76" s="172"/>
      <c r="AKI76" s="172"/>
      <c r="AKJ76" s="172"/>
      <c r="AKK76" s="172"/>
      <c r="AKL76" s="172"/>
      <c r="AKM76" s="172"/>
      <c r="AKN76" s="172"/>
      <c r="AKO76" s="172"/>
      <c r="AKP76" s="172"/>
      <c r="AKQ76" s="172"/>
      <c r="AKR76" s="172"/>
      <c r="AKS76" s="172"/>
      <c r="AKT76" s="172"/>
      <c r="AKU76" s="172"/>
      <c r="AKV76" s="172"/>
      <c r="AKW76" s="172"/>
      <c r="AKX76" s="172"/>
      <c r="AKY76" s="172"/>
      <c r="AKZ76" s="172"/>
      <c r="ALA76" s="172"/>
      <c r="ALB76" s="172"/>
      <c r="ALC76" s="172"/>
      <c r="ALD76" s="172"/>
      <c r="ALE76" s="172"/>
      <c r="ALF76" s="172"/>
      <c r="ALG76" s="172"/>
      <c r="ALH76" s="172"/>
      <c r="ALI76" s="172"/>
      <c r="ALJ76" s="172"/>
      <c r="ALK76" s="172"/>
      <c r="ALL76" s="172"/>
      <c r="ALM76" s="172"/>
      <c r="ALN76" s="172"/>
      <c r="ALO76" s="172"/>
      <c r="ALP76" s="172"/>
      <c r="ALQ76" s="172"/>
      <c r="ALR76" s="172"/>
      <c r="ALS76" s="172"/>
      <c r="ALT76" s="172"/>
      <c r="ALU76" s="172"/>
      <c r="ALV76" s="172"/>
      <c r="ALW76" s="172"/>
      <c r="ALX76" s="172"/>
      <c r="ALY76" s="172"/>
      <c r="ALZ76" s="172"/>
      <c r="AMA76" s="172"/>
      <c r="AMB76" s="172"/>
      <c r="AMC76" s="172"/>
      <c r="AMD76" s="172"/>
      <c r="AME76" s="172"/>
      <c r="AMF76" s="172"/>
      <c r="AMG76" s="172"/>
      <c r="AMH76" s="172"/>
      <c r="AMI76" s="172"/>
      <c r="AMJ76" s="172"/>
      <c r="AMK76" s="172"/>
      <c r="AML76" s="172"/>
    </row>
    <row r="77" spans="1:1026" s="282" customFormat="1">
      <c r="A77" s="172"/>
      <c r="B77" s="225"/>
      <c r="C77" s="154">
        <f t="shared" si="94"/>
        <v>0</v>
      </c>
      <c r="D77" s="167">
        <f t="shared" si="95"/>
        <v>0</v>
      </c>
      <c r="E77" s="166" t="str">
        <f t="shared" si="96"/>
        <v/>
      </c>
      <c r="F77" s="367" t="str">
        <f t="shared" si="97"/>
        <v/>
      </c>
      <c r="G77" s="367" t="str">
        <f t="shared" si="98"/>
        <v/>
      </c>
      <c r="H77" s="367" t="str">
        <f t="shared" si="99"/>
        <v/>
      </c>
      <c r="I77" s="367" t="str">
        <f t="shared" si="100"/>
        <v/>
      </c>
      <c r="J77" s="367" t="str">
        <f t="shared" si="101"/>
        <v/>
      </c>
      <c r="K77" s="367" t="str">
        <f t="shared" si="102"/>
        <v/>
      </c>
      <c r="L77" s="367" t="str">
        <f t="shared" si="103"/>
        <v/>
      </c>
      <c r="M77" s="367" t="str">
        <f t="shared" si="104"/>
        <v/>
      </c>
      <c r="N77" s="367" t="str">
        <f t="shared" si="105"/>
        <v/>
      </c>
      <c r="O77" s="156" t="str">
        <f t="shared" si="106"/>
        <v/>
      </c>
      <c r="P77" s="157" t="str">
        <f t="shared" si="107"/>
        <v>0</v>
      </c>
      <c r="Q77" s="158" t="str">
        <f t="shared" si="107"/>
        <v>0</v>
      </c>
      <c r="R77" s="158" t="str">
        <f t="shared" si="107"/>
        <v>0</v>
      </c>
      <c r="S77" s="159" t="str">
        <f t="shared" si="107"/>
        <v>0</v>
      </c>
      <c r="T77" s="158" t="str">
        <f t="shared" si="107"/>
        <v>0</v>
      </c>
      <c r="U77" s="158" t="str">
        <f t="shared" si="107"/>
        <v>0</v>
      </c>
      <c r="V77" s="158" t="str">
        <f t="shared" si="107"/>
        <v>0</v>
      </c>
      <c r="W77" s="158" t="str">
        <f t="shared" si="107"/>
        <v>0</v>
      </c>
      <c r="X77" s="157" t="str">
        <f t="shared" si="108"/>
        <v>0</v>
      </c>
      <c r="Y77" s="158" t="str">
        <f t="shared" si="108"/>
        <v>0</v>
      </c>
      <c r="Z77" s="158" t="str">
        <f t="shared" si="108"/>
        <v>0</v>
      </c>
      <c r="AA77" s="159" t="str">
        <f t="shared" si="108"/>
        <v>0</v>
      </c>
      <c r="AB77" s="160" t="str">
        <f t="shared" si="108"/>
        <v>0</v>
      </c>
      <c r="AC77" s="161" t="str">
        <f t="shared" si="108"/>
        <v>0</v>
      </c>
      <c r="AD77" s="158" t="str">
        <f t="shared" si="108"/>
        <v>0</v>
      </c>
      <c r="AE77" s="159" t="str">
        <f t="shared" si="108"/>
        <v>0</v>
      </c>
      <c r="AF77" s="367" t="str">
        <f t="shared" si="109"/>
        <v>0</v>
      </c>
      <c r="AG77" s="162" t="str">
        <f t="shared" si="109"/>
        <v>0</v>
      </c>
      <c r="AH77" s="163" t="str">
        <f t="shared" si="109"/>
        <v>0</v>
      </c>
      <c r="AI77" s="165" t="str">
        <f t="shared" si="109"/>
        <v>0</v>
      </c>
      <c r="AJ77" s="164" t="str">
        <f t="shared" si="109"/>
        <v>0</v>
      </c>
      <c r="AK77" s="164" t="str">
        <f t="shared" si="109"/>
        <v>0</v>
      </c>
      <c r="AL77" s="289" t="str">
        <f t="shared" si="109"/>
        <v>0</v>
      </c>
      <c r="AM77" s="165" t="str">
        <f t="shared" si="109"/>
        <v>0</v>
      </c>
      <c r="AN77" s="230" t="str">
        <f t="shared" si="110"/>
        <v>0</v>
      </c>
      <c r="AO77" s="230" t="str">
        <f t="shared" si="110"/>
        <v>0</v>
      </c>
      <c r="AP77" s="230" t="str">
        <f t="shared" si="110"/>
        <v>0</v>
      </c>
      <c r="AQ77" s="230" t="str">
        <f t="shared" si="110"/>
        <v>0</v>
      </c>
      <c r="AR77" s="229" t="str">
        <f t="shared" si="110"/>
        <v>0</v>
      </c>
      <c r="AS77" s="230" t="str">
        <f t="shared" si="110"/>
        <v>0</v>
      </c>
      <c r="AT77" s="230" t="str">
        <f t="shared" si="110"/>
        <v>0</v>
      </c>
      <c r="AU77" s="231" t="str">
        <f t="shared" si="110"/>
        <v>0</v>
      </c>
      <c r="AV77" s="230" t="str">
        <f t="shared" si="111"/>
        <v>0</v>
      </c>
      <c r="AW77" s="232" t="str">
        <f t="shared" si="111"/>
        <v>0</v>
      </c>
      <c r="AX77" s="232" t="str">
        <f t="shared" si="111"/>
        <v>0</v>
      </c>
      <c r="AY77" s="233" t="str">
        <f t="shared" si="111"/>
        <v>0</v>
      </c>
      <c r="AZ77" s="232" t="str">
        <f t="shared" si="111"/>
        <v>0</v>
      </c>
      <c r="BA77" s="232" t="str">
        <f t="shared" si="111"/>
        <v>0</v>
      </c>
      <c r="BB77" s="232" t="str">
        <f t="shared" si="111"/>
        <v>0</v>
      </c>
      <c r="BC77" s="233" t="str">
        <f t="shared" si="111"/>
        <v>0</v>
      </c>
      <c r="BD77" s="168" t="str">
        <f t="shared" si="112"/>
        <v>0</v>
      </c>
      <c r="BE77" s="168" t="str">
        <f t="shared" si="112"/>
        <v>0</v>
      </c>
      <c r="BF77" s="168" t="str">
        <f t="shared" si="112"/>
        <v>0</v>
      </c>
      <c r="BG77" s="169" t="str">
        <f t="shared" si="112"/>
        <v>0</v>
      </c>
      <c r="BH77" s="168" t="str">
        <f t="shared" si="112"/>
        <v>0</v>
      </c>
      <c r="BI77" s="168" t="str">
        <f t="shared" si="112"/>
        <v>0</v>
      </c>
      <c r="BJ77" s="168" t="str">
        <f t="shared" si="112"/>
        <v>0</v>
      </c>
      <c r="BK77" s="169" t="str">
        <f t="shared" si="112"/>
        <v>0</v>
      </c>
      <c r="BL77" s="168" t="str">
        <f t="shared" si="113"/>
        <v>0</v>
      </c>
      <c r="BM77" s="168" t="str">
        <f t="shared" si="113"/>
        <v>0</v>
      </c>
      <c r="BN77" s="168" t="str">
        <f t="shared" si="113"/>
        <v>0</v>
      </c>
      <c r="BO77" s="169" t="str">
        <f t="shared" si="113"/>
        <v>0</v>
      </c>
      <c r="BP77" s="168" t="str">
        <f t="shared" si="113"/>
        <v>0</v>
      </c>
      <c r="BQ77" s="168" t="str">
        <f t="shared" si="113"/>
        <v>0</v>
      </c>
      <c r="BR77" s="168" t="str">
        <f t="shared" si="113"/>
        <v>0</v>
      </c>
      <c r="BS77" s="169" t="str">
        <f t="shared" si="113"/>
        <v>0</v>
      </c>
      <c r="BT77" s="302" t="str">
        <f t="shared" si="114"/>
        <v>0</v>
      </c>
      <c r="BU77" s="302" t="str">
        <f t="shared" si="114"/>
        <v>0</v>
      </c>
      <c r="BV77" s="302" t="str">
        <f t="shared" si="114"/>
        <v>0</v>
      </c>
      <c r="BW77" s="303" t="str">
        <f t="shared" si="114"/>
        <v>0</v>
      </c>
      <c r="BX77" s="302" t="str">
        <f t="shared" si="114"/>
        <v>0</v>
      </c>
      <c r="BY77" s="302" t="str">
        <f t="shared" si="114"/>
        <v>0</v>
      </c>
      <c r="BZ77" s="302" t="str">
        <f t="shared" si="114"/>
        <v>0</v>
      </c>
      <c r="CA77" s="303" t="str">
        <f t="shared" si="114"/>
        <v>0</v>
      </c>
      <c r="CB77" s="164" t="str">
        <f t="shared" si="115"/>
        <v>0</v>
      </c>
      <c r="CC77" s="289" t="str">
        <f t="shared" si="115"/>
        <v>0</v>
      </c>
      <c r="CD77" s="340" t="str">
        <f t="shared" si="115"/>
        <v>0</v>
      </c>
      <c r="CE77" s="341" t="str">
        <f t="shared" si="115"/>
        <v>0</v>
      </c>
      <c r="CF77" s="340" t="str">
        <f t="shared" si="115"/>
        <v>0</v>
      </c>
      <c r="CG77" s="340" t="str">
        <f t="shared" si="115"/>
        <v>0</v>
      </c>
      <c r="CH77" s="340" t="str">
        <f t="shared" si="115"/>
        <v>0</v>
      </c>
      <c r="CI77" s="341" t="str">
        <f t="shared" si="115"/>
        <v>0</v>
      </c>
      <c r="CJ77" s="367"/>
      <c r="CK77" s="32" t="str">
        <f t="shared" si="116"/>
        <v/>
      </c>
      <c r="CL77" s="285">
        <f t="shared" si="146"/>
        <v>0</v>
      </c>
      <c r="CM77" s="285">
        <f t="shared" si="66"/>
        <v>10</v>
      </c>
      <c r="CN77" s="285"/>
      <c r="CO77" s="142">
        <f t="shared" si="117"/>
        <v>-90</v>
      </c>
      <c r="CP77" s="142">
        <f t="shared" si="118"/>
        <v>-67.777777777777771</v>
      </c>
      <c r="CQ77" s="143"/>
      <c r="CR77" s="367"/>
      <c r="CS77" s="170">
        <f t="shared" si="119"/>
        <v>0</v>
      </c>
      <c r="CT77" s="23">
        <f t="shared" si="120"/>
        <v>0</v>
      </c>
      <c r="CU77" s="171">
        <f t="shared" si="121"/>
        <v>0</v>
      </c>
      <c r="CV77" s="23">
        <f t="shared" si="122"/>
        <v>0</v>
      </c>
      <c r="CW77" s="172">
        <f t="shared" si="123"/>
        <v>0</v>
      </c>
      <c r="CX77" s="24">
        <f t="shared" si="124"/>
        <v>0</v>
      </c>
      <c r="CY77" s="267">
        <f t="shared" si="125"/>
        <v>0</v>
      </c>
      <c r="CZ77" s="268">
        <f t="shared" si="126"/>
        <v>0</v>
      </c>
      <c r="DA77" s="267">
        <f t="shared" si="127"/>
        <v>0</v>
      </c>
      <c r="DB77" s="268">
        <f t="shared" si="128"/>
        <v>0</v>
      </c>
      <c r="DC77" s="173">
        <f t="shared" si="129"/>
        <v>0</v>
      </c>
      <c r="DD77" s="26">
        <f t="shared" si="130"/>
        <v>0</v>
      </c>
      <c r="DE77" s="173">
        <f t="shared" si="131"/>
        <v>0</v>
      </c>
      <c r="DF77" s="26">
        <f t="shared" si="132"/>
        <v>0</v>
      </c>
      <c r="DG77" s="326">
        <f t="shared" si="133"/>
        <v>0</v>
      </c>
      <c r="DH77" s="327">
        <f t="shared" si="134"/>
        <v>0</v>
      </c>
      <c r="DI77" s="172">
        <f t="shared" si="135"/>
        <v>0</v>
      </c>
      <c r="DJ77" s="24">
        <f t="shared" si="136"/>
        <v>0</v>
      </c>
      <c r="DK77" s="172"/>
      <c r="DL77" s="19">
        <f t="shared" si="137"/>
        <v>0</v>
      </c>
      <c r="DM77" s="19">
        <f t="shared" si="138"/>
        <v>0</v>
      </c>
      <c r="DN77" s="174">
        <f t="shared" si="139"/>
        <v>0</v>
      </c>
      <c r="DO77" s="278">
        <f t="shared" si="140"/>
        <v>0</v>
      </c>
      <c r="DP77" s="278">
        <f t="shared" si="141"/>
        <v>0</v>
      </c>
      <c r="DQ77" s="20">
        <f t="shared" si="142"/>
        <v>0</v>
      </c>
      <c r="DR77" s="20">
        <f t="shared" si="143"/>
        <v>0</v>
      </c>
      <c r="DS77" s="337">
        <f t="shared" si="144"/>
        <v>0</v>
      </c>
      <c r="DT77" s="174">
        <f t="shared" si="145"/>
        <v>0</v>
      </c>
      <c r="DU77" s="172">
        <f t="shared" si="147"/>
        <v>0</v>
      </c>
      <c r="DV77" s="172"/>
      <c r="DW77" s="172"/>
      <c r="DX77" s="172"/>
      <c r="DY77" s="172"/>
      <c r="DZ77" s="172"/>
      <c r="EA77" s="172"/>
      <c r="EB77" s="172"/>
      <c r="EC77" s="172"/>
      <c r="ED77" s="172"/>
      <c r="EE77" s="172"/>
      <c r="EF77" s="172"/>
      <c r="EG77" s="172"/>
      <c r="EH77" s="172"/>
      <c r="EI77" s="172"/>
      <c r="EJ77" s="172"/>
      <c r="EK77" s="172"/>
      <c r="EL77" s="172"/>
      <c r="EM77" s="172"/>
      <c r="EN77" s="172"/>
      <c r="EO77" s="172"/>
      <c r="EP77" s="172"/>
      <c r="EQ77" s="172"/>
      <c r="ER77" s="172"/>
      <c r="ES77" s="172"/>
      <c r="ET77" s="172"/>
      <c r="EU77" s="172"/>
      <c r="EV77" s="172"/>
      <c r="EW77" s="172"/>
      <c r="EX77" s="172"/>
      <c r="EY77" s="172"/>
      <c r="EZ77" s="172"/>
      <c r="FA77" s="172"/>
      <c r="FB77" s="172"/>
      <c r="FC77" s="172"/>
      <c r="FD77" s="172"/>
      <c r="FE77" s="172"/>
      <c r="FF77" s="172"/>
      <c r="FG77" s="172"/>
      <c r="FH77" s="172"/>
      <c r="FI77" s="172"/>
      <c r="FJ77" s="172"/>
      <c r="FK77" s="172"/>
      <c r="FL77" s="172"/>
      <c r="FM77" s="172"/>
      <c r="FN77" s="172"/>
      <c r="FO77" s="172"/>
      <c r="FP77" s="172"/>
      <c r="FQ77" s="172"/>
      <c r="FR77" s="172"/>
      <c r="FS77" s="172"/>
      <c r="FT77" s="172"/>
      <c r="FU77" s="172"/>
      <c r="FV77" s="172"/>
      <c r="FW77" s="172"/>
      <c r="FX77" s="172"/>
      <c r="FY77" s="172"/>
      <c r="FZ77" s="172"/>
      <c r="GA77" s="172"/>
      <c r="GB77" s="172"/>
      <c r="GC77" s="172"/>
      <c r="GD77" s="172"/>
      <c r="GE77" s="172"/>
      <c r="GF77" s="172"/>
      <c r="GG77" s="172"/>
      <c r="GH77" s="172"/>
      <c r="GI77" s="172"/>
      <c r="GJ77" s="172"/>
      <c r="GK77" s="172"/>
      <c r="GL77" s="172"/>
      <c r="GM77" s="172"/>
      <c r="GN77" s="172"/>
      <c r="GO77" s="172"/>
      <c r="GP77" s="172"/>
      <c r="GQ77" s="172"/>
      <c r="GR77" s="172"/>
      <c r="GS77" s="172"/>
      <c r="GT77" s="172"/>
      <c r="GU77" s="172"/>
      <c r="GV77" s="172"/>
      <c r="GW77" s="172"/>
      <c r="GX77" s="172"/>
      <c r="GY77" s="172"/>
      <c r="GZ77" s="172"/>
      <c r="HA77" s="172"/>
      <c r="HB77" s="172"/>
      <c r="HC77" s="172"/>
      <c r="HD77" s="172"/>
      <c r="HE77" s="172"/>
      <c r="HF77" s="172"/>
      <c r="HG77" s="172"/>
      <c r="HH77" s="172"/>
      <c r="HI77" s="172"/>
      <c r="HJ77" s="172"/>
      <c r="HK77" s="172"/>
      <c r="HL77" s="172"/>
      <c r="HM77" s="172"/>
      <c r="HN77" s="172"/>
      <c r="HO77" s="172"/>
      <c r="HP77" s="172"/>
      <c r="HQ77" s="172"/>
      <c r="HR77" s="172"/>
      <c r="HS77" s="172"/>
      <c r="HT77" s="172"/>
      <c r="HU77" s="172"/>
      <c r="HV77" s="172"/>
      <c r="HW77" s="172"/>
      <c r="HX77" s="172"/>
      <c r="HY77" s="172"/>
      <c r="HZ77" s="172"/>
      <c r="IA77" s="172"/>
      <c r="IB77" s="172"/>
      <c r="IC77" s="172"/>
      <c r="ID77" s="172"/>
      <c r="IE77" s="172"/>
      <c r="IF77" s="172"/>
      <c r="IG77" s="172"/>
      <c r="IH77" s="172"/>
      <c r="II77" s="172"/>
      <c r="IJ77" s="172"/>
      <c r="IK77" s="172"/>
      <c r="IL77" s="172"/>
      <c r="IM77" s="172"/>
      <c r="IN77" s="172"/>
      <c r="IO77" s="172"/>
      <c r="IP77" s="172"/>
      <c r="IQ77" s="172"/>
      <c r="IR77" s="172"/>
      <c r="IS77" s="172"/>
      <c r="IT77" s="172"/>
      <c r="IU77" s="172"/>
      <c r="IV77" s="172"/>
      <c r="IW77" s="172"/>
      <c r="IX77" s="172"/>
      <c r="IY77" s="172"/>
      <c r="IZ77" s="172"/>
      <c r="JA77" s="172"/>
      <c r="JB77" s="172"/>
      <c r="JC77" s="172"/>
      <c r="JD77" s="172"/>
      <c r="JE77" s="172"/>
      <c r="JF77" s="172"/>
      <c r="JG77" s="172"/>
      <c r="JH77" s="172"/>
      <c r="JI77" s="172"/>
      <c r="JJ77" s="172"/>
      <c r="JK77" s="172"/>
      <c r="JL77" s="172"/>
      <c r="JM77" s="172"/>
      <c r="JN77" s="172"/>
      <c r="JO77" s="172"/>
      <c r="JP77" s="172"/>
      <c r="JQ77" s="172"/>
      <c r="JR77" s="172"/>
      <c r="JS77" s="172"/>
      <c r="JT77" s="172"/>
      <c r="JU77" s="172"/>
      <c r="JV77" s="172"/>
      <c r="JW77" s="172"/>
      <c r="JX77" s="172"/>
      <c r="JY77" s="172"/>
      <c r="JZ77" s="172"/>
      <c r="KA77" s="172"/>
      <c r="KB77" s="172"/>
      <c r="KC77" s="172"/>
      <c r="KD77" s="172"/>
      <c r="KE77" s="172"/>
      <c r="KF77" s="172"/>
      <c r="KG77" s="172"/>
      <c r="KH77" s="172"/>
      <c r="KI77" s="172"/>
      <c r="KJ77" s="172"/>
      <c r="KK77" s="172"/>
      <c r="KL77" s="172"/>
      <c r="KM77" s="172"/>
      <c r="KN77" s="172"/>
      <c r="KO77" s="172"/>
      <c r="KP77" s="172"/>
      <c r="KQ77" s="172"/>
      <c r="KR77" s="172"/>
      <c r="KS77" s="172"/>
      <c r="KT77" s="172"/>
      <c r="KU77" s="172"/>
      <c r="KV77" s="172"/>
      <c r="KW77" s="172"/>
      <c r="KX77" s="172"/>
      <c r="KY77" s="172"/>
      <c r="KZ77" s="172"/>
      <c r="LA77" s="172"/>
      <c r="LB77" s="172"/>
      <c r="LC77" s="172"/>
      <c r="LD77" s="172"/>
      <c r="LE77" s="172"/>
      <c r="LF77" s="172"/>
      <c r="LG77" s="172"/>
      <c r="LH77" s="172"/>
      <c r="LI77" s="172"/>
      <c r="LJ77" s="172"/>
      <c r="LK77" s="172"/>
      <c r="LL77" s="172"/>
      <c r="LM77" s="172"/>
      <c r="LN77" s="172"/>
      <c r="LO77" s="172"/>
      <c r="LP77" s="172"/>
      <c r="LQ77" s="172"/>
      <c r="LR77" s="172"/>
      <c r="LS77" s="172"/>
      <c r="LT77" s="172"/>
      <c r="LU77" s="172"/>
      <c r="LV77" s="172"/>
      <c r="LW77" s="172"/>
      <c r="LX77" s="172"/>
      <c r="LY77" s="172"/>
      <c r="LZ77" s="172"/>
      <c r="MA77" s="172"/>
      <c r="MB77" s="172"/>
      <c r="MC77" s="172"/>
      <c r="MD77" s="172"/>
      <c r="ME77" s="172"/>
      <c r="MF77" s="172"/>
      <c r="MG77" s="172"/>
      <c r="MH77" s="172"/>
      <c r="MI77" s="172"/>
      <c r="MJ77" s="172"/>
      <c r="MK77" s="172"/>
      <c r="ML77" s="172"/>
      <c r="MM77" s="172"/>
      <c r="MN77" s="172"/>
      <c r="MO77" s="172"/>
      <c r="MP77" s="172"/>
      <c r="MQ77" s="172"/>
      <c r="MR77" s="172"/>
      <c r="MS77" s="172"/>
      <c r="MT77" s="172"/>
      <c r="MU77" s="172"/>
      <c r="MV77" s="172"/>
      <c r="MW77" s="172"/>
      <c r="MX77" s="172"/>
      <c r="MY77" s="172"/>
      <c r="MZ77" s="172"/>
      <c r="NA77" s="172"/>
      <c r="NB77" s="172"/>
      <c r="NC77" s="172"/>
      <c r="ND77" s="172"/>
      <c r="NE77" s="172"/>
      <c r="NF77" s="172"/>
      <c r="NG77" s="172"/>
      <c r="NH77" s="172"/>
      <c r="NI77" s="172"/>
      <c r="NJ77" s="172"/>
      <c r="NK77" s="172"/>
      <c r="NL77" s="172"/>
      <c r="NM77" s="172"/>
      <c r="NN77" s="172"/>
      <c r="NO77" s="172"/>
      <c r="NP77" s="172"/>
      <c r="NQ77" s="172"/>
      <c r="NR77" s="172"/>
      <c r="NS77" s="172"/>
      <c r="NT77" s="172"/>
      <c r="NU77" s="172"/>
      <c r="NV77" s="172"/>
      <c r="NW77" s="172"/>
      <c r="NX77" s="172"/>
      <c r="NY77" s="172"/>
      <c r="NZ77" s="172"/>
      <c r="OA77" s="172"/>
      <c r="OB77" s="172"/>
      <c r="OC77" s="172"/>
      <c r="OD77" s="172"/>
      <c r="OE77" s="172"/>
      <c r="OF77" s="172"/>
      <c r="OG77" s="172"/>
      <c r="OH77" s="172"/>
      <c r="OI77" s="172"/>
      <c r="OJ77" s="172"/>
      <c r="OK77" s="172"/>
      <c r="OL77" s="172"/>
      <c r="OM77" s="172"/>
      <c r="ON77" s="172"/>
      <c r="OO77" s="172"/>
      <c r="OP77" s="172"/>
      <c r="OQ77" s="172"/>
      <c r="OR77" s="172"/>
      <c r="OS77" s="172"/>
      <c r="OT77" s="172"/>
      <c r="OU77" s="172"/>
      <c r="OV77" s="172"/>
      <c r="OW77" s="172"/>
      <c r="OX77" s="172"/>
      <c r="OY77" s="172"/>
      <c r="OZ77" s="172"/>
      <c r="PA77" s="172"/>
      <c r="PB77" s="172"/>
      <c r="PC77" s="172"/>
      <c r="PD77" s="172"/>
      <c r="PE77" s="172"/>
      <c r="PF77" s="172"/>
      <c r="PG77" s="172"/>
      <c r="PH77" s="172"/>
      <c r="PI77" s="172"/>
      <c r="PJ77" s="172"/>
      <c r="PK77" s="172"/>
      <c r="PL77" s="172"/>
      <c r="PM77" s="172"/>
      <c r="PN77" s="172"/>
      <c r="PO77" s="172"/>
      <c r="PP77" s="172"/>
      <c r="PQ77" s="172"/>
      <c r="PR77" s="172"/>
      <c r="PS77" s="172"/>
      <c r="PT77" s="172"/>
      <c r="PU77" s="172"/>
      <c r="PV77" s="172"/>
      <c r="PW77" s="172"/>
      <c r="PX77" s="172"/>
      <c r="PY77" s="172"/>
      <c r="PZ77" s="172"/>
      <c r="QA77" s="172"/>
      <c r="QB77" s="172"/>
      <c r="QC77" s="172"/>
      <c r="QD77" s="172"/>
      <c r="QE77" s="172"/>
      <c r="QF77" s="172"/>
      <c r="QG77" s="172"/>
      <c r="QH77" s="172"/>
      <c r="QI77" s="172"/>
      <c r="QJ77" s="172"/>
      <c r="QK77" s="172"/>
      <c r="QL77" s="172"/>
      <c r="QM77" s="172"/>
      <c r="QN77" s="172"/>
      <c r="QO77" s="172"/>
      <c r="QP77" s="172"/>
      <c r="QQ77" s="172"/>
      <c r="QR77" s="172"/>
      <c r="QS77" s="172"/>
      <c r="QT77" s="172"/>
      <c r="QU77" s="172"/>
      <c r="QV77" s="172"/>
      <c r="QW77" s="172"/>
      <c r="QX77" s="172"/>
      <c r="QY77" s="172"/>
      <c r="QZ77" s="172"/>
      <c r="RA77" s="172"/>
      <c r="RB77" s="172"/>
      <c r="RC77" s="172"/>
      <c r="RD77" s="172"/>
      <c r="RE77" s="172"/>
      <c r="RF77" s="172"/>
      <c r="RG77" s="172"/>
      <c r="RH77" s="172"/>
      <c r="RI77" s="172"/>
      <c r="RJ77" s="172"/>
      <c r="RK77" s="172"/>
      <c r="RL77" s="172"/>
      <c r="RM77" s="172"/>
      <c r="RN77" s="172"/>
      <c r="RO77" s="172"/>
      <c r="RP77" s="172"/>
      <c r="RQ77" s="172"/>
      <c r="RR77" s="172"/>
      <c r="RS77" s="172"/>
      <c r="RT77" s="172"/>
      <c r="RU77" s="172"/>
      <c r="RV77" s="172"/>
      <c r="RW77" s="172"/>
      <c r="RX77" s="172"/>
      <c r="RY77" s="172"/>
      <c r="RZ77" s="172"/>
      <c r="SA77" s="172"/>
      <c r="SB77" s="172"/>
      <c r="SC77" s="172"/>
      <c r="SD77" s="172"/>
      <c r="SE77" s="172"/>
      <c r="SF77" s="172"/>
      <c r="SG77" s="172"/>
      <c r="SH77" s="172"/>
      <c r="SI77" s="172"/>
      <c r="SJ77" s="172"/>
      <c r="SK77" s="172"/>
      <c r="SL77" s="172"/>
      <c r="SM77" s="172"/>
      <c r="SN77" s="172"/>
      <c r="SO77" s="172"/>
      <c r="SP77" s="172"/>
      <c r="SQ77" s="172"/>
      <c r="SR77" s="172"/>
      <c r="SS77" s="172"/>
      <c r="ST77" s="172"/>
      <c r="SU77" s="172"/>
      <c r="SV77" s="172"/>
      <c r="SW77" s="172"/>
      <c r="SX77" s="172"/>
      <c r="SY77" s="172"/>
      <c r="SZ77" s="172"/>
      <c r="TA77" s="172"/>
      <c r="TB77" s="172"/>
      <c r="TC77" s="172"/>
      <c r="TD77" s="172"/>
      <c r="TE77" s="172"/>
      <c r="TF77" s="172"/>
      <c r="TG77" s="172"/>
      <c r="TH77" s="172"/>
      <c r="TI77" s="172"/>
      <c r="TJ77" s="172"/>
      <c r="TK77" s="172"/>
      <c r="TL77" s="172"/>
      <c r="TM77" s="172"/>
      <c r="TN77" s="172"/>
      <c r="TO77" s="172"/>
      <c r="TP77" s="172"/>
      <c r="TQ77" s="172"/>
      <c r="TR77" s="172"/>
      <c r="TS77" s="172"/>
      <c r="TT77" s="172"/>
      <c r="TU77" s="172"/>
      <c r="TV77" s="172"/>
      <c r="TW77" s="172"/>
      <c r="TX77" s="172"/>
      <c r="TY77" s="172"/>
      <c r="TZ77" s="172"/>
      <c r="UA77" s="172"/>
      <c r="UB77" s="172"/>
      <c r="UC77" s="172"/>
      <c r="UD77" s="172"/>
      <c r="UE77" s="172"/>
      <c r="UF77" s="172"/>
      <c r="UG77" s="172"/>
      <c r="UH77" s="172"/>
      <c r="UI77" s="172"/>
      <c r="UJ77" s="172"/>
      <c r="UK77" s="172"/>
      <c r="UL77" s="172"/>
      <c r="UM77" s="172"/>
      <c r="UN77" s="172"/>
      <c r="UO77" s="172"/>
      <c r="UP77" s="172"/>
      <c r="UQ77" s="172"/>
      <c r="UR77" s="172"/>
      <c r="US77" s="172"/>
      <c r="UT77" s="172"/>
      <c r="UU77" s="172"/>
      <c r="UV77" s="172"/>
      <c r="UW77" s="172"/>
      <c r="UX77" s="172"/>
      <c r="UY77" s="172"/>
      <c r="UZ77" s="172"/>
      <c r="VA77" s="172"/>
      <c r="VB77" s="172"/>
      <c r="VC77" s="172"/>
      <c r="VD77" s="172"/>
      <c r="VE77" s="172"/>
      <c r="VF77" s="172"/>
      <c r="VG77" s="172"/>
      <c r="VH77" s="172"/>
      <c r="VI77" s="172"/>
      <c r="VJ77" s="172"/>
      <c r="VK77" s="172"/>
      <c r="VL77" s="172"/>
      <c r="VM77" s="172"/>
      <c r="VN77" s="172"/>
      <c r="VO77" s="172"/>
      <c r="VP77" s="172"/>
      <c r="VQ77" s="172"/>
      <c r="VR77" s="172"/>
      <c r="VS77" s="172"/>
      <c r="VT77" s="172"/>
      <c r="VU77" s="172"/>
      <c r="VV77" s="172"/>
      <c r="VW77" s="172"/>
      <c r="VX77" s="172"/>
      <c r="VY77" s="172"/>
      <c r="VZ77" s="172"/>
      <c r="WA77" s="172"/>
      <c r="WB77" s="172"/>
      <c r="WC77" s="172"/>
      <c r="WD77" s="172"/>
      <c r="WE77" s="172"/>
      <c r="WF77" s="172"/>
      <c r="WG77" s="172"/>
      <c r="WH77" s="172"/>
      <c r="WI77" s="172"/>
      <c r="WJ77" s="172"/>
      <c r="WK77" s="172"/>
      <c r="WL77" s="172"/>
      <c r="WM77" s="172"/>
      <c r="WN77" s="172"/>
      <c r="WO77" s="172"/>
      <c r="WP77" s="172"/>
      <c r="WQ77" s="172"/>
      <c r="WR77" s="172"/>
      <c r="WS77" s="172"/>
      <c r="WT77" s="172"/>
      <c r="WU77" s="172"/>
      <c r="WV77" s="172"/>
      <c r="WW77" s="172"/>
      <c r="WX77" s="172"/>
      <c r="WY77" s="172"/>
      <c r="WZ77" s="172"/>
      <c r="XA77" s="172"/>
      <c r="XB77" s="172"/>
      <c r="XC77" s="172"/>
      <c r="XD77" s="172"/>
      <c r="XE77" s="172"/>
      <c r="XF77" s="172"/>
      <c r="XG77" s="172"/>
      <c r="XH77" s="172"/>
      <c r="XI77" s="172"/>
      <c r="XJ77" s="172"/>
      <c r="XK77" s="172"/>
      <c r="XL77" s="172"/>
      <c r="XM77" s="172"/>
      <c r="XN77" s="172"/>
      <c r="XO77" s="172"/>
      <c r="XP77" s="172"/>
      <c r="XQ77" s="172"/>
      <c r="XR77" s="172"/>
      <c r="XS77" s="172"/>
      <c r="XT77" s="172"/>
      <c r="XU77" s="172"/>
      <c r="XV77" s="172"/>
      <c r="XW77" s="172"/>
      <c r="XX77" s="172"/>
      <c r="XY77" s="172"/>
      <c r="XZ77" s="172"/>
      <c r="YA77" s="172"/>
      <c r="YB77" s="172"/>
      <c r="YC77" s="172"/>
      <c r="YD77" s="172"/>
      <c r="YE77" s="172"/>
      <c r="YF77" s="172"/>
      <c r="YG77" s="172"/>
      <c r="YH77" s="172"/>
      <c r="YI77" s="172"/>
      <c r="YJ77" s="172"/>
      <c r="YK77" s="172"/>
      <c r="YL77" s="172"/>
      <c r="YM77" s="172"/>
      <c r="YN77" s="172"/>
      <c r="YO77" s="172"/>
      <c r="YP77" s="172"/>
      <c r="YQ77" s="172"/>
      <c r="YR77" s="172"/>
      <c r="YS77" s="172"/>
      <c r="YT77" s="172"/>
      <c r="YU77" s="172"/>
      <c r="YV77" s="172"/>
      <c r="YW77" s="172"/>
      <c r="YX77" s="172"/>
      <c r="YY77" s="172"/>
      <c r="YZ77" s="172"/>
      <c r="ZA77" s="172"/>
      <c r="ZB77" s="172"/>
      <c r="ZC77" s="172"/>
      <c r="ZD77" s="172"/>
      <c r="ZE77" s="172"/>
      <c r="ZF77" s="172"/>
      <c r="ZG77" s="172"/>
      <c r="ZH77" s="172"/>
      <c r="ZI77" s="172"/>
      <c r="ZJ77" s="172"/>
      <c r="ZK77" s="172"/>
      <c r="ZL77" s="172"/>
      <c r="ZM77" s="172"/>
      <c r="ZN77" s="172"/>
      <c r="ZO77" s="172"/>
      <c r="ZP77" s="172"/>
      <c r="ZQ77" s="172"/>
      <c r="ZR77" s="172"/>
      <c r="ZS77" s="172"/>
      <c r="ZT77" s="172"/>
      <c r="ZU77" s="172"/>
      <c r="ZV77" s="172"/>
      <c r="ZW77" s="172"/>
      <c r="ZX77" s="172"/>
      <c r="ZY77" s="172"/>
      <c r="ZZ77" s="172"/>
      <c r="AAA77" s="172"/>
      <c r="AAB77" s="172"/>
      <c r="AAC77" s="172"/>
      <c r="AAD77" s="172"/>
      <c r="AAE77" s="172"/>
      <c r="AAF77" s="172"/>
      <c r="AAG77" s="172"/>
      <c r="AAH77" s="172"/>
      <c r="AAI77" s="172"/>
      <c r="AAJ77" s="172"/>
      <c r="AAK77" s="172"/>
      <c r="AAL77" s="172"/>
      <c r="AAM77" s="172"/>
      <c r="AAN77" s="172"/>
      <c r="AAO77" s="172"/>
      <c r="AAP77" s="172"/>
      <c r="AAQ77" s="172"/>
      <c r="AAR77" s="172"/>
      <c r="AAS77" s="172"/>
      <c r="AAT77" s="172"/>
      <c r="AAU77" s="172"/>
      <c r="AAV77" s="172"/>
      <c r="AAW77" s="172"/>
      <c r="AAX77" s="172"/>
      <c r="AAY77" s="172"/>
      <c r="AAZ77" s="172"/>
      <c r="ABA77" s="172"/>
      <c r="ABB77" s="172"/>
      <c r="ABC77" s="172"/>
      <c r="ABD77" s="172"/>
      <c r="ABE77" s="172"/>
      <c r="ABF77" s="172"/>
      <c r="ABG77" s="172"/>
      <c r="ABH77" s="172"/>
      <c r="ABI77" s="172"/>
      <c r="ABJ77" s="172"/>
      <c r="ABK77" s="172"/>
      <c r="ABL77" s="172"/>
      <c r="ABM77" s="172"/>
      <c r="ABN77" s="172"/>
      <c r="ABO77" s="172"/>
      <c r="ABP77" s="172"/>
      <c r="ABQ77" s="172"/>
      <c r="ABR77" s="172"/>
      <c r="ABS77" s="172"/>
      <c r="ABT77" s="172"/>
      <c r="ABU77" s="172"/>
      <c r="ABV77" s="172"/>
      <c r="ABW77" s="172"/>
      <c r="ABX77" s="172"/>
      <c r="ABY77" s="172"/>
      <c r="ABZ77" s="172"/>
      <c r="ACA77" s="172"/>
      <c r="ACB77" s="172"/>
      <c r="ACC77" s="172"/>
      <c r="ACD77" s="172"/>
      <c r="ACE77" s="172"/>
      <c r="ACF77" s="172"/>
      <c r="ACG77" s="172"/>
      <c r="ACH77" s="172"/>
      <c r="ACI77" s="172"/>
      <c r="ACJ77" s="172"/>
      <c r="ACK77" s="172"/>
      <c r="ACL77" s="172"/>
      <c r="ACM77" s="172"/>
      <c r="ACN77" s="172"/>
      <c r="ACO77" s="172"/>
      <c r="ACP77" s="172"/>
      <c r="ACQ77" s="172"/>
      <c r="ACR77" s="172"/>
      <c r="ACS77" s="172"/>
      <c r="ACT77" s="172"/>
      <c r="ACU77" s="172"/>
      <c r="ACV77" s="172"/>
      <c r="ACW77" s="172"/>
      <c r="ACX77" s="172"/>
      <c r="ACY77" s="172"/>
      <c r="ACZ77" s="172"/>
      <c r="ADA77" s="172"/>
      <c r="ADB77" s="172"/>
      <c r="ADC77" s="172"/>
      <c r="ADD77" s="172"/>
      <c r="ADE77" s="172"/>
      <c r="ADF77" s="172"/>
      <c r="ADG77" s="172"/>
      <c r="ADH77" s="172"/>
      <c r="ADI77" s="172"/>
      <c r="ADJ77" s="172"/>
      <c r="ADK77" s="172"/>
      <c r="ADL77" s="172"/>
      <c r="ADM77" s="172"/>
      <c r="ADN77" s="172"/>
      <c r="ADO77" s="172"/>
      <c r="ADP77" s="172"/>
      <c r="ADQ77" s="172"/>
      <c r="ADR77" s="172"/>
      <c r="ADS77" s="172"/>
      <c r="ADT77" s="172"/>
      <c r="ADU77" s="172"/>
      <c r="ADV77" s="172"/>
      <c r="ADW77" s="172"/>
      <c r="ADX77" s="172"/>
      <c r="ADY77" s="172"/>
      <c r="ADZ77" s="172"/>
      <c r="AEA77" s="172"/>
      <c r="AEB77" s="172"/>
      <c r="AEC77" s="172"/>
      <c r="AED77" s="172"/>
      <c r="AEE77" s="172"/>
      <c r="AEF77" s="172"/>
      <c r="AEG77" s="172"/>
      <c r="AEH77" s="172"/>
      <c r="AEI77" s="172"/>
      <c r="AEJ77" s="172"/>
      <c r="AEK77" s="172"/>
      <c r="AEL77" s="172"/>
      <c r="AEM77" s="172"/>
      <c r="AEN77" s="172"/>
      <c r="AEO77" s="172"/>
      <c r="AEP77" s="172"/>
      <c r="AEQ77" s="172"/>
      <c r="AER77" s="172"/>
      <c r="AES77" s="172"/>
      <c r="AET77" s="172"/>
      <c r="AEU77" s="172"/>
      <c r="AEV77" s="172"/>
      <c r="AEW77" s="172"/>
      <c r="AEX77" s="172"/>
      <c r="AEY77" s="172"/>
      <c r="AEZ77" s="172"/>
      <c r="AFA77" s="172"/>
      <c r="AFB77" s="172"/>
      <c r="AFC77" s="172"/>
      <c r="AFD77" s="172"/>
      <c r="AFE77" s="172"/>
      <c r="AFF77" s="172"/>
      <c r="AFG77" s="172"/>
      <c r="AFH77" s="172"/>
      <c r="AFI77" s="172"/>
      <c r="AFJ77" s="172"/>
      <c r="AFK77" s="172"/>
      <c r="AFL77" s="172"/>
      <c r="AFM77" s="172"/>
      <c r="AFN77" s="172"/>
      <c r="AFO77" s="172"/>
      <c r="AFP77" s="172"/>
      <c r="AFQ77" s="172"/>
      <c r="AFR77" s="172"/>
      <c r="AFS77" s="172"/>
      <c r="AFT77" s="172"/>
      <c r="AFU77" s="172"/>
      <c r="AFV77" s="172"/>
      <c r="AFW77" s="172"/>
      <c r="AFX77" s="172"/>
      <c r="AFY77" s="172"/>
      <c r="AFZ77" s="172"/>
      <c r="AGA77" s="172"/>
      <c r="AGB77" s="172"/>
      <c r="AGC77" s="172"/>
      <c r="AGD77" s="172"/>
      <c r="AGE77" s="172"/>
      <c r="AGF77" s="172"/>
      <c r="AGG77" s="172"/>
      <c r="AGH77" s="172"/>
      <c r="AGI77" s="172"/>
      <c r="AGJ77" s="172"/>
      <c r="AGK77" s="172"/>
      <c r="AGL77" s="172"/>
      <c r="AGM77" s="172"/>
      <c r="AGN77" s="172"/>
      <c r="AGO77" s="172"/>
      <c r="AGP77" s="172"/>
      <c r="AGQ77" s="172"/>
      <c r="AGR77" s="172"/>
      <c r="AGS77" s="172"/>
      <c r="AGT77" s="172"/>
      <c r="AGU77" s="172"/>
      <c r="AGV77" s="172"/>
      <c r="AGW77" s="172"/>
      <c r="AGX77" s="172"/>
      <c r="AGY77" s="172"/>
      <c r="AGZ77" s="172"/>
      <c r="AHA77" s="172"/>
      <c r="AHB77" s="172"/>
      <c r="AHC77" s="172"/>
      <c r="AHD77" s="172"/>
      <c r="AHE77" s="172"/>
      <c r="AHF77" s="172"/>
      <c r="AHG77" s="172"/>
      <c r="AHH77" s="172"/>
      <c r="AHI77" s="172"/>
      <c r="AHJ77" s="172"/>
      <c r="AHK77" s="172"/>
      <c r="AHL77" s="172"/>
      <c r="AHM77" s="172"/>
      <c r="AHN77" s="172"/>
      <c r="AHO77" s="172"/>
      <c r="AHP77" s="172"/>
      <c r="AHQ77" s="172"/>
      <c r="AHR77" s="172"/>
      <c r="AHS77" s="172"/>
      <c r="AHT77" s="172"/>
      <c r="AHU77" s="172"/>
      <c r="AHV77" s="172"/>
      <c r="AHW77" s="172"/>
      <c r="AHX77" s="172"/>
      <c r="AHY77" s="172"/>
      <c r="AHZ77" s="172"/>
      <c r="AIA77" s="172"/>
      <c r="AIB77" s="172"/>
      <c r="AIC77" s="172"/>
      <c r="AID77" s="172"/>
      <c r="AIE77" s="172"/>
      <c r="AIF77" s="172"/>
      <c r="AIG77" s="172"/>
      <c r="AIH77" s="172"/>
      <c r="AII77" s="172"/>
      <c r="AIJ77" s="172"/>
      <c r="AIK77" s="172"/>
      <c r="AIL77" s="172"/>
      <c r="AIM77" s="172"/>
      <c r="AIN77" s="172"/>
      <c r="AIO77" s="172"/>
      <c r="AIP77" s="172"/>
      <c r="AIQ77" s="172"/>
      <c r="AIR77" s="172"/>
      <c r="AIS77" s="172"/>
      <c r="AIT77" s="172"/>
      <c r="AIU77" s="172"/>
      <c r="AIV77" s="172"/>
      <c r="AIW77" s="172"/>
      <c r="AIX77" s="172"/>
      <c r="AIY77" s="172"/>
      <c r="AIZ77" s="172"/>
      <c r="AJA77" s="172"/>
      <c r="AJB77" s="172"/>
      <c r="AJC77" s="172"/>
      <c r="AJD77" s="172"/>
      <c r="AJE77" s="172"/>
      <c r="AJF77" s="172"/>
      <c r="AJG77" s="172"/>
      <c r="AJH77" s="172"/>
      <c r="AJI77" s="172"/>
      <c r="AJJ77" s="172"/>
      <c r="AJK77" s="172"/>
      <c r="AJL77" s="172"/>
      <c r="AJM77" s="172"/>
      <c r="AJN77" s="172"/>
      <c r="AJO77" s="172"/>
      <c r="AJP77" s="172"/>
      <c r="AJQ77" s="172"/>
      <c r="AJR77" s="172"/>
      <c r="AJS77" s="172"/>
      <c r="AJT77" s="172"/>
      <c r="AJU77" s="172"/>
      <c r="AJV77" s="172"/>
      <c r="AJW77" s="172"/>
      <c r="AJX77" s="172"/>
      <c r="AJY77" s="172"/>
      <c r="AJZ77" s="172"/>
      <c r="AKA77" s="172"/>
      <c r="AKB77" s="172"/>
      <c r="AKC77" s="172"/>
      <c r="AKD77" s="172"/>
      <c r="AKE77" s="172"/>
      <c r="AKF77" s="172"/>
      <c r="AKG77" s="172"/>
      <c r="AKH77" s="172"/>
      <c r="AKI77" s="172"/>
      <c r="AKJ77" s="172"/>
      <c r="AKK77" s="172"/>
      <c r="AKL77" s="172"/>
      <c r="AKM77" s="172"/>
      <c r="AKN77" s="172"/>
      <c r="AKO77" s="172"/>
      <c r="AKP77" s="172"/>
      <c r="AKQ77" s="172"/>
      <c r="AKR77" s="172"/>
      <c r="AKS77" s="172"/>
      <c r="AKT77" s="172"/>
      <c r="AKU77" s="172"/>
      <c r="AKV77" s="172"/>
      <c r="AKW77" s="172"/>
      <c r="AKX77" s="172"/>
      <c r="AKY77" s="172"/>
      <c r="AKZ77" s="172"/>
      <c r="ALA77" s="172"/>
      <c r="ALB77" s="172"/>
      <c r="ALC77" s="172"/>
      <c r="ALD77" s="172"/>
      <c r="ALE77" s="172"/>
      <c r="ALF77" s="172"/>
      <c r="ALG77" s="172"/>
      <c r="ALH77" s="172"/>
      <c r="ALI77" s="172"/>
      <c r="ALJ77" s="172"/>
      <c r="ALK77" s="172"/>
      <c r="ALL77" s="172"/>
      <c r="ALM77" s="172"/>
      <c r="ALN77" s="172"/>
      <c r="ALO77" s="172"/>
      <c r="ALP77" s="172"/>
      <c r="ALQ77" s="172"/>
      <c r="ALR77" s="172"/>
      <c r="ALS77" s="172"/>
      <c r="ALT77" s="172"/>
      <c r="ALU77" s="172"/>
      <c r="ALV77" s="172"/>
      <c r="ALW77" s="172"/>
      <c r="ALX77" s="172"/>
      <c r="ALY77" s="172"/>
      <c r="ALZ77" s="172"/>
      <c r="AMA77" s="172"/>
      <c r="AMB77" s="172"/>
      <c r="AMC77" s="172"/>
      <c r="AMD77" s="172"/>
      <c r="AME77" s="172"/>
      <c r="AMF77" s="172"/>
      <c r="AMG77" s="172"/>
      <c r="AMH77" s="172"/>
      <c r="AMI77" s="172"/>
      <c r="AMJ77" s="172"/>
      <c r="AMK77" s="172"/>
      <c r="AML77" s="172"/>
    </row>
    <row r="78" spans="1:1026" s="282" customFormat="1">
      <c r="A78" s="172"/>
      <c r="B78" s="225"/>
      <c r="C78" s="154">
        <f t="shared" si="94"/>
        <v>0</v>
      </c>
      <c r="D78" s="167">
        <f t="shared" si="95"/>
        <v>0</v>
      </c>
      <c r="E78" s="166" t="str">
        <f t="shared" si="96"/>
        <v/>
      </c>
      <c r="F78" s="367" t="str">
        <f t="shared" si="97"/>
        <v/>
      </c>
      <c r="G78" s="367" t="str">
        <f t="shared" si="98"/>
        <v/>
      </c>
      <c r="H78" s="367" t="str">
        <f t="shared" si="99"/>
        <v/>
      </c>
      <c r="I78" s="367" t="str">
        <f t="shared" si="100"/>
        <v/>
      </c>
      <c r="J78" s="367" t="str">
        <f t="shared" si="101"/>
        <v/>
      </c>
      <c r="K78" s="367" t="str">
        <f t="shared" si="102"/>
        <v/>
      </c>
      <c r="L78" s="367" t="str">
        <f t="shared" si="103"/>
        <v/>
      </c>
      <c r="M78" s="367" t="str">
        <f t="shared" si="104"/>
        <v/>
      </c>
      <c r="N78" s="367" t="str">
        <f t="shared" si="105"/>
        <v/>
      </c>
      <c r="O78" s="156" t="str">
        <f t="shared" si="106"/>
        <v/>
      </c>
      <c r="P78" s="157" t="str">
        <f t="shared" si="107"/>
        <v>0</v>
      </c>
      <c r="Q78" s="158" t="str">
        <f t="shared" si="107"/>
        <v>0</v>
      </c>
      <c r="R78" s="158" t="str">
        <f t="shared" si="107"/>
        <v>0</v>
      </c>
      <c r="S78" s="159" t="str">
        <f t="shared" si="107"/>
        <v>0</v>
      </c>
      <c r="T78" s="158" t="str">
        <f t="shared" si="107"/>
        <v>0</v>
      </c>
      <c r="U78" s="158" t="str">
        <f t="shared" si="107"/>
        <v>0</v>
      </c>
      <c r="V78" s="158" t="str">
        <f t="shared" si="107"/>
        <v>0</v>
      </c>
      <c r="W78" s="158" t="str">
        <f t="shared" si="107"/>
        <v>0</v>
      </c>
      <c r="X78" s="157" t="str">
        <f t="shared" si="108"/>
        <v>0</v>
      </c>
      <c r="Y78" s="158" t="str">
        <f t="shared" si="108"/>
        <v>0</v>
      </c>
      <c r="Z78" s="158" t="str">
        <f t="shared" si="108"/>
        <v>0</v>
      </c>
      <c r="AA78" s="159" t="str">
        <f t="shared" si="108"/>
        <v>0</v>
      </c>
      <c r="AB78" s="160" t="str">
        <f t="shared" si="108"/>
        <v>0</v>
      </c>
      <c r="AC78" s="161" t="str">
        <f t="shared" si="108"/>
        <v>0</v>
      </c>
      <c r="AD78" s="158" t="str">
        <f t="shared" si="108"/>
        <v>0</v>
      </c>
      <c r="AE78" s="159" t="str">
        <f t="shared" si="108"/>
        <v>0</v>
      </c>
      <c r="AF78" s="367" t="str">
        <f t="shared" si="109"/>
        <v>0</v>
      </c>
      <c r="AG78" s="162" t="str">
        <f t="shared" si="109"/>
        <v>0</v>
      </c>
      <c r="AH78" s="163" t="str">
        <f t="shared" si="109"/>
        <v>0</v>
      </c>
      <c r="AI78" s="165" t="str">
        <f t="shared" si="109"/>
        <v>0</v>
      </c>
      <c r="AJ78" s="164" t="str">
        <f t="shared" si="109"/>
        <v>0</v>
      </c>
      <c r="AK78" s="164" t="str">
        <f t="shared" si="109"/>
        <v>0</v>
      </c>
      <c r="AL78" s="289" t="str">
        <f t="shared" si="109"/>
        <v>0</v>
      </c>
      <c r="AM78" s="165" t="str">
        <f t="shared" si="109"/>
        <v>0</v>
      </c>
      <c r="AN78" s="230" t="str">
        <f t="shared" si="110"/>
        <v>0</v>
      </c>
      <c r="AO78" s="230" t="str">
        <f t="shared" si="110"/>
        <v>0</v>
      </c>
      <c r="AP78" s="230" t="str">
        <f t="shared" si="110"/>
        <v>0</v>
      </c>
      <c r="AQ78" s="230" t="str">
        <f t="shared" si="110"/>
        <v>0</v>
      </c>
      <c r="AR78" s="229" t="str">
        <f t="shared" si="110"/>
        <v>0</v>
      </c>
      <c r="AS78" s="230" t="str">
        <f t="shared" si="110"/>
        <v>0</v>
      </c>
      <c r="AT78" s="230" t="str">
        <f t="shared" si="110"/>
        <v>0</v>
      </c>
      <c r="AU78" s="231" t="str">
        <f t="shared" si="110"/>
        <v>0</v>
      </c>
      <c r="AV78" s="230" t="str">
        <f t="shared" si="111"/>
        <v>0</v>
      </c>
      <c r="AW78" s="232" t="str">
        <f t="shared" si="111"/>
        <v>0</v>
      </c>
      <c r="AX78" s="232" t="str">
        <f t="shared" si="111"/>
        <v>0</v>
      </c>
      <c r="AY78" s="233" t="str">
        <f t="shared" si="111"/>
        <v>0</v>
      </c>
      <c r="AZ78" s="232" t="str">
        <f t="shared" si="111"/>
        <v>0</v>
      </c>
      <c r="BA78" s="232" t="str">
        <f t="shared" si="111"/>
        <v>0</v>
      </c>
      <c r="BB78" s="232" t="str">
        <f t="shared" si="111"/>
        <v>0</v>
      </c>
      <c r="BC78" s="233" t="str">
        <f t="shared" si="111"/>
        <v>0</v>
      </c>
      <c r="BD78" s="168" t="str">
        <f t="shared" si="112"/>
        <v>0</v>
      </c>
      <c r="BE78" s="168" t="str">
        <f t="shared" si="112"/>
        <v>0</v>
      </c>
      <c r="BF78" s="168" t="str">
        <f t="shared" si="112"/>
        <v>0</v>
      </c>
      <c r="BG78" s="169" t="str">
        <f t="shared" si="112"/>
        <v>0</v>
      </c>
      <c r="BH78" s="168" t="str">
        <f t="shared" si="112"/>
        <v>0</v>
      </c>
      <c r="BI78" s="168" t="str">
        <f t="shared" si="112"/>
        <v>0</v>
      </c>
      <c r="BJ78" s="168" t="str">
        <f t="shared" si="112"/>
        <v>0</v>
      </c>
      <c r="BK78" s="169" t="str">
        <f t="shared" si="112"/>
        <v>0</v>
      </c>
      <c r="BL78" s="168" t="str">
        <f t="shared" si="113"/>
        <v>0</v>
      </c>
      <c r="BM78" s="168" t="str">
        <f t="shared" si="113"/>
        <v>0</v>
      </c>
      <c r="BN78" s="168" t="str">
        <f t="shared" si="113"/>
        <v>0</v>
      </c>
      <c r="BO78" s="169" t="str">
        <f t="shared" si="113"/>
        <v>0</v>
      </c>
      <c r="BP78" s="168" t="str">
        <f t="shared" si="113"/>
        <v>0</v>
      </c>
      <c r="BQ78" s="168" t="str">
        <f t="shared" si="113"/>
        <v>0</v>
      </c>
      <c r="BR78" s="168" t="str">
        <f t="shared" si="113"/>
        <v>0</v>
      </c>
      <c r="BS78" s="169" t="str">
        <f t="shared" si="113"/>
        <v>0</v>
      </c>
      <c r="BT78" s="302" t="str">
        <f t="shared" si="114"/>
        <v>0</v>
      </c>
      <c r="BU78" s="302" t="str">
        <f t="shared" si="114"/>
        <v>0</v>
      </c>
      <c r="BV78" s="302" t="str">
        <f t="shared" si="114"/>
        <v>0</v>
      </c>
      <c r="BW78" s="303" t="str">
        <f t="shared" si="114"/>
        <v>0</v>
      </c>
      <c r="BX78" s="302" t="str">
        <f t="shared" si="114"/>
        <v>0</v>
      </c>
      <c r="BY78" s="302" t="str">
        <f t="shared" si="114"/>
        <v>0</v>
      </c>
      <c r="BZ78" s="302" t="str">
        <f t="shared" si="114"/>
        <v>0</v>
      </c>
      <c r="CA78" s="303" t="str">
        <f t="shared" si="114"/>
        <v>0</v>
      </c>
      <c r="CB78" s="164" t="str">
        <f t="shared" si="115"/>
        <v>0</v>
      </c>
      <c r="CC78" s="289" t="str">
        <f t="shared" si="115"/>
        <v>0</v>
      </c>
      <c r="CD78" s="340" t="str">
        <f t="shared" si="115"/>
        <v>0</v>
      </c>
      <c r="CE78" s="341" t="str">
        <f t="shared" si="115"/>
        <v>0</v>
      </c>
      <c r="CF78" s="340" t="str">
        <f t="shared" si="115"/>
        <v>0</v>
      </c>
      <c r="CG78" s="340" t="str">
        <f t="shared" si="115"/>
        <v>0</v>
      </c>
      <c r="CH78" s="340" t="str">
        <f t="shared" si="115"/>
        <v>0</v>
      </c>
      <c r="CI78" s="341" t="str">
        <f t="shared" si="115"/>
        <v>0</v>
      </c>
      <c r="CJ78" s="367"/>
      <c r="CK78" s="32" t="str">
        <f t="shared" si="116"/>
        <v/>
      </c>
      <c r="CL78" s="285">
        <f t="shared" si="146"/>
        <v>0</v>
      </c>
      <c r="CM78" s="285">
        <f t="shared" ref="CM78:CM121" si="148">IF(CL78&gt;65525,CL78-65526,CL78+10)</f>
        <v>10</v>
      </c>
      <c r="CN78" s="285"/>
      <c r="CO78" s="142">
        <f t="shared" si="117"/>
        <v>-90</v>
      </c>
      <c r="CP78" s="142">
        <f t="shared" si="118"/>
        <v>-67.777777777777771</v>
      </c>
      <c r="CQ78" s="143"/>
      <c r="CR78" s="367"/>
      <c r="CS78" s="170">
        <f t="shared" si="119"/>
        <v>0</v>
      </c>
      <c r="CT78" s="23">
        <f t="shared" si="120"/>
        <v>0</v>
      </c>
      <c r="CU78" s="171">
        <f t="shared" si="121"/>
        <v>0</v>
      </c>
      <c r="CV78" s="23">
        <f t="shared" si="122"/>
        <v>0</v>
      </c>
      <c r="CW78" s="172">
        <f t="shared" si="123"/>
        <v>0</v>
      </c>
      <c r="CX78" s="24">
        <f t="shared" si="124"/>
        <v>0</v>
      </c>
      <c r="CY78" s="267">
        <f t="shared" si="125"/>
        <v>0</v>
      </c>
      <c r="CZ78" s="268">
        <f t="shared" si="126"/>
        <v>0</v>
      </c>
      <c r="DA78" s="267">
        <f t="shared" si="127"/>
        <v>0</v>
      </c>
      <c r="DB78" s="268">
        <f t="shared" si="128"/>
        <v>0</v>
      </c>
      <c r="DC78" s="173">
        <f t="shared" si="129"/>
        <v>0</v>
      </c>
      <c r="DD78" s="26">
        <f t="shared" si="130"/>
        <v>0</v>
      </c>
      <c r="DE78" s="173">
        <f t="shared" si="131"/>
        <v>0</v>
      </c>
      <c r="DF78" s="26">
        <f t="shared" si="132"/>
        <v>0</v>
      </c>
      <c r="DG78" s="326">
        <f t="shared" si="133"/>
        <v>0</v>
      </c>
      <c r="DH78" s="327">
        <f t="shared" si="134"/>
        <v>0</v>
      </c>
      <c r="DI78" s="172">
        <f t="shared" si="135"/>
        <v>0</v>
      </c>
      <c r="DJ78" s="24">
        <f t="shared" si="136"/>
        <v>0</v>
      </c>
      <c r="DK78" s="172"/>
      <c r="DL78" s="19">
        <f t="shared" si="137"/>
        <v>0</v>
      </c>
      <c r="DM78" s="19">
        <f t="shared" si="138"/>
        <v>0</v>
      </c>
      <c r="DN78" s="174">
        <f t="shared" si="139"/>
        <v>0</v>
      </c>
      <c r="DO78" s="278">
        <f t="shared" si="140"/>
        <v>0</v>
      </c>
      <c r="DP78" s="278">
        <f t="shared" si="141"/>
        <v>0</v>
      </c>
      <c r="DQ78" s="20">
        <f t="shared" si="142"/>
        <v>0</v>
      </c>
      <c r="DR78" s="20">
        <f t="shared" si="143"/>
        <v>0</v>
      </c>
      <c r="DS78" s="337">
        <f t="shared" si="144"/>
        <v>0</v>
      </c>
      <c r="DT78" s="174">
        <f t="shared" si="145"/>
        <v>0</v>
      </c>
      <c r="DU78" s="172">
        <f t="shared" si="147"/>
        <v>0</v>
      </c>
      <c r="DV78" s="172"/>
      <c r="DW78" s="172"/>
      <c r="DX78" s="172"/>
      <c r="DY78" s="172"/>
      <c r="DZ78" s="172"/>
      <c r="EA78" s="172"/>
      <c r="EB78" s="172"/>
      <c r="EC78" s="172"/>
      <c r="ED78" s="172"/>
      <c r="EE78" s="172"/>
      <c r="EF78" s="172"/>
      <c r="EG78" s="172"/>
      <c r="EH78" s="172"/>
      <c r="EI78" s="172"/>
      <c r="EJ78" s="172"/>
      <c r="EK78" s="172"/>
      <c r="EL78" s="172"/>
      <c r="EM78" s="172"/>
      <c r="EN78" s="172"/>
      <c r="EO78" s="172"/>
      <c r="EP78" s="172"/>
      <c r="EQ78" s="172"/>
      <c r="ER78" s="172"/>
      <c r="ES78" s="172"/>
      <c r="ET78" s="172"/>
      <c r="EU78" s="172"/>
      <c r="EV78" s="172"/>
      <c r="EW78" s="172"/>
      <c r="EX78" s="172"/>
      <c r="EY78" s="172"/>
      <c r="EZ78" s="172"/>
      <c r="FA78" s="172"/>
      <c r="FB78" s="172"/>
      <c r="FC78" s="172"/>
      <c r="FD78" s="172"/>
      <c r="FE78" s="172"/>
      <c r="FF78" s="172"/>
      <c r="FG78" s="172"/>
      <c r="FH78" s="172"/>
      <c r="FI78" s="172"/>
      <c r="FJ78" s="172"/>
      <c r="FK78" s="172"/>
      <c r="FL78" s="172"/>
      <c r="FM78" s="172"/>
      <c r="FN78" s="172"/>
      <c r="FO78" s="172"/>
      <c r="FP78" s="172"/>
      <c r="FQ78" s="172"/>
      <c r="FR78" s="172"/>
      <c r="FS78" s="172"/>
      <c r="FT78" s="172"/>
      <c r="FU78" s="172"/>
      <c r="FV78" s="172"/>
      <c r="FW78" s="172"/>
      <c r="FX78" s="172"/>
      <c r="FY78" s="172"/>
      <c r="FZ78" s="172"/>
      <c r="GA78" s="172"/>
      <c r="GB78" s="172"/>
      <c r="GC78" s="172"/>
      <c r="GD78" s="172"/>
      <c r="GE78" s="172"/>
      <c r="GF78" s="172"/>
      <c r="GG78" s="172"/>
      <c r="GH78" s="172"/>
      <c r="GI78" s="172"/>
      <c r="GJ78" s="172"/>
      <c r="GK78" s="172"/>
      <c r="GL78" s="172"/>
      <c r="GM78" s="172"/>
      <c r="GN78" s="172"/>
      <c r="GO78" s="172"/>
      <c r="GP78" s="172"/>
      <c r="GQ78" s="172"/>
      <c r="GR78" s="172"/>
      <c r="GS78" s="172"/>
      <c r="GT78" s="172"/>
      <c r="GU78" s="172"/>
      <c r="GV78" s="172"/>
      <c r="GW78" s="172"/>
      <c r="GX78" s="172"/>
      <c r="GY78" s="172"/>
      <c r="GZ78" s="172"/>
      <c r="HA78" s="172"/>
      <c r="HB78" s="172"/>
      <c r="HC78" s="172"/>
      <c r="HD78" s="172"/>
      <c r="HE78" s="172"/>
      <c r="HF78" s="172"/>
      <c r="HG78" s="172"/>
      <c r="HH78" s="172"/>
      <c r="HI78" s="172"/>
      <c r="HJ78" s="172"/>
      <c r="HK78" s="172"/>
      <c r="HL78" s="172"/>
      <c r="HM78" s="172"/>
      <c r="HN78" s="172"/>
      <c r="HO78" s="172"/>
      <c r="HP78" s="172"/>
      <c r="HQ78" s="172"/>
      <c r="HR78" s="172"/>
      <c r="HS78" s="172"/>
      <c r="HT78" s="172"/>
      <c r="HU78" s="172"/>
      <c r="HV78" s="172"/>
      <c r="HW78" s="172"/>
      <c r="HX78" s="172"/>
      <c r="HY78" s="172"/>
      <c r="HZ78" s="172"/>
      <c r="IA78" s="172"/>
      <c r="IB78" s="172"/>
      <c r="IC78" s="172"/>
      <c r="ID78" s="172"/>
      <c r="IE78" s="172"/>
      <c r="IF78" s="172"/>
      <c r="IG78" s="172"/>
      <c r="IH78" s="172"/>
      <c r="II78" s="172"/>
      <c r="IJ78" s="172"/>
      <c r="IK78" s="172"/>
      <c r="IL78" s="172"/>
      <c r="IM78" s="172"/>
      <c r="IN78" s="172"/>
      <c r="IO78" s="172"/>
      <c r="IP78" s="172"/>
      <c r="IQ78" s="172"/>
      <c r="IR78" s="172"/>
      <c r="IS78" s="172"/>
      <c r="IT78" s="172"/>
      <c r="IU78" s="172"/>
      <c r="IV78" s="172"/>
      <c r="IW78" s="172"/>
      <c r="IX78" s="172"/>
      <c r="IY78" s="172"/>
      <c r="IZ78" s="172"/>
      <c r="JA78" s="172"/>
      <c r="JB78" s="172"/>
      <c r="JC78" s="172"/>
      <c r="JD78" s="172"/>
      <c r="JE78" s="172"/>
      <c r="JF78" s="172"/>
      <c r="JG78" s="172"/>
      <c r="JH78" s="172"/>
      <c r="JI78" s="172"/>
      <c r="JJ78" s="172"/>
      <c r="JK78" s="172"/>
      <c r="JL78" s="172"/>
      <c r="JM78" s="172"/>
      <c r="JN78" s="172"/>
      <c r="JO78" s="172"/>
      <c r="JP78" s="172"/>
      <c r="JQ78" s="172"/>
      <c r="JR78" s="172"/>
      <c r="JS78" s="172"/>
      <c r="JT78" s="172"/>
      <c r="JU78" s="172"/>
      <c r="JV78" s="172"/>
      <c r="JW78" s="172"/>
      <c r="JX78" s="172"/>
      <c r="JY78" s="172"/>
      <c r="JZ78" s="172"/>
      <c r="KA78" s="172"/>
      <c r="KB78" s="172"/>
      <c r="KC78" s="172"/>
      <c r="KD78" s="172"/>
      <c r="KE78" s="172"/>
      <c r="KF78" s="172"/>
      <c r="KG78" s="172"/>
      <c r="KH78" s="172"/>
      <c r="KI78" s="172"/>
      <c r="KJ78" s="172"/>
      <c r="KK78" s="172"/>
      <c r="KL78" s="172"/>
      <c r="KM78" s="172"/>
      <c r="KN78" s="172"/>
      <c r="KO78" s="172"/>
      <c r="KP78" s="172"/>
      <c r="KQ78" s="172"/>
      <c r="KR78" s="172"/>
      <c r="KS78" s="172"/>
      <c r="KT78" s="172"/>
      <c r="KU78" s="172"/>
      <c r="KV78" s="172"/>
      <c r="KW78" s="172"/>
      <c r="KX78" s="172"/>
      <c r="KY78" s="172"/>
      <c r="KZ78" s="172"/>
      <c r="LA78" s="172"/>
      <c r="LB78" s="172"/>
      <c r="LC78" s="172"/>
      <c r="LD78" s="172"/>
      <c r="LE78" s="172"/>
      <c r="LF78" s="172"/>
      <c r="LG78" s="172"/>
      <c r="LH78" s="172"/>
      <c r="LI78" s="172"/>
      <c r="LJ78" s="172"/>
      <c r="LK78" s="172"/>
      <c r="LL78" s="172"/>
      <c r="LM78" s="172"/>
      <c r="LN78" s="172"/>
      <c r="LO78" s="172"/>
      <c r="LP78" s="172"/>
      <c r="LQ78" s="172"/>
      <c r="LR78" s="172"/>
      <c r="LS78" s="172"/>
      <c r="LT78" s="172"/>
      <c r="LU78" s="172"/>
      <c r="LV78" s="172"/>
      <c r="LW78" s="172"/>
      <c r="LX78" s="172"/>
      <c r="LY78" s="172"/>
      <c r="LZ78" s="172"/>
      <c r="MA78" s="172"/>
      <c r="MB78" s="172"/>
      <c r="MC78" s="172"/>
      <c r="MD78" s="172"/>
      <c r="ME78" s="172"/>
      <c r="MF78" s="172"/>
      <c r="MG78" s="172"/>
      <c r="MH78" s="172"/>
      <c r="MI78" s="172"/>
      <c r="MJ78" s="172"/>
      <c r="MK78" s="172"/>
      <c r="ML78" s="172"/>
      <c r="MM78" s="172"/>
      <c r="MN78" s="172"/>
      <c r="MO78" s="172"/>
      <c r="MP78" s="172"/>
      <c r="MQ78" s="172"/>
      <c r="MR78" s="172"/>
      <c r="MS78" s="172"/>
      <c r="MT78" s="172"/>
      <c r="MU78" s="172"/>
      <c r="MV78" s="172"/>
      <c r="MW78" s="172"/>
      <c r="MX78" s="172"/>
      <c r="MY78" s="172"/>
      <c r="MZ78" s="172"/>
      <c r="NA78" s="172"/>
      <c r="NB78" s="172"/>
      <c r="NC78" s="172"/>
      <c r="ND78" s="172"/>
      <c r="NE78" s="172"/>
      <c r="NF78" s="172"/>
      <c r="NG78" s="172"/>
      <c r="NH78" s="172"/>
      <c r="NI78" s="172"/>
      <c r="NJ78" s="172"/>
      <c r="NK78" s="172"/>
      <c r="NL78" s="172"/>
      <c r="NM78" s="172"/>
      <c r="NN78" s="172"/>
      <c r="NO78" s="172"/>
      <c r="NP78" s="172"/>
      <c r="NQ78" s="172"/>
      <c r="NR78" s="172"/>
      <c r="NS78" s="172"/>
      <c r="NT78" s="172"/>
      <c r="NU78" s="172"/>
      <c r="NV78" s="172"/>
      <c r="NW78" s="172"/>
      <c r="NX78" s="172"/>
      <c r="NY78" s="172"/>
      <c r="NZ78" s="172"/>
      <c r="OA78" s="172"/>
      <c r="OB78" s="172"/>
      <c r="OC78" s="172"/>
      <c r="OD78" s="172"/>
      <c r="OE78" s="172"/>
      <c r="OF78" s="172"/>
      <c r="OG78" s="172"/>
      <c r="OH78" s="172"/>
      <c r="OI78" s="172"/>
      <c r="OJ78" s="172"/>
      <c r="OK78" s="172"/>
      <c r="OL78" s="172"/>
      <c r="OM78" s="172"/>
      <c r="ON78" s="172"/>
      <c r="OO78" s="172"/>
      <c r="OP78" s="172"/>
      <c r="OQ78" s="172"/>
      <c r="OR78" s="172"/>
      <c r="OS78" s="172"/>
      <c r="OT78" s="172"/>
      <c r="OU78" s="172"/>
      <c r="OV78" s="172"/>
      <c r="OW78" s="172"/>
      <c r="OX78" s="172"/>
      <c r="OY78" s="172"/>
      <c r="OZ78" s="172"/>
      <c r="PA78" s="172"/>
      <c r="PB78" s="172"/>
      <c r="PC78" s="172"/>
      <c r="PD78" s="172"/>
      <c r="PE78" s="172"/>
      <c r="PF78" s="172"/>
      <c r="PG78" s="172"/>
      <c r="PH78" s="172"/>
      <c r="PI78" s="172"/>
      <c r="PJ78" s="172"/>
      <c r="PK78" s="172"/>
      <c r="PL78" s="172"/>
      <c r="PM78" s="172"/>
      <c r="PN78" s="172"/>
      <c r="PO78" s="172"/>
      <c r="PP78" s="172"/>
      <c r="PQ78" s="172"/>
      <c r="PR78" s="172"/>
      <c r="PS78" s="172"/>
      <c r="PT78" s="172"/>
      <c r="PU78" s="172"/>
      <c r="PV78" s="172"/>
      <c r="PW78" s="172"/>
      <c r="PX78" s="172"/>
      <c r="PY78" s="172"/>
      <c r="PZ78" s="172"/>
      <c r="QA78" s="172"/>
      <c r="QB78" s="172"/>
      <c r="QC78" s="172"/>
      <c r="QD78" s="172"/>
      <c r="QE78" s="172"/>
      <c r="QF78" s="172"/>
      <c r="QG78" s="172"/>
      <c r="QH78" s="172"/>
      <c r="QI78" s="172"/>
      <c r="QJ78" s="172"/>
      <c r="QK78" s="172"/>
      <c r="QL78" s="172"/>
      <c r="QM78" s="172"/>
      <c r="QN78" s="172"/>
      <c r="QO78" s="172"/>
      <c r="QP78" s="172"/>
      <c r="QQ78" s="172"/>
      <c r="QR78" s="172"/>
      <c r="QS78" s="172"/>
      <c r="QT78" s="172"/>
      <c r="QU78" s="172"/>
      <c r="QV78" s="172"/>
      <c r="QW78" s="172"/>
      <c r="QX78" s="172"/>
      <c r="QY78" s="172"/>
      <c r="QZ78" s="172"/>
      <c r="RA78" s="172"/>
      <c r="RB78" s="172"/>
      <c r="RC78" s="172"/>
      <c r="RD78" s="172"/>
      <c r="RE78" s="172"/>
      <c r="RF78" s="172"/>
      <c r="RG78" s="172"/>
      <c r="RH78" s="172"/>
      <c r="RI78" s="172"/>
      <c r="RJ78" s="172"/>
      <c r="RK78" s="172"/>
      <c r="RL78" s="172"/>
      <c r="RM78" s="172"/>
      <c r="RN78" s="172"/>
      <c r="RO78" s="172"/>
      <c r="RP78" s="172"/>
      <c r="RQ78" s="172"/>
      <c r="RR78" s="172"/>
      <c r="RS78" s="172"/>
      <c r="RT78" s="172"/>
      <c r="RU78" s="172"/>
      <c r="RV78" s="172"/>
      <c r="RW78" s="172"/>
      <c r="RX78" s="172"/>
      <c r="RY78" s="172"/>
      <c r="RZ78" s="172"/>
      <c r="SA78" s="172"/>
      <c r="SB78" s="172"/>
      <c r="SC78" s="172"/>
      <c r="SD78" s="172"/>
      <c r="SE78" s="172"/>
      <c r="SF78" s="172"/>
      <c r="SG78" s="172"/>
      <c r="SH78" s="172"/>
      <c r="SI78" s="172"/>
      <c r="SJ78" s="172"/>
      <c r="SK78" s="172"/>
      <c r="SL78" s="172"/>
      <c r="SM78" s="172"/>
      <c r="SN78" s="172"/>
      <c r="SO78" s="172"/>
      <c r="SP78" s="172"/>
      <c r="SQ78" s="172"/>
      <c r="SR78" s="172"/>
      <c r="SS78" s="172"/>
      <c r="ST78" s="172"/>
      <c r="SU78" s="172"/>
      <c r="SV78" s="172"/>
      <c r="SW78" s="172"/>
      <c r="SX78" s="172"/>
      <c r="SY78" s="172"/>
      <c r="SZ78" s="172"/>
      <c r="TA78" s="172"/>
      <c r="TB78" s="172"/>
      <c r="TC78" s="172"/>
      <c r="TD78" s="172"/>
      <c r="TE78" s="172"/>
      <c r="TF78" s="172"/>
      <c r="TG78" s="172"/>
      <c r="TH78" s="172"/>
      <c r="TI78" s="172"/>
      <c r="TJ78" s="172"/>
      <c r="TK78" s="172"/>
      <c r="TL78" s="172"/>
      <c r="TM78" s="172"/>
      <c r="TN78" s="172"/>
      <c r="TO78" s="172"/>
      <c r="TP78" s="172"/>
      <c r="TQ78" s="172"/>
      <c r="TR78" s="172"/>
      <c r="TS78" s="172"/>
      <c r="TT78" s="172"/>
      <c r="TU78" s="172"/>
      <c r="TV78" s="172"/>
      <c r="TW78" s="172"/>
      <c r="TX78" s="172"/>
      <c r="TY78" s="172"/>
      <c r="TZ78" s="172"/>
      <c r="UA78" s="172"/>
      <c r="UB78" s="172"/>
      <c r="UC78" s="172"/>
      <c r="UD78" s="172"/>
      <c r="UE78" s="172"/>
      <c r="UF78" s="172"/>
      <c r="UG78" s="172"/>
      <c r="UH78" s="172"/>
      <c r="UI78" s="172"/>
      <c r="UJ78" s="172"/>
      <c r="UK78" s="172"/>
      <c r="UL78" s="172"/>
      <c r="UM78" s="172"/>
      <c r="UN78" s="172"/>
      <c r="UO78" s="172"/>
      <c r="UP78" s="172"/>
      <c r="UQ78" s="172"/>
      <c r="UR78" s="172"/>
      <c r="US78" s="172"/>
      <c r="UT78" s="172"/>
      <c r="UU78" s="172"/>
      <c r="UV78" s="172"/>
      <c r="UW78" s="172"/>
      <c r="UX78" s="172"/>
      <c r="UY78" s="172"/>
      <c r="UZ78" s="172"/>
      <c r="VA78" s="172"/>
      <c r="VB78" s="172"/>
      <c r="VC78" s="172"/>
      <c r="VD78" s="172"/>
      <c r="VE78" s="172"/>
      <c r="VF78" s="172"/>
      <c r="VG78" s="172"/>
      <c r="VH78" s="172"/>
      <c r="VI78" s="172"/>
      <c r="VJ78" s="172"/>
      <c r="VK78" s="172"/>
      <c r="VL78" s="172"/>
      <c r="VM78" s="172"/>
      <c r="VN78" s="172"/>
      <c r="VO78" s="172"/>
      <c r="VP78" s="172"/>
      <c r="VQ78" s="172"/>
      <c r="VR78" s="172"/>
      <c r="VS78" s="172"/>
      <c r="VT78" s="172"/>
      <c r="VU78" s="172"/>
      <c r="VV78" s="172"/>
      <c r="VW78" s="172"/>
      <c r="VX78" s="172"/>
      <c r="VY78" s="172"/>
      <c r="VZ78" s="172"/>
      <c r="WA78" s="172"/>
      <c r="WB78" s="172"/>
      <c r="WC78" s="172"/>
      <c r="WD78" s="172"/>
      <c r="WE78" s="172"/>
      <c r="WF78" s="172"/>
      <c r="WG78" s="172"/>
      <c r="WH78" s="172"/>
      <c r="WI78" s="172"/>
      <c r="WJ78" s="172"/>
      <c r="WK78" s="172"/>
      <c r="WL78" s="172"/>
      <c r="WM78" s="172"/>
      <c r="WN78" s="172"/>
      <c r="WO78" s="172"/>
      <c r="WP78" s="172"/>
      <c r="WQ78" s="172"/>
      <c r="WR78" s="172"/>
      <c r="WS78" s="172"/>
      <c r="WT78" s="172"/>
      <c r="WU78" s="172"/>
      <c r="WV78" s="172"/>
      <c r="WW78" s="172"/>
      <c r="WX78" s="172"/>
      <c r="WY78" s="172"/>
      <c r="WZ78" s="172"/>
      <c r="XA78" s="172"/>
      <c r="XB78" s="172"/>
      <c r="XC78" s="172"/>
      <c r="XD78" s="172"/>
      <c r="XE78" s="172"/>
      <c r="XF78" s="172"/>
      <c r="XG78" s="172"/>
      <c r="XH78" s="172"/>
      <c r="XI78" s="172"/>
      <c r="XJ78" s="172"/>
      <c r="XK78" s="172"/>
      <c r="XL78" s="172"/>
      <c r="XM78" s="172"/>
      <c r="XN78" s="172"/>
      <c r="XO78" s="172"/>
      <c r="XP78" s="172"/>
      <c r="XQ78" s="172"/>
      <c r="XR78" s="172"/>
      <c r="XS78" s="172"/>
      <c r="XT78" s="172"/>
      <c r="XU78" s="172"/>
      <c r="XV78" s="172"/>
      <c r="XW78" s="172"/>
      <c r="XX78" s="172"/>
      <c r="XY78" s="172"/>
      <c r="XZ78" s="172"/>
      <c r="YA78" s="172"/>
      <c r="YB78" s="172"/>
      <c r="YC78" s="172"/>
      <c r="YD78" s="172"/>
      <c r="YE78" s="172"/>
      <c r="YF78" s="172"/>
      <c r="YG78" s="172"/>
      <c r="YH78" s="172"/>
      <c r="YI78" s="172"/>
      <c r="YJ78" s="172"/>
      <c r="YK78" s="172"/>
      <c r="YL78" s="172"/>
      <c r="YM78" s="172"/>
      <c r="YN78" s="172"/>
      <c r="YO78" s="172"/>
      <c r="YP78" s="172"/>
      <c r="YQ78" s="172"/>
      <c r="YR78" s="172"/>
      <c r="YS78" s="172"/>
      <c r="YT78" s="172"/>
      <c r="YU78" s="172"/>
      <c r="YV78" s="172"/>
      <c r="YW78" s="172"/>
      <c r="YX78" s="172"/>
      <c r="YY78" s="172"/>
      <c r="YZ78" s="172"/>
      <c r="ZA78" s="172"/>
      <c r="ZB78" s="172"/>
      <c r="ZC78" s="172"/>
      <c r="ZD78" s="172"/>
      <c r="ZE78" s="172"/>
      <c r="ZF78" s="172"/>
      <c r="ZG78" s="172"/>
      <c r="ZH78" s="172"/>
      <c r="ZI78" s="172"/>
      <c r="ZJ78" s="172"/>
      <c r="ZK78" s="172"/>
      <c r="ZL78" s="172"/>
      <c r="ZM78" s="172"/>
      <c r="ZN78" s="172"/>
      <c r="ZO78" s="172"/>
      <c r="ZP78" s="172"/>
      <c r="ZQ78" s="172"/>
      <c r="ZR78" s="172"/>
      <c r="ZS78" s="172"/>
      <c r="ZT78" s="172"/>
      <c r="ZU78" s="172"/>
      <c r="ZV78" s="172"/>
      <c r="ZW78" s="172"/>
      <c r="ZX78" s="172"/>
      <c r="ZY78" s="172"/>
      <c r="ZZ78" s="172"/>
      <c r="AAA78" s="172"/>
      <c r="AAB78" s="172"/>
      <c r="AAC78" s="172"/>
      <c r="AAD78" s="172"/>
      <c r="AAE78" s="172"/>
      <c r="AAF78" s="172"/>
      <c r="AAG78" s="172"/>
      <c r="AAH78" s="172"/>
      <c r="AAI78" s="172"/>
      <c r="AAJ78" s="172"/>
      <c r="AAK78" s="172"/>
      <c r="AAL78" s="172"/>
      <c r="AAM78" s="172"/>
      <c r="AAN78" s="172"/>
      <c r="AAO78" s="172"/>
      <c r="AAP78" s="172"/>
      <c r="AAQ78" s="172"/>
      <c r="AAR78" s="172"/>
      <c r="AAS78" s="172"/>
      <c r="AAT78" s="172"/>
      <c r="AAU78" s="172"/>
      <c r="AAV78" s="172"/>
      <c r="AAW78" s="172"/>
      <c r="AAX78" s="172"/>
      <c r="AAY78" s="172"/>
      <c r="AAZ78" s="172"/>
      <c r="ABA78" s="172"/>
      <c r="ABB78" s="172"/>
      <c r="ABC78" s="172"/>
      <c r="ABD78" s="172"/>
      <c r="ABE78" s="172"/>
      <c r="ABF78" s="172"/>
      <c r="ABG78" s="172"/>
      <c r="ABH78" s="172"/>
      <c r="ABI78" s="172"/>
      <c r="ABJ78" s="172"/>
      <c r="ABK78" s="172"/>
      <c r="ABL78" s="172"/>
      <c r="ABM78" s="172"/>
      <c r="ABN78" s="172"/>
      <c r="ABO78" s="172"/>
      <c r="ABP78" s="172"/>
      <c r="ABQ78" s="172"/>
      <c r="ABR78" s="172"/>
      <c r="ABS78" s="172"/>
      <c r="ABT78" s="172"/>
      <c r="ABU78" s="172"/>
      <c r="ABV78" s="172"/>
      <c r="ABW78" s="172"/>
      <c r="ABX78" s="172"/>
      <c r="ABY78" s="172"/>
      <c r="ABZ78" s="172"/>
      <c r="ACA78" s="172"/>
      <c r="ACB78" s="172"/>
      <c r="ACC78" s="172"/>
      <c r="ACD78" s="172"/>
      <c r="ACE78" s="172"/>
      <c r="ACF78" s="172"/>
      <c r="ACG78" s="172"/>
      <c r="ACH78" s="172"/>
      <c r="ACI78" s="172"/>
      <c r="ACJ78" s="172"/>
      <c r="ACK78" s="172"/>
      <c r="ACL78" s="172"/>
      <c r="ACM78" s="172"/>
      <c r="ACN78" s="172"/>
      <c r="ACO78" s="172"/>
      <c r="ACP78" s="172"/>
      <c r="ACQ78" s="172"/>
      <c r="ACR78" s="172"/>
      <c r="ACS78" s="172"/>
      <c r="ACT78" s="172"/>
      <c r="ACU78" s="172"/>
      <c r="ACV78" s="172"/>
      <c r="ACW78" s="172"/>
      <c r="ACX78" s="172"/>
      <c r="ACY78" s="172"/>
      <c r="ACZ78" s="172"/>
      <c r="ADA78" s="172"/>
      <c r="ADB78" s="172"/>
      <c r="ADC78" s="172"/>
      <c r="ADD78" s="172"/>
      <c r="ADE78" s="172"/>
      <c r="ADF78" s="172"/>
      <c r="ADG78" s="172"/>
      <c r="ADH78" s="172"/>
      <c r="ADI78" s="172"/>
      <c r="ADJ78" s="172"/>
      <c r="ADK78" s="172"/>
      <c r="ADL78" s="172"/>
      <c r="ADM78" s="172"/>
      <c r="ADN78" s="172"/>
      <c r="ADO78" s="172"/>
      <c r="ADP78" s="172"/>
      <c r="ADQ78" s="172"/>
      <c r="ADR78" s="172"/>
      <c r="ADS78" s="172"/>
      <c r="ADT78" s="172"/>
      <c r="ADU78" s="172"/>
      <c r="ADV78" s="172"/>
      <c r="ADW78" s="172"/>
      <c r="ADX78" s="172"/>
      <c r="ADY78" s="172"/>
      <c r="ADZ78" s="172"/>
      <c r="AEA78" s="172"/>
      <c r="AEB78" s="172"/>
      <c r="AEC78" s="172"/>
      <c r="AED78" s="172"/>
      <c r="AEE78" s="172"/>
      <c r="AEF78" s="172"/>
      <c r="AEG78" s="172"/>
      <c r="AEH78" s="172"/>
      <c r="AEI78" s="172"/>
      <c r="AEJ78" s="172"/>
      <c r="AEK78" s="172"/>
      <c r="AEL78" s="172"/>
      <c r="AEM78" s="172"/>
      <c r="AEN78" s="172"/>
      <c r="AEO78" s="172"/>
      <c r="AEP78" s="172"/>
      <c r="AEQ78" s="172"/>
      <c r="AER78" s="172"/>
      <c r="AES78" s="172"/>
      <c r="AET78" s="172"/>
      <c r="AEU78" s="172"/>
      <c r="AEV78" s="172"/>
      <c r="AEW78" s="172"/>
      <c r="AEX78" s="172"/>
      <c r="AEY78" s="172"/>
      <c r="AEZ78" s="172"/>
      <c r="AFA78" s="172"/>
      <c r="AFB78" s="172"/>
      <c r="AFC78" s="172"/>
      <c r="AFD78" s="172"/>
      <c r="AFE78" s="172"/>
      <c r="AFF78" s="172"/>
      <c r="AFG78" s="172"/>
      <c r="AFH78" s="172"/>
      <c r="AFI78" s="172"/>
      <c r="AFJ78" s="172"/>
      <c r="AFK78" s="172"/>
      <c r="AFL78" s="172"/>
      <c r="AFM78" s="172"/>
      <c r="AFN78" s="172"/>
      <c r="AFO78" s="172"/>
      <c r="AFP78" s="172"/>
      <c r="AFQ78" s="172"/>
      <c r="AFR78" s="172"/>
      <c r="AFS78" s="172"/>
      <c r="AFT78" s="172"/>
      <c r="AFU78" s="172"/>
      <c r="AFV78" s="172"/>
      <c r="AFW78" s="172"/>
      <c r="AFX78" s="172"/>
      <c r="AFY78" s="172"/>
      <c r="AFZ78" s="172"/>
      <c r="AGA78" s="172"/>
      <c r="AGB78" s="172"/>
      <c r="AGC78" s="172"/>
      <c r="AGD78" s="172"/>
      <c r="AGE78" s="172"/>
      <c r="AGF78" s="172"/>
      <c r="AGG78" s="172"/>
      <c r="AGH78" s="172"/>
      <c r="AGI78" s="172"/>
      <c r="AGJ78" s="172"/>
      <c r="AGK78" s="172"/>
      <c r="AGL78" s="172"/>
      <c r="AGM78" s="172"/>
      <c r="AGN78" s="172"/>
      <c r="AGO78" s="172"/>
      <c r="AGP78" s="172"/>
      <c r="AGQ78" s="172"/>
      <c r="AGR78" s="172"/>
      <c r="AGS78" s="172"/>
      <c r="AGT78" s="172"/>
      <c r="AGU78" s="172"/>
      <c r="AGV78" s="172"/>
      <c r="AGW78" s="172"/>
      <c r="AGX78" s="172"/>
      <c r="AGY78" s="172"/>
      <c r="AGZ78" s="172"/>
      <c r="AHA78" s="172"/>
      <c r="AHB78" s="172"/>
      <c r="AHC78" s="172"/>
      <c r="AHD78" s="172"/>
      <c r="AHE78" s="172"/>
      <c r="AHF78" s="172"/>
      <c r="AHG78" s="172"/>
      <c r="AHH78" s="172"/>
      <c r="AHI78" s="172"/>
      <c r="AHJ78" s="172"/>
      <c r="AHK78" s="172"/>
      <c r="AHL78" s="172"/>
      <c r="AHM78" s="172"/>
      <c r="AHN78" s="172"/>
      <c r="AHO78" s="172"/>
      <c r="AHP78" s="172"/>
      <c r="AHQ78" s="172"/>
      <c r="AHR78" s="172"/>
      <c r="AHS78" s="172"/>
      <c r="AHT78" s="172"/>
      <c r="AHU78" s="172"/>
      <c r="AHV78" s="172"/>
      <c r="AHW78" s="172"/>
      <c r="AHX78" s="172"/>
      <c r="AHY78" s="172"/>
      <c r="AHZ78" s="172"/>
      <c r="AIA78" s="172"/>
      <c r="AIB78" s="172"/>
      <c r="AIC78" s="172"/>
      <c r="AID78" s="172"/>
      <c r="AIE78" s="172"/>
      <c r="AIF78" s="172"/>
      <c r="AIG78" s="172"/>
      <c r="AIH78" s="172"/>
      <c r="AII78" s="172"/>
      <c r="AIJ78" s="172"/>
      <c r="AIK78" s="172"/>
      <c r="AIL78" s="172"/>
      <c r="AIM78" s="172"/>
      <c r="AIN78" s="172"/>
      <c r="AIO78" s="172"/>
      <c r="AIP78" s="172"/>
      <c r="AIQ78" s="172"/>
      <c r="AIR78" s="172"/>
      <c r="AIS78" s="172"/>
      <c r="AIT78" s="172"/>
      <c r="AIU78" s="172"/>
      <c r="AIV78" s="172"/>
      <c r="AIW78" s="172"/>
      <c r="AIX78" s="172"/>
      <c r="AIY78" s="172"/>
      <c r="AIZ78" s="172"/>
      <c r="AJA78" s="172"/>
      <c r="AJB78" s="172"/>
      <c r="AJC78" s="172"/>
      <c r="AJD78" s="172"/>
      <c r="AJE78" s="172"/>
      <c r="AJF78" s="172"/>
      <c r="AJG78" s="172"/>
      <c r="AJH78" s="172"/>
      <c r="AJI78" s="172"/>
      <c r="AJJ78" s="172"/>
      <c r="AJK78" s="172"/>
      <c r="AJL78" s="172"/>
      <c r="AJM78" s="172"/>
      <c r="AJN78" s="172"/>
      <c r="AJO78" s="172"/>
      <c r="AJP78" s="172"/>
      <c r="AJQ78" s="172"/>
      <c r="AJR78" s="172"/>
      <c r="AJS78" s="172"/>
      <c r="AJT78" s="172"/>
      <c r="AJU78" s="172"/>
      <c r="AJV78" s="172"/>
      <c r="AJW78" s="172"/>
      <c r="AJX78" s="172"/>
      <c r="AJY78" s="172"/>
      <c r="AJZ78" s="172"/>
      <c r="AKA78" s="172"/>
      <c r="AKB78" s="172"/>
      <c r="AKC78" s="172"/>
      <c r="AKD78" s="172"/>
      <c r="AKE78" s="172"/>
      <c r="AKF78" s="172"/>
      <c r="AKG78" s="172"/>
      <c r="AKH78" s="172"/>
      <c r="AKI78" s="172"/>
      <c r="AKJ78" s="172"/>
      <c r="AKK78" s="172"/>
      <c r="AKL78" s="172"/>
      <c r="AKM78" s="172"/>
      <c r="AKN78" s="172"/>
      <c r="AKO78" s="172"/>
      <c r="AKP78" s="172"/>
      <c r="AKQ78" s="172"/>
      <c r="AKR78" s="172"/>
      <c r="AKS78" s="172"/>
      <c r="AKT78" s="172"/>
      <c r="AKU78" s="172"/>
      <c r="AKV78" s="172"/>
      <c r="AKW78" s="172"/>
      <c r="AKX78" s="172"/>
      <c r="AKY78" s="172"/>
      <c r="AKZ78" s="172"/>
      <c r="ALA78" s="172"/>
      <c r="ALB78" s="172"/>
      <c r="ALC78" s="172"/>
      <c r="ALD78" s="172"/>
      <c r="ALE78" s="172"/>
      <c r="ALF78" s="172"/>
      <c r="ALG78" s="172"/>
      <c r="ALH78" s="172"/>
      <c r="ALI78" s="172"/>
      <c r="ALJ78" s="172"/>
      <c r="ALK78" s="172"/>
      <c r="ALL78" s="172"/>
      <c r="ALM78" s="172"/>
      <c r="ALN78" s="172"/>
      <c r="ALO78" s="172"/>
      <c r="ALP78" s="172"/>
      <c r="ALQ78" s="172"/>
      <c r="ALR78" s="172"/>
      <c r="ALS78" s="172"/>
      <c r="ALT78" s="172"/>
      <c r="ALU78" s="172"/>
      <c r="ALV78" s="172"/>
      <c r="ALW78" s="172"/>
      <c r="ALX78" s="172"/>
      <c r="ALY78" s="172"/>
      <c r="ALZ78" s="172"/>
      <c r="AMA78" s="172"/>
      <c r="AMB78" s="172"/>
      <c r="AMC78" s="172"/>
      <c r="AMD78" s="172"/>
      <c r="AME78" s="172"/>
      <c r="AMF78" s="172"/>
      <c r="AMG78" s="172"/>
      <c r="AMH78" s="172"/>
      <c r="AMI78" s="172"/>
      <c r="AMJ78" s="172"/>
      <c r="AMK78" s="172"/>
      <c r="AML78" s="172"/>
    </row>
    <row r="79" spans="1:1026" s="282" customFormat="1">
      <c r="A79" s="172"/>
      <c r="B79" s="225"/>
      <c r="C79" s="154">
        <f t="shared" si="94"/>
        <v>0</v>
      </c>
      <c r="D79" s="167">
        <f t="shared" si="95"/>
        <v>0</v>
      </c>
      <c r="E79" s="166" t="str">
        <f t="shared" si="96"/>
        <v/>
      </c>
      <c r="F79" s="367" t="str">
        <f t="shared" si="97"/>
        <v/>
      </c>
      <c r="G79" s="367" t="str">
        <f t="shared" si="98"/>
        <v/>
      </c>
      <c r="H79" s="367" t="str">
        <f t="shared" si="99"/>
        <v/>
      </c>
      <c r="I79" s="367" t="str">
        <f t="shared" si="100"/>
        <v/>
      </c>
      <c r="J79" s="367" t="str">
        <f t="shared" si="101"/>
        <v/>
      </c>
      <c r="K79" s="367" t="str">
        <f t="shared" si="102"/>
        <v/>
      </c>
      <c r="L79" s="367" t="str">
        <f t="shared" si="103"/>
        <v/>
      </c>
      <c r="M79" s="367" t="str">
        <f t="shared" si="104"/>
        <v/>
      </c>
      <c r="N79" s="367" t="str">
        <f t="shared" si="105"/>
        <v/>
      </c>
      <c r="O79" s="156" t="str">
        <f t="shared" si="106"/>
        <v/>
      </c>
      <c r="P79" s="157" t="str">
        <f t="shared" si="107"/>
        <v>0</v>
      </c>
      <c r="Q79" s="158" t="str">
        <f t="shared" si="107"/>
        <v>0</v>
      </c>
      <c r="R79" s="158" t="str">
        <f t="shared" si="107"/>
        <v>0</v>
      </c>
      <c r="S79" s="159" t="str">
        <f t="shared" si="107"/>
        <v>0</v>
      </c>
      <c r="T79" s="158" t="str">
        <f t="shared" si="107"/>
        <v>0</v>
      </c>
      <c r="U79" s="158" t="str">
        <f t="shared" si="107"/>
        <v>0</v>
      </c>
      <c r="V79" s="158" t="str">
        <f t="shared" si="107"/>
        <v>0</v>
      </c>
      <c r="W79" s="158" t="str">
        <f t="shared" si="107"/>
        <v>0</v>
      </c>
      <c r="X79" s="157" t="str">
        <f t="shared" si="108"/>
        <v>0</v>
      </c>
      <c r="Y79" s="158" t="str">
        <f t="shared" si="108"/>
        <v>0</v>
      </c>
      <c r="Z79" s="158" t="str">
        <f t="shared" si="108"/>
        <v>0</v>
      </c>
      <c r="AA79" s="159" t="str">
        <f t="shared" si="108"/>
        <v>0</v>
      </c>
      <c r="AB79" s="160" t="str">
        <f t="shared" si="108"/>
        <v>0</v>
      </c>
      <c r="AC79" s="161" t="str">
        <f t="shared" si="108"/>
        <v>0</v>
      </c>
      <c r="AD79" s="158" t="str">
        <f t="shared" si="108"/>
        <v>0</v>
      </c>
      <c r="AE79" s="159" t="str">
        <f t="shared" si="108"/>
        <v>0</v>
      </c>
      <c r="AF79" s="367" t="str">
        <f t="shared" si="109"/>
        <v>0</v>
      </c>
      <c r="AG79" s="162" t="str">
        <f t="shared" si="109"/>
        <v>0</v>
      </c>
      <c r="AH79" s="163" t="str">
        <f t="shared" si="109"/>
        <v>0</v>
      </c>
      <c r="AI79" s="165" t="str">
        <f t="shared" si="109"/>
        <v>0</v>
      </c>
      <c r="AJ79" s="164" t="str">
        <f t="shared" si="109"/>
        <v>0</v>
      </c>
      <c r="AK79" s="164" t="str">
        <f t="shared" si="109"/>
        <v>0</v>
      </c>
      <c r="AL79" s="289" t="str">
        <f t="shared" si="109"/>
        <v>0</v>
      </c>
      <c r="AM79" s="165" t="str">
        <f t="shared" si="109"/>
        <v>0</v>
      </c>
      <c r="AN79" s="230" t="str">
        <f t="shared" si="110"/>
        <v>0</v>
      </c>
      <c r="AO79" s="230" t="str">
        <f t="shared" si="110"/>
        <v>0</v>
      </c>
      <c r="AP79" s="230" t="str">
        <f t="shared" si="110"/>
        <v>0</v>
      </c>
      <c r="AQ79" s="230" t="str">
        <f t="shared" si="110"/>
        <v>0</v>
      </c>
      <c r="AR79" s="229" t="str">
        <f t="shared" si="110"/>
        <v>0</v>
      </c>
      <c r="AS79" s="230" t="str">
        <f t="shared" si="110"/>
        <v>0</v>
      </c>
      <c r="AT79" s="230" t="str">
        <f t="shared" si="110"/>
        <v>0</v>
      </c>
      <c r="AU79" s="231" t="str">
        <f t="shared" si="110"/>
        <v>0</v>
      </c>
      <c r="AV79" s="230" t="str">
        <f t="shared" si="111"/>
        <v>0</v>
      </c>
      <c r="AW79" s="232" t="str">
        <f t="shared" si="111"/>
        <v>0</v>
      </c>
      <c r="AX79" s="232" t="str">
        <f t="shared" si="111"/>
        <v>0</v>
      </c>
      <c r="AY79" s="233" t="str">
        <f t="shared" si="111"/>
        <v>0</v>
      </c>
      <c r="AZ79" s="232" t="str">
        <f t="shared" si="111"/>
        <v>0</v>
      </c>
      <c r="BA79" s="232" t="str">
        <f t="shared" si="111"/>
        <v>0</v>
      </c>
      <c r="BB79" s="232" t="str">
        <f t="shared" si="111"/>
        <v>0</v>
      </c>
      <c r="BC79" s="233" t="str">
        <f t="shared" si="111"/>
        <v>0</v>
      </c>
      <c r="BD79" s="168" t="str">
        <f t="shared" si="112"/>
        <v>0</v>
      </c>
      <c r="BE79" s="168" t="str">
        <f t="shared" si="112"/>
        <v>0</v>
      </c>
      <c r="BF79" s="168" t="str">
        <f t="shared" si="112"/>
        <v>0</v>
      </c>
      <c r="BG79" s="169" t="str">
        <f t="shared" si="112"/>
        <v>0</v>
      </c>
      <c r="BH79" s="168" t="str">
        <f t="shared" si="112"/>
        <v>0</v>
      </c>
      <c r="BI79" s="168" t="str">
        <f t="shared" si="112"/>
        <v>0</v>
      </c>
      <c r="BJ79" s="168" t="str">
        <f t="shared" si="112"/>
        <v>0</v>
      </c>
      <c r="BK79" s="169" t="str">
        <f t="shared" si="112"/>
        <v>0</v>
      </c>
      <c r="BL79" s="168" t="str">
        <f t="shared" si="113"/>
        <v>0</v>
      </c>
      <c r="BM79" s="168" t="str">
        <f t="shared" si="113"/>
        <v>0</v>
      </c>
      <c r="BN79" s="168" t="str">
        <f t="shared" si="113"/>
        <v>0</v>
      </c>
      <c r="BO79" s="169" t="str">
        <f t="shared" si="113"/>
        <v>0</v>
      </c>
      <c r="BP79" s="168" t="str">
        <f t="shared" si="113"/>
        <v>0</v>
      </c>
      <c r="BQ79" s="168" t="str">
        <f t="shared" si="113"/>
        <v>0</v>
      </c>
      <c r="BR79" s="168" t="str">
        <f t="shared" si="113"/>
        <v>0</v>
      </c>
      <c r="BS79" s="169" t="str">
        <f t="shared" si="113"/>
        <v>0</v>
      </c>
      <c r="BT79" s="302" t="str">
        <f t="shared" si="114"/>
        <v>0</v>
      </c>
      <c r="BU79" s="302" t="str">
        <f t="shared" si="114"/>
        <v>0</v>
      </c>
      <c r="BV79" s="302" t="str">
        <f t="shared" si="114"/>
        <v>0</v>
      </c>
      <c r="BW79" s="303" t="str">
        <f t="shared" si="114"/>
        <v>0</v>
      </c>
      <c r="BX79" s="302" t="str">
        <f t="shared" si="114"/>
        <v>0</v>
      </c>
      <c r="BY79" s="302" t="str">
        <f t="shared" si="114"/>
        <v>0</v>
      </c>
      <c r="BZ79" s="302" t="str">
        <f t="shared" si="114"/>
        <v>0</v>
      </c>
      <c r="CA79" s="303" t="str">
        <f t="shared" si="114"/>
        <v>0</v>
      </c>
      <c r="CB79" s="164" t="str">
        <f t="shared" si="115"/>
        <v>0</v>
      </c>
      <c r="CC79" s="289" t="str">
        <f t="shared" si="115"/>
        <v>0</v>
      </c>
      <c r="CD79" s="340" t="str">
        <f t="shared" si="115"/>
        <v>0</v>
      </c>
      <c r="CE79" s="341" t="str">
        <f t="shared" si="115"/>
        <v>0</v>
      </c>
      <c r="CF79" s="340" t="str">
        <f t="shared" si="115"/>
        <v>0</v>
      </c>
      <c r="CG79" s="340" t="str">
        <f t="shared" si="115"/>
        <v>0</v>
      </c>
      <c r="CH79" s="340" t="str">
        <f t="shared" si="115"/>
        <v>0</v>
      </c>
      <c r="CI79" s="341" t="str">
        <f t="shared" si="115"/>
        <v>0</v>
      </c>
      <c r="CJ79" s="367"/>
      <c r="CK79" s="32" t="str">
        <f t="shared" si="116"/>
        <v/>
      </c>
      <c r="CL79" s="285">
        <f t="shared" si="146"/>
        <v>0</v>
      </c>
      <c r="CM79" s="285">
        <f t="shared" si="148"/>
        <v>10</v>
      </c>
      <c r="CN79" s="285"/>
      <c r="CO79" s="142">
        <f t="shared" si="117"/>
        <v>-90</v>
      </c>
      <c r="CP79" s="142">
        <f t="shared" si="118"/>
        <v>-67.777777777777771</v>
      </c>
      <c r="CQ79" s="143"/>
      <c r="CR79" s="367"/>
      <c r="CS79" s="170">
        <f t="shared" si="119"/>
        <v>0</v>
      </c>
      <c r="CT79" s="23">
        <f t="shared" si="120"/>
        <v>0</v>
      </c>
      <c r="CU79" s="171">
        <f t="shared" si="121"/>
        <v>0</v>
      </c>
      <c r="CV79" s="23">
        <f t="shared" si="122"/>
        <v>0</v>
      </c>
      <c r="CW79" s="172">
        <f t="shared" si="123"/>
        <v>0</v>
      </c>
      <c r="CX79" s="24">
        <f t="shared" si="124"/>
        <v>0</v>
      </c>
      <c r="CY79" s="267">
        <f t="shared" si="125"/>
        <v>0</v>
      </c>
      <c r="CZ79" s="268">
        <f t="shared" si="126"/>
        <v>0</v>
      </c>
      <c r="DA79" s="267">
        <f t="shared" si="127"/>
        <v>0</v>
      </c>
      <c r="DB79" s="268">
        <f t="shared" si="128"/>
        <v>0</v>
      </c>
      <c r="DC79" s="173">
        <f t="shared" si="129"/>
        <v>0</v>
      </c>
      <c r="DD79" s="26">
        <f t="shared" si="130"/>
        <v>0</v>
      </c>
      <c r="DE79" s="173">
        <f t="shared" si="131"/>
        <v>0</v>
      </c>
      <c r="DF79" s="26">
        <f t="shared" si="132"/>
        <v>0</v>
      </c>
      <c r="DG79" s="326">
        <f t="shared" si="133"/>
        <v>0</v>
      </c>
      <c r="DH79" s="327">
        <f t="shared" si="134"/>
        <v>0</v>
      </c>
      <c r="DI79" s="172">
        <f t="shared" si="135"/>
        <v>0</v>
      </c>
      <c r="DJ79" s="24">
        <f t="shared" si="136"/>
        <v>0</v>
      </c>
      <c r="DK79" s="172"/>
      <c r="DL79" s="19">
        <f t="shared" si="137"/>
        <v>0</v>
      </c>
      <c r="DM79" s="19">
        <f t="shared" si="138"/>
        <v>0</v>
      </c>
      <c r="DN79" s="174">
        <f t="shared" si="139"/>
        <v>0</v>
      </c>
      <c r="DO79" s="278">
        <f t="shared" si="140"/>
        <v>0</v>
      </c>
      <c r="DP79" s="278">
        <f t="shared" si="141"/>
        <v>0</v>
      </c>
      <c r="DQ79" s="20">
        <f t="shared" si="142"/>
        <v>0</v>
      </c>
      <c r="DR79" s="20">
        <f t="shared" si="143"/>
        <v>0</v>
      </c>
      <c r="DS79" s="337">
        <f t="shared" si="144"/>
        <v>0</v>
      </c>
      <c r="DT79" s="174">
        <f t="shared" si="145"/>
        <v>0</v>
      </c>
      <c r="DU79" s="172">
        <f t="shared" si="147"/>
        <v>0</v>
      </c>
      <c r="DV79" s="172"/>
      <c r="DW79" s="172"/>
      <c r="DX79" s="172"/>
      <c r="DY79" s="172"/>
      <c r="DZ79" s="172"/>
      <c r="EA79" s="172"/>
      <c r="EB79" s="172"/>
      <c r="EC79" s="172"/>
      <c r="ED79" s="172"/>
      <c r="EE79" s="172"/>
      <c r="EF79" s="172"/>
      <c r="EG79" s="172"/>
      <c r="EH79" s="172"/>
      <c r="EI79" s="172"/>
      <c r="EJ79" s="172"/>
      <c r="EK79" s="172"/>
      <c r="EL79" s="172"/>
      <c r="EM79" s="172"/>
      <c r="EN79" s="172"/>
      <c r="EO79" s="172"/>
      <c r="EP79" s="172"/>
      <c r="EQ79" s="172"/>
      <c r="ER79" s="172"/>
      <c r="ES79" s="172"/>
      <c r="ET79" s="172"/>
      <c r="EU79" s="172"/>
      <c r="EV79" s="172"/>
      <c r="EW79" s="172"/>
      <c r="EX79" s="172"/>
      <c r="EY79" s="172"/>
      <c r="EZ79" s="172"/>
      <c r="FA79" s="172"/>
      <c r="FB79" s="172"/>
      <c r="FC79" s="172"/>
      <c r="FD79" s="172"/>
      <c r="FE79" s="172"/>
      <c r="FF79" s="172"/>
      <c r="FG79" s="172"/>
      <c r="FH79" s="172"/>
      <c r="FI79" s="172"/>
      <c r="FJ79" s="172"/>
      <c r="FK79" s="172"/>
      <c r="FL79" s="172"/>
      <c r="FM79" s="172"/>
      <c r="FN79" s="172"/>
      <c r="FO79" s="172"/>
      <c r="FP79" s="172"/>
      <c r="FQ79" s="172"/>
      <c r="FR79" s="172"/>
      <c r="FS79" s="172"/>
      <c r="FT79" s="172"/>
      <c r="FU79" s="172"/>
      <c r="FV79" s="172"/>
      <c r="FW79" s="172"/>
      <c r="FX79" s="172"/>
      <c r="FY79" s="172"/>
      <c r="FZ79" s="172"/>
      <c r="GA79" s="172"/>
      <c r="GB79" s="172"/>
      <c r="GC79" s="172"/>
      <c r="GD79" s="172"/>
      <c r="GE79" s="172"/>
      <c r="GF79" s="172"/>
      <c r="GG79" s="172"/>
      <c r="GH79" s="172"/>
      <c r="GI79" s="172"/>
      <c r="GJ79" s="172"/>
      <c r="GK79" s="172"/>
      <c r="GL79" s="172"/>
      <c r="GM79" s="172"/>
      <c r="GN79" s="172"/>
      <c r="GO79" s="172"/>
      <c r="GP79" s="172"/>
      <c r="GQ79" s="172"/>
      <c r="GR79" s="172"/>
      <c r="GS79" s="172"/>
      <c r="GT79" s="172"/>
      <c r="GU79" s="172"/>
      <c r="GV79" s="172"/>
      <c r="GW79" s="172"/>
      <c r="GX79" s="172"/>
      <c r="GY79" s="172"/>
      <c r="GZ79" s="172"/>
      <c r="HA79" s="172"/>
      <c r="HB79" s="172"/>
      <c r="HC79" s="172"/>
      <c r="HD79" s="172"/>
      <c r="HE79" s="172"/>
      <c r="HF79" s="172"/>
      <c r="HG79" s="172"/>
      <c r="HH79" s="172"/>
      <c r="HI79" s="172"/>
      <c r="HJ79" s="172"/>
      <c r="HK79" s="172"/>
      <c r="HL79" s="172"/>
      <c r="HM79" s="172"/>
      <c r="HN79" s="172"/>
      <c r="HO79" s="172"/>
      <c r="HP79" s="172"/>
      <c r="HQ79" s="172"/>
      <c r="HR79" s="172"/>
      <c r="HS79" s="172"/>
      <c r="HT79" s="172"/>
      <c r="HU79" s="172"/>
      <c r="HV79" s="172"/>
      <c r="HW79" s="172"/>
      <c r="HX79" s="172"/>
      <c r="HY79" s="172"/>
      <c r="HZ79" s="172"/>
      <c r="IA79" s="172"/>
      <c r="IB79" s="172"/>
      <c r="IC79" s="172"/>
      <c r="ID79" s="172"/>
      <c r="IE79" s="172"/>
      <c r="IF79" s="172"/>
      <c r="IG79" s="172"/>
      <c r="IH79" s="172"/>
      <c r="II79" s="172"/>
      <c r="IJ79" s="172"/>
      <c r="IK79" s="172"/>
      <c r="IL79" s="172"/>
      <c r="IM79" s="172"/>
      <c r="IN79" s="172"/>
      <c r="IO79" s="172"/>
      <c r="IP79" s="172"/>
      <c r="IQ79" s="172"/>
      <c r="IR79" s="172"/>
      <c r="IS79" s="172"/>
      <c r="IT79" s="172"/>
      <c r="IU79" s="172"/>
      <c r="IV79" s="172"/>
      <c r="IW79" s="172"/>
      <c r="IX79" s="172"/>
      <c r="IY79" s="172"/>
      <c r="IZ79" s="172"/>
      <c r="JA79" s="172"/>
      <c r="JB79" s="172"/>
      <c r="JC79" s="172"/>
      <c r="JD79" s="172"/>
      <c r="JE79" s="172"/>
      <c r="JF79" s="172"/>
      <c r="JG79" s="172"/>
      <c r="JH79" s="172"/>
      <c r="JI79" s="172"/>
      <c r="JJ79" s="172"/>
      <c r="JK79" s="172"/>
      <c r="JL79" s="172"/>
      <c r="JM79" s="172"/>
      <c r="JN79" s="172"/>
      <c r="JO79" s="172"/>
      <c r="JP79" s="172"/>
      <c r="JQ79" s="172"/>
      <c r="JR79" s="172"/>
      <c r="JS79" s="172"/>
      <c r="JT79" s="172"/>
      <c r="JU79" s="172"/>
      <c r="JV79" s="172"/>
      <c r="JW79" s="172"/>
      <c r="JX79" s="172"/>
      <c r="JY79" s="172"/>
      <c r="JZ79" s="172"/>
      <c r="KA79" s="172"/>
      <c r="KB79" s="172"/>
      <c r="KC79" s="172"/>
      <c r="KD79" s="172"/>
      <c r="KE79" s="172"/>
      <c r="KF79" s="172"/>
      <c r="KG79" s="172"/>
      <c r="KH79" s="172"/>
      <c r="KI79" s="172"/>
      <c r="KJ79" s="172"/>
      <c r="KK79" s="172"/>
      <c r="KL79" s="172"/>
      <c r="KM79" s="172"/>
      <c r="KN79" s="172"/>
      <c r="KO79" s="172"/>
      <c r="KP79" s="172"/>
      <c r="KQ79" s="172"/>
      <c r="KR79" s="172"/>
      <c r="KS79" s="172"/>
      <c r="KT79" s="172"/>
      <c r="KU79" s="172"/>
      <c r="KV79" s="172"/>
      <c r="KW79" s="172"/>
      <c r="KX79" s="172"/>
      <c r="KY79" s="172"/>
      <c r="KZ79" s="172"/>
      <c r="LA79" s="172"/>
      <c r="LB79" s="172"/>
      <c r="LC79" s="172"/>
      <c r="LD79" s="172"/>
      <c r="LE79" s="172"/>
      <c r="LF79" s="172"/>
      <c r="LG79" s="172"/>
      <c r="LH79" s="172"/>
      <c r="LI79" s="172"/>
      <c r="LJ79" s="172"/>
      <c r="LK79" s="172"/>
      <c r="LL79" s="172"/>
      <c r="LM79" s="172"/>
      <c r="LN79" s="172"/>
      <c r="LO79" s="172"/>
      <c r="LP79" s="172"/>
      <c r="LQ79" s="172"/>
      <c r="LR79" s="172"/>
      <c r="LS79" s="172"/>
      <c r="LT79" s="172"/>
      <c r="LU79" s="172"/>
      <c r="LV79" s="172"/>
      <c r="LW79" s="172"/>
      <c r="LX79" s="172"/>
      <c r="LY79" s="172"/>
      <c r="LZ79" s="172"/>
      <c r="MA79" s="172"/>
      <c r="MB79" s="172"/>
      <c r="MC79" s="172"/>
      <c r="MD79" s="172"/>
      <c r="ME79" s="172"/>
      <c r="MF79" s="172"/>
      <c r="MG79" s="172"/>
      <c r="MH79" s="172"/>
      <c r="MI79" s="172"/>
      <c r="MJ79" s="172"/>
      <c r="MK79" s="172"/>
      <c r="ML79" s="172"/>
      <c r="MM79" s="172"/>
      <c r="MN79" s="172"/>
      <c r="MO79" s="172"/>
      <c r="MP79" s="172"/>
      <c r="MQ79" s="172"/>
      <c r="MR79" s="172"/>
      <c r="MS79" s="172"/>
      <c r="MT79" s="172"/>
      <c r="MU79" s="172"/>
      <c r="MV79" s="172"/>
      <c r="MW79" s="172"/>
      <c r="MX79" s="172"/>
      <c r="MY79" s="172"/>
      <c r="MZ79" s="172"/>
      <c r="NA79" s="172"/>
      <c r="NB79" s="172"/>
      <c r="NC79" s="172"/>
      <c r="ND79" s="172"/>
      <c r="NE79" s="172"/>
      <c r="NF79" s="172"/>
      <c r="NG79" s="172"/>
      <c r="NH79" s="172"/>
      <c r="NI79" s="172"/>
      <c r="NJ79" s="172"/>
      <c r="NK79" s="172"/>
      <c r="NL79" s="172"/>
      <c r="NM79" s="172"/>
      <c r="NN79" s="172"/>
      <c r="NO79" s="172"/>
      <c r="NP79" s="172"/>
      <c r="NQ79" s="172"/>
      <c r="NR79" s="172"/>
      <c r="NS79" s="172"/>
      <c r="NT79" s="172"/>
      <c r="NU79" s="172"/>
      <c r="NV79" s="172"/>
      <c r="NW79" s="172"/>
      <c r="NX79" s="172"/>
      <c r="NY79" s="172"/>
      <c r="NZ79" s="172"/>
      <c r="OA79" s="172"/>
      <c r="OB79" s="172"/>
      <c r="OC79" s="172"/>
      <c r="OD79" s="172"/>
      <c r="OE79" s="172"/>
      <c r="OF79" s="172"/>
      <c r="OG79" s="172"/>
      <c r="OH79" s="172"/>
      <c r="OI79" s="172"/>
      <c r="OJ79" s="172"/>
      <c r="OK79" s="172"/>
      <c r="OL79" s="172"/>
      <c r="OM79" s="172"/>
      <c r="ON79" s="172"/>
      <c r="OO79" s="172"/>
      <c r="OP79" s="172"/>
      <c r="OQ79" s="172"/>
      <c r="OR79" s="172"/>
      <c r="OS79" s="172"/>
      <c r="OT79" s="172"/>
      <c r="OU79" s="172"/>
      <c r="OV79" s="172"/>
      <c r="OW79" s="172"/>
      <c r="OX79" s="172"/>
      <c r="OY79" s="172"/>
      <c r="OZ79" s="172"/>
      <c r="PA79" s="172"/>
      <c r="PB79" s="172"/>
      <c r="PC79" s="172"/>
      <c r="PD79" s="172"/>
      <c r="PE79" s="172"/>
      <c r="PF79" s="172"/>
      <c r="PG79" s="172"/>
      <c r="PH79" s="172"/>
      <c r="PI79" s="172"/>
      <c r="PJ79" s="172"/>
      <c r="PK79" s="172"/>
      <c r="PL79" s="172"/>
      <c r="PM79" s="172"/>
      <c r="PN79" s="172"/>
      <c r="PO79" s="172"/>
      <c r="PP79" s="172"/>
      <c r="PQ79" s="172"/>
      <c r="PR79" s="172"/>
      <c r="PS79" s="172"/>
      <c r="PT79" s="172"/>
      <c r="PU79" s="172"/>
      <c r="PV79" s="172"/>
      <c r="PW79" s="172"/>
      <c r="PX79" s="172"/>
      <c r="PY79" s="172"/>
      <c r="PZ79" s="172"/>
      <c r="QA79" s="172"/>
      <c r="QB79" s="172"/>
      <c r="QC79" s="172"/>
      <c r="QD79" s="172"/>
      <c r="QE79" s="172"/>
      <c r="QF79" s="172"/>
      <c r="QG79" s="172"/>
      <c r="QH79" s="172"/>
      <c r="QI79" s="172"/>
      <c r="QJ79" s="172"/>
      <c r="QK79" s="172"/>
      <c r="QL79" s="172"/>
      <c r="QM79" s="172"/>
      <c r="QN79" s="172"/>
      <c r="QO79" s="172"/>
      <c r="QP79" s="172"/>
      <c r="QQ79" s="172"/>
      <c r="QR79" s="172"/>
      <c r="QS79" s="172"/>
      <c r="QT79" s="172"/>
      <c r="QU79" s="172"/>
      <c r="QV79" s="172"/>
      <c r="QW79" s="172"/>
      <c r="QX79" s="172"/>
      <c r="QY79" s="172"/>
      <c r="QZ79" s="172"/>
      <c r="RA79" s="172"/>
      <c r="RB79" s="172"/>
      <c r="RC79" s="172"/>
      <c r="RD79" s="172"/>
      <c r="RE79" s="172"/>
      <c r="RF79" s="172"/>
      <c r="RG79" s="172"/>
      <c r="RH79" s="172"/>
      <c r="RI79" s="172"/>
      <c r="RJ79" s="172"/>
      <c r="RK79" s="172"/>
      <c r="RL79" s="172"/>
      <c r="RM79" s="172"/>
      <c r="RN79" s="172"/>
      <c r="RO79" s="172"/>
      <c r="RP79" s="172"/>
      <c r="RQ79" s="172"/>
      <c r="RR79" s="172"/>
      <c r="RS79" s="172"/>
      <c r="RT79" s="172"/>
      <c r="RU79" s="172"/>
      <c r="RV79" s="172"/>
      <c r="RW79" s="172"/>
      <c r="RX79" s="172"/>
      <c r="RY79" s="172"/>
      <c r="RZ79" s="172"/>
      <c r="SA79" s="172"/>
      <c r="SB79" s="172"/>
      <c r="SC79" s="172"/>
      <c r="SD79" s="172"/>
      <c r="SE79" s="172"/>
      <c r="SF79" s="172"/>
      <c r="SG79" s="172"/>
      <c r="SH79" s="172"/>
      <c r="SI79" s="172"/>
      <c r="SJ79" s="172"/>
      <c r="SK79" s="172"/>
      <c r="SL79" s="172"/>
      <c r="SM79" s="172"/>
      <c r="SN79" s="172"/>
      <c r="SO79" s="172"/>
      <c r="SP79" s="172"/>
      <c r="SQ79" s="172"/>
      <c r="SR79" s="172"/>
      <c r="SS79" s="172"/>
      <c r="ST79" s="172"/>
      <c r="SU79" s="172"/>
      <c r="SV79" s="172"/>
      <c r="SW79" s="172"/>
      <c r="SX79" s="172"/>
      <c r="SY79" s="172"/>
      <c r="SZ79" s="172"/>
      <c r="TA79" s="172"/>
      <c r="TB79" s="172"/>
      <c r="TC79" s="172"/>
      <c r="TD79" s="172"/>
      <c r="TE79" s="172"/>
      <c r="TF79" s="172"/>
      <c r="TG79" s="172"/>
      <c r="TH79" s="172"/>
      <c r="TI79" s="172"/>
      <c r="TJ79" s="172"/>
      <c r="TK79" s="172"/>
      <c r="TL79" s="172"/>
      <c r="TM79" s="172"/>
      <c r="TN79" s="172"/>
      <c r="TO79" s="172"/>
      <c r="TP79" s="172"/>
      <c r="TQ79" s="172"/>
      <c r="TR79" s="172"/>
      <c r="TS79" s="172"/>
      <c r="TT79" s="172"/>
      <c r="TU79" s="172"/>
      <c r="TV79" s="172"/>
      <c r="TW79" s="172"/>
      <c r="TX79" s="172"/>
      <c r="TY79" s="172"/>
      <c r="TZ79" s="172"/>
      <c r="UA79" s="172"/>
      <c r="UB79" s="172"/>
      <c r="UC79" s="172"/>
      <c r="UD79" s="172"/>
      <c r="UE79" s="172"/>
      <c r="UF79" s="172"/>
      <c r="UG79" s="172"/>
      <c r="UH79" s="172"/>
      <c r="UI79" s="172"/>
      <c r="UJ79" s="172"/>
      <c r="UK79" s="172"/>
      <c r="UL79" s="172"/>
      <c r="UM79" s="172"/>
      <c r="UN79" s="172"/>
      <c r="UO79" s="172"/>
      <c r="UP79" s="172"/>
      <c r="UQ79" s="172"/>
      <c r="UR79" s="172"/>
      <c r="US79" s="172"/>
      <c r="UT79" s="172"/>
      <c r="UU79" s="172"/>
      <c r="UV79" s="172"/>
      <c r="UW79" s="172"/>
      <c r="UX79" s="172"/>
      <c r="UY79" s="172"/>
      <c r="UZ79" s="172"/>
      <c r="VA79" s="172"/>
      <c r="VB79" s="172"/>
      <c r="VC79" s="172"/>
      <c r="VD79" s="172"/>
      <c r="VE79" s="172"/>
      <c r="VF79" s="172"/>
      <c r="VG79" s="172"/>
      <c r="VH79" s="172"/>
      <c r="VI79" s="172"/>
      <c r="VJ79" s="172"/>
      <c r="VK79" s="172"/>
      <c r="VL79" s="172"/>
      <c r="VM79" s="172"/>
      <c r="VN79" s="172"/>
      <c r="VO79" s="172"/>
      <c r="VP79" s="172"/>
      <c r="VQ79" s="172"/>
      <c r="VR79" s="172"/>
      <c r="VS79" s="172"/>
      <c r="VT79" s="172"/>
      <c r="VU79" s="172"/>
      <c r="VV79" s="172"/>
      <c r="VW79" s="172"/>
      <c r="VX79" s="172"/>
      <c r="VY79" s="172"/>
      <c r="VZ79" s="172"/>
      <c r="WA79" s="172"/>
      <c r="WB79" s="172"/>
      <c r="WC79" s="172"/>
      <c r="WD79" s="172"/>
      <c r="WE79" s="172"/>
      <c r="WF79" s="172"/>
      <c r="WG79" s="172"/>
      <c r="WH79" s="172"/>
      <c r="WI79" s="172"/>
      <c r="WJ79" s="172"/>
      <c r="WK79" s="172"/>
      <c r="WL79" s="172"/>
      <c r="WM79" s="172"/>
      <c r="WN79" s="172"/>
      <c r="WO79" s="172"/>
      <c r="WP79" s="172"/>
      <c r="WQ79" s="172"/>
      <c r="WR79" s="172"/>
      <c r="WS79" s="172"/>
      <c r="WT79" s="172"/>
      <c r="WU79" s="172"/>
      <c r="WV79" s="172"/>
      <c r="WW79" s="172"/>
      <c r="WX79" s="172"/>
      <c r="WY79" s="172"/>
      <c r="WZ79" s="172"/>
      <c r="XA79" s="172"/>
      <c r="XB79" s="172"/>
      <c r="XC79" s="172"/>
      <c r="XD79" s="172"/>
      <c r="XE79" s="172"/>
      <c r="XF79" s="172"/>
      <c r="XG79" s="172"/>
      <c r="XH79" s="172"/>
      <c r="XI79" s="172"/>
      <c r="XJ79" s="172"/>
      <c r="XK79" s="172"/>
      <c r="XL79" s="172"/>
      <c r="XM79" s="172"/>
      <c r="XN79" s="172"/>
      <c r="XO79" s="172"/>
      <c r="XP79" s="172"/>
      <c r="XQ79" s="172"/>
      <c r="XR79" s="172"/>
      <c r="XS79" s="172"/>
      <c r="XT79" s="172"/>
      <c r="XU79" s="172"/>
      <c r="XV79" s="172"/>
      <c r="XW79" s="172"/>
      <c r="XX79" s="172"/>
      <c r="XY79" s="172"/>
      <c r="XZ79" s="172"/>
      <c r="YA79" s="172"/>
      <c r="YB79" s="172"/>
      <c r="YC79" s="172"/>
      <c r="YD79" s="172"/>
      <c r="YE79" s="172"/>
      <c r="YF79" s="172"/>
      <c r="YG79" s="172"/>
      <c r="YH79" s="172"/>
      <c r="YI79" s="172"/>
      <c r="YJ79" s="172"/>
      <c r="YK79" s="172"/>
      <c r="YL79" s="172"/>
      <c r="YM79" s="172"/>
      <c r="YN79" s="172"/>
      <c r="YO79" s="172"/>
      <c r="YP79" s="172"/>
      <c r="YQ79" s="172"/>
      <c r="YR79" s="172"/>
      <c r="YS79" s="172"/>
      <c r="YT79" s="172"/>
      <c r="YU79" s="172"/>
      <c r="YV79" s="172"/>
      <c r="YW79" s="172"/>
      <c r="YX79" s="172"/>
      <c r="YY79" s="172"/>
      <c r="YZ79" s="172"/>
      <c r="ZA79" s="172"/>
      <c r="ZB79" s="172"/>
      <c r="ZC79" s="172"/>
      <c r="ZD79" s="172"/>
      <c r="ZE79" s="172"/>
      <c r="ZF79" s="172"/>
      <c r="ZG79" s="172"/>
      <c r="ZH79" s="172"/>
      <c r="ZI79" s="172"/>
      <c r="ZJ79" s="172"/>
      <c r="ZK79" s="172"/>
      <c r="ZL79" s="172"/>
      <c r="ZM79" s="172"/>
      <c r="ZN79" s="172"/>
      <c r="ZO79" s="172"/>
      <c r="ZP79" s="172"/>
      <c r="ZQ79" s="172"/>
      <c r="ZR79" s="172"/>
      <c r="ZS79" s="172"/>
      <c r="ZT79" s="172"/>
      <c r="ZU79" s="172"/>
      <c r="ZV79" s="172"/>
      <c r="ZW79" s="172"/>
      <c r="ZX79" s="172"/>
      <c r="ZY79" s="172"/>
      <c r="ZZ79" s="172"/>
      <c r="AAA79" s="172"/>
      <c r="AAB79" s="172"/>
      <c r="AAC79" s="172"/>
      <c r="AAD79" s="172"/>
      <c r="AAE79" s="172"/>
      <c r="AAF79" s="172"/>
      <c r="AAG79" s="172"/>
      <c r="AAH79" s="172"/>
      <c r="AAI79" s="172"/>
      <c r="AAJ79" s="172"/>
      <c r="AAK79" s="172"/>
      <c r="AAL79" s="172"/>
      <c r="AAM79" s="172"/>
      <c r="AAN79" s="172"/>
      <c r="AAO79" s="172"/>
      <c r="AAP79" s="172"/>
      <c r="AAQ79" s="172"/>
      <c r="AAR79" s="172"/>
      <c r="AAS79" s="172"/>
      <c r="AAT79" s="172"/>
      <c r="AAU79" s="172"/>
      <c r="AAV79" s="172"/>
      <c r="AAW79" s="172"/>
      <c r="AAX79" s="172"/>
      <c r="AAY79" s="172"/>
      <c r="AAZ79" s="172"/>
      <c r="ABA79" s="172"/>
      <c r="ABB79" s="172"/>
      <c r="ABC79" s="172"/>
      <c r="ABD79" s="172"/>
      <c r="ABE79" s="172"/>
      <c r="ABF79" s="172"/>
      <c r="ABG79" s="172"/>
      <c r="ABH79" s="172"/>
      <c r="ABI79" s="172"/>
      <c r="ABJ79" s="172"/>
      <c r="ABK79" s="172"/>
      <c r="ABL79" s="172"/>
      <c r="ABM79" s="172"/>
      <c r="ABN79" s="172"/>
      <c r="ABO79" s="172"/>
      <c r="ABP79" s="172"/>
      <c r="ABQ79" s="172"/>
      <c r="ABR79" s="172"/>
      <c r="ABS79" s="172"/>
      <c r="ABT79" s="172"/>
      <c r="ABU79" s="172"/>
      <c r="ABV79" s="172"/>
      <c r="ABW79" s="172"/>
      <c r="ABX79" s="172"/>
      <c r="ABY79" s="172"/>
      <c r="ABZ79" s="172"/>
      <c r="ACA79" s="172"/>
      <c r="ACB79" s="172"/>
      <c r="ACC79" s="172"/>
      <c r="ACD79" s="172"/>
      <c r="ACE79" s="172"/>
      <c r="ACF79" s="172"/>
      <c r="ACG79" s="172"/>
      <c r="ACH79" s="172"/>
      <c r="ACI79" s="172"/>
      <c r="ACJ79" s="172"/>
      <c r="ACK79" s="172"/>
      <c r="ACL79" s="172"/>
      <c r="ACM79" s="172"/>
      <c r="ACN79" s="172"/>
      <c r="ACO79" s="172"/>
      <c r="ACP79" s="172"/>
      <c r="ACQ79" s="172"/>
      <c r="ACR79" s="172"/>
      <c r="ACS79" s="172"/>
      <c r="ACT79" s="172"/>
      <c r="ACU79" s="172"/>
      <c r="ACV79" s="172"/>
      <c r="ACW79" s="172"/>
      <c r="ACX79" s="172"/>
      <c r="ACY79" s="172"/>
      <c r="ACZ79" s="172"/>
      <c r="ADA79" s="172"/>
      <c r="ADB79" s="172"/>
      <c r="ADC79" s="172"/>
      <c r="ADD79" s="172"/>
      <c r="ADE79" s="172"/>
      <c r="ADF79" s="172"/>
      <c r="ADG79" s="172"/>
      <c r="ADH79" s="172"/>
      <c r="ADI79" s="172"/>
      <c r="ADJ79" s="172"/>
      <c r="ADK79" s="172"/>
      <c r="ADL79" s="172"/>
      <c r="ADM79" s="172"/>
      <c r="ADN79" s="172"/>
      <c r="ADO79" s="172"/>
      <c r="ADP79" s="172"/>
      <c r="ADQ79" s="172"/>
      <c r="ADR79" s="172"/>
      <c r="ADS79" s="172"/>
      <c r="ADT79" s="172"/>
      <c r="ADU79" s="172"/>
      <c r="ADV79" s="172"/>
      <c r="ADW79" s="172"/>
      <c r="ADX79" s="172"/>
      <c r="ADY79" s="172"/>
      <c r="ADZ79" s="172"/>
      <c r="AEA79" s="172"/>
      <c r="AEB79" s="172"/>
      <c r="AEC79" s="172"/>
      <c r="AED79" s="172"/>
      <c r="AEE79" s="172"/>
      <c r="AEF79" s="172"/>
      <c r="AEG79" s="172"/>
      <c r="AEH79" s="172"/>
      <c r="AEI79" s="172"/>
      <c r="AEJ79" s="172"/>
      <c r="AEK79" s="172"/>
      <c r="AEL79" s="172"/>
      <c r="AEM79" s="172"/>
      <c r="AEN79" s="172"/>
      <c r="AEO79" s="172"/>
      <c r="AEP79" s="172"/>
      <c r="AEQ79" s="172"/>
      <c r="AER79" s="172"/>
      <c r="AES79" s="172"/>
      <c r="AET79" s="172"/>
      <c r="AEU79" s="172"/>
      <c r="AEV79" s="172"/>
      <c r="AEW79" s="172"/>
      <c r="AEX79" s="172"/>
      <c r="AEY79" s="172"/>
      <c r="AEZ79" s="172"/>
      <c r="AFA79" s="172"/>
      <c r="AFB79" s="172"/>
      <c r="AFC79" s="172"/>
      <c r="AFD79" s="172"/>
      <c r="AFE79" s="172"/>
      <c r="AFF79" s="172"/>
      <c r="AFG79" s="172"/>
      <c r="AFH79" s="172"/>
      <c r="AFI79" s="172"/>
      <c r="AFJ79" s="172"/>
      <c r="AFK79" s="172"/>
      <c r="AFL79" s="172"/>
      <c r="AFM79" s="172"/>
      <c r="AFN79" s="172"/>
      <c r="AFO79" s="172"/>
      <c r="AFP79" s="172"/>
      <c r="AFQ79" s="172"/>
      <c r="AFR79" s="172"/>
      <c r="AFS79" s="172"/>
      <c r="AFT79" s="172"/>
      <c r="AFU79" s="172"/>
      <c r="AFV79" s="172"/>
      <c r="AFW79" s="172"/>
      <c r="AFX79" s="172"/>
      <c r="AFY79" s="172"/>
      <c r="AFZ79" s="172"/>
      <c r="AGA79" s="172"/>
      <c r="AGB79" s="172"/>
      <c r="AGC79" s="172"/>
      <c r="AGD79" s="172"/>
      <c r="AGE79" s="172"/>
      <c r="AGF79" s="172"/>
      <c r="AGG79" s="172"/>
      <c r="AGH79" s="172"/>
      <c r="AGI79" s="172"/>
      <c r="AGJ79" s="172"/>
      <c r="AGK79" s="172"/>
      <c r="AGL79" s="172"/>
      <c r="AGM79" s="172"/>
      <c r="AGN79" s="172"/>
      <c r="AGO79" s="172"/>
      <c r="AGP79" s="172"/>
      <c r="AGQ79" s="172"/>
      <c r="AGR79" s="172"/>
      <c r="AGS79" s="172"/>
      <c r="AGT79" s="172"/>
      <c r="AGU79" s="172"/>
      <c r="AGV79" s="172"/>
      <c r="AGW79" s="172"/>
      <c r="AGX79" s="172"/>
      <c r="AGY79" s="172"/>
      <c r="AGZ79" s="172"/>
      <c r="AHA79" s="172"/>
      <c r="AHB79" s="172"/>
      <c r="AHC79" s="172"/>
      <c r="AHD79" s="172"/>
      <c r="AHE79" s="172"/>
      <c r="AHF79" s="172"/>
      <c r="AHG79" s="172"/>
      <c r="AHH79" s="172"/>
      <c r="AHI79" s="172"/>
      <c r="AHJ79" s="172"/>
      <c r="AHK79" s="172"/>
      <c r="AHL79" s="172"/>
      <c r="AHM79" s="172"/>
      <c r="AHN79" s="172"/>
      <c r="AHO79" s="172"/>
      <c r="AHP79" s="172"/>
      <c r="AHQ79" s="172"/>
      <c r="AHR79" s="172"/>
      <c r="AHS79" s="172"/>
      <c r="AHT79" s="172"/>
      <c r="AHU79" s="172"/>
      <c r="AHV79" s="172"/>
      <c r="AHW79" s="172"/>
      <c r="AHX79" s="172"/>
      <c r="AHY79" s="172"/>
      <c r="AHZ79" s="172"/>
      <c r="AIA79" s="172"/>
      <c r="AIB79" s="172"/>
      <c r="AIC79" s="172"/>
      <c r="AID79" s="172"/>
      <c r="AIE79" s="172"/>
      <c r="AIF79" s="172"/>
      <c r="AIG79" s="172"/>
      <c r="AIH79" s="172"/>
      <c r="AII79" s="172"/>
      <c r="AIJ79" s="172"/>
      <c r="AIK79" s="172"/>
      <c r="AIL79" s="172"/>
      <c r="AIM79" s="172"/>
      <c r="AIN79" s="172"/>
      <c r="AIO79" s="172"/>
      <c r="AIP79" s="172"/>
      <c r="AIQ79" s="172"/>
      <c r="AIR79" s="172"/>
      <c r="AIS79" s="172"/>
      <c r="AIT79" s="172"/>
      <c r="AIU79" s="172"/>
      <c r="AIV79" s="172"/>
      <c r="AIW79" s="172"/>
      <c r="AIX79" s="172"/>
      <c r="AIY79" s="172"/>
      <c r="AIZ79" s="172"/>
      <c r="AJA79" s="172"/>
      <c r="AJB79" s="172"/>
      <c r="AJC79" s="172"/>
      <c r="AJD79" s="172"/>
      <c r="AJE79" s="172"/>
      <c r="AJF79" s="172"/>
      <c r="AJG79" s="172"/>
      <c r="AJH79" s="172"/>
      <c r="AJI79" s="172"/>
      <c r="AJJ79" s="172"/>
      <c r="AJK79" s="172"/>
      <c r="AJL79" s="172"/>
      <c r="AJM79" s="172"/>
      <c r="AJN79" s="172"/>
      <c r="AJO79" s="172"/>
      <c r="AJP79" s="172"/>
      <c r="AJQ79" s="172"/>
      <c r="AJR79" s="172"/>
      <c r="AJS79" s="172"/>
      <c r="AJT79" s="172"/>
      <c r="AJU79" s="172"/>
      <c r="AJV79" s="172"/>
      <c r="AJW79" s="172"/>
      <c r="AJX79" s="172"/>
      <c r="AJY79" s="172"/>
      <c r="AJZ79" s="172"/>
      <c r="AKA79" s="172"/>
      <c r="AKB79" s="172"/>
      <c r="AKC79" s="172"/>
      <c r="AKD79" s="172"/>
      <c r="AKE79" s="172"/>
      <c r="AKF79" s="172"/>
      <c r="AKG79" s="172"/>
      <c r="AKH79" s="172"/>
      <c r="AKI79" s="172"/>
      <c r="AKJ79" s="172"/>
      <c r="AKK79" s="172"/>
      <c r="AKL79" s="172"/>
      <c r="AKM79" s="172"/>
      <c r="AKN79" s="172"/>
      <c r="AKO79" s="172"/>
      <c r="AKP79" s="172"/>
      <c r="AKQ79" s="172"/>
      <c r="AKR79" s="172"/>
      <c r="AKS79" s="172"/>
      <c r="AKT79" s="172"/>
      <c r="AKU79" s="172"/>
      <c r="AKV79" s="172"/>
      <c r="AKW79" s="172"/>
      <c r="AKX79" s="172"/>
      <c r="AKY79" s="172"/>
      <c r="AKZ79" s="172"/>
      <c r="ALA79" s="172"/>
      <c r="ALB79" s="172"/>
      <c r="ALC79" s="172"/>
      <c r="ALD79" s="172"/>
      <c r="ALE79" s="172"/>
      <c r="ALF79" s="172"/>
      <c r="ALG79" s="172"/>
      <c r="ALH79" s="172"/>
      <c r="ALI79" s="172"/>
      <c r="ALJ79" s="172"/>
      <c r="ALK79" s="172"/>
      <c r="ALL79" s="172"/>
      <c r="ALM79" s="172"/>
      <c r="ALN79" s="172"/>
      <c r="ALO79" s="172"/>
      <c r="ALP79" s="172"/>
      <c r="ALQ79" s="172"/>
      <c r="ALR79" s="172"/>
      <c r="ALS79" s="172"/>
      <c r="ALT79" s="172"/>
      <c r="ALU79" s="172"/>
      <c r="ALV79" s="172"/>
      <c r="ALW79" s="172"/>
      <c r="ALX79" s="172"/>
      <c r="ALY79" s="172"/>
      <c r="ALZ79" s="172"/>
      <c r="AMA79" s="172"/>
      <c r="AMB79" s="172"/>
      <c r="AMC79" s="172"/>
      <c r="AMD79" s="172"/>
      <c r="AME79" s="172"/>
      <c r="AMF79" s="172"/>
      <c r="AMG79" s="172"/>
      <c r="AMH79" s="172"/>
      <c r="AMI79" s="172"/>
      <c r="AMJ79" s="172"/>
      <c r="AMK79" s="172"/>
      <c r="AML79" s="172"/>
    </row>
    <row r="80" spans="1:1026" s="282" customFormat="1">
      <c r="A80" s="172"/>
      <c r="B80" s="225"/>
      <c r="C80" s="154">
        <f t="shared" si="94"/>
        <v>0</v>
      </c>
      <c r="D80" s="167">
        <f t="shared" si="95"/>
        <v>0</v>
      </c>
      <c r="E80" s="166" t="str">
        <f t="shared" si="96"/>
        <v/>
      </c>
      <c r="F80" s="367" t="str">
        <f t="shared" si="97"/>
        <v/>
      </c>
      <c r="G80" s="367" t="str">
        <f t="shared" si="98"/>
        <v/>
      </c>
      <c r="H80" s="367" t="str">
        <f t="shared" si="99"/>
        <v/>
      </c>
      <c r="I80" s="367" t="str">
        <f t="shared" si="100"/>
        <v/>
      </c>
      <c r="J80" s="367" t="str">
        <f t="shared" si="101"/>
        <v/>
      </c>
      <c r="K80" s="367" t="str">
        <f t="shared" si="102"/>
        <v/>
      </c>
      <c r="L80" s="367" t="str">
        <f t="shared" si="103"/>
        <v/>
      </c>
      <c r="M80" s="367" t="str">
        <f t="shared" si="104"/>
        <v/>
      </c>
      <c r="N80" s="367" t="str">
        <f t="shared" si="105"/>
        <v/>
      </c>
      <c r="O80" s="156" t="str">
        <f t="shared" si="106"/>
        <v/>
      </c>
      <c r="P80" s="157" t="str">
        <f t="shared" si="107"/>
        <v>0</v>
      </c>
      <c r="Q80" s="158" t="str">
        <f t="shared" si="107"/>
        <v>0</v>
      </c>
      <c r="R80" s="158" t="str">
        <f t="shared" si="107"/>
        <v>0</v>
      </c>
      <c r="S80" s="159" t="str">
        <f t="shared" si="107"/>
        <v>0</v>
      </c>
      <c r="T80" s="158" t="str">
        <f t="shared" si="107"/>
        <v>0</v>
      </c>
      <c r="U80" s="158" t="str">
        <f t="shared" si="107"/>
        <v>0</v>
      </c>
      <c r="V80" s="158" t="str">
        <f t="shared" si="107"/>
        <v>0</v>
      </c>
      <c r="W80" s="158" t="str">
        <f t="shared" si="107"/>
        <v>0</v>
      </c>
      <c r="X80" s="157" t="str">
        <f t="shared" si="108"/>
        <v>0</v>
      </c>
      <c r="Y80" s="158" t="str">
        <f t="shared" si="108"/>
        <v>0</v>
      </c>
      <c r="Z80" s="158" t="str">
        <f t="shared" si="108"/>
        <v>0</v>
      </c>
      <c r="AA80" s="159" t="str">
        <f t="shared" si="108"/>
        <v>0</v>
      </c>
      <c r="AB80" s="160" t="str">
        <f t="shared" si="108"/>
        <v>0</v>
      </c>
      <c r="AC80" s="161" t="str">
        <f t="shared" si="108"/>
        <v>0</v>
      </c>
      <c r="AD80" s="158" t="str">
        <f t="shared" si="108"/>
        <v>0</v>
      </c>
      <c r="AE80" s="159" t="str">
        <f t="shared" si="108"/>
        <v>0</v>
      </c>
      <c r="AF80" s="367" t="str">
        <f t="shared" si="109"/>
        <v>0</v>
      </c>
      <c r="AG80" s="162" t="str">
        <f t="shared" si="109"/>
        <v>0</v>
      </c>
      <c r="AH80" s="163" t="str">
        <f t="shared" si="109"/>
        <v>0</v>
      </c>
      <c r="AI80" s="165" t="str">
        <f t="shared" si="109"/>
        <v>0</v>
      </c>
      <c r="AJ80" s="164" t="str">
        <f t="shared" si="109"/>
        <v>0</v>
      </c>
      <c r="AK80" s="164" t="str">
        <f t="shared" si="109"/>
        <v>0</v>
      </c>
      <c r="AL80" s="289" t="str">
        <f t="shared" si="109"/>
        <v>0</v>
      </c>
      <c r="AM80" s="165" t="str">
        <f t="shared" si="109"/>
        <v>0</v>
      </c>
      <c r="AN80" s="230" t="str">
        <f t="shared" si="110"/>
        <v>0</v>
      </c>
      <c r="AO80" s="230" t="str">
        <f t="shared" si="110"/>
        <v>0</v>
      </c>
      <c r="AP80" s="230" t="str">
        <f t="shared" si="110"/>
        <v>0</v>
      </c>
      <c r="AQ80" s="230" t="str">
        <f t="shared" si="110"/>
        <v>0</v>
      </c>
      <c r="AR80" s="229" t="str">
        <f t="shared" si="110"/>
        <v>0</v>
      </c>
      <c r="AS80" s="230" t="str">
        <f t="shared" si="110"/>
        <v>0</v>
      </c>
      <c r="AT80" s="230" t="str">
        <f t="shared" si="110"/>
        <v>0</v>
      </c>
      <c r="AU80" s="231" t="str">
        <f t="shared" si="110"/>
        <v>0</v>
      </c>
      <c r="AV80" s="230" t="str">
        <f t="shared" si="111"/>
        <v>0</v>
      </c>
      <c r="AW80" s="232" t="str">
        <f t="shared" si="111"/>
        <v>0</v>
      </c>
      <c r="AX80" s="232" t="str">
        <f t="shared" si="111"/>
        <v>0</v>
      </c>
      <c r="AY80" s="233" t="str">
        <f t="shared" si="111"/>
        <v>0</v>
      </c>
      <c r="AZ80" s="232" t="str">
        <f t="shared" si="111"/>
        <v>0</v>
      </c>
      <c r="BA80" s="232" t="str">
        <f t="shared" si="111"/>
        <v>0</v>
      </c>
      <c r="BB80" s="232" t="str">
        <f t="shared" si="111"/>
        <v>0</v>
      </c>
      <c r="BC80" s="233" t="str">
        <f t="shared" si="111"/>
        <v>0</v>
      </c>
      <c r="BD80" s="168" t="str">
        <f t="shared" si="112"/>
        <v>0</v>
      </c>
      <c r="BE80" s="168" t="str">
        <f t="shared" si="112"/>
        <v>0</v>
      </c>
      <c r="BF80" s="168" t="str">
        <f t="shared" si="112"/>
        <v>0</v>
      </c>
      <c r="BG80" s="169" t="str">
        <f t="shared" si="112"/>
        <v>0</v>
      </c>
      <c r="BH80" s="168" t="str">
        <f t="shared" si="112"/>
        <v>0</v>
      </c>
      <c r="BI80" s="168" t="str">
        <f t="shared" si="112"/>
        <v>0</v>
      </c>
      <c r="BJ80" s="168" t="str">
        <f t="shared" si="112"/>
        <v>0</v>
      </c>
      <c r="BK80" s="169" t="str">
        <f t="shared" si="112"/>
        <v>0</v>
      </c>
      <c r="BL80" s="168" t="str">
        <f t="shared" si="113"/>
        <v>0</v>
      </c>
      <c r="BM80" s="168" t="str">
        <f t="shared" si="113"/>
        <v>0</v>
      </c>
      <c r="BN80" s="168" t="str">
        <f t="shared" si="113"/>
        <v>0</v>
      </c>
      <c r="BO80" s="169" t="str">
        <f t="shared" si="113"/>
        <v>0</v>
      </c>
      <c r="BP80" s="168" t="str">
        <f t="shared" si="113"/>
        <v>0</v>
      </c>
      <c r="BQ80" s="168" t="str">
        <f t="shared" si="113"/>
        <v>0</v>
      </c>
      <c r="BR80" s="168" t="str">
        <f t="shared" si="113"/>
        <v>0</v>
      </c>
      <c r="BS80" s="169" t="str">
        <f t="shared" si="113"/>
        <v>0</v>
      </c>
      <c r="BT80" s="302" t="str">
        <f t="shared" si="114"/>
        <v>0</v>
      </c>
      <c r="BU80" s="302" t="str">
        <f t="shared" si="114"/>
        <v>0</v>
      </c>
      <c r="BV80" s="302" t="str">
        <f t="shared" si="114"/>
        <v>0</v>
      </c>
      <c r="BW80" s="303" t="str">
        <f t="shared" si="114"/>
        <v>0</v>
      </c>
      <c r="BX80" s="302" t="str">
        <f t="shared" si="114"/>
        <v>0</v>
      </c>
      <c r="BY80" s="302" t="str">
        <f t="shared" si="114"/>
        <v>0</v>
      </c>
      <c r="BZ80" s="302" t="str">
        <f t="shared" si="114"/>
        <v>0</v>
      </c>
      <c r="CA80" s="303" t="str">
        <f t="shared" si="114"/>
        <v>0</v>
      </c>
      <c r="CB80" s="164" t="str">
        <f t="shared" si="115"/>
        <v>0</v>
      </c>
      <c r="CC80" s="289" t="str">
        <f t="shared" si="115"/>
        <v>0</v>
      </c>
      <c r="CD80" s="340" t="str">
        <f t="shared" si="115"/>
        <v>0</v>
      </c>
      <c r="CE80" s="341" t="str">
        <f t="shared" si="115"/>
        <v>0</v>
      </c>
      <c r="CF80" s="340" t="str">
        <f t="shared" si="115"/>
        <v>0</v>
      </c>
      <c r="CG80" s="340" t="str">
        <f t="shared" si="115"/>
        <v>0</v>
      </c>
      <c r="CH80" s="340" t="str">
        <f t="shared" si="115"/>
        <v>0</v>
      </c>
      <c r="CI80" s="341" t="str">
        <f t="shared" si="115"/>
        <v>0</v>
      </c>
      <c r="CJ80" s="367"/>
      <c r="CK80" s="32" t="str">
        <f t="shared" si="116"/>
        <v/>
      </c>
      <c r="CL80" s="285">
        <f t="shared" si="146"/>
        <v>0</v>
      </c>
      <c r="CM80" s="285">
        <f t="shared" si="148"/>
        <v>10</v>
      </c>
      <c r="CN80" s="285"/>
      <c r="CO80" s="142">
        <f t="shared" si="117"/>
        <v>-90</v>
      </c>
      <c r="CP80" s="142">
        <f t="shared" si="118"/>
        <v>-67.777777777777771</v>
      </c>
      <c r="CQ80" s="143"/>
      <c r="CR80" s="367"/>
      <c r="CS80" s="170">
        <f t="shared" si="119"/>
        <v>0</v>
      </c>
      <c r="CT80" s="23">
        <f t="shared" si="120"/>
        <v>0</v>
      </c>
      <c r="CU80" s="171">
        <f t="shared" si="121"/>
        <v>0</v>
      </c>
      <c r="CV80" s="23">
        <f t="shared" si="122"/>
        <v>0</v>
      </c>
      <c r="CW80" s="172">
        <f t="shared" si="123"/>
        <v>0</v>
      </c>
      <c r="CX80" s="24">
        <f t="shared" si="124"/>
        <v>0</v>
      </c>
      <c r="CY80" s="267">
        <f t="shared" si="125"/>
        <v>0</v>
      </c>
      <c r="CZ80" s="268">
        <f t="shared" si="126"/>
        <v>0</v>
      </c>
      <c r="DA80" s="267">
        <f t="shared" si="127"/>
        <v>0</v>
      </c>
      <c r="DB80" s="268">
        <f t="shared" si="128"/>
        <v>0</v>
      </c>
      <c r="DC80" s="173">
        <f t="shared" si="129"/>
        <v>0</v>
      </c>
      <c r="DD80" s="26">
        <f t="shared" si="130"/>
        <v>0</v>
      </c>
      <c r="DE80" s="173">
        <f t="shared" si="131"/>
        <v>0</v>
      </c>
      <c r="DF80" s="26">
        <f t="shared" si="132"/>
        <v>0</v>
      </c>
      <c r="DG80" s="326">
        <f t="shared" si="133"/>
        <v>0</v>
      </c>
      <c r="DH80" s="327">
        <f t="shared" si="134"/>
        <v>0</v>
      </c>
      <c r="DI80" s="172">
        <f t="shared" si="135"/>
        <v>0</v>
      </c>
      <c r="DJ80" s="24">
        <f t="shared" si="136"/>
        <v>0</v>
      </c>
      <c r="DK80" s="172"/>
      <c r="DL80" s="19">
        <f t="shared" si="137"/>
        <v>0</v>
      </c>
      <c r="DM80" s="19">
        <f t="shared" si="138"/>
        <v>0</v>
      </c>
      <c r="DN80" s="174">
        <f t="shared" si="139"/>
        <v>0</v>
      </c>
      <c r="DO80" s="278">
        <f t="shared" si="140"/>
        <v>0</v>
      </c>
      <c r="DP80" s="278">
        <f t="shared" si="141"/>
        <v>0</v>
      </c>
      <c r="DQ80" s="20">
        <f t="shared" si="142"/>
        <v>0</v>
      </c>
      <c r="DR80" s="20">
        <f t="shared" si="143"/>
        <v>0</v>
      </c>
      <c r="DS80" s="337">
        <f t="shared" si="144"/>
        <v>0</v>
      </c>
      <c r="DT80" s="174">
        <f t="shared" si="145"/>
        <v>0</v>
      </c>
      <c r="DU80" s="172">
        <f t="shared" si="147"/>
        <v>0</v>
      </c>
      <c r="DV80" s="172"/>
      <c r="DW80" s="172"/>
      <c r="DX80" s="172"/>
      <c r="DY80" s="172"/>
      <c r="DZ80" s="172"/>
      <c r="EA80" s="172"/>
      <c r="EB80" s="172"/>
      <c r="EC80" s="172"/>
      <c r="ED80" s="172"/>
      <c r="EE80" s="172"/>
      <c r="EF80" s="172"/>
      <c r="EG80" s="172"/>
      <c r="EH80" s="172"/>
      <c r="EI80" s="172"/>
      <c r="EJ80" s="172"/>
      <c r="EK80" s="172"/>
      <c r="EL80" s="172"/>
      <c r="EM80" s="172"/>
      <c r="EN80" s="172"/>
      <c r="EO80" s="172"/>
      <c r="EP80" s="172"/>
      <c r="EQ80" s="172"/>
      <c r="ER80" s="172"/>
      <c r="ES80" s="172"/>
      <c r="ET80" s="172"/>
      <c r="EU80" s="172"/>
      <c r="EV80" s="172"/>
      <c r="EW80" s="172"/>
      <c r="EX80" s="172"/>
      <c r="EY80" s="172"/>
      <c r="EZ80" s="172"/>
      <c r="FA80" s="172"/>
      <c r="FB80" s="172"/>
      <c r="FC80" s="172"/>
      <c r="FD80" s="172"/>
      <c r="FE80" s="172"/>
      <c r="FF80" s="172"/>
      <c r="FG80" s="172"/>
      <c r="FH80" s="172"/>
      <c r="FI80" s="172"/>
      <c r="FJ80" s="172"/>
      <c r="FK80" s="172"/>
      <c r="FL80" s="172"/>
      <c r="FM80" s="172"/>
      <c r="FN80" s="172"/>
      <c r="FO80" s="172"/>
      <c r="FP80" s="172"/>
      <c r="FQ80" s="172"/>
      <c r="FR80" s="172"/>
      <c r="FS80" s="172"/>
      <c r="FT80" s="172"/>
      <c r="FU80" s="172"/>
      <c r="FV80" s="172"/>
      <c r="FW80" s="172"/>
      <c r="FX80" s="172"/>
      <c r="FY80" s="172"/>
      <c r="FZ80" s="172"/>
      <c r="GA80" s="172"/>
      <c r="GB80" s="172"/>
      <c r="GC80" s="172"/>
      <c r="GD80" s="172"/>
      <c r="GE80" s="172"/>
      <c r="GF80" s="172"/>
      <c r="GG80" s="172"/>
      <c r="GH80" s="172"/>
      <c r="GI80" s="172"/>
      <c r="GJ80" s="172"/>
      <c r="GK80" s="172"/>
      <c r="GL80" s="172"/>
      <c r="GM80" s="172"/>
      <c r="GN80" s="172"/>
      <c r="GO80" s="172"/>
      <c r="GP80" s="172"/>
      <c r="GQ80" s="172"/>
      <c r="GR80" s="172"/>
      <c r="GS80" s="172"/>
      <c r="GT80" s="172"/>
      <c r="GU80" s="172"/>
      <c r="GV80" s="172"/>
      <c r="GW80" s="172"/>
      <c r="GX80" s="172"/>
      <c r="GY80" s="172"/>
      <c r="GZ80" s="172"/>
      <c r="HA80" s="172"/>
      <c r="HB80" s="172"/>
      <c r="HC80" s="172"/>
      <c r="HD80" s="172"/>
      <c r="HE80" s="172"/>
      <c r="HF80" s="172"/>
      <c r="HG80" s="172"/>
      <c r="HH80" s="172"/>
      <c r="HI80" s="172"/>
      <c r="HJ80" s="172"/>
      <c r="HK80" s="172"/>
      <c r="HL80" s="172"/>
      <c r="HM80" s="172"/>
      <c r="HN80" s="172"/>
      <c r="HO80" s="172"/>
      <c r="HP80" s="172"/>
      <c r="HQ80" s="172"/>
      <c r="HR80" s="172"/>
      <c r="HS80" s="172"/>
      <c r="HT80" s="172"/>
      <c r="HU80" s="172"/>
      <c r="HV80" s="172"/>
      <c r="HW80" s="172"/>
      <c r="HX80" s="172"/>
      <c r="HY80" s="172"/>
      <c r="HZ80" s="172"/>
      <c r="IA80" s="172"/>
      <c r="IB80" s="172"/>
      <c r="IC80" s="172"/>
      <c r="ID80" s="172"/>
      <c r="IE80" s="172"/>
      <c r="IF80" s="172"/>
      <c r="IG80" s="172"/>
      <c r="IH80" s="172"/>
      <c r="II80" s="172"/>
      <c r="IJ80" s="172"/>
      <c r="IK80" s="172"/>
      <c r="IL80" s="172"/>
      <c r="IM80" s="172"/>
      <c r="IN80" s="172"/>
      <c r="IO80" s="172"/>
      <c r="IP80" s="172"/>
      <c r="IQ80" s="172"/>
      <c r="IR80" s="172"/>
      <c r="IS80" s="172"/>
      <c r="IT80" s="172"/>
      <c r="IU80" s="172"/>
      <c r="IV80" s="172"/>
      <c r="IW80" s="172"/>
      <c r="IX80" s="172"/>
      <c r="IY80" s="172"/>
      <c r="IZ80" s="172"/>
      <c r="JA80" s="172"/>
      <c r="JB80" s="172"/>
      <c r="JC80" s="172"/>
      <c r="JD80" s="172"/>
      <c r="JE80" s="172"/>
      <c r="JF80" s="172"/>
      <c r="JG80" s="172"/>
      <c r="JH80" s="172"/>
      <c r="JI80" s="172"/>
      <c r="JJ80" s="172"/>
      <c r="JK80" s="172"/>
      <c r="JL80" s="172"/>
      <c r="JM80" s="172"/>
      <c r="JN80" s="172"/>
      <c r="JO80" s="172"/>
      <c r="JP80" s="172"/>
      <c r="JQ80" s="172"/>
      <c r="JR80" s="172"/>
      <c r="JS80" s="172"/>
      <c r="JT80" s="172"/>
      <c r="JU80" s="172"/>
      <c r="JV80" s="172"/>
      <c r="JW80" s="172"/>
      <c r="JX80" s="172"/>
      <c r="JY80" s="172"/>
      <c r="JZ80" s="172"/>
      <c r="KA80" s="172"/>
      <c r="KB80" s="172"/>
      <c r="KC80" s="172"/>
      <c r="KD80" s="172"/>
      <c r="KE80" s="172"/>
      <c r="KF80" s="172"/>
      <c r="KG80" s="172"/>
      <c r="KH80" s="172"/>
      <c r="KI80" s="172"/>
      <c r="KJ80" s="172"/>
      <c r="KK80" s="172"/>
      <c r="KL80" s="172"/>
      <c r="KM80" s="172"/>
      <c r="KN80" s="172"/>
      <c r="KO80" s="172"/>
      <c r="KP80" s="172"/>
      <c r="KQ80" s="172"/>
      <c r="KR80" s="172"/>
      <c r="KS80" s="172"/>
      <c r="KT80" s="172"/>
      <c r="KU80" s="172"/>
      <c r="KV80" s="172"/>
      <c r="KW80" s="172"/>
      <c r="KX80" s="172"/>
      <c r="KY80" s="172"/>
      <c r="KZ80" s="172"/>
      <c r="LA80" s="172"/>
      <c r="LB80" s="172"/>
      <c r="LC80" s="172"/>
      <c r="LD80" s="172"/>
      <c r="LE80" s="172"/>
      <c r="LF80" s="172"/>
      <c r="LG80" s="172"/>
      <c r="LH80" s="172"/>
      <c r="LI80" s="172"/>
      <c r="LJ80" s="172"/>
      <c r="LK80" s="172"/>
      <c r="LL80" s="172"/>
      <c r="LM80" s="172"/>
      <c r="LN80" s="172"/>
      <c r="LO80" s="172"/>
      <c r="LP80" s="172"/>
      <c r="LQ80" s="172"/>
      <c r="LR80" s="172"/>
      <c r="LS80" s="172"/>
      <c r="LT80" s="172"/>
      <c r="LU80" s="172"/>
      <c r="LV80" s="172"/>
      <c r="LW80" s="172"/>
      <c r="LX80" s="172"/>
      <c r="LY80" s="172"/>
      <c r="LZ80" s="172"/>
      <c r="MA80" s="172"/>
      <c r="MB80" s="172"/>
      <c r="MC80" s="172"/>
      <c r="MD80" s="172"/>
      <c r="ME80" s="172"/>
      <c r="MF80" s="172"/>
      <c r="MG80" s="172"/>
      <c r="MH80" s="172"/>
      <c r="MI80" s="172"/>
      <c r="MJ80" s="172"/>
      <c r="MK80" s="172"/>
      <c r="ML80" s="172"/>
      <c r="MM80" s="172"/>
      <c r="MN80" s="172"/>
      <c r="MO80" s="172"/>
      <c r="MP80" s="172"/>
      <c r="MQ80" s="172"/>
      <c r="MR80" s="172"/>
      <c r="MS80" s="172"/>
      <c r="MT80" s="172"/>
      <c r="MU80" s="172"/>
      <c r="MV80" s="172"/>
      <c r="MW80" s="172"/>
      <c r="MX80" s="172"/>
      <c r="MY80" s="172"/>
      <c r="MZ80" s="172"/>
      <c r="NA80" s="172"/>
      <c r="NB80" s="172"/>
      <c r="NC80" s="172"/>
      <c r="ND80" s="172"/>
      <c r="NE80" s="172"/>
      <c r="NF80" s="172"/>
      <c r="NG80" s="172"/>
      <c r="NH80" s="172"/>
      <c r="NI80" s="172"/>
      <c r="NJ80" s="172"/>
      <c r="NK80" s="172"/>
      <c r="NL80" s="172"/>
      <c r="NM80" s="172"/>
      <c r="NN80" s="172"/>
      <c r="NO80" s="172"/>
      <c r="NP80" s="172"/>
      <c r="NQ80" s="172"/>
      <c r="NR80" s="172"/>
      <c r="NS80" s="172"/>
      <c r="NT80" s="172"/>
      <c r="NU80" s="172"/>
      <c r="NV80" s="172"/>
      <c r="NW80" s="172"/>
      <c r="NX80" s="172"/>
      <c r="NY80" s="172"/>
      <c r="NZ80" s="172"/>
      <c r="OA80" s="172"/>
      <c r="OB80" s="172"/>
      <c r="OC80" s="172"/>
      <c r="OD80" s="172"/>
      <c r="OE80" s="172"/>
      <c r="OF80" s="172"/>
      <c r="OG80" s="172"/>
      <c r="OH80" s="172"/>
      <c r="OI80" s="172"/>
      <c r="OJ80" s="172"/>
      <c r="OK80" s="172"/>
      <c r="OL80" s="172"/>
      <c r="OM80" s="172"/>
      <c r="ON80" s="172"/>
      <c r="OO80" s="172"/>
      <c r="OP80" s="172"/>
      <c r="OQ80" s="172"/>
      <c r="OR80" s="172"/>
      <c r="OS80" s="172"/>
      <c r="OT80" s="172"/>
      <c r="OU80" s="172"/>
      <c r="OV80" s="172"/>
      <c r="OW80" s="172"/>
      <c r="OX80" s="172"/>
      <c r="OY80" s="172"/>
      <c r="OZ80" s="172"/>
      <c r="PA80" s="172"/>
      <c r="PB80" s="172"/>
      <c r="PC80" s="172"/>
      <c r="PD80" s="172"/>
      <c r="PE80" s="172"/>
      <c r="PF80" s="172"/>
      <c r="PG80" s="172"/>
      <c r="PH80" s="172"/>
      <c r="PI80" s="172"/>
      <c r="PJ80" s="172"/>
      <c r="PK80" s="172"/>
      <c r="PL80" s="172"/>
      <c r="PM80" s="172"/>
      <c r="PN80" s="172"/>
      <c r="PO80" s="172"/>
      <c r="PP80" s="172"/>
      <c r="PQ80" s="172"/>
      <c r="PR80" s="172"/>
      <c r="PS80" s="172"/>
      <c r="PT80" s="172"/>
      <c r="PU80" s="172"/>
      <c r="PV80" s="172"/>
      <c r="PW80" s="172"/>
      <c r="PX80" s="172"/>
      <c r="PY80" s="172"/>
      <c r="PZ80" s="172"/>
      <c r="QA80" s="172"/>
      <c r="QB80" s="172"/>
      <c r="QC80" s="172"/>
      <c r="QD80" s="172"/>
      <c r="QE80" s="172"/>
      <c r="QF80" s="172"/>
      <c r="QG80" s="172"/>
      <c r="QH80" s="172"/>
      <c r="QI80" s="172"/>
      <c r="QJ80" s="172"/>
      <c r="QK80" s="172"/>
      <c r="QL80" s="172"/>
      <c r="QM80" s="172"/>
      <c r="QN80" s="172"/>
      <c r="QO80" s="172"/>
      <c r="QP80" s="172"/>
      <c r="QQ80" s="172"/>
      <c r="QR80" s="172"/>
      <c r="QS80" s="172"/>
      <c r="QT80" s="172"/>
      <c r="QU80" s="172"/>
      <c r="QV80" s="172"/>
      <c r="QW80" s="172"/>
      <c r="QX80" s="172"/>
      <c r="QY80" s="172"/>
      <c r="QZ80" s="172"/>
      <c r="RA80" s="172"/>
      <c r="RB80" s="172"/>
      <c r="RC80" s="172"/>
      <c r="RD80" s="172"/>
      <c r="RE80" s="172"/>
      <c r="RF80" s="172"/>
      <c r="RG80" s="172"/>
      <c r="RH80" s="172"/>
      <c r="RI80" s="172"/>
      <c r="RJ80" s="172"/>
      <c r="RK80" s="172"/>
      <c r="RL80" s="172"/>
      <c r="RM80" s="172"/>
      <c r="RN80" s="172"/>
      <c r="RO80" s="172"/>
      <c r="RP80" s="172"/>
      <c r="RQ80" s="172"/>
      <c r="RR80" s="172"/>
      <c r="RS80" s="172"/>
      <c r="RT80" s="172"/>
      <c r="RU80" s="172"/>
      <c r="RV80" s="172"/>
      <c r="RW80" s="172"/>
      <c r="RX80" s="172"/>
      <c r="RY80" s="172"/>
      <c r="RZ80" s="172"/>
      <c r="SA80" s="172"/>
      <c r="SB80" s="172"/>
      <c r="SC80" s="172"/>
      <c r="SD80" s="172"/>
      <c r="SE80" s="172"/>
      <c r="SF80" s="172"/>
      <c r="SG80" s="172"/>
      <c r="SH80" s="172"/>
      <c r="SI80" s="172"/>
      <c r="SJ80" s="172"/>
      <c r="SK80" s="172"/>
      <c r="SL80" s="172"/>
      <c r="SM80" s="172"/>
      <c r="SN80" s="172"/>
      <c r="SO80" s="172"/>
      <c r="SP80" s="172"/>
      <c r="SQ80" s="172"/>
      <c r="SR80" s="172"/>
      <c r="SS80" s="172"/>
      <c r="ST80" s="172"/>
      <c r="SU80" s="172"/>
      <c r="SV80" s="172"/>
      <c r="SW80" s="172"/>
      <c r="SX80" s="172"/>
      <c r="SY80" s="172"/>
      <c r="SZ80" s="172"/>
      <c r="TA80" s="172"/>
      <c r="TB80" s="172"/>
      <c r="TC80" s="172"/>
      <c r="TD80" s="172"/>
      <c r="TE80" s="172"/>
      <c r="TF80" s="172"/>
      <c r="TG80" s="172"/>
      <c r="TH80" s="172"/>
      <c r="TI80" s="172"/>
      <c r="TJ80" s="172"/>
      <c r="TK80" s="172"/>
      <c r="TL80" s="172"/>
      <c r="TM80" s="172"/>
      <c r="TN80" s="172"/>
      <c r="TO80" s="172"/>
      <c r="TP80" s="172"/>
      <c r="TQ80" s="172"/>
      <c r="TR80" s="172"/>
      <c r="TS80" s="172"/>
      <c r="TT80" s="172"/>
      <c r="TU80" s="172"/>
      <c r="TV80" s="172"/>
      <c r="TW80" s="172"/>
      <c r="TX80" s="172"/>
      <c r="TY80" s="172"/>
      <c r="TZ80" s="172"/>
      <c r="UA80" s="172"/>
      <c r="UB80" s="172"/>
      <c r="UC80" s="172"/>
      <c r="UD80" s="172"/>
      <c r="UE80" s="172"/>
      <c r="UF80" s="172"/>
      <c r="UG80" s="172"/>
      <c r="UH80" s="172"/>
      <c r="UI80" s="172"/>
      <c r="UJ80" s="172"/>
      <c r="UK80" s="172"/>
      <c r="UL80" s="172"/>
      <c r="UM80" s="172"/>
      <c r="UN80" s="172"/>
      <c r="UO80" s="172"/>
      <c r="UP80" s="172"/>
      <c r="UQ80" s="172"/>
      <c r="UR80" s="172"/>
      <c r="US80" s="172"/>
      <c r="UT80" s="172"/>
      <c r="UU80" s="172"/>
      <c r="UV80" s="172"/>
      <c r="UW80" s="172"/>
      <c r="UX80" s="172"/>
      <c r="UY80" s="172"/>
      <c r="UZ80" s="172"/>
      <c r="VA80" s="172"/>
      <c r="VB80" s="172"/>
      <c r="VC80" s="172"/>
      <c r="VD80" s="172"/>
      <c r="VE80" s="172"/>
      <c r="VF80" s="172"/>
      <c r="VG80" s="172"/>
      <c r="VH80" s="172"/>
      <c r="VI80" s="172"/>
      <c r="VJ80" s="172"/>
      <c r="VK80" s="172"/>
      <c r="VL80" s="172"/>
      <c r="VM80" s="172"/>
      <c r="VN80" s="172"/>
      <c r="VO80" s="172"/>
      <c r="VP80" s="172"/>
      <c r="VQ80" s="172"/>
      <c r="VR80" s="172"/>
      <c r="VS80" s="172"/>
      <c r="VT80" s="172"/>
      <c r="VU80" s="172"/>
      <c r="VV80" s="172"/>
      <c r="VW80" s="172"/>
      <c r="VX80" s="172"/>
      <c r="VY80" s="172"/>
      <c r="VZ80" s="172"/>
      <c r="WA80" s="172"/>
      <c r="WB80" s="172"/>
      <c r="WC80" s="172"/>
      <c r="WD80" s="172"/>
      <c r="WE80" s="172"/>
      <c r="WF80" s="172"/>
      <c r="WG80" s="172"/>
      <c r="WH80" s="172"/>
      <c r="WI80" s="172"/>
      <c r="WJ80" s="172"/>
      <c r="WK80" s="172"/>
      <c r="WL80" s="172"/>
      <c r="WM80" s="172"/>
      <c r="WN80" s="172"/>
      <c r="WO80" s="172"/>
      <c r="WP80" s="172"/>
      <c r="WQ80" s="172"/>
      <c r="WR80" s="172"/>
      <c r="WS80" s="172"/>
      <c r="WT80" s="172"/>
      <c r="WU80" s="172"/>
      <c r="WV80" s="172"/>
      <c r="WW80" s="172"/>
      <c r="WX80" s="172"/>
      <c r="WY80" s="172"/>
      <c r="WZ80" s="172"/>
      <c r="XA80" s="172"/>
      <c r="XB80" s="172"/>
      <c r="XC80" s="172"/>
      <c r="XD80" s="172"/>
      <c r="XE80" s="172"/>
      <c r="XF80" s="172"/>
      <c r="XG80" s="172"/>
      <c r="XH80" s="172"/>
      <c r="XI80" s="172"/>
      <c r="XJ80" s="172"/>
      <c r="XK80" s="172"/>
      <c r="XL80" s="172"/>
      <c r="XM80" s="172"/>
      <c r="XN80" s="172"/>
      <c r="XO80" s="172"/>
      <c r="XP80" s="172"/>
      <c r="XQ80" s="172"/>
      <c r="XR80" s="172"/>
      <c r="XS80" s="172"/>
      <c r="XT80" s="172"/>
      <c r="XU80" s="172"/>
      <c r="XV80" s="172"/>
      <c r="XW80" s="172"/>
      <c r="XX80" s="172"/>
      <c r="XY80" s="172"/>
      <c r="XZ80" s="172"/>
      <c r="YA80" s="172"/>
      <c r="YB80" s="172"/>
      <c r="YC80" s="172"/>
      <c r="YD80" s="172"/>
      <c r="YE80" s="172"/>
      <c r="YF80" s="172"/>
      <c r="YG80" s="172"/>
      <c r="YH80" s="172"/>
      <c r="YI80" s="172"/>
      <c r="YJ80" s="172"/>
      <c r="YK80" s="172"/>
      <c r="YL80" s="172"/>
      <c r="YM80" s="172"/>
      <c r="YN80" s="172"/>
      <c r="YO80" s="172"/>
      <c r="YP80" s="172"/>
      <c r="YQ80" s="172"/>
      <c r="YR80" s="172"/>
      <c r="YS80" s="172"/>
      <c r="YT80" s="172"/>
      <c r="YU80" s="172"/>
      <c r="YV80" s="172"/>
      <c r="YW80" s="172"/>
      <c r="YX80" s="172"/>
      <c r="YY80" s="172"/>
      <c r="YZ80" s="172"/>
      <c r="ZA80" s="172"/>
      <c r="ZB80" s="172"/>
      <c r="ZC80" s="172"/>
      <c r="ZD80" s="172"/>
      <c r="ZE80" s="172"/>
      <c r="ZF80" s="172"/>
      <c r="ZG80" s="172"/>
      <c r="ZH80" s="172"/>
      <c r="ZI80" s="172"/>
      <c r="ZJ80" s="172"/>
      <c r="ZK80" s="172"/>
      <c r="ZL80" s="172"/>
      <c r="ZM80" s="172"/>
      <c r="ZN80" s="172"/>
      <c r="ZO80" s="172"/>
      <c r="ZP80" s="172"/>
      <c r="ZQ80" s="172"/>
      <c r="ZR80" s="172"/>
      <c r="ZS80" s="172"/>
      <c r="ZT80" s="172"/>
      <c r="ZU80" s="172"/>
      <c r="ZV80" s="172"/>
      <c r="ZW80" s="172"/>
      <c r="ZX80" s="172"/>
      <c r="ZY80" s="172"/>
      <c r="ZZ80" s="172"/>
      <c r="AAA80" s="172"/>
      <c r="AAB80" s="172"/>
      <c r="AAC80" s="172"/>
      <c r="AAD80" s="172"/>
      <c r="AAE80" s="172"/>
      <c r="AAF80" s="172"/>
      <c r="AAG80" s="172"/>
      <c r="AAH80" s="172"/>
      <c r="AAI80" s="172"/>
      <c r="AAJ80" s="172"/>
      <c r="AAK80" s="172"/>
      <c r="AAL80" s="172"/>
      <c r="AAM80" s="172"/>
      <c r="AAN80" s="172"/>
      <c r="AAO80" s="172"/>
      <c r="AAP80" s="172"/>
      <c r="AAQ80" s="172"/>
      <c r="AAR80" s="172"/>
      <c r="AAS80" s="172"/>
      <c r="AAT80" s="172"/>
      <c r="AAU80" s="172"/>
      <c r="AAV80" s="172"/>
      <c r="AAW80" s="172"/>
      <c r="AAX80" s="172"/>
      <c r="AAY80" s="172"/>
      <c r="AAZ80" s="172"/>
      <c r="ABA80" s="172"/>
      <c r="ABB80" s="172"/>
      <c r="ABC80" s="172"/>
      <c r="ABD80" s="172"/>
      <c r="ABE80" s="172"/>
      <c r="ABF80" s="172"/>
      <c r="ABG80" s="172"/>
      <c r="ABH80" s="172"/>
      <c r="ABI80" s="172"/>
      <c r="ABJ80" s="172"/>
      <c r="ABK80" s="172"/>
      <c r="ABL80" s="172"/>
      <c r="ABM80" s="172"/>
      <c r="ABN80" s="172"/>
      <c r="ABO80" s="172"/>
      <c r="ABP80" s="172"/>
      <c r="ABQ80" s="172"/>
      <c r="ABR80" s="172"/>
      <c r="ABS80" s="172"/>
      <c r="ABT80" s="172"/>
      <c r="ABU80" s="172"/>
      <c r="ABV80" s="172"/>
      <c r="ABW80" s="172"/>
      <c r="ABX80" s="172"/>
      <c r="ABY80" s="172"/>
      <c r="ABZ80" s="172"/>
      <c r="ACA80" s="172"/>
      <c r="ACB80" s="172"/>
      <c r="ACC80" s="172"/>
      <c r="ACD80" s="172"/>
      <c r="ACE80" s="172"/>
      <c r="ACF80" s="172"/>
      <c r="ACG80" s="172"/>
      <c r="ACH80" s="172"/>
      <c r="ACI80" s="172"/>
      <c r="ACJ80" s="172"/>
      <c r="ACK80" s="172"/>
      <c r="ACL80" s="172"/>
      <c r="ACM80" s="172"/>
      <c r="ACN80" s="172"/>
      <c r="ACO80" s="172"/>
      <c r="ACP80" s="172"/>
      <c r="ACQ80" s="172"/>
      <c r="ACR80" s="172"/>
      <c r="ACS80" s="172"/>
      <c r="ACT80" s="172"/>
      <c r="ACU80" s="172"/>
      <c r="ACV80" s="172"/>
      <c r="ACW80" s="172"/>
      <c r="ACX80" s="172"/>
      <c r="ACY80" s="172"/>
      <c r="ACZ80" s="172"/>
      <c r="ADA80" s="172"/>
      <c r="ADB80" s="172"/>
      <c r="ADC80" s="172"/>
      <c r="ADD80" s="172"/>
      <c r="ADE80" s="172"/>
      <c r="ADF80" s="172"/>
      <c r="ADG80" s="172"/>
      <c r="ADH80" s="172"/>
      <c r="ADI80" s="172"/>
      <c r="ADJ80" s="172"/>
      <c r="ADK80" s="172"/>
      <c r="ADL80" s="172"/>
      <c r="ADM80" s="172"/>
      <c r="ADN80" s="172"/>
      <c r="ADO80" s="172"/>
      <c r="ADP80" s="172"/>
      <c r="ADQ80" s="172"/>
      <c r="ADR80" s="172"/>
      <c r="ADS80" s="172"/>
      <c r="ADT80" s="172"/>
      <c r="ADU80" s="172"/>
      <c r="ADV80" s="172"/>
      <c r="ADW80" s="172"/>
      <c r="ADX80" s="172"/>
      <c r="ADY80" s="172"/>
      <c r="ADZ80" s="172"/>
      <c r="AEA80" s="172"/>
      <c r="AEB80" s="172"/>
      <c r="AEC80" s="172"/>
      <c r="AED80" s="172"/>
      <c r="AEE80" s="172"/>
      <c r="AEF80" s="172"/>
      <c r="AEG80" s="172"/>
      <c r="AEH80" s="172"/>
      <c r="AEI80" s="172"/>
      <c r="AEJ80" s="172"/>
      <c r="AEK80" s="172"/>
      <c r="AEL80" s="172"/>
      <c r="AEM80" s="172"/>
      <c r="AEN80" s="172"/>
      <c r="AEO80" s="172"/>
      <c r="AEP80" s="172"/>
      <c r="AEQ80" s="172"/>
      <c r="AER80" s="172"/>
      <c r="AES80" s="172"/>
      <c r="AET80" s="172"/>
      <c r="AEU80" s="172"/>
      <c r="AEV80" s="172"/>
      <c r="AEW80" s="172"/>
      <c r="AEX80" s="172"/>
      <c r="AEY80" s="172"/>
      <c r="AEZ80" s="172"/>
      <c r="AFA80" s="172"/>
      <c r="AFB80" s="172"/>
      <c r="AFC80" s="172"/>
      <c r="AFD80" s="172"/>
      <c r="AFE80" s="172"/>
      <c r="AFF80" s="172"/>
      <c r="AFG80" s="172"/>
      <c r="AFH80" s="172"/>
      <c r="AFI80" s="172"/>
      <c r="AFJ80" s="172"/>
      <c r="AFK80" s="172"/>
      <c r="AFL80" s="172"/>
      <c r="AFM80" s="172"/>
      <c r="AFN80" s="172"/>
      <c r="AFO80" s="172"/>
      <c r="AFP80" s="172"/>
      <c r="AFQ80" s="172"/>
      <c r="AFR80" s="172"/>
      <c r="AFS80" s="172"/>
      <c r="AFT80" s="172"/>
      <c r="AFU80" s="172"/>
      <c r="AFV80" s="172"/>
      <c r="AFW80" s="172"/>
      <c r="AFX80" s="172"/>
      <c r="AFY80" s="172"/>
      <c r="AFZ80" s="172"/>
      <c r="AGA80" s="172"/>
      <c r="AGB80" s="172"/>
      <c r="AGC80" s="172"/>
      <c r="AGD80" s="172"/>
      <c r="AGE80" s="172"/>
      <c r="AGF80" s="172"/>
      <c r="AGG80" s="172"/>
      <c r="AGH80" s="172"/>
      <c r="AGI80" s="172"/>
      <c r="AGJ80" s="172"/>
      <c r="AGK80" s="172"/>
      <c r="AGL80" s="172"/>
      <c r="AGM80" s="172"/>
      <c r="AGN80" s="172"/>
      <c r="AGO80" s="172"/>
      <c r="AGP80" s="172"/>
      <c r="AGQ80" s="172"/>
      <c r="AGR80" s="172"/>
      <c r="AGS80" s="172"/>
      <c r="AGT80" s="172"/>
      <c r="AGU80" s="172"/>
      <c r="AGV80" s="172"/>
      <c r="AGW80" s="172"/>
      <c r="AGX80" s="172"/>
      <c r="AGY80" s="172"/>
      <c r="AGZ80" s="172"/>
      <c r="AHA80" s="172"/>
      <c r="AHB80" s="172"/>
      <c r="AHC80" s="172"/>
      <c r="AHD80" s="172"/>
      <c r="AHE80" s="172"/>
      <c r="AHF80" s="172"/>
      <c r="AHG80" s="172"/>
      <c r="AHH80" s="172"/>
      <c r="AHI80" s="172"/>
      <c r="AHJ80" s="172"/>
      <c r="AHK80" s="172"/>
      <c r="AHL80" s="172"/>
      <c r="AHM80" s="172"/>
      <c r="AHN80" s="172"/>
      <c r="AHO80" s="172"/>
      <c r="AHP80" s="172"/>
      <c r="AHQ80" s="172"/>
      <c r="AHR80" s="172"/>
      <c r="AHS80" s="172"/>
      <c r="AHT80" s="172"/>
      <c r="AHU80" s="172"/>
      <c r="AHV80" s="172"/>
      <c r="AHW80" s="172"/>
      <c r="AHX80" s="172"/>
      <c r="AHY80" s="172"/>
      <c r="AHZ80" s="172"/>
      <c r="AIA80" s="172"/>
      <c r="AIB80" s="172"/>
      <c r="AIC80" s="172"/>
      <c r="AID80" s="172"/>
      <c r="AIE80" s="172"/>
      <c r="AIF80" s="172"/>
      <c r="AIG80" s="172"/>
      <c r="AIH80" s="172"/>
      <c r="AII80" s="172"/>
      <c r="AIJ80" s="172"/>
      <c r="AIK80" s="172"/>
      <c r="AIL80" s="172"/>
      <c r="AIM80" s="172"/>
      <c r="AIN80" s="172"/>
      <c r="AIO80" s="172"/>
      <c r="AIP80" s="172"/>
      <c r="AIQ80" s="172"/>
      <c r="AIR80" s="172"/>
      <c r="AIS80" s="172"/>
      <c r="AIT80" s="172"/>
      <c r="AIU80" s="172"/>
      <c r="AIV80" s="172"/>
      <c r="AIW80" s="172"/>
      <c r="AIX80" s="172"/>
      <c r="AIY80" s="172"/>
      <c r="AIZ80" s="172"/>
      <c r="AJA80" s="172"/>
      <c r="AJB80" s="172"/>
      <c r="AJC80" s="172"/>
      <c r="AJD80" s="172"/>
      <c r="AJE80" s="172"/>
      <c r="AJF80" s="172"/>
      <c r="AJG80" s="172"/>
      <c r="AJH80" s="172"/>
      <c r="AJI80" s="172"/>
      <c r="AJJ80" s="172"/>
      <c r="AJK80" s="172"/>
      <c r="AJL80" s="172"/>
      <c r="AJM80" s="172"/>
      <c r="AJN80" s="172"/>
      <c r="AJO80" s="172"/>
      <c r="AJP80" s="172"/>
      <c r="AJQ80" s="172"/>
      <c r="AJR80" s="172"/>
      <c r="AJS80" s="172"/>
      <c r="AJT80" s="172"/>
      <c r="AJU80" s="172"/>
      <c r="AJV80" s="172"/>
      <c r="AJW80" s="172"/>
      <c r="AJX80" s="172"/>
      <c r="AJY80" s="172"/>
      <c r="AJZ80" s="172"/>
      <c r="AKA80" s="172"/>
      <c r="AKB80" s="172"/>
      <c r="AKC80" s="172"/>
      <c r="AKD80" s="172"/>
      <c r="AKE80" s="172"/>
      <c r="AKF80" s="172"/>
      <c r="AKG80" s="172"/>
      <c r="AKH80" s="172"/>
      <c r="AKI80" s="172"/>
      <c r="AKJ80" s="172"/>
      <c r="AKK80" s="172"/>
      <c r="AKL80" s="172"/>
      <c r="AKM80" s="172"/>
      <c r="AKN80" s="172"/>
      <c r="AKO80" s="172"/>
      <c r="AKP80" s="172"/>
      <c r="AKQ80" s="172"/>
      <c r="AKR80" s="172"/>
      <c r="AKS80" s="172"/>
      <c r="AKT80" s="172"/>
      <c r="AKU80" s="172"/>
      <c r="AKV80" s="172"/>
      <c r="AKW80" s="172"/>
      <c r="AKX80" s="172"/>
      <c r="AKY80" s="172"/>
      <c r="AKZ80" s="172"/>
      <c r="ALA80" s="172"/>
      <c r="ALB80" s="172"/>
      <c r="ALC80" s="172"/>
      <c r="ALD80" s="172"/>
      <c r="ALE80" s="172"/>
      <c r="ALF80" s="172"/>
      <c r="ALG80" s="172"/>
      <c r="ALH80" s="172"/>
      <c r="ALI80" s="172"/>
      <c r="ALJ80" s="172"/>
      <c r="ALK80" s="172"/>
      <c r="ALL80" s="172"/>
      <c r="ALM80" s="172"/>
      <c r="ALN80" s="172"/>
      <c r="ALO80" s="172"/>
      <c r="ALP80" s="172"/>
      <c r="ALQ80" s="172"/>
      <c r="ALR80" s="172"/>
      <c r="ALS80" s="172"/>
      <c r="ALT80" s="172"/>
      <c r="ALU80" s="172"/>
      <c r="ALV80" s="172"/>
      <c r="ALW80" s="172"/>
      <c r="ALX80" s="172"/>
      <c r="ALY80" s="172"/>
      <c r="ALZ80" s="172"/>
      <c r="AMA80" s="172"/>
      <c r="AMB80" s="172"/>
      <c r="AMC80" s="172"/>
      <c r="AMD80" s="172"/>
      <c r="AME80" s="172"/>
      <c r="AMF80" s="172"/>
      <c r="AMG80" s="172"/>
      <c r="AMH80" s="172"/>
      <c r="AMI80" s="172"/>
      <c r="AMJ80" s="172"/>
      <c r="AMK80" s="172"/>
      <c r="AML80" s="172"/>
    </row>
    <row r="81" spans="1:1026" s="282" customFormat="1">
      <c r="A81" s="172"/>
      <c r="B81" s="225"/>
      <c r="C81" s="154">
        <f t="shared" si="94"/>
        <v>0</v>
      </c>
      <c r="D81" s="167">
        <f t="shared" si="95"/>
        <v>0</v>
      </c>
      <c r="E81" s="166" t="str">
        <f t="shared" si="96"/>
        <v/>
      </c>
      <c r="F81" s="367" t="str">
        <f t="shared" si="97"/>
        <v/>
      </c>
      <c r="G81" s="367" t="str">
        <f t="shared" si="98"/>
        <v/>
      </c>
      <c r="H81" s="367" t="str">
        <f t="shared" si="99"/>
        <v/>
      </c>
      <c r="I81" s="367" t="str">
        <f t="shared" si="100"/>
        <v/>
      </c>
      <c r="J81" s="367" t="str">
        <f t="shared" si="101"/>
        <v/>
      </c>
      <c r="K81" s="367" t="str">
        <f t="shared" si="102"/>
        <v/>
      </c>
      <c r="L81" s="367" t="str">
        <f t="shared" si="103"/>
        <v/>
      </c>
      <c r="M81" s="367" t="str">
        <f t="shared" si="104"/>
        <v/>
      </c>
      <c r="N81" s="367" t="str">
        <f t="shared" si="105"/>
        <v/>
      </c>
      <c r="O81" s="156" t="str">
        <f t="shared" si="106"/>
        <v/>
      </c>
      <c r="P81" s="157" t="str">
        <f t="shared" si="107"/>
        <v>0</v>
      </c>
      <c r="Q81" s="158" t="str">
        <f t="shared" si="107"/>
        <v>0</v>
      </c>
      <c r="R81" s="158" t="str">
        <f t="shared" si="107"/>
        <v>0</v>
      </c>
      <c r="S81" s="159" t="str">
        <f t="shared" si="107"/>
        <v>0</v>
      </c>
      <c r="T81" s="158" t="str">
        <f t="shared" si="107"/>
        <v>0</v>
      </c>
      <c r="U81" s="158" t="str">
        <f t="shared" si="107"/>
        <v>0</v>
      </c>
      <c r="V81" s="158" t="str">
        <f t="shared" si="107"/>
        <v>0</v>
      </c>
      <c r="W81" s="158" t="str">
        <f t="shared" si="107"/>
        <v>0</v>
      </c>
      <c r="X81" s="157" t="str">
        <f t="shared" si="108"/>
        <v>0</v>
      </c>
      <c r="Y81" s="158" t="str">
        <f t="shared" si="108"/>
        <v>0</v>
      </c>
      <c r="Z81" s="158" t="str">
        <f t="shared" si="108"/>
        <v>0</v>
      </c>
      <c r="AA81" s="159" t="str">
        <f t="shared" si="108"/>
        <v>0</v>
      </c>
      <c r="AB81" s="160" t="str">
        <f t="shared" si="108"/>
        <v>0</v>
      </c>
      <c r="AC81" s="161" t="str">
        <f t="shared" si="108"/>
        <v>0</v>
      </c>
      <c r="AD81" s="158" t="str">
        <f t="shared" si="108"/>
        <v>0</v>
      </c>
      <c r="AE81" s="159" t="str">
        <f t="shared" si="108"/>
        <v>0</v>
      </c>
      <c r="AF81" s="367" t="str">
        <f t="shared" si="109"/>
        <v>0</v>
      </c>
      <c r="AG81" s="162" t="str">
        <f t="shared" si="109"/>
        <v>0</v>
      </c>
      <c r="AH81" s="163" t="str">
        <f t="shared" si="109"/>
        <v>0</v>
      </c>
      <c r="AI81" s="165" t="str">
        <f t="shared" si="109"/>
        <v>0</v>
      </c>
      <c r="AJ81" s="164" t="str">
        <f t="shared" si="109"/>
        <v>0</v>
      </c>
      <c r="AK81" s="164" t="str">
        <f t="shared" si="109"/>
        <v>0</v>
      </c>
      <c r="AL81" s="289" t="str">
        <f t="shared" si="109"/>
        <v>0</v>
      </c>
      <c r="AM81" s="165" t="str">
        <f t="shared" si="109"/>
        <v>0</v>
      </c>
      <c r="AN81" s="230" t="str">
        <f t="shared" si="110"/>
        <v>0</v>
      </c>
      <c r="AO81" s="230" t="str">
        <f t="shared" si="110"/>
        <v>0</v>
      </c>
      <c r="AP81" s="230" t="str">
        <f t="shared" si="110"/>
        <v>0</v>
      </c>
      <c r="AQ81" s="230" t="str">
        <f t="shared" si="110"/>
        <v>0</v>
      </c>
      <c r="AR81" s="229" t="str">
        <f t="shared" si="110"/>
        <v>0</v>
      </c>
      <c r="AS81" s="230" t="str">
        <f t="shared" si="110"/>
        <v>0</v>
      </c>
      <c r="AT81" s="230" t="str">
        <f t="shared" si="110"/>
        <v>0</v>
      </c>
      <c r="AU81" s="231" t="str">
        <f t="shared" si="110"/>
        <v>0</v>
      </c>
      <c r="AV81" s="230" t="str">
        <f t="shared" si="111"/>
        <v>0</v>
      </c>
      <c r="AW81" s="232" t="str">
        <f t="shared" si="111"/>
        <v>0</v>
      </c>
      <c r="AX81" s="232" t="str">
        <f t="shared" si="111"/>
        <v>0</v>
      </c>
      <c r="AY81" s="233" t="str">
        <f t="shared" si="111"/>
        <v>0</v>
      </c>
      <c r="AZ81" s="232" t="str">
        <f t="shared" si="111"/>
        <v>0</v>
      </c>
      <c r="BA81" s="232" t="str">
        <f t="shared" si="111"/>
        <v>0</v>
      </c>
      <c r="BB81" s="232" t="str">
        <f t="shared" si="111"/>
        <v>0</v>
      </c>
      <c r="BC81" s="233" t="str">
        <f t="shared" si="111"/>
        <v>0</v>
      </c>
      <c r="BD81" s="168" t="str">
        <f t="shared" si="112"/>
        <v>0</v>
      </c>
      <c r="BE81" s="168" t="str">
        <f t="shared" si="112"/>
        <v>0</v>
      </c>
      <c r="BF81" s="168" t="str">
        <f t="shared" si="112"/>
        <v>0</v>
      </c>
      <c r="BG81" s="169" t="str">
        <f t="shared" si="112"/>
        <v>0</v>
      </c>
      <c r="BH81" s="168" t="str">
        <f t="shared" si="112"/>
        <v>0</v>
      </c>
      <c r="BI81" s="168" t="str">
        <f t="shared" si="112"/>
        <v>0</v>
      </c>
      <c r="BJ81" s="168" t="str">
        <f t="shared" si="112"/>
        <v>0</v>
      </c>
      <c r="BK81" s="169" t="str">
        <f t="shared" si="112"/>
        <v>0</v>
      </c>
      <c r="BL81" s="168" t="str">
        <f t="shared" si="113"/>
        <v>0</v>
      </c>
      <c r="BM81" s="168" t="str">
        <f t="shared" si="113"/>
        <v>0</v>
      </c>
      <c r="BN81" s="168" t="str">
        <f t="shared" si="113"/>
        <v>0</v>
      </c>
      <c r="BO81" s="169" t="str">
        <f t="shared" si="113"/>
        <v>0</v>
      </c>
      <c r="BP81" s="168" t="str">
        <f t="shared" si="113"/>
        <v>0</v>
      </c>
      <c r="BQ81" s="168" t="str">
        <f t="shared" si="113"/>
        <v>0</v>
      </c>
      <c r="BR81" s="168" t="str">
        <f t="shared" si="113"/>
        <v>0</v>
      </c>
      <c r="BS81" s="169" t="str">
        <f t="shared" si="113"/>
        <v>0</v>
      </c>
      <c r="BT81" s="302" t="str">
        <f t="shared" si="114"/>
        <v>0</v>
      </c>
      <c r="BU81" s="302" t="str">
        <f t="shared" si="114"/>
        <v>0</v>
      </c>
      <c r="BV81" s="302" t="str">
        <f t="shared" si="114"/>
        <v>0</v>
      </c>
      <c r="BW81" s="303" t="str">
        <f t="shared" si="114"/>
        <v>0</v>
      </c>
      <c r="BX81" s="302" t="str">
        <f t="shared" si="114"/>
        <v>0</v>
      </c>
      <c r="BY81" s="302" t="str">
        <f t="shared" si="114"/>
        <v>0</v>
      </c>
      <c r="BZ81" s="302" t="str">
        <f t="shared" si="114"/>
        <v>0</v>
      </c>
      <c r="CA81" s="303" t="str">
        <f t="shared" si="114"/>
        <v>0</v>
      </c>
      <c r="CB81" s="164" t="str">
        <f t="shared" si="115"/>
        <v>0</v>
      </c>
      <c r="CC81" s="289" t="str">
        <f t="shared" si="115"/>
        <v>0</v>
      </c>
      <c r="CD81" s="340" t="str">
        <f t="shared" si="115"/>
        <v>0</v>
      </c>
      <c r="CE81" s="341" t="str">
        <f t="shared" si="115"/>
        <v>0</v>
      </c>
      <c r="CF81" s="340" t="str">
        <f t="shared" si="115"/>
        <v>0</v>
      </c>
      <c r="CG81" s="340" t="str">
        <f t="shared" si="115"/>
        <v>0</v>
      </c>
      <c r="CH81" s="340" t="str">
        <f t="shared" si="115"/>
        <v>0</v>
      </c>
      <c r="CI81" s="341" t="str">
        <f t="shared" si="115"/>
        <v>0</v>
      </c>
      <c r="CJ81" s="367"/>
      <c r="CK81" s="32" t="str">
        <f t="shared" si="116"/>
        <v/>
      </c>
      <c r="CL81" s="285">
        <f t="shared" si="146"/>
        <v>0</v>
      </c>
      <c r="CM81" s="285">
        <f t="shared" si="148"/>
        <v>10</v>
      </c>
      <c r="CN81" s="285"/>
      <c r="CO81" s="142">
        <f t="shared" si="117"/>
        <v>-90</v>
      </c>
      <c r="CP81" s="142">
        <f t="shared" si="118"/>
        <v>-67.777777777777771</v>
      </c>
      <c r="CQ81" s="143"/>
      <c r="CR81" s="367"/>
      <c r="CS81" s="170">
        <f t="shared" si="119"/>
        <v>0</v>
      </c>
      <c r="CT81" s="23">
        <f t="shared" si="120"/>
        <v>0</v>
      </c>
      <c r="CU81" s="171">
        <f t="shared" si="121"/>
        <v>0</v>
      </c>
      <c r="CV81" s="23">
        <f t="shared" si="122"/>
        <v>0</v>
      </c>
      <c r="CW81" s="172">
        <f t="shared" si="123"/>
        <v>0</v>
      </c>
      <c r="CX81" s="24">
        <f t="shared" si="124"/>
        <v>0</v>
      </c>
      <c r="CY81" s="267">
        <f t="shared" si="125"/>
        <v>0</v>
      </c>
      <c r="CZ81" s="268">
        <f t="shared" si="126"/>
        <v>0</v>
      </c>
      <c r="DA81" s="267">
        <f t="shared" si="127"/>
        <v>0</v>
      </c>
      <c r="DB81" s="268">
        <f t="shared" si="128"/>
        <v>0</v>
      </c>
      <c r="DC81" s="173">
        <f t="shared" si="129"/>
        <v>0</v>
      </c>
      <c r="DD81" s="26">
        <f t="shared" si="130"/>
        <v>0</v>
      </c>
      <c r="DE81" s="173">
        <f t="shared" si="131"/>
        <v>0</v>
      </c>
      <c r="DF81" s="26">
        <f t="shared" si="132"/>
        <v>0</v>
      </c>
      <c r="DG81" s="326">
        <f t="shared" si="133"/>
        <v>0</v>
      </c>
      <c r="DH81" s="327">
        <f t="shared" si="134"/>
        <v>0</v>
      </c>
      <c r="DI81" s="172">
        <f t="shared" si="135"/>
        <v>0</v>
      </c>
      <c r="DJ81" s="24">
        <f t="shared" si="136"/>
        <v>0</v>
      </c>
      <c r="DK81" s="172"/>
      <c r="DL81" s="19">
        <f t="shared" si="137"/>
        <v>0</v>
      </c>
      <c r="DM81" s="19">
        <f t="shared" si="138"/>
        <v>0</v>
      </c>
      <c r="DN81" s="174">
        <f t="shared" si="139"/>
        <v>0</v>
      </c>
      <c r="DO81" s="278">
        <f t="shared" si="140"/>
        <v>0</v>
      </c>
      <c r="DP81" s="278">
        <f t="shared" si="141"/>
        <v>0</v>
      </c>
      <c r="DQ81" s="20">
        <f t="shared" si="142"/>
        <v>0</v>
      </c>
      <c r="DR81" s="20">
        <f t="shared" si="143"/>
        <v>0</v>
      </c>
      <c r="DS81" s="337">
        <f t="shared" si="144"/>
        <v>0</v>
      </c>
      <c r="DT81" s="174">
        <f t="shared" si="145"/>
        <v>0</v>
      </c>
      <c r="DU81" s="172">
        <f t="shared" si="147"/>
        <v>0</v>
      </c>
      <c r="DV81" s="172"/>
      <c r="DW81" s="172"/>
      <c r="DX81" s="172"/>
      <c r="DY81" s="172"/>
      <c r="DZ81" s="172"/>
      <c r="EA81" s="172"/>
      <c r="EB81" s="172"/>
      <c r="EC81" s="172"/>
      <c r="ED81" s="172"/>
      <c r="EE81" s="172"/>
      <c r="EF81" s="172"/>
      <c r="EG81" s="172"/>
      <c r="EH81" s="172"/>
      <c r="EI81" s="172"/>
      <c r="EJ81" s="172"/>
      <c r="EK81" s="172"/>
      <c r="EL81" s="172"/>
      <c r="EM81" s="172"/>
      <c r="EN81" s="172"/>
      <c r="EO81" s="172"/>
      <c r="EP81" s="172"/>
      <c r="EQ81" s="172"/>
      <c r="ER81" s="172"/>
      <c r="ES81" s="172"/>
      <c r="ET81" s="172"/>
      <c r="EU81" s="172"/>
      <c r="EV81" s="172"/>
      <c r="EW81" s="172"/>
      <c r="EX81" s="172"/>
      <c r="EY81" s="172"/>
      <c r="EZ81" s="172"/>
      <c r="FA81" s="172"/>
      <c r="FB81" s="172"/>
      <c r="FC81" s="172"/>
      <c r="FD81" s="172"/>
      <c r="FE81" s="172"/>
      <c r="FF81" s="172"/>
      <c r="FG81" s="172"/>
      <c r="FH81" s="172"/>
      <c r="FI81" s="172"/>
      <c r="FJ81" s="172"/>
      <c r="FK81" s="172"/>
      <c r="FL81" s="172"/>
      <c r="FM81" s="172"/>
      <c r="FN81" s="172"/>
      <c r="FO81" s="172"/>
      <c r="FP81" s="172"/>
      <c r="FQ81" s="172"/>
      <c r="FR81" s="172"/>
      <c r="FS81" s="172"/>
      <c r="FT81" s="172"/>
      <c r="FU81" s="172"/>
      <c r="FV81" s="172"/>
      <c r="FW81" s="172"/>
      <c r="FX81" s="172"/>
      <c r="FY81" s="172"/>
      <c r="FZ81" s="172"/>
      <c r="GA81" s="172"/>
      <c r="GB81" s="172"/>
      <c r="GC81" s="172"/>
      <c r="GD81" s="172"/>
      <c r="GE81" s="172"/>
      <c r="GF81" s="172"/>
      <c r="GG81" s="172"/>
      <c r="GH81" s="172"/>
      <c r="GI81" s="172"/>
      <c r="GJ81" s="172"/>
      <c r="GK81" s="172"/>
      <c r="GL81" s="172"/>
      <c r="GM81" s="172"/>
      <c r="GN81" s="172"/>
      <c r="GO81" s="172"/>
      <c r="GP81" s="172"/>
      <c r="GQ81" s="172"/>
      <c r="GR81" s="172"/>
      <c r="GS81" s="172"/>
      <c r="GT81" s="172"/>
      <c r="GU81" s="172"/>
      <c r="GV81" s="172"/>
      <c r="GW81" s="172"/>
      <c r="GX81" s="172"/>
      <c r="GY81" s="172"/>
      <c r="GZ81" s="172"/>
      <c r="HA81" s="172"/>
      <c r="HB81" s="172"/>
      <c r="HC81" s="172"/>
      <c r="HD81" s="172"/>
      <c r="HE81" s="172"/>
      <c r="HF81" s="172"/>
      <c r="HG81" s="172"/>
      <c r="HH81" s="172"/>
      <c r="HI81" s="172"/>
      <c r="HJ81" s="172"/>
      <c r="HK81" s="172"/>
      <c r="HL81" s="172"/>
      <c r="HM81" s="172"/>
      <c r="HN81" s="172"/>
      <c r="HO81" s="172"/>
      <c r="HP81" s="172"/>
      <c r="HQ81" s="172"/>
      <c r="HR81" s="172"/>
      <c r="HS81" s="172"/>
      <c r="HT81" s="172"/>
      <c r="HU81" s="172"/>
      <c r="HV81" s="172"/>
      <c r="HW81" s="172"/>
      <c r="HX81" s="172"/>
      <c r="HY81" s="172"/>
      <c r="HZ81" s="172"/>
      <c r="IA81" s="172"/>
      <c r="IB81" s="172"/>
      <c r="IC81" s="172"/>
      <c r="ID81" s="172"/>
      <c r="IE81" s="172"/>
      <c r="IF81" s="172"/>
      <c r="IG81" s="172"/>
      <c r="IH81" s="172"/>
      <c r="II81" s="172"/>
      <c r="IJ81" s="172"/>
      <c r="IK81" s="172"/>
      <c r="IL81" s="172"/>
      <c r="IM81" s="172"/>
      <c r="IN81" s="172"/>
      <c r="IO81" s="172"/>
      <c r="IP81" s="172"/>
      <c r="IQ81" s="172"/>
      <c r="IR81" s="172"/>
      <c r="IS81" s="172"/>
      <c r="IT81" s="172"/>
      <c r="IU81" s="172"/>
      <c r="IV81" s="172"/>
      <c r="IW81" s="172"/>
      <c r="IX81" s="172"/>
      <c r="IY81" s="172"/>
      <c r="IZ81" s="172"/>
      <c r="JA81" s="172"/>
      <c r="JB81" s="172"/>
      <c r="JC81" s="172"/>
      <c r="JD81" s="172"/>
      <c r="JE81" s="172"/>
      <c r="JF81" s="172"/>
      <c r="JG81" s="172"/>
      <c r="JH81" s="172"/>
      <c r="JI81" s="172"/>
      <c r="JJ81" s="172"/>
      <c r="JK81" s="172"/>
      <c r="JL81" s="172"/>
      <c r="JM81" s="172"/>
      <c r="JN81" s="172"/>
      <c r="JO81" s="172"/>
      <c r="JP81" s="172"/>
      <c r="JQ81" s="172"/>
      <c r="JR81" s="172"/>
      <c r="JS81" s="172"/>
      <c r="JT81" s="172"/>
      <c r="JU81" s="172"/>
      <c r="JV81" s="172"/>
      <c r="JW81" s="172"/>
      <c r="JX81" s="172"/>
      <c r="JY81" s="172"/>
      <c r="JZ81" s="172"/>
      <c r="KA81" s="172"/>
      <c r="KB81" s="172"/>
      <c r="KC81" s="172"/>
      <c r="KD81" s="172"/>
      <c r="KE81" s="172"/>
      <c r="KF81" s="172"/>
      <c r="KG81" s="172"/>
      <c r="KH81" s="172"/>
      <c r="KI81" s="172"/>
      <c r="KJ81" s="172"/>
      <c r="KK81" s="172"/>
      <c r="KL81" s="172"/>
      <c r="KM81" s="172"/>
      <c r="KN81" s="172"/>
      <c r="KO81" s="172"/>
      <c r="KP81" s="172"/>
      <c r="KQ81" s="172"/>
      <c r="KR81" s="172"/>
      <c r="KS81" s="172"/>
      <c r="KT81" s="172"/>
      <c r="KU81" s="172"/>
      <c r="KV81" s="172"/>
      <c r="KW81" s="172"/>
      <c r="KX81" s="172"/>
      <c r="KY81" s="172"/>
      <c r="KZ81" s="172"/>
      <c r="LA81" s="172"/>
      <c r="LB81" s="172"/>
      <c r="LC81" s="172"/>
      <c r="LD81" s="172"/>
      <c r="LE81" s="172"/>
      <c r="LF81" s="172"/>
      <c r="LG81" s="172"/>
      <c r="LH81" s="172"/>
      <c r="LI81" s="172"/>
      <c r="LJ81" s="172"/>
      <c r="LK81" s="172"/>
      <c r="LL81" s="172"/>
      <c r="LM81" s="172"/>
      <c r="LN81" s="172"/>
      <c r="LO81" s="172"/>
      <c r="LP81" s="172"/>
      <c r="LQ81" s="172"/>
      <c r="LR81" s="172"/>
      <c r="LS81" s="172"/>
      <c r="LT81" s="172"/>
      <c r="LU81" s="172"/>
      <c r="LV81" s="172"/>
      <c r="LW81" s="172"/>
      <c r="LX81" s="172"/>
      <c r="LY81" s="172"/>
      <c r="LZ81" s="172"/>
      <c r="MA81" s="172"/>
      <c r="MB81" s="172"/>
      <c r="MC81" s="172"/>
      <c r="MD81" s="172"/>
      <c r="ME81" s="172"/>
      <c r="MF81" s="172"/>
      <c r="MG81" s="172"/>
      <c r="MH81" s="172"/>
      <c r="MI81" s="172"/>
      <c r="MJ81" s="172"/>
      <c r="MK81" s="172"/>
      <c r="ML81" s="172"/>
      <c r="MM81" s="172"/>
      <c r="MN81" s="172"/>
      <c r="MO81" s="172"/>
      <c r="MP81" s="172"/>
      <c r="MQ81" s="172"/>
      <c r="MR81" s="172"/>
      <c r="MS81" s="172"/>
      <c r="MT81" s="172"/>
      <c r="MU81" s="172"/>
      <c r="MV81" s="172"/>
      <c r="MW81" s="172"/>
      <c r="MX81" s="172"/>
      <c r="MY81" s="172"/>
      <c r="MZ81" s="172"/>
      <c r="NA81" s="172"/>
      <c r="NB81" s="172"/>
      <c r="NC81" s="172"/>
      <c r="ND81" s="172"/>
      <c r="NE81" s="172"/>
      <c r="NF81" s="172"/>
      <c r="NG81" s="172"/>
      <c r="NH81" s="172"/>
      <c r="NI81" s="172"/>
      <c r="NJ81" s="172"/>
      <c r="NK81" s="172"/>
      <c r="NL81" s="172"/>
      <c r="NM81" s="172"/>
      <c r="NN81" s="172"/>
      <c r="NO81" s="172"/>
      <c r="NP81" s="172"/>
      <c r="NQ81" s="172"/>
      <c r="NR81" s="172"/>
      <c r="NS81" s="172"/>
      <c r="NT81" s="172"/>
      <c r="NU81" s="172"/>
      <c r="NV81" s="172"/>
      <c r="NW81" s="172"/>
      <c r="NX81" s="172"/>
      <c r="NY81" s="172"/>
      <c r="NZ81" s="172"/>
      <c r="OA81" s="172"/>
      <c r="OB81" s="172"/>
      <c r="OC81" s="172"/>
      <c r="OD81" s="172"/>
      <c r="OE81" s="172"/>
      <c r="OF81" s="172"/>
      <c r="OG81" s="172"/>
      <c r="OH81" s="172"/>
      <c r="OI81" s="172"/>
      <c r="OJ81" s="172"/>
      <c r="OK81" s="172"/>
      <c r="OL81" s="172"/>
      <c r="OM81" s="172"/>
      <c r="ON81" s="172"/>
      <c r="OO81" s="172"/>
      <c r="OP81" s="172"/>
      <c r="OQ81" s="172"/>
      <c r="OR81" s="172"/>
      <c r="OS81" s="172"/>
      <c r="OT81" s="172"/>
      <c r="OU81" s="172"/>
      <c r="OV81" s="172"/>
      <c r="OW81" s="172"/>
      <c r="OX81" s="172"/>
      <c r="OY81" s="172"/>
      <c r="OZ81" s="172"/>
      <c r="PA81" s="172"/>
      <c r="PB81" s="172"/>
      <c r="PC81" s="172"/>
      <c r="PD81" s="172"/>
      <c r="PE81" s="172"/>
      <c r="PF81" s="172"/>
      <c r="PG81" s="172"/>
      <c r="PH81" s="172"/>
      <c r="PI81" s="172"/>
      <c r="PJ81" s="172"/>
      <c r="PK81" s="172"/>
      <c r="PL81" s="172"/>
      <c r="PM81" s="172"/>
      <c r="PN81" s="172"/>
      <c r="PO81" s="172"/>
      <c r="PP81" s="172"/>
      <c r="PQ81" s="172"/>
      <c r="PR81" s="172"/>
      <c r="PS81" s="172"/>
      <c r="PT81" s="172"/>
      <c r="PU81" s="172"/>
      <c r="PV81" s="172"/>
      <c r="PW81" s="172"/>
      <c r="PX81" s="172"/>
      <c r="PY81" s="172"/>
      <c r="PZ81" s="172"/>
      <c r="QA81" s="172"/>
      <c r="QB81" s="172"/>
      <c r="QC81" s="172"/>
      <c r="QD81" s="172"/>
      <c r="QE81" s="172"/>
      <c r="QF81" s="172"/>
      <c r="QG81" s="172"/>
      <c r="QH81" s="172"/>
      <c r="QI81" s="172"/>
      <c r="QJ81" s="172"/>
      <c r="QK81" s="172"/>
      <c r="QL81" s="172"/>
      <c r="QM81" s="172"/>
      <c r="QN81" s="172"/>
      <c r="QO81" s="172"/>
      <c r="QP81" s="172"/>
      <c r="QQ81" s="172"/>
      <c r="QR81" s="172"/>
      <c r="QS81" s="172"/>
      <c r="QT81" s="172"/>
      <c r="QU81" s="172"/>
      <c r="QV81" s="172"/>
      <c r="QW81" s="172"/>
      <c r="QX81" s="172"/>
      <c r="QY81" s="172"/>
      <c r="QZ81" s="172"/>
      <c r="RA81" s="172"/>
      <c r="RB81" s="172"/>
      <c r="RC81" s="172"/>
      <c r="RD81" s="172"/>
      <c r="RE81" s="172"/>
      <c r="RF81" s="172"/>
      <c r="RG81" s="172"/>
      <c r="RH81" s="172"/>
      <c r="RI81" s="172"/>
      <c r="RJ81" s="172"/>
      <c r="RK81" s="172"/>
      <c r="RL81" s="172"/>
      <c r="RM81" s="172"/>
      <c r="RN81" s="172"/>
      <c r="RO81" s="172"/>
      <c r="RP81" s="172"/>
      <c r="RQ81" s="172"/>
      <c r="RR81" s="172"/>
      <c r="RS81" s="172"/>
      <c r="RT81" s="172"/>
      <c r="RU81" s="172"/>
      <c r="RV81" s="172"/>
      <c r="RW81" s="172"/>
      <c r="RX81" s="172"/>
      <c r="RY81" s="172"/>
      <c r="RZ81" s="172"/>
      <c r="SA81" s="172"/>
      <c r="SB81" s="172"/>
      <c r="SC81" s="172"/>
      <c r="SD81" s="172"/>
      <c r="SE81" s="172"/>
      <c r="SF81" s="172"/>
      <c r="SG81" s="172"/>
      <c r="SH81" s="172"/>
      <c r="SI81" s="172"/>
      <c r="SJ81" s="172"/>
      <c r="SK81" s="172"/>
      <c r="SL81" s="172"/>
      <c r="SM81" s="172"/>
      <c r="SN81" s="172"/>
      <c r="SO81" s="172"/>
      <c r="SP81" s="172"/>
      <c r="SQ81" s="172"/>
      <c r="SR81" s="172"/>
      <c r="SS81" s="172"/>
      <c r="ST81" s="172"/>
      <c r="SU81" s="172"/>
      <c r="SV81" s="172"/>
      <c r="SW81" s="172"/>
      <c r="SX81" s="172"/>
      <c r="SY81" s="172"/>
      <c r="SZ81" s="172"/>
      <c r="TA81" s="172"/>
      <c r="TB81" s="172"/>
      <c r="TC81" s="172"/>
      <c r="TD81" s="172"/>
      <c r="TE81" s="172"/>
      <c r="TF81" s="172"/>
      <c r="TG81" s="172"/>
      <c r="TH81" s="172"/>
      <c r="TI81" s="172"/>
      <c r="TJ81" s="172"/>
      <c r="TK81" s="172"/>
      <c r="TL81" s="172"/>
      <c r="TM81" s="172"/>
      <c r="TN81" s="172"/>
      <c r="TO81" s="172"/>
      <c r="TP81" s="172"/>
      <c r="TQ81" s="172"/>
      <c r="TR81" s="172"/>
      <c r="TS81" s="172"/>
      <c r="TT81" s="172"/>
      <c r="TU81" s="172"/>
      <c r="TV81" s="172"/>
      <c r="TW81" s="172"/>
      <c r="TX81" s="172"/>
      <c r="TY81" s="172"/>
      <c r="TZ81" s="172"/>
      <c r="UA81" s="172"/>
      <c r="UB81" s="172"/>
      <c r="UC81" s="172"/>
      <c r="UD81" s="172"/>
      <c r="UE81" s="172"/>
      <c r="UF81" s="172"/>
      <c r="UG81" s="172"/>
      <c r="UH81" s="172"/>
      <c r="UI81" s="172"/>
      <c r="UJ81" s="172"/>
      <c r="UK81" s="172"/>
      <c r="UL81" s="172"/>
      <c r="UM81" s="172"/>
      <c r="UN81" s="172"/>
      <c r="UO81" s="172"/>
      <c r="UP81" s="172"/>
      <c r="UQ81" s="172"/>
      <c r="UR81" s="172"/>
      <c r="US81" s="172"/>
      <c r="UT81" s="172"/>
      <c r="UU81" s="172"/>
      <c r="UV81" s="172"/>
      <c r="UW81" s="172"/>
      <c r="UX81" s="172"/>
      <c r="UY81" s="172"/>
      <c r="UZ81" s="172"/>
      <c r="VA81" s="172"/>
      <c r="VB81" s="172"/>
      <c r="VC81" s="172"/>
      <c r="VD81" s="172"/>
      <c r="VE81" s="172"/>
      <c r="VF81" s="172"/>
      <c r="VG81" s="172"/>
      <c r="VH81" s="172"/>
      <c r="VI81" s="172"/>
      <c r="VJ81" s="172"/>
      <c r="VK81" s="172"/>
      <c r="VL81" s="172"/>
      <c r="VM81" s="172"/>
      <c r="VN81" s="172"/>
      <c r="VO81" s="172"/>
      <c r="VP81" s="172"/>
      <c r="VQ81" s="172"/>
      <c r="VR81" s="172"/>
      <c r="VS81" s="172"/>
      <c r="VT81" s="172"/>
      <c r="VU81" s="172"/>
      <c r="VV81" s="172"/>
      <c r="VW81" s="172"/>
      <c r="VX81" s="172"/>
      <c r="VY81" s="172"/>
      <c r="VZ81" s="172"/>
      <c r="WA81" s="172"/>
      <c r="WB81" s="172"/>
      <c r="WC81" s="172"/>
      <c r="WD81" s="172"/>
      <c r="WE81" s="172"/>
      <c r="WF81" s="172"/>
      <c r="WG81" s="172"/>
      <c r="WH81" s="172"/>
      <c r="WI81" s="172"/>
      <c r="WJ81" s="172"/>
      <c r="WK81" s="172"/>
      <c r="WL81" s="172"/>
      <c r="WM81" s="172"/>
      <c r="WN81" s="172"/>
      <c r="WO81" s="172"/>
      <c r="WP81" s="172"/>
      <c r="WQ81" s="172"/>
      <c r="WR81" s="172"/>
      <c r="WS81" s="172"/>
      <c r="WT81" s="172"/>
      <c r="WU81" s="172"/>
      <c r="WV81" s="172"/>
      <c r="WW81" s="172"/>
      <c r="WX81" s="172"/>
      <c r="WY81" s="172"/>
      <c r="WZ81" s="172"/>
      <c r="XA81" s="172"/>
      <c r="XB81" s="172"/>
      <c r="XC81" s="172"/>
      <c r="XD81" s="172"/>
      <c r="XE81" s="172"/>
      <c r="XF81" s="172"/>
      <c r="XG81" s="172"/>
      <c r="XH81" s="172"/>
      <c r="XI81" s="172"/>
      <c r="XJ81" s="172"/>
      <c r="XK81" s="172"/>
      <c r="XL81" s="172"/>
      <c r="XM81" s="172"/>
      <c r="XN81" s="172"/>
      <c r="XO81" s="172"/>
      <c r="XP81" s="172"/>
      <c r="XQ81" s="172"/>
      <c r="XR81" s="172"/>
      <c r="XS81" s="172"/>
      <c r="XT81" s="172"/>
      <c r="XU81" s="172"/>
      <c r="XV81" s="172"/>
      <c r="XW81" s="172"/>
      <c r="XX81" s="172"/>
      <c r="XY81" s="172"/>
      <c r="XZ81" s="172"/>
      <c r="YA81" s="172"/>
      <c r="YB81" s="172"/>
      <c r="YC81" s="172"/>
      <c r="YD81" s="172"/>
      <c r="YE81" s="172"/>
      <c r="YF81" s="172"/>
      <c r="YG81" s="172"/>
      <c r="YH81" s="172"/>
      <c r="YI81" s="172"/>
      <c r="YJ81" s="172"/>
      <c r="YK81" s="172"/>
      <c r="YL81" s="172"/>
      <c r="YM81" s="172"/>
      <c r="YN81" s="172"/>
      <c r="YO81" s="172"/>
      <c r="YP81" s="172"/>
      <c r="YQ81" s="172"/>
      <c r="YR81" s="172"/>
      <c r="YS81" s="172"/>
      <c r="YT81" s="172"/>
      <c r="YU81" s="172"/>
      <c r="YV81" s="172"/>
      <c r="YW81" s="172"/>
      <c r="YX81" s="172"/>
      <c r="YY81" s="172"/>
      <c r="YZ81" s="172"/>
      <c r="ZA81" s="172"/>
      <c r="ZB81" s="172"/>
      <c r="ZC81" s="172"/>
      <c r="ZD81" s="172"/>
      <c r="ZE81" s="172"/>
      <c r="ZF81" s="172"/>
      <c r="ZG81" s="172"/>
      <c r="ZH81" s="172"/>
      <c r="ZI81" s="172"/>
      <c r="ZJ81" s="172"/>
      <c r="ZK81" s="172"/>
      <c r="ZL81" s="172"/>
      <c r="ZM81" s="172"/>
      <c r="ZN81" s="172"/>
      <c r="ZO81" s="172"/>
      <c r="ZP81" s="172"/>
      <c r="ZQ81" s="172"/>
      <c r="ZR81" s="172"/>
      <c r="ZS81" s="172"/>
      <c r="ZT81" s="172"/>
      <c r="ZU81" s="172"/>
      <c r="ZV81" s="172"/>
      <c r="ZW81" s="172"/>
      <c r="ZX81" s="172"/>
      <c r="ZY81" s="172"/>
      <c r="ZZ81" s="172"/>
      <c r="AAA81" s="172"/>
      <c r="AAB81" s="172"/>
      <c r="AAC81" s="172"/>
      <c r="AAD81" s="172"/>
      <c r="AAE81" s="172"/>
      <c r="AAF81" s="172"/>
      <c r="AAG81" s="172"/>
      <c r="AAH81" s="172"/>
      <c r="AAI81" s="172"/>
      <c r="AAJ81" s="172"/>
      <c r="AAK81" s="172"/>
      <c r="AAL81" s="172"/>
      <c r="AAM81" s="172"/>
      <c r="AAN81" s="172"/>
      <c r="AAO81" s="172"/>
      <c r="AAP81" s="172"/>
      <c r="AAQ81" s="172"/>
      <c r="AAR81" s="172"/>
      <c r="AAS81" s="172"/>
      <c r="AAT81" s="172"/>
      <c r="AAU81" s="172"/>
      <c r="AAV81" s="172"/>
      <c r="AAW81" s="172"/>
      <c r="AAX81" s="172"/>
      <c r="AAY81" s="172"/>
      <c r="AAZ81" s="172"/>
      <c r="ABA81" s="172"/>
      <c r="ABB81" s="172"/>
      <c r="ABC81" s="172"/>
      <c r="ABD81" s="172"/>
      <c r="ABE81" s="172"/>
      <c r="ABF81" s="172"/>
      <c r="ABG81" s="172"/>
      <c r="ABH81" s="172"/>
      <c r="ABI81" s="172"/>
      <c r="ABJ81" s="172"/>
      <c r="ABK81" s="172"/>
      <c r="ABL81" s="172"/>
      <c r="ABM81" s="172"/>
      <c r="ABN81" s="172"/>
      <c r="ABO81" s="172"/>
      <c r="ABP81" s="172"/>
      <c r="ABQ81" s="172"/>
      <c r="ABR81" s="172"/>
      <c r="ABS81" s="172"/>
      <c r="ABT81" s="172"/>
      <c r="ABU81" s="172"/>
      <c r="ABV81" s="172"/>
      <c r="ABW81" s="172"/>
      <c r="ABX81" s="172"/>
      <c r="ABY81" s="172"/>
      <c r="ABZ81" s="172"/>
      <c r="ACA81" s="172"/>
      <c r="ACB81" s="172"/>
      <c r="ACC81" s="172"/>
      <c r="ACD81" s="172"/>
      <c r="ACE81" s="172"/>
      <c r="ACF81" s="172"/>
      <c r="ACG81" s="172"/>
      <c r="ACH81" s="172"/>
      <c r="ACI81" s="172"/>
      <c r="ACJ81" s="172"/>
      <c r="ACK81" s="172"/>
      <c r="ACL81" s="172"/>
      <c r="ACM81" s="172"/>
      <c r="ACN81" s="172"/>
      <c r="ACO81" s="172"/>
      <c r="ACP81" s="172"/>
      <c r="ACQ81" s="172"/>
      <c r="ACR81" s="172"/>
      <c r="ACS81" s="172"/>
      <c r="ACT81" s="172"/>
      <c r="ACU81" s="172"/>
      <c r="ACV81" s="172"/>
      <c r="ACW81" s="172"/>
      <c r="ACX81" s="172"/>
      <c r="ACY81" s="172"/>
      <c r="ACZ81" s="172"/>
      <c r="ADA81" s="172"/>
      <c r="ADB81" s="172"/>
      <c r="ADC81" s="172"/>
      <c r="ADD81" s="172"/>
      <c r="ADE81" s="172"/>
      <c r="ADF81" s="172"/>
      <c r="ADG81" s="172"/>
      <c r="ADH81" s="172"/>
      <c r="ADI81" s="172"/>
      <c r="ADJ81" s="172"/>
      <c r="ADK81" s="172"/>
      <c r="ADL81" s="172"/>
      <c r="ADM81" s="172"/>
      <c r="ADN81" s="172"/>
      <c r="ADO81" s="172"/>
      <c r="ADP81" s="172"/>
      <c r="ADQ81" s="172"/>
      <c r="ADR81" s="172"/>
      <c r="ADS81" s="172"/>
      <c r="ADT81" s="172"/>
      <c r="ADU81" s="172"/>
      <c r="ADV81" s="172"/>
      <c r="ADW81" s="172"/>
      <c r="ADX81" s="172"/>
      <c r="ADY81" s="172"/>
      <c r="ADZ81" s="172"/>
      <c r="AEA81" s="172"/>
      <c r="AEB81" s="172"/>
      <c r="AEC81" s="172"/>
      <c r="AED81" s="172"/>
      <c r="AEE81" s="172"/>
      <c r="AEF81" s="172"/>
      <c r="AEG81" s="172"/>
      <c r="AEH81" s="172"/>
      <c r="AEI81" s="172"/>
      <c r="AEJ81" s="172"/>
      <c r="AEK81" s="172"/>
      <c r="AEL81" s="172"/>
      <c r="AEM81" s="172"/>
      <c r="AEN81" s="172"/>
      <c r="AEO81" s="172"/>
      <c r="AEP81" s="172"/>
      <c r="AEQ81" s="172"/>
      <c r="AER81" s="172"/>
      <c r="AES81" s="172"/>
      <c r="AET81" s="172"/>
      <c r="AEU81" s="172"/>
      <c r="AEV81" s="172"/>
      <c r="AEW81" s="172"/>
      <c r="AEX81" s="172"/>
      <c r="AEY81" s="172"/>
      <c r="AEZ81" s="172"/>
      <c r="AFA81" s="172"/>
      <c r="AFB81" s="172"/>
      <c r="AFC81" s="172"/>
      <c r="AFD81" s="172"/>
      <c r="AFE81" s="172"/>
      <c r="AFF81" s="172"/>
      <c r="AFG81" s="172"/>
      <c r="AFH81" s="172"/>
      <c r="AFI81" s="172"/>
      <c r="AFJ81" s="172"/>
      <c r="AFK81" s="172"/>
      <c r="AFL81" s="172"/>
      <c r="AFM81" s="172"/>
      <c r="AFN81" s="172"/>
      <c r="AFO81" s="172"/>
      <c r="AFP81" s="172"/>
      <c r="AFQ81" s="172"/>
      <c r="AFR81" s="172"/>
      <c r="AFS81" s="172"/>
      <c r="AFT81" s="172"/>
      <c r="AFU81" s="172"/>
      <c r="AFV81" s="172"/>
      <c r="AFW81" s="172"/>
      <c r="AFX81" s="172"/>
      <c r="AFY81" s="172"/>
      <c r="AFZ81" s="172"/>
      <c r="AGA81" s="172"/>
      <c r="AGB81" s="172"/>
      <c r="AGC81" s="172"/>
      <c r="AGD81" s="172"/>
      <c r="AGE81" s="172"/>
      <c r="AGF81" s="172"/>
      <c r="AGG81" s="172"/>
      <c r="AGH81" s="172"/>
      <c r="AGI81" s="172"/>
      <c r="AGJ81" s="172"/>
      <c r="AGK81" s="172"/>
      <c r="AGL81" s="172"/>
      <c r="AGM81" s="172"/>
      <c r="AGN81" s="172"/>
      <c r="AGO81" s="172"/>
      <c r="AGP81" s="172"/>
      <c r="AGQ81" s="172"/>
      <c r="AGR81" s="172"/>
      <c r="AGS81" s="172"/>
      <c r="AGT81" s="172"/>
      <c r="AGU81" s="172"/>
      <c r="AGV81" s="172"/>
      <c r="AGW81" s="172"/>
      <c r="AGX81" s="172"/>
      <c r="AGY81" s="172"/>
      <c r="AGZ81" s="172"/>
      <c r="AHA81" s="172"/>
      <c r="AHB81" s="172"/>
      <c r="AHC81" s="172"/>
      <c r="AHD81" s="172"/>
      <c r="AHE81" s="172"/>
      <c r="AHF81" s="172"/>
      <c r="AHG81" s="172"/>
      <c r="AHH81" s="172"/>
      <c r="AHI81" s="172"/>
      <c r="AHJ81" s="172"/>
      <c r="AHK81" s="172"/>
      <c r="AHL81" s="172"/>
      <c r="AHM81" s="172"/>
      <c r="AHN81" s="172"/>
      <c r="AHO81" s="172"/>
      <c r="AHP81" s="172"/>
      <c r="AHQ81" s="172"/>
      <c r="AHR81" s="172"/>
      <c r="AHS81" s="172"/>
      <c r="AHT81" s="172"/>
      <c r="AHU81" s="172"/>
      <c r="AHV81" s="172"/>
      <c r="AHW81" s="172"/>
      <c r="AHX81" s="172"/>
      <c r="AHY81" s="172"/>
      <c r="AHZ81" s="172"/>
      <c r="AIA81" s="172"/>
      <c r="AIB81" s="172"/>
      <c r="AIC81" s="172"/>
      <c r="AID81" s="172"/>
      <c r="AIE81" s="172"/>
      <c r="AIF81" s="172"/>
      <c r="AIG81" s="172"/>
      <c r="AIH81" s="172"/>
      <c r="AII81" s="172"/>
      <c r="AIJ81" s="172"/>
      <c r="AIK81" s="172"/>
      <c r="AIL81" s="172"/>
      <c r="AIM81" s="172"/>
      <c r="AIN81" s="172"/>
      <c r="AIO81" s="172"/>
      <c r="AIP81" s="172"/>
      <c r="AIQ81" s="172"/>
      <c r="AIR81" s="172"/>
      <c r="AIS81" s="172"/>
      <c r="AIT81" s="172"/>
      <c r="AIU81" s="172"/>
      <c r="AIV81" s="172"/>
      <c r="AIW81" s="172"/>
      <c r="AIX81" s="172"/>
      <c r="AIY81" s="172"/>
      <c r="AIZ81" s="172"/>
      <c r="AJA81" s="172"/>
      <c r="AJB81" s="172"/>
      <c r="AJC81" s="172"/>
      <c r="AJD81" s="172"/>
      <c r="AJE81" s="172"/>
      <c r="AJF81" s="172"/>
      <c r="AJG81" s="172"/>
      <c r="AJH81" s="172"/>
      <c r="AJI81" s="172"/>
      <c r="AJJ81" s="172"/>
      <c r="AJK81" s="172"/>
      <c r="AJL81" s="172"/>
      <c r="AJM81" s="172"/>
      <c r="AJN81" s="172"/>
      <c r="AJO81" s="172"/>
      <c r="AJP81" s="172"/>
      <c r="AJQ81" s="172"/>
      <c r="AJR81" s="172"/>
      <c r="AJS81" s="172"/>
      <c r="AJT81" s="172"/>
      <c r="AJU81" s="172"/>
      <c r="AJV81" s="172"/>
      <c r="AJW81" s="172"/>
      <c r="AJX81" s="172"/>
      <c r="AJY81" s="172"/>
      <c r="AJZ81" s="172"/>
      <c r="AKA81" s="172"/>
      <c r="AKB81" s="172"/>
      <c r="AKC81" s="172"/>
      <c r="AKD81" s="172"/>
      <c r="AKE81" s="172"/>
      <c r="AKF81" s="172"/>
      <c r="AKG81" s="172"/>
      <c r="AKH81" s="172"/>
      <c r="AKI81" s="172"/>
      <c r="AKJ81" s="172"/>
      <c r="AKK81" s="172"/>
      <c r="AKL81" s="172"/>
      <c r="AKM81" s="172"/>
      <c r="AKN81" s="172"/>
      <c r="AKO81" s="172"/>
      <c r="AKP81" s="172"/>
      <c r="AKQ81" s="172"/>
      <c r="AKR81" s="172"/>
      <c r="AKS81" s="172"/>
      <c r="AKT81" s="172"/>
      <c r="AKU81" s="172"/>
      <c r="AKV81" s="172"/>
      <c r="AKW81" s="172"/>
      <c r="AKX81" s="172"/>
      <c r="AKY81" s="172"/>
      <c r="AKZ81" s="172"/>
      <c r="ALA81" s="172"/>
      <c r="ALB81" s="172"/>
      <c r="ALC81" s="172"/>
      <c r="ALD81" s="172"/>
      <c r="ALE81" s="172"/>
      <c r="ALF81" s="172"/>
      <c r="ALG81" s="172"/>
      <c r="ALH81" s="172"/>
      <c r="ALI81" s="172"/>
      <c r="ALJ81" s="172"/>
      <c r="ALK81" s="172"/>
      <c r="ALL81" s="172"/>
      <c r="ALM81" s="172"/>
      <c r="ALN81" s="172"/>
      <c r="ALO81" s="172"/>
      <c r="ALP81" s="172"/>
      <c r="ALQ81" s="172"/>
      <c r="ALR81" s="172"/>
      <c r="ALS81" s="172"/>
      <c r="ALT81" s="172"/>
      <c r="ALU81" s="172"/>
      <c r="ALV81" s="172"/>
      <c r="ALW81" s="172"/>
      <c r="ALX81" s="172"/>
      <c r="ALY81" s="172"/>
      <c r="ALZ81" s="172"/>
      <c r="AMA81" s="172"/>
      <c r="AMB81" s="172"/>
      <c r="AMC81" s="172"/>
      <c r="AMD81" s="172"/>
      <c r="AME81" s="172"/>
      <c r="AMF81" s="172"/>
      <c r="AMG81" s="172"/>
      <c r="AMH81" s="172"/>
      <c r="AMI81" s="172"/>
      <c r="AMJ81" s="172"/>
      <c r="AMK81" s="172"/>
      <c r="AML81" s="172"/>
    </row>
    <row r="82" spans="1:1026" s="282" customFormat="1">
      <c r="A82" s="358"/>
      <c r="B82" s="225"/>
      <c r="C82" s="154">
        <f t="shared" si="94"/>
        <v>0</v>
      </c>
      <c r="D82" s="167">
        <f t="shared" si="95"/>
        <v>0</v>
      </c>
      <c r="E82" s="166" t="str">
        <f t="shared" si="96"/>
        <v/>
      </c>
      <c r="F82" s="367" t="str">
        <f t="shared" si="97"/>
        <v/>
      </c>
      <c r="G82" s="367" t="str">
        <f t="shared" si="98"/>
        <v/>
      </c>
      <c r="H82" s="367" t="str">
        <f t="shared" si="99"/>
        <v/>
      </c>
      <c r="I82" s="367" t="str">
        <f t="shared" si="100"/>
        <v/>
      </c>
      <c r="J82" s="367" t="str">
        <f t="shared" si="101"/>
        <v/>
      </c>
      <c r="K82" s="367" t="str">
        <f t="shared" si="102"/>
        <v/>
      </c>
      <c r="L82" s="367" t="str">
        <f t="shared" si="103"/>
        <v/>
      </c>
      <c r="M82" s="367" t="str">
        <f t="shared" si="104"/>
        <v/>
      </c>
      <c r="N82" s="367" t="str">
        <f t="shared" si="105"/>
        <v/>
      </c>
      <c r="O82" s="156" t="str">
        <f t="shared" si="106"/>
        <v/>
      </c>
      <c r="P82" s="157" t="str">
        <f t="shared" si="107"/>
        <v>0</v>
      </c>
      <c r="Q82" s="158" t="str">
        <f t="shared" si="107"/>
        <v>0</v>
      </c>
      <c r="R82" s="158" t="str">
        <f t="shared" si="107"/>
        <v>0</v>
      </c>
      <c r="S82" s="159" t="str">
        <f t="shared" si="107"/>
        <v>0</v>
      </c>
      <c r="T82" s="158" t="str">
        <f t="shared" si="107"/>
        <v>0</v>
      </c>
      <c r="U82" s="158" t="str">
        <f t="shared" si="107"/>
        <v>0</v>
      </c>
      <c r="V82" s="158" t="str">
        <f t="shared" si="107"/>
        <v>0</v>
      </c>
      <c r="W82" s="158" t="str">
        <f t="shared" si="107"/>
        <v>0</v>
      </c>
      <c r="X82" s="157" t="str">
        <f t="shared" si="108"/>
        <v>0</v>
      </c>
      <c r="Y82" s="158" t="str">
        <f t="shared" si="108"/>
        <v>0</v>
      </c>
      <c r="Z82" s="158" t="str">
        <f t="shared" si="108"/>
        <v>0</v>
      </c>
      <c r="AA82" s="159" t="str">
        <f t="shared" si="108"/>
        <v>0</v>
      </c>
      <c r="AB82" s="160" t="str">
        <f t="shared" si="108"/>
        <v>0</v>
      </c>
      <c r="AC82" s="161" t="str">
        <f t="shared" si="108"/>
        <v>0</v>
      </c>
      <c r="AD82" s="158" t="str">
        <f t="shared" si="108"/>
        <v>0</v>
      </c>
      <c r="AE82" s="159" t="str">
        <f t="shared" si="108"/>
        <v>0</v>
      </c>
      <c r="AF82" s="367" t="str">
        <f t="shared" si="109"/>
        <v>0</v>
      </c>
      <c r="AG82" s="162" t="str">
        <f t="shared" si="109"/>
        <v>0</v>
      </c>
      <c r="AH82" s="163" t="str">
        <f t="shared" si="109"/>
        <v>0</v>
      </c>
      <c r="AI82" s="165" t="str">
        <f t="shared" si="109"/>
        <v>0</v>
      </c>
      <c r="AJ82" s="164" t="str">
        <f t="shared" si="109"/>
        <v>0</v>
      </c>
      <c r="AK82" s="164" t="str">
        <f t="shared" si="109"/>
        <v>0</v>
      </c>
      <c r="AL82" s="289" t="str">
        <f t="shared" si="109"/>
        <v>0</v>
      </c>
      <c r="AM82" s="165" t="str">
        <f t="shared" si="109"/>
        <v>0</v>
      </c>
      <c r="AN82" s="230" t="str">
        <f t="shared" si="110"/>
        <v>0</v>
      </c>
      <c r="AO82" s="230" t="str">
        <f t="shared" si="110"/>
        <v>0</v>
      </c>
      <c r="AP82" s="230" t="str">
        <f t="shared" si="110"/>
        <v>0</v>
      </c>
      <c r="AQ82" s="230" t="str">
        <f t="shared" si="110"/>
        <v>0</v>
      </c>
      <c r="AR82" s="229" t="str">
        <f t="shared" si="110"/>
        <v>0</v>
      </c>
      <c r="AS82" s="230" t="str">
        <f t="shared" si="110"/>
        <v>0</v>
      </c>
      <c r="AT82" s="230" t="str">
        <f t="shared" si="110"/>
        <v>0</v>
      </c>
      <c r="AU82" s="231" t="str">
        <f t="shared" si="110"/>
        <v>0</v>
      </c>
      <c r="AV82" s="230" t="str">
        <f t="shared" si="111"/>
        <v>0</v>
      </c>
      <c r="AW82" s="232" t="str">
        <f t="shared" si="111"/>
        <v>0</v>
      </c>
      <c r="AX82" s="232" t="str">
        <f t="shared" si="111"/>
        <v>0</v>
      </c>
      <c r="AY82" s="233" t="str">
        <f t="shared" si="111"/>
        <v>0</v>
      </c>
      <c r="AZ82" s="232" t="str">
        <f t="shared" si="111"/>
        <v>0</v>
      </c>
      <c r="BA82" s="232" t="str">
        <f t="shared" si="111"/>
        <v>0</v>
      </c>
      <c r="BB82" s="232" t="str">
        <f t="shared" si="111"/>
        <v>0</v>
      </c>
      <c r="BC82" s="233" t="str">
        <f t="shared" si="111"/>
        <v>0</v>
      </c>
      <c r="BD82" s="168" t="str">
        <f t="shared" si="112"/>
        <v>0</v>
      </c>
      <c r="BE82" s="168" t="str">
        <f t="shared" si="112"/>
        <v>0</v>
      </c>
      <c r="BF82" s="168" t="str">
        <f t="shared" si="112"/>
        <v>0</v>
      </c>
      <c r="BG82" s="169" t="str">
        <f t="shared" si="112"/>
        <v>0</v>
      </c>
      <c r="BH82" s="168" t="str">
        <f t="shared" si="112"/>
        <v>0</v>
      </c>
      <c r="BI82" s="168" t="str">
        <f t="shared" si="112"/>
        <v>0</v>
      </c>
      <c r="BJ82" s="168" t="str">
        <f t="shared" si="112"/>
        <v>0</v>
      </c>
      <c r="BK82" s="169" t="str">
        <f t="shared" si="112"/>
        <v>0</v>
      </c>
      <c r="BL82" s="168" t="str">
        <f t="shared" si="113"/>
        <v>0</v>
      </c>
      <c r="BM82" s="168" t="str">
        <f t="shared" si="113"/>
        <v>0</v>
      </c>
      <c r="BN82" s="168" t="str">
        <f t="shared" si="113"/>
        <v>0</v>
      </c>
      <c r="BO82" s="169" t="str">
        <f t="shared" si="113"/>
        <v>0</v>
      </c>
      <c r="BP82" s="168" t="str">
        <f t="shared" si="113"/>
        <v>0</v>
      </c>
      <c r="BQ82" s="168" t="str">
        <f t="shared" si="113"/>
        <v>0</v>
      </c>
      <c r="BR82" s="168" t="str">
        <f t="shared" si="113"/>
        <v>0</v>
      </c>
      <c r="BS82" s="169" t="str">
        <f t="shared" si="113"/>
        <v>0</v>
      </c>
      <c r="BT82" s="302" t="str">
        <f t="shared" si="114"/>
        <v>0</v>
      </c>
      <c r="BU82" s="302" t="str">
        <f t="shared" si="114"/>
        <v>0</v>
      </c>
      <c r="BV82" s="302" t="str">
        <f t="shared" si="114"/>
        <v>0</v>
      </c>
      <c r="BW82" s="303" t="str">
        <f t="shared" si="114"/>
        <v>0</v>
      </c>
      <c r="BX82" s="302" t="str">
        <f t="shared" si="114"/>
        <v>0</v>
      </c>
      <c r="BY82" s="302" t="str">
        <f t="shared" si="114"/>
        <v>0</v>
      </c>
      <c r="BZ82" s="302" t="str">
        <f t="shared" si="114"/>
        <v>0</v>
      </c>
      <c r="CA82" s="303" t="str">
        <f t="shared" si="114"/>
        <v>0</v>
      </c>
      <c r="CB82" s="164" t="str">
        <f t="shared" si="115"/>
        <v>0</v>
      </c>
      <c r="CC82" s="289" t="str">
        <f t="shared" si="115"/>
        <v>0</v>
      </c>
      <c r="CD82" s="340" t="str">
        <f t="shared" si="115"/>
        <v>0</v>
      </c>
      <c r="CE82" s="341" t="str">
        <f t="shared" si="115"/>
        <v>0</v>
      </c>
      <c r="CF82" s="340" t="str">
        <f t="shared" si="115"/>
        <v>0</v>
      </c>
      <c r="CG82" s="340" t="str">
        <f t="shared" si="115"/>
        <v>0</v>
      </c>
      <c r="CH82" s="340" t="str">
        <f t="shared" si="115"/>
        <v>0</v>
      </c>
      <c r="CI82" s="341" t="str">
        <f t="shared" si="115"/>
        <v>0</v>
      </c>
      <c r="CJ82" s="367"/>
      <c r="CK82" s="32" t="str">
        <f t="shared" si="116"/>
        <v/>
      </c>
      <c r="CL82" s="285">
        <f t="shared" si="146"/>
        <v>0</v>
      </c>
      <c r="CM82" s="285">
        <f t="shared" si="148"/>
        <v>10</v>
      </c>
      <c r="CN82" s="285"/>
      <c r="CO82" s="142">
        <f t="shared" si="117"/>
        <v>-90</v>
      </c>
      <c r="CP82" s="142">
        <f t="shared" si="118"/>
        <v>-67.777777777777771</v>
      </c>
      <c r="CQ82" s="143"/>
      <c r="CR82" s="367"/>
      <c r="CS82" s="170">
        <f t="shared" si="119"/>
        <v>0</v>
      </c>
      <c r="CT82" s="23">
        <f t="shared" si="120"/>
        <v>0</v>
      </c>
      <c r="CU82" s="171">
        <f t="shared" si="121"/>
        <v>0</v>
      </c>
      <c r="CV82" s="23">
        <f t="shared" si="122"/>
        <v>0</v>
      </c>
      <c r="CW82" s="172">
        <f t="shared" si="123"/>
        <v>0</v>
      </c>
      <c r="CX82" s="24">
        <f t="shared" si="124"/>
        <v>0</v>
      </c>
      <c r="CY82" s="267">
        <f t="shared" si="125"/>
        <v>0</v>
      </c>
      <c r="CZ82" s="268">
        <f t="shared" si="126"/>
        <v>0</v>
      </c>
      <c r="DA82" s="267">
        <f t="shared" si="127"/>
        <v>0</v>
      </c>
      <c r="DB82" s="268">
        <f t="shared" si="128"/>
        <v>0</v>
      </c>
      <c r="DC82" s="173">
        <f t="shared" si="129"/>
        <v>0</v>
      </c>
      <c r="DD82" s="26">
        <f t="shared" si="130"/>
        <v>0</v>
      </c>
      <c r="DE82" s="173">
        <f t="shared" si="131"/>
        <v>0</v>
      </c>
      <c r="DF82" s="26">
        <f t="shared" si="132"/>
        <v>0</v>
      </c>
      <c r="DG82" s="326">
        <f t="shared" si="133"/>
        <v>0</v>
      </c>
      <c r="DH82" s="327">
        <f t="shared" si="134"/>
        <v>0</v>
      </c>
      <c r="DI82" s="172">
        <f t="shared" si="135"/>
        <v>0</v>
      </c>
      <c r="DJ82" s="24">
        <f t="shared" si="136"/>
        <v>0</v>
      </c>
      <c r="DK82" s="172"/>
      <c r="DL82" s="19">
        <f t="shared" si="137"/>
        <v>0</v>
      </c>
      <c r="DM82" s="19">
        <f t="shared" si="138"/>
        <v>0</v>
      </c>
      <c r="DN82" s="174">
        <f t="shared" si="139"/>
        <v>0</v>
      </c>
      <c r="DO82" s="278">
        <f t="shared" si="140"/>
        <v>0</v>
      </c>
      <c r="DP82" s="278">
        <f t="shared" si="141"/>
        <v>0</v>
      </c>
      <c r="DQ82" s="20">
        <f t="shared" si="142"/>
        <v>0</v>
      </c>
      <c r="DR82" s="20">
        <f t="shared" si="143"/>
        <v>0</v>
      </c>
      <c r="DS82" s="337">
        <f t="shared" si="144"/>
        <v>0</v>
      </c>
      <c r="DT82" s="174">
        <f t="shared" si="145"/>
        <v>0</v>
      </c>
      <c r="DU82" s="172">
        <f t="shared" si="147"/>
        <v>0</v>
      </c>
      <c r="DV82" s="172"/>
      <c r="DW82" s="172"/>
      <c r="DX82" s="172"/>
      <c r="DY82" s="172"/>
      <c r="DZ82" s="172"/>
      <c r="EA82" s="172"/>
      <c r="EB82" s="172"/>
      <c r="EC82" s="172"/>
      <c r="ED82" s="172"/>
      <c r="EE82" s="172"/>
      <c r="EF82" s="172"/>
      <c r="EG82" s="172"/>
      <c r="EH82" s="172"/>
      <c r="EI82" s="172"/>
      <c r="EJ82" s="172"/>
      <c r="EK82" s="172"/>
      <c r="EL82" s="172"/>
      <c r="EM82" s="172"/>
      <c r="EN82" s="172"/>
      <c r="EO82" s="172"/>
      <c r="EP82" s="172"/>
      <c r="EQ82" s="172"/>
      <c r="ER82" s="172"/>
      <c r="ES82" s="172"/>
      <c r="ET82" s="172"/>
      <c r="EU82" s="172"/>
      <c r="EV82" s="172"/>
      <c r="EW82" s="172"/>
      <c r="EX82" s="172"/>
      <c r="EY82" s="172"/>
      <c r="EZ82" s="172"/>
      <c r="FA82" s="172"/>
      <c r="FB82" s="172"/>
      <c r="FC82" s="172"/>
      <c r="FD82" s="172"/>
      <c r="FE82" s="172"/>
      <c r="FF82" s="172"/>
      <c r="FG82" s="172"/>
      <c r="FH82" s="172"/>
      <c r="FI82" s="172"/>
      <c r="FJ82" s="172"/>
      <c r="FK82" s="172"/>
      <c r="FL82" s="172"/>
      <c r="FM82" s="172"/>
      <c r="FN82" s="172"/>
      <c r="FO82" s="172"/>
      <c r="FP82" s="172"/>
      <c r="FQ82" s="172"/>
      <c r="FR82" s="172"/>
      <c r="FS82" s="172"/>
      <c r="FT82" s="172"/>
      <c r="FU82" s="172"/>
      <c r="FV82" s="172"/>
      <c r="FW82" s="172"/>
      <c r="FX82" s="172"/>
      <c r="FY82" s="172"/>
      <c r="FZ82" s="172"/>
      <c r="GA82" s="172"/>
      <c r="GB82" s="172"/>
      <c r="GC82" s="172"/>
      <c r="GD82" s="172"/>
      <c r="GE82" s="172"/>
      <c r="GF82" s="172"/>
      <c r="GG82" s="172"/>
      <c r="GH82" s="172"/>
      <c r="GI82" s="172"/>
      <c r="GJ82" s="172"/>
      <c r="GK82" s="172"/>
      <c r="GL82" s="172"/>
      <c r="GM82" s="172"/>
      <c r="GN82" s="172"/>
      <c r="GO82" s="172"/>
      <c r="GP82" s="172"/>
      <c r="GQ82" s="172"/>
      <c r="GR82" s="172"/>
      <c r="GS82" s="172"/>
      <c r="GT82" s="172"/>
      <c r="GU82" s="172"/>
      <c r="GV82" s="172"/>
      <c r="GW82" s="172"/>
      <c r="GX82" s="172"/>
      <c r="GY82" s="172"/>
      <c r="GZ82" s="172"/>
      <c r="HA82" s="172"/>
      <c r="HB82" s="172"/>
      <c r="HC82" s="172"/>
      <c r="HD82" s="172"/>
      <c r="HE82" s="172"/>
      <c r="HF82" s="172"/>
      <c r="HG82" s="172"/>
      <c r="HH82" s="172"/>
      <c r="HI82" s="172"/>
      <c r="HJ82" s="172"/>
      <c r="HK82" s="172"/>
      <c r="HL82" s="172"/>
      <c r="HM82" s="172"/>
      <c r="HN82" s="172"/>
      <c r="HO82" s="172"/>
      <c r="HP82" s="172"/>
      <c r="HQ82" s="172"/>
      <c r="HR82" s="172"/>
      <c r="HS82" s="172"/>
      <c r="HT82" s="172"/>
      <c r="HU82" s="172"/>
      <c r="HV82" s="172"/>
      <c r="HW82" s="172"/>
      <c r="HX82" s="172"/>
      <c r="HY82" s="172"/>
      <c r="HZ82" s="172"/>
      <c r="IA82" s="172"/>
      <c r="IB82" s="172"/>
      <c r="IC82" s="172"/>
      <c r="ID82" s="172"/>
      <c r="IE82" s="172"/>
      <c r="IF82" s="172"/>
      <c r="IG82" s="172"/>
      <c r="IH82" s="172"/>
      <c r="II82" s="172"/>
      <c r="IJ82" s="172"/>
      <c r="IK82" s="172"/>
      <c r="IL82" s="172"/>
      <c r="IM82" s="172"/>
      <c r="IN82" s="172"/>
      <c r="IO82" s="172"/>
      <c r="IP82" s="172"/>
      <c r="IQ82" s="172"/>
      <c r="IR82" s="172"/>
      <c r="IS82" s="172"/>
      <c r="IT82" s="172"/>
      <c r="IU82" s="172"/>
      <c r="IV82" s="172"/>
      <c r="IW82" s="172"/>
      <c r="IX82" s="172"/>
      <c r="IY82" s="172"/>
      <c r="IZ82" s="172"/>
      <c r="JA82" s="172"/>
      <c r="JB82" s="172"/>
      <c r="JC82" s="172"/>
      <c r="JD82" s="172"/>
      <c r="JE82" s="172"/>
      <c r="JF82" s="172"/>
      <c r="JG82" s="172"/>
      <c r="JH82" s="172"/>
      <c r="JI82" s="172"/>
      <c r="JJ82" s="172"/>
      <c r="JK82" s="172"/>
      <c r="JL82" s="172"/>
      <c r="JM82" s="172"/>
      <c r="JN82" s="172"/>
      <c r="JO82" s="172"/>
      <c r="JP82" s="172"/>
      <c r="JQ82" s="172"/>
      <c r="JR82" s="172"/>
      <c r="JS82" s="172"/>
      <c r="JT82" s="172"/>
      <c r="JU82" s="172"/>
      <c r="JV82" s="172"/>
      <c r="JW82" s="172"/>
      <c r="JX82" s="172"/>
      <c r="JY82" s="172"/>
      <c r="JZ82" s="172"/>
      <c r="KA82" s="172"/>
      <c r="KB82" s="172"/>
      <c r="KC82" s="172"/>
      <c r="KD82" s="172"/>
      <c r="KE82" s="172"/>
      <c r="KF82" s="172"/>
      <c r="KG82" s="172"/>
      <c r="KH82" s="172"/>
      <c r="KI82" s="172"/>
      <c r="KJ82" s="172"/>
      <c r="KK82" s="172"/>
      <c r="KL82" s="172"/>
      <c r="KM82" s="172"/>
      <c r="KN82" s="172"/>
      <c r="KO82" s="172"/>
      <c r="KP82" s="172"/>
      <c r="KQ82" s="172"/>
      <c r="KR82" s="172"/>
      <c r="KS82" s="172"/>
      <c r="KT82" s="172"/>
      <c r="KU82" s="172"/>
      <c r="KV82" s="172"/>
      <c r="KW82" s="172"/>
      <c r="KX82" s="172"/>
      <c r="KY82" s="172"/>
      <c r="KZ82" s="172"/>
      <c r="LA82" s="172"/>
      <c r="LB82" s="172"/>
      <c r="LC82" s="172"/>
      <c r="LD82" s="172"/>
      <c r="LE82" s="172"/>
      <c r="LF82" s="172"/>
      <c r="LG82" s="172"/>
      <c r="LH82" s="172"/>
      <c r="LI82" s="172"/>
      <c r="LJ82" s="172"/>
      <c r="LK82" s="172"/>
      <c r="LL82" s="172"/>
      <c r="LM82" s="172"/>
      <c r="LN82" s="172"/>
      <c r="LO82" s="172"/>
      <c r="LP82" s="172"/>
      <c r="LQ82" s="172"/>
      <c r="LR82" s="172"/>
      <c r="LS82" s="172"/>
      <c r="LT82" s="172"/>
      <c r="LU82" s="172"/>
      <c r="LV82" s="172"/>
      <c r="LW82" s="172"/>
      <c r="LX82" s="172"/>
      <c r="LY82" s="172"/>
      <c r="LZ82" s="172"/>
      <c r="MA82" s="172"/>
      <c r="MB82" s="172"/>
      <c r="MC82" s="172"/>
      <c r="MD82" s="172"/>
      <c r="ME82" s="172"/>
      <c r="MF82" s="172"/>
      <c r="MG82" s="172"/>
      <c r="MH82" s="172"/>
      <c r="MI82" s="172"/>
      <c r="MJ82" s="172"/>
      <c r="MK82" s="172"/>
      <c r="ML82" s="172"/>
      <c r="MM82" s="172"/>
      <c r="MN82" s="172"/>
      <c r="MO82" s="172"/>
      <c r="MP82" s="172"/>
      <c r="MQ82" s="172"/>
      <c r="MR82" s="172"/>
      <c r="MS82" s="172"/>
      <c r="MT82" s="172"/>
      <c r="MU82" s="172"/>
      <c r="MV82" s="172"/>
      <c r="MW82" s="172"/>
      <c r="MX82" s="172"/>
      <c r="MY82" s="172"/>
      <c r="MZ82" s="172"/>
      <c r="NA82" s="172"/>
      <c r="NB82" s="172"/>
      <c r="NC82" s="172"/>
      <c r="ND82" s="172"/>
      <c r="NE82" s="172"/>
      <c r="NF82" s="172"/>
      <c r="NG82" s="172"/>
      <c r="NH82" s="172"/>
      <c r="NI82" s="172"/>
      <c r="NJ82" s="172"/>
      <c r="NK82" s="172"/>
      <c r="NL82" s="172"/>
      <c r="NM82" s="172"/>
      <c r="NN82" s="172"/>
      <c r="NO82" s="172"/>
      <c r="NP82" s="172"/>
      <c r="NQ82" s="172"/>
      <c r="NR82" s="172"/>
      <c r="NS82" s="172"/>
      <c r="NT82" s="172"/>
      <c r="NU82" s="172"/>
      <c r="NV82" s="172"/>
      <c r="NW82" s="172"/>
      <c r="NX82" s="172"/>
      <c r="NY82" s="172"/>
      <c r="NZ82" s="172"/>
      <c r="OA82" s="172"/>
      <c r="OB82" s="172"/>
      <c r="OC82" s="172"/>
      <c r="OD82" s="172"/>
      <c r="OE82" s="172"/>
      <c r="OF82" s="172"/>
      <c r="OG82" s="172"/>
      <c r="OH82" s="172"/>
      <c r="OI82" s="172"/>
      <c r="OJ82" s="172"/>
      <c r="OK82" s="172"/>
      <c r="OL82" s="172"/>
      <c r="OM82" s="172"/>
      <c r="ON82" s="172"/>
      <c r="OO82" s="172"/>
      <c r="OP82" s="172"/>
      <c r="OQ82" s="172"/>
      <c r="OR82" s="172"/>
      <c r="OS82" s="172"/>
      <c r="OT82" s="172"/>
      <c r="OU82" s="172"/>
      <c r="OV82" s="172"/>
      <c r="OW82" s="172"/>
      <c r="OX82" s="172"/>
      <c r="OY82" s="172"/>
      <c r="OZ82" s="172"/>
      <c r="PA82" s="172"/>
      <c r="PB82" s="172"/>
      <c r="PC82" s="172"/>
      <c r="PD82" s="172"/>
      <c r="PE82" s="172"/>
      <c r="PF82" s="172"/>
      <c r="PG82" s="172"/>
      <c r="PH82" s="172"/>
      <c r="PI82" s="172"/>
      <c r="PJ82" s="172"/>
      <c r="PK82" s="172"/>
      <c r="PL82" s="172"/>
      <c r="PM82" s="172"/>
      <c r="PN82" s="172"/>
      <c r="PO82" s="172"/>
      <c r="PP82" s="172"/>
      <c r="PQ82" s="172"/>
      <c r="PR82" s="172"/>
      <c r="PS82" s="172"/>
      <c r="PT82" s="172"/>
      <c r="PU82" s="172"/>
      <c r="PV82" s="172"/>
      <c r="PW82" s="172"/>
      <c r="PX82" s="172"/>
      <c r="PY82" s="172"/>
      <c r="PZ82" s="172"/>
      <c r="QA82" s="172"/>
      <c r="QB82" s="172"/>
      <c r="QC82" s="172"/>
      <c r="QD82" s="172"/>
      <c r="QE82" s="172"/>
      <c r="QF82" s="172"/>
      <c r="QG82" s="172"/>
      <c r="QH82" s="172"/>
      <c r="QI82" s="172"/>
      <c r="QJ82" s="172"/>
      <c r="QK82" s="172"/>
      <c r="QL82" s="172"/>
      <c r="QM82" s="172"/>
      <c r="QN82" s="172"/>
      <c r="QO82" s="172"/>
      <c r="QP82" s="172"/>
      <c r="QQ82" s="172"/>
      <c r="QR82" s="172"/>
      <c r="QS82" s="172"/>
      <c r="QT82" s="172"/>
      <c r="QU82" s="172"/>
      <c r="QV82" s="172"/>
      <c r="QW82" s="172"/>
      <c r="QX82" s="172"/>
      <c r="QY82" s="172"/>
      <c r="QZ82" s="172"/>
      <c r="RA82" s="172"/>
      <c r="RB82" s="172"/>
      <c r="RC82" s="172"/>
      <c r="RD82" s="172"/>
      <c r="RE82" s="172"/>
      <c r="RF82" s="172"/>
      <c r="RG82" s="172"/>
      <c r="RH82" s="172"/>
      <c r="RI82" s="172"/>
      <c r="RJ82" s="172"/>
      <c r="RK82" s="172"/>
      <c r="RL82" s="172"/>
      <c r="RM82" s="172"/>
      <c r="RN82" s="172"/>
      <c r="RO82" s="172"/>
      <c r="RP82" s="172"/>
      <c r="RQ82" s="172"/>
      <c r="RR82" s="172"/>
      <c r="RS82" s="172"/>
      <c r="RT82" s="172"/>
      <c r="RU82" s="172"/>
      <c r="RV82" s="172"/>
      <c r="RW82" s="172"/>
      <c r="RX82" s="172"/>
      <c r="RY82" s="172"/>
      <c r="RZ82" s="172"/>
      <c r="SA82" s="172"/>
      <c r="SB82" s="172"/>
      <c r="SC82" s="172"/>
      <c r="SD82" s="172"/>
      <c r="SE82" s="172"/>
      <c r="SF82" s="172"/>
      <c r="SG82" s="172"/>
      <c r="SH82" s="172"/>
      <c r="SI82" s="172"/>
      <c r="SJ82" s="172"/>
      <c r="SK82" s="172"/>
      <c r="SL82" s="172"/>
      <c r="SM82" s="172"/>
      <c r="SN82" s="172"/>
      <c r="SO82" s="172"/>
      <c r="SP82" s="172"/>
      <c r="SQ82" s="172"/>
      <c r="SR82" s="172"/>
      <c r="SS82" s="172"/>
      <c r="ST82" s="172"/>
      <c r="SU82" s="172"/>
      <c r="SV82" s="172"/>
      <c r="SW82" s="172"/>
      <c r="SX82" s="172"/>
      <c r="SY82" s="172"/>
      <c r="SZ82" s="172"/>
      <c r="TA82" s="172"/>
      <c r="TB82" s="172"/>
      <c r="TC82" s="172"/>
      <c r="TD82" s="172"/>
      <c r="TE82" s="172"/>
      <c r="TF82" s="172"/>
      <c r="TG82" s="172"/>
      <c r="TH82" s="172"/>
      <c r="TI82" s="172"/>
      <c r="TJ82" s="172"/>
      <c r="TK82" s="172"/>
      <c r="TL82" s="172"/>
      <c r="TM82" s="172"/>
      <c r="TN82" s="172"/>
      <c r="TO82" s="172"/>
      <c r="TP82" s="172"/>
      <c r="TQ82" s="172"/>
      <c r="TR82" s="172"/>
      <c r="TS82" s="172"/>
      <c r="TT82" s="172"/>
      <c r="TU82" s="172"/>
      <c r="TV82" s="172"/>
      <c r="TW82" s="172"/>
      <c r="TX82" s="172"/>
      <c r="TY82" s="172"/>
      <c r="TZ82" s="172"/>
      <c r="UA82" s="172"/>
      <c r="UB82" s="172"/>
      <c r="UC82" s="172"/>
      <c r="UD82" s="172"/>
      <c r="UE82" s="172"/>
      <c r="UF82" s="172"/>
      <c r="UG82" s="172"/>
      <c r="UH82" s="172"/>
      <c r="UI82" s="172"/>
      <c r="UJ82" s="172"/>
      <c r="UK82" s="172"/>
      <c r="UL82" s="172"/>
      <c r="UM82" s="172"/>
      <c r="UN82" s="172"/>
      <c r="UO82" s="172"/>
      <c r="UP82" s="172"/>
      <c r="UQ82" s="172"/>
      <c r="UR82" s="172"/>
      <c r="US82" s="172"/>
      <c r="UT82" s="172"/>
      <c r="UU82" s="172"/>
      <c r="UV82" s="172"/>
      <c r="UW82" s="172"/>
      <c r="UX82" s="172"/>
      <c r="UY82" s="172"/>
      <c r="UZ82" s="172"/>
      <c r="VA82" s="172"/>
      <c r="VB82" s="172"/>
      <c r="VC82" s="172"/>
      <c r="VD82" s="172"/>
      <c r="VE82" s="172"/>
      <c r="VF82" s="172"/>
      <c r="VG82" s="172"/>
      <c r="VH82" s="172"/>
      <c r="VI82" s="172"/>
      <c r="VJ82" s="172"/>
      <c r="VK82" s="172"/>
      <c r="VL82" s="172"/>
      <c r="VM82" s="172"/>
      <c r="VN82" s="172"/>
      <c r="VO82" s="172"/>
      <c r="VP82" s="172"/>
      <c r="VQ82" s="172"/>
      <c r="VR82" s="172"/>
      <c r="VS82" s="172"/>
      <c r="VT82" s="172"/>
      <c r="VU82" s="172"/>
      <c r="VV82" s="172"/>
      <c r="VW82" s="172"/>
      <c r="VX82" s="172"/>
      <c r="VY82" s="172"/>
      <c r="VZ82" s="172"/>
      <c r="WA82" s="172"/>
      <c r="WB82" s="172"/>
      <c r="WC82" s="172"/>
      <c r="WD82" s="172"/>
      <c r="WE82" s="172"/>
      <c r="WF82" s="172"/>
      <c r="WG82" s="172"/>
      <c r="WH82" s="172"/>
      <c r="WI82" s="172"/>
      <c r="WJ82" s="172"/>
      <c r="WK82" s="172"/>
      <c r="WL82" s="172"/>
      <c r="WM82" s="172"/>
      <c r="WN82" s="172"/>
      <c r="WO82" s="172"/>
      <c r="WP82" s="172"/>
      <c r="WQ82" s="172"/>
      <c r="WR82" s="172"/>
      <c r="WS82" s="172"/>
      <c r="WT82" s="172"/>
      <c r="WU82" s="172"/>
      <c r="WV82" s="172"/>
      <c r="WW82" s="172"/>
      <c r="WX82" s="172"/>
      <c r="WY82" s="172"/>
      <c r="WZ82" s="172"/>
      <c r="XA82" s="172"/>
      <c r="XB82" s="172"/>
      <c r="XC82" s="172"/>
      <c r="XD82" s="172"/>
      <c r="XE82" s="172"/>
      <c r="XF82" s="172"/>
      <c r="XG82" s="172"/>
      <c r="XH82" s="172"/>
      <c r="XI82" s="172"/>
      <c r="XJ82" s="172"/>
      <c r="XK82" s="172"/>
      <c r="XL82" s="172"/>
      <c r="XM82" s="172"/>
      <c r="XN82" s="172"/>
      <c r="XO82" s="172"/>
      <c r="XP82" s="172"/>
      <c r="XQ82" s="172"/>
      <c r="XR82" s="172"/>
      <c r="XS82" s="172"/>
      <c r="XT82" s="172"/>
      <c r="XU82" s="172"/>
      <c r="XV82" s="172"/>
      <c r="XW82" s="172"/>
      <c r="XX82" s="172"/>
      <c r="XY82" s="172"/>
      <c r="XZ82" s="172"/>
      <c r="YA82" s="172"/>
      <c r="YB82" s="172"/>
      <c r="YC82" s="172"/>
      <c r="YD82" s="172"/>
      <c r="YE82" s="172"/>
      <c r="YF82" s="172"/>
      <c r="YG82" s="172"/>
      <c r="YH82" s="172"/>
      <c r="YI82" s="172"/>
      <c r="YJ82" s="172"/>
      <c r="YK82" s="172"/>
      <c r="YL82" s="172"/>
      <c r="YM82" s="172"/>
      <c r="YN82" s="172"/>
      <c r="YO82" s="172"/>
      <c r="YP82" s="172"/>
      <c r="YQ82" s="172"/>
      <c r="YR82" s="172"/>
      <c r="YS82" s="172"/>
      <c r="YT82" s="172"/>
      <c r="YU82" s="172"/>
      <c r="YV82" s="172"/>
      <c r="YW82" s="172"/>
      <c r="YX82" s="172"/>
      <c r="YY82" s="172"/>
      <c r="YZ82" s="172"/>
      <c r="ZA82" s="172"/>
      <c r="ZB82" s="172"/>
      <c r="ZC82" s="172"/>
      <c r="ZD82" s="172"/>
      <c r="ZE82" s="172"/>
      <c r="ZF82" s="172"/>
      <c r="ZG82" s="172"/>
      <c r="ZH82" s="172"/>
      <c r="ZI82" s="172"/>
      <c r="ZJ82" s="172"/>
      <c r="ZK82" s="172"/>
      <c r="ZL82" s="172"/>
      <c r="ZM82" s="172"/>
      <c r="ZN82" s="172"/>
      <c r="ZO82" s="172"/>
      <c r="ZP82" s="172"/>
      <c r="ZQ82" s="172"/>
      <c r="ZR82" s="172"/>
      <c r="ZS82" s="172"/>
      <c r="ZT82" s="172"/>
      <c r="ZU82" s="172"/>
      <c r="ZV82" s="172"/>
      <c r="ZW82" s="172"/>
      <c r="ZX82" s="172"/>
      <c r="ZY82" s="172"/>
      <c r="ZZ82" s="172"/>
      <c r="AAA82" s="172"/>
      <c r="AAB82" s="172"/>
      <c r="AAC82" s="172"/>
      <c r="AAD82" s="172"/>
      <c r="AAE82" s="172"/>
      <c r="AAF82" s="172"/>
      <c r="AAG82" s="172"/>
      <c r="AAH82" s="172"/>
      <c r="AAI82" s="172"/>
      <c r="AAJ82" s="172"/>
      <c r="AAK82" s="172"/>
      <c r="AAL82" s="172"/>
      <c r="AAM82" s="172"/>
      <c r="AAN82" s="172"/>
      <c r="AAO82" s="172"/>
      <c r="AAP82" s="172"/>
      <c r="AAQ82" s="172"/>
      <c r="AAR82" s="172"/>
      <c r="AAS82" s="172"/>
      <c r="AAT82" s="172"/>
      <c r="AAU82" s="172"/>
      <c r="AAV82" s="172"/>
      <c r="AAW82" s="172"/>
      <c r="AAX82" s="172"/>
      <c r="AAY82" s="172"/>
      <c r="AAZ82" s="172"/>
      <c r="ABA82" s="172"/>
      <c r="ABB82" s="172"/>
      <c r="ABC82" s="172"/>
      <c r="ABD82" s="172"/>
      <c r="ABE82" s="172"/>
      <c r="ABF82" s="172"/>
      <c r="ABG82" s="172"/>
      <c r="ABH82" s="172"/>
      <c r="ABI82" s="172"/>
      <c r="ABJ82" s="172"/>
      <c r="ABK82" s="172"/>
      <c r="ABL82" s="172"/>
      <c r="ABM82" s="172"/>
      <c r="ABN82" s="172"/>
      <c r="ABO82" s="172"/>
      <c r="ABP82" s="172"/>
      <c r="ABQ82" s="172"/>
      <c r="ABR82" s="172"/>
      <c r="ABS82" s="172"/>
      <c r="ABT82" s="172"/>
      <c r="ABU82" s="172"/>
      <c r="ABV82" s="172"/>
      <c r="ABW82" s="172"/>
      <c r="ABX82" s="172"/>
      <c r="ABY82" s="172"/>
      <c r="ABZ82" s="172"/>
      <c r="ACA82" s="172"/>
      <c r="ACB82" s="172"/>
      <c r="ACC82" s="172"/>
      <c r="ACD82" s="172"/>
      <c r="ACE82" s="172"/>
      <c r="ACF82" s="172"/>
      <c r="ACG82" s="172"/>
      <c r="ACH82" s="172"/>
      <c r="ACI82" s="172"/>
      <c r="ACJ82" s="172"/>
      <c r="ACK82" s="172"/>
      <c r="ACL82" s="172"/>
      <c r="ACM82" s="172"/>
      <c r="ACN82" s="172"/>
      <c r="ACO82" s="172"/>
      <c r="ACP82" s="172"/>
      <c r="ACQ82" s="172"/>
      <c r="ACR82" s="172"/>
      <c r="ACS82" s="172"/>
      <c r="ACT82" s="172"/>
      <c r="ACU82" s="172"/>
      <c r="ACV82" s="172"/>
      <c r="ACW82" s="172"/>
      <c r="ACX82" s="172"/>
      <c r="ACY82" s="172"/>
      <c r="ACZ82" s="172"/>
      <c r="ADA82" s="172"/>
      <c r="ADB82" s="172"/>
      <c r="ADC82" s="172"/>
      <c r="ADD82" s="172"/>
      <c r="ADE82" s="172"/>
      <c r="ADF82" s="172"/>
      <c r="ADG82" s="172"/>
      <c r="ADH82" s="172"/>
      <c r="ADI82" s="172"/>
      <c r="ADJ82" s="172"/>
      <c r="ADK82" s="172"/>
      <c r="ADL82" s="172"/>
      <c r="ADM82" s="172"/>
      <c r="ADN82" s="172"/>
      <c r="ADO82" s="172"/>
      <c r="ADP82" s="172"/>
      <c r="ADQ82" s="172"/>
      <c r="ADR82" s="172"/>
      <c r="ADS82" s="172"/>
      <c r="ADT82" s="172"/>
      <c r="ADU82" s="172"/>
      <c r="ADV82" s="172"/>
      <c r="ADW82" s="172"/>
      <c r="ADX82" s="172"/>
      <c r="ADY82" s="172"/>
      <c r="ADZ82" s="172"/>
      <c r="AEA82" s="172"/>
      <c r="AEB82" s="172"/>
      <c r="AEC82" s="172"/>
      <c r="AED82" s="172"/>
      <c r="AEE82" s="172"/>
      <c r="AEF82" s="172"/>
      <c r="AEG82" s="172"/>
      <c r="AEH82" s="172"/>
      <c r="AEI82" s="172"/>
      <c r="AEJ82" s="172"/>
      <c r="AEK82" s="172"/>
      <c r="AEL82" s="172"/>
      <c r="AEM82" s="172"/>
      <c r="AEN82" s="172"/>
      <c r="AEO82" s="172"/>
      <c r="AEP82" s="172"/>
      <c r="AEQ82" s="172"/>
      <c r="AER82" s="172"/>
      <c r="AES82" s="172"/>
      <c r="AET82" s="172"/>
      <c r="AEU82" s="172"/>
      <c r="AEV82" s="172"/>
      <c r="AEW82" s="172"/>
      <c r="AEX82" s="172"/>
      <c r="AEY82" s="172"/>
      <c r="AEZ82" s="172"/>
      <c r="AFA82" s="172"/>
      <c r="AFB82" s="172"/>
      <c r="AFC82" s="172"/>
      <c r="AFD82" s="172"/>
      <c r="AFE82" s="172"/>
      <c r="AFF82" s="172"/>
      <c r="AFG82" s="172"/>
      <c r="AFH82" s="172"/>
      <c r="AFI82" s="172"/>
      <c r="AFJ82" s="172"/>
      <c r="AFK82" s="172"/>
      <c r="AFL82" s="172"/>
      <c r="AFM82" s="172"/>
      <c r="AFN82" s="172"/>
      <c r="AFO82" s="172"/>
      <c r="AFP82" s="172"/>
      <c r="AFQ82" s="172"/>
      <c r="AFR82" s="172"/>
      <c r="AFS82" s="172"/>
      <c r="AFT82" s="172"/>
      <c r="AFU82" s="172"/>
      <c r="AFV82" s="172"/>
      <c r="AFW82" s="172"/>
      <c r="AFX82" s="172"/>
      <c r="AFY82" s="172"/>
      <c r="AFZ82" s="172"/>
      <c r="AGA82" s="172"/>
      <c r="AGB82" s="172"/>
      <c r="AGC82" s="172"/>
      <c r="AGD82" s="172"/>
      <c r="AGE82" s="172"/>
      <c r="AGF82" s="172"/>
      <c r="AGG82" s="172"/>
      <c r="AGH82" s="172"/>
      <c r="AGI82" s="172"/>
      <c r="AGJ82" s="172"/>
      <c r="AGK82" s="172"/>
      <c r="AGL82" s="172"/>
      <c r="AGM82" s="172"/>
      <c r="AGN82" s="172"/>
      <c r="AGO82" s="172"/>
      <c r="AGP82" s="172"/>
      <c r="AGQ82" s="172"/>
      <c r="AGR82" s="172"/>
      <c r="AGS82" s="172"/>
      <c r="AGT82" s="172"/>
      <c r="AGU82" s="172"/>
      <c r="AGV82" s="172"/>
      <c r="AGW82" s="172"/>
      <c r="AGX82" s="172"/>
      <c r="AGY82" s="172"/>
      <c r="AGZ82" s="172"/>
      <c r="AHA82" s="172"/>
      <c r="AHB82" s="172"/>
      <c r="AHC82" s="172"/>
      <c r="AHD82" s="172"/>
      <c r="AHE82" s="172"/>
      <c r="AHF82" s="172"/>
      <c r="AHG82" s="172"/>
      <c r="AHH82" s="172"/>
      <c r="AHI82" s="172"/>
      <c r="AHJ82" s="172"/>
      <c r="AHK82" s="172"/>
      <c r="AHL82" s="172"/>
      <c r="AHM82" s="172"/>
      <c r="AHN82" s="172"/>
      <c r="AHO82" s="172"/>
      <c r="AHP82" s="172"/>
      <c r="AHQ82" s="172"/>
      <c r="AHR82" s="172"/>
      <c r="AHS82" s="172"/>
      <c r="AHT82" s="172"/>
      <c r="AHU82" s="172"/>
      <c r="AHV82" s="172"/>
      <c r="AHW82" s="172"/>
      <c r="AHX82" s="172"/>
      <c r="AHY82" s="172"/>
      <c r="AHZ82" s="172"/>
      <c r="AIA82" s="172"/>
      <c r="AIB82" s="172"/>
      <c r="AIC82" s="172"/>
      <c r="AID82" s="172"/>
      <c r="AIE82" s="172"/>
      <c r="AIF82" s="172"/>
      <c r="AIG82" s="172"/>
      <c r="AIH82" s="172"/>
      <c r="AII82" s="172"/>
      <c r="AIJ82" s="172"/>
      <c r="AIK82" s="172"/>
      <c r="AIL82" s="172"/>
      <c r="AIM82" s="172"/>
      <c r="AIN82" s="172"/>
      <c r="AIO82" s="172"/>
      <c r="AIP82" s="172"/>
      <c r="AIQ82" s="172"/>
      <c r="AIR82" s="172"/>
      <c r="AIS82" s="172"/>
      <c r="AIT82" s="172"/>
      <c r="AIU82" s="172"/>
      <c r="AIV82" s="172"/>
      <c r="AIW82" s="172"/>
      <c r="AIX82" s="172"/>
      <c r="AIY82" s="172"/>
      <c r="AIZ82" s="172"/>
      <c r="AJA82" s="172"/>
      <c r="AJB82" s="172"/>
      <c r="AJC82" s="172"/>
      <c r="AJD82" s="172"/>
      <c r="AJE82" s="172"/>
      <c r="AJF82" s="172"/>
      <c r="AJG82" s="172"/>
      <c r="AJH82" s="172"/>
      <c r="AJI82" s="172"/>
      <c r="AJJ82" s="172"/>
      <c r="AJK82" s="172"/>
      <c r="AJL82" s="172"/>
      <c r="AJM82" s="172"/>
      <c r="AJN82" s="172"/>
      <c r="AJO82" s="172"/>
      <c r="AJP82" s="172"/>
      <c r="AJQ82" s="172"/>
      <c r="AJR82" s="172"/>
      <c r="AJS82" s="172"/>
      <c r="AJT82" s="172"/>
      <c r="AJU82" s="172"/>
      <c r="AJV82" s="172"/>
      <c r="AJW82" s="172"/>
      <c r="AJX82" s="172"/>
      <c r="AJY82" s="172"/>
      <c r="AJZ82" s="172"/>
      <c r="AKA82" s="172"/>
      <c r="AKB82" s="172"/>
      <c r="AKC82" s="172"/>
      <c r="AKD82" s="172"/>
      <c r="AKE82" s="172"/>
      <c r="AKF82" s="172"/>
      <c r="AKG82" s="172"/>
      <c r="AKH82" s="172"/>
      <c r="AKI82" s="172"/>
      <c r="AKJ82" s="172"/>
      <c r="AKK82" s="172"/>
      <c r="AKL82" s="172"/>
      <c r="AKM82" s="172"/>
      <c r="AKN82" s="172"/>
      <c r="AKO82" s="172"/>
      <c r="AKP82" s="172"/>
      <c r="AKQ82" s="172"/>
      <c r="AKR82" s="172"/>
      <c r="AKS82" s="172"/>
      <c r="AKT82" s="172"/>
      <c r="AKU82" s="172"/>
      <c r="AKV82" s="172"/>
      <c r="AKW82" s="172"/>
      <c r="AKX82" s="172"/>
      <c r="AKY82" s="172"/>
      <c r="AKZ82" s="172"/>
      <c r="ALA82" s="172"/>
      <c r="ALB82" s="172"/>
      <c r="ALC82" s="172"/>
      <c r="ALD82" s="172"/>
      <c r="ALE82" s="172"/>
      <c r="ALF82" s="172"/>
      <c r="ALG82" s="172"/>
      <c r="ALH82" s="172"/>
      <c r="ALI82" s="172"/>
      <c r="ALJ82" s="172"/>
      <c r="ALK82" s="172"/>
      <c r="ALL82" s="172"/>
      <c r="ALM82" s="172"/>
      <c r="ALN82" s="172"/>
      <c r="ALO82" s="172"/>
      <c r="ALP82" s="172"/>
      <c r="ALQ82" s="172"/>
      <c r="ALR82" s="172"/>
      <c r="ALS82" s="172"/>
      <c r="ALT82" s="172"/>
      <c r="ALU82" s="172"/>
      <c r="ALV82" s="172"/>
      <c r="ALW82" s="172"/>
      <c r="ALX82" s="172"/>
      <c r="ALY82" s="172"/>
      <c r="ALZ82" s="172"/>
      <c r="AMA82" s="172"/>
      <c r="AMB82" s="172"/>
      <c r="AMC82" s="172"/>
      <c r="AMD82" s="172"/>
      <c r="AME82" s="172"/>
      <c r="AMF82" s="172"/>
      <c r="AMG82" s="172"/>
      <c r="AMH82" s="172"/>
      <c r="AMI82" s="172"/>
      <c r="AMJ82" s="172"/>
      <c r="AMK82" s="172"/>
      <c r="AML82" s="172"/>
    </row>
    <row r="83" spans="1:1026" s="282" customFormat="1">
      <c r="A83" s="358"/>
      <c r="B83" s="225"/>
      <c r="C83" s="154">
        <f t="shared" si="94"/>
        <v>0</v>
      </c>
      <c r="D83" s="167">
        <f t="shared" si="95"/>
        <v>0</v>
      </c>
      <c r="E83" s="166" t="str">
        <f t="shared" si="96"/>
        <v/>
      </c>
      <c r="F83" s="367" t="str">
        <f t="shared" si="97"/>
        <v/>
      </c>
      <c r="G83" s="367" t="str">
        <f t="shared" si="98"/>
        <v/>
      </c>
      <c r="H83" s="367" t="str">
        <f t="shared" si="99"/>
        <v/>
      </c>
      <c r="I83" s="367" t="str">
        <f t="shared" si="100"/>
        <v/>
      </c>
      <c r="J83" s="367" t="str">
        <f t="shared" si="101"/>
        <v/>
      </c>
      <c r="K83" s="367" t="str">
        <f t="shared" si="102"/>
        <v/>
      </c>
      <c r="L83" s="367" t="str">
        <f t="shared" si="103"/>
        <v/>
      </c>
      <c r="M83" s="367" t="str">
        <f t="shared" si="104"/>
        <v/>
      </c>
      <c r="N83" s="367" t="str">
        <f t="shared" si="105"/>
        <v/>
      </c>
      <c r="O83" s="156" t="str">
        <f t="shared" si="106"/>
        <v/>
      </c>
      <c r="P83" s="157" t="str">
        <f t="shared" si="107"/>
        <v>0</v>
      </c>
      <c r="Q83" s="158" t="str">
        <f t="shared" si="107"/>
        <v>0</v>
      </c>
      <c r="R83" s="158" t="str">
        <f t="shared" si="107"/>
        <v>0</v>
      </c>
      <c r="S83" s="159" t="str">
        <f t="shared" si="107"/>
        <v>0</v>
      </c>
      <c r="T83" s="158" t="str">
        <f t="shared" si="107"/>
        <v>0</v>
      </c>
      <c r="U83" s="158" t="str">
        <f t="shared" si="107"/>
        <v>0</v>
      </c>
      <c r="V83" s="158" t="str">
        <f t="shared" si="107"/>
        <v>0</v>
      </c>
      <c r="W83" s="158" t="str">
        <f t="shared" si="107"/>
        <v>0</v>
      </c>
      <c r="X83" s="157" t="str">
        <f t="shared" si="108"/>
        <v>0</v>
      </c>
      <c r="Y83" s="158" t="str">
        <f t="shared" si="108"/>
        <v>0</v>
      </c>
      <c r="Z83" s="158" t="str">
        <f t="shared" si="108"/>
        <v>0</v>
      </c>
      <c r="AA83" s="159" t="str">
        <f t="shared" si="108"/>
        <v>0</v>
      </c>
      <c r="AB83" s="160" t="str">
        <f t="shared" si="108"/>
        <v>0</v>
      </c>
      <c r="AC83" s="161" t="str">
        <f t="shared" si="108"/>
        <v>0</v>
      </c>
      <c r="AD83" s="158" t="str">
        <f t="shared" si="108"/>
        <v>0</v>
      </c>
      <c r="AE83" s="159" t="str">
        <f t="shared" si="108"/>
        <v>0</v>
      </c>
      <c r="AF83" s="367" t="str">
        <f t="shared" si="109"/>
        <v>0</v>
      </c>
      <c r="AG83" s="162" t="str">
        <f t="shared" si="109"/>
        <v>0</v>
      </c>
      <c r="AH83" s="163" t="str">
        <f t="shared" si="109"/>
        <v>0</v>
      </c>
      <c r="AI83" s="165" t="str">
        <f t="shared" si="109"/>
        <v>0</v>
      </c>
      <c r="AJ83" s="164" t="str">
        <f t="shared" si="109"/>
        <v>0</v>
      </c>
      <c r="AK83" s="164" t="str">
        <f t="shared" si="109"/>
        <v>0</v>
      </c>
      <c r="AL83" s="289" t="str">
        <f t="shared" si="109"/>
        <v>0</v>
      </c>
      <c r="AM83" s="165" t="str">
        <f t="shared" si="109"/>
        <v>0</v>
      </c>
      <c r="AN83" s="230" t="str">
        <f t="shared" si="110"/>
        <v>0</v>
      </c>
      <c r="AO83" s="230" t="str">
        <f t="shared" si="110"/>
        <v>0</v>
      </c>
      <c r="AP83" s="230" t="str">
        <f t="shared" si="110"/>
        <v>0</v>
      </c>
      <c r="AQ83" s="230" t="str">
        <f t="shared" si="110"/>
        <v>0</v>
      </c>
      <c r="AR83" s="229" t="str">
        <f t="shared" si="110"/>
        <v>0</v>
      </c>
      <c r="AS83" s="230" t="str">
        <f t="shared" si="110"/>
        <v>0</v>
      </c>
      <c r="AT83" s="230" t="str">
        <f t="shared" si="110"/>
        <v>0</v>
      </c>
      <c r="AU83" s="231" t="str">
        <f t="shared" si="110"/>
        <v>0</v>
      </c>
      <c r="AV83" s="230" t="str">
        <f t="shared" si="111"/>
        <v>0</v>
      </c>
      <c r="AW83" s="232" t="str">
        <f t="shared" si="111"/>
        <v>0</v>
      </c>
      <c r="AX83" s="232" t="str">
        <f t="shared" si="111"/>
        <v>0</v>
      </c>
      <c r="AY83" s="233" t="str">
        <f t="shared" si="111"/>
        <v>0</v>
      </c>
      <c r="AZ83" s="232" t="str">
        <f t="shared" si="111"/>
        <v>0</v>
      </c>
      <c r="BA83" s="232" t="str">
        <f t="shared" si="111"/>
        <v>0</v>
      </c>
      <c r="BB83" s="232" t="str">
        <f t="shared" si="111"/>
        <v>0</v>
      </c>
      <c r="BC83" s="233" t="str">
        <f t="shared" si="111"/>
        <v>0</v>
      </c>
      <c r="BD83" s="168" t="str">
        <f t="shared" si="112"/>
        <v>0</v>
      </c>
      <c r="BE83" s="168" t="str">
        <f t="shared" si="112"/>
        <v>0</v>
      </c>
      <c r="BF83" s="168" t="str">
        <f t="shared" si="112"/>
        <v>0</v>
      </c>
      <c r="BG83" s="169" t="str">
        <f t="shared" si="112"/>
        <v>0</v>
      </c>
      <c r="BH83" s="168" t="str">
        <f t="shared" si="112"/>
        <v>0</v>
      </c>
      <c r="BI83" s="168" t="str">
        <f t="shared" si="112"/>
        <v>0</v>
      </c>
      <c r="BJ83" s="168" t="str">
        <f t="shared" si="112"/>
        <v>0</v>
      </c>
      <c r="BK83" s="169" t="str">
        <f t="shared" si="112"/>
        <v>0</v>
      </c>
      <c r="BL83" s="168" t="str">
        <f t="shared" si="113"/>
        <v>0</v>
      </c>
      <c r="BM83" s="168" t="str">
        <f t="shared" si="113"/>
        <v>0</v>
      </c>
      <c r="BN83" s="168" t="str">
        <f t="shared" si="113"/>
        <v>0</v>
      </c>
      <c r="BO83" s="169" t="str">
        <f t="shared" si="113"/>
        <v>0</v>
      </c>
      <c r="BP83" s="168" t="str">
        <f t="shared" si="113"/>
        <v>0</v>
      </c>
      <c r="BQ83" s="168" t="str">
        <f t="shared" si="113"/>
        <v>0</v>
      </c>
      <c r="BR83" s="168" t="str">
        <f t="shared" si="113"/>
        <v>0</v>
      </c>
      <c r="BS83" s="169" t="str">
        <f t="shared" si="113"/>
        <v>0</v>
      </c>
      <c r="BT83" s="302" t="str">
        <f t="shared" si="114"/>
        <v>0</v>
      </c>
      <c r="BU83" s="302" t="str">
        <f t="shared" si="114"/>
        <v>0</v>
      </c>
      <c r="BV83" s="302" t="str">
        <f t="shared" si="114"/>
        <v>0</v>
      </c>
      <c r="BW83" s="303" t="str">
        <f t="shared" si="114"/>
        <v>0</v>
      </c>
      <c r="BX83" s="302" t="str">
        <f t="shared" si="114"/>
        <v>0</v>
      </c>
      <c r="BY83" s="302" t="str">
        <f t="shared" si="114"/>
        <v>0</v>
      </c>
      <c r="BZ83" s="302" t="str">
        <f t="shared" si="114"/>
        <v>0</v>
      </c>
      <c r="CA83" s="303" t="str">
        <f t="shared" si="114"/>
        <v>0</v>
      </c>
      <c r="CB83" s="164" t="str">
        <f t="shared" si="115"/>
        <v>0</v>
      </c>
      <c r="CC83" s="289" t="str">
        <f t="shared" si="115"/>
        <v>0</v>
      </c>
      <c r="CD83" s="340" t="str">
        <f t="shared" si="115"/>
        <v>0</v>
      </c>
      <c r="CE83" s="341" t="str">
        <f t="shared" si="115"/>
        <v>0</v>
      </c>
      <c r="CF83" s="340" t="str">
        <f t="shared" si="115"/>
        <v>0</v>
      </c>
      <c r="CG83" s="340" t="str">
        <f t="shared" si="115"/>
        <v>0</v>
      </c>
      <c r="CH83" s="340" t="str">
        <f t="shared" si="115"/>
        <v>0</v>
      </c>
      <c r="CI83" s="341" t="str">
        <f t="shared" si="115"/>
        <v>0</v>
      </c>
      <c r="CJ83" s="367"/>
      <c r="CK83" s="32" t="str">
        <f t="shared" si="116"/>
        <v/>
      </c>
      <c r="CL83" s="285">
        <f t="shared" si="146"/>
        <v>0</v>
      </c>
      <c r="CM83" s="285">
        <f t="shared" si="148"/>
        <v>10</v>
      </c>
      <c r="CN83" s="285"/>
      <c r="CO83" s="142">
        <f t="shared" si="117"/>
        <v>-90</v>
      </c>
      <c r="CP83" s="142">
        <f t="shared" si="118"/>
        <v>-67.777777777777771</v>
      </c>
      <c r="CQ83" s="143"/>
      <c r="CR83" s="367"/>
      <c r="CS83" s="170">
        <f t="shared" si="119"/>
        <v>0</v>
      </c>
      <c r="CT83" s="23">
        <f t="shared" si="120"/>
        <v>0</v>
      </c>
      <c r="CU83" s="171">
        <f t="shared" si="121"/>
        <v>0</v>
      </c>
      <c r="CV83" s="23">
        <f t="shared" si="122"/>
        <v>0</v>
      </c>
      <c r="CW83" s="172">
        <f t="shared" si="123"/>
        <v>0</v>
      </c>
      <c r="CX83" s="24">
        <f t="shared" si="124"/>
        <v>0</v>
      </c>
      <c r="CY83" s="267">
        <f t="shared" si="125"/>
        <v>0</v>
      </c>
      <c r="CZ83" s="268">
        <f t="shared" si="126"/>
        <v>0</v>
      </c>
      <c r="DA83" s="267">
        <f t="shared" si="127"/>
        <v>0</v>
      </c>
      <c r="DB83" s="268">
        <f t="shared" si="128"/>
        <v>0</v>
      </c>
      <c r="DC83" s="173">
        <f t="shared" si="129"/>
        <v>0</v>
      </c>
      <c r="DD83" s="26">
        <f t="shared" si="130"/>
        <v>0</v>
      </c>
      <c r="DE83" s="173">
        <f t="shared" si="131"/>
        <v>0</v>
      </c>
      <c r="DF83" s="26">
        <f t="shared" si="132"/>
        <v>0</v>
      </c>
      <c r="DG83" s="326">
        <f t="shared" si="133"/>
        <v>0</v>
      </c>
      <c r="DH83" s="327">
        <f t="shared" si="134"/>
        <v>0</v>
      </c>
      <c r="DI83" s="172">
        <f t="shared" si="135"/>
        <v>0</v>
      </c>
      <c r="DJ83" s="24">
        <f t="shared" si="136"/>
        <v>0</v>
      </c>
      <c r="DK83" s="172"/>
      <c r="DL83" s="19">
        <f t="shared" si="137"/>
        <v>0</v>
      </c>
      <c r="DM83" s="19">
        <f t="shared" si="138"/>
        <v>0</v>
      </c>
      <c r="DN83" s="174">
        <f t="shared" si="139"/>
        <v>0</v>
      </c>
      <c r="DO83" s="278">
        <f t="shared" si="140"/>
        <v>0</v>
      </c>
      <c r="DP83" s="278">
        <f t="shared" si="141"/>
        <v>0</v>
      </c>
      <c r="DQ83" s="20">
        <f t="shared" si="142"/>
        <v>0</v>
      </c>
      <c r="DR83" s="20">
        <f t="shared" si="143"/>
        <v>0</v>
      </c>
      <c r="DS83" s="337">
        <f t="shared" si="144"/>
        <v>0</v>
      </c>
      <c r="DT83" s="174">
        <f t="shared" si="145"/>
        <v>0</v>
      </c>
      <c r="DU83" s="172">
        <f t="shared" si="147"/>
        <v>0</v>
      </c>
      <c r="DV83" s="172"/>
      <c r="DW83" s="172"/>
      <c r="DX83" s="172"/>
      <c r="DY83" s="172"/>
      <c r="DZ83" s="172"/>
      <c r="EA83" s="172"/>
      <c r="EB83" s="172"/>
      <c r="EC83" s="172"/>
      <c r="ED83" s="172"/>
      <c r="EE83" s="172"/>
      <c r="EF83" s="172"/>
      <c r="EG83" s="172"/>
      <c r="EH83" s="172"/>
      <c r="EI83" s="172"/>
      <c r="EJ83" s="172"/>
      <c r="EK83" s="172"/>
      <c r="EL83" s="172"/>
      <c r="EM83" s="172"/>
      <c r="EN83" s="172"/>
      <c r="EO83" s="172"/>
      <c r="EP83" s="172"/>
      <c r="EQ83" s="172"/>
      <c r="ER83" s="172"/>
      <c r="ES83" s="172"/>
      <c r="ET83" s="172"/>
      <c r="EU83" s="172"/>
      <c r="EV83" s="172"/>
      <c r="EW83" s="172"/>
      <c r="EX83" s="172"/>
      <c r="EY83" s="172"/>
      <c r="EZ83" s="172"/>
      <c r="FA83" s="172"/>
      <c r="FB83" s="172"/>
      <c r="FC83" s="172"/>
      <c r="FD83" s="172"/>
      <c r="FE83" s="172"/>
      <c r="FF83" s="172"/>
      <c r="FG83" s="172"/>
      <c r="FH83" s="172"/>
      <c r="FI83" s="172"/>
      <c r="FJ83" s="172"/>
      <c r="FK83" s="172"/>
      <c r="FL83" s="172"/>
      <c r="FM83" s="172"/>
      <c r="FN83" s="172"/>
      <c r="FO83" s="172"/>
      <c r="FP83" s="172"/>
      <c r="FQ83" s="172"/>
      <c r="FR83" s="172"/>
      <c r="FS83" s="172"/>
      <c r="FT83" s="172"/>
      <c r="FU83" s="172"/>
      <c r="FV83" s="172"/>
      <c r="FW83" s="172"/>
      <c r="FX83" s="172"/>
      <c r="FY83" s="172"/>
      <c r="FZ83" s="172"/>
      <c r="GA83" s="172"/>
      <c r="GB83" s="172"/>
      <c r="GC83" s="172"/>
      <c r="GD83" s="172"/>
      <c r="GE83" s="172"/>
      <c r="GF83" s="172"/>
      <c r="GG83" s="172"/>
      <c r="GH83" s="172"/>
      <c r="GI83" s="172"/>
      <c r="GJ83" s="172"/>
      <c r="GK83" s="172"/>
      <c r="GL83" s="172"/>
      <c r="GM83" s="172"/>
      <c r="GN83" s="172"/>
      <c r="GO83" s="172"/>
      <c r="GP83" s="172"/>
      <c r="GQ83" s="172"/>
      <c r="GR83" s="172"/>
      <c r="GS83" s="172"/>
      <c r="GT83" s="172"/>
      <c r="GU83" s="172"/>
      <c r="GV83" s="172"/>
      <c r="GW83" s="172"/>
      <c r="GX83" s="172"/>
      <c r="GY83" s="172"/>
      <c r="GZ83" s="172"/>
      <c r="HA83" s="172"/>
      <c r="HB83" s="172"/>
      <c r="HC83" s="172"/>
      <c r="HD83" s="172"/>
      <c r="HE83" s="172"/>
      <c r="HF83" s="172"/>
      <c r="HG83" s="172"/>
      <c r="HH83" s="172"/>
      <c r="HI83" s="172"/>
      <c r="HJ83" s="172"/>
      <c r="HK83" s="172"/>
      <c r="HL83" s="172"/>
      <c r="HM83" s="172"/>
      <c r="HN83" s="172"/>
      <c r="HO83" s="172"/>
      <c r="HP83" s="172"/>
      <c r="HQ83" s="172"/>
      <c r="HR83" s="172"/>
      <c r="HS83" s="172"/>
      <c r="HT83" s="172"/>
      <c r="HU83" s="172"/>
      <c r="HV83" s="172"/>
      <c r="HW83" s="172"/>
      <c r="HX83" s="172"/>
      <c r="HY83" s="172"/>
      <c r="HZ83" s="172"/>
      <c r="IA83" s="172"/>
      <c r="IB83" s="172"/>
      <c r="IC83" s="172"/>
      <c r="ID83" s="172"/>
      <c r="IE83" s="172"/>
      <c r="IF83" s="172"/>
      <c r="IG83" s="172"/>
      <c r="IH83" s="172"/>
      <c r="II83" s="172"/>
      <c r="IJ83" s="172"/>
      <c r="IK83" s="172"/>
      <c r="IL83" s="172"/>
      <c r="IM83" s="172"/>
      <c r="IN83" s="172"/>
      <c r="IO83" s="172"/>
      <c r="IP83" s="172"/>
      <c r="IQ83" s="172"/>
      <c r="IR83" s="172"/>
      <c r="IS83" s="172"/>
      <c r="IT83" s="172"/>
      <c r="IU83" s="172"/>
      <c r="IV83" s="172"/>
      <c r="IW83" s="172"/>
      <c r="IX83" s="172"/>
      <c r="IY83" s="172"/>
      <c r="IZ83" s="172"/>
      <c r="JA83" s="172"/>
      <c r="JB83" s="172"/>
      <c r="JC83" s="172"/>
      <c r="JD83" s="172"/>
      <c r="JE83" s="172"/>
      <c r="JF83" s="172"/>
      <c r="JG83" s="172"/>
      <c r="JH83" s="172"/>
      <c r="JI83" s="172"/>
      <c r="JJ83" s="172"/>
      <c r="JK83" s="172"/>
      <c r="JL83" s="172"/>
      <c r="JM83" s="172"/>
      <c r="JN83" s="172"/>
      <c r="JO83" s="172"/>
      <c r="JP83" s="172"/>
      <c r="JQ83" s="172"/>
      <c r="JR83" s="172"/>
      <c r="JS83" s="172"/>
      <c r="JT83" s="172"/>
      <c r="JU83" s="172"/>
      <c r="JV83" s="172"/>
      <c r="JW83" s="172"/>
      <c r="JX83" s="172"/>
      <c r="JY83" s="172"/>
      <c r="JZ83" s="172"/>
      <c r="KA83" s="172"/>
      <c r="KB83" s="172"/>
      <c r="KC83" s="172"/>
      <c r="KD83" s="172"/>
      <c r="KE83" s="172"/>
      <c r="KF83" s="172"/>
      <c r="KG83" s="172"/>
      <c r="KH83" s="172"/>
      <c r="KI83" s="172"/>
      <c r="KJ83" s="172"/>
      <c r="KK83" s="172"/>
      <c r="KL83" s="172"/>
      <c r="KM83" s="172"/>
      <c r="KN83" s="172"/>
      <c r="KO83" s="172"/>
      <c r="KP83" s="172"/>
      <c r="KQ83" s="172"/>
      <c r="KR83" s="172"/>
      <c r="KS83" s="172"/>
      <c r="KT83" s="172"/>
      <c r="KU83" s="172"/>
      <c r="KV83" s="172"/>
      <c r="KW83" s="172"/>
      <c r="KX83" s="172"/>
      <c r="KY83" s="172"/>
      <c r="KZ83" s="172"/>
      <c r="LA83" s="172"/>
      <c r="LB83" s="172"/>
      <c r="LC83" s="172"/>
      <c r="LD83" s="172"/>
      <c r="LE83" s="172"/>
      <c r="LF83" s="172"/>
      <c r="LG83" s="172"/>
      <c r="LH83" s="172"/>
      <c r="LI83" s="172"/>
      <c r="LJ83" s="172"/>
      <c r="LK83" s="172"/>
      <c r="LL83" s="172"/>
      <c r="LM83" s="172"/>
      <c r="LN83" s="172"/>
      <c r="LO83" s="172"/>
      <c r="LP83" s="172"/>
      <c r="LQ83" s="172"/>
      <c r="LR83" s="172"/>
      <c r="LS83" s="172"/>
      <c r="LT83" s="172"/>
      <c r="LU83" s="172"/>
      <c r="LV83" s="172"/>
      <c r="LW83" s="172"/>
      <c r="LX83" s="172"/>
      <c r="LY83" s="172"/>
      <c r="LZ83" s="172"/>
      <c r="MA83" s="172"/>
      <c r="MB83" s="172"/>
      <c r="MC83" s="172"/>
      <c r="MD83" s="172"/>
      <c r="ME83" s="172"/>
      <c r="MF83" s="172"/>
      <c r="MG83" s="172"/>
      <c r="MH83" s="172"/>
      <c r="MI83" s="172"/>
      <c r="MJ83" s="172"/>
      <c r="MK83" s="172"/>
      <c r="ML83" s="172"/>
      <c r="MM83" s="172"/>
      <c r="MN83" s="172"/>
      <c r="MO83" s="172"/>
      <c r="MP83" s="172"/>
      <c r="MQ83" s="172"/>
      <c r="MR83" s="172"/>
      <c r="MS83" s="172"/>
      <c r="MT83" s="172"/>
      <c r="MU83" s="172"/>
      <c r="MV83" s="172"/>
      <c r="MW83" s="172"/>
      <c r="MX83" s="172"/>
      <c r="MY83" s="172"/>
      <c r="MZ83" s="172"/>
      <c r="NA83" s="172"/>
      <c r="NB83" s="172"/>
      <c r="NC83" s="172"/>
      <c r="ND83" s="172"/>
      <c r="NE83" s="172"/>
      <c r="NF83" s="172"/>
      <c r="NG83" s="172"/>
      <c r="NH83" s="172"/>
      <c r="NI83" s="172"/>
      <c r="NJ83" s="172"/>
      <c r="NK83" s="172"/>
      <c r="NL83" s="172"/>
      <c r="NM83" s="172"/>
      <c r="NN83" s="172"/>
      <c r="NO83" s="172"/>
      <c r="NP83" s="172"/>
      <c r="NQ83" s="172"/>
      <c r="NR83" s="172"/>
      <c r="NS83" s="172"/>
      <c r="NT83" s="172"/>
      <c r="NU83" s="172"/>
      <c r="NV83" s="172"/>
      <c r="NW83" s="172"/>
      <c r="NX83" s="172"/>
      <c r="NY83" s="172"/>
      <c r="NZ83" s="172"/>
      <c r="OA83" s="172"/>
      <c r="OB83" s="172"/>
      <c r="OC83" s="172"/>
      <c r="OD83" s="172"/>
      <c r="OE83" s="172"/>
      <c r="OF83" s="172"/>
      <c r="OG83" s="172"/>
      <c r="OH83" s="172"/>
      <c r="OI83" s="172"/>
      <c r="OJ83" s="172"/>
      <c r="OK83" s="172"/>
      <c r="OL83" s="172"/>
      <c r="OM83" s="172"/>
      <c r="ON83" s="172"/>
      <c r="OO83" s="172"/>
      <c r="OP83" s="172"/>
      <c r="OQ83" s="172"/>
      <c r="OR83" s="172"/>
      <c r="OS83" s="172"/>
      <c r="OT83" s="172"/>
      <c r="OU83" s="172"/>
      <c r="OV83" s="172"/>
      <c r="OW83" s="172"/>
      <c r="OX83" s="172"/>
      <c r="OY83" s="172"/>
      <c r="OZ83" s="172"/>
      <c r="PA83" s="172"/>
      <c r="PB83" s="172"/>
      <c r="PC83" s="172"/>
      <c r="PD83" s="172"/>
      <c r="PE83" s="172"/>
      <c r="PF83" s="172"/>
      <c r="PG83" s="172"/>
      <c r="PH83" s="172"/>
      <c r="PI83" s="172"/>
      <c r="PJ83" s="172"/>
      <c r="PK83" s="172"/>
      <c r="PL83" s="172"/>
      <c r="PM83" s="172"/>
      <c r="PN83" s="172"/>
      <c r="PO83" s="172"/>
      <c r="PP83" s="172"/>
      <c r="PQ83" s="172"/>
      <c r="PR83" s="172"/>
      <c r="PS83" s="172"/>
      <c r="PT83" s="172"/>
      <c r="PU83" s="172"/>
      <c r="PV83" s="172"/>
      <c r="PW83" s="172"/>
      <c r="PX83" s="172"/>
      <c r="PY83" s="172"/>
      <c r="PZ83" s="172"/>
      <c r="QA83" s="172"/>
      <c r="QB83" s="172"/>
      <c r="QC83" s="172"/>
      <c r="QD83" s="172"/>
      <c r="QE83" s="172"/>
      <c r="QF83" s="172"/>
      <c r="QG83" s="172"/>
      <c r="QH83" s="172"/>
      <c r="QI83" s="172"/>
      <c r="QJ83" s="172"/>
      <c r="QK83" s="172"/>
      <c r="QL83" s="172"/>
      <c r="QM83" s="172"/>
      <c r="QN83" s="172"/>
      <c r="QO83" s="172"/>
      <c r="QP83" s="172"/>
      <c r="QQ83" s="172"/>
      <c r="QR83" s="172"/>
      <c r="QS83" s="172"/>
      <c r="QT83" s="172"/>
      <c r="QU83" s="172"/>
      <c r="QV83" s="172"/>
      <c r="QW83" s="172"/>
      <c r="QX83" s="172"/>
      <c r="QY83" s="172"/>
      <c r="QZ83" s="172"/>
      <c r="RA83" s="172"/>
      <c r="RB83" s="172"/>
      <c r="RC83" s="172"/>
      <c r="RD83" s="172"/>
      <c r="RE83" s="172"/>
      <c r="RF83" s="172"/>
      <c r="RG83" s="172"/>
      <c r="RH83" s="172"/>
      <c r="RI83" s="172"/>
      <c r="RJ83" s="172"/>
      <c r="RK83" s="172"/>
      <c r="RL83" s="172"/>
      <c r="RM83" s="172"/>
      <c r="RN83" s="172"/>
      <c r="RO83" s="172"/>
      <c r="RP83" s="172"/>
      <c r="RQ83" s="172"/>
      <c r="RR83" s="172"/>
      <c r="RS83" s="172"/>
      <c r="RT83" s="172"/>
      <c r="RU83" s="172"/>
      <c r="RV83" s="172"/>
      <c r="RW83" s="172"/>
      <c r="RX83" s="172"/>
      <c r="RY83" s="172"/>
      <c r="RZ83" s="172"/>
      <c r="SA83" s="172"/>
      <c r="SB83" s="172"/>
      <c r="SC83" s="172"/>
      <c r="SD83" s="172"/>
      <c r="SE83" s="172"/>
      <c r="SF83" s="172"/>
      <c r="SG83" s="172"/>
      <c r="SH83" s="172"/>
      <c r="SI83" s="172"/>
      <c r="SJ83" s="172"/>
      <c r="SK83" s="172"/>
      <c r="SL83" s="172"/>
      <c r="SM83" s="172"/>
      <c r="SN83" s="172"/>
      <c r="SO83" s="172"/>
      <c r="SP83" s="172"/>
      <c r="SQ83" s="172"/>
      <c r="SR83" s="172"/>
      <c r="SS83" s="172"/>
      <c r="ST83" s="172"/>
      <c r="SU83" s="172"/>
      <c r="SV83" s="172"/>
      <c r="SW83" s="172"/>
      <c r="SX83" s="172"/>
      <c r="SY83" s="172"/>
      <c r="SZ83" s="172"/>
      <c r="TA83" s="172"/>
      <c r="TB83" s="172"/>
      <c r="TC83" s="172"/>
      <c r="TD83" s="172"/>
      <c r="TE83" s="172"/>
      <c r="TF83" s="172"/>
      <c r="TG83" s="172"/>
      <c r="TH83" s="172"/>
      <c r="TI83" s="172"/>
      <c r="TJ83" s="172"/>
      <c r="TK83" s="172"/>
      <c r="TL83" s="172"/>
      <c r="TM83" s="172"/>
      <c r="TN83" s="172"/>
      <c r="TO83" s="172"/>
      <c r="TP83" s="172"/>
      <c r="TQ83" s="172"/>
      <c r="TR83" s="172"/>
      <c r="TS83" s="172"/>
      <c r="TT83" s="172"/>
      <c r="TU83" s="172"/>
      <c r="TV83" s="172"/>
      <c r="TW83" s="172"/>
      <c r="TX83" s="172"/>
      <c r="TY83" s="172"/>
      <c r="TZ83" s="172"/>
      <c r="UA83" s="172"/>
      <c r="UB83" s="172"/>
      <c r="UC83" s="172"/>
      <c r="UD83" s="172"/>
      <c r="UE83" s="172"/>
      <c r="UF83" s="172"/>
      <c r="UG83" s="172"/>
      <c r="UH83" s="172"/>
      <c r="UI83" s="172"/>
      <c r="UJ83" s="172"/>
      <c r="UK83" s="172"/>
      <c r="UL83" s="172"/>
      <c r="UM83" s="172"/>
      <c r="UN83" s="172"/>
      <c r="UO83" s="172"/>
      <c r="UP83" s="172"/>
      <c r="UQ83" s="172"/>
      <c r="UR83" s="172"/>
      <c r="US83" s="172"/>
      <c r="UT83" s="172"/>
      <c r="UU83" s="172"/>
      <c r="UV83" s="172"/>
      <c r="UW83" s="172"/>
      <c r="UX83" s="172"/>
      <c r="UY83" s="172"/>
      <c r="UZ83" s="172"/>
      <c r="VA83" s="172"/>
      <c r="VB83" s="172"/>
      <c r="VC83" s="172"/>
      <c r="VD83" s="172"/>
      <c r="VE83" s="172"/>
      <c r="VF83" s="172"/>
      <c r="VG83" s="172"/>
      <c r="VH83" s="172"/>
      <c r="VI83" s="172"/>
      <c r="VJ83" s="172"/>
      <c r="VK83" s="172"/>
      <c r="VL83" s="172"/>
      <c r="VM83" s="172"/>
      <c r="VN83" s="172"/>
      <c r="VO83" s="172"/>
      <c r="VP83" s="172"/>
      <c r="VQ83" s="172"/>
      <c r="VR83" s="172"/>
      <c r="VS83" s="172"/>
      <c r="VT83" s="172"/>
      <c r="VU83" s="172"/>
      <c r="VV83" s="172"/>
      <c r="VW83" s="172"/>
      <c r="VX83" s="172"/>
      <c r="VY83" s="172"/>
      <c r="VZ83" s="172"/>
      <c r="WA83" s="172"/>
      <c r="WB83" s="172"/>
      <c r="WC83" s="172"/>
      <c r="WD83" s="172"/>
      <c r="WE83" s="172"/>
      <c r="WF83" s="172"/>
      <c r="WG83" s="172"/>
      <c r="WH83" s="172"/>
      <c r="WI83" s="172"/>
      <c r="WJ83" s="172"/>
      <c r="WK83" s="172"/>
      <c r="WL83" s="172"/>
      <c r="WM83" s="172"/>
      <c r="WN83" s="172"/>
      <c r="WO83" s="172"/>
      <c r="WP83" s="172"/>
      <c r="WQ83" s="172"/>
      <c r="WR83" s="172"/>
      <c r="WS83" s="172"/>
      <c r="WT83" s="172"/>
      <c r="WU83" s="172"/>
      <c r="WV83" s="172"/>
      <c r="WW83" s="172"/>
      <c r="WX83" s="172"/>
      <c r="WY83" s="172"/>
      <c r="WZ83" s="172"/>
      <c r="XA83" s="172"/>
      <c r="XB83" s="172"/>
      <c r="XC83" s="172"/>
      <c r="XD83" s="172"/>
      <c r="XE83" s="172"/>
      <c r="XF83" s="172"/>
      <c r="XG83" s="172"/>
      <c r="XH83" s="172"/>
      <c r="XI83" s="172"/>
      <c r="XJ83" s="172"/>
      <c r="XK83" s="172"/>
      <c r="XL83" s="172"/>
      <c r="XM83" s="172"/>
      <c r="XN83" s="172"/>
      <c r="XO83" s="172"/>
      <c r="XP83" s="172"/>
      <c r="XQ83" s="172"/>
      <c r="XR83" s="172"/>
      <c r="XS83" s="172"/>
      <c r="XT83" s="172"/>
      <c r="XU83" s="172"/>
      <c r="XV83" s="172"/>
      <c r="XW83" s="172"/>
      <c r="XX83" s="172"/>
      <c r="XY83" s="172"/>
      <c r="XZ83" s="172"/>
      <c r="YA83" s="172"/>
      <c r="YB83" s="172"/>
      <c r="YC83" s="172"/>
      <c r="YD83" s="172"/>
      <c r="YE83" s="172"/>
      <c r="YF83" s="172"/>
      <c r="YG83" s="172"/>
      <c r="YH83" s="172"/>
      <c r="YI83" s="172"/>
      <c r="YJ83" s="172"/>
      <c r="YK83" s="172"/>
      <c r="YL83" s="172"/>
      <c r="YM83" s="172"/>
      <c r="YN83" s="172"/>
      <c r="YO83" s="172"/>
      <c r="YP83" s="172"/>
      <c r="YQ83" s="172"/>
      <c r="YR83" s="172"/>
      <c r="YS83" s="172"/>
      <c r="YT83" s="172"/>
      <c r="YU83" s="172"/>
      <c r="YV83" s="172"/>
      <c r="YW83" s="172"/>
      <c r="YX83" s="172"/>
      <c r="YY83" s="172"/>
      <c r="YZ83" s="172"/>
      <c r="ZA83" s="172"/>
      <c r="ZB83" s="172"/>
      <c r="ZC83" s="172"/>
      <c r="ZD83" s="172"/>
      <c r="ZE83" s="172"/>
      <c r="ZF83" s="172"/>
      <c r="ZG83" s="172"/>
      <c r="ZH83" s="172"/>
      <c r="ZI83" s="172"/>
      <c r="ZJ83" s="172"/>
      <c r="ZK83" s="172"/>
      <c r="ZL83" s="172"/>
      <c r="ZM83" s="172"/>
      <c r="ZN83" s="172"/>
      <c r="ZO83" s="172"/>
      <c r="ZP83" s="172"/>
      <c r="ZQ83" s="172"/>
      <c r="ZR83" s="172"/>
      <c r="ZS83" s="172"/>
      <c r="ZT83" s="172"/>
      <c r="ZU83" s="172"/>
      <c r="ZV83" s="172"/>
      <c r="ZW83" s="172"/>
      <c r="ZX83" s="172"/>
      <c r="ZY83" s="172"/>
      <c r="ZZ83" s="172"/>
      <c r="AAA83" s="172"/>
      <c r="AAB83" s="172"/>
      <c r="AAC83" s="172"/>
      <c r="AAD83" s="172"/>
      <c r="AAE83" s="172"/>
      <c r="AAF83" s="172"/>
      <c r="AAG83" s="172"/>
      <c r="AAH83" s="172"/>
      <c r="AAI83" s="172"/>
      <c r="AAJ83" s="172"/>
      <c r="AAK83" s="172"/>
      <c r="AAL83" s="172"/>
      <c r="AAM83" s="172"/>
      <c r="AAN83" s="172"/>
      <c r="AAO83" s="172"/>
      <c r="AAP83" s="172"/>
      <c r="AAQ83" s="172"/>
      <c r="AAR83" s="172"/>
      <c r="AAS83" s="172"/>
      <c r="AAT83" s="172"/>
      <c r="AAU83" s="172"/>
      <c r="AAV83" s="172"/>
      <c r="AAW83" s="172"/>
      <c r="AAX83" s="172"/>
      <c r="AAY83" s="172"/>
      <c r="AAZ83" s="172"/>
      <c r="ABA83" s="172"/>
      <c r="ABB83" s="172"/>
      <c r="ABC83" s="172"/>
      <c r="ABD83" s="172"/>
      <c r="ABE83" s="172"/>
      <c r="ABF83" s="172"/>
      <c r="ABG83" s="172"/>
      <c r="ABH83" s="172"/>
      <c r="ABI83" s="172"/>
      <c r="ABJ83" s="172"/>
      <c r="ABK83" s="172"/>
      <c r="ABL83" s="172"/>
      <c r="ABM83" s="172"/>
      <c r="ABN83" s="172"/>
      <c r="ABO83" s="172"/>
      <c r="ABP83" s="172"/>
      <c r="ABQ83" s="172"/>
      <c r="ABR83" s="172"/>
      <c r="ABS83" s="172"/>
      <c r="ABT83" s="172"/>
      <c r="ABU83" s="172"/>
      <c r="ABV83" s="172"/>
      <c r="ABW83" s="172"/>
      <c r="ABX83" s="172"/>
      <c r="ABY83" s="172"/>
      <c r="ABZ83" s="172"/>
      <c r="ACA83" s="172"/>
      <c r="ACB83" s="172"/>
      <c r="ACC83" s="172"/>
      <c r="ACD83" s="172"/>
      <c r="ACE83" s="172"/>
      <c r="ACF83" s="172"/>
      <c r="ACG83" s="172"/>
      <c r="ACH83" s="172"/>
      <c r="ACI83" s="172"/>
      <c r="ACJ83" s="172"/>
      <c r="ACK83" s="172"/>
      <c r="ACL83" s="172"/>
      <c r="ACM83" s="172"/>
      <c r="ACN83" s="172"/>
      <c r="ACO83" s="172"/>
      <c r="ACP83" s="172"/>
      <c r="ACQ83" s="172"/>
      <c r="ACR83" s="172"/>
      <c r="ACS83" s="172"/>
      <c r="ACT83" s="172"/>
      <c r="ACU83" s="172"/>
      <c r="ACV83" s="172"/>
      <c r="ACW83" s="172"/>
      <c r="ACX83" s="172"/>
      <c r="ACY83" s="172"/>
      <c r="ACZ83" s="172"/>
      <c r="ADA83" s="172"/>
      <c r="ADB83" s="172"/>
      <c r="ADC83" s="172"/>
      <c r="ADD83" s="172"/>
      <c r="ADE83" s="172"/>
      <c r="ADF83" s="172"/>
      <c r="ADG83" s="172"/>
      <c r="ADH83" s="172"/>
      <c r="ADI83" s="172"/>
      <c r="ADJ83" s="172"/>
      <c r="ADK83" s="172"/>
      <c r="ADL83" s="172"/>
      <c r="ADM83" s="172"/>
      <c r="ADN83" s="172"/>
      <c r="ADO83" s="172"/>
      <c r="ADP83" s="172"/>
      <c r="ADQ83" s="172"/>
      <c r="ADR83" s="172"/>
      <c r="ADS83" s="172"/>
      <c r="ADT83" s="172"/>
      <c r="ADU83" s="172"/>
      <c r="ADV83" s="172"/>
      <c r="ADW83" s="172"/>
      <c r="ADX83" s="172"/>
      <c r="ADY83" s="172"/>
      <c r="ADZ83" s="172"/>
      <c r="AEA83" s="172"/>
      <c r="AEB83" s="172"/>
      <c r="AEC83" s="172"/>
      <c r="AED83" s="172"/>
      <c r="AEE83" s="172"/>
      <c r="AEF83" s="172"/>
      <c r="AEG83" s="172"/>
      <c r="AEH83" s="172"/>
      <c r="AEI83" s="172"/>
      <c r="AEJ83" s="172"/>
      <c r="AEK83" s="172"/>
      <c r="AEL83" s="172"/>
      <c r="AEM83" s="172"/>
      <c r="AEN83" s="172"/>
      <c r="AEO83" s="172"/>
      <c r="AEP83" s="172"/>
      <c r="AEQ83" s="172"/>
      <c r="AER83" s="172"/>
      <c r="AES83" s="172"/>
      <c r="AET83" s="172"/>
      <c r="AEU83" s="172"/>
      <c r="AEV83" s="172"/>
      <c r="AEW83" s="172"/>
      <c r="AEX83" s="172"/>
      <c r="AEY83" s="172"/>
      <c r="AEZ83" s="172"/>
      <c r="AFA83" s="172"/>
      <c r="AFB83" s="172"/>
      <c r="AFC83" s="172"/>
      <c r="AFD83" s="172"/>
      <c r="AFE83" s="172"/>
      <c r="AFF83" s="172"/>
      <c r="AFG83" s="172"/>
      <c r="AFH83" s="172"/>
      <c r="AFI83" s="172"/>
      <c r="AFJ83" s="172"/>
      <c r="AFK83" s="172"/>
      <c r="AFL83" s="172"/>
      <c r="AFM83" s="172"/>
      <c r="AFN83" s="172"/>
      <c r="AFO83" s="172"/>
      <c r="AFP83" s="172"/>
      <c r="AFQ83" s="172"/>
      <c r="AFR83" s="172"/>
      <c r="AFS83" s="172"/>
      <c r="AFT83" s="172"/>
      <c r="AFU83" s="172"/>
      <c r="AFV83" s="172"/>
      <c r="AFW83" s="172"/>
      <c r="AFX83" s="172"/>
      <c r="AFY83" s="172"/>
      <c r="AFZ83" s="172"/>
      <c r="AGA83" s="172"/>
      <c r="AGB83" s="172"/>
      <c r="AGC83" s="172"/>
      <c r="AGD83" s="172"/>
      <c r="AGE83" s="172"/>
      <c r="AGF83" s="172"/>
      <c r="AGG83" s="172"/>
      <c r="AGH83" s="172"/>
      <c r="AGI83" s="172"/>
      <c r="AGJ83" s="172"/>
      <c r="AGK83" s="172"/>
      <c r="AGL83" s="172"/>
      <c r="AGM83" s="172"/>
      <c r="AGN83" s="172"/>
      <c r="AGO83" s="172"/>
      <c r="AGP83" s="172"/>
      <c r="AGQ83" s="172"/>
      <c r="AGR83" s="172"/>
      <c r="AGS83" s="172"/>
      <c r="AGT83" s="172"/>
      <c r="AGU83" s="172"/>
      <c r="AGV83" s="172"/>
      <c r="AGW83" s="172"/>
      <c r="AGX83" s="172"/>
      <c r="AGY83" s="172"/>
      <c r="AGZ83" s="172"/>
      <c r="AHA83" s="172"/>
      <c r="AHB83" s="172"/>
      <c r="AHC83" s="172"/>
      <c r="AHD83" s="172"/>
      <c r="AHE83" s="172"/>
      <c r="AHF83" s="172"/>
      <c r="AHG83" s="172"/>
      <c r="AHH83" s="172"/>
      <c r="AHI83" s="172"/>
      <c r="AHJ83" s="172"/>
      <c r="AHK83" s="172"/>
      <c r="AHL83" s="172"/>
      <c r="AHM83" s="172"/>
      <c r="AHN83" s="172"/>
      <c r="AHO83" s="172"/>
      <c r="AHP83" s="172"/>
      <c r="AHQ83" s="172"/>
      <c r="AHR83" s="172"/>
      <c r="AHS83" s="172"/>
      <c r="AHT83" s="172"/>
      <c r="AHU83" s="172"/>
      <c r="AHV83" s="172"/>
      <c r="AHW83" s="172"/>
      <c r="AHX83" s="172"/>
      <c r="AHY83" s="172"/>
      <c r="AHZ83" s="172"/>
      <c r="AIA83" s="172"/>
      <c r="AIB83" s="172"/>
      <c r="AIC83" s="172"/>
      <c r="AID83" s="172"/>
      <c r="AIE83" s="172"/>
      <c r="AIF83" s="172"/>
      <c r="AIG83" s="172"/>
      <c r="AIH83" s="172"/>
      <c r="AII83" s="172"/>
      <c r="AIJ83" s="172"/>
      <c r="AIK83" s="172"/>
      <c r="AIL83" s="172"/>
      <c r="AIM83" s="172"/>
      <c r="AIN83" s="172"/>
      <c r="AIO83" s="172"/>
      <c r="AIP83" s="172"/>
      <c r="AIQ83" s="172"/>
      <c r="AIR83" s="172"/>
      <c r="AIS83" s="172"/>
      <c r="AIT83" s="172"/>
      <c r="AIU83" s="172"/>
      <c r="AIV83" s="172"/>
      <c r="AIW83" s="172"/>
      <c r="AIX83" s="172"/>
      <c r="AIY83" s="172"/>
      <c r="AIZ83" s="172"/>
      <c r="AJA83" s="172"/>
      <c r="AJB83" s="172"/>
      <c r="AJC83" s="172"/>
      <c r="AJD83" s="172"/>
      <c r="AJE83" s="172"/>
      <c r="AJF83" s="172"/>
      <c r="AJG83" s="172"/>
      <c r="AJH83" s="172"/>
      <c r="AJI83" s="172"/>
      <c r="AJJ83" s="172"/>
      <c r="AJK83" s="172"/>
      <c r="AJL83" s="172"/>
      <c r="AJM83" s="172"/>
      <c r="AJN83" s="172"/>
      <c r="AJO83" s="172"/>
      <c r="AJP83" s="172"/>
      <c r="AJQ83" s="172"/>
      <c r="AJR83" s="172"/>
      <c r="AJS83" s="172"/>
      <c r="AJT83" s="172"/>
      <c r="AJU83" s="172"/>
      <c r="AJV83" s="172"/>
      <c r="AJW83" s="172"/>
      <c r="AJX83" s="172"/>
      <c r="AJY83" s="172"/>
      <c r="AJZ83" s="172"/>
      <c r="AKA83" s="172"/>
      <c r="AKB83" s="172"/>
      <c r="AKC83" s="172"/>
      <c r="AKD83" s="172"/>
      <c r="AKE83" s="172"/>
      <c r="AKF83" s="172"/>
      <c r="AKG83" s="172"/>
      <c r="AKH83" s="172"/>
      <c r="AKI83" s="172"/>
      <c r="AKJ83" s="172"/>
      <c r="AKK83" s="172"/>
      <c r="AKL83" s="172"/>
      <c r="AKM83" s="172"/>
      <c r="AKN83" s="172"/>
      <c r="AKO83" s="172"/>
      <c r="AKP83" s="172"/>
      <c r="AKQ83" s="172"/>
      <c r="AKR83" s="172"/>
      <c r="AKS83" s="172"/>
      <c r="AKT83" s="172"/>
      <c r="AKU83" s="172"/>
      <c r="AKV83" s="172"/>
      <c r="AKW83" s="172"/>
      <c r="AKX83" s="172"/>
      <c r="AKY83" s="172"/>
      <c r="AKZ83" s="172"/>
      <c r="ALA83" s="172"/>
      <c r="ALB83" s="172"/>
      <c r="ALC83" s="172"/>
      <c r="ALD83" s="172"/>
      <c r="ALE83" s="172"/>
      <c r="ALF83" s="172"/>
      <c r="ALG83" s="172"/>
      <c r="ALH83" s="172"/>
      <c r="ALI83" s="172"/>
      <c r="ALJ83" s="172"/>
      <c r="ALK83" s="172"/>
      <c r="ALL83" s="172"/>
      <c r="ALM83" s="172"/>
      <c r="ALN83" s="172"/>
      <c r="ALO83" s="172"/>
      <c r="ALP83" s="172"/>
      <c r="ALQ83" s="172"/>
      <c r="ALR83" s="172"/>
      <c r="ALS83" s="172"/>
      <c r="ALT83" s="172"/>
      <c r="ALU83" s="172"/>
      <c r="ALV83" s="172"/>
      <c r="ALW83" s="172"/>
      <c r="ALX83" s="172"/>
      <c r="ALY83" s="172"/>
      <c r="ALZ83" s="172"/>
      <c r="AMA83" s="172"/>
      <c r="AMB83" s="172"/>
      <c r="AMC83" s="172"/>
      <c r="AMD83" s="172"/>
      <c r="AME83" s="172"/>
      <c r="AMF83" s="172"/>
      <c r="AMG83" s="172"/>
      <c r="AMH83" s="172"/>
      <c r="AMI83" s="172"/>
      <c r="AMJ83" s="172"/>
      <c r="AMK83" s="172"/>
      <c r="AML83" s="172"/>
    </row>
    <row r="84" spans="1:1026" s="282" customFormat="1">
      <c r="A84" s="358"/>
      <c r="B84" s="225"/>
      <c r="C84" s="154">
        <f t="shared" si="94"/>
        <v>0</v>
      </c>
      <c r="D84" s="167">
        <f t="shared" si="95"/>
        <v>0</v>
      </c>
      <c r="E84" s="166" t="str">
        <f t="shared" si="96"/>
        <v/>
      </c>
      <c r="F84" s="367" t="str">
        <f t="shared" si="97"/>
        <v/>
      </c>
      <c r="G84" s="367" t="str">
        <f t="shared" si="98"/>
        <v/>
      </c>
      <c r="H84" s="367" t="str">
        <f t="shared" si="99"/>
        <v/>
      </c>
      <c r="I84" s="367" t="str">
        <f t="shared" si="100"/>
        <v/>
      </c>
      <c r="J84" s="367" t="str">
        <f t="shared" si="101"/>
        <v/>
      </c>
      <c r="K84" s="367" t="str">
        <f t="shared" si="102"/>
        <v/>
      </c>
      <c r="L84" s="367" t="str">
        <f t="shared" si="103"/>
        <v/>
      </c>
      <c r="M84" s="367" t="str">
        <f t="shared" si="104"/>
        <v/>
      </c>
      <c r="N84" s="367" t="str">
        <f t="shared" si="105"/>
        <v/>
      </c>
      <c r="O84" s="156" t="str">
        <f t="shared" si="106"/>
        <v/>
      </c>
      <c r="P84" s="157" t="str">
        <f t="shared" si="107"/>
        <v>0</v>
      </c>
      <c r="Q84" s="158" t="str">
        <f t="shared" si="107"/>
        <v>0</v>
      </c>
      <c r="R84" s="158" t="str">
        <f t="shared" si="107"/>
        <v>0</v>
      </c>
      <c r="S84" s="159" t="str">
        <f t="shared" si="107"/>
        <v>0</v>
      </c>
      <c r="T84" s="158" t="str">
        <f t="shared" si="107"/>
        <v>0</v>
      </c>
      <c r="U84" s="158" t="str">
        <f t="shared" si="107"/>
        <v>0</v>
      </c>
      <c r="V84" s="158" t="str">
        <f t="shared" si="107"/>
        <v>0</v>
      </c>
      <c r="W84" s="158" t="str">
        <f t="shared" si="107"/>
        <v>0</v>
      </c>
      <c r="X84" s="157" t="str">
        <f t="shared" si="108"/>
        <v>0</v>
      </c>
      <c r="Y84" s="158" t="str">
        <f t="shared" si="108"/>
        <v>0</v>
      </c>
      <c r="Z84" s="158" t="str">
        <f t="shared" si="108"/>
        <v>0</v>
      </c>
      <c r="AA84" s="159" t="str">
        <f t="shared" si="108"/>
        <v>0</v>
      </c>
      <c r="AB84" s="160" t="str">
        <f t="shared" si="108"/>
        <v>0</v>
      </c>
      <c r="AC84" s="161" t="str">
        <f t="shared" si="108"/>
        <v>0</v>
      </c>
      <c r="AD84" s="158" t="str">
        <f t="shared" si="108"/>
        <v>0</v>
      </c>
      <c r="AE84" s="159" t="str">
        <f t="shared" si="108"/>
        <v>0</v>
      </c>
      <c r="AF84" s="367" t="str">
        <f t="shared" si="109"/>
        <v>0</v>
      </c>
      <c r="AG84" s="162" t="str">
        <f t="shared" si="109"/>
        <v>0</v>
      </c>
      <c r="AH84" s="163" t="str">
        <f t="shared" si="109"/>
        <v>0</v>
      </c>
      <c r="AI84" s="165" t="str">
        <f t="shared" si="109"/>
        <v>0</v>
      </c>
      <c r="AJ84" s="164" t="str">
        <f t="shared" si="109"/>
        <v>0</v>
      </c>
      <c r="AK84" s="164" t="str">
        <f t="shared" si="109"/>
        <v>0</v>
      </c>
      <c r="AL84" s="289" t="str">
        <f t="shared" si="109"/>
        <v>0</v>
      </c>
      <c r="AM84" s="165" t="str">
        <f t="shared" si="109"/>
        <v>0</v>
      </c>
      <c r="AN84" s="230" t="str">
        <f t="shared" si="110"/>
        <v>0</v>
      </c>
      <c r="AO84" s="230" t="str">
        <f t="shared" si="110"/>
        <v>0</v>
      </c>
      <c r="AP84" s="230" t="str">
        <f t="shared" si="110"/>
        <v>0</v>
      </c>
      <c r="AQ84" s="230" t="str">
        <f t="shared" si="110"/>
        <v>0</v>
      </c>
      <c r="AR84" s="229" t="str">
        <f t="shared" si="110"/>
        <v>0</v>
      </c>
      <c r="AS84" s="230" t="str">
        <f t="shared" si="110"/>
        <v>0</v>
      </c>
      <c r="AT84" s="230" t="str">
        <f t="shared" si="110"/>
        <v>0</v>
      </c>
      <c r="AU84" s="231" t="str">
        <f t="shared" si="110"/>
        <v>0</v>
      </c>
      <c r="AV84" s="230" t="str">
        <f t="shared" si="111"/>
        <v>0</v>
      </c>
      <c r="AW84" s="232" t="str">
        <f t="shared" si="111"/>
        <v>0</v>
      </c>
      <c r="AX84" s="232" t="str">
        <f t="shared" si="111"/>
        <v>0</v>
      </c>
      <c r="AY84" s="233" t="str">
        <f t="shared" si="111"/>
        <v>0</v>
      </c>
      <c r="AZ84" s="232" t="str">
        <f t="shared" si="111"/>
        <v>0</v>
      </c>
      <c r="BA84" s="232" t="str">
        <f t="shared" si="111"/>
        <v>0</v>
      </c>
      <c r="BB84" s="232" t="str">
        <f t="shared" si="111"/>
        <v>0</v>
      </c>
      <c r="BC84" s="233" t="str">
        <f t="shared" si="111"/>
        <v>0</v>
      </c>
      <c r="BD84" s="168" t="str">
        <f t="shared" si="112"/>
        <v>0</v>
      </c>
      <c r="BE84" s="168" t="str">
        <f t="shared" si="112"/>
        <v>0</v>
      </c>
      <c r="BF84" s="168" t="str">
        <f t="shared" si="112"/>
        <v>0</v>
      </c>
      <c r="BG84" s="169" t="str">
        <f t="shared" si="112"/>
        <v>0</v>
      </c>
      <c r="BH84" s="168" t="str">
        <f t="shared" si="112"/>
        <v>0</v>
      </c>
      <c r="BI84" s="168" t="str">
        <f t="shared" si="112"/>
        <v>0</v>
      </c>
      <c r="BJ84" s="168" t="str">
        <f t="shared" si="112"/>
        <v>0</v>
      </c>
      <c r="BK84" s="169" t="str">
        <f t="shared" si="112"/>
        <v>0</v>
      </c>
      <c r="BL84" s="168" t="str">
        <f t="shared" si="113"/>
        <v>0</v>
      </c>
      <c r="BM84" s="168" t="str">
        <f t="shared" si="113"/>
        <v>0</v>
      </c>
      <c r="BN84" s="168" t="str">
        <f t="shared" si="113"/>
        <v>0</v>
      </c>
      <c r="BO84" s="169" t="str">
        <f t="shared" si="113"/>
        <v>0</v>
      </c>
      <c r="BP84" s="168" t="str">
        <f t="shared" si="113"/>
        <v>0</v>
      </c>
      <c r="BQ84" s="168" t="str">
        <f t="shared" si="113"/>
        <v>0</v>
      </c>
      <c r="BR84" s="168" t="str">
        <f t="shared" si="113"/>
        <v>0</v>
      </c>
      <c r="BS84" s="169" t="str">
        <f t="shared" si="113"/>
        <v>0</v>
      </c>
      <c r="BT84" s="302" t="str">
        <f t="shared" si="114"/>
        <v>0</v>
      </c>
      <c r="BU84" s="302" t="str">
        <f t="shared" si="114"/>
        <v>0</v>
      </c>
      <c r="BV84" s="302" t="str">
        <f t="shared" si="114"/>
        <v>0</v>
      </c>
      <c r="BW84" s="303" t="str">
        <f t="shared" si="114"/>
        <v>0</v>
      </c>
      <c r="BX84" s="302" t="str">
        <f t="shared" si="114"/>
        <v>0</v>
      </c>
      <c r="BY84" s="302" t="str">
        <f t="shared" si="114"/>
        <v>0</v>
      </c>
      <c r="BZ84" s="302" t="str">
        <f t="shared" si="114"/>
        <v>0</v>
      </c>
      <c r="CA84" s="303" t="str">
        <f t="shared" si="114"/>
        <v>0</v>
      </c>
      <c r="CB84" s="164" t="str">
        <f t="shared" si="115"/>
        <v>0</v>
      </c>
      <c r="CC84" s="289" t="str">
        <f t="shared" si="115"/>
        <v>0</v>
      </c>
      <c r="CD84" s="340" t="str">
        <f t="shared" si="115"/>
        <v>0</v>
      </c>
      <c r="CE84" s="341" t="str">
        <f t="shared" si="115"/>
        <v>0</v>
      </c>
      <c r="CF84" s="340" t="str">
        <f t="shared" si="115"/>
        <v>0</v>
      </c>
      <c r="CG84" s="340" t="str">
        <f t="shared" si="115"/>
        <v>0</v>
      </c>
      <c r="CH84" s="340" t="str">
        <f t="shared" si="115"/>
        <v>0</v>
      </c>
      <c r="CI84" s="341" t="str">
        <f t="shared" si="115"/>
        <v>0</v>
      </c>
      <c r="CJ84" s="367"/>
      <c r="CK84" s="32" t="str">
        <f t="shared" si="116"/>
        <v/>
      </c>
      <c r="CL84" s="285">
        <f t="shared" si="146"/>
        <v>0</v>
      </c>
      <c r="CM84" s="285">
        <f t="shared" si="148"/>
        <v>10</v>
      </c>
      <c r="CN84" s="285"/>
      <c r="CO84" s="142">
        <f t="shared" si="117"/>
        <v>-90</v>
      </c>
      <c r="CP84" s="142">
        <f t="shared" si="118"/>
        <v>-67.777777777777771</v>
      </c>
      <c r="CQ84" s="143"/>
      <c r="CR84" s="367"/>
      <c r="CS84" s="170">
        <f t="shared" si="119"/>
        <v>0</v>
      </c>
      <c r="CT84" s="23">
        <f t="shared" si="120"/>
        <v>0</v>
      </c>
      <c r="CU84" s="171">
        <f t="shared" si="121"/>
        <v>0</v>
      </c>
      <c r="CV84" s="23">
        <f t="shared" si="122"/>
        <v>0</v>
      </c>
      <c r="CW84" s="172">
        <f t="shared" si="123"/>
        <v>0</v>
      </c>
      <c r="CX84" s="24">
        <f t="shared" si="124"/>
        <v>0</v>
      </c>
      <c r="CY84" s="267">
        <f t="shared" si="125"/>
        <v>0</v>
      </c>
      <c r="CZ84" s="268">
        <f t="shared" si="126"/>
        <v>0</v>
      </c>
      <c r="DA84" s="267">
        <f t="shared" si="127"/>
        <v>0</v>
      </c>
      <c r="DB84" s="268">
        <f t="shared" si="128"/>
        <v>0</v>
      </c>
      <c r="DC84" s="173">
        <f t="shared" si="129"/>
        <v>0</v>
      </c>
      <c r="DD84" s="26">
        <f t="shared" si="130"/>
        <v>0</v>
      </c>
      <c r="DE84" s="173">
        <f t="shared" si="131"/>
        <v>0</v>
      </c>
      <c r="DF84" s="26">
        <f t="shared" si="132"/>
        <v>0</v>
      </c>
      <c r="DG84" s="326">
        <f t="shared" si="133"/>
        <v>0</v>
      </c>
      <c r="DH84" s="327">
        <f t="shared" si="134"/>
        <v>0</v>
      </c>
      <c r="DI84" s="172">
        <f t="shared" si="135"/>
        <v>0</v>
      </c>
      <c r="DJ84" s="24">
        <f t="shared" si="136"/>
        <v>0</v>
      </c>
      <c r="DK84" s="172"/>
      <c r="DL84" s="19">
        <f t="shared" si="137"/>
        <v>0</v>
      </c>
      <c r="DM84" s="19">
        <f t="shared" si="138"/>
        <v>0</v>
      </c>
      <c r="DN84" s="174">
        <f t="shared" si="139"/>
        <v>0</v>
      </c>
      <c r="DO84" s="278">
        <f t="shared" si="140"/>
        <v>0</v>
      </c>
      <c r="DP84" s="278">
        <f t="shared" si="141"/>
        <v>0</v>
      </c>
      <c r="DQ84" s="20">
        <f t="shared" si="142"/>
        <v>0</v>
      </c>
      <c r="DR84" s="20">
        <f t="shared" si="143"/>
        <v>0</v>
      </c>
      <c r="DS84" s="337">
        <f t="shared" si="144"/>
        <v>0</v>
      </c>
      <c r="DT84" s="174">
        <f t="shared" si="145"/>
        <v>0</v>
      </c>
      <c r="DU84" s="172">
        <f t="shared" si="147"/>
        <v>0</v>
      </c>
      <c r="DV84" s="172"/>
      <c r="DW84" s="172"/>
      <c r="DX84" s="172"/>
      <c r="DY84" s="172"/>
      <c r="DZ84" s="172"/>
      <c r="EA84" s="172"/>
      <c r="EB84" s="172"/>
      <c r="EC84" s="172"/>
      <c r="ED84" s="172"/>
      <c r="EE84" s="172"/>
      <c r="EF84" s="172"/>
      <c r="EG84" s="172"/>
      <c r="EH84" s="172"/>
      <c r="EI84" s="172"/>
      <c r="EJ84" s="172"/>
      <c r="EK84" s="172"/>
      <c r="EL84" s="172"/>
      <c r="EM84" s="172"/>
      <c r="EN84" s="172"/>
      <c r="EO84" s="172"/>
      <c r="EP84" s="172"/>
      <c r="EQ84" s="172"/>
      <c r="ER84" s="172"/>
      <c r="ES84" s="172"/>
      <c r="ET84" s="172"/>
      <c r="EU84" s="172"/>
      <c r="EV84" s="172"/>
      <c r="EW84" s="172"/>
      <c r="EX84" s="172"/>
      <c r="EY84" s="172"/>
      <c r="EZ84" s="172"/>
      <c r="FA84" s="172"/>
      <c r="FB84" s="172"/>
      <c r="FC84" s="172"/>
      <c r="FD84" s="172"/>
      <c r="FE84" s="172"/>
      <c r="FF84" s="172"/>
      <c r="FG84" s="172"/>
      <c r="FH84" s="172"/>
      <c r="FI84" s="172"/>
      <c r="FJ84" s="172"/>
      <c r="FK84" s="172"/>
      <c r="FL84" s="172"/>
      <c r="FM84" s="172"/>
      <c r="FN84" s="172"/>
      <c r="FO84" s="172"/>
      <c r="FP84" s="172"/>
      <c r="FQ84" s="172"/>
      <c r="FR84" s="172"/>
      <c r="FS84" s="172"/>
      <c r="FT84" s="172"/>
      <c r="FU84" s="172"/>
      <c r="FV84" s="172"/>
      <c r="FW84" s="172"/>
      <c r="FX84" s="172"/>
      <c r="FY84" s="172"/>
      <c r="FZ84" s="172"/>
      <c r="GA84" s="172"/>
      <c r="GB84" s="172"/>
      <c r="GC84" s="172"/>
      <c r="GD84" s="172"/>
      <c r="GE84" s="172"/>
      <c r="GF84" s="172"/>
      <c r="GG84" s="172"/>
      <c r="GH84" s="172"/>
      <c r="GI84" s="172"/>
      <c r="GJ84" s="172"/>
      <c r="GK84" s="172"/>
      <c r="GL84" s="172"/>
      <c r="GM84" s="172"/>
      <c r="GN84" s="172"/>
      <c r="GO84" s="172"/>
      <c r="GP84" s="172"/>
      <c r="GQ84" s="172"/>
      <c r="GR84" s="172"/>
      <c r="GS84" s="172"/>
      <c r="GT84" s="172"/>
      <c r="GU84" s="172"/>
      <c r="GV84" s="172"/>
      <c r="GW84" s="172"/>
      <c r="GX84" s="172"/>
      <c r="GY84" s="172"/>
      <c r="GZ84" s="172"/>
      <c r="HA84" s="172"/>
      <c r="HB84" s="172"/>
      <c r="HC84" s="172"/>
      <c r="HD84" s="172"/>
      <c r="HE84" s="172"/>
      <c r="HF84" s="172"/>
      <c r="HG84" s="172"/>
      <c r="HH84" s="172"/>
      <c r="HI84" s="172"/>
      <c r="HJ84" s="172"/>
      <c r="HK84" s="172"/>
      <c r="HL84" s="172"/>
      <c r="HM84" s="172"/>
      <c r="HN84" s="172"/>
      <c r="HO84" s="172"/>
      <c r="HP84" s="172"/>
      <c r="HQ84" s="172"/>
      <c r="HR84" s="172"/>
      <c r="HS84" s="172"/>
      <c r="HT84" s="172"/>
      <c r="HU84" s="172"/>
      <c r="HV84" s="172"/>
      <c r="HW84" s="172"/>
      <c r="HX84" s="172"/>
      <c r="HY84" s="172"/>
      <c r="HZ84" s="172"/>
      <c r="IA84" s="172"/>
      <c r="IB84" s="172"/>
      <c r="IC84" s="172"/>
      <c r="ID84" s="172"/>
      <c r="IE84" s="172"/>
      <c r="IF84" s="172"/>
      <c r="IG84" s="172"/>
      <c r="IH84" s="172"/>
      <c r="II84" s="172"/>
      <c r="IJ84" s="172"/>
      <c r="IK84" s="172"/>
      <c r="IL84" s="172"/>
      <c r="IM84" s="172"/>
      <c r="IN84" s="172"/>
      <c r="IO84" s="172"/>
      <c r="IP84" s="172"/>
      <c r="IQ84" s="172"/>
      <c r="IR84" s="172"/>
      <c r="IS84" s="172"/>
      <c r="IT84" s="172"/>
      <c r="IU84" s="172"/>
      <c r="IV84" s="172"/>
      <c r="IW84" s="172"/>
      <c r="IX84" s="172"/>
      <c r="IY84" s="172"/>
      <c r="IZ84" s="172"/>
      <c r="JA84" s="172"/>
      <c r="JB84" s="172"/>
      <c r="JC84" s="172"/>
      <c r="JD84" s="172"/>
      <c r="JE84" s="172"/>
      <c r="JF84" s="172"/>
      <c r="JG84" s="172"/>
      <c r="JH84" s="172"/>
      <c r="JI84" s="172"/>
      <c r="JJ84" s="172"/>
      <c r="JK84" s="172"/>
      <c r="JL84" s="172"/>
      <c r="JM84" s="172"/>
      <c r="JN84" s="172"/>
      <c r="JO84" s="172"/>
      <c r="JP84" s="172"/>
      <c r="JQ84" s="172"/>
      <c r="JR84" s="172"/>
      <c r="JS84" s="172"/>
      <c r="JT84" s="172"/>
      <c r="JU84" s="172"/>
      <c r="JV84" s="172"/>
      <c r="JW84" s="172"/>
      <c r="JX84" s="172"/>
      <c r="JY84" s="172"/>
      <c r="JZ84" s="172"/>
      <c r="KA84" s="172"/>
      <c r="KB84" s="172"/>
      <c r="KC84" s="172"/>
      <c r="KD84" s="172"/>
      <c r="KE84" s="172"/>
      <c r="KF84" s="172"/>
      <c r="KG84" s="172"/>
      <c r="KH84" s="172"/>
      <c r="KI84" s="172"/>
      <c r="KJ84" s="172"/>
      <c r="KK84" s="172"/>
      <c r="KL84" s="172"/>
      <c r="KM84" s="172"/>
      <c r="KN84" s="172"/>
      <c r="KO84" s="172"/>
      <c r="KP84" s="172"/>
      <c r="KQ84" s="172"/>
      <c r="KR84" s="172"/>
      <c r="KS84" s="172"/>
      <c r="KT84" s="172"/>
      <c r="KU84" s="172"/>
      <c r="KV84" s="172"/>
      <c r="KW84" s="172"/>
      <c r="KX84" s="172"/>
      <c r="KY84" s="172"/>
      <c r="KZ84" s="172"/>
      <c r="LA84" s="172"/>
      <c r="LB84" s="172"/>
      <c r="LC84" s="172"/>
      <c r="LD84" s="172"/>
      <c r="LE84" s="172"/>
      <c r="LF84" s="172"/>
      <c r="LG84" s="172"/>
      <c r="LH84" s="172"/>
      <c r="LI84" s="172"/>
      <c r="LJ84" s="172"/>
      <c r="LK84" s="172"/>
      <c r="LL84" s="172"/>
      <c r="LM84" s="172"/>
      <c r="LN84" s="172"/>
      <c r="LO84" s="172"/>
      <c r="LP84" s="172"/>
      <c r="LQ84" s="172"/>
      <c r="LR84" s="172"/>
      <c r="LS84" s="172"/>
      <c r="LT84" s="172"/>
      <c r="LU84" s="172"/>
      <c r="LV84" s="172"/>
      <c r="LW84" s="172"/>
      <c r="LX84" s="172"/>
      <c r="LY84" s="172"/>
      <c r="LZ84" s="172"/>
      <c r="MA84" s="172"/>
      <c r="MB84" s="172"/>
      <c r="MC84" s="172"/>
      <c r="MD84" s="172"/>
      <c r="ME84" s="172"/>
      <c r="MF84" s="172"/>
      <c r="MG84" s="172"/>
      <c r="MH84" s="172"/>
      <c r="MI84" s="172"/>
      <c r="MJ84" s="172"/>
      <c r="MK84" s="172"/>
      <c r="ML84" s="172"/>
      <c r="MM84" s="172"/>
      <c r="MN84" s="172"/>
      <c r="MO84" s="172"/>
      <c r="MP84" s="172"/>
      <c r="MQ84" s="172"/>
      <c r="MR84" s="172"/>
      <c r="MS84" s="172"/>
      <c r="MT84" s="172"/>
      <c r="MU84" s="172"/>
      <c r="MV84" s="172"/>
      <c r="MW84" s="172"/>
      <c r="MX84" s="172"/>
      <c r="MY84" s="172"/>
      <c r="MZ84" s="172"/>
      <c r="NA84" s="172"/>
      <c r="NB84" s="172"/>
      <c r="NC84" s="172"/>
      <c r="ND84" s="172"/>
      <c r="NE84" s="172"/>
      <c r="NF84" s="172"/>
      <c r="NG84" s="172"/>
      <c r="NH84" s="172"/>
      <c r="NI84" s="172"/>
      <c r="NJ84" s="172"/>
      <c r="NK84" s="172"/>
      <c r="NL84" s="172"/>
      <c r="NM84" s="172"/>
      <c r="NN84" s="172"/>
      <c r="NO84" s="172"/>
      <c r="NP84" s="172"/>
      <c r="NQ84" s="172"/>
      <c r="NR84" s="172"/>
      <c r="NS84" s="172"/>
      <c r="NT84" s="172"/>
      <c r="NU84" s="172"/>
      <c r="NV84" s="172"/>
      <c r="NW84" s="172"/>
      <c r="NX84" s="172"/>
      <c r="NY84" s="172"/>
      <c r="NZ84" s="172"/>
      <c r="OA84" s="172"/>
      <c r="OB84" s="172"/>
      <c r="OC84" s="172"/>
      <c r="OD84" s="172"/>
      <c r="OE84" s="172"/>
      <c r="OF84" s="172"/>
      <c r="OG84" s="172"/>
      <c r="OH84" s="172"/>
      <c r="OI84" s="172"/>
      <c r="OJ84" s="172"/>
      <c r="OK84" s="172"/>
      <c r="OL84" s="172"/>
      <c r="OM84" s="172"/>
      <c r="ON84" s="172"/>
      <c r="OO84" s="172"/>
      <c r="OP84" s="172"/>
      <c r="OQ84" s="172"/>
      <c r="OR84" s="172"/>
      <c r="OS84" s="172"/>
      <c r="OT84" s="172"/>
      <c r="OU84" s="172"/>
      <c r="OV84" s="172"/>
      <c r="OW84" s="172"/>
      <c r="OX84" s="172"/>
      <c r="OY84" s="172"/>
      <c r="OZ84" s="172"/>
      <c r="PA84" s="172"/>
      <c r="PB84" s="172"/>
      <c r="PC84" s="172"/>
      <c r="PD84" s="172"/>
      <c r="PE84" s="172"/>
      <c r="PF84" s="172"/>
      <c r="PG84" s="172"/>
      <c r="PH84" s="172"/>
      <c r="PI84" s="172"/>
      <c r="PJ84" s="172"/>
      <c r="PK84" s="172"/>
      <c r="PL84" s="172"/>
      <c r="PM84" s="172"/>
      <c r="PN84" s="172"/>
      <c r="PO84" s="172"/>
      <c r="PP84" s="172"/>
      <c r="PQ84" s="172"/>
      <c r="PR84" s="172"/>
      <c r="PS84" s="172"/>
      <c r="PT84" s="172"/>
      <c r="PU84" s="172"/>
      <c r="PV84" s="172"/>
      <c r="PW84" s="172"/>
      <c r="PX84" s="172"/>
      <c r="PY84" s="172"/>
      <c r="PZ84" s="172"/>
      <c r="QA84" s="172"/>
      <c r="QB84" s="172"/>
      <c r="QC84" s="172"/>
      <c r="QD84" s="172"/>
      <c r="QE84" s="172"/>
      <c r="QF84" s="172"/>
      <c r="QG84" s="172"/>
      <c r="QH84" s="172"/>
      <c r="QI84" s="172"/>
      <c r="QJ84" s="172"/>
      <c r="QK84" s="172"/>
      <c r="QL84" s="172"/>
      <c r="QM84" s="172"/>
      <c r="QN84" s="172"/>
      <c r="QO84" s="172"/>
      <c r="QP84" s="172"/>
      <c r="QQ84" s="172"/>
      <c r="QR84" s="172"/>
      <c r="QS84" s="172"/>
      <c r="QT84" s="172"/>
      <c r="QU84" s="172"/>
      <c r="QV84" s="172"/>
      <c r="QW84" s="172"/>
      <c r="QX84" s="172"/>
      <c r="QY84" s="172"/>
      <c r="QZ84" s="172"/>
      <c r="RA84" s="172"/>
      <c r="RB84" s="172"/>
      <c r="RC84" s="172"/>
      <c r="RD84" s="172"/>
      <c r="RE84" s="172"/>
      <c r="RF84" s="172"/>
      <c r="RG84" s="172"/>
      <c r="RH84" s="172"/>
      <c r="RI84" s="172"/>
      <c r="RJ84" s="172"/>
      <c r="RK84" s="172"/>
      <c r="RL84" s="172"/>
      <c r="RM84" s="172"/>
      <c r="RN84" s="172"/>
      <c r="RO84" s="172"/>
      <c r="RP84" s="172"/>
      <c r="RQ84" s="172"/>
      <c r="RR84" s="172"/>
      <c r="RS84" s="172"/>
      <c r="RT84" s="172"/>
      <c r="RU84" s="172"/>
      <c r="RV84" s="172"/>
      <c r="RW84" s="172"/>
      <c r="RX84" s="172"/>
      <c r="RY84" s="172"/>
      <c r="RZ84" s="172"/>
      <c r="SA84" s="172"/>
      <c r="SB84" s="172"/>
      <c r="SC84" s="172"/>
      <c r="SD84" s="172"/>
      <c r="SE84" s="172"/>
      <c r="SF84" s="172"/>
      <c r="SG84" s="172"/>
      <c r="SH84" s="172"/>
      <c r="SI84" s="172"/>
      <c r="SJ84" s="172"/>
      <c r="SK84" s="172"/>
      <c r="SL84" s="172"/>
      <c r="SM84" s="172"/>
      <c r="SN84" s="172"/>
      <c r="SO84" s="172"/>
      <c r="SP84" s="172"/>
      <c r="SQ84" s="172"/>
      <c r="SR84" s="172"/>
      <c r="SS84" s="172"/>
      <c r="ST84" s="172"/>
      <c r="SU84" s="172"/>
      <c r="SV84" s="172"/>
      <c r="SW84" s="172"/>
      <c r="SX84" s="172"/>
      <c r="SY84" s="172"/>
      <c r="SZ84" s="172"/>
      <c r="TA84" s="172"/>
      <c r="TB84" s="172"/>
      <c r="TC84" s="172"/>
      <c r="TD84" s="172"/>
      <c r="TE84" s="172"/>
      <c r="TF84" s="172"/>
      <c r="TG84" s="172"/>
      <c r="TH84" s="172"/>
      <c r="TI84" s="172"/>
      <c r="TJ84" s="172"/>
      <c r="TK84" s="172"/>
      <c r="TL84" s="172"/>
      <c r="TM84" s="172"/>
      <c r="TN84" s="172"/>
      <c r="TO84" s="172"/>
      <c r="TP84" s="172"/>
      <c r="TQ84" s="172"/>
      <c r="TR84" s="172"/>
      <c r="TS84" s="172"/>
      <c r="TT84" s="172"/>
      <c r="TU84" s="172"/>
      <c r="TV84" s="172"/>
      <c r="TW84" s="172"/>
      <c r="TX84" s="172"/>
      <c r="TY84" s="172"/>
      <c r="TZ84" s="172"/>
      <c r="UA84" s="172"/>
      <c r="UB84" s="172"/>
      <c r="UC84" s="172"/>
      <c r="UD84" s="172"/>
      <c r="UE84" s="172"/>
      <c r="UF84" s="172"/>
      <c r="UG84" s="172"/>
      <c r="UH84" s="172"/>
      <c r="UI84" s="172"/>
      <c r="UJ84" s="172"/>
      <c r="UK84" s="172"/>
      <c r="UL84" s="172"/>
      <c r="UM84" s="172"/>
      <c r="UN84" s="172"/>
      <c r="UO84" s="172"/>
      <c r="UP84" s="172"/>
      <c r="UQ84" s="172"/>
      <c r="UR84" s="172"/>
      <c r="US84" s="172"/>
      <c r="UT84" s="172"/>
      <c r="UU84" s="172"/>
      <c r="UV84" s="172"/>
      <c r="UW84" s="172"/>
      <c r="UX84" s="172"/>
      <c r="UY84" s="172"/>
      <c r="UZ84" s="172"/>
      <c r="VA84" s="172"/>
      <c r="VB84" s="172"/>
      <c r="VC84" s="172"/>
      <c r="VD84" s="172"/>
      <c r="VE84" s="172"/>
      <c r="VF84" s="172"/>
      <c r="VG84" s="172"/>
      <c r="VH84" s="172"/>
      <c r="VI84" s="172"/>
      <c r="VJ84" s="172"/>
      <c r="VK84" s="172"/>
      <c r="VL84" s="172"/>
      <c r="VM84" s="172"/>
      <c r="VN84" s="172"/>
      <c r="VO84" s="172"/>
      <c r="VP84" s="172"/>
      <c r="VQ84" s="172"/>
      <c r="VR84" s="172"/>
      <c r="VS84" s="172"/>
      <c r="VT84" s="172"/>
      <c r="VU84" s="172"/>
      <c r="VV84" s="172"/>
      <c r="VW84" s="172"/>
      <c r="VX84" s="172"/>
      <c r="VY84" s="172"/>
      <c r="VZ84" s="172"/>
      <c r="WA84" s="172"/>
      <c r="WB84" s="172"/>
      <c r="WC84" s="172"/>
      <c r="WD84" s="172"/>
      <c r="WE84" s="172"/>
      <c r="WF84" s="172"/>
      <c r="WG84" s="172"/>
      <c r="WH84" s="172"/>
      <c r="WI84" s="172"/>
      <c r="WJ84" s="172"/>
      <c r="WK84" s="172"/>
      <c r="WL84" s="172"/>
      <c r="WM84" s="172"/>
      <c r="WN84" s="172"/>
      <c r="WO84" s="172"/>
      <c r="WP84" s="172"/>
      <c r="WQ84" s="172"/>
      <c r="WR84" s="172"/>
      <c r="WS84" s="172"/>
      <c r="WT84" s="172"/>
      <c r="WU84" s="172"/>
      <c r="WV84" s="172"/>
      <c r="WW84" s="172"/>
      <c r="WX84" s="172"/>
      <c r="WY84" s="172"/>
      <c r="WZ84" s="172"/>
      <c r="XA84" s="172"/>
      <c r="XB84" s="172"/>
      <c r="XC84" s="172"/>
      <c r="XD84" s="172"/>
      <c r="XE84" s="172"/>
      <c r="XF84" s="172"/>
      <c r="XG84" s="172"/>
      <c r="XH84" s="172"/>
      <c r="XI84" s="172"/>
      <c r="XJ84" s="172"/>
      <c r="XK84" s="172"/>
      <c r="XL84" s="172"/>
      <c r="XM84" s="172"/>
      <c r="XN84" s="172"/>
      <c r="XO84" s="172"/>
      <c r="XP84" s="172"/>
      <c r="XQ84" s="172"/>
      <c r="XR84" s="172"/>
      <c r="XS84" s="172"/>
      <c r="XT84" s="172"/>
      <c r="XU84" s="172"/>
      <c r="XV84" s="172"/>
      <c r="XW84" s="172"/>
      <c r="XX84" s="172"/>
      <c r="XY84" s="172"/>
      <c r="XZ84" s="172"/>
      <c r="YA84" s="172"/>
      <c r="YB84" s="172"/>
      <c r="YC84" s="172"/>
      <c r="YD84" s="172"/>
      <c r="YE84" s="172"/>
      <c r="YF84" s="172"/>
      <c r="YG84" s="172"/>
      <c r="YH84" s="172"/>
      <c r="YI84" s="172"/>
      <c r="YJ84" s="172"/>
      <c r="YK84" s="172"/>
      <c r="YL84" s="172"/>
      <c r="YM84" s="172"/>
      <c r="YN84" s="172"/>
      <c r="YO84" s="172"/>
      <c r="YP84" s="172"/>
      <c r="YQ84" s="172"/>
      <c r="YR84" s="172"/>
      <c r="YS84" s="172"/>
      <c r="YT84" s="172"/>
      <c r="YU84" s="172"/>
      <c r="YV84" s="172"/>
      <c r="YW84" s="172"/>
      <c r="YX84" s="172"/>
      <c r="YY84" s="172"/>
      <c r="YZ84" s="172"/>
      <c r="ZA84" s="172"/>
      <c r="ZB84" s="172"/>
      <c r="ZC84" s="172"/>
      <c r="ZD84" s="172"/>
      <c r="ZE84" s="172"/>
      <c r="ZF84" s="172"/>
      <c r="ZG84" s="172"/>
      <c r="ZH84" s="172"/>
      <c r="ZI84" s="172"/>
      <c r="ZJ84" s="172"/>
      <c r="ZK84" s="172"/>
      <c r="ZL84" s="172"/>
      <c r="ZM84" s="172"/>
      <c r="ZN84" s="172"/>
      <c r="ZO84" s="172"/>
      <c r="ZP84" s="172"/>
      <c r="ZQ84" s="172"/>
      <c r="ZR84" s="172"/>
      <c r="ZS84" s="172"/>
      <c r="ZT84" s="172"/>
      <c r="ZU84" s="172"/>
      <c r="ZV84" s="172"/>
      <c r="ZW84" s="172"/>
      <c r="ZX84" s="172"/>
      <c r="ZY84" s="172"/>
      <c r="ZZ84" s="172"/>
      <c r="AAA84" s="172"/>
      <c r="AAB84" s="172"/>
      <c r="AAC84" s="172"/>
      <c r="AAD84" s="172"/>
      <c r="AAE84" s="172"/>
      <c r="AAF84" s="172"/>
      <c r="AAG84" s="172"/>
      <c r="AAH84" s="172"/>
      <c r="AAI84" s="172"/>
      <c r="AAJ84" s="172"/>
      <c r="AAK84" s="172"/>
      <c r="AAL84" s="172"/>
      <c r="AAM84" s="172"/>
      <c r="AAN84" s="172"/>
      <c r="AAO84" s="172"/>
      <c r="AAP84" s="172"/>
      <c r="AAQ84" s="172"/>
      <c r="AAR84" s="172"/>
      <c r="AAS84" s="172"/>
      <c r="AAT84" s="172"/>
      <c r="AAU84" s="172"/>
      <c r="AAV84" s="172"/>
      <c r="AAW84" s="172"/>
      <c r="AAX84" s="172"/>
      <c r="AAY84" s="172"/>
      <c r="AAZ84" s="172"/>
      <c r="ABA84" s="172"/>
      <c r="ABB84" s="172"/>
      <c r="ABC84" s="172"/>
      <c r="ABD84" s="172"/>
      <c r="ABE84" s="172"/>
      <c r="ABF84" s="172"/>
      <c r="ABG84" s="172"/>
      <c r="ABH84" s="172"/>
      <c r="ABI84" s="172"/>
      <c r="ABJ84" s="172"/>
      <c r="ABK84" s="172"/>
      <c r="ABL84" s="172"/>
      <c r="ABM84" s="172"/>
      <c r="ABN84" s="172"/>
      <c r="ABO84" s="172"/>
      <c r="ABP84" s="172"/>
      <c r="ABQ84" s="172"/>
      <c r="ABR84" s="172"/>
      <c r="ABS84" s="172"/>
      <c r="ABT84" s="172"/>
      <c r="ABU84" s="172"/>
      <c r="ABV84" s="172"/>
      <c r="ABW84" s="172"/>
      <c r="ABX84" s="172"/>
      <c r="ABY84" s="172"/>
      <c r="ABZ84" s="172"/>
      <c r="ACA84" s="172"/>
      <c r="ACB84" s="172"/>
      <c r="ACC84" s="172"/>
      <c r="ACD84" s="172"/>
      <c r="ACE84" s="172"/>
      <c r="ACF84" s="172"/>
      <c r="ACG84" s="172"/>
      <c r="ACH84" s="172"/>
      <c r="ACI84" s="172"/>
      <c r="ACJ84" s="172"/>
      <c r="ACK84" s="172"/>
      <c r="ACL84" s="172"/>
      <c r="ACM84" s="172"/>
      <c r="ACN84" s="172"/>
      <c r="ACO84" s="172"/>
      <c r="ACP84" s="172"/>
      <c r="ACQ84" s="172"/>
      <c r="ACR84" s="172"/>
      <c r="ACS84" s="172"/>
      <c r="ACT84" s="172"/>
      <c r="ACU84" s="172"/>
      <c r="ACV84" s="172"/>
      <c r="ACW84" s="172"/>
      <c r="ACX84" s="172"/>
      <c r="ACY84" s="172"/>
      <c r="ACZ84" s="172"/>
      <c r="ADA84" s="172"/>
      <c r="ADB84" s="172"/>
      <c r="ADC84" s="172"/>
      <c r="ADD84" s="172"/>
      <c r="ADE84" s="172"/>
      <c r="ADF84" s="172"/>
      <c r="ADG84" s="172"/>
      <c r="ADH84" s="172"/>
      <c r="ADI84" s="172"/>
      <c r="ADJ84" s="172"/>
      <c r="ADK84" s="172"/>
      <c r="ADL84" s="172"/>
      <c r="ADM84" s="172"/>
      <c r="ADN84" s="172"/>
      <c r="ADO84" s="172"/>
      <c r="ADP84" s="172"/>
      <c r="ADQ84" s="172"/>
      <c r="ADR84" s="172"/>
      <c r="ADS84" s="172"/>
      <c r="ADT84" s="172"/>
      <c r="ADU84" s="172"/>
      <c r="ADV84" s="172"/>
      <c r="ADW84" s="172"/>
      <c r="ADX84" s="172"/>
      <c r="ADY84" s="172"/>
      <c r="ADZ84" s="172"/>
      <c r="AEA84" s="172"/>
      <c r="AEB84" s="172"/>
      <c r="AEC84" s="172"/>
      <c r="AED84" s="172"/>
      <c r="AEE84" s="172"/>
      <c r="AEF84" s="172"/>
      <c r="AEG84" s="172"/>
      <c r="AEH84" s="172"/>
      <c r="AEI84" s="172"/>
      <c r="AEJ84" s="172"/>
      <c r="AEK84" s="172"/>
      <c r="AEL84" s="172"/>
      <c r="AEM84" s="172"/>
      <c r="AEN84" s="172"/>
      <c r="AEO84" s="172"/>
      <c r="AEP84" s="172"/>
      <c r="AEQ84" s="172"/>
      <c r="AER84" s="172"/>
      <c r="AES84" s="172"/>
      <c r="AET84" s="172"/>
      <c r="AEU84" s="172"/>
      <c r="AEV84" s="172"/>
      <c r="AEW84" s="172"/>
      <c r="AEX84" s="172"/>
      <c r="AEY84" s="172"/>
      <c r="AEZ84" s="172"/>
      <c r="AFA84" s="172"/>
      <c r="AFB84" s="172"/>
      <c r="AFC84" s="172"/>
      <c r="AFD84" s="172"/>
      <c r="AFE84" s="172"/>
      <c r="AFF84" s="172"/>
      <c r="AFG84" s="172"/>
      <c r="AFH84" s="172"/>
      <c r="AFI84" s="172"/>
      <c r="AFJ84" s="172"/>
      <c r="AFK84" s="172"/>
      <c r="AFL84" s="172"/>
      <c r="AFM84" s="172"/>
      <c r="AFN84" s="172"/>
      <c r="AFO84" s="172"/>
      <c r="AFP84" s="172"/>
      <c r="AFQ84" s="172"/>
      <c r="AFR84" s="172"/>
      <c r="AFS84" s="172"/>
      <c r="AFT84" s="172"/>
      <c r="AFU84" s="172"/>
      <c r="AFV84" s="172"/>
      <c r="AFW84" s="172"/>
      <c r="AFX84" s="172"/>
      <c r="AFY84" s="172"/>
      <c r="AFZ84" s="172"/>
      <c r="AGA84" s="172"/>
      <c r="AGB84" s="172"/>
      <c r="AGC84" s="172"/>
      <c r="AGD84" s="172"/>
      <c r="AGE84" s="172"/>
      <c r="AGF84" s="172"/>
      <c r="AGG84" s="172"/>
      <c r="AGH84" s="172"/>
      <c r="AGI84" s="172"/>
      <c r="AGJ84" s="172"/>
      <c r="AGK84" s="172"/>
      <c r="AGL84" s="172"/>
      <c r="AGM84" s="172"/>
      <c r="AGN84" s="172"/>
      <c r="AGO84" s="172"/>
      <c r="AGP84" s="172"/>
      <c r="AGQ84" s="172"/>
      <c r="AGR84" s="172"/>
      <c r="AGS84" s="172"/>
      <c r="AGT84" s="172"/>
      <c r="AGU84" s="172"/>
      <c r="AGV84" s="172"/>
      <c r="AGW84" s="172"/>
      <c r="AGX84" s="172"/>
      <c r="AGY84" s="172"/>
      <c r="AGZ84" s="172"/>
      <c r="AHA84" s="172"/>
      <c r="AHB84" s="172"/>
      <c r="AHC84" s="172"/>
      <c r="AHD84" s="172"/>
      <c r="AHE84" s="172"/>
      <c r="AHF84" s="172"/>
      <c r="AHG84" s="172"/>
      <c r="AHH84" s="172"/>
      <c r="AHI84" s="172"/>
      <c r="AHJ84" s="172"/>
      <c r="AHK84" s="172"/>
      <c r="AHL84" s="172"/>
      <c r="AHM84" s="172"/>
      <c r="AHN84" s="172"/>
      <c r="AHO84" s="172"/>
      <c r="AHP84" s="172"/>
      <c r="AHQ84" s="172"/>
      <c r="AHR84" s="172"/>
      <c r="AHS84" s="172"/>
      <c r="AHT84" s="172"/>
      <c r="AHU84" s="172"/>
      <c r="AHV84" s="172"/>
      <c r="AHW84" s="172"/>
      <c r="AHX84" s="172"/>
      <c r="AHY84" s="172"/>
      <c r="AHZ84" s="172"/>
      <c r="AIA84" s="172"/>
      <c r="AIB84" s="172"/>
      <c r="AIC84" s="172"/>
      <c r="AID84" s="172"/>
      <c r="AIE84" s="172"/>
      <c r="AIF84" s="172"/>
      <c r="AIG84" s="172"/>
      <c r="AIH84" s="172"/>
      <c r="AII84" s="172"/>
      <c r="AIJ84" s="172"/>
      <c r="AIK84" s="172"/>
      <c r="AIL84" s="172"/>
      <c r="AIM84" s="172"/>
      <c r="AIN84" s="172"/>
      <c r="AIO84" s="172"/>
      <c r="AIP84" s="172"/>
      <c r="AIQ84" s="172"/>
      <c r="AIR84" s="172"/>
      <c r="AIS84" s="172"/>
      <c r="AIT84" s="172"/>
      <c r="AIU84" s="172"/>
      <c r="AIV84" s="172"/>
      <c r="AIW84" s="172"/>
      <c r="AIX84" s="172"/>
      <c r="AIY84" s="172"/>
      <c r="AIZ84" s="172"/>
      <c r="AJA84" s="172"/>
      <c r="AJB84" s="172"/>
      <c r="AJC84" s="172"/>
      <c r="AJD84" s="172"/>
      <c r="AJE84" s="172"/>
      <c r="AJF84" s="172"/>
      <c r="AJG84" s="172"/>
      <c r="AJH84" s="172"/>
      <c r="AJI84" s="172"/>
      <c r="AJJ84" s="172"/>
      <c r="AJK84" s="172"/>
      <c r="AJL84" s="172"/>
      <c r="AJM84" s="172"/>
      <c r="AJN84" s="172"/>
      <c r="AJO84" s="172"/>
      <c r="AJP84" s="172"/>
      <c r="AJQ84" s="172"/>
      <c r="AJR84" s="172"/>
      <c r="AJS84" s="172"/>
      <c r="AJT84" s="172"/>
      <c r="AJU84" s="172"/>
      <c r="AJV84" s="172"/>
      <c r="AJW84" s="172"/>
      <c r="AJX84" s="172"/>
      <c r="AJY84" s="172"/>
      <c r="AJZ84" s="172"/>
      <c r="AKA84" s="172"/>
      <c r="AKB84" s="172"/>
      <c r="AKC84" s="172"/>
      <c r="AKD84" s="172"/>
      <c r="AKE84" s="172"/>
      <c r="AKF84" s="172"/>
      <c r="AKG84" s="172"/>
      <c r="AKH84" s="172"/>
      <c r="AKI84" s="172"/>
      <c r="AKJ84" s="172"/>
      <c r="AKK84" s="172"/>
      <c r="AKL84" s="172"/>
      <c r="AKM84" s="172"/>
      <c r="AKN84" s="172"/>
      <c r="AKO84" s="172"/>
      <c r="AKP84" s="172"/>
      <c r="AKQ84" s="172"/>
      <c r="AKR84" s="172"/>
      <c r="AKS84" s="172"/>
      <c r="AKT84" s="172"/>
      <c r="AKU84" s="172"/>
      <c r="AKV84" s="172"/>
      <c r="AKW84" s="172"/>
      <c r="AKX84" s="172"/>
      <c r="AKY84" s="172"/>
      <c r="AKZ84" s="172"/>
      <c r="ALA84" s="172"/>
      <c r="ALB84" s="172"/>
      <c r="ALC84" s="172"/>
      <c r="ALD84" s="172"/>
      <c r="ALE84" s="172"/>
      <c r="ALF84" s="172"/>
      <c r="ALG84" s="172"/>
      <c r="ALH84" s="172"/>
      <c r="ALI84" s="172"/>
      <c r="ALJ84" s="172"/>
      <c r="ALK84" s="172"/>
      <c r="ALL84" s="172"/>
      <c r="ALM84" s="172"/>
      <c r="ALN84" s="172"/>
      <c r="ALO84" s="172"/>
      <c r="ALP84" s="172"/>
      <c r="ALQ84" s="172"/>
      <c r="ALR84" s="172"/>
      <c r="ALS84" s="172"/>
      <c r="ALT84" s="172"/>
      <c r="ALU84" s="172"/>
      <c r="ALV84" s="172"/>
      <c r="ALW84" s="172"/>
      <c r="ALX84" s="172"/>
      <c r="ALY84" s="172"/>
      <c r="ALZ84" s="172"/>
      <c r="AMA84" s="172"/>
      <c r="AMB84" s="172"/>
      <c r="AMC84" s="172"/>
      <c r="AMD84" s="172"/>
      <c r="AME84" s="172"/>
      <c r="AMF84" s="172"/>
      <c r="AMG84" s="172"/>
      <c r="AMH84" s="172"/>
      <c r="AMI84" s="172"/>
      <c r="AMJ84" s="172"/>
      <c r="AMK84" s="172"/>
      <c r="AML84" s="172"/>
    </row>
    <row r="85" spans="1:1026" s="282" customFormat="1">
      <c r="A85" s="358"/>
      <c r="B85" s="225"/>
      <c r="C85" s="154">
        <f t="shared" si="94"/>
        <v>0</v>
      </c>
      <c r="D85" s="167">
        <f t="shared" si="95"/>
        <v>0</v>
      </c>
      <c r="E85" s="166" t="str">
        <f t="shared" si="96"/>
        <v/>
      </c>
      <c r="F85" s="367" t="str">
        <f t="shared" si="97"/>
        <v/>
      </c>
      <c r="G85" s="367" t="str">
        <f t="shared" si="98"/>
        <v/>
      </c>
      <c r="H85" s="367" t="str">
        <f t="shared" si="99"/>
        <v/>
      </c>
      <c r="I85" s="367" t="str">
        <f t="shared" si="100"/>
        <v/>
      </c>
      <c r="J85" s="367" t="str">
        <f t="shared" si="101"/>
        <v/>
      </c>
      <c r="K85" s="367" t="str">
        <f t="shared" si="102"/>
        <v/>
      </c>
      <c r="L85" s="367" t="str">
        <f t="shared" si="103"/>
        <v/>
      </c>
      <c r="M85" s="367" t="str">
        <f t="shared" si="104"/>
        <v/>
      </c>
      <c r="N85" s="367" t="str">
        <f t="shared" si="105"/>
        <v/>
      </c>
      <c r="O85" s="156" t="str">
        <f t="shared" si="106"/>
        <v/>
      </c>
      <c r="P85" s="157" t="str">
        <f t="shared" si="107"/>
        <v>0</v>
      </c>
      <c r="Q85" s="158" t="str">
        <f t="shared" si="107"/>
        <v>0</v>
      </c>
      <c r="R85" s="158" t="str">
        <f t="shared" si="107"/>
        <v>0</v>
      </c>
      <c r="S85" s="159" t="str">
        <f t="shared" si="107"/>
        <v>0</v>
      </c>
      <c r="T85" s="158" t="str">
        <f t="shared" si="107"/>
        <v>0</v>
      </c>
      <c r="U85" s="158" t="str">
        <f t="shared" si="107"/>
        <v>0</v>
      </c>
      <c r="V85" s="158" t="str">
        <f t="shared" si="107"/>
        <v>0</v>
      </c>
      <c r="W85" s="158" t="str">
        <f t="shared" si="107"/>
        <v>0</v>
      </c>
      <c r="X85" s="157" t="str">
        <f t="shared" si="108"/>
        <v>0</v>
      </c>
      <c r="Y85" s="158" t="str">
        <f t="shared" si="108"/>
        <v>0</v>
      </c>
      <c r="Z85" s="158" t="str">
        <f t="shared" si="108"/>
        <v>0</v>
      </c>
      <c r="AA85" s="159" t="str">
        <f t="shared" si="108"/>
        <v>0</v>
      </c>
      <c r="AB85" s="160" t="str">
        <f t="shared" si="108"/>
        <v>0</v>
      </c>
      <c r="AC85" s="161" t="str">
        <f t="shared" si="108"/>
        <v>0</v>
      </c>
      <c r="AD85" s="158" t="str">
        <f t="shared" si="108"/>
        <v>0</v>
      </c>
      <c r="AE85" s="159" t="str">
        <f t="shared" si="108"/>
        <v>0</v>
      </c>
      <c r="AF85" s="367" t="str">
        <f t="shared" si="109"/>
        <v>0</v>
      </c>
      <c r="AG85" s="162" t="str">
        <f t="shared" si="109"/>
        <v>0</v>
      </c>
      <c r="AH85" s="163" t="str">
        <f t="shared" si="109"/>
        <v>0</v>
      </c>
      <c r="AI85" s="165" t="str">
        <f t="shared" si="109"/>
        <v>0</v>
      </c>
      <c r="AJ85" s="164" t="str">
        <f t="shared" si="109"/>
        <v>0</v>
      </c>
      <c r="AK85" s="164" t="str">
        <f t="shared" si="109"/>
        <v>0</v>
      </c>
      <c r="AL85" s="289" t="str">
        <f t="shared" si="109"/>
        <v>0</v>
      </c>
      <c r="AM85" s="165" t="str">
        <f t="shared" si="109"/>
        <v>0</v>
      </c>
      <c r="AN85" s="230" t="str">
        <f t="shared" si="110"/>
        <v>0</v>
      </c>
      <c r="AO85" s="230" t="str">
        <f t="shared" si="110"/>
        <v>0</v>
      </c>
      <c r="AP85" s="230" t="str">
        <f t="shared" si="110"/>
        <v>0</v>
      </c>
      <c r="AQ85" s="230" t="str">
        <f t="shared" si="110"/>
        <v>0</v>
      </c>
      <c r="AR85" s="229" t="str">
        <f t="shared" si="110"/>
        <v>0</v>
      </c>
      <c r="AS85" s="230" t="str">
        <f t="shared" si="110"/>
        <v>0</v>
      </c>
      <c r="AT85" s="230" t="str">
        <f t="shared" si="110"/>
        <v>0</v>
      </c>
      <c r="AU85" s="231" t="str">
        <f t="shared" si="110"/>
        <v>0</v>
      </c>
      <c r="AV85" s="230" t="str">
        <f t="shared" si="111"/>
        <v>0</v>
      </c>
      <c r="AW85" s="232" t="str">
        <f t="shared" si="111"/>
        <v>0</v>
      </c>
      <c r="AX85" s="232" t="str">
        <f t="shared" si="111"/>
        <v>0</v>
      </c>
      <c r="AY85" s="233" t="str">
        <f t="shared" si="111"/>
        <v>0</v>
      </c>
      <c r="AZ85" s="232" t="str">
        <f t="shared" si="111"/>
        <v>0</v>
      </c>
      <c r="BA85" s="232" t="str">
        <f t="shared" si="111"/>
        <v>0</v>
      </c>
      <c r="BB85" s="232" t="str">
        <f t="shared" si="111"/>
        <v>0</v>
      </c>
      <c r="BC85" s="233" t="str">
        <f t="shared" si="111"/>
        <v>0</v>
      </c>
      <c r="BD85" s="168" t="str">
        <f t="shared" si="112"/>
        <v>0</v>
      </c>
      <c r="BE85" s="168" t="str">
        <f t="shared" si="112"/>
        <v>0</v>
      </c>
      <c r="BF85" s="168" t="str">
        <f t="shared" si="112"/>
        <v>0</v>
      </c>
      <c r="BG85" s="169" t="str">
        <f t="shared" si="112"/>
        <v>0</v>
      </c>
      <c r="BH85" s="168" t="str">
        <f t="shared" si="112"/>
        <v>0</v>
      </c>
      <c r="BI85" s="168" t="str">
        <f t="shared" si="112"/>
        <v>0</v>
      </c>
      <c r="BJ85" s="168" t="str">
        <f t="shared" si="112"/>
        <v>0</v>
      </c>
      <c r="BK85" s="169" t="str">
        <f t="shared" si="112"/>
        <v>0</v>
      </c>
      <c r="BL85" s="168" t="str">
        <f t="shared" si="113"/>
        <v>0</v>
      </c>
      <c r="BM85" s="168" t="str">
        <f t="shared" si="113"/>
        <v>0</v>
      </c>
      <c r="BN85" s="168" t="str">
        <f t="shared" si="113"/>
        <v>0</v>
      </c>
      <c r="BO85" s="169" t="str">
        <f t="shared" si="113"/>
        <v>0</v>
      </c>
      <c r="BP85" s="168" t="str">
        <f t="shared" si="113"/>
        <v>0</v>
      </c>
      <c r="BQ85" s="168" t="str">
        <f t="shared" si="113"/>
        <v>0</v>
      </c>
      <c r="BR85" s="168" t="str">
        <f t="shared" si="113"/>
        <v>0</v>
      </c>
      <c r="BS85" s="169" t="str">
        <f t="shared" si="113"/>
        <v>0</v>
      </c>
      <c r="BT85" s="302" t="str">
        <f t="shared" si="114"/>
        <v>0</v>
      </c>
      <c r="BU85" s="302" t="str">
        <f t="shared" si="114"/>
        <v>0</v>
      </c>
      <c r="BV85" s="302" t="str">
        <f t="shared" si="114"/>
        <v>0</v>
      </c>
      <c r="BW85" s="303" t="str">
        <f t="shared" si="114"/>
        <v>0</v>
      </c>
      <c r="BX85" s="302" t="str">
        <f t="shared" si="114"/>
        <v>0</v>
      </c>
      <c r="BY85" s="302" t="str">
        <f t="shared" si="114"/>
        <v>0</v>
      </c>
      <c r="BZ85" s="302" t="str">
        <f t="shared" si="114"/>
        <v>0</v>
      </c>
      <c r="CA85" s="303" t="str">
        <f t="shared" si="114"/>
        <v>0</v>
      </c>
      <c r="CB85" s="164" t="str">
        <f t="shared" si="115"/>
        <v>0</v>
      </c>
      <c r="CC85" s="289" t="str">
        <f t="shared" si="115"/>
        <v>0</v>
      </c>
      <c r="CD85" s="340" t="str">
        <f t="shared" si="115"/>
        <v>0</v>
      </c>
      <c r="CE85" s="341" t="str">
        <f t="shared" si="115"/>
        <v>0</v>
      </c>
      <c r="CF85" s="340" t="str">
        <f t="shared" si="115"/>
        <v>0</v>
      </c>
      <c r="CG85" s="340" t="str">
        <f t="shared" si="115"/>
        <v>0</v>
      </c>
      <c r="CH85" s="340" t="str">
        <f t="shared" si="115"/>
        <v>0</v>
      </c>
      <c r="CI85" s="341" t="str">
        <f t="shared" si="115"/>
        <v>0</v>
      </c>
      <c r="CJ85" s="367"/>
      <c r="CK85" s="32" t="str">
        <f t="shared" si="116"/>
        <v/>
      </c>
      <c r="CL85" s="285">
        <f t="shared" si="146"/>
        <v>0</v>
      </c>
      <c r="CM85" s="285">
        <f t="shared" si="148"/>
        <v>10</v>
      </c>
      <c r="CN85" s="285"/>
      <c r="CO85" s="142">
        <f t="shared" si="117"/>
        <v>-90</v>
      </c>
      <c r="CP85" s="142">
        <f t="shared" si="118"/>
        <v>-67.777777777777771</v>
      </c>
      <c r="CQ85" s="143"/>
      <c r="CR85" s="367"/>
      <c r="CS85" s="170">
        <f t="shared" si="119"/>
        <v>0</v>
      </c>
      <c r="CT85" s="23">
        <f t="shared" si="120"/>
        <v>0</v>
      </c>
      <c r="CU85" s="171">
        <f t="shared" si="121"/>
        <v>0</v>
      </c>
      <c r="CV85" s="23">
        <f t="shared" si="122"/>
        <v>0</v>
      </c>
      <c r="CW85" s="172">
        <f t="shared" si="123"/>
        <v>0</v>
      </c>
      <c r="CX85" s="24">
        <f t="shared" si="124"/>
        <v>0</v>
      </c>
      <c r="CY85" s="267">
        <f t="shared" si="125"/>
        <v>0</v>
      </c>
      <c r="CZ85" s="268">
        <f t="shared" si="126"/>
        <v>0</v>
      </c>
      <c r="DA85" s="267">
        <f t="shared" si="127"/>
        <v>0</v>
      </c>
      <c r="DB85" s="268">
        <f t="shared" si="128"/>
        <v>0</v>
      </c>
      <c r="DC85" s="173">
        <f t="shared" si="129"/>
        <v>0</v>
      </c>
      <c r="DD85" s="26">
        <f t="shared" si="130"/>
        <v>0</v>
      </c>
      <c r="DE85" s="173">
        <f t="shared" si="131"/>
        <v>0</v>
      </c>
      <c r="DF85" s="26">
        <f t="shared" si="132"/>
        <v>0</v>
      </c>
      <c r="DG85" s="326">
        <f t="shared" si="133"/>
        <v>0</v>
      </c>
      <c r="DH85" s="327">
        <f t="shared" si="134"/>
        <v>0</v>
      </c>
      <c r="DI85" s="172">
        <f t="shared" si="135"/>
        <v>0</v>
      </c>
      <c r="DJ85" s="24">
        <f t="shared" si="136"/>
        <v>0</v>
      </c>
      <c r="DK85" s="172"/>
      <c r="DL85" s="19">
        <f t="shared" si="137"/>
        <v>0</v>
      </c>
      <c r="DM85" s="19">
        <f t="shared" si="138"/>
        <v>0</v>
      </c>
      <c r="DN85" s="174">
        <f t="shared" si="139"/>
        <v>0</v>
      </c>
      <c r="DO85" s="278">
        <f t="shared" si="140"/>
        <v>0</v>
      </c>
      <c r="DP85" s="278">
        <f t="shared" si="141"/>
        <v>0</v>
      </c>
      <c r="DQ85" s="20">
        <f t="shared" si="142"/>
        <v>0</v>
      </c>
      <c r="DR85" s="20">
        <f t="shared" si="143"/>
        <v>0</v>
      </c>
      <c r="DS85" s="337">
        <f t="shared" si="144"/>
        <v>0</v>
      </c>
      <c r="DT85" s="174">
        <f t="shared" si="145"/>
        <v>0</v>
      </c>
      <c r="DU85" s="172">
        <f t="shared" si="147"/>
        <v>0</v>
      </c>
      <c r="DV85" s="172"/>
      <c r="DW85" s="172"/>
      <c r="DX85" s="172"/>
      <c r="DY85" s="172"/>
      <c r="DZ85" s="172"/>
      <c r="EA85" s="172"/>
      <c r="EB85" s="172"/>
      <c r="EC85" s="172"/>
      <c r="ED85" s="172"/>
      <c r="EE85" s="172"/>
      <c r="EF85" s="172"/>
      <c r="EG85" s="172"/>
      <c r="EH85" s="172"/>
      <c r="EI85" s="172"/>
      <c r="EJ85" s="172"/>
      <c r="EK85" s="172"/>
      <c r="EL85" s="172"/>
      <c r="EM85" s="172"/>
      <c r="EN85" s="172"/>
      <c r="EO85" s="172"/>
      <c r="EP85" s="172"/>
      <c r="EQ85" s="172"/>
      <c r="ER85" s="172"/>
      <c r="ES85" s="172"/>
      <c r="ET85" s="172"/>
      <c r="EU85" s="172"/>
      <c r="EV85" s="172"/>
      <c r="EW85" s="172"/>
      <c r="EX85" s="172"/>
      <c r="EY85" s="172"/>
      <c r="EZ85" s="172"/>
      <c r="FA85" s="172"/>
      <c r="FB85" s="172"/>
      <c r="FC85" s="172"/>
      <c r="FD85" s="172"/>
      <c r="FE85" s="172"/>
      <c r="FF85" s="172"/>
      <c r="FG85" s="172"/>
      <c r="FH85" s="172"/>
      <c r="FI85" s="172"/>
      <c r="FJ85" s="172"/>
      <c r="FK85" s="172"/>
      <c r="FL85" s="172"/>
      <c r="FM85" s="172"/>
      <c r="FN85" s="172"/>
      <c r="FO85" s="172"/>
      <c r="FP85" s="172"/>
      <c r="FQ85" s="172"/>
      <c r="FR85" s="172"/>
      <c r="FS85" s="172"/>
      <c r="FT85" s="172"/>
      <c r="FU85" s="172"/>
      <c r="FV85" s="172"/>
      <c r="FW85" s="172"/>
      <c r="FX85" s="172"/>
      <c r="FY85" s="172"/>
      <c r="FZ85" s="172"/>
      <c r="GA85" s="172"/>
      <c r="GB85" s="172"/>
      <c r="GC85" s="172"/>
      <c r="GD85" s="172"/>
      <c r="GE85" s="172"/>
      <c r="GF85" s="172"/>
      <c r="GG85" s="172"/>
      <c r="GH85" s="172"/>
      <c r="GI85" s="172"/>
      <c r="GJ85" s="172"/>
      <c r="GK85" s="172"/>
      <c r="GL85" s="172"/>
      <c r="GM85" s="172"/>
      <c r="GN85" s="172"/>
      <c r="GO85" s="172"/>
      <c r="GP85" s="172"/>
      <c r="GQ85" s="172"/>
      <c r="GR85" s="172"/>
      <c r="GS85" s="172"/>
      <c r="GT85" s="172"/>
      <c r="GU85" s="172"/>
      <c r="GV85" s="172"/>
      <c r="GW85" s="172"/>
      <c r="GX85" s="172"/>
      <c r="GY85" s="172"/>
      <c r="GZ85" s="172"/>
      <c r="HA85" s="172"/>
      <c r="HB85" s="172"/>
      <c r="HC85" s="172"/>
      <c r="HD85" s="172"/>
      <c r="HE85" s="172"/>
      <c r="HF85" s="172"/>
      <c r="HG85" s="172"/>
      <c r="HH85" s="172"/>
      <c r="HI85" s="172"/>
      <c r="HJ85" s="172"/>
      <c r="HK85" s="172"/>
      <c r="HL85" s="172"/>
      <c r="HM85" s="172"/>
      <c r="HN85" s="172"/>
      <c r="HO85" s="172"/>
      <c r="HP85" s="172"/>
      <c r="HQ85" s="172"/>
      <c r="HR85" s="172"/>
      <c r="HS85" s="172"/>
      <c r="HT85" s="172"/>
      <c r="HU85" s="172"/>
      <c r="HV85" s="172"/>
      <c r="HW85" s="172"/>
      <c r="HX85" s="172"/>
      <c r="HY85" s="172"/>
      <c r="HZ85" s="172"/>
      <c r="IA85" s="172"/>
      <c r="IB85" s="172"/>
      <c r="IC85" s="172"/>
      <c r="ID85" s="172"/>
      <c r="IE85" s="172"/>
      <c r="IF85" s="172"/>
      <c r="IG85" s="172"/>
      <c r="IH85" s="172"/>
      <c r="II85" s="172"/>
      <c r="IJ85" s="172"/>
      <c r="IK85" s="172"/>
      <c r="IL85" s="172"/>
      <c r="IM85" s="172"/>
      <c r="IN85" s="172"/>
      <c r="IO85" s="172"/>
      <c r="IP85" s="172"/>
      <c r="IQ85" s="172"/>
      <c r="IR85" s="172"/>
      <c r="IS85" s="172"/>
      <c r="IT85" s="172"/>
      <c r="IU85" s="172"/>
      <c r="IV85" s="172"/>
      <c r="IW85" s="172"/>
      <c r="IX85" s="172"/>
      <c r="IY85" s="172"/>
      <c r="IZ85" s="172"/>
      <c r="JA85" s="172"/>
      <c r="JB85" s="172"/>
      <c r="JC85" s="172"/>
      <c r="JD85" s="172"/>
      <c r="JE85" s="172"/>
      <c r="JF85" s="172"/>
      <c r="JG85" s="172"/>
      <c r="JH85" s="172"/>
      <c r="JI85" s="172"/>
      <c r="JJ85" s="172"/>
      <c r="JK85" s="172"/>
      <c r="JL85" s="172"/>
      <c r="JM85" s="172"/>
      <c r="JN85" s="172"/>
      <c r="JO85" s="172"/>
      <c r="JP85" s="172"/>
      <c r="JQ85" s="172"/>
      <c r="JR85" s="172"/>
      <c r="JS85" s="172"/>
      <c r="JT85" s="172"/>
      <c r="JU85" s="172"/>
      <c r="JV85" s="172"/>
      <c r="JW85" s="172"/>
      <c r="JX85" s="172"/>
      <c r="JY85" s="172"/>
      <c r="JZ85" s="172"/>
      <c r="KA85" s="172"/>
      <c r="KB85" s="172"/>
      <c r="KC85" s="172"/>
      <c r="KD85" s="172"/>
      <c r="KE85" s="172"/>
      <c r="KF85" s="172"/>
      <c r="KG85" s="172"/>
      <c r="KH85" s="172"/>
      <c r="KI85" s="172"/>
      <c r="KJ85" s="172"/>
      <c r="KK85" s="172"/>
      <c r="KL85" s="172"/>
      <c r="KM85" s="172"/>
      <c r="KN85" s="172"/>
      <c r="KO85" s="172"/>
      <c r="KP85" s="172"/>
      <c r="KQ85" s="172"/>
      <c r="KR85" s="172"/>
      <c r="KS85" s="172"/>
      <c r="KT85" s="172"/>
      <c r="KU85" s="172"/>
      <c r="KV85" s="172"/>
      <c r="KW85" s="172"/>
      <c r="KX85" s="172"/>
      <c r="KY85" s="172"/>
      <c r="KZ85" s="172"/>
      <c r="LA85" s="172"/>
      <c r="LB85" s="172"/>
      <c r="LC85" s="172"/>
      <c r="LD85" s="172"/>
      <c r="LE85" s="172"/>
      <c r="LF85" s="172"/>
      <c r="LG85" s="172"/>
      <c r="LH85" s="172"/>
      <c r="LI85" s="172"/>
      <c r="LJ85" s="172"/>
      <c r="LK85" s="172"/>
      <c r="LL85" s="172"/>
      <c r="LM85" s="172"/>
      <c r="LN85" s="172"/>
      <c r="LO85" s="172"/>
      <c r="LP85" s="172"/>
      <c r="LQ85" s="172"/>
      <c r="LR85" s="172"/>
      <c r="LS85" s="172"/>
      <c r="LT85" s="172"/>
      <c r="LU85" s="172"/>
      <c r="LV85" s="172"/>
      <c r="LW85" s="172"/>
      <c r="LX85" s="172"/>
      <c r="LY85" s="172"/>
      <c r="LZ85" s="172"/>
      <c r="MA85" s="172"/>
      <c r="MB85" s="172"/>
      <c r="MC85" s="172"/>
      <c r="MD85" s="172"/>
      <c r="ME85" s="172"/>
      <c r="MF85" s="172"/>
      <c r="MG85" s="172"/>
      <c r="MH85" s="172"/>
      <c r="MI85" s="172"/>
      <c r="MJ85" s="172"/>
      <c r="MK85" s="172"/>
      <c r="ML85" s="172"/>
      <c r="MM85" s="172"/>
      <c r="MN85" s="172"/>
      <c r="MO85" s="172"/>
      <c r="MP85" s="172"/>
      <c r="MQ85" s="172"/>
      <c r="MR85" s="172"/>
      <c r="MS85" s="172"/>
      <c r="MT85" s="172"/>
      <c r="MU85" s="172"/>
      <c r="MV85" s="172"/>
      <c r="MW85" s="172"/>
      <c r="MX85" s="172"/>
      <c r="MY85" s="172"/>
      <c r="MZ85" s="172"/>
      <c r="NA85" s="172"/>
      <c r="NB85" s="172"/>
      <c r="NC85" s="172"/>
      <c r="ND85" s="172"/>
      <c r="NE85" s="172"/>
      <c r="NF85" s="172"/>
      <c r="NG85" s="172"/>
      <c r="NH85" s="172"/>
      <c r="NI85" s="172"/>
      <c r="NJ85" s="172"/>
      <c r="NK85" s="172"/>
      <c r="NL85" s="172"/>
      <c r="NM85" s="172"/>
      <c r="NN85" s="172"/>
      <c r="NO85" s="172"/>
      <c r="NP85" s="172"/>
      <c r="NQ85" s="172"/>
      <c r="NR85" s="172"/>
      <c r="NS85" s="172"/>
      <c r="NT85" s="172"/>
      <c r="NU85" s="172"/>
      <c r="NV85" s="172"/>
      <c r="NW85" s="172"/>
      <c r="NX85" s="172"/>
      <c r="NY85" s="172"/>
      <c r="NZ85" s="172"/>
      <c r="OA85" s="172"/>
      <c r="OB85" s="172"/>
      <c r="OC85" s="172"/>
      <c r="OD85" s="172"/>
      <c r="OE85" s="172"/>
      <c r="OF85" s="172"/>
      <c r="OG85" s="172"/>
      <c r="OH85" s="172"/>
      <c r="OI85" s="172"/>
      <c r="OJ85" s="172"/>
      <c r="OK85" s="172"/>
      <c r="OL85" s="172"/>
      <c r="OM85" s="172"/>
      <c r="ON85" s="172"/>
      <c r="OO85" s="172"/>
      <c r="OP85" s="172"/>
      <c r="OQ85" s="172"/>
      <c r="OR85" s="172"/>
      <c r="OS85" s="172"/>
      <c r="OT85" s="172"/>
      <c r="OU85" s="172"/>
      <c r="OV85" s="172"/>
      <c r="OW85" s="172"/>
      <c r="OX85" s="172"/>
      <c r="OY85" s="172"/>
      <c r="OZ85" s="172"/>
      <c r="PA85" s="172"/>
      <c r="PB85" s="172"/>
      <c r="PC85" s="172"/>
      <c r="PD85" s="172"/>
      <c r="PE85" s="172"/>
      <c r="PF85" s="172"/>
      <c r="PG85" s="172"/>
      <c r="PH85" s="172"/>
      <c r="PI85" s="172"/>
      <c r="PJ85" s="172"/>
      <c r="PK85" s="172"/>
      <c r="PL85" s="172"/>
      <c r="PM85" s="172"/>
      <c r="PN85" s="172"/>
      <c r="PO85" s="172"/>
      <c r="PP85" s="172"/>
      <c r="PQ85" s="172"/>
      <c r="PR85" s="172"/>
      <c r="PS85" s="172"/>
      <c r="PT85" s="172"/>
      <c r="PU85" s="172"/>
      <c r="PV85" s="172"/>
      <c r="PW85" s="172"/>
      <c r="PX85" s="172"/>
      <c r="PY85" s="172"/>
      <c r="PZ85" s="172"/>
      <c r="QA85" s="172"/>
      <c r="QB85" s="172"/>
      <c r="QC85" s="172"/>
      <c r="QD85" s="172"/>
      <c r="QE85" s="172"/>
      <c r="QF85" s="172"/>
      <c r="QG85" s="172"/>
      <c r="QH85" s="172"/>
      <c r="QI85" s="172"/>
      <c r="QJ85" s="172"/>
      <c r="QK85" s="172"/>
      <c r="QL85" s="172"/>
      <c r="QM85" s="172"/>
      <c r="QN85" s="172"/>
      <c r="QO85" s="172"/>
      <c r="QP85" s="172"/>
      <c r="QQ85" s="172"/>
      <c r="QR85" s="172"/>
      <c r="QS85" s="172"/>
      <c r="QT85" s="172"/>
      <c r="QU85" s="172"/>
      <c r="QV85" s="172"/>
      <c r="QW85" s="172"/>
      <c r="QX85" s="172"/>
      <c r="QY85" s="172"/>
      <c r="QZ85" s="172"/>
      <c r="RA85" s="172"/>
      <c r="RB85" s="172"/>
      <c r="RC85" s="172"/>
      <c r="RD85" s="172"/>
      <c r="RE85" s="172"/>
      <c r="RF85" s="172"/>
      <c r="RG85" s="172"/>
      <c r="RH85" s="172"/>
      <c r="RI85" s="172"/>
      <c r="RJ85" s="172"/>
      <c r="RK85" s="172"/>
      <c r="RL85" s="172"/>
      <c r="RM85" s="172"/>
      <c r="RN85" s="172"/>
      <c r="RO85" s="172"/>
      <c r="RP85" s="172"/>
      <c r="RQ85" s="172"/>
      <c r="RR85" s="172"/>
      <c r="RS85" s="172"/>
      <c r="RT85" s="172"/>
      <c r="RU85" s="172"/>
      <c r="RV85" s="172"/>
      <c r="RW85" s="172"/>
      <c r="RX85" s="172"/>
      <c r="RY85" s="172"/>
      <c r="RZ85" s="172"/>
      <c r="SA85" s="172"/>
      <c r="SB85" s="172"/>
      <c r="SC85" s="172"/>
      <c r="SD85" s="172"/>
      <c r="SE85" s="172"/>
      <c r="SF85" s="172"/>
      <c r="SG85" s="172"/>
      <c r="SH85" s="172"/>
      <c r="SI85" s="172"/>
      <c r="SJ85" s="172"/>
      <c r="SK85" s="172"/>
      <c r="SL85" s="172"/>
      <c r="SM85" s="172"/>
      <c r="SN85" s="172"/>
      <c r="SO85" s="172"/>
      <c r="SP85" s="172"/>
      <c r="SQ85" s="172"/>
      <c r="SR85" s="172"/>
      <c r="SS85" s="172"/>
      <c r="ST85" s="172"/>
      <c r="SU85" s="172"/>
      <c r="SV85" s="172"/>
      <c r="SW85" s="172"/>
      <c r="SX85" s="172"/>
      <c r="SY85" s="172"/>
      <c r="SZ85" s="172"/>
      <c r="TA85" s="172"/>
      <c r="TB85" s="172"/>
      <c r="TC85" s="172"/>
      <c r="TD85" s="172"/>
      <c r="TE85" s="172"/>
      <c r="TF85" s="172"/>
      <c r="TG85" s="172"/>
      <c r="TH85" s="172"/>
      <c r="TI85" s="172"/>
      <c r="TJ85" s="172"/>
      <c r="TK85" s="172"/>
      <c r="TL85" s="172"/>
      <c r="TM85" s="172"/>
      <c r="TN85" s="172"/>
      <c r="TO85" s="172"/>
      <c r="TP85" s="172"/>
      <c r="TQ85" s="172"/>
      <c r="TR85" s="172"/>
      <c r="TS85" s="172"/>
      <c r="TT85" s="172"/>
      <c r="TU85" s="172"/>
      <c r="TV85" s="172"/>
      <c r="TW85" s="172"/>
      <c r="TX85" s="172"/>
      <c r="TY85" s="172"/>
      <c r="TZ85" s="172"/>
      <c r="UA85" s="172"/>
      <c r="UB85" s="172"/>
      <c r="UC85" s="172"/>
      <c r="UD85" s="172"/>
      <c r="UE85" s="172"/>
      <c r="UF85" s="172"/>
      <c r="UG85" s="172"/>
      <c r="UH85" s="172"/>
      <c r="UI85" s="172"/>
      <c r="UJ85" s="172"/>
      <c r="UK85" s="172"/>
      <c r="UL85" s="172"/>
      <c r="UM85" s="172"/>
      <c r="UN85" s="172"/>
      <c r="UO85" s="172"/>
      <c r="UP85" s="172"/>
      <c r="UQ85" s="172"/>
      <c r="UR85" s="172"/>
      <c r="US85" s="172"/>
      <c r="UT85" s="172"/>
      <c r="UU85" s="172"/>
      <c r="UV85" s="172"/>
      <c r="UW85" s="172"/>
      <c r="UX85" s="172"/>
      <c r="UY85" s="172"/>
      <c r="UZ85" s="172"/>
      <c r="VA85" s="172"/>
      <c r="VB85" s="172"/>
      <c r="VC85" s="172"/>
      <c r="VD85" s="172"/>
      <c r="VE85" s="172"/>
      <c r="VF85" s="172"/>
      <c r="VG85" s="172"/>
      <c r="VH85" s="172"/>
      <c r="VI85" s="172"/>
      <c r="VJ85" s="172"/>
      <c r="VK85" s="172"/>
      <c r="VL85" s="172"/>
      <c r="VM85" s="172"/>
      <c r="VN85" s="172"/>
      <c r="VO85" s="172"/>
      <c r="VP85" s="172"/>
      <c r="VQ85" s="172"/>
      <c r="VR85" s="172"/>
      <c r="VS85" s="172"/>
      <c r="VT85" s="172"/>
      <c r="VU85" s="172"/>
      <c r="VV85" s="172"/>
      <c r="VW85" s="172"/>
      <c r="VX85" s="172"/>
      <c r="VY85" s="172"/>
      <c r="VZ85" s="172"/>
      <c r="WA85" s="172"/>
      <c r="WB85" s="172"/>
      <c r="WC85" s="172"/>
      <c r="WD85" s="172"/>
      <c r="WE85" s="172"/>
      <c r="WF85" s="172"/>
      <c r="WG85" s="172"/>
      <c r="WH85" s="172"/>
      <c r="WI85" s="172"/>
      <c r="WJ85" s="172"/>
      <c r="WK85" s="172"/>
      <c r="WL85" s="172"/>
      <c r="WM85" s="172"/>
      <c r="WN85" s="172"/>
      <c r="WO85" s="172"/>
      <c r="WP85" s="172"/>
      <c r="WQ85" s="172"/>
      <c r="WR85" s="172"/>
      <c r="WS85" s="172"/>
      <c r="WT85" s="172"/>
      <c r="WU85" s="172"/>
      <c r="WV85" s="172"/>
      <c r="WW85" s="172"/>
      <c r="WX85" s="172"/>
      <c r="WY85" s="172"/>
      <c r="WZ85" s="172"/>
      <c r="XA85" s="172"/>
      <c r="XB85" s="172"/>
      <c r="XC85" s="172"/>
      <c r="XD85" s="172"/>
      <c r="XE85" s="172"/>
      <c r="XF85" s="172"/>
      <c r="XG85" s="172"/>
      <c r="XH85" s="172"/>
      <c r="XI85" s="172"/>
      <c r="XJ85" s="172"/>
      <c r="XK85" s="172"/>
      <c r="XL85" s="172"/>
      <c r="XM85" s="172"/>
      <c r="XN85" s="172"/>
      <c r="XO85" s="172"/>
      <c r="XP85" s="172"/>
      <c r="XQ85" s="172"/>
      <c r="XR85" s="172"/>
      <c r="XS85" s="172"/>
      <c r="XT85" s="172"/>
      <c r="XU85" s="172"/>
      <c r="XV85" s="172"/>
      <c r="XW85" s="172"/>
      <c r="XX85" s="172"/>
      <c r="XY85" s="172"/>
      <c r="XZ85" s="172"/>
      <c r="YA85" s="172"/>
      <c r="YB85" s="172"/>
      <c r="YC85" s="172"/>
      <c r="YD85" s="172"/>
      <c r="YE85" s="172"/>
      <c r="YF85" s="172"/>
      <c r="YG85" s="172"/>
      <c r="YH85" s="172"/>
      <c r="YI85" s="172"/>
      <c r="YJ85" s="172"/>
      <c r="YK85" s="172"/>
      <c r="YL85" s="172"/>
      <c r="YM85" s="172"/>
      <c r="YN85" s="172"/>
      <c r="YO85" s="172"/>
      <c r="YP85" s="172"/>
      <c r="YQ85" s="172"/>
      <c r="YR85" s="172"/>
      <c r="YS85" s="172"/>
      <c r="YT85" s="172"/>
      <c r="YU85" s="172"/>
      <c r="YV85" s="172"/>
      <c r="YW85" s="172"/>
      <c r="YX85" s="172"/>
      <c r="YY85" s="172"/>
      <c r="YZ85" s="172"/>
      <c r="ZA85" s="172"/>
      <c r="ZB85" s="172"/>
      <c r="ZC85" s="172"/>
      <c r="ZD85" s="172"/>
      <c r="ZE85" s="172"/>
      <c r="ZF85" s="172"/>
      <c r="ZG85" s="172"/>
      <c r="ZH85" s="172"/>
      <c r="ZI85" s="172"/>
      <c r="ZJ85" s="172"/>
      <c r="ZK85" s="172"/>
      <c r="ZL85" s="172"/>
      <c r="ZM85" s="172"/>
      <c r="ZN85" s="172"/>
      <c r="ZO85" s="172"/>
      <c r="ZP85" s="172"/>
      <c r="ZQ85" s="172"/>
      <c r="ZR85" s="172"/>
      <c r="ZS85" s="172"/>
      <c r="ZT85" s="172"/>
      <c r="ZU85" s="172"/>
      <c r="ZV85" s="172"/>
      <c r="ZW85" s="172"/>
      <c r="ZX85" s="172"/>
      <c r="ZY85" s="172"/>
      <c r="ZZ85" s="172"/>
      <c r="AAA85" s="172"/>
      <c r="AAB85" s="172"/>
      <c r="AAC85" s="172"/>
      <c r="AAD85" s="172"/>
      <c r="AAE85" s="172"/>
      <c r="AAF85" s="172"/>
      <c r="AAG85" s="172"/>
      <c r="AAH85" s="172"/>
      <c r="AAI85" s="172"/>
      <c r="AAJ85" s="172"/>
      <c r="AAK85" s="172"/>
      <c r="AAL85" s="172"/>
      <c r="AAM85" s="172"/>
      <c r="AAN85" s="172"/>
      <c r="AAO85" s="172"/>
      <c r="AAP85" s="172"/>
      <c r="AAQ85" s="172"/>
      <c r="AAR85" s="172"/>
      <c r="AAS85" s="172"/>
      <c r="AAT85" s="172"/>
      <c r="AAU85" s="172"/>
      <c r="AAV85" s="172"/>
      <c r="AAW85" s="172"/>
      <c r="AAX85" s="172"/>
      <c r="AAY85" s="172"/>
      <c r="AAZ85" s="172"/>
      <c r="ABA85" s="172"/>
      <c r="ABB85" s="172"/>
      <c r="ABC85" s="172"/>
      <c r="ABD85" s="172"/>
      <c r="ABE85" s="172"/>
      <c r="ABF85" s="172"/>
      <c r="ABG85" s="172"/>
      <c r="ABH85" s="172"/>
      <c r="ABI85" s="172"/>
      <c r="ABJ85" s="172"/>
      <c r="ABK85" s="172"/>
      <c r="ABL85" s="172"/>
      <c r="ABM85" s="172"/>
      <c r="ABN85" s="172"/>
      <c r="ABO85" s="172"/>
      <c r="ABP85" s="172"/>
      <c r="ABQ85" s="172"/>
      <c r="ABR85" s="172"/>
      <c r="ABS85" s="172"/>
      <c r="ABT85" s="172"/>
      <c r="ABU85" s="172"/>
      <c r="ABV85" s="172"/>
      <c r="ABW85" s="172"/>
      <c r="ABX85" s="172"/>
      <c r="ABY85" s="172"/>
      <c r="ABZ85" s="172"/>
      <c r="ACA85" s="172"/>
      <c r="ACB85" s="172"/>
      <c r="ACC85" s="172"/>
      <c r="ACD85" s="172"/>
      <c r="ACE85" s="172"/>
      <c r="ACF85" s="172"/>
      <c r="ACG85" s="172"/>
      <c r="ACH85" s="172"/>
      <c r="ACI85" s="172"/>
      <c r="ACJ85" s="172"/>
      <c r="ACK85" s="172"/>
      <c r="ACL85" s="172"/>
      <c r="ACM85" s="172"/>
      <c r="ACN85" s="172"/>
      <c r="ACO85" s="172"/>
      <c r="ACP85" s="172"/>
      <c r="ACQ85" s="172"/>
      <c r="ACR85" s="172"/>
      <c r="ACS85" s="172"/>
      <c r="ACT85" s="172"/>
      <c r="ACU85" s="172"/>
      <c r="ACV85" s="172"/>
      <c r="ACW85" s="172"/>
      <c r="ACX85" s="172"/>
      <c r="ACY85" s="172"/>
      <c r="ACZ85" s="172"/>
      <c r="ADA85" s="172"/>
      <c r="ADB85" s="172"/>
      <c r="ADC85" s="172"/>
      <c r="ADD85" s="172"/>
      <c r="ADE85" s="172"/>
      <c r="ADF85" s="172"/>
      <c r="ADG85" s="172"/>
      <c r="ADH85" s="172"/>
      <c r="ADI85" s="172"/>
      <c r="ADJ85" s="172"/>
      <c r="ADK85" s="172"/>
      <c r="ADL85" s="172"/>
      <c r="ADM85" s="172"/>
      <c r="ADN85" s="172"/>
      <c r="ADO85" s="172"/>
      <c r="ADP85" s="172"/>
      <c r="ADQ85" s="172"/>
      <c r="ADR85" s="172"/>
      <c r="ADS85" s="172"/>
      <c r="ADT85" s="172"/>
      <c r="ADU85" s="172"/>
      <c r="ADV85" s="172"/>
      <c r="ADW85" s="172"/>
      <c r="ADX85" s="172"/>
      <c r="ADY85" s="172"/>
      <c r="ADZ85" s="172"/>
      <c r="AEA85" s="172"/>
      <c r="AEB85" s="172"/>
      <c r="AEC85" s="172"/>
      <c r="AED85" s="172"/>
      <c r="AEE85" s="172"/>
      <c r="AEF85" s="172"/>
      <c r="AEG85" s="172"/>
      <c r="AEH85" s="172"/>
      <c r="AEI85" s="172"/>
      <c r="AEJ85" s="172"/>
      <c r="AEK85" s="172"/>
      <c r="AEL85" s="172"/>
      <c r="AEM85" s="172"/>
      <c r="AEN85" s="172"/>
      <c r="AEO85" s="172"/>
      <c r="AEP85" s="172"/>
      <c r="AEQ85" s="172"/>
      <c r="AER85" s="172"/>
      <c r="AES85" s="172"/>
      <c r="AET85" s="172"/>
      <c r="AEU85" s="172"/>
      <c r="AEV85" s="172"/>
      <c r="AEW85" s="172"/>
      <c r="AEX85" s="172"/>
      <c r="AEY85" s="172"/>
      <c r="AEZ85" s="172"/>
      <c r="AFA85" s="172"/>
      <c r="AFB85" s="172"/>
      <c r="AFC85" s="172"/>
      <c r="AFD85" s="172"/>
      <c r="AFE85" s="172"/>
      <c r="AFF85" s="172"/>
      <c r="AFG85" s="172"/>
      <c r="AFH85" s="172"/>
      <c r="AFI85" s="172"/>
      <c r="AFJ85" s="172"/>
      <c r="AFK85" s="172"/>
      <c r="AFL85" s="172"/>
      <c r="AFM85" s="172"/>
      <c r="AFN85" s="172"/>
      <c r="AFO85" s="172"/>
      <c r="AFP85" s="172"/>
      <c r="AFQ85" s="172"/>
      <c r="AFR85" s="172"/>
      <c r="AFS85" s="172"/>
      <c r="AFT85" s="172"/>
      <c r="AFU85" s="172"/>
      <c r="AFV85" s="172"/>
      <c r="AFW85" s="172"/>
      <c r="AFX85" s="172"/>
      <c r="AFY85" s="172"/>
      <c r="AFZ85" s="172"/>
      <c r="AGA85" s="172"/>
      <c r="AGB85" s="172"/>
      <c r="AGC85" s="172"/>
      <c r="AGD85" s="172"/>
      <c r="AGE85" s="172"/>
      <c r="AGF85" s="172"/>
      <c r="AGG85" s="172"/>
      <c r="AGH85" s="172"/>
      <c r="AGI85" s="172"/>
      <c r="AGJ85" s="172"/>
      <c r="AGK85" s="172"/>
      <c r="AGL85" s="172"/>
      <c r="AGM85" s="172"/>
      <c r="AGN85" s="172"/>
      <c r="AGO85" s="172"/>
      <c r="AGP85" s="172"/>
      <c r="AGQ85" s="172"/>
      <c r="AGR85" s="172"/>
      <c r="AGS85" s="172"/>
      <c r="AGT85" s="172"/>
      <c r="AGU85" s="172"/>
      <c r="AGV85" s="172"/>
      <c r="AGW85" s="172"/>
      <c r="AGX85" s="172"/>
      <c r="AGY85" s="172"/>
      <c r="AGZ85" s="172"/>
      <c r="AHA85" s="172"/>
      <c r="AHB85" s="172"/>
      <c r="AHC85" s="172"/>
      <c r="AHD85" s="172"/>
      <c r="AHE85" s="172"/>
      <c r="AHF85" s="172"/>
      <c r="AHG85" s="172"/>
      <c r="AHH85" s="172"/>
      <c r="AHI85" s="172"/>
      <c r="AHJ85" s="172"/>
      <c r="AHK85" s="172"/>
      <c r="AHL85" s="172"/>
      <c r="AHM85" s="172"/>
      <c r="AHN85" s="172"/>
      <c r="AHO85" s="172"/>
      <c r="AHP85" s="172"/>
      <c r="AHQ85" s="172"/>
      <c r="AHR85" s="172"/>
      <c r="AHS85" s="172"/>
      <c r="AHT85" s="172"/>
      <c r="AHU85" s="172"/>
      <c r="AHV85" s="172"/>
      <c r="AHW85" s="172"/>
      <c r="AHX85" s="172"/>
      <c r="AHY85" s="172"/>
      <c r="AHZ85" s="172"/>
      <c r="AIA85" s="172"/>
      <c r="AIB85" s="172"/>
      <c r="AIC85" s="172"/>
      <c r="AID85" s="172"/>
      <c r="AIE85" s="172"/>
      <c r="AIF85" s="172"/>
      <c r="AIG85" s="172"/>
      <c r="AIH85" s="172"/>
      <c r="AII85" s="172"/>
      <c r="AIJ85" s="172"/>
      <c r="AIK85" s="172"/>
      <c r="AIL85" s="172"/>
      <c r="AIM85" s="172"/>
      <c r="AIN85" s="172"/>
      <c r="AIO85" s="172"/>
      <c r="AIP85" s="172"/>
      <c r="AIQ85" s="172"/>
      <c r="AIR85" s="172"/>
      <c r="AIS85" s="172"/>
      <c r="AIT85" s="172"/>
      <c r="AIU85" s="172"/>
      <c r="AIV85" s="172"/>
      <c r="AIW85" s="172"/>
      <c r="AIX85" s="172"/>
      <c r="AIY85" s="172"/>
      <c r="AIZ85" s="172"/>
      <c r="AJA85" s="172"/>
      <c r="AJB85" s="172"/>
      <c r="AJC85" s="172"/>
      <c r="AJD85" s="172"/>
      <c r="AJE85" s="172"/>
      <c r="AJF85" s="172"/>
      <c r="AJG85" s="172"/>
      <c r="AJH85" s="172"/>
      <c r="AJI85" s="172"/>
      <c r="AJJ85" s="172"/>
      <c r="AJK85" s="172"/>
      <c r="AJL85" s="172"/>
      <c r="AJM85" s="172"/>
      <c r="AJN85" s="172"/>
      <c r="AJO85" s="172"/>
      <c r="AJP85" s="172"/>
      <c r="AJQ85" s="172"/>
      <c r="AJR85" s="172"/>
      <c r="AJS85" s="172"/>
      <c r="AJT85" s="172"/>
      <c r="AJU85" s="172"/>
      <c r="AJV85" s="172"/>
      <c r="AJW85" s="172"/>
      <c r="AJX85" s="172"/>
      <c r="AJY85" s="172"/>
      <c r="AJZ85" s="172"/>
      <c r="AKA85" s="172"/>
      <c r="AKB85" s="172"/>
      <c r="AKC85" s="172"/>
      <c r="AKD85" s="172"/>
      <c r="AKE85" s="172"/>
      <c r="AKF85" s="172"/>
      <c r="AKG85" s="172"/>
      <c r="AKH85" s="172"/>
      <c r="AKI85" s="172"/>
      <c r="AKJ85" s="172"/>
      <c r="AKK85" s="172"/>
      <c r="AKL85" s="172"/>
      <c r="AKM85" s="172"/>
      <c r="AKN85" s="172"/>
      <c r="AKO85" s="172"/>
      <c r="AKP85" s="172"/>
      <c r="AKQ85" s="172"/>
      <c r="AKR85" s="172"/>
      <c r="AKS85" s="172"/>
      <c r="AKT85" s="172"/>
      <c r="AKU85" s="172"/>
      <c r="AKV85" s="172"/>
      <c r="AKW85" s="172"/>
      <c r="AKX85" s="172"/>
      <c r="AKY85" s="172"/>
      <c r="AKZ85" s="172"/>
      <c r="ALA85" s="172"/>
      <c r="ALB85" s="172"/>
      <c r="ALC85" s="172"/>
      <c r="ALD85" s="172"/>
      <c r="ALE85" s="172"/>
      <c r="ALF85" s="172"/>
      <c r="ALG85" s="172"/>
      <c r="ALH85" s="172"/>
      <c r="ALI85" s="172"/>
      <c r="ALJ85" s="172"/>
      <c r="ALK85" s="172"/>
      <c r="ALL85" s="172"/>
      <c r="ALM85" s="172"/>
      <c r="ALN85" s="172"/>
      <c r="ALO85" s="172"/>
      <c r="ALP85" s="172"/>
      <c r="ALQ85" s="172"/>
      <c r="ALR85" s="172"/>
      <c r="ALS85" s="172"/>
      <c r="ALT85" s="172"/>
      <c r="ALU85" s="172"/>
      <c r="ALV85" s="172"/>
      <c r="ALW85" s="172"/>
      <c r="ALX85" s="172"/>
      <c r="ALY85" s="172"/>
      <c r="ALZ85" s="172"/>
      <c r="AMA85" s="172"/>
      <c r="AMB85" s="172"/>
      <c r="AMC85" s="172"/>
      <c r="AMD85" s="172"/>
      <c r="AME85" s="172"/>
      <c r="AMF85" s="172"/>
      <c r="AMG85" s="172"/>
      <c r="AMH85" s="172"/>
      <c r="AMI85" s="172"/>
      <c r="AMJ85" s="172"/>
      <c r="AMK85" s="172"/>
      <c r="AML85" s="172"/>
    </row>
    <row r="86" spans="1:1026" s="282" customFormat="1">
      <c r="A86" s="358"/>
      <c r="B86" s="225"/>
      <c r="C86" s="154">
        <f t="shared" si="94"/>
        <v>0</v>
      </c>
      <c r="D86" s="167">
        <f t="shared" si="95"/>
        <v>0</v>
      </c>
      <c r="E86" s="166" t="str">
        <f t="shared" si="96"/>
        <v/>
      </c>
      <c r="F86" s="367" t="str">
        <f t="shared" si="97"/>
        <v/>
      </c>
      <c r="G86" s="367" t="str">
        <f t="shared" si="98"/>
        <v/>
      </c>
      <c r="H86" s="367" t="str">
        <f t="shared" si="99"/>
        <v/>
      </c>
      <c r="I86" s="367" t="str">
        <f t="shared" si="100"/>
        <v/>
      </c>
      <c r="J86" s="367" t="str">
        <f t="shared" si="101"/>
        <v/>
      </c>
      <c r="K86" s="367" t="str">
        <f t="shared" si="102"/>
        <v/>
      </c>
      <c r="L86" s="367" t="str">
        <f t="shared" si="103"/>
        <v/>
      </c>
      <c r="M86" s="367" t="str">
        <f t="shared" si="104"/>
        <v/>
      </c>
      <c r="N86" s="367" t="str">
        <f t="shared" si="105"/>
        <v/>
      </c>
      <c r="O86" s="156" t="str">
        <f t="shared" si="106"/>
        <v/>
      </c>
      <c r="P86" s="157" t="str">
        <f t="shared" si="107"/>
        <v>0</v>
      </c>
      <c r="Q86" s="158" t="str">
        <f t="shared" si="107"/>
        <v>0</v>
      </c>
      <c r="R86" s="158" t="str">
        <f t="shared" si="107"/>
        <v>0</v>
      </c>
      <c r="S86" s="159" t="str">
        <f t="shared" si="107"/>
        <v>0</v>
      </c>
      <c r="T86" s="158" t="str">
        <f t="shared" si="107"/>
        <v>0</v>
      </c>
      <c r="U86" s="158" t="str">
        <f t="shared" si="107"/>
        <v>0</v>
      </c>
      <c r="V86" s="158" t="str">
        <f t="shared" si="107"/>
        <v>0</v>
      </c>
      <c r="W86" s="158" t="str">
        <f t="shared" si="107"/>
        <v>0</v>
      </c>
      <c r="X86" s="157" t="str">
        <f t="shared" si="108"/>
        <v>0</v>
      </c>
      <c r="Y86" s="158" t="str">
        <f t="shared" si="108"/>
        <v>0</v>
      </c>
      <c r="Z86" s="158" t="str">
        <f t="shared" si="108"/>
        <v>0</v>
      </c>
      <c r="AA86" s="159" t="str">
        <f t="shared" si="108"/>
        <v>0</v>
      </c>
      <c r="AB86" s="160" t="str">
        <f t="shared" si="108"/>
        <v>0</v>
      </c>
      <c r="AC86" s="161" t="str">
        <f t="shared" si="108"/>
        <v>0</v>
      </c>
      <c r="AD86" s="158" t="str">
        <f t="shared" si="108"/>
        <v>0</v>
      </c>
      <c r="AE86" s="159" t="str">
        <f t="shared" si="108"/>
        <v>0</v>
      </c>
      <c r="AF86" s="367" t="str">
        <f t="shared" si="109"/>
        <v>0</v>
      </c>
      <c r="AG86" s="162" t="str">
        <f t="shared" si="109"/>
        <v>0</v>
      </c>
      <c r="AH86" s="163" t="str">
        <f t="shared" si="109"/>
        <v>0</v>
      </c>
      <c r="AI86" s="165" t="str">
        <f t="shared" si="109"/>
        <v>0</v>
      </c>
      <c r="AJ86" s="164" t="str">
        <f t="shared" si="109"/>
        <v>0</v>
      </c>
      <c r="AK86" s="164" t="str">
        <f t="shared" si="109"/>
        <v>0</v>
      </c>
      <c r="AL86" s="289" t="str">
        <f t="shared" si="109"/>
        <v>0</v>
      </c>
      <c r="AM86" s="165" t="str">
        <f t="shared" si="109"/>
        <v>0</v>
      </c>
      <c r="AN86" s="230" t="str">
        <f t="shared" si="110"/>
        <v>0</v>
      </c>
      <c r="AO86" s="230" t="str">
        <f t="shared" si="110"/>
        <v>0</v>
      </c>
      <c r="AP86" s="230" t="str">
        <f t="shared" si="110"/>
        <v>0</v>
      </c>
      <c r="AQ86" s="230" t="str">
        <f t="shared" si="110"/>
        <v>0</v>
      </c>
      <c r="AR86" s="229" t="str">
        <f t="shared" si="110"/>
        <v>0</v>
      </c>
      <c r="AS86" s="230" t="str">
        <f t="shared" si="110"/>
        <v>0</v>
      </c>
      <c r="AT86" s="230" t="str">
        <f t="shared" si="110"/>
        <v>0</v>
      </c>
      <c r="AU86" s="231" t="str">
        <f t="shared" si="110"/>
        <v>0</v>
      </c>
      <c r="AV86" s="230" t="str">
        <f t="shared" si="111"/>
        <v>0</v>
      </c>
      <c r="AW86" s="232" t="str">
        <f t="shared" si="111"/>
        <v>0</v>
      </c>
      <c r="AX86" s="232" t="str">
        <f t="shared" si="111"/>
        <v>0</v>
      </c>
      <c r="AY86" s="233" t="str">
        <f t="shared" si="111"/>
        <v>0</v>
      </c>
      <c r="AZ86" s="232" t="str">
        <f t="shared" si="111"/>
        <v>0</v>
      </c>
      <c r="BA86" s="232" t="str">
        <f t="shared" si="111"/>
        <v>0</v>
      </c>
      <c r="BB86" s="232" t="str">
        <f t="shared" si="111"/>
        <v>0</v>
      </c>
      <c r="BC86" s="233" t="str">
        <f t="shared" si="111"/>
        <v>0</v>
      </c>
      <c r="BD86" s="168" t="str">
        <f t="shared" si="112"/>
        <v>0</v>
      </c>
      <c r="BE86" s="168" t="str">
        <f t="shared" si="112"/>
        <v>0</v>
      </c>
      <c r="BF86" s="168" t="str">
        <f t="shared" si="112"/>
        <v>0</v>
      </c>
      <c r="BG86" s="169" t="str">
        <f t="shared" si="112"/>
        <v>0</v>
      </c>
      <c r="BH86" s="168" t="str">
        <f t="shared" si="112"/>
        <v>0</v>
      </c>
      <c r="BI86" s="168" t="str">
        <f t="shared" si="112"/>
        <v>0</v>
      </c>
      <c r="BJ86" s="168" t="str">
        <f t="shared" si="112"/>
        <v>0</v>
      </c>
      <c r="BK86" s="169" t="str">
        <f t="shared" si="112"/>
        <v>0</v>
      </c>
      <c r="BL86" s="168" t="str">
        <f t="shared" si="113"/>
        <v>0</v>
      </c>
      <c r="BM86" s="168" t="str">
        <f t="shared" si="113"/>
        <v>0</v>
      </c>
      <c r="BN86" s="168" t="str">
        <f t="shared" si="113"/>
        <v>0</v>
      </c>
      <c r="BO86" s="169" t="str">
        <f t="shared" si="113"/>
        <v>0</v>
      </c>
      <c r="BP86" s="168" t="str">
        <f t="shared" si="113"/>
        <v>0</v>
      </c>
      <c r="BQ86" s="168" t="str">
        <f t="shared" si="113"/>
        <v>0</v>
      </c>
      <c r="BR86" s="168" t="str">
        <f t="shared" si="113"/>
        <v>0</v>
      </c>
      <c r="BS86" s="169" t="str">
        <f t="shared" si="113"/>
        <v>0</v>
      </c>
      <c r="BT86" s="302" t="str">
        <f t="shared" si="114"/>
        <v>0</v>
      </c>
      <c r="BU86" s="302" t="str">
        <f t="shared" si="114"/>
        <v>0</v>
      </c>
      <c r="BV86" s="302" t="str">
        <f t="shared" si="114"/>
        <v>0</v>
      </c>
      <c r="BW86" s="303" t="str">
        <f t="shared" si="114"/>
        <v>0</v>
      </c>
      <c r="BX86" s="302" t="str">
        <f t="shared" si="114"/>
        <v>0</v>
      </c>
      <c r="BY86" s="302" t="str">
        <f t="shared" si="114"/>
        <v>0</v>
      </c>
      <c r="BZ86" s="302" t="str">
        <f t="shared" si="114"/>
        <v>0</v>
      </c>
      <c r="CA86" s="303" t="str">
        <f t="shared" si="114"/>
        <v>0</v>
      </c>
      <c r="CB86" s="164" t="str">
        <f t="shared" si="115"/>
        <v>0</v>
      </c>
      <c r="CC86" s="289" t="str">
        <f t="shared" si="115"/>
        <v>0</v>
      </c>
      <c r="CD86" s="340" t="str">
        <f t="shared" si="115"/>
        <v>0</v>
      </c>
      <c r="CE86" s="341" t="str">
        <f t="shared" si="115"/>
        <v>0</v>
      </c>
      <c r="CF86" s="340" t="str">
        <f t="shared" si="115"/>
        <v>0</v>
      </c>
      <c r="CG86" s="340" t="str">
        <f t="shared" si="115"/>
        <v>0</v>
      </c>
      <c r="CH86" s="340" t="str">
        <f t="shared" si="115"/>
        <v>0</v>
      </c>
      <c r="CI86" s="341" t="str">
        <f t="shared" si="115"/>
        <v>0</v>
      </c>
      <c r="CJ86" s="367"/>
      <c r="CK86" s="32" t="str">
        <f t="shared" si="116"/>
        <v/>
      </c>
      <c r="CL86" s="285">
        <f t="shared" si="146"/>
        <v>0</v>
      </c>
      <c r="CM86" s="285">
        <f t="shared" si="148"/>
        <v>10</v>
      </c>
      <c r="CN86" s="285"/>
      <c r="CO86" s="142">
        <f t="shared" si="117"/>
        <v>-90</v>
      </c>
      <c r="CP86" s="142">
        <f t="shared" si="118"/>
        <v>-67.777777777777771</v>
      </c>
      <c r="CQ86" s="143"/>
      <c r="CR86" s="367"/>
      <c r="CS86" s="170">
        <f t="shared" si="119"/>
        <v>0</v>
      </c>
      <c r="CT86" s="23">
        <f t="shared" si="120"/>
        <v>0</v>
      </c>
      <c r="CU86" s="171">
        <f t="shared" si="121"/>
        <v>0</v>
      </c>
      <c r="CV86" s="23">
        <f t="shared" si="122"/>
        <v>0</v>
      </c>
      <c r="CW86" s="172">
        <f t="shared" si="123"/>
        <v>0</v>
      </c>
      <c r="CX86" s="24">
        <f t="shared" si="124"/>
        <v>0</v>
      </c>
      <c r="CY86" s="267">
        <f t="shared" si="125"/>
        <v>0</v>
      </c>
      <c r="CZ86" s="268">
        <f t="shared" si="126"/>
        <v>0</v>
      </c>
      <c r="DA86" s="267">
        <f t="shared" si="127"/>
        <v>0</v>
      </c>
      <c r="DB86" s="268">
        <f t="shared" si="128"/>
        <v>0</v>
      </c>
      <c r="DC86" s="173">
        <f t="shared" si="129"/>
        <v>0</v>
      </c>
      <c r="DD86" s="26">
        <f t="shared" si="130"/>
        <v>0</v>
      </c>
      <c r="DE86" s="173">
        <f t="shared" si="131"/>
        <v>0</v>
      </c>
      <c r="DF86" s="26">
        <f t="shared" si="132"/>
        <v>0</v>
      </c>
      <c r="DG86" s="326">
        <f t="shared" si="133"/>
        <v>0</v>
      </c>
      <c r="DH86" s="327">
        <f t="shared" si="134"/>
        <v>0</v>
      </c>
      <c r="DI86" s="172">
        <f t="shared" si="135"/>
        <v>0</v>
      </c>
      <c r="DJ86" s="24">
        <f t="shared" si="136"/>
        <v>0</v>
      </c>
      <c r="DK86" s="172"/>
      <c r="DL86" s="19">
        <f t="shared" si="137"/>
        <v>0</v>
      </c>
      <c r="DM86" s="19">
        <f t="shared" si="138"/>
        <v>0</v>
      </c>
      <c r="DN86" s="174">
        <f t="shared" si="139"/>
        <v>0</v>
      </c>
      <c r="DO86" s="278">
        <f t="shared" si="140"/>
        <v>0</v>
      </c>
      <c r="DP86" s="278">
        <f t="shared" si="141"/>
        <v>0</v>
      </c>
      <c r="DQ86" s="20">
        <f t="shared" si="142"/>
        <v>0</v>
      </c>
      <c r="DR86" s="20">
        <f t="shared" si="143"/>
        <v>0</v>
      </c>
      <c r="DS86" s="337">
        <f t="shared" si="144"/>
        <v>0</v>
      </c>
      <c r="DT86" s="174">
        <f t="shared" si="145"/>
        <v>0</v>
      </c>
      <c r="DU86" s="172">
        <f t="shared" si="147"/>
        <v>0</v>
      </c>
      <c r="DV86" s="172"/>
      <c r="DW86" s="172"/>
      <c r="DX86" s="172"/>
      <c r="DY86" s="172"/>
      <c r="DZ86" s="172"/>
      <c r="EA86" s="172"/>
      <c r="EB86" s="172"/>
      <c r="EC86" s="172"/>
      <c r="ED86" s="172"/>
      <c r="EE86" s="172"/>
      <c r="EF86" s="172"/>
      <c r="EG86" s="172"/>
      <c r="EH86" s="172"/>
      <c r="EI86" s="172"/>
      <c r="EJ86" s="172"/>
      <c r="EK86" s="172"/>
      <c r="EL86" s="172"/>
      <c r="EM86" s="172"/>
      <c r="EN86" s="172"/>
      <c r="EO86" s="172"/>
      <c r="EP86" s="172"/>
      <c r="EQ86" s="172"/>
      <c r="ER86" s="172"/>
      <c r="ES86" s="172"/>
      <c r="ET86" s="172"/>
      <c r="EU86" s="172"/>
      <c r="EV86" s="172"/>
      <c r="EW86" s="172"/>
      <c r="EX86" s="172"/>
      <c r="EY86" s="172"/>
      <c r="EZ86" s="172"/>
      <c r="FA86" s="172"/>
      <c r="FB86" s="172"/>
      <c r="FC86" s="172"/>
      <c r="FD86" s="172"/>
      <c r="FE86" s="172"/>
      <c r="FF86" s="172"/>
      <c r="FG86" s="172"/>
      <c r="FH86" s="172"/>
      <c r="FI86" s="172"/>
      <c r="FJ86" s="172"/>
      <c r="FK86" s="172"/>
      <c r="FL86" s="172"/>
      <c r="FM86" s="172"/>
      <c r="FN86" s="172"/>
      <c r="FO86" s="172"/>
      <c r="FP86" s="172"/>
      <c r="FQ86" s="172"/>
      <c r="FR86" s="172"/>
      <c r="FS86" s="172"/>
      <c r="FT86" s="172"/>
      <c r="FU86" s="172"/>
      <c r="FV86" s="172"/>
      <c r="FW86" s="172"/>
      <c r="FX86" s="172"/>
      <c r="FY86" s="172"/>
      <c r="FZ86" s="172"/>
      <c r="GA86" s="172"/>
      <c r="GB86" s="172"/>
      <c r="GC86" s="172"/>
      <c r="GD86" s="172"/>
      <c r="GE86" s="172"/>
      <c r="GF86" s="172"/>
      <c r="GG86" s="172"/>
      <c r="GH86" s="172"/>
      <c r="GI86" s="172"/>
      <c r="GJ86" s="172"/>
      <c r="GK86" s="172"/>
      <c r="GL86" s="172"/>
      <c r="GM86" s="172"/>
      <c r="GN86" s="172"/>
      <c r="GO86" s="172"/>
      <c r="GP86" s="172"/>
      <c r="GQ86" s="172"/>
      <c r="GR86" s="172"/>
      <c r="GS86" s="172"/>
      <c r="GT86" s="172"/>
      <c r="GU86" s="172"/>
      <c r="GV86" s="172"/>
      <c r="GW86" s="172"/>
      <c r="GX86" s="172"/>
      <c r="GY86" s="172"/>
      <c r="GZ86" s="172"/>
      <c r="HA86" s="172"/>
      <c r="HB86" s="172"/>
      <c r="HC86" s="172"/>
      <c r="HD86" s="172"/>
      <c r="HE86" s="172"/>
      <c r="HF86" s="172"/>
      <c r="HG86" s="172"/>
      <c r="HH86" s="172"/>
      <c r="HI86" s="172"/>
      <c r="HJ86" s="172"/>
      <c r="HK86" s="172"/>
      <c r="HL86" s="172"/>
      <c r="HM86" s="172"/>
      <c r="HN86" s="172"/>
      <c r="HO86" s="172"/>
      <c r="HP86" s="172"/>
      <c r="HQ86" s="172"/>
      <c r="HR86" s="172"/>
      <c r="HS86" s="172"/>
      <c r="HT86" s="172"/>
      <c r="HU86" s="172"/>
      <c r="HV86" s="172"/>
      <c r="HW86" s="172"/>
      <c r="HX86" s="172"/>
      <c r="HY86" s="172"/>
      <c r="HZ86" s="172"/>
      <c r="IA86" s="172"/>
      <c r="IB86" s="172"/>
      <c r="IC86" s="172"/>
      <c r="ID86" s="172"/>
      <c r="IE86" s="172"/>
      <c r="IF86" s="172"/>
      <c r="IG86" s="172"/>
      <c r="IH86" s="172"/>
      <c r="II86" s="172"/>
      <c r="IJ86" s="172"/>
      <c r="IK86" s="172"/>
      <c r="IL86" s="172"/>
      <c r="IM86" s="172"/>
      <c r="IN86" s="172"/>
      <c r="IO86" s="172"/>
      <c r="IP86" s="172"/>
      <c r="IQ86" s="172"/>
      <c r="IR86" s="172"/>
      <c r="IS86" s="172"/>
      <c r="IT86" s="172"/>
      <c r="IU86" s="172"/>
      <c r="IV86" s="172"/>
      <c r="IW86" s="172"/>
      <c r="IX86" s="172"/>
      <c r="IY86" s="172"/>
      <c r="IZ86" s="172"/>
      <c r="JA86" s="172"/>
      <c r="JB86" s="172"/>
      <c r="JC86" s="172"/>
      <c r="JD86" s="172"/>
      <c r="JE86" s="172"/>
      <c r="JF86" s="172"/>
      <c r="JG86" s="172"/>
      <c r="JH86" s="172"/>
      <c r="JI86" s="172"/>
      <c r="JJ86" s="172"/>
      <c r="JK86" s="172"/>
      <c r="JL86" s="172"/>
      <c r="JM86" s="172"/>
      <c r="JN86" s="172"/>
      <c r="JO86" s="172"/>
      <c r="JP86" s="172"/>
      <c r="JQ86" s="172"/>
      <c r="JR86" s="172"/>
      <c r="JS86" s="172"/>
      <c r="JT86" s="172"/>
      <c r="JU86" s="172"/>
      <c r="JV86" s="172"/>
      <c r="JW86" s="172"/>
      <c r="JX86" s="172"/>
      <c r="JY86" s="172"/>
      <c r="JZ86" s="172"/>
      <c r="KA86" s="172"/>
      <c r="KB86" s="172"/>
      <c r="KC86" s="172"/>
      <c r="KD86" s="172"/>
      <c r="KE86" s="172"/>
      <c r="KF86" s="172"/>
      <c r="KG86" s="172"/>
      <c r="KH86" s="172"/>
      <c r="KI86" s="172"/>
      <c r="KJ86" s="172"/>
      <c r="KK86" s="172"/>
      <c r="KL86" s="172"/>
      <c r="KM86" s="172"/>
      <c r="KN86" s="172"/>
      <c r="KO86" s="172"/>
      <c r="KP86" s="172"/>
      <c r="KQ86" s="172"/>
      <c r="KR86" s="172"/>
      <c r="KS86" s="172"/>
      <c r="KT86" s="172"/>
      <c r="KU86" s="172"/>
      <c r="KV86" s="172"/>
      <c r="KW86" s="172"/>
      <c r="KX86" s="172"/>
      <c r="KY86" s="172"/>
      <c r="KZ86" s="172"/>
      <c r="LA86" s="172"/>
      <c r="LB86" s="172"/>
      <c r="LC86" s="172"/>
      <c r="LD86" s="172"/>
      <c r="LE86" s="172"/>
      <c r="LF86" s="172"/>
      <c r="LG86" s="172"/>
      <c r="LH86" s="172"/>
      <c r="LI86" s="172"/>
      <c r="LJ86" s="172"/>
      <c r="LK86" s="172"/>
      <c r="LL86" s="172"/>
      <c r="LM86" s="172"/>
      <c r="LN86" s="172"/>
      <c r="LO86" s="172"/>
      <c r="LP86" s="172"/>
      <c r="LQ86" s="172"/>
      <c r="LR86" s="172"/>
      <c r="LS86" s="172"/>
      <c r="LT86" s="172"/>
      <c r="LU86" s="172"/>
      <c r="LV86" s="172"/>
      <c r="LW86" s="172"/>
      <c r="LX86" s="172"/>
      <c r="LY86" s="172"/>
      <c r="LZ86" s="172"/>
      <c r="MA86" s="172"/>
      <c r="MB86" s="172"/>
      <c r="MC86" s="172"/>
      <c r="MD86" s="172"/>
      <c r="ME86" s="172"/>
      <c r="MF86" s="172"/>
      <c r="MG86" s="172"/>
      <c r="MH86" s="172"/>
      <c r="MI86" s="172"/>
      <c r="MJ86" s="172"/>
      <c r="MK86" s="172"/>
      <c r="ML86" s="172"/>
      <c r="MM86" s="172"/>
      <c r="MN86" s="172"/>
      <c r="MO86" s="172"/>
      <c r="MP86" s="172"/>
      <c r="MQ86" s="172"/>
      <c r="MR86" s="172"/>
      <c r="MS86" s="172"/>
      <c r="MT86" s="172"/>
      <c r="MU86" s="172"/>
      <c r="MV86" s="172"/>
      <c r="MW86" s="172"/>
      <c r="MX86" s="172"/>
      <c r="MY86" s="172"/>
      <c r="MZ86" s="172"/>
      <c r="NA86" s="172"/>
      <c r="NB86" s="172"/>
      <c r="NC86" s="172"/>
      <c r="ND86" s="172"/>
      <c r="NE86" s="172"/>
      <c r="NF86" s="172"/>
      <c r="NG86" s="172"/>
      <c r="NH86" s="172"/>
      <c r="NI86" s="172"/>
      <c r="NJ86" s="172"/>
      <c r="NK86" s="172"/>
      <c r="NL86" s="172"/>
      <c r="NM86" s="172"/>
      <c r="NN86" s="172"/>
      <c r="NO86" s="172"/>
      <c r="NP86" s="172"/>
      <c r="NQ86" s="172"/>
      <c r="NR86" s="172"/>
      <c r="NS86" s="172"/>
      <c r="NT86" s="172"/>
      <c r="NU86" s="172"/>
      <c r="NV86" s="172"/>
      <c r="NW86" s="172"/>
      <c r="NX86" s="172"/>
      <c r="NY86" s="172"/>
      <c r="NZ86" s="172"/>
      <c r="OA86" s="172"/>
      <c r="OB86" s="172"/>
      <c r="OC86" s="172"/>
      <c r="OD86" s="172"/>
      <c r="OE86" s="172"/>
      <c r="OF86" s="172"/>
      <c r="OG86" s="172"/>
      <c r="OH86" s="172"/>
      <c r="OI86" s="172"/>
      <c r="OJ86" s="172"/>
      <c r="OK86" s="172"/>
      <c r="OL86" s="172"/>
      <c r="OM86" s="172"/>
      <c r="ON86" s="172"/>
      <c r="OO86" s="172"/>
      <c r="OP86" s="172"/>
      <c r="OQ86" s="172"/>
      <c r="OR86" s="172"/>
      <c r="OS86" s="172"/>
      <c r="OT86" s="172"/>
      <c r="OU86" s="172"/>
      <c r="OV86" s="172"/>
      <c r="OW86" s="172"/>
      <c r="OX86" s="172"/>
      <c r="OY86" s="172"/>
      <c r="OZ86" s="172"/>
      <c r="PA86" s="172"/>
      <c r="PB86" s="172"/>
      <c r="PC86" s="172"/>
      <c r="PD86" s="172"/>
      <c r="PE86" s="172"/>
      <c r="PF86" s="172"/>
      <c r="PG86" s="172"/>
      <c r="PH86" s="172"/>
      <c r="PI86" s="172"/>
      <c r="PJ86" s="172"/>
      <c r="PK86" s="172"/>
      <c r="PL86" s="172"/>
      <c r="PM86" s="172"/>
      <c r="PN86" s="172"/>
      <c r="PO86" s="172"/>
      <c r="PP86" s="172"/>
      <c r="PQ86" s="172"/>
      <c r="PR86" s="172"/>
      <c r="PS86" s="172"/>
      <c r="PT86" s="172"/>
      <c r="PU86" s="172"/>
      <c r="PV86" s="172"/>
      <c r="PW86" s="172"/>
      <c r="PX86" s="172"/>
      <c r="PY86" s="172"/>
      <c r="PZ86" s="172"/>
      <c r="QA86" s="172"/>
      <c r="QB86" s="172"/>
      <c r="QC86" s="172"/>
      <c r="QD86" s="172"/>
      <c r="QE86" s="172"/>
      <c r="QF86" s="172"/>
      <c r="QG86" s="172"/>
      <c r="QH86" s="172"/>
      <c r="QI86" s="172"/>
      <c r="QJ86" s="172"/>
      <c r="QK86" s="172"/>
      <c r="QL86" s="172"/>
      <c r="QM86" s="172"/>
      <c r="QN86" s="172"/>
      <c r="QO86" s="172"/>
      <c r="QP86" s="172"/>
      <c r="QQ86" s="172"/>
      <c r="QR86" s="172"/>
      <c r="QS86" s="172"/>
      <c r="QT86" s="172"/>
      <c r="QU86" s="172"/>
      <c r="QV86" s="172"/>
      <c r="QW86" s="172"/>
      <c r="QX86" s="172"/>
      <c r="QY86" s="172"/>
      <c r="QZ86" s="172"/>
      <c r="RA86" s="172"/>
      <c r="RB86" s="172"/>
      <c r="RC86" s="172"/>
      <c r="RD86" s="172"/>
      <c r="RE86" s="172"/>
      <c r="RF86" s="172"/>
      <c r="RG86" s="172"/>
      <c r="RH86" s="172"/>
      <c r="RI86" s="172"/>
      <c r="RJ86" s="172"/>
      <c r="RK86" s="172"/>
      <c r="RL86" s="172"/>
      <c r="RM86" s="172"/>
      <c r="RN86" s="172"/>
      <c r="RO86" s="172"/>
      <c r="RP86" s="172"/>
      <c r="RQ86" s="172"/>
      <c r="RR86" s="172"/>
      <c r="RS86" s="172"/>
      <c r="RT86" s="172"/>
      <c r="RU86" s="172"/>
      <c r="RV86" s="172"/>
      <c r="RW86" s="172"/>
      <c r="RX86" s="172"/>
      <c r="RY86" s="172"/>
      <c r="RZ86" s="172"/>
      <c r="SA86" s="172"/>
      <c r="SB86" s="172"/>
      <c r="SC86" s="172"/>
      <c r="SD86" s="172"/>
      <c r="SE86" s="172"/>
      <c r="SF86" s="172"/>
      <c r="SG86" s="172"/>
      <c r="SH86" s="172"/>
      <c r="SI86" s="172"/>
      <c r="SJ86" s="172"/>
      <c r="SK86" s="172"/>
      <c r="SL86" s="172"/>
      <c r="SM86" s="172"/>
      <c r="SN86" s="172"/>
      <c r="SO86" s="172"/>
      <c r="SP86" s="172"/>
      <c r="SQ86" s="172"/>
      <c r="SR86" s="172"/>
      <c r="SS86" s="172"/>
      <c r="ST86" s="172"/>
      <c r="SU86" s="172"/>
      <c r="SV86" s="172"/>
      <c r="SW86" s="172"/>
      <c r="SX86" s="172"/>
      <c r="SY86" s="172"/>
      <c r="SZ86" s="172"/>
      <c r="TA86" s="172"/>
      <c r="TB86" s="172"/>
      <c r="TC86" s="172"/>
      <c r="TD86" s="172"/>
      <c r="TE86" s="172"/>
      <c r="TF86" s="172"/>
      <c r="TG86" s="172"/>
      <c r="TH86" s="172"/>
      <c r="TI86" s="172"/>
      <c r="TJ86" s="172"/>
      <c r="TK86" s="172"/>
      <c r="TL86" s="172"/>
      <c r="TM86" s="172"/>
      <c r="TN86" s="172"/>
      <c r="TO86" s="172"/>
      <c r="TP86" s="172"/>
      <c r="TQ86" s="172"/>
      <c r="TR86" s="172"/>
      <c r="TS86" s="172"/>
      <c r="TT86" s="172"/>
      <c r="TU86" s="172"/>
      <c r="TV86" s="172"/>
      <c r="TW86" s="172"/>
      <c r="TX86" s="172"/>
      <c r="TY86" s="172"/>
      <c r="TZ86" s="172"/>
      <c r="UA86" s="172"/>
      <c r="UB86" s="172"/>
      <c r="UC86" s="172"/>
      <c r="UD86" s="172"/>
      <c r="UE86" s="172"/>
      <c r="UF86" s="172"/>
      <c r="UG86" s="172"/>
      <c r="UH86" s="172"/>
      <c r="UI86" s="172"/>
      <c r="UJ86" s="172"/>
      <c r="UK86" s="172"/>
      <c r="UL86" s="172"/>
      <c r="UM86" s="172"/>
      <c r="UN86" s="172"/>
      <c r="UO86" s="172"/>
      <c r="UP86" s="172"/>
      <c r="UQ86" s="172"/>
      <c r="UR86" s="172"/>
      <c r="US86" s="172"/>
      <c r="UT86" s="172"/>
      <c r="UU86" s="172"/>
      <c r="UV86" s="172"/>
      <c r="UW86" s="172"/>
      <c r="UX86" s="172"/>
      <c r="UY86" s="172"/>
      <c r="UZ86" s="172"/>
      <c r="VA86" s="172"/>
      <c r="VB86" s="172"/>
      <c r="VC86" s="172"/>
      <c r="VD86" s="172"/>
      <c r="VE86" s="172"/>
      <c r="VF86" s="172"/>
      <c r="VG86" s="172"/>
      <c r="VH86" s="172"/>
      <c r="VI86" s="172"/>
      <c r="VJ86" s="172"/>
      <c r="VK86" s="172"/>
      <c r="VL86" s="172"/>
      <c r="VM86" s="172"/>
      <c r="VN86" s="172"/>
      <c r="VO86" s="172"/>
      <c r="VP86" s="172"/>
      <c r="VQ86" s="172"/>
      <c r="VR86" s="172"/>
      <c r="VS86" s="172"/>
      <c r="VT86" s="172"/>
      <c r="VU86" s="172"/>
      <c r="VV86" s="172"/>
      <c r="VW86" s="172"/>
      <c r="VX86" s="172"/>
      <c r="VY86" s="172"/>
      <c r="VZ86" s="172"/>
      <c r="WA86" s="172"/>
      <c r="WB86" s="172"/>
      <c r="WC86" s="172"/>
      <c r="WD86" s="172"/>
      <c r="WE86" s="172"/>
      <c r="WF86" s="172"/>
      <c r="WG86" s="172"/>
      <c r="WH86" s="172"/>
      <c r="WI86" s="172"/>
      <c r="WJ86" s="172"/>
      <c r="WK86" s="172"/>
      <c r="WL86" s="172"/>
      <c r="WM86" s="172"/>
      <c r="WN86" s="172"/>
      <c r="WO86" s="172"/>
      <c r="WP86" s="172"/>
      <c r="WQ86" s="172"/>
      <c r="WR86" s="172"/>
      <c r="WS86" s="172"/>
      <c r="WT86" s="172"/>
      <c r="WU86" s="172"/>
      <c r="WV86" s="172"/>
      <c r="WW86" s="172"/>
      <c r="WX86" s="172"/>
      <c r="WY86" s="172"/>
      <c r="WZ86" s="172"/>
      <c r="XA86" s="172"/>
      <c r="XB86" s="172"/>
      <c r="XC86" s="172"/>
      <c r="XD86" s="172"/>
      <c r="XE86" s="172"/>
      <c r="XF86" s="172"/>
      <c r="XG86" s="172"/>
      <c r="XH86" s="172"/>
      <c r="XI86" s="172"/>
      <c r="XJ86" s="172"/>
      <c r="XK86" s="172"/>
      <c r="XL86" s="172"/>
      <c r="XM86" s="172"/>
      <c r="XN86" s="172"/>
      <c r="XO86" s="172"/>
      <c r="XP86" s="172"/>
      <c r="XQ86" s="172"/>
      <c r="XR86" s="172"/>
      <c r="XS86" s="172"/>
      <c r="XT86" s="172"/>
      <c r="XU86" s="172"/>
      <c r="XV86" s="172"/>
      <c r="XW86" s="172"/>
      <c r="XX86" s="172"/>
      <c r="XY86" s="172"/>
      <c r="XZ86" s="172"/>
      <c r="YA86" s="172"/>
      <c r="YB86" s="172"/>
      <c r="YC86" s="172"/>
      <c r="YD86" s="172"/>
      <c r="YE86" s="172"/>
      <c r="YF86" s="172"/>
      <c r="YG86" s="172"/>
      <c r="YH86" s="172"/>
      <c r="YI86" s="172"/>
      <c r="YJ86" s="172"/>
      <c r="YK86" s="172"/>
      <c r="YL86" s="172"/>
      <c r="YM86" s="172"/>
      <c r="YN86" s="172"/>
      <c r="YO86" s="172"/>
      <c r="YP86" s="172"/>
      <c r="YQ86" s="172"/>
      <c r="YR86" s="172"/>
      <c r="YS86" s="172"/>
      <c r="YT86" s="172"/>
      <c r="YU86" s="172"/>
      <c r="YV86" s="172"/>
      <c r="YW86" s="172"/>
      <c r="YX86" s="172"/>
      <c r="YY86" s="172"/>
      <c r="YZ86" s="172"/>
      <c r="ZA86" s="172"/>
      <c r="ZB86" s="172"/>
      <c r="ZC86" s="172"/>
      <c r="ZD86" s="172"/>
      <c r="ZE86" s="172"/>
      <c r="ZF86" s="172"/>
      <c r="ZG86" s="172"/>
      <c r="ZH86" s="172"/>
      <c r="ZI86" s="172"/>
      <c r="ZJ86" s="172"/>
      <c r="ZK86" s="172"/>
      <c r="ZL86" s="172"/>
      <c r="ZM86" s="172"/>
      <c r="ZN86" s="172"/>
      <c r="ZO86" s="172"/>
      <c r="ZP86" s="172"/>
      <c r="ZQ86" s="172"/>
      <c r="ZR86" s="172"/>
      <c r="ZS86" s="172"/>
      <c r="ZT86" s="172"/>
      <c r="ZU86" s="172"/>
      <c r="ZV86" s="172"/>
      <c r="ZW86" s="172"/>
      <c r="ZX86" s="172"/>
      <c r="ZY86" s="172"/>
      <c r="ZZ86" s="172"/>
      <c r="AAA86" s="172"/>
      <c r="AAB86" s="172"/>
      <c r="AAC86" s="172"/>
      <c r="AAD86" s="172"/>
      <c r="AAE86" s="172"/>
      <c r="AAF86" s="172"/>
      <c r="AAG86" s="172"/>
      <c r="AAH86" s="172"/>
      <c r="AAI86" s="172"/>
      <c r="AAJ86" s="172"/>
      <c r="AAK86" s="172"/>
      <c r="AAL86" s="172"/>
      <c r="AAM86" s="172"/>
      <c r="AAN86" s="172"/>
      <c r="AAO86" s="172"/>
      <c r="AAP86" s="172"/>
      <c r="AAQ86" s="172"/>
      <c r="AAR86" s="172"/>
      <c r="AAS86" s="172"/>
      <c r="AAT86" s="172"/>
      <c r="AAU86" s="172"/>
      <c r="AAV86" s="172"/>
      <c r="AAW86" s="172"/>
      <c r="AAX86" s="172"/>
      <c r="AAY86" s="172"/>
      <c r="AAZ86" s="172"/>
      <c r="ABA86" s="172"/>
      <c r="ABB86" s="172"/>
      <c r="ABC86" s="172"/>
      <c r="ABD86" s="172"/>
      <c r="ABE86" s="172"/>
      <c r="ABF86" s="172"/>
      <c r="ABG86" s="172"/>
      <c r="ABH86" s="172"/>
      <c r="ABI86" s="172"/>
      <c r="ABJ86" s="172"/>
      <c r="ABK86" s="172"/>
      <c r="ABL86" s="172"/>
      <c r="ABM86" s="172"/>
      <c r="ABN86" s="172"/>
      <c r="ABO86" s="172"/>
      <c r="ABP86" s="172"/>
      <c r="ABQ86" s="172"/>
      <c r="ABR86" s="172"/>
      <c r="ABS86" s="172"/>
      <c r="ABT86" s="172"/>
      <c r="ABU86" s="172"/>
      <c r="ABV86" s="172"/>
      <c r="ABW86" s="172"/>
      <c r="ABX86" s="172"/>
      <c r="ABY86" s="172"/>
      <c r="ABZ86" s="172"/>
      <c r="ACA86" s="172"/>
      <c r="ACB86" s="172"/>
      <c r="ACC86" s="172"/>
      <c r="ACD86" s="172"/>
      <c r="ACE86" s="172"/>
      <c r="ACF86" s="172"/>
      <c r="ACG86" s="172"/>
      <c r="ACH86" s="172"/>
      <c r="ACI86" s="172"/>
      <c r="ACJ86" s="172"/>
      <c r="ACK86" s="172"/>
      <c r="ACL86" s="172"/>
      <c r="ACM86" s="172"/>
      <c r="ACN86" s="172"/>
      <c r="ACO86" s="172"/>
      <c r="ACP86" s="172"/>
      <c r="ACQ86" s="172"/>
      <c r="ACR86" s="172"/>
      <c r="ACS86" s="172"/>
      <c r="ACT86" s="172"/>
      <c r="ACU86" s="172"/>
      <c r="ACV86" s="172"/>
      <c r="ACW86" s="172"/>
      <c r="ACX86" s="172"/>
      <c r="ACY86" s="172"/>
      <c r="ACZ86" s="172"/>
      <c r="ADA86" s="172"/>
      <c r="ADB86" s="172"/>
      <c r="ADC86" s="172"/>
      <c r="ADD86" s="172"/>
      <c r="ADE86" s="172"/>
      <c r="ADF86" s="172"/>
      <c r="ADG86" s="172"/>
      <c r="ADH86" s="172"/>
      <c r="ADI86" s="172"/>
      <c r="ADJ86" s="172"/>
      <c r="ADK86" s="172"/>
      <c r="ADL86" s="172"/>
      <c r="ADM86" s="172"/>
      <c r="ADN86" s="172"/>
      <c r="ADO86" s="172"/>
      <c r="ADP86" s="172"/>
      <c r="ADQ86" s="172"/>
      <c r="ADR86" s="172"/>
      <c r="ADS86" s="172"/>
      <c r="ADT86" s="172"/>
      <c r="ADU86" s="172"/>
      <c r="ADV86" s="172"/>
      <c r="ADW86" s="172"/>
      <c r="ADX86" s="172"/>
      <c r="ADY86" s="172"/>
      <c r="ADZ86" s="172"/>
      <c r="AEA86" s="172"/>
      <c r="AEB86" s="172"/>
      <c r="AEC86" s="172"/>
      <c r="AED86" s="172"/>
      <c r="AEE86" s="172"/>
      <c r="AEF86" s="172"/>
      <c r="AEG86" s="172"/>
      <c r="AEH86" s="172"/>
      <c r="AEI86" s="172"/>
      <c r="AEJ86" s="172"/>
      <c r="AEK86" s="172"/>
      <c r="AEL86" s="172"/>
      <c r="AEM86" s="172"/>
      <c r="AEN86" s="172"/>
      <c r="AEO86" s="172"/>
      <c r="AEP86" s="172"/>
      <c r="AEQ86" s="172"/>
      <c r="AER86" s="172"/>
      <c r="AES86" s="172"/>
      <c r="AET86" s="172"/>
      <c r="AEU86" s="172"/>
      <c r="AEV86" s="172"/>
      <c r="AEW86" s="172"/>
      <c r="AEX86" s="172"/>
      <c r="AEY86" s="172"/>
      <c r="AEZ86" s="172"/>
      <c r="AFA86" s="172"/>
      <c r="AFB86" s="172"/>
      <c r="AFC86" s="172"/>
      <c r="AFD86" s="172"/>
      <c r="AFE86" s="172"/>
      <c r="AFF86" s="172"/>
      <c r="AFG86" s="172"/>
      <c r="AFH86" s="172"/>
      <c r="AFI86" s="172"/>
      <c r="AFJ86" s="172"/>
      <c r="AFK86" s="172"/>
      <c r="AFL86" s="172"/>
      <c r="AFM86" s="172"/>
      <c r="AFN86" s="172"/>
      <c r="AFO86" s="172"/>
      <c r="AFP86" s="172"/>
      <c r="AFQ86" s="172"/>
      <c r="AFR86" s="172"/>
      <c r="AFS86" s="172"/>
      <c r="AFT86" s="172"/>
      <c r="AFU86" s="172"/>
      <c r="AFV86" s="172"/>
      <c r="AFW86" s="172"/>
      <c r="AFX86" s="172"/>
      <c r="AFY86" s="172"/>
      <c r="AFZ86" s="172"/>
      <c r="AGA86" s="172"/>
      <c r="AGB86" s="172"/>
      <c r="AGC86" s="172"/>
      <c r="AGD86" s="172"/>
      <c r="AGE86" s="172"/>
      <c r="AGF86" s="172"/>
      <c r="AGG86" s="172"/>
      <c r="AGH86" s="172"/>
      <c r="AGI86" s="172"/>
      <c r="AGJ86" s="172"/>
      <c r="AGK86" s="172"/>
      <c r="AGL86" s="172"/>
      <c r="AGM86" s="172"/>
      <c r="AGN86" s="172"/>
      <c r="AGO86" s="172"/>
      <c r="AGP86" s="172"/>
      <c r="AGQ86" s="172"/>
      <c r="AGR86" s="172"/>
      <c r="AGS86" s="172"/>
      <c r="AGT86" s="172"/>
      <c r="AGU86" s="172"/>
      <c r="AGV86" s="172"/>
      <c r="AGW86" s="172"/>
      <c r="AGX86" s="172"/>
      <c r="AGY86" s="172"/>
      <c r="AGZ86" s="172"/>
      <c r="AHA86" s="172"/>
      <c r="AHB86" s="172"/>
      <c r="AHC86" s="172"/>
      <c r="AHD86" s="172"/>
      <c r="AHE86" s="172"/>
      <c r="AHF86" s="172"/>
      <c r="AHG86" s="172"/>
      <c r="AHH86" s="172"/>
      <c r="AHI86" s="172"/>
      <c r="AHJ86" s="172"/>
      <c r="AHK86" s="172"/>
      <c r="AHL86" s="172"/>
      <c r="AHM86" s="172"/>
      <c r="AHN86" s="172"/>
      <c r="AHO86" s="172"/>
      <c r="AHP86" s="172"/>
      <c r="AHQ86" s="172"/>
      <c r="AHR86" s="172"/>
      <c r="AHS86" s="172"/>
      <c r="AHT86" s="172"/>
      <c r="AHU86" s="172"/>
      <c r="AHV86" s="172"/>
      <c r="AHW86" s="172"/>
      <c r="AHX86" s="172"/>
      <c r="AHY86" s="172"/>
      <c r="AHZ86" s="172"/>
      <c r="AIA86" s="172"/>
      <c r="AIB86" s="172"/>
      <c r="AIC86" s="172"/>
      <c r="AID86" s="172"/>
      <c r="AIE86" s="172"/>
      <c r="AIF86" s="172"/>
      <c r="AIG86" s="172"/>
      <c r="AIH86" s="172"/>
      <c r="AII86" s="172"/>
      <c r="AIJ86" s="172"/>
      <c r="AIK86" s="172"/>
      <c r="AIL86" s="172"/>
      <c r="AIM86" s="172"/>
      <c r="AIN86" s="172"/>
      <c r="AIO86" s="172"/>
      <c r="AIP86" s="172"/>
      <c r="AIQ86" s="172"/>
      <c r="AIR86" s="172"/>
      <c r="AIS86" s="172"/>
      <c r="AIT86" s="172"/>
      <c r="AIU86" s="172"/>
      <c r="AIV86" s="172"/>
      <c r="AIW86" s="172"/>
      <c r="AIX86" s="172"/>
      <c r="AIY86" s="172"/>
      <c r="AIZ86" s="172"/>
      <c r="AJA86" s="172"/>
      <c r="AJB86" s="172"/>
      <c r="AJC86" s="172"/>
      <c r="AJD86" s="172"/>
      <c r="AJE86" s="172"/>
      <c r="AJF86" s="172"/>
      <c r="AJG86" s="172"/>
      <c r="AJH86" s="172"/>
      <c r="AJI86" s="172"/>
      <c r="AJJ86" s="172"/>
      <c r="AJK86" s="172"/>
      <c r="AJL86" s="172"/>
      <c r="AJM86" s="172"/>
      <c r="AJN86" s="172"/>
      <c r="AJO86" s="172"/>
      <c r="AJP86" s="172"/>
      <c r="AJQ86" s="172"/>
      <c r="AJR86" s="172"/>
      <c r="AJS86" s="172"/>
      <c r="AJT86" s="172"/>
      <c r="AJU86" s="172"/>
      <c r="AJV86" s="172"/>
      <c r="AJW86" s="172"/>
      <c r="AJX86" s="172"/>
      <c r="AJY86" s="172"/>
      <c r="AJZ86" s="172"/>
      <c r="AKA86" s="172"/>
      <c r="AKB86" s="172"/>
      <c r="AKC86" s="172"/>
      <c r="AKD86" s="172"/>
      <c r="AKE86" s="172"/>
      <c r="AKF86" s="172"/>
      <c r="AKG86" s="172"/>
      <c r="AKH86" s="172"/>
      <c r="AKI86" s="172"/>
      <c r="AKJ86" s="172"/>
      <c r="AKK86" s="172"/>
      <c r="AKL86" s="172"/>
      <c r="AKM86" s="172"/>
      <c r="AKN86" s="172"/>
      <c r="AKO86" s="172"/>
      <c r="AKP86" s="172"/>
      <c r="AKQ86" s="172"/>
      <c r="AKR86" s="172"/>
      <c r="AKS86" s="172"/>
      <c r="AKT86" s="172"/>
      <c r="AKU86" s="172"/>
      <c r="AKV86" s="172"/>
      <c r="AKW86" s="172"/>
      <c r="AKX86" s="172"/>
      <c r="AKY86" s="172"/>
      <c r="AKZ86" s="172"/>
      <c r="ALA86" s="172"/>
      <c r="ALB86" s="172"/>
      <c r="ALC86" s="172"/>
      <c r="ALD86" s="172"/>
      <c r="ALE86" s="172"/>
      <c r="ALF86" s="172"/>
      <c r="ALG86" s="172"/>
      <c r="ALH86" s="172"/>
      <c r="ALI86" s="172"/>
      <c r="ALJ86" s="172"/>
      <c r="ALK86" s="172"/>
      <c r="ALL86" s="172"/>
      <c r="ALM86" s="172"/>
      <c r="ALN86" s="172"/>
      <c r="ALO86" s="172"/>
      <c r="ALP86" s="172"/>
      <c r="ALQ86" s="172"/>
      <c r="ALR86" s="172"/>
      <c r="ALS86" s="172"/>
      <c r="ALT86" s="172"/>
      <c r="ALU86" s="172"/>
      <c r="ALV86" s="172"/>
      <c r="ALW86" s="172"/>
      <c r="ALX86" s="172"/>
      <c r="ALY86" s="172"/>
      <c r="ALZ86" s="172"/>
      <c r="AMA86" s="172"/>
      <c r="AMB86" s="172"/>
      <c r="AMC86" s="172"/>
      <c r="AMD86" s="172"/>
      <c r="AME86" s="172"/>
      <c r="AMF86" s="172"/>
      <c r="AMG86" s="172"/>
      <c r="AMH86" s="172"/>
      <c r="AMI86" s="172"/>
      <c r="AMJ86" s="172"/>
      <c r="AMK86" s="172"/>
      <c r="AML86" s="172"/>
    </row>
    <row r="87" spans="1:1026" s="282" customFormat="1">
      <c r="A87" s="358"/>
      <c r="B87" s="225"/>
      <c r="C87" s="154">
        <f t="shared" si="94"/>
        <v>0</v>
      </c>
      <c r="D87" s="167">
        <f t="shared" si="95"/>
        <v>0</v>
      </c>
      <c r="E87" s="166" t="str">
        <f t="shared" si="96"/>
        <v/>
      </c>
      <c r="F87" s="367" t="str">
        <f t="shared" si="97"/>
        <v/>
      </c>
      <c r="G87" s="367" t="str">
        <f t="shared" si="98"/>
        <v/>
      </c>
      <c r="H87" s="367" t="str">
        <f t="shared" si="99"/>
        <v/>
      </c>
      <c r="I87" s="367" t="str">
        <f t="shared" si="100"/>
        <v/>
      </c>
      <c r="J87" s="367" t="str">
        <f t="shared" si="101"/>
        <v/>
      </c>
      <c r="K87" s="367" t="str">
        <f t="shared" si="102"/>
        <v/>
      </c>
      <c r="L87" s="367" t="str">
        <f t="shared" si="103"/>
        <v/>
      </c>
      <c r="M87" s="367" t="str">
        <f t="shared" si="104"/>
        <v/>
      </c>
      <c r="N87" s="367" t="str">
        <f t="shared" si="105"/>
        <v/>
      </c>
      <c r="O87" s="156" t="str">
        <f t="shared" si="106"/>
        <v/>
      </c>
      <c r="P87" s="157" t="str">
        <f t="shared" si="107"/>
        <v>0</v>
      </c>
      <c r="Q87" s="158" t="str">
        <f t="shared" si="107"/>
        <v>0</v>
      </c>
      <c r="R87" s="158" t="str">
        <f t="shared" si="107"/>
        <v>0</v>
      </c>
      <c r="S87" s="159" t="str">
        <f t="shared" si="107"/>
        <v>0</v>
      </c>
      <c r="T87" s="158" t="str">
        <f t="shared" si="107"/>
        <v>0</v>
      </c>
      <c r="U87" s="158" t="str">
        <f t="shared" si="107"/>
        <v>0</v>
      </c>
      <c r="V87" s="158" t="str">
        <f t="shared" si="107"/>
        <v>0</v>
      </c>
      <c r="W87" s="158" t="str">
        <f t="shared" si="107"/>
        <v>0</v>
      </c>
      <c r="X87" s="157" t="str">
        <f t="shared" si="108"/>
        <v>0</v>
      </c>
      <c r="Y87" s="158" t="str">
        <f t="shared" si="108"/>
        <v>0</v>
      </c>
      <c r="Z87" s="158" t="str">
        <f t="shared" si="108"/>
        <v>0</v>
      </c>
      <c r="AA87" s="159" t="str">
        <f t="shared" si="108"/>
        <v>0</v>
      </c>
      <c r="AB87" s="160" t="str">
        <f t="shared" si="108"/>
        <v>0</v>
      </c>
      <c r="AC87" s="161" t="str">
        <f t="shared" si="108"/>
        <v>0</v>
      </c>
      <c r="AD87" s="158" t="str">
        <f t="shared" si="108"/>
        <v>0</v>
      </c>
      <c r="AE87" s="159" t="str">
        <f t="shared" si="108"/>
        <v>0</v>
      </c>
      <c r="AF87" s="367" t="str">
        <f t="shared" si="109"/>
        <v>0</v>
      </c>
      <c r="AG87" s="162" t="str">
        <f t="shared" si="109"/>
        <v>0</v>
      </c>
      <c r="AH87" s="163" t="str">
        <f t="shared" si="109"/>
        <v>0</v>
      </c>
      <c r="AI87" s="165" t="str">
        <f t="shared" si="109"/>
        <v>0</v>
      </c>
      <c r="AJ87" s="164" t="str">
        <f t="shared" si="109"/>
        <v>0</v>
      </c>
      <c r="AK87" s="164" t="str">
        <f t="shared" si="109"/>
        <v>0</v>
      </c>
      <c r="AL87" s="289" t="str">
        <f t="shared" si="109"/>
        <v>0</v>
      </c>
      <c r="AM87" s="165" t="str">
        <f t="shared" si="109"/>
        <v>0</v>
      </c>
      <c r="AN87" s="230" t="str">
        <f t="shared" si="110"/>
        <v>0</v>
      </c>
      <c r="AO87" s="230" t="str">
        <f t="shared" si="110"/>
        <v>0</v>
      </c>
      <c r="AP87" s="230" t="str">
        <f t="shared" si="110"/>
        <v>0</v>
      </c>
      <c r="AQ87" s="230" t="str">
        <f t="shared" si="110"/>
        <v>0</v>
      </c>
      <c r="AR87" s="229" t="str">
        <f t="shared" si="110"/>
        <v>0</v>
      </c>
      <c r="AS87" s="230" t="str">
        <f t="shared" si="110"/>
        <v>0</v>
      </c>
      <c r="AT87" s="230" t="str">
        <f t="shared" si="110"/>
        <v>0</v>
      </c>
      <c r="AU87" s="231" t="str">
        <f t="shared" si="110"/>
        <v>0</v>
      </c>
      <c r="AV87" s="230" t="str">
        <f t="shared" si="111"/>
        <v>0</v>
      </c>
      <c r="AW87" s="232" t="str">
        <f t="shared" si="111"/>
        <v>0</v>
      </c>
      <c r="AX87" s="232" t="str">
        <f t="shared" si="111"/>
        <v>0</v>
      </c>
      <c r="AY87" s="233" t="str">
        <f t="shared" si="111"/>
        <v>0</v>
      </c>
      <c r="AZ87" s="232" t="str">
        <f t="shared" si="111"/>
        <v>0</v>
      </c>
      <c r="BA87" s="232" t="str">
        <f t="shared" si="111"/>
        <v>0</v>
      </c>
      <c r="BB87" s="232" t="str">
        <f t="shared" si="111"/>
        <v>0</v>
      </c>
      <c r="BC87" s="233" t="str">
        <f t="shared" si="111"/>
        <v>0</v>
      </c>
      <c r="BD87" s="168" t="str">
        <f t="shared" si="112"/>
        <v>0</v>
      </c>
      <c r="BE87" s="168" t="str">
        <f t="shared" si="112"/>
        <v>0</v>
      </c>
      <c r="BF87" s="168" t="str">
        <f t="shared" si="112"/>
        <v>0</v>
      </c>
      <c r="BG87" s="169" t="str">
        <f t="shared" si="112"/>
        <v>0</v>
      </c>
      <c r="BH87" s="168" t="str">
        <f t="shared" si="112"/>
        <v>0</v>
      </c>
      <c r="BI87" s="168" t="str">
        <f t="shared" si="112"/>
        <v>0</v>
      </c>
      <c r="BJ87" s="168" t="str">
        <f t="shared" si="112"/>
        <v>0</v>
      </c>
      <c r="BK87" s="169" t="str">
        <f t="shared" si="112"/>
        <v>0</v>
      </c>
      <c r="BL87" s="168" t="str">
        <f t="shared" si="113"/>
        <v>0</v>
      </c>
      <c r="BM87" s="168" t="str">
        <f t="shared" si="113"/>
        <v>0</v>
      </c>
      <c r="BN87" s="168" t="str">
        <f t="shared" si="113"/>
        <v>0</v>
      </c>
      <c r="BO87" s="169" t="str">
        <f t="shared" si="113"/>
        <v>0</v>
      </c>
      <c r="BP87" s="168" t="str">
        <f t="shared" si="113"/>
        <v>0</v>
      </c>
      <c r="BQ87" s="168" t="str">
        <f t="shared" si="113"/>
        <v>0</v>
      </c>
      <c r="BR87" s="168" t="str">
        <f t="shared" si="113"/>
        <v>0</v>
      </c>
      <c r="BS87" s="169" t="str">
        <f t="shared" si="113"/>
        <v>0</v>
      </c>
      <c r="BT87" s="302" t="str">
        <f t="shared" si="114"/>
        <v>0</v>
      </c>
      <c r="BU87" s="302" t="str">
        <f t="shared" si="114"/>
        <v>0</v>
      </c>
      <c r="BV87" s="302" t="str">
        <f t="shared" si="114"/>
        <v>0</v>
      </c>
      <c r="BW87" s="303" t="str">
        <f t="shared" si="114"/>
        <v>0</v>
      </c>
      <c r="BX87" s="302" t="str">
        <f t="shared" si="114"/>
        <v>0</v>
      </c>
      <c r="BY87" s="302" t="str">
        <f t="shared" si="114"/>
        <v>0</v>
      </c>
      <c r="BZ87" s="302" t="str">
        <f t="shared" si="114"/>
        <v>0</v>
      </c>
      <c r="CA87" s="303" t="str">
        <f t="shared" si="114"/>
        <v>0</v>
      </c>
      <c r="CB87" s="164" t="str">
        <f t="shared" si="115"/>
        <v>0</v>
      </c>
      <c r="CC87" s="289" t="str">
        <f t="shared" si="115"/>
        <v>0</v>
      </c>
      <c r="CD87" s="340" t="str">
        <f t="shared" si="115"/>
        <v>0</v>
      </c>
      <c r="CE87" s="341" t="str">
        <f t="shared" si="115"/>
        <v>0</v>
      </c>
      <c r="CF87" s="340" t="str">
        <f t="shared" si="115"/>
        <v>0</v>
      </c>
      <c r="CG87" s="340" t="str">
        <f t="shared" si="115"/>
        <v>0</v>
      </c>
      <c r="CH87" s="340" t="str">
        <f t="shared" si="115"/>
        <v>0</v>
      </c>
      <c r="CI87" s="341" t="str">
        <f t="shared" si="115"/>
        <v>0</v>
      </c>
      <c r="CJ87" s="367"/>
      <c r="CK87" s="32" t="str">
        <f t="shared" si="116"/>
        <v/>
      </c>
      <c r="CL87" s="285">
        <f t="shared" si="146"/>
        <v>0</v>
      </c>
      <c r="CM87" s="285">
        <f t="shared" si="148"/>
        <v>10</v>
      </c>
      <c r="CN87" s="285"/>
      <c r="CO87" s="142">
        <f t="shared" si="117"/>
        <v>-90</v>
      </c>
      <c r="CP87" s="142">
        <f t="shared" si="118"/>
        <v>-67.777777777777771</v>
      </c>
      <c r="CQ87" s="143"/>
      <c r="CR87" s="367"/>
      <c r="CS87" s="170">
        <f t="shared" si="119"/>
        <v>0</v>
      </c>
      <c r="CT87" s="23">
        <f t="shared" si="120"/>
        <v>0</v>
      </c>
      <c r="CU87" s="171">
        <f t="shared" si="121"/>
        <v>0</v>
      </c>
      <c r="CV87" s="23">
        <f t="shared" si="122"/>
        <v>0</v>
      </c>
      <c r="CW87" s="172">
        <f t="shared" si="123"/>
        <v>0</v>
      </c>
      <c r="CX87" s="24">
        <f t="shared" si="124"/>
        <v>0</v>
      </c>
      <c r="CY87" s="267">
        <f t="shared" si="125"/>
        <v>0</v>
      </c>
      <c r="CZ87" s="268">
        <f t="shared" si="126"/>
        <v>0</v>
      </c>
      <c r="DA87" s="267">
        <f t="shared" si="127"/>
        <v>0</v>
      </c>
      <c r="DB87" s="268">
        <f t="shared" si="128"/>
        <v>0</v>
      </c>
      <c r="DC87" s="173">
        <f t="shared" si="129"/>
        <v>0</v>
      </c>
      <c r="DD87" s="26">
        <f t="shared" si="130"/>
        <v>0</v>
      </c>
      <c r="DE87" s="173">
        <f t="shared" si="131"/>
        <v>0</v>
      </c>
      <c r="DF87" s="26">
        <f t="shared" si="132"/>
        <v>0</v>
      </c>
      <c r="DG87" s="326">
        <f t="shared" si="133"/>
        <v>0</v>
      </c>
      <c r="DH87" s="327">
        <f t="shared" si="134"/>
        <v>0</v>
      </c>
      <c r="DI87" s="172">
        <f t="shared" si="135"/>
        <v>0</v>
      </c>
      <c r="DJ87" s="24">
        <f t="shared" si="136"/>
        <v>0</v>
      </c>
      <c r="DK87" s="172"/>
      <c r="DL87" s="19">
        <f t="shared" si="137"/>
        <v>0</v>
      </c>
      <c r="DM87" s="19">
        <f t="shared" si="138"/>
        <v>0</v>
      </c>
      <c r="DN87" s="174">
        <f t="shared" si="139"/>
        <v>0</v>
      </c>
      <c r="DO87" s="278">
        <f t="shared" si="140"/>
        <v>0</v>
      </c>
      <c r="DP87" s="278">
        <f t="shared" si="141"/>
        <v>0</v>
      </c>
      <c r="DQ87" s="20">
        <f t="shared" si="142"/>
        <v>0</v>
      </c>
      <c r="DR87" s="20">
        <f t="shared" si="143"/>
        <v>0</v>
      </c>
      <c r="DS87" s="337">
        <f t="shared" si="144"/>
        <v>0</v>
      </c>
      <c r="DT87" s="174">
        <f t="shared" si="145"/>
        <v>0</v>
      </c>
      <c r="DU87" s="172">
        <f t="shared" si="147"/>
        <v>0</v>
      </c>
      <c r="DV87" s="172"/>
      <c r="DW87" s="172"/>
      <c r="DX87" s="172"/>
      <c r="DY87" s="172"/>
      <c r="DZ87" s="172"/>
      <c r="EA87" s="172"/>
      <c r="EB87" s="172"/>
      <c r="EC87" s="172"/>
      <c r="ED87" s="172"/>
      <c r="EE87" s="172"/>
      <c r="EF87" s="172"/>
      <c r="EG87" s="172"/>
      <c r="EH87" s="172"/>
      <c r="EI87" s="172"/>
      <c r="EJ87" s="172"/>
      <c r="EK87" s="172"/>
      <c r="EL87" s="172"/>
      <c r="EM87" s="172"/>
      <c r="EN87" s="172"/>
      <c r="EO87" s="172"/>
      <c r="EP87" s="172"/>
      <c r="EQ87" s="172"/>
      <c r="ER87" s="172"/>
      <c r="ES87" s="172"/>
      <c r="ET87" s="172"/>
      <c r="EU87" s="172"/>
      <c r="EV87" s="172"/>
      <c r="EW87" s="172"/>
      <c r="EX87" s="172"/>
      <c r="EY87" s="172"/>
      <c r="EZ87" s="172"/>
      <c r="FA87" s="172"/>
      <c r="FB87" s="172"/>
      <c r="FC87" s="172"/>
      <c r="FD87" s="172"/>
      <c r="FE87" s="172"/>
      <c r="FF87" s="172"/>
      <c r="FG87" s="172"/>
      <c r="FH87" s="172"/>
      <c r="FI87" s="172"/>
      <c r="FJ87" s="172"/>
      <c r="FK87" s="172"/>
      <c r="FL87" s="172"/>
      <c r="FM87" s="172"/>
      <c r="FN87" s="172"/>
      <c r="FO87" s="172"/>
      <c r="FP87" s="172"/>
      <c r="FQ87" s="172"/>
      <c r="FR87" s="172"/>
      <c r="FS87" s="172"/>
      <c r="FT87" s="172"/>
      <c r="FU87" s="172"/>
      <c r="FV87" s="172"/>
      <c r="FW87" s="172"/>
      <c r="FX87" s="172"/>
      <c r="FY87" s="172"/>
      <c r="FZ87" s="172"/>
      <c r="GA87" s="172"/>
      <c r="GB87" s="172"/>
      <c r="GC87" s="172"/>
      <c r="GD87" s="172"/>
      <c r="GE87" s="172"/>
      <c r="GF87" s="172"/>
      <c r="GG87" s="172"/>
      <c r="GH87" s="172"/>
      <c r="GI87" s="172"/>
      <c r="GJ87" s="172"/>
      <c r="GK87" s="172"/>
      <c r="GL87" s="172"/>
      <c r="GM87" s="172"/>
      <c r="GN87" s="172"/>
      <c r="GO87" s="172"/>
      <c r="GP87" s="172"/>
      <c r="GQ87" s="172"/>
      <c r="GR87" s="172"/>
      <c r="GS87" s="172"/>
      <c r="GT87" s="172"/>
      <c r="GU87" s="172"/>
      <c r="GV87" s="172"/>
      <c r="GW87" s="172"/>
      <c r="GX87" s="172"/>
      <c r="GY87" s="172"/>
      <c r="GZ87" s="172"/>
      <c r="HA87" s="172"/>
      <c r="HB87" s="172"/>
      <c r="HC87" s="172"/>
      <c r="HD87" s="172"/>
      <c r="HE87" s="172"/>
      <c r="HF87" s="172"/>
      <c r="HG87" s="172"/>
      <c r="HH87" s="172"/>
      <c r="HI87" s="172"/>
      <c r="HJ87" s="172"/>
      <c r="HK87" s="172"/>
      <c r="HL87" s="172"/>
      <c r="HM87" s="172"/>
      <c r="HN87" s="172"/>
      <c r="HO87" s="172"/>
      <c r="HP87" s="172"/>
      <c r="HQ87" s="172"/>
      <c r="HR87" s="172"/>
      <c r="HS87" s="172"/>
      <c r="HT87" s="172"/>
      <c r="HU87" s="172"/>
      <c r="HV87" s="172"/>
      <c r="HW87" s="172"/>
      <c r="HX87" s="172"/>
      <c r="HY87" s="172"/>
      <c r="HZ87" s="172"/>
      <c r="IA87" s="172"/>
      <c r="IB87" s="172"/>
      <c r="IC87" s="172"/>
      <c r="ID87" s="172"/>
      <c r="IE87" s="172"/>
      <c r="IF87" s="172"/>
      <c r="IG87" s="172"/>
      <c r="IH87" s="172"/>
      <c r="II87" s="172"/>
      <c r="IJ87" s="172"/>
      <c r="IK87" s="172"/>
      <c r="IL87" s="172"/>
      <c r="IM87" s="172"/>
      <c r="IN87" s="172"/>
      <c r="IO87" s="172"/>
      <c r="IP87" s="172"/>
      <c r="IQ87" s="172"/>
      <c r="IR87" s="172"/>
      <c r="IS87" s="172"/>
      <c r="IT87" s="172"/>
      <c r="IU87" s="172"/>
      <c r="IV87" s="172"/>
      <c r="IW87" s="172"/>
      <c r="IX87" s="172"/>
      <c r="IY87" s="172"/>
      <c r="IZ87" s="172"/>
      <c r="JA87" s="172"/>
      <c r="JB87" s="172"/>
      <c r="JC87" s="172"/>
      <c r="JD87" s="172"/>
      <c r="JE87" s="172"/>
      <c r="JF87" s="172"/>
      <c r="JG87" s="172"/>
      <c r="JH87" s="172"/>
      <c r="JI87" s="172"/>
      <c r="JJ87" s="172"/>
      <c r="JK87" s="172"/>
      <c r="JL87" s="172"/>
      <c r="JM87" s="172"/>
      <c r="JN87" s="172"/>
      <c r="JO87" s="172"/>
      <c r="JP87" s="172"/>
      <c r="JQ87" s="172"/>
      <c r="JR87" s="172"/>
      <c r="JS87" s="172"/>
      <c r="JT87" s="172"/>
      <c r="JU87" s="172"/>
      <c r="JV87" s="172"/>
      <c r="JW87" s="172"/>
      <c r="JX87" s="172"/>
      <c r="JY87" s="172"/>
      <c r="JZ87" s="172"/>
      <c r="KA87" s="172"/>
      <c r="KB87" s="172"/>
      <c r="KC87" s="172"/>
      <c r="KD87" s="172"/>
      <c r="KE87" s="172"/>
      <c r="KF87" s="172"/>
      <c r="KG87" s="172"/>
      <c r="KH87" s="172"/>
      <c r="KI87" s="172"/>
      <c r="KJ87" s="172"/>
      <c r="KK87" s="172"/>
      <c r="KL87" s="172"/>
      <c r="KM87" s="172"/>
      <c r="KN87" s="172"/>
      <c r="KO87" s="172"/>
      <c r="KP87" s="172"/>
      <c r="KQ87" s="172"/>
      <c r="KR87" s="172"/>
      <c r="KS87" s="172"/>
      <c r="KT87" s="172"/>
      <c r="KU87" s="172"/>
      <c r="KV87" s="172"/>
      <c r="KW87" s="172"/>
      <c r="KX87" s="172"/>
      <c r="KY87" s="172"/>
      <c r="KZ87" s="172"/>
      <c r="LA87" s="172"/>
      <c r="LB87" s="172"/>
      <c r="LC87" s="172"/>
      <c r="LD87" s="172"/>
      <c r="LE87" s="172"/>
      <c r="LF87" s="172"/>
      <c r="LG87" s="172"/>
      <c r="LH87" s="172"/>
      <c r="LI87" s="172"/>
      <c r="LJ87" s="172"/>
      <c r="LK87" s="172"/>
      <c r="LL87" s="172"/>
      <c r="LM87" s="172"/>
      <c r="LN87" s="172"/>
      <c r="LO87" s="172"/>
      <c r="LP87" s="172"/>
      <c r="LQ87" s="172"/>
      <c r="LR87" s="172"/>
      <c r="LS87" s="172"/>
      <c r="LT87" s="172"/>
      <c r="LU87" s="172"/>
      <c r="LV87" s="172"/>
      <c r="LW87" s="172"/>
      <c r="LX87" s="172"/>
      <c r="LY87" s="172"/>
      <c r="LZ87" s="172"/>
      <c r="MA87" s="172"/>
      <c r="MB87" s="172"/>
      <c r="MC87" s="172"/>
      <c r="MD87" s="172"/>
      <c r="ME87" s="172"/>
      <c r="MF87" s="172"/>
      <c r="MG87" s="172"/>
      <c r="MH87" s="172"/>
      <c r="MI87" s="172"/>
      <c r="MJ87" s="172"/>
      <c r="MK87" s="172"/>
      <c r="ML87" s="172"/>
      <c r="MM87" s="172"/>
      <c r="MN87" s="172"/>
      <c r="MO87" s="172"/>
      <c r="MP87" s="172"/>
      <c r="MQ87" s="172"/>
      <c r="MR87" s="172"/>
      <c r="MS87" s="172"/>
      <c r="MT87" s="172"/>
      <c r="MU87" s="172"/>
      <c r="MV87" s="172"/>
      <c r="MW87" s="172"/>
      <c r="MX87" s="172"/>
      <c r="MY87" s="172"/>
      <c r="MZ87" s="172"/>
      <c r="NA87" s="172"/>
      <c r="NB87" s="172"/>
      <c r="NC87" s="172"/>
      <c r="ND87" s="172"/>
      <c r="NE87" s="172"/>
      <c r="NF87" s="172"/>
      <c r="NG87" s="172"/>
      <c r="NH87" s="172"/>
      <c r="NI87" s="172"/>
      <c r="NJ87" s="172"/>
      <c r="NK87" s="172"/>
      <c r="NL87" s="172"/>
      <c r="NM87" s="172"/>
      <c r="NN87" s="172"/>
      <c r="NO87" s="172"/>
      <c r="NP87" s="172"/>
      <c r="NQ87" s="172"/>
      <c r="NR87" s="172"/>
      <c r="NS87" s="172"/>
      <c r="NT87" s="172"/>
      <c r="NU87" s="172"/>
      <c r="NV87" s="172"/>
      <c r="NW87" s="172"/>
      <c r="NX87" s="172"/>
      <c r="NY87" s="172"/>
      <c r="NZ87" s="172"/>
      <c r="OA87" s="172"/>
      <c r="OB87" s="172"/>
      <c r="OC87" s="172"/>
      <c r="OD87" s="172"/>
      <c r="OE87" s="172"/>
      <c r="OF87" s="172"/>
      <c r="OG87" s="172"/>
      <c r="OH87" s="172"/>
      <c r="OI87" s="172"/>
      <c r="OJ87" s="172"/>
      <c r="OK87" s="172"/>
      <c r="OL87" s="172"/>
      <c r="OM87" s="172"/>
      <c r="ON87" s="172"/>
      <c r="OO87" s="172"/>
      <c r="OP87" s="172"/>
      <c r="OQ87" s="172"/>
      <c r="OR87" s="172"/>
      <c r="OS87" s="172"/>
      <c r="OT87" s="172"/>
      <c r="OU87" s="172"/>
      <c r="OV87" s="172"/>
      <c r="OW87" s="172"/>
      <c r="OX87" s="172"/>
      <c r="OY87" s="172"/>
      <c r="OZ87" s="172"/>
      <c r="PA87" s="172"/>
      <c r="PB87" s="172"/>
      <c r="PC87" s="172"/>
      <c r="PD87" s="172"/>
      <c r="PE87" s="172"/>
      <c r="PF87" s="172"/>
      <c r="PG87" s="172"/>
      <c r="PH87" s="172"/>
      <c r="PI87" s="172"/>
      <c r="PJ87" s="172"/>
      <c r="PK87" s="172"/>
      <c r="PL87" s="172"/>
      <c r="PM87" s="172"/>
      <c r="PN87" s="172"/>
      <c r="PO87" s="172"/>
      <c r="PP87" s="172"/>
      <c r="PQ87" s="172"/>
      <c r="PR87" s="172"/>
      <c r="PS87" s="172"/>
      <c r="PT87" s="172"/>
      <c r="PU87" s="172"/>
      <c r="PV87" s="172"/>
      <c r="PW87" s="172"/>
      <c r="PX87" s="172"/>
      <c r="PY87" s="172"/>
      <c r="PZ87" s="172"/>
      <c r="QA87" s="172"/>
      <c r="QB87" s="172"/>
      <c r="QC87" s="172"/>
      <c r="QD87" s="172"/>
      <c r="QE87" s="172"/>
      <c r="QF87" s="172"/>
      <c r="QG87" s="172"/>
      <c r="QH87" s="172"/>
      <c r="QI87" s="172"/>
      <c r="QJ87" s="172"/>
      <c r="QK87" s="172"/>
      <c r="QL87" s="172"/>
      <c r="QM87" s="172"/>
      <c r="QN87" s="172"/>
      <c r="QO87" s="172"/>
      <c r="QP87" s="172"/>
      <c r="QQ87" s="172"/>
      <c r="QR87" s="172"/>
      <c r="QS87" s="172"/>
      <c r="QT87" s="172"/>
      <c r="QU87" s="172"/>
      <c r="QV87" s="172"/>
      <c r="QW87" s="172"/>
      <c r="QX87" s="172"/>
      <c r="QY87" s="172"/>
      <c r="QZ87" s="172"/>
      <c r="RA87" s="172"/>
      <c r="RB87" s="172"/>
      <c r="RC87" s="172"/>
      <c r="RD87" s="172"/>
      <c r="RE87" s="172"/>
      <c r="RF87" s="172"/>
      <c r="RG87" s="172"/>
      <c r="RH87" s="172"/>
      <c r="RI87" s="172"/>
      <c r="RJ87" s="172"/>
      <c r="RK87" s="172"/>
      <c r="RL87" s="172"/>
      <c r="RM87" s="172"/>
      <c r="RN87" s="172"/>
      <c r="RO87" s="172"/>
      <c r="RP87" s="172"/>
      <c r="RQ87" s="172"/>
      <c r="RR87" s="172"/>
      <c r="RS87" s="172"/>
      <c r="RT87" s="172"/>
      <c r="RU87" s="172"/>
      <c r="RV87" s="172"/>
      <c r="RW87" s="172"/>
      <c r="RX87" s="172"/>
      <c r="RY87" s="172"/>
      <c r="RZ87" s="172"/>
      <c r="SA87" s="172"/>
      <c r="SB87" s="172"/>
      <c r="SC87" s="172"/>
      <c r="SD87" s="172"/>
      <c r="SE87" s="172"/>
      <c r="SF87" s="172"/>
      <c r="SG87" s="172"/>
      <c r="SH87" s="172"/>
      <c r="SI87" s="172"/>
      <c r="SJ87" s="172"/>
      <c r="SK87" s="172"/>
      <c r="SL87" s="172"/>
      <c r="SM87" s="172"/>
      <c r="SN87" s="172"/>
      <c r="SO87" s="172"/>
      <c r="SP87" s="172"/>
      <c r="SQ87" s="172"/>
      <c r="SR87" s="172"/>
      <c r="SS87" s="172"/>
      <c r="ST87" s="172"/>
      <c r="SU87" s="172"/>
      <c r="SV87" s="172"/>
      <c r="SW87" s="172"/>
      <c r="SX87" s="172"/>
      <c r="SY87" s="172"/>
      <c r="SZ87" s="172"/>
      <c r="TA87" s="172"/>
      <c r="TB87" s="172"/>
      <c r="TC87" s="172"/>
      <c r="TD87" s="172"/>
      <c r="TE87" s="172"/>
      <c r="TF87" s="172"/>
      <c r="TG87" s="172"/>
      <c r="TH87" s="172"/>
      <c r="TI87" s="172"/>
      <c r="TJ87" s="172"/>
      <c r="TK87" s="172"/>
      <c r="TL87" s="172"/>
      <c r="TM87" s="172"/>
      <c r="TN87" s="172"/>
      <c r="TO87" s="172"/>
      <c r="TP87" s="172"/>
      <c r="TQ87" s="172"/>
      <c r="TR87" s="172"/>
      <c r="TS87" s="172"/>
      <c r="TT87" s="172"/>
      <c r="TU87" s="172"/>
      <c r="TV87" s="172"/>
      <c r="TW87" s="172"/>
      <c r="TX87" s="172"/>
      <c r="TY87" s="172"/>
      <c r="TZ87" s="172"/>
      <c r="UA87" s="172"/>
      <c r="UB87" s="172"/>
      <c r="UC87" s="172"/>
      <c r="UD87" s="172"/>
      <c r="UE87" s="172"/>
      <c r="UF87" s="172"/>
      <c r="UG87" s="172"/>
      <c r="UH87" s="172"/>
      <c r="UI87" s="172"/>
      <c r="UJ87" s="172"/>
      <c r="UK87" s="172"/>
      <c r="UL87" s="172"/>
      <c r="UM87" s="172"/>
      <c r="UN87" s="172"/>
      <c r="UO87" s="172"/>
      <c r="UP87" s="172"/>
      <c r="UQ87" s="172"/>
      <c r="UR87" s="172"/>
      <c r="US87" s="172"/>
      <c r="UT87" s="172"/>
      <c r="UU87" s="172"/>
      <c r="UV87" s="172"/>
      <c r="UW87" s="172"/>
      <c r="UX87" s="172"/>
      <c r="UY87" s="172"/>
      <c r="UZ87" s="172"/>
      <c r="VA87" s="172"/>
      <c r="VB87" s="172"/>
      <c r="VC87" s="172"/>
      <c r="VD87" s="172"/>
      <c r="VE87" s="172"/>
      <c r="VF87" s="172"/>
      <c r="VG87" s="172"/>
      <c r="VH87" s="172"/>
      <c r="VI87" s="172"/>
      <c r="VJ87" s="172"/>
      <c r="VK87" s="172"/>
      <c r="VL87" s="172"/>
      <c r="VM87" s="172"/>
      <c r="VN87" s="172"/>
      <c r="VO87" s="172"/>
      <c r="VP87" s="172"/>
      <c r="VQ87" s="172"/>
      <c r="VR87" s="172"/>
      <c r="VS87" s="172"/>
      <c r="VT87" s="172"/>
      <c r="VU87" s="172"/>
      <c r="VV87" s="172"/>
      <c r="VW87" s="172"/>
      <c r="VX87" s="172"/>
      <c r="VY87" s="172"/>
      <c r="VZ87" s="172"/>
      <c r="WA87" s="172"/>
      <c r="WB87" s="172"/>
      <c r="WC87" s="172"/>
      <c r="WD87" s="172"/>
      <c r="WE87" s="172"/>
      <c r="WF87" s="172"/>
      <c r="WG87" s="172"/>
      <c r="WH87" s="172"/>
      <c r="WI87" s="172"/>
      <c r="WJ87" s="172"/>
      <c r="WK87" s="172"/>
      <c r="WL87" s="172"/>
      <c r="WM87" s="172"/>
      <c r="WN87" s="172"/>
      <c r="WO87" s="172"/>
      <c r="WP87" s="172"/>
      <c r="WQ87" s="172"/>
      <c r="WR87" s="172"/>
      <c r="WS87" s="172"/>
      <c r="WT87" s="172"/>
      <c r="WU87" s="172"/>
      <c r="WV87" s="172"/>
      <c r="WW87" s="172"/>
      <c r="WX87" s="172"/>
      <c r="WY87" s="172"/>
      <c r="WZ87" s="172"/>
      <c r="XA87" s="172"/>
      <c r="XB87" s="172"/>
      <c r="XC87" s="172"/>
      <c r="XD87" s="172"/>
      <c r="XE87" s="172"/>
      <c r="XF87" s="172"/>
      <c r="XG87" s="172"/>
      <c r="XH87" s="172"/>
      <c r="XI87" s="172"/>
      <c r="XJ87" s="172"/>
      <c r="XK87" s="172"/>
      <c r="XL87" s="172"/>
      <c r="XM87" s="172"/>
      <c r="XN87" s="172"/>
      <c r="XO87" s="172"/>
      <c r="XP87" s="172"/>
      <c r="XQ87" s="172"/>
      <c r="XR87" s="172"/>
      <c r="XS87" s="172"/>
      <c r="XT87" s="172"/>
      <c r="XU87" s="172"/>
      <c r="XV87" s="172"/>
      <c r="XW87" s="172"/>
      <c r="XX87" s="172"/>
      <c r="XY87" s="172"/>
      <c r="XZ87" s="172"/>
      <c r="YA87" s="172"/>
      <c r="YB87" s="172"/>
      <c r="YC87" s="172"/>
      <c r="YD87" s="172"/>
      <c r="YE87" s="172"/>
      <c r="YF87" s="172"/>
      <c r="YG87" s="172"/>
      <c r="YH87" s="172"/>
      <c r="YI87" s="172"/>
      <c r="YJ87" s="172"/>
      <c r="YK87" s="172"/>
      <c r="YL87" s="172"/>
      <c r="YM87" s="172"/>
      <c r="YN87" s="172"/>
      <c r="YO87" s="172"/>
      <c r="YP87" s="172"/>
      <c r="YQ87" s="172"/>
      <c r="YR87" s="172"/>
      <c r="YS87" s="172"/>
      <c r="YT87" s="172"/>
      <c r="YU87" s="172"/>
      <c r="YV87" s="172"/>
      <c r="YW87" s="172"/>
      <c r="YX87" s="172"/>
      <c r="YY87" s="172"/>
      <c r="YZ87" s="172"/>
      <c r="ZA87" s="172"/>
      <c r="ZB87" s="172"/>
      <c r="ZC87" s="172"/>
      <c r="ZD87" s="172"/>
      <c r="ZE87" s="172"/>
      <c r="ZF87" s="172"/>
      <c r="ZG87" s="172"/>
      <c r="ZH87" s="172"/>
      <c r="ZI87" s="172"/>
      <c r="ZJ87" s="172"/>
      <c r="ZK87" s="172"/>
      <c r="ZL87" s="172"/>
      <c r="ZM87" s="172"/>
      <c r="ZN87" s="172"/>
      <c r="ZO87" s="172"/>
      <c r="ZP87" s="172"/>
      <c r="ZQ87" s="172"/>
      <c r="ZR87" s="172"/>
      <c r="ZS87" s="172"/>
      <c r="ZT87" s="172"/>
      <c r="ZU87" s="172"/>
      <c r="ZV87" s="172"/>
      <c r="ZW87" s="172"/>
      <c r="ZX87" s="172"/>
      <c r="ZY87" s="172"/>
      <c r="ZZ87" s="172"/>
      <c r="AAA87" s="172"/>
      <c r="AAB87" s="172"/>
      <c r="AAC87" s="172"/>
      <c r="AAD87" s="172"/>
      <c r="AAE87" s="172"/>
      <c r="AAF87" s="172"/>
      <c r="AAG87" s="172"/>
      <c r="AAH87" s="172"/>
      <c r="AAI87" s="172"/>
      <c r="AAJ87" s="172"/>
      <c r="AAK87" s="172"/>
      <c r="AAL87" s="172"/>
      <c r="AAM87" s="172"/>
      <c r="AAN87" s="172"/>
      <c r="AAO87" s="172"/>
      <c r="AAP87" s="172"/>
      <c r="AAQ87" s="172"/>
      <c r="AAR87" s="172"/>
      <c r="AAS87" s="172"/>
      <c r="AAT87" s="172"/>
      <c r="AAU87" s="172"/>
      <c r="AAV87" s="172"/>
      <c r="AAW87" s="172"/>
      <c r="AAX87" s="172"/>
      <c r="AAY87" s="172"/>
      <c r="AAZ87" s="172"/>
      <c r="ABA87" s="172"/>
      <c r="ABB87" s="172"/>
      <c r="ABC87" s="172"/>
      <c r="ABD87" s="172"/>
      <c r="ABE87" s="172"/>
      <c r="ABF87" s="172"/>
      <c r="ABG87" s="172"/>
      <c r="ABH87" s="172"/>
      <c r="ABI87" s="172"/>
      <c r="ABJ87" s="172"/>
      <c r="ABK87" s="172"/>
      <c r="ABL87" s="172"/>
      <c r="ABM87" s="172"/>
      <c r="ABN87" s="172"/>
      <c r="ABO87" s="172"/>
      <c r="ABP87" s="172"/>
      <c r="ABQ87" s="172"/>
      <c r="ABR87" s="172"/>
      <c r="ABS87" s="172"/>
      <c r="ABT87" s="172"/>
      <c r="ABU87" s="172"/>
      <c r="ABV87" s="172"/>
      <c r="ABW87" s="172"/>
      <c r="ABX87" s="172"/>
      <c r="ABY87" s="172"/>
      <c r="ABZ87" s="172"/>
      <c r="ACA87" s="172"/>
      <c r="ACB87" s="172"/>
      <c r="ACC87" s="172"/>
      <c r="ACD87" s="172"/>
      <c r="ACE87" s="172"/>
      <c r="ACF87" s="172"/>
      <c r="ACG87" s="172"/>
      <c r="ACH87" s="172"/>
      <c r="ACI87" s="172"/>
      <c r="ACJ87" s="172"/>
      <c r="ACK87" s="172"/>
      <c r="ACL87" s="172"/>
      <c r="ACM87" s="172"/>
      <c r="ACN87" s="172"/>
      <c r="ACO87" s="172"/>
      <c r="ACP87" s="172"/>
      <c r="ACQ87" s="172"/>
      <c r="ACR87" s="172"/>
      <c r="ACS87" s="172"/>
      <c r="ACT87" s="172"/>
      <c r="ACU87" s="172"/>
      <c r="ACV87" s="172"/>
      <c r="ACW87" s="172"/>
      <c r="ACX87" s="172"/>
      <c r="ACY87" s="172"/>
      <c r="ACZ87" s="172"/>
      <c r="ADA87" s="172"/>
      <c r="ADB87" s="172"/>
      <c r="ADC87" s="172"/>
      <c r="ADD87" s="172"/>
      <c r="ADE87" s="172"/>
      <c r="ADF87" s="172"/>
      <c r="ADG87" s="172"/>
      <c r="ADH87" s="172"/>
      <c r="ADI87" s="172"/>
      <c r="ADJ87" s="172"/>
      <c r="ADK87" s="172"/>
      <c r="ADL87" s="172"/>
      <c r="ADM87" s="172"/>
      <c r="ADN87" s="172"/>
      <c r="ADO87" s="172"/>
      <c r="ADP87" s="172"/>
      <c r="ADQ87" s="172"/>
      <c r="ADR87" s="172"/>
      <c r="ADS87" s="172"/>
      <c r="ADT87" s="172"/>
      <c r="ADU87" s="172"/>
      <c r="ADV87" s="172"/>
      <c r="ADW87" s="172"/>
      <c r="ADX87" s="172"/>
      <c r="ADY87" s="172"/>
      <c r="ADZ87" s="172"/>
      <c r="AEA87" s="172"/>
      <c r="AEB87" s="172"/>
      <c r="AEC87" s="172"/>
      <c r="AED87" s="172"/>
      <c r="AEE87" s="172"/>
      <c r="AEF87" s="172"/>
      <c r="AEG87" s="172"/>
      <c r="AEH87" s="172"/>
      <c r="AEI87" s="172"/>
      <c r="AEJ87" s="172"/>
      <c r="AEK87" s="172"/>
      <c r="AEL87" s="172"/>
      <c r="AEM87" s="172"/>
      <c r="AEN87" s="172"/>
      <c r="AEO87" s="172"/>
      <c r="AEP87" s="172"/>
      <c r="AEQ87" s="172"/>
      <c r="AER87" s="172"/>
      <c r="AES87" s="172"/>
      <c r="AET87" s="172"/>
      <c r="AEU87" s="172"/>
      <c r="AEV87" s="172"/>
      <c r="AEW87" s="172"/>
      <c r="AEX87" s="172"/>
      <c r="AEY87" s="172"/>
      <c r="AEZ87" s="172"/>
      <c r="AFA87" s="172"/>
      <c r="AFB87" s="172"/>
      <c r="AFC87" s="172"/>
      <c r="AFD87" s="172"/>
      <c r="AFE87" s="172"/>
      <c r="AFF87" s="172"/>
      <c r="AFG87" s="172"/>
      <c r="AFH87" s="172"/>
      <c r="AFI87" s="172"/>
      <c r="AFJ87" s="172"/>
      <c r="AFK87" s="172"/>
      <c r="AFL87" s="172"/>
      <c r="AFM87" s="172"/>
      <c r="AFN87" s="172"/>
      <c r="AFO87" s="172"/>
      <c r="AFP87" s="172"/>
      <c r="AFQ87" s="172"/>
      <c r="AFR87" s="172"/>
      <c r="AFS87" s="172"/>
      <c r="AFT87" s="172"/>
      <c r="AFU87" s="172"/>
      <c r="AFV87" s="172"/>
      <c r="AFW87" s="172"/>
      <c r="AFX87" s="172"/>
      <c r="AFY87" s="172"/>
      <c r="AFZ87" s="172"/>
      <c r="AGA87" s="172"/>
      <c r="AGB87" s="172"/>
      <c r="AGC87" s="172"/>
      <c r="AGD87" s="172"/>
      <c r="AGE87" s="172"/>
      <c r="AGF87" s="172"/>
      <c r="AGG87" s="172"/>
      <c r="AGH87" s="172"/>
      <c r="AGI87" s="172"/>
      <c r="AGJ87" s="172"/>
      <c r="AGK87" s="172"/>
      <c r="AGL87" s="172"/>
      <c r="AGM87" s="172"/>
      <c r="AGN87" s="172"/>
      <c r="AGO87" s="172"/>
      <c r="AGP87" s="172"/>
      <c r="AGQ87" s="172"/>
      <c r="AGR87" s="172"/>
      <c r="AGS87" s="172"/>
      <c r="AGT87" s="172"/>
      <c r="AGU87" s="172"/>
      <c r="AGV87" s="172"/>
      <c r="AGW87" s="172"/>
      <c r="AGX87" s="172"/>
      <c r="AGY87" s="172"/>
      <c r="AGZ87" s="172"/>
      <c r="AHA87" s="172"/>
      <c r="AHB87" s="172"/>
      <c r="AHC87" s="172"/>
      <c r="AHD87" s="172"/>
      <c r="AHE87" s="172"/>
      <c r="AHF87" s="172"/>
      <c r="AHG87" s="172"/>
      <c r="AHH87" s="172"/>
      <c r="AHI87" s="172"/>
      <c r="AHJ87" s="172"/>
      <c r="AHK87" s="172"/>
      <c r="AHL87" s="172"/>
      <c r="AHM87" s="172"/>
      <c r="AHN87" s="172"/>
      <c r="AHO87" s="172"/>
      <c r="AHP87" s="172"/>
      <c r="AHQ87" s="172"/>
      <c r="AHR87" s="172"/>
      <c r="AHS87" s="172"/>
      <c r="AHT87" s="172"/>
      <c r="AHU87" s="172"/>
      <c r="AHV87" s="172"/>
      <c r="AHW87" s="172"/>
      <c r="AHX87" s="172"/>
      <c r="AHY87" s="172"/>
      <c r="AHZ87" s="172"/>
      <c r="AIA87" s="172"/>
      <c r="AIB87" s="172"/>
      <c r="AIC87" s="172"/>
      <c r="AID87" s="172"/>
      <c r="AIE87" s="172"/>
      <c r="AIF87" s="172"/>
      <c r="AIG87" s="172"/>
      <c r="AIH87" s="172"/>
      <c r="AII87" s="172"/>
      <c r="AIJ87" s="172"/>
      <c r="AIK87" s="172"/>
      <c r="AIL87" s="172"/>
      <c r="AIM87" s="172"/>
      <c r="AIN87" s="172"/>
      <c r="AIO87" s="172"/>
      <c r="AIP87" s="172"/>
      <c r="AIQ87" s="172"/>
      <c r="AIR87" s="172"/>
      <c r="AIS87" s="172"/>
      <c r="AIT87" s="172"/>
      <c r="AIU87" s="172"/>
      <c r="AIV87" s="172"/>
      <c r="AIW87" s="172"/>
      <c r="AIX87" s="172"/>
      <c r="AIY87" s="172"/>
      <c r="AIZ87" s="172"/>
      <c r="AJA87" s="172"/>
      <c r="AJB87" s="172"/>
      <c r="AJC87" s="172"/>
      <c r="AJD87" s="172"/>
      <c r="AJE87" s="172"/>
      <c r="AJF87" s="172"/>
      <c r="AJG87" s="172"/>
      <c r="AJH87" s="172"/>
      <c r="AJI87" s="172"/>
      <c r="AJJ87" s="172"/>
      <c r="AJK87" s="172"/>
      <c r="AJL87" s="172"/>
      <c r="AJM87" s="172"/>
      <c r="AJN87" s="172"/>
      <c r="AJO87" s="172"/>
      <c r="AJP87" s="172"/>
      <c r="AJQ87" s="172"/>
      <c r="AJR87" s="172"/>
      <c r="AJS87" s="172"/>
      <c r="AJT87" s="172"/>
      <c r="AJU87" s="172"/>
      <c r="AJV87" s="172"/>
      <c r="AJW87" s="172"/>
      <c r="AJX87" s="172"/>
      <c r="AJY87" s="172"/>
      <c r="AJZ87" s="172"/>
      <c r="AKA87" s="172"/>
      <c r="AKB87" s="172"/>
      <c r="AKC87" s="172"/>
      <c r="AKD87" s="172"/>
      <c r="AKE87" s="172"/>
      <c r="AKF87" s="172"/>
      <c r="AKG87" s="172"/>
      <c r="AKH87" s="172"/>
      <c r="AKI87" s="172"/>
      <c r="AKJ87" s="172"/>
      <c r="AKK87" s="172"/>
      <c r="AKL87" s="172"/>
      <c r="AKM87" s="172"/>
      <c r="AKN87" s="172"/>
      <c r="AKO87" s="172"/>
      <c r="AKP87" s="172"/>
      <c r="AKQ87" s="172"/>
      <c r="AKR87" s="172"/>
      <c r="AKS87" s="172"/>
      <c r="AKT87" s="172"/>
      <c r="AKU87" s="172"/>
      <c r="AKV87" s="172"/>
      <c r="AKW87" s="172"/>
      <c r="AKX87" s="172"/>
      <c r="AKY87" s="172"/>
      <c r="AKZ87" s="172"/>
      <c r="ALA87" s="172"/>
      <c r="ALB87" s="172"/>
      <c r="ALC87" s="172"/>
      <c r="ALD87" s="172"/>
      <c r="ALE87" s="172"/>
      <c r="ALF87" s="172"/>
      <c r="ALG87" s="172"/>
      <c r="ALH87" s="172"/>
      <c r="ALI87" s="172"/>
      <c r="ALJ87" s="172"/>
      <c r="ALK87" s="172"/>
      <c r="ALL87" s="172"/>
      <c r="ALM87" s="172"/>
      <c r="ALN87" s="172"/>
      <c r="ALO87" s="172"/>
      <c r="ALP87" s="172"/>
      <c r="ALQ87" s="172"/>
      <c r="ALR87" s="172"/>
      <c r="ALS87" s="172"/>
      <c r="ALT87" s="172"/>
      <c r="ALU87" s="172"/>
      <c r="ALV87" s="172"/>
      <c r="ALW87" s="172"/>
      <c r="ALX87" s="172"/>
      <c r="ALY87" s="172"/>
      <c r="ALZ87" s="172"/>
      <c r="AMA87" s="172"/>
      <c r="AMB87" s="172"/>
      <c r="AMC87" s="172"/>
      <c r="AMD87" s="172"/>
      <c r="AME87" s="172"/>
      <c r="AMF87" s="172"/>
      <c r="AMG87" s="172"/>
      <c r="AMH87" s="172"/>
      <c r="AMI87" s="172"/>
      <c r="AMJ87" s="172"/>
      <c r="AMK87" s="172"/>
      <c r="AML87" s="172"/>
    </row>
    <row r="88" spans="1:1026" s="282" customFormat="1">
      <c r="A88" s="358"/>
      <c r="B88" s="225"/>
      <c r="C88" s="154">
        <f t="shared" si="94"/>
        <v>0</v>
      </c>
      <c r="D88" s="167">
        <f t="shared" si="95"/>
        <v>0</v>
      </c>
      <c r="E88" s="166" t="str">
        <f t="shared" si="96"/>
        <v/>
      </c>
      <c r="F88" s="367" t="str">
        <f t="shared" si="97"/>
        <v/>
      </c>
      <c r="G88" s="367" t="str">
        <f t="shared" si="98"/>
        <v/>
      </c>
      <c r="H88" s="367" t="str">
        <f t="shared" si="99"/>
        <v/>
      </c>
      <c r="I88" s="367" t="str">
        <f t="shared" si="100"/>
        <v/>
      </c>
      <c r="J88" s="367" t="str">
        <f t="shared" si="101"/>
        <v/>
      </c>
      <c r="K88" s="367" t="str">
        <f t="shared" si="102"/>
        <v/>
      </c>
      <c r="L88" s="367" t="str">
        <f t="shared" si="103"/>
        <v/>
      </c>
      <c r="M88" s="367" t="str">
        <f t="shared" si="104"/>
        <v/>
      </c>
      <c r="N88" s="367" t="str">
        <f t="shared" si="105"/>
        <v/>
      </c>
      <c r="O88" s="156" t="str">
        <f t="shared" si="106"/>
        <v/>
      </c>
      <c r="P88" s="157" t="str">
        <f t="shared" si="107"/>
        <v>0</v>
      </c>
      <c r="Q88" s="158" t="str">
        <f t="shared" si="107"/>
        <v>0</v>
      </c>
      <c r="R88" s="158" t="str">
        <f t="shared" si="107"/>
        <v>0</v>
      </c>
      <c r="S88" s="159" t="str">
        <f t="shared" si="107"/>
        <v>0</v>
      </c>
      <c r="T88" s="158" t="str">
        <f t="shared" si="107"/>
        <v>0</v>
      </c>
      <c r="U88" s="158" t="str">
        <f t="shared" si="107"/>
        <v>0</v>
      </c>
      <c r="V88" s="158" t="str">
        <f t="shared" si="107"/>
        <v>0</v>
      </c>
      <c r="W88" s="158" t="str">
        <f t="shared" si="107"/>
        <v>0</v>
      </c>
      <c r="X88" s="157" t="str">
        <f t="shared" si="108"/>
        <v>0</v>
      </c>
      <c r="Y88" s="158" t="str">
        <f t="shared" si="108"/>
        <v>0</v>
      </c>
      <c r="Z88" s="158" t="str">
        <f t="shared" si="108"/>
        <v>0</v>
      </c>
      <c r="AA88" s="159" t="str">
        <f t="shared" si="108"/>
        <v>0</v>
      </c>
      <c r="AB88" s="160" t="str">
        <f t="shared" si="108"/>
        <v>0</v>
      </c>
      <c r="AC88" s="161" t="str">
        <f t="shared" si="108"/>
        <v>0</v>
      </c>
      <c r="AD88" s="158" t="str">
        <f t="shared" si="108"/>
        <v>0</v>
      </c>
      <c r="AE88" s="159" t="str">
        <f t="shared" si="108"/>
        <v>0</v>
      </c>
      <c r="AF88" s="367" t="str">
        <f t="shared" si="109"/>
        <v>0</v>
      </c>
      <c r="AG88" s="162" t="str">
        <f t="shared" si="109"/>
        <v>0</v>
      </c>
      <c r="AH88" s="163" t="str">
        <f t="shared" si="109"/>
        <v>0</v>
      </c>
      <c r="AI88" s="165" t="str">
        <f t="shared" si="109"/>
        <v>0</v>
      </c>
      <c r="AJ88" s="164" t="str">
        <f t="shared" si="109"/>
        <v>0</v>
      </c>
      <c r="AK88" s="164" t="str">
        <f t="shared" si="109"/>
        <v>0</v>
      </c>
      <c r="AL88" s="289" t="str">
        <f t="shared" si="109"/>
        <v>0</v>
      </c>
      <c r="AM88" s="165" t="str">
        <f t="shared" si="109"/>
        <v>0</v>
      </c>
      <c r="AN88" s="230" t="str">
        <f t="shared" si="110"/>
        <v>0</v>
      </c>
      <c r="AO88" s="230" t="str">
        <f t="shared" si="110"/>
        <v>0</v>
      </c>
      <c r="AP88" s="230" t="str">
        <f t="shared" si="110"/>
        <v>0</v>
      </c>
      <c r="AQ88" s="230" t="str">
        <f t="shared" si="110"/>
        <v>0</v>
      </c>
      <c r="AR88" s="229" t="str">
        <f t="shared" si="110"/>
        <v>0</v>
      </c>
      <c r="AS88" s="230" t="str">
        <f t="shared" si="110"/>
        <v>0</v>
      </c>
      <c r="AT88" s="230" t="str">
        <f t="shared" si="110"/>
        <v>0</v>
      </c>
      <c r="AU88" s="231" t="str">
        <f t="shared" si="110"/>
        <v>0</v>
      </c>
      <c r="AV88" s="230" t="str">
        <f t="shared" si="111"/>
        <v>0</v>
      </c>
      <c r="AW88" s="232" t="str">
        <f t="shared" si="111"/>
        <v>0</v>
      </c>
      <c r="AX88" s="232" t="str">
        <f t="shared" si="111"/>
        <v>0</v>
      </c>
      <c r="AY88" s="233" t="str">
        <f t="shared" si="111"/>
        <v>0</v>
      </c>
      <c r="AZ88" s="232" t="str">
        <f t="shared" si="111"/>
        <v>0</v>
      </c>
      <c r="BA88" s="232" t="str">
        <f t="shared" si="111"/>
        <v>0</v>
      </c>
      <c r="BB88" s="232" t="str">
        <f t="shared" si="111"/>
        <v>0</v>
      </c>
      <c r="BC88" s="233" t="str">
        <f t="shared" si="111"/>
        <v>0</v>
      </c>
      <c r="BD88" s="168" t="str">
        <f t="shared" si="112"/>
        <v>0</v>
      </c>
      <c r="BE88" s="168" t="str">
        <f t="shared" si="112"/>
        <v>0</v>
      </c>
      <c r="BF88" s="168" t="str">
        <f t="shared" si="112"/>
        <v>0</v>
      </c>
      <c r="BG88" s="169" t="str">
        <f t="shared" si="112"/>
        <v>0</v>
      </c>
      <c r="BH88" s="168" t="str">
        <f t="shared" si="112"/>
        <v>0</v>
      </c>
      <c r="BI88" s="168" t="str">
        <f t="shared" si="112"/>
        <v>0</v>
      </c>
      <c r="BJ88" s="168" t="str">
        <f t="shared" si="112"/>
        <v>0</v>
      </c>
      <c r="BK88" s="169" t="str">
        <f t="shared" si="112"/>
        <v>0</v>
      </c>
      <c r="BL88" s="168" t="str">
        <f t="shared" si="113"/>
        <v>0</v>
      </c>
      <c r="BM88" s="168" t="str">
        <f t="shared" si="113"/>
        <v>0</v>
      </c>
      <c r="BN88" s="168" t="str">
        <f t="shared" si="113"/>
        <v>0</v>
      </c>
      <c r="BO88" s="169" t="str">
        <f t="shared" si="113"/>
        <v>0</v>
      </c>
      <c r="BP88" s="168" t="str">
        <f t="shared" si="113"/>
        <v>0</v>
      </c>
      <c r="BQ88" s="168" t="str">
        <f t="shared" si="113"/>
        <v>0</v>
      </c>
      <c r="BR88" s="168" t="str">
        <f t="shared" si="113"/>
        <v>0</v>
      </c>
      <c r="BS88" s="169" t="str">
        <f t="shared" si="113"/>
        <v>0</v>
      </c>
      <c r="BT88" s="302" t="str">
        <f t="shared" si="114"/>
        <v>0</v>
      </c>
      <c r="BU88" s="302" t="str">
        <f t="shared" si="114"/>
        <v>0</v>
      </c>
      <c r="BV88" s="302" t="str">
        <f t="shared" si="114"/>
        <v>0</v>
      </c>
      <c r="BW88" s="303" t="str">
        <f t="shared" si="114"/>
        <v>0</v>
      </c>
      <c r="BX88" s="302" t="str">
        <f t="shared" si="114"/>
        <v>0</v>
      </c>
      <c r="BY88" s="302" t="str">
        <f t="shared" si="114"/>
        <v>0</v>
      </c>
      <c r="BZ88" s="302" t="str">
        <f t="shared" si="114"/>
        <v>0</v>
      </c>
      <c r="CA88" s="303" t="str">
        <f t="shared" si="114"/>
        <v>0</v>
      </c>
      <c r="CB88" s="164" t="str">
        <f t="shared" si="115"/>
        <v>0</v>
      </c>
      <c r="CC88" s="289" t="str">
        <f t="shared" si="115"/>
        <v>0</v>
      </c>
      <c r="CD88" s="340" t="str">
        <f t="shared" si="115"/>
        <v>0</v>
      </c>
      <c r="CE88" s="341" t="str">
        <f t="shared" si="115"/>
        <v>0</v>
      </c>
      <c r="CF88" s="340" t="str">
        <f t="shared" si="115"/>
        <v>0</v>
      </c>
      <c r="CG88" s="340" t="str">
        <f t="shared" si="115"/>
        <v>0</v>
      </c>
      <c r="CH88" s="340" t="str">
        <f t="shared" si="115"/>
        <v>0</v>
      </c>
      <c r="CI88" s="341" t="str">
        <f t="shared" si="115"/>
        <v>0</v>
      </c>
      <c r="CJ88" s="367"/>
      <c r="CK88" s="32" t="str">
        <f t="shared" si="116"/>
        <v/>
      </c>
      <c r="CL88" s="285">
        <f t="shared" si="146"/>
        <v>0</v>
      </c>
      <c r="CM88" s="285">
        <f t="shared" si="148"/>
        <v>10</v>
      </c>
      <c r="CN88" s="285"/>
      <c r="CO88" s="142">
        <f t="shared" si="117"/>
        <v>-90</v>
      </c>
      <c r="CP88" s="142">
        <f t="shared" si="118"/>
        <v>-67.777777777777771</v>
      </c>
      <c r="CQ88" s="143"/>
      <c r="CR88" s="367"/>
      <c r="CS88" s="170">
        <f t="shared" si="119"/>
        <v>0</v>
      </c>
      <c r="CT88" s="23">
        <f t="shared" si="120"/>
        <v>0</v>
      </c>
      <c r="CU88" s="171">
        <f t="shared" si="121"/>
        <v>0</v>
      </c>
      <c r="CV88" s="23">
        <f t="shared" si="122"/>
        <v>0</v>
      </c>
      <c r="CW88" s="172">
        <f t="shared" si="123"/>
        <v>0</v>
      </c>
      <c r="CX88" s="24">
        <f t="shared" si="124"/>
        <v>0</v>
      </c>
      <c r="CY88" s="267">
        <f t="shared" si="125"/>
        <v>0</v>
      </c>
      <c r="CZ88" s="268">
        <f t="shared" si="126"/>
        <v>0</v>
      </c>
      <c r="DA88" s="267">
        <f t="shared" si="127"/>
        <v>0</v>
      </c>
      <c r="DB88" s="268">
        <f t="shared" si="128"/>
        <v>0</v>
      </c>
      <c r="DC88" s="173">
        <f t="shared" si="129"/>
        <v>0</v>
      </c>
      <c r="DD88" s="26">
        <f t="shared" si="130"/>
        <v>0</v>
      </c>
      <c r="DE88" s="173">
        <f t="shared" si="131"/>
        <v>0</v>
      </c>
      <c r="DF88" s="26">
        <f t="shared" si="132"/>
        <v>0</v>
      </c>
      <c r="DG88" s="326">
        <f t="shared" si="133"/>
        <v>0</v>
      </c>
      <c r="DH88" s="327">
        <f t="shared" si="134"/>
        <v>0</v>
      </c>
      <c r="DI88" s="172">
        <f t="shared" si="135"/>
        <v>0</v>
      </c>
      <c r="DJ88" s="24">
        <f t="shared" si="136"/>
        <v>0</v>
      </c>
      <c r="DK88" s="172"/>
      <c r="DL88" s="19">
        <f t="shared" si="137"/>
        <v>0</v>
      </c>
      <c r="DM88" s="19">
        <f t="shared" si="138"/>
        <v>0</v>
      </c>
      <c r="DN88" s="174">
        <f t="shared" si="139"/>
        <v>0</v>
      </c>
      <c r="DO88" s="278">
        <f t="shared" si="140"/>
        <v>0</v>
      </c>
      <c r="DP88" s="278">
        <f t="shared" si="141"/>
        <v>0</v>
      </c>
      <c r="DQ88" s="20">
        <f t="shared" si="142"/>
        <v>0</v>
      </c>
      <c r="DR88" s="20">
        <f t="shared" si="143"/>
        <v>0</v>
      </c>
      <c r="DS88" s="337">
        <f t="shared" si="144"/>
        <v>0</v>
      </c>
      <c r="DT88" s="174">
        <f t="shared" si="145"/>
        <v>0</v>
      </c>
      <c r="DU88" s="172">
        <f t="shared" si="147"/>
        <v>0</v>
      </c>
      <c r="DV88" s="172"/>
      <c r="DW88" s="172"/>
      <c r="DX88" s="172"/>
      <c r="DY88" s="172"/>
      <c r="DZ88" s="172"/>
      <c r="EA88" s="172"/>
      <c r="EB88" s="172"/>
      <c r="EC88" s="172"/>
      <c r="ED88" s="172"/>
      <c r="EE88" s="172"/>
      <c r="EF88" s="172"/>
      <c r="EG88" s="172"/>
      <c r="EH88" s="172"/>
      <c r="EI88" s="172"/>
      <c r="EJ88" s="172"/>
      <c r="EK88" s="172"/>
      <c r="EL88" s="172"/>
      <c r="EM88" s="172"/>
      <c r="EN88" s="172"/>
      <c r="EO88" s="172"/>
      <c r="EP88" s="172"/>
      <c r="EQ88" s="172"/>
      <c r="ER88" s="172"/>
      <c r="ES88" s="172"/>
      <c r="ET88" s="172"/>
      <c r="EU88" s="172"/>
      <c r="EV88" s="172"/>
      <c r="EW88" s="172"/>
      <c r="EX88" s="172"/>
      <c r="EY88" s="172"/>
      <c r="EZ88" s="172"/>
      <c r="FA88" s="172"/>
      <c r="FB88" s="172"/>
      <c r="FC88" s="172"/>
      <c r="FD88" s="172"/>
      <c r="FE88" s="172"/>
      <c r="FF88" s="172"/>
      <c r="FG88" s="172"/>
      <c r="FH88" s="172"/>
      <c r="FI88" s="172"/>
      <c r="FJ88" s="172"/>
      <c r="FK88" s="172"/>
      <c r="FL88" s="172"/>
      <c r="FM88" s="172"/>
      <c r="FN88" s="172"/>
      <c r="FO88" s="172"/>
      <c r="FP88" s="172"/>
      <c r="FQ88" s="172"/>
      <c r="FR88" s="172"/>
      <c r="FS88" s="172"/>
      <c r="FT88" s="172"/>
      <c r="FU88" s="172"/>
      <c r="FV88" s="172"/>
      <c r="FW88" s="172"/>
      <c r="FX88" s="172"/>
      <c r="FY88" s="172"/>
      <c r="FZ88" s="172"/>
      <c r="GA88" s="172"/>
      <c r="GB88" s="172"/>
      <c r="GC88" s="172"/>
      <c r="GD88" s="172"/>
      <c r="GE88" s="172"/>
      <c r="GF88" s="172"/>
      <c r="GG88" s="172"/>
      <c r="GH88" s="172"/>
      <c r="GI88" s="172"/>
      <c r="GJ88" s="172"/>
      <c r="GK88" s="172"/>
      <c r="GL88" s="172"/>
      <c r="GM88" s="172"/>
      <c r="GN88" s="172"/>
      <c r="GO88" s="172"/>
      <c r="GP88" s="172"/>
      <c r="GQ88" s="172"/>
      <c r="GR88" s="172"/>
      <c r="GS88" s="172"/>
      <c r="GT88" s="172"/>
      <c r="GU88" s="172"/>
      <c r="GV88" s="172"/>
      <c r="GW88" s="172"/>
      <c r="GX88" s="172"/>
      <c r="GY88" s="172"/>
      <c r="GZ88" s="172"/>
      <c r="HA88" s="172"/>
      <c r="HB88" s="172"/>
      <c r="HC88" s="172"/>
      <c r="HD88" s="172"/>
      <c r="HE88" s="172"/>
      <c r="HF88" s="172"/>
      <c r="HG88" s="172"/>
      <c r="HH88" s="172"/>
      <c r="HI88" s="172"/>
      <c r="HJ88" s="172"/>
      <c r="HK88" s="172"/>
      <c r="HL88" s="172"/>
      <c r="HM88" s="172"/>
      <c r="HN88" s="172"/>
      <c r="HO88" s="172"/>
      <c r="HP88" s="172"/>
      <c r="HQ88" s="172"/>
      <c r="HR88" s="172"/>
      <c r="HS88" s="172"/>
      <c r="HT88" s="172"/>
      <c r="HU88" s="172"/>
      <c r="HV88" s="172"/>
      <c r="HW88" s="172"/>
      <c r="HX88" s="172"/>
      <c r="HY88" s="172"/>
      <c r="HZ88" s="172"/>
      <c r="IA88" s="172"/>
      <c r="IB88" s="172"/>
      <c r="IC88" s="172"/>
      <c r="ID88" s="172"/>
      <c r="IE88" s="172"/>
      <c r="IF88" s="172"/>
      <c r="IG88" s="172"/>
      <c r="IH88" s="172"/>
      <c r="II88" s="172"/>
      <c r="IJ88" s="172"/>
      <c r="IK88" s="172"/>
      <c r="IL88" s="172"/>
      <c r="IM88" s="172"/>
      <c r="IN88" s="172"/>
      <c r="IO88" s="172"/>
      <c r="IP88" s="172"/>
      <c r="IQ88" s="172"/>
      <c r="IR88" s="172"/>
      <c r="IS88" s="172"/>
      <c r="IT88" s="172"/>
      <c r="IU88" s="172"/>
      <c r="IV88" s="172"/>
      <c r="IW88" s="172"/>
      <c r="IX88" s="172"/>
      <c r="IY88" s="172"/>
      <c r="IZ88" s="172"/>
      <c r="JA88" s="172"/>
      <c r="JB88" s="172"/>
      <c r="JC88" s="172"/>
      <c r="JD88" s="172"/>
      <c r="JE88" s="172"/>
      <c r="JF88" s="172"/>
      <c r="JG88" s="172"/>
      <c r="JH88" s="172"/>
      <c r="JI88" s="172"/>
      <c r="JJ88" s="172"/>
      <c r="JK88" s="172"/>
      <c r="JL88" s="172"/>
      <c r="JM88" s="172"/>
      <c r="JN88" s="172"/>
      <c r="JO88" s="172"/>
      <c r="JP88" s="172"/>
      <c r="JQ88" s="172"/>
      <c r="JR88" s="172"/>
      <c r="JS88" s="172"/>
      <c r="JT88" s="172"/>
      <c r="JU88" s="172"/>
      <c r="JV88" s="172"/>
      <c r="JW88" s="172"/>
      <c r="JX88" s="172"/>
      <c r="JY88" s="172"/>
      <c r="JZ88" s="172"/>
      <c r="KA88" s="172"/>
      <c r="KB88" s="172"/>
      <c r="KC88" s="172"/>
      <c r="KD88" s="172"/>
      <c r="KE88" s="172"/>
      <c r="KF88" s="172"/>
      <c r="KG88" s="172"/>
      <c r="KH88" s="172"/>
      <c r="KI88" s="172"/>
      <c r="KJ88" s="172"/>
      <c r="KK88" s="172"/>
      <c r="KL88" s="172"/>
      <c r="KM88" s="172"/>
      <c r="KN88" s="172"/>
      <c r="KO88" s="172"/>
      <c r="KP88" s="172"/>
      <c r="KQ88" s="172"/>
      <c r="KR88" s="172"/>
      <c r="KS88" s="172"/>
      <c r="KT88" s="172"/>
      <c r="KU88" s="172"/>
      <c r="KV88" s="172"/>
      <c r="KW88" s="172"/>
      <c r="KX88" s="172"/>
      <c r="KY88" s="172"/>
      <c r="KZ88" s="172"/>
      <c r="LA88" s="172"/>
      <c r="LB88" s="172"/>
      <c r="LC88" s="172"/>
      <c r="LD88" s="172"/>
      <c r="LE88" s="172"/>
      <c r="LF88" s="172"/>
      <c r="LG88" s="172"/>
      <c r="LH88" s="172"/>
      <c r="LI88" s="172"/>
      <c r="LJ88" s="172"/>
      <c r="LK88" s="172"/>
      <c r="LL88" s="172"/>
      <c r="LM88" s="172"/>
      <c r="LN88" s="172"/>
      <c r="LO88" s="172"/>
      <c r="LP88" s="172"/>
      <c r="LQ88" s="172"/>
      <c r="LR88" s="172"/>
      <c r="LS88" s="172"/>
      <c r="LT88" s="172"/>
      <c r="LU88" s="172"/>
      <c r="LV88" s="172"/>
      <c r="LW88" s="172"/>
      <c r="LX88" s="172"/>
      <c r="LY88" s="172"/>
      <c r="LZ88" s="172"/>
      <c r="MA88" s="172"/>
      <c r="MB88" s="172"/>
      <c r="MC88" s="172"/>
      <c r="MD88" s="172"/>
      <c r="ME88" s="172"/>
      <c r="MF88" s="172"/>
      <c r="MG88" s="172"/>
      <c r="MH88" s="172"/>
      <c r="MI88" s="172"/>
      <c r="MJ88" s="172"/>
      <c r="MK88" s="172"/>
      <c r="ML88" s="172"/>
      <c r="MM88" s="172"/>
      <c r="MN88" s="172"/>
      <c r="MO88" s="172"/>
      <c r="MP88" s="172"/>
      <c r="MQ88" s="172"/>
      <c r="MR88" s="172"/>
      <c r="MS88" s="172"/>
      <c r="MT88" s="172"/>
      <c r="MU88" s="172"/>
      <c r="MV88" s="172"/>
      <c r="MW88" s="172"/>
      <c r="MX88" s="172"/>
      <c r="MY88" s="172"/>
      <c r="MZ88" s="172"/>
      <c r="NA88" s="172"/>
      <c r="NB88" s="172"/>
      <c r="NC88" s="172"/>
      <c r="ND88" s="172"/>
      <c r="NE88" s="172"/>
      <c r="NF88" s="172"/>
      <c r="NG88" s="172"/>
      <c r="NH88" s="172"/>
      <c r="NI88" s="172"/>
      <c r="NJ88" s="172"/>
      <c r="NK88" s="172"/>
      <c r="NL88" s="172"/>
      <c r="NM88" s="172"/>
      <c r="NN88" s="172"/>
      <c r="NO88" s="172"/>
      <c r="NP88" s="172"/>
      <c r="NQ88" s="172"/>
      <c r="NR88" s="172"/>
      <c r="NS88" s="172"/>
      <c r="NT88" s="172"/>
      <c r="NU88" s="172"/>
      <c r="NV88" s="172"/>
      <c r="NW88" s="172"/>
      <c r="NX88" s="172"/>
      <c r="NY88" s="172"/>
      <c r="NZ88" s="172"/>
      <c r="OA88" s="172"/>
      <c r="OB88" s="172"/>
      <c r="OC88" s="172"/>
      <c r="OD88" s="172"/>
      <c r="OE88" s="172"/>
      <c r="OF88" s="172"/>
      <c r="OG88" s="172"/>
      <c r="OH88" s="172"/>
      <c r="OI88" s="172"/>
      <c r="OJ88" s="172"/>
      <c r="OK88" s="172"/>
      <c r="OL88" s="172"/>
      <c r="OM88" s="172"/>
      <c r="ON88" s="172"/>
      <c r="OO88" s="172"/>
      <c r="OP88" s="172"/>
      <c r="OQ88" s="172"/>
      <c r="OR88" s="172"/>
      <c r="OS88" s="172"/>
      <c r="OT88" s="172"/>
      <c r="OU88" s="172"/>
      <c r="OV88" s="172"/>
      <c r="OW88" s="172"/>
      <c r="OX88" s="172"/>
      <c r="OY88" s="172"/>
      <c r="OZ88" s="172"/>
      <c r="PA88" s="172"/>
      <c r="PB88" s="172"/>
      <c r="PC88" s="172"/>
      <c r="PD88" s="172"/>
      <c r="PE88" s="172"/>
      <c r="PF88" s="172"/>
      <c r="PG88" s="172"/>
      <c r="PH88" s="172"/>
      <c r="PI88" s="172"/>
      <c r="PJ88" s="172"/>
      <c r="PK88" s="172"/>
      <c r="PL88" s="172"/>
      <c r="PM88" s="172"/>
      <c r="PN88" s="172"/>
      <c r="PO88" s="172"/>
      <c r="PP88" s="172"/>
      <c r="PQ88" s="172"/>
      <c r="PR88" s="172"/>
      <c r="PS88" s="172"/>
      <c r="PT88" s="172"/>
      <c r="PU88" s="172"/>
      <c r="PV88" s="172"/>
      <c r="PW88" s="172"/>
      <c r="PX88" s="172"/>
      <c r="PY88" s="172"/>
      <c r="PZ88" s="172"/>
      <c r="QA88" s="172"/>
      <c r="QB88" s="172"/>
      <c r="QC88" s="172"/>
      <c r="QD88" s="172"/>
      <c r="QE88" s="172"/>
      <c r="QF88" s="172"/>
      <c r="QG88" s="172"/>
      <c r="QH88" s="172"/>
      <c r="QI88" s="172"/>
      <c r="QJ88" s="172"/>
      <c r="QK88" s="172"/>
      <c r="QL88" s="172"/>
      <c r="QM88" s="172"/>
      <c r="QN88" s="172"/>
      <c r="QO88" s="172"/>
      <c r="QP88" s="172"/>
      <c r="QQ88" s="172"/>
      <c r="QR88" s="172"/>
      <c r="QS88" s="172"/>
      <c r="QT88" s="172"/>
      <c r="QU88" s="172"/>
      <c r="QV88" s="172"/>
      <c r="QW88" s="172"/>
      <c r="QX88" s="172"/>
      <c r="QY88" s="172"/>
      <c r="QZ88" s="172"/>
      <c r="RA88" s="172"/>
      <c r="RB88" s="172"/>
      <c r="RC88" s="172"/>
      <c r="RD88" s="172"/>
      <c r="RE88" s="172"/>
      <c r="RF88" s="172"/>
      <c r="RG88" s="172"/>
      <c r="RH88" s="172"/>
      <c r="RI88" s="172"/>
      <c r="RJ88" s="172"/>
      <c r="RK88" s="172"/>
      <c r="RL88" s="172"/>
      <c r="RM88" s="172"/>
      <c r="RN88" s="172"/>
      <c r="RO88" s="172"/>
      <c r="RP88" s="172"/>
      <c r="RQ88" s="172"/>
      <c r="RR88" s="172"/>
      <c r="RS88" s="172"/>
      <c r="RT88" s="172"/>
      <c r="RU88" s="172"/>
      <c r="RV88" s="172"/>
      <c r="RW88" s="172"/>
      <c r="RX88" s="172"/>
      <c r="RY88" s="172"/>
      <c r="RZ88" s="172"/>
      <c r="SA88" s="172"/>
      <c r="SB88" s="172"/>
      <c r="SC88" s="172"/>
      <c r="SD88" s="172"/>
      <c r="SE88" s="172"/>
      <c r="SF88" s="172"/>
      <c r="SG88" s="172"/>
      <c r="SH88" s="172"/>
      <c r="SI88" s="172"/>
      <c r="SJ88" s="172"/>
      <c r="SK88" s="172"/>
      <c r="SL88" s="172"/>
      <c r="SM88" s="172"/>
      <c r="SN88" s="172"/>
      <c r="SO88" s="172"/>
      <c r="SP88" s="172"/>
      <c r="SQ88" s="172"/>
      <c r="SR88" s="172"/>
      <c r="SS88" s="172"/>
      <c r="ST88" s="172"/>
      <c r="SU88" s="172"/>
      <c r="SV88" s="172"/>
      <c r="SW88" s="172"/>
      <c r="SX88" s="172"/>
      <c r="SY88" s="172"/>
      <c r="SZ88" s="172"/>
      <c r="TA88" s="172"/>
      <c r="TB88" s="172"/>
      <c r="TC88" s="172"/>
      <c r="TD88" s="172"/>
      <c r="TE88" s="172"/>
      <c r="TF88" s="172"/>
      <c r="TG88" s="172"/>
      <c r="TH88" s="172"/>
      <c r="TI88" s="172"/>
      <c r="TJ88" s="172"/>
      <c r="TK88" s="172"/>
      <c r="TL88" s="172"/>
      <c r="TM88" s="172"/>
      <c r="TN88" s="172"/>
      <c r="TO88" s="172"/>
      <c r="TP88" s="172"/>
      <c r="TQ88" s="172"/>
      <c r="TR88" s="172"/>
      <c r="TS88" s="172"/>
      <c r="TT88" s="172"/>
      <c r="TU88" s="172"/>
      <c r="TV88" s="172"/>
      <c r="TW88" s="172"/>
      <c r="TX88" s="172"/>
      <c r="TY88" s="172"/>
      <c r="TZ88" s="172"/>
      <c r="UA88" s="172"/>
      <c r="UB88" s="172"/>
      <c r="UC88" s="172"/>
      <c r="UD88" s="172"/>
      <c r="UE88" s="172"/>
      <c r="UF88" s="172"/>
      <c r="UG88" s="172"/>
      <c r="UH88" s="172"/>
      <c r="UI88" s="172"/>
      <c r="UJ88" s="172"/>
      <c r="UK88" s="172"/>
      <c r="UL88" s="172"/>
      <c r="UM88" s="172"/>
      <c r="UN88" s="172"/>
      <c r="UO88" s="172"/>
      <c r="UP88" s="172"/>
      <c r="UQ88" s="172"/>
      <c r="UR88" s="172"/>
      <c r="US88" s="172"/>
      <c r="UT88" s="172"/>
      <c r="UU88" s="172"/>
      <c r="UV88" s="172"/>
      <c r="UW88" s="172"/>
      <c r="UX88" s="172"/>
      <c r="UY88" s="172"/>
      <c r="UZ88" s="172"/>
      <c r="VA88" s="172"/>
      <c r="VB88" s="172"/>
      <c r="VC88" s="172"/>
      <c r="VD88" s="172"/>
      <c r="VE88" s="172"/>
      <c r="VF88" s="172"/>
      <c r="VG88" s="172"/>
      <c r="VH88" s="172"/>
      <c r="VI88" s="172"/>
      <c r="VJ88" s="172"/>
      <c r="VK88" s="172"/>
      <c r="VL88" s="172"/>
      <c r="VM88" s="172"/>
      <c r="VN88" s="172"/>
      <c r="VO88" s="172"/>
      <c r="VP88" s="172"/>
      <c r="VQ88" s="172"/>
      <c r="VR88" s="172"/>
      <c r="VS88" s="172"/>
      <c r="VT88" s="172"/>
      <c r="VU88" s="172"/>
      <c r="VV88" s="172"/>
      <c r="VW88" s="172"/>
      <c r="VX88" s="172"/>
      <c r="VY88" s="172"/>
      <c r="VZ88" s="172"/>
      <c r="WA88" s="172"/>
      <c r="WB88" s="172"/>
      <c r="WC88" s="172"/>
      <c r="WD88" s="172"/>
      <c r="WE88" s="172"/>
      <c r="WF88" s="172"/>
      <c r="WG88" s="172"/>
      <c r="WH88" s="172"/>
      <c r="WI88" s="172"/>
      <c r="WJ88" s="172"/>
      <c r="WK88" s="172"/>
      <c r="WL88" s="172"/>
      <c r="WM88" s="172"/>
      <c r="WN88" s="172"/>
      <c r="WO88" s="172"/>
      <c r="WP88" s="172"/>
      <c r="WQ88" s="172"/>
      <c r="WR88" s="172"/>
      <c r="WS88" s="172"/>
      <c r="WT88" s="172"/>
      <c r="WU88" s="172"/>
      <c r="WV88" s="172"/>
      <c r="WW88" s="172"/>
      <c r="WX88" s="172"/>
      <c r="WY88" s="172"/>
      <c r="WZ88" s="172"/>
      <c r="XA88" s="172"/>
      <c r="XB88" s="172"/>
      <c r="XC88" s="172"/>
      <c r="XD88" s="172"/>
      <c r="XE88" s="172"/>
      <c r="XF88" s="172"/>
      <c r="XG88" s="172"/>
      <c r="XH88" s="172"/>
      <c r="XI88" s="172"/>
      <c r="XJ88" s="172"/>
      <c r="XK88" s="172"/>
      <c r="XL88" s="172"/>
      <c r="XM88" s="172"/>
      <c r="XN88" s="172"/>
      <c r="XO88" s="172"/>
      <c r="XP88" s="172"/>
      <c r="XQ88" s="172"/>
      <c r="XR88" s="172"/>
      <c r="XS88" s="172"/>
      <c r="XT88" s="172"/>
      <c r="XU88" s="172"/>
      <c r="XV88" s="172"/>
      <c r="XW88" s="172"/>
      <c r="XX88" s="172"/>
      <c r="XY88" s="172"/>
      <c r="XZ88" s="172"/>
      <c r="YA88" s="172"/>
      <c r="YB88" s="172"/>
      <c r="YC88" s="172"/>
      <c r="YD88" s="172"/>
      <c r="YE88" s="172"/>
      <c r="YF88" s="172"/>
      <c r="YG88" s="172"/>
      <c r="YH88" s="172"/>
      <c r="YI88" s="172"/>
      <c r="YJ88" s="172"/>
      <c r="YK88" s="172"/>
      <c r="YL88" s="172"/>
      <c r="YM88" s="172"/>
      <c r="YN88" s="172"/>
      <c r="YO88" s="172"/>
      <c r="YP88" s="172"/>
      <c r="YQ88" s="172"/>
      <c r="YR88" s="172"/>
      <c r="YS88" s="172"/>
      <c r="YT88" s="172"/>
      <c r="YU88" s="172"/>
      <c r="YV88" s="172"/>
      <c r="YW88" s="172"/>
      <c r="YX88" s="172"/>
      <c r="YY88" s="172"/>
      <c r="YZ88" s="172"/>
      <c r="ZA88" s="172"/>
      <c r="ZB88" s="172"/>
      <c r="ZC88" s="172"/>
      <c r="ZD88" s="172"/>
      <c r="ZE88" s="172"/>
      <c r="ZF88" s="172"/>
      <c r="ZG88" s="172"/>
      <c r="ZH88" s="172"/>
      <c r="ZI88" s="172"/>
      <c r="ZJ88" s="172"/>
      <c r="ZK88" s="172"/>
      <c r="ZL88" s="172"/>
      <c r="ZM88" s="172"/>
      <c r="ZN88" s="172"/>
      <c r="ZO88" s="172"/>
      <c r="ZP88" s="172"/>
      <c r="ZQ88" s="172"/>
      <c r="ZR88" s="172"/>
      <c r="ZS88" s="172"/>
      <c r="ZT88" s="172"/>
      <c r="ZU88" s="172"/>
      <c r="ZV88" s="172"/>
      <c r="ZW88" s="172"/>
      <c r="ZX88" s="172"/>
      <c r="ZY88" s="172"/>
      <c r="ZZ88" s="172"/>
      <c r="AAA88" s="172"/>
      <c r="AAB88" s="172"/>
      <c r="AAC88" s="172"/>
      <c r="AAD88" s="172"/>
      <c r="AAE88" s="172"/>
      <c r="AAF88" s="172"/>
      <c r="AAG88" s="172"/>
      <c r="AAH88" s="172"/>
      <c r="AAI88" s="172"/>
      <c r="AAJ88" s="172"/>
      <c r="AAK88" s="172"/>
      <c r="AAL88" s="172"/>
      <c r="AAM88" s="172"/>
      <c r="AAN88" s="172"/>
      <c r="AAO88" s="172"/>
      <c r="AAP88" s="172"/>
      <c r="AAQ88" s="172"/>
      <c r="AAR88" s="172"/>
      <c r="AAS88" s="172"/>
      <c r="AAT88" s="172"/>
      <c r="AAU88" s="172"/>
      <c r="AAV88" s="172"/>
      <c r="AAW88" s="172"/>
      <c r="AAX88" s="172"/>
      <c r="AAY88" s="172"/>
      <c r="AAZ88" s="172"/>
      <c r="ABA88" s="172"/>
      <c r="ABB88" s="172"/>
      <c r="ABC88" s="172"/>
      <c r="ABD88" s="172"/>
      <c r="ABE88" s="172"/>
      <c r="ABF88" s="172"/>
      <c r="ABG88" s="172"/>
      <c r="ABH88" s="172"/>
      <c r="ABI88" s="172"/>
      <c r="ABJ88" s="172"/>
      <c r="ABK88" s="172"/>
      <c r="ABL88" s="172"/>
      <c r="ABM88" s="172"/>
      <c r="ABN88" s="172"/>
      <c r="ABO88" s="172"/>
      <c r="ABP88" s="172"/>
      <c r="ABQ88" s="172"/>
      <c r="ABR88" s="172"/>
      <c r="ABS88" s="172"/>
      <c r="ABT88" s="172"/>
      <c r="ABU88" s="172"/>
      <c r="ABV88" s="172"/>
      <c r="ABW88" s="172"/>
      <c r="ABX88" s="172"/>
      <c r="ABY88" s="172"/>
      <c r="ABZ88" s="172"/>
      <c r="ACA88" s="172"/>
      <c r="ACB88" s="172"/>
      <c r="ACC88" s="172"/>
      <c r="ACD88" s="172"/>
      <c r="ACE88" s="172"/>
      <c r="ACF88" s="172"/>
      <c r="ACG88" s="172"/>
      <c r="ACH88" s="172"/>
      <c r="ACI88" s="172"/>
      <c r="ACJ88" s="172"/>
      <c r="ACK88" s="172"/>
      <c r="ACL88" s="172"/>
      <c r="ACM88" s="172"/>
      <c r="ACN88" s="172"/>
      <c r="ACO88" s="172"/>
      <c r="ACP88" s="172"/>
      <c r="ACQ88" s="172"/>
      <c r="ACR88" s="172"/>
      <c r="ACS88" s="172"/>
      <c r="ACT88" s="172"/>
      <c r="ACU88" s="172"/>
      <c r="ACV88" s="172"/>
      <c r="ACW88" s="172"/>
      <c r="ACX88" s="172"/>
      <c r="ACY88" s="172"/>
      <c r="ACZ88" s="172"/>
      <c r="ADA88" s="172"/>
      <c r="ADB88" s="172"/>
      <c r="ADC88" s="172"/>
      <c r="ADD88" s="172"/>
      <c r="ADE88" s="172"/>
      <c r="ADF88" s="172"/>
      <c r="ADG88" s="172"/>
      <c r="ADH88" s="172"/>
      <c r="ADI88" s="172"/>
      <c r="ADJ88" s="172"/>
      <c r="ADK88" s="172"/>
      <c r="ADL88" s="172"/>
      <c r="ADM88" s="172"/>
      <c r="ADN88" s="172"/>
      <c r="ADO88" s="172"/>
      <c r="ADP88" s="172"/>
      <c r="ADQ88" s="172"/>
      <c r="ADR88" s="172"/>
      <c r="ADS88" s="172"/>
      <c r="ADT88" s="172"/>
      <c r="ADU88" s="172"/>
      <c r="ADV88" s="172"/>
      <c r="ADW88" s="172"/>
      <c r="ADX88" s="172"/>
      <c r="ADY88" s="172"/>
      <c r="ADZ88" s="172"/>
      <c r="AEA88" s="172"/>
      <c r="AEB88" s="172"/>
      <c r="AEC88" s="172"/>
      <c r="AED88" s="172"/>
      <c r="AEE88" s="172"/>
      <c r="AEF88" s="172"/>
      <c r="AEG88" s="172"/>
      <c r="AEH88" s="172"/>
      <c r="AEI88" s="172"/>
      <c r="AEJ88" s="172"/>
      <c r="AEK88" s="172"/>
      <c r="AEL88" s="172"/>
      <c r="AEM88" s="172"/>
      <c r="AEN88" s="172"/>
      <c r="AEO88" s="172"/>
      <c r="AEP88" s="172"/>
      <c r="AEQ88" s="172"/>
      <c r="AER88" s="172"/>
      <c r="AES88" s="172"/>
      <c r="AET88" s="172"/>
      <c r="AEU88" s="172"/>
      <c r="AEV88" s="172"/>
      <c r="AEW88" s="172"/>
      <c r="AEX88" s="172"/>
      <c r="AEY88" s="172"/>
      <c r="AEZ88" s="172"/>
      <c r="AFA88" s="172"/>
      <c r="AFB88" s="172"/>
      <c r="AFC88" s="172"/>
      <c r="AFD88" s="172"/>
      <c r="AFE88" s="172"/>
      <c r="AFF88" s="172"/>
      <c r="AFG88" s="172"/>
      <c r="AFH88" s="172"/>
      <c r="AFI88" s="172"/>
      <c r="AFJ88" s="172"/>
      <c r="AFK88" s="172"/>
      <c r="AFL88" s="172"/>
      <c r="AFM88" s="172"/>
      <c r="AFN88" s="172"/>
      <c r="AFO88" s="172"/>
      <c r="AFP88" s="172"/>
      <c r="AFQ88" s="172"/>
      <c r="AFR88" s="172"/>
      <c r="AFS88" s="172"/>
      <c r="AFT88" s="172"/>
      <c r="AFU88" s="172"/>
      <c r="AFV88" s="172"/>
      <c r="AFW88" s="172"/>
      <c r="AFX88" s="172"/>
      <c r="AFY88" s="172"/>
      <c r="AFZ88" s="172"/>
      <c r="AGA88" s="172"/>
      <c r="AGB88" s="172"/>
      <c r="AGC88" s="172"/>
      <c r="AGD88" s="172"/>
      <c r="AGE88" s="172"/>
      <c r="AGF88" s="172"/>
      <c r="AGG88" s="172"/>
      <c r="AGH88" s="172"/>
      <c r="AGI88" s="172"/>
      <c r="AGJ88" s="172"/>
      <c r="AGK88" s="172"/>
      <c r="AGL88" s="172"/>
      <c r="AGM88" s="172"/>
      <c r="AGN88" s="172"/>
      <c r="AGO88" s="172"/>
      <c r="AGP88" s="172"/>
      <c r="AGQ88" s="172"/>
      <c r="AGR88" s="172"/>
      <c r="AGS88" s="172"/>
      <c r="AGT88" s="172"/>
      <c r="AGU88" s="172"/>
      <c r="AGV88" s="172"/>
      <c r="AGW88" s="172"/>
      <c r="AGX88" s="172"/>
      <c r="AGY88" s="172"/>
      <c r="AGZ88" s="172"/>
      <c r="AHA88" s="172"/>
      <c r="AHB88" s="172"/>
      <c r="AHC88" s="172"/>
      <c r="AHD88" s="172"/>
      <c r="AHE88" s="172"/>
      <c r="AHF88" s="172"/>
      <c r="AHG88" s="172"/>
      <c r="AHH88" s="172"/>
      <c r="AHI88" s="172"/>
      <c r="AHJ88" s="172"/>
      <c r="AHK88" s="172"/>
      <c r="AHL88" s="172"/>
      <c r="AHM88" s="172"/>
      <c r="AHN88" s="172"/>
      <c r="AHO88" s="172"/>
      <c r="AHP88" s="172"/>
      <c r="AHQ88" s="172"/>
      <c r="AHR88" s="172"/>
      <c r="AHS88" s="172"/>
      <c r="AHT88" s="172"/>
      <c r="AHU88" s="172"/>
      <c r="AHV88" s="172"/>
      <c r="AHW88" s="172"/>
      <c r="AHX88" s="172"/>
      <c r="AHY88" s="172"/>
      <c r="AHZ88" s="172"/>
      <c r="AIA88" s="172"/>
      <c r="AIB88" s="172"/>
      <c r="AIC88" s="172"/>
      <c r="AID88" s="172"/>
      <c r="AIE88" s="172"/>
      <c r="AIF88" s="172"/>
      <c r="AIG88" s="172"/>
      <c r="AIH88" s="172"/>
      <c r="AII88" s="172"/>
      <c r="AIJ88" s="172"/>
      <c r="AIK88" s="172"/>
      <c r="AIL88" s="172"/>
      <c r="AIM88" s="172"/>
      <c r="AIN88" s="172"/>
      <c r="AIO88" s="172"/>
      <c r="AIP88" s="172"/>
      <c r="AIQ88" s="172"/>
      <c r="AIR88" s="172"/>
      <c r="AIS88" s="172"/>
      <c r="AIT88" s="172"/>
      <c r="AIU88" s="172"/>
      <c r="AIV88" s="172"/>
      <c r="AIW88" s="172"/>
      <c r="AIX88" s="172"/>
      <c r="AIY88" s="172"/>
      <c r="AIZ88" s="172"/>
      <c r="AJA88" s="172"/>
      <c r="AJB88" s="172"/>
      <c r="AJC88" s="172"/>
      <c r="AJD88" s="172"/>
      <c r="AJE88" s="172"/>
      <c r="AJF88" s="172"/>
      <c r="AJG88" s="172"/>
      <c r="AJH88" s="172"/>
      <c r="AJI88" s="172"/>
      <c r="AJJ88" s="172"/>
      <c r="AJK88" s="172"/>
      <c r="AJL88" s="172"/>
      <c r="AJM88" s="172"/>
      <c r="AJN88" s="172"/>
      <c r="AJO88" s="172"/>
      <c r="AJP88" s="172"/>
      <c r="AJQ88" s="172"/>
      <c r="AJR88" s="172"/>
      <c r="AJS88" s="172"/>
      <c r="AJT88" s="172"/>
      <c r="AJU88" s="172"/>
      <c r="AJV88" s="172"/>
      <c r="AJW88" s="172"/>
      <c r="AJX88" s="172"/>
      <c r="AJY88" s="172"/>
      <c r="AJZ88" s="172"/>
      <c r="AKA88" s="172"/>
      <c r="AKB88" s="172"/>
      <c r="AKC88" s="172"/>
      <c r="AKD88" s="172"/>
      <c r="AKE88" s="172"/>
      <c r="AKF88" s="172"/>
      <c r="AKG88" s="172"/>
      <c r="AKH88" s="172"/>
      <c r="AKI88" s="172"/>
      <c r="AKJ88" s="172"/>
      <c r="AKK88" s="172"/>
      <c r="AKL88" s="172"/>
      <c r="AKM88" s="172"/>
      <c r="AKN88" s="172"/>
      <c r="AKO88" s="172"/>
      <c r="AKP88" s="172"/>
      <c r="AKQ88" s="172"/>
      <c r="AKR88" s="172"/>
      <c r="AKS88" s="172"/>
      <c r="AKT88" s="172"/>
      <c r="AKU88" s="172"/>
      <c r="AKV88" s="172"/>
      <c r="AKW88" s="172"/>
      <c r="AKX88" s="172"/>
      <c r="AKY88" s="172"/>
      <c r="AKZ88" s="172"/>
      <c r="ALA88" s="172"/>
      <c r="ALB88" s="172"/>
      <c r="ALC88" s="172"/>
      <c r="ALD88" s="172"/>
      <c r="ALE88" s="172"/>
      <c r="ALF88" s="172"/>
      <c r="ALG88" s="172"/>
      <c r="ALH88" s="172"/>
      <c r="ALI88" s="172"/>
      <c r="ALJ88" s="172"/>
      <c r="ALK88" s="172"/>
      <c r="ALL88" s="172"/>
      <c r="ALM88" s="172"/>
      <c r="ALN88" s="172"/>
      <c r="ALO88" s="172"/>
      <c r="ALP88" s="172"/>
      <c r="ALQ88" s="172"/>
      <c r="ALR88" s="172"/>
      <c r="ALS88" s="172"/>
      <c r="ALT88" s="172"/>
      <c r="ALU88" s="172"/>
      <c r="ALV88" s="172"/>
      <c r="ALW88" s="172"/>
      <c r="ALX88" s="172"/>
      <c r="ALY88" s="172"/>
      <c r="ALZ88" s="172"/>
      <c r="AMA88" s="172"/>
      <c r="AMB88" s="172"/>
      <c r="AMC88" s="172"/>
      <c r="AMD88" s="172"/>
      <c r="AME88" s="172"/>
      <c r="AMF88" s="172"/>
      <c r="AMG88" s="172"/>
      <c r="AMH88" s="172"/>
      <c r="AMI88" s="172"/>
      <c r="AMJ88" s="172"/>
      <c r="AMK88" s="172"/>
      <c r="AML88" s="172"/>
    </row>
    <row r="89" spans="1:1026" s="282" customFormat="1">
      <c r="A89" s="358"/>
      <c r="B89" s="225"/>
      <c r="C89" s="154">
        <f t="shared" si="94"/>
        <v>0</v>
      </c>
      <c r="D89" s="167">
        <f t="shared" si="95"/>
        <v>0</v>
      </c>
      <c r="E89" s="166" t="str">
        <f t="shared" si="96"/>
        <v/>
      </c>
      <c r="F89" s="367" t="str">
        <f t="shared" si="97"/>
        <v/>
      </c>
      <c r="G89" s="367" t="str">
        <f t="shared" si="98"/>
        <v/>
      </c>
      <c r="H89" s="367" t="str">
        <f t="shared" si="99"/>
        <v/>
      </c>
      <c r="I89" s="367" t="str">
        <f t="shared" si="100"/>
        <v/>
      </c>
      <c r="J89" s="367" t="str">
        <f t="shared" si="101"/>
        <v/>
      </c>
      <c r="K89" s="367" t="str">
        <f t="shared" si="102"/>
        <v/>
      </c>
      <c r="L89" s="367" t="str">
        <f t="shared" si="103"/>
        <v/>
      </c>
      <c r="M89" s="367" t="str">
        <f t="shared" si="104"/>
        <v/>
      </c>
      <c r="N89" s="367" t="str">
        <f t="shared" si="105"/>
        <v/>
      </c>
      <c r="O89" s="156" t="str">
        <f t="shared" si="106"/>
        <v/>
      </c>
      <c r="P89" s="157" t="str">
        <f t="shared" si="107"/>
        <v>0</v>
      </c>
      <c r="Q89" s="158" t="str">
        <f t="shared" si="107"/>
        <v>0</v>
      </c>
      <c r="R89" s="158" t="str">
        <f t="shared" si="107"/>
        <v>0</v>
      </c>
      <c r="S89" s="159" t="str">
        <f t="shared" si="107"/>
        <v>0</v>
      </c>
      <c r="T89" s="158" t="str">
        <f t="shared" si="107"/>
        <v>0</v>
      </c>
      <c r="U89" s="158" t="str">
        <f t="shared" si="107"/>
        <v>0</v>
      </c>
      <c r="V89" s="158" t="str">
        <f t="shared" si="107"/>
        <v>0</v>
      </c>
      <c r="W89" s="158" t="str">
        <f t="shared" si="107"/>
        <v>0</v>
      </c>
      <c r="X89" s="157" t="str">
        <f t="shared" si="108"/>
        <v>0</v>
      </c>
      <c r="Y89" s="158" t="str">
        <f t="shared" si="108"/>
        <v>0</v>
      </c>
      <c r="Z89" s="158" t="str">
        <f t="shared" si="108"/>
        <v>0</v>
      </c>
      <c r="AA89" s="159" t="str">
        <f t="shared" si="108"/>
        <v>0</v>
      </c>
      <c r="AB89" s="160" t="str">
        <f t="shared" si="108"/>
        <v>0</v>
      </c>
      <c r="AC89" s="161" t="str">
        <f t="shared" si="108"/>
        <v>0</v>
      </c>
      <c r="AD89" s="158" t="str">
        <f t="shared" si="108"/>
        <v>0</v>
      </c>
      <c r="AE89" s="159" t="str">
        <f t="shared" si="108"/>
        <v>0</v>
      </c>
      <c r="AF89" s="367" t="str">
        <f t="shared" si="109"/>
        <v>0</v>
      </c>
      <c r="AG89" s="162" t="str">
        <f t="shared" si="109"/>
        <v>0</v>
      </c>
      <c r="AH89" s="163" t="str">
        <f t="shared" si="109"/>
        <v>0</v>
      </c>
      <c r="AI89" s="165" t="str">
        <f t="shared" si="109"/>
        <v>0</v>
      </c>
      <c r="AJ89" s="164" t="str">
        <f t="shared" si="109"/>
        <v>0</v>
      </c>
      <c r="AK89" s="164" t="str">
        <f t="shared" si="109"/>
        <v>0</v>
      </c>
      <c r="AL89" s="289" t="str">
        <f t="shared" si="109"/>
        <v>0</v>
      </c>
      <c r="AM89" s="165" t="str">
        <f t="shared" si="109"/>
        <v>0</v>
      </c>
      <c r="AN89" s="230" t="str">
        <f t="shared" si="110"/>
        <v>0</v>
      </c>
      <c r="AO89" s="230" t="str">
        <f t="shared" si="110"/>
        <v>0</v>
      </c>
      <c r="AP89" s="230" t="str">
        <f t="shared" si="110"/>
        <v>0</v>
      </c>
      <c r="AQ89" s="230" t="str">
        <f t="shared" si="110"/>
        <v>0</v>
      </c>
      <c r="AR89" s="229" t="str">
        <f t="shared" si="110"/>
        <v>0</v>
      </c>
      <c r="AS89" s="230" t="str">
        <f t="shared" si="110"/>
        <v>0</v>
      </c>
      <c r="AT89" s="230" t="str">
        <f t="shared" si="110"/>
        <v>0</v>
      </c>
      <c r="AU89" s="231" t="str">
        <f t="shared" si="110"/>
        <v>0</v>
      </c>
      <c r="AV89" s="230" t="str">
        <f t="shared" si="111"/>
        <v>0</v>
      </c>
      <c r="AW89" s="232" t="str">
        <f t="shared" si="111"/>
        <v>0</v>
      </c>
      <c r="AX89" s="232" t="str">
        <f t="shared" si="111"/>
        <v>0</v>
      </c>
      <c r="AY89" s="233" t="str">
        <f t="shared" si="111"/>
        <v>0</v>
      </c>
      <c r="AZ89" s="232" t="str">
        <f t="shared" si="111"/>
        <v>0</v>
      </c>
      <c r="BA89" s="232" t="str">
        <f t="shared" si="111"/>
        <v>0</v>
      </c>
      <c r="BB89" s="232" t="str">
        <f t="shared" si="111"/>
        <v>0</v>
      </c>
      <c r="BC89" s="233" t="str">
        <f t="shared" si="111"/>
        <v>0</v>
      </c>
      <c r="BD89" s="168" t="str">
        <f t="shared" si="112"/>
        <v>0</v>
      </c>
      <c r="BE89" s="168" t="str">
        <f t="shared" si="112"/>
        <v>0</v>
      </c>
      <c r="BF89" s="168" t="str">
        <f t="shared" si="112"/>
        <v>0</v>
      </c>
      <c r="BG89" s="169" t="str">
        <f t="shared" si="112"/>
        <v>0</v>
      </c>
      <c r="BH89" s="168" t="str">
        <f t="shared" si="112"/>
        <v>0</v>
      </c>
      <c r="BI89" s="168" t="str">
        <f t="shared" si="112"/>
        <v>0</v>
      </c>
      <c r="BJ89" s="168" t="str">
        <f t="shared" si="112"/>
        <v>0</v>
      </c>
      <c r="BK89" s="169" t="str">
        <f t="shared" si="112"/>
        <v>0</v>
      </c>
      <c r="BL89" s="168" t="str">
        <f t="shared" si="113"/>
        <v>0</v>
      </c>
      <c r="BM89" s="168" t="str">
        <f t="shared" si="113"/>
        <v>0</v>
      </c>
      <c r="BN89" s="168" t="str">
        <f t="shared" si="113"/>
        <v>0</v>
      </c>
      <c r="BO89" s="169" t="str">
        <f t="shared" si="113"/>
        <v>0</v>
      </c>
      <c r="BP89" s="168" t="str">
        <f t="shared" si="113"/>
        <v>0</v>
      </c>
      <c r="BQ89" s="168" t="str">
        <f t="shared" si="113"/>
        <v>0</v>
      </c>
      <c r="BR89" s="168" t="str">
        <f t="shared" si="113"/>
        <v>0</v>
      </c>
      <c r="BS89" s="169" t="str">
        <f t="shared" si="113"/>
        <v>0</v>
      </c>
      <c r="BT89" s="302" t="str">
        <f t="shared" si="114"/>
        <v>0</v>
      </c>
      <c r="BU89" s="302" t="str">
        <f t="shared" si="114"/>
        <v>0</v>
      </c>
      <c r="BV89" s="302" t="str">
        <f t="shared" si="114"/>
        <v>0</v>
      </c>
      <c r="BW89" s="303" t="str">
        <f t="shared" si="114"/>
        <v>0</v>
      </c>
      <c r="BX89" s="302" t="str">
        <f t="shared" si="114"/>
        <v>0</v>
      </c>
      <c r="BY89" s="302" t="str">
        <f t="shared" si="114"/>
        <v>0</v>
      </c>
      <c r="BZ89" s="302" t="str">
        <f t="shared" si="114"/>
        <v>0</v>
      </c>
      <c r="CA89" s="303" t="str">
        <f t="shared" si="114"/>
        <v>0</v>
      </c>
      <c r="CB89" s="164" t="str">
        <f t="shared" si="115"/>
        <v>0</v>
      </c>
      <c r="CC89" s="289" t="str">
        <f t="shared" si="115"/>
        <v>0</v>
      </c>
      <c r="CD89" s="340" t="str">
        <f t="shared" si="115"/>
        <v>0</v>
      </c>
      <c r="CE89" s="341" t="str">
        <f t="shared" si="115"/>
        <v>0</v>
      </c>
      <c r="CF89" s="340" t="str">
        <f t="shared" si="115"/>
        <v>0</v>
      </c>
      <c r="CG89" s="340" t="str">
        <f t="shared" si="115"/>
        <v>0</v>
      </c>
      <c r="CH89" s="340" t="str">
        <f t="shared" si="115"/>
        <v>0</v>
      </c>
      <c r="CI89" s="341" t="str">
        <f t="shared" si="115"/>
        <v>0</v>
      </c>
      <c r="CJ89" s="367"/>
      <c r="CK89" s="32" t="str">
        <f t="shared" si="116"/>
        <v/>
      </c>
      <c r="CL89" s="285">
        <f t="shared" si="146"/>
        <v>0</v>
      </c>
      <c r="CM89" s="285">
        <f t="shared" si="148"/>
        <v>10</v>
      </c>
      <c r="CN89" s="285"/>
      <c r="CO89" s="142">
        <f t="shared" si="117"/>
        <v>-90</v>
      </c>
      <c r="CP89" s="142">
        <f t="shared" si="118"/>
        <v>-67.777777777777771</v>
      </c>
      <c r="CQ89" s="143"/>
      <c r="CR89" s="367"/>
      <c r="CS89" s="170">
        <f t="shared" si="119"/>
        <v>0</v>
      </c>
      <c r="CT89" s="23">
        <f t="shared" si="120"/>
        <v>0</v>
      </c>
      <c r="CU89" s="171">
        <f t="shared" si="121"/>
        <v>0</v>
      </c>
      <c r="CV89" s="23">
        <f t="shared" si="122"/>
        <v>0</v>
      </c>
      <c r="CW89" s="172">
        <f t="shared" si="123"/>
        <v>0</v>
      </c>
      <c r="CX89" s="24">
        <f t="shared" si="124"/>
        <v>0</v>
      </c>
      <c r="CY89" s="267">
        <f t="shared" si="125"/>
        <v>0</v>
      </c>
      <c r="CZ89" s="268">
        <f t="shared" si="126"/>
        <v>0</v>
      </c>
      <c r="DA89" s="267">
        <f t="shared" si="127"/>
        <v>0</v>
      </c>
      <c r="DB89" s="268">
        <f t="shared" si="128"/>
        <v>0</v>
      </c>
      <c r="DC89" s="173">
        <f t="shared" si="129"/>
        <v>0</v>
      </c>
      <c r="DD89" s="26">
        <f t="shared" si="130"/>
        <v>0</v>
      </c>
      <c r="DE89" s="173">
        <f t="shared" si="131"/>
        <v>0</v>
      </c>
      <c r="DF89" s="26">
        <f t="shared" si="132"/>
        <v>0</v>
      </c>
      <c r="DG89" s="326">
        <f t="shared" si="133"/>
        <v>0</v>
      </c>
      <c r="DH89" s="327">
        <f t="shared" si="134"/>
        <v>0</v>
      </c>
      <c r="DI89" s="172">
        <f t="shared" si="135"/>
        <v>0</v>
      </c>
      <c r="DJ89" s="24">
        <f t="shared" si="136"/>
        <v>0</v>
      </c>
      <c r="DK89" s="172"/>
      <c r="DL89" s="19">
        <f t="shared" si="137"/>
        <v>0</v>
      </c>
      <c r="DM89" s="19">
        <f t="shared" si="138"/>
        <v>0</v>
      </c>
      <c r="DN89" s="174">
        <f t="shared" si="139"/>
        <v>0</v>
      </c>
      <c r="DO89" s="278">
        <f t="shared" si="140"/>
        <v>0</v>
      </c>
      <c r="DP89" s="278">
        <f t="shared" si="141"/>
        <v>0</v>
      </c>
      <c r="DQ89" s="20">
        <f t="shared" si="142"/>
        <v>0</v>
      </c>
      <c r="DR89" s="20">
        <f t="shared" si="143"/>
        <v>0</v>
      </c>
      <c r="DS89" s="337">
        <f t="shared" si="144"/>
        <v>0</v>
      </c>
      <c r="DT89" s="174">
        <f t="shared" si="145"/>
        <v>0</v>
      </c>
      <c r="DU89" s="172">
        <f t="shared" si="147"/>
        <v>0</v>
      </c>
      <c r="DV89" s="172"/>
      <c r="DW89" s="172"/>
      <c r="DX89" s="172"/>
      <c r="DY89" s="172"/>
      <c r="DZ89" s="172"/>
      <c r="EA89" s="172"/>
      <c r="EB89" s="172"/>
      <c r="EC89" s="172"/>
      <c r="ED89" s="172"/>
      <c r="EE89" s="172"/>
      <c r="EF89" s="172"/>
      <c r="EG89" s="172"/>
      <c r="EH89" s="172"/>
      <c r="EI89" s="172"/>
      <c r="EJ89" s="172"/>
      <c r="EK89" s="172"/>
      <c r="EL89" s="172"/>
      <c r="EM89" s="172"/>
      <c r="EN89" s="172"/>
      <c r="EO89" s="172"/>
      <c r="EP89" s="172"/>
      <c r="EQ89" s="172"/>
      <c r="ER89" s="172"/>
      <c r="ES89" s="172"/>
      <c r="ET89" s="172"/>
      <c r="EU89" s="172"/>
      <c r="EV89" s="172"/>
      <c r="EW89" s="172"/>
      <c r="EX89" s="172"/>
      <c r="EY89" s="172"/>
      <c r="EZ89" s="172"/>
      <c r="FA89" s="172"/>
      <c r="FB89" s="172"/>
      <c r="FC89" s="172"/>
      <c r="FD89" s="172"/>
      <c r="FE89" s="172"/>
      <c r="FF89" s="172"/>
      <c r="FG89" s="172"/>
      <c r="FH89" s="172"/>
      <c r="FI89" s="172"/>
      <c r="FJ89" s="172"/>
      <c r="FK89" s="172"/>
      <c r="FL89" s="172"/>
      <c r="FM89" s="172"/>
      <c r="FN89" s="172"/>
      <c r="FO89" s="172"/>
      <c r="FP89" s="172"/>
      <c r="FQ89" s="172"/>
      <c r="FR89" s="172"/>
      <c r="FS89" s="172"/>
      <c r="FT89" s="172"/>
      <c r="FU89" s="172"/>
      <c r="FV89" s="172"/>
      <c r="FW89" s="172"/>
      <c r="FX89" s="172"/>
      <c r="FY89" s="172"/>
      <c r="FZ89" s="172"/>
      <c r="GA89" s="172"/>
      <c r="GB89" s="172"/>
      <c r="GC89" s="172"/>
      <c r="GD89" s="172"/>
      <c r="GE89" s="172"/>
      <c r="GF89" s="172"/>
      <c r="GG89" s="172"/>
      <c r="GH89" s="172"/>
      <c r="GI89" s="172"/>
      <c r="GJ89" s="172"/>
      <c r="GK89" s="172"/>
      <c r="GL89" s="172"/>
      <c r="GM89" s="172"/>
      <c r="GN89" s="172"/>
      <c r="GO89" s="172"/>
      <c r="GP89" s="172"/>
      <c r="GQ89" s="172"/>
      <c r="GR89" s="172"/>
      <c r="GS89" s="172"/>
      <c r="GT89" s="172"/>
      <c r="GU89" s="172"/>
      <c r="GV89" s="172"/>
      <c r="GW89" s="172"/>
      <c r="GX89" s="172"/>
      <c r="GY89" s="172"/>
      <c r="GZ89" s="172"/>
      <c r="HA89" s="172"/>
      <c r="HB89" s="172"/>
      <c r="HC89" s="172"/>
      <c r="HD89" s="172"/>
      <c r="HE89" s="172"/>
      <c r="HF89" s="172"/>
      <c r="HG89" s="172"/>
      <c r="HH89" s="172"/>
      <c r="HI89" s="172"/>
      <c r="HJ89" s="172"/>
      <c r="HK89" s="172"/>
      <c r="HL89" s="172"/>
      <c r="HM89" s="172"/>
      <c r="HN89" s="172"/>
      <c r="HO89" s="172"/>
      <c r="HP89" s="172"/>
      <c r="HQ89" s="172"/>
      <c r="HR89" s="172"/>
      <c r="HS89" s="172"/>
      <c r="HT89" s="172"/>
      <c r="HU89" s="172"/>
      <c r="HV89" s="172"/>
      <c r="HW89" s="172"/>
      <c r="HX89" s="172"/>
      <c r="HY89" s="172"/>
      <c r="HZ89" s="172"/>
      <c r="IA89" s="172"/>
      <c r="IB89" s="172"/>
      <c r="IC89" s="172"/>
      <c r="ID89" s="172"/>
      <c r="IE89" s="172"/>
      <c r="IF89" s="172"/>
      <c r="IG89" s="172"/>
      <c r="IH89" s="172"/>
      <c r="II89" s="172"/>
      <c r="IJ89" s="172"/>
      <c r="IK89" s="172"/>
      <c r="IL89" s="172"/>
      <c r="IM89" s="172"/>
      <c r="IN89" s="172"/>
      <c r="IO89" s="172"/>
      <c r="IP89" s="172"/>
      <c r="IQ89" s="172"/>
      <c r="IR89" s="172"/>
      <c r="IS89" s="172"/>
      <c r="IT89" s="172"/>
      <c r="IU89" s="172"/>
      <c r="IV89" s="172"/>
      <c r="IW89" s="172"/>
      <c r="IX89" s="172"/>
      <c r="IY89" s="172"/>
      <c r="IZ89" s="172"/>
      <c r="JA89" s="172"/>
      <c r="JB89" s="172"/>
      <c r="JC89" s="172"/>
      <c r="JD89" s="172"/>
      <c r="JE89" s="172"/>
      <c r="JF89" s="172"/>
      <c r="JG89" s="172"/>
      <c r="JH89" s="172"/>
      <c r="JI89" s="172"/>
      <c r="JJ89" s="172"/>
      <c r="JK89" s="172"/>
      <c r="JL89" s="172"/>
      <c r="JM89" s="172"/>
      <c r="JN89" s="172"/>
      <c r="JO89" s="172"/>
      <c r="JP89" s="172"/>
      <c r="JQ89" s="172"/>
      <c r="JR89" s="172"/>
      <c r="JS89" s="172"/>
      <c r="JT89" s="172"/>
      <c r="JU89" s="172"/>
      <c r="JV89" s="172"/>
      <c r="JW89" s="172"/>
      <c r="JX89" s="172"/>
      <c r="JY89" s="172"/>
      <c r="JZ89" s="172"/>
      <c r="KA89" s="172"/>
      <c r="KB89" s="172"/>
      <c r="KC89" s="172"/>
      <c r="KD89" s="172"/>
      <c r="KE89" s="172"/>
      <c r="KF89" s="172"/>
      <c r="KG89" s="172"/>
      <c r="KH89" s="172"/>
      <c r="KI89" s="172"/>
      <c r="KJ89" s="172"/>
      <c r="KK89" s="172"/>
      <c r="KL89" s="172"/>
      <c r="KM89" s="172"/>
      <c r="KN89" s="172"/>
      <c r="KO89" s="172"/>
      <c r="KP89" s="172"/>
      <c r="KQ89" s="172"/>
      <c r="KR89" s="172"/>
      <c r="KS89" s="172"/>
      <c r="KT89" s="172"/>
      <c r="KU89" s="172"/>
      <c r="KV89" s="172"/>
      <c r="KW89" s="172"/>
      <c r="KX89" s="172"/>
      <c r="KY89" s="172"/>
      <c r="KZ89" s="172"/>
      <c r="LA89" s="172"/>
      <c r="LB89" s="172"/>
      <c r="LC89" s="172"/>
      <c r="LD89" s="172"/>
      <c r="LE89" s="172"/>
      <c r="LF89" s="172"/>
      <c r="LG89" s="172"/>
      <c r="LH89" s="172"/>
      <c r="LI89" s="172"/>
      <c r="LJ89" s="172"/>
      <c r="LK89" s="172"/>
      <c r="LL89" s="172"/>
      <c r="LM89" s="172"/>
      <c r="LN89" s="172"/>
      <c r="LO89" s="172"/>
      <c r="LP89" s="172"/>
      <c r="LQ89" s="172"/>
      <c r="LR89" s="172"/>
      <c r="LS89" s="172"/>
      <c r="LT89" s="172"/>
      <c r="LU89" s="172"/>
      <c r="LV89" s="172"/>
      <c r="LW89" s="172"/>
      <c r="LX89" s="172"/>
      <c r="LY89" s="172"/>
      <c r="LZ89" s="172"/>
      <c r="MA89" s="172"/>
      <c r="MB89" s="172"/>
      <c r="MC89" s="172"/>
      <c r="MD89" s="172"/>
      <c r="ME89" s="172"/>
      <c r="MF89" s="172"/>
      <c r="MG89" s="172"/>
      <c r="MH89" s="172"/>
      <c r="MI89" s="172"/>
      <c r="MJ89" s="172"/>
      <c r="MK89" s="172"/>
      <c r="ML89" s="172"/>
      <c r="MM89" s="172"/>
      <c r="MN89" s="172"/>
      <c r="MO89" s="172"/>
      <c r="MP89" s="172"/>
      <c r="MQ89" s="172"/>
      <c r="MR89" s="172"/>
      <c r="MS89" s="172"/>
      <c r="MT89" s="172"/>
      <c r="MU89" s="172"/>
      <c r="MV89" s="172"/>
      <c r="MW89" s="172"/>
      <c r="MX89" s="172"/>
      <c r="MY89" s="172"/>
      <c r="MZ89" s="172"/>
      <c r="NA89" s="172"/>
      <c r="NB89" s="172"/>
      <c r="NC89" s="172"/>
      <c r="ND89" s="172"/>
      <c r="NE89" s="172"/>
      <c r="NF89" s="172"/>
      <c r="NG89" s="172"/>
      <c r="NH89" s="172"/>
      <c r="NI89" s="172"/>
      <c r="NJ89" s="172"/>
      <c r="NK89" s="172"/>
      <c r="NL89" s="172"/>
      <c r="NM89" s="172"/>
      <c r="NN89" s="172"/>
      <c r="NO89" s="172"/>
      <c r="NP89" s="172"/>
      <c r="NQ89" s="172"/>
      <c r="NR89" s="172"/>
      <c r="NS89" s="172"/>
      <c r="NT89" s="172"/>
      <c r="NU89" s="172"/>
      <c r="NV89" s="172"/>
      <c r="NW89" s="172"/>
      <c r="NX89" s="172"/>
      <c r="NY89" s="172"/>
      <c r="NZ89" s="172"/>
      <c r="OA89" s="172"/>
      <c r="OB89" s="172"/>
      <c r="OC89" s="172"/>
      <c r="OD89" s="172"/>
      <c r="OE89" s="172"/>
      <c r="OF89" s="172"/>
      <c r="OG89" s="172"/>
      <c r="OH89" s="172"/>
      <c r="OI89" s="172"/>
      <c r="OJ89" s="172"/>
      <c r="OK89" s="172"/>
      <c r="OL89" s="172"/>
      <c r="OM89" s="172"/>
      <c r="ON89" s="172"/>
      <c r="OO89" s="172"/>
      <c r="OP89" s="172"/>
      <c r="OQ89" s="172"/>
      <c r="OR89" s="172"/>
      <c r="OS89" s="172"/>
      <c r="OT89" s="172"/>
      <c r="OU89" s="172"/>
      <c r="OV89" s="172"/>
      <c r="OW89" s="172"/>
      <c r="OX89" s="172"/>
      <c r="OY89" s="172"/>
      <c r="OZ89" s="172"/>
      <c r="PA89" s="172"/>
      <c r="PB89" s="172"/>
      <c r="PC89" s="172"/>
      <c r="PD89" s="172"/>
      <c r="PE89" s="172"/>
      <c r="PF89" s="172"/>
      <c r="PG89" s="172"/>
      <c r="PH89" s="172"/>
      <c r="PI89" s="172"/>
      <c r="PJ89" s="172"/>
      <c r="PK89" s="172"/>
      <c r="PL89" s="172"/>
      <c r="PM89" s="172"/>
      <c r="PN89" s="172"/>
      <c r="PO89" s="172"/>
      <c r="PP89" s="172"/>
      <c r="PQ89" s="172"/>
      <c r="PR89" s="172"/>
      <c r="PS89" s="172"/>
      <c r="PT89" s="172"/>
      <c r="PU89" s="172"/>
      <c r="PV89" s="172"/>
      <c r="PW89" s="172"/>
      <c r="PX89" s="172"/>
      <c r="PY89" s="172"/>
      <c r="PZ89" s="172"/>
      <c r="QA89" s="172"/>
      <c r="QB89" s="172"/>
      <c r="QC89" s="172"/>
      <c r="QD89" s="172"/>
      <c r="QE89" s="172"/>
      <c r="QF89" s="172"/>
      <c r="QG89" s="172"/>
      <c r="QH89" s="172"/>
      <c r="QI89" s="172"/>
      <c r="QJ89" s="172"/>
      <c r="QK89" s="172"/>
      <c r="QL89" s="172"/>
      <c r="QM89" s="172"/>
      <c r="QN89" s="172"/>
      <c r="QO89" s="172"/>
      <c r="QP89" s="172"/>
      <c r="QQ89" s="172"/>
      <c r="QR89" s="172"/>
      <c r="QS89" s="172"/>
      <c r="QT89" s="172"/>
      <c r="QU89" s="172"/>
      <c r="QV89" s="172"/>
      <c r="QW89" s="172"/>
      <c r="QX89" s="172"/>
      <c r="QY89" s="172"/>
      <c r="QZ89" s="172"/>
      <c r="RA89" s="172"/>
      <c r="RB89" s="172"/>
      <c r="RC89" s="172"/>
      <c r="RD89" s="172"/>
      <c r="RE89" s="172"/>
      <c r="RF89" s="172"/>
      <c r="RG89" s="172"/>
      <c r="RH89" s="172"/>
      <c r="RI89" s="172"/>
      <c r="RJ89" s="172"/>
      <c r="RK89" s="172"/>
      <c r="RL89" s="172"/>
      <c r="RM89" s="172"/>
      <c r="RN89" s="172"/>
      <c r="RO89" s="172"/>
      <c r="RP89" s="172"/>
      <c r="RQ89" s="172"/>
      <c r="RR89" s="172"/>
      <c r="RS89" s="172"/>
      <c r="RT89" s="172"/>
      <c r="RU89" s="172"/>
      <c r="RV89" s="172"/>
      <c r="RW89" s="172"/>
      <c r="RX89" s="172"/>
      <c r="RY89" s="172"/>
      <c r="RZ89" s="172"/>
      <c r="SA89" s="172"/>
      <c r="SB89" s="172"/>
      <c r="SC89" s="172"/>
      <c r="SD89" s="172"/>
      <c r="SE89" s="172"/>
      <c r="SF89" s="172"/>
      <c r="SG89" s="172"/>
      <c r="SH89" s="172"/>
      <c r="SI89" s="172"/>
      <c r="SJ89" s="172"/>
      <c r="SK89" s="172"/>
      <c r="SL89" s="172"/>
      <c r="SM89" s="172"/>
      <c r="SN89" s="172"/>
      <c r="SO89" s="172"/>
      <c r="SP89" s="172"/>
      <c r="SQ89" s="172"/>
      <c r="SR89" s="172"/>
      <c r="SS89" s="172"/>
      <c r="ST89" s="172"/>
      <c r="SU89" s="172"/>
      <c r="SV89" s="172"/>
      <c r="SW89" s="172"/>
      <c r="SX89" s="172"/>
      <c r="SY89" s="172"/>
      <c r="SZ89" s="172"/>
      <c r="TA89" s="172"/>
      <c r="TB89" s="172"/>
      <c r="TC89" s="172"/>
      <c r="TD89" s="172"/>
      <c r="TE89" s="172"/>
      <c r="TF89" s="172"/>
      <c r="TG89" s="172"/>
      <c r="TH89" s="172"/>
      <c r="TI89" s="172"/>
      <c r="TJ89" s="172"/>
      <c r="TK89" s="172"/>
      <c r="TL89" s="172"/>
      <c r="TM89" s="172"/>
      <c r="TN89" s="172"/>
      <c r="TO89" s="172"/>
      <c r="TP89" s="172"/>
      <c r="TQ89" s="172"/>
      <c r="TR89" s="172"/>
      <c r="TS89" s="172"/>
      <c r="TT89" s="172"/>
      <c r="TU89" s="172"/>
      <c r="TV89" s="172"/>
      <c r="TW89" s="172"/>
      <c r="TX89" s="172"/>
      <c r="TY89" s="172"/>
      <c r="TZ89" s="172"/>
      <c r="UA89" s="172"/>
      <c r="UB89" s="172"/>
      <c r="UC89" s="172"/>
      <c r="UD89" s="172"/>
      <c r="UE89" s="172"/>
      <c r="UF89" s="172"/>
      <c r="UG89" s="172"/>
      <c r="UH89" s="172"/>
      <c r="UI89" s="172"/>
      <c r="UJ89" s="172"/>
      <c r="UK89" s="172"/>
      <c r="UL89" s="172"/>
      <c r="UM89" s="172"/>
      <c r="UN89" s="172"/>
      <c r="UO89" s="172"/>
      <c r="UP89" s="172"/>
      <c r="UQ89" s="172"/>
      <c r="UR89" s="172"/>
      <c r="US89" s="172"/>
      <c r="UT89" s="172"/>
      <c r="UU89" s="172"/>
      <c r="UV89" s="172"/>
      <c r="UW89" s="172"/>
      <c r="UX89" s="172"/>
      <c r="UY89" s="172"/>
      <c r="UZ89" s="172"/>
      <c r="VA89" s="172"/>
      <c r="VB89" s="172"/>
      <c r="VC89" s="172"/>
      <c r="VD89" s="172"/>
      <c r="VE89" s="172"/>
      <c r="VF89" s="172"/>
      <c r="VG89" s="172"/>
      <c r="VH89" s="172"/>
      <c r="VI89" s="172"/>
      <c r="VJ89" s="172"/>
      <c r="VK89" s="172"/>
      <c r="VL89" s="172"/>
      <c r="VM89" s="172"/>
      <c r="VN89" s="172"/>
      <c r="VO89" s="172"/>
      <c r="VP89" s="172"/>
      <c r="VQ89" s="172"/>
      <c r="VR89" s="172"/>
      <c r="VS89" s="172"/>
      <c r="VT89" s="172"/>
      <c r="VU89" s="172"/>
      <c r="VV89" s="172"/>
      <c r="VW89" s="172"/>
      <c r="VX89" s="172"/>
      <c r="VY89" s="172"/>
      <c r="VZ89" s="172"/>
      <c r="WA89" s="172"/>
      <c r="WB89" s="172"/>
      <c r="WC89" s="172"/>
      <c r="WD89" s="172"/>
      <c r="WE89" s="172"/>
      <c r="WF89" s="172"/>
      <c r="WG89" s="172"/>
      <c r="WH89" s="172"/>
      <c r="WI89" s="172"/>
      <c r="WJ89" s="172"/>
      <c r="WK89" s="172"/>
      <c r="WL89" s="172"/>
      <c r="WM89" s="172"/>
      <c r="WN89" s="172"/>
      <c r="WO89" s="172"/>
      <c r="WP89" s="172"/>
      <c r="WQ89" s="172"/>
      <c r="WR89" s="172"/>
      <c r="WS89" s="172"/>
      <c r="WT89" s="172"/>
      <c r="WU89" s="172"/>
      <c r="WV89" s="172"/>
      <c r="WW89" s="172"/>
      <c r="WX89" s="172"/>
      <c r="WY89" s="172"/>
      <c r="WZ89" s="172"/>
      <c r="XA89" s="172"/>
      <c r="XB89" s="172"/>
      <c r="XC89" s="172"/>
      <c r="XD89" s="172"/>
      <c r="XE89" s="172"/>
      <c r="XF89" s="172"/>
      <c r="XG89" s="172"/>
      <c r="XH89" s="172"/>
      <c r="XI89" s="172"/>
      <c r="XJ89" s="172"/>
      <c r="XK89" s="172"/>
      <c r="XL89" s="172"/>
      <c r="XM89" s="172"/>
      <c r="XN89" s="172"/>
      <c r="XO89" s="172"/>
      <c r="XP89" s="172"/>
      <c r="XQ89" s="172"/>
      <c r="XR89" s="172"/>
      <c r="XS89" s="172"/>
      <c r="XT89" s="172"/>
      <c r="XU89" s="172"/>
      <c r="XV89" s="172"/>
      <c r="XW89" s="172"/>
      <c r="XX89" s="172"/>
      <c r="XY89" s="172"/>
      <c r="XZ89" s="172"/>
      <c r="YA89" s="172"/>
      <c r="YB89" s="172"/>
      <c r="YC89" s="172"/>
      <c r="YD89" s="172"/>
      <c r="YE89" s="172"/>
      <c r="YF89" s="172"/>
      <c r="YG89" s="172"/>
      <c r="YH89" s="172"/>
      <c r="YI89" s="172"/>
      <c r="YJ89" s="172"/>
      <c r="YK89" s="172"/>
      <c r="YL89" s="172"/>
      <c r="YM89" s="172"/>
      <c r="YN89" s="172"/>
      <c r="YO89" s="172"/>
      <c r="YP89" s="172"/>
      <c r="YQ89" s="172"/>
      <c r="YR89" s="172"/>
      <c r="YS89" s="172"/>
      <c r="YT89" s="172"/>
      <c r="YU89" s="172"/>
      <c r="YV89" s="172"/>
      <c r="YW89" s="172"/>
      <c r="YX89" s="172"/>
      <c r="YY89" s="172"/>
      <c r="YZ89" s="172"/>
      <c r="ZA89" s="172"/>
      <c r="ZB89" s="172"/>
      <c r="ZC89" s="172"/>
      <c r="ZD89" s="172"/>
      <c r="ZE89" s="172"/>
      <c r="ZF89" s="172"/>
      <c r="ZG89" s="172"/>
      <c r="ZH89" s="172"/>
      <c r="ZI89" s="172"/>
      <c r="ZJ89" s="172"/>
      <c r="ZK89" s="172"/>
      <c r="ZL89" s="172"/>
      <c r="ZM89" s="172"/>
      <c r="ZN89" s="172"/>
      <c r="ZO89" s="172"/>
      <c r="ZP89" s="172"/>
      <c r="ZQ89" s="172"/>
      <c r="ZR89" s="172"/>
      <c r="ZS89" s="172"/>
      <c r="ZT89" s="172"/>
      <c r="ZU89" s="172"/>
      <c r="ZV89" s="172"/>
      <c r="ZW89" s="172"/>
      <c r="ZX89" s="172"/>
      <c r="ZY89" s="172"/>
      <c r="ZZ89" s="172"/>
      <c r="AAA89" s="172"/>
      <c r="AAB89" s="172"/>
      <c r="AAC89" s="172"/>
      <c r="AAD89" s="172"/>
      <c r="AAE89" s="172"/>
      <c r="AAF89" s="172"/>
      <c r="AAG89" s="172"/>
      <c r="AAH89" s="172"/>
      <c r="AAI89" s="172"/>
      <c r="AAJ89" s="172"/>
      <c r="AAK89" s="172"/>
      <c r="AAL89" s="172"/>
      <c r="AAM89" s="172"/>
      <c r="AAN89" s="172"/>
      <c r="AAO89" s="172"/>
      <c r="AAP89" s="172"/>
      <c r="AAQ89" s="172"/>
      <c r="AAR89" s="172"/>
      <c r="AAS89" s="172"/>
      <c r="AAT89" s="172"/>
      <c r="AAU89" s="172"/>
      <c r="AAV89" s="172"/>
      <c r="AAW89" s="172"/>
      <c r="AAX89" s="172"/>
      <c r="AAY89" s="172"/>
      <c r="AAZ89" s="172"/>
      <c r="ABA89" s="172"/>
      <c r="ABB89" s="172"/>
      <c r="ABC89" s="172"/>
      <c r="ABD89" s="172"/>
      <c r="ABE89" s="172"/>
      <c r="ABF89" s="172"/>
      <c r="ABG89" s="172"/>
      <c r="ABH89" s="172"/>
      <c r="ABI89" s="172"/>
      <c r="ABJ89" s="172"/>
      <c r="ABK89" s="172"/>
      <c r="ABL89" s="172"/>
      <c r="ABM89" s="172"/>
      <c r="ABN89" s="172"/>
      <c r="ABO89" s="172"/>
      <c r="ABP89" s="172"/>
      <c r="ABQ89" s="172"/>
      <c r="ABR89" s="172"/>
      <c r="ABS89" s="172"/>
      <c r="ABT89" s="172"/>
      <c r="ABU89" s="172"/>
      <c r="ABV89" s="172"/>
      <c r="ABW89" s="172"/>
      <c r="ABX89" s="172"/>
      <c r="ABY89" s="172"/>
      <c r="ABZ89" s="172"/>
      <c r="ACA89" s="172"/>
      <c r="ACB89" s="172"/>
      <c r="ACC89" s="172"/>
      <c r="ACD89" s="172"/>
      <c r="ACE89" s="172"/>
      <c r="ACF89" s="172"/>
      <c r="ACG89" s="172"/>
      <c r="ACH89" s="172"/>
      <c r="ACI89" s="172"/>
      <c r="ACJ89" s="172"/>
      <c r="ACK89" s="172"/>
      <c r="ACL89" s="172"/>
      <c r="ACM89" s="172"/>
      <c r="ACN89" s="172"/>
      <c r="ACO89" s="172"/>
      <c r="ACP89" s="172"/>
      <c r="ACQ89" s="172"/>
      <c r="ACR89" s="172"/>
      <c r="ACS89" s="172"/>
      <c r="ACT89" s="172"/>
      <c r="ACU89" s="172"/>
      <c r="ACV89" s="172"/>
      <c r="ACW89" s="172"/>
      <c r="ACX89" s="172"/>
      <c r="ACY89" s="172"/>
      <c r="ACZ89" s="172"/>
      <c r="ADA89" s="172"/>
      <c r="ADB89" s="172"/>
      <c r="ADC89" s="172"/>
      <c r="ADD89" s="172"/>
      <c r="ADE89" s="172"/>
      <c r="ADF89" s="172"/>
      <c r="ADG89" s="172"/>
      <c r="ADH89" s="172"/>
      <c r="ADI89" s="172"/>
      <c r="ADJ89" s="172"/>
      <c r="ADK89" s="172"/>
      <c r="ADL89" s="172"/>
      <c r="ADM89" s="172"/>
      <c r="ADN89" s="172"/>
      <c r="ADO89" s="172"/>
      <c r="ADP89" s="172"/>
      <c r="ADQ89" s="172"/>
      <c r="ADR89" s="172"/>
      <c r="ADS89" s="172"/>
      <c r="ADT89" s="172"/>
      <c r="ADU89" s="172"/>
      <c r="ADV89" s="172"/>
      <c r="ADW89" s="172"/>
      <c r="ADX89" s="172"/>
      <c r="ADY89" s="172"/>
      <c r="ADZ89" s="172"/>
      <c r="AEA89" s="172"/>
      <c r="AEB89" s="172"/>
      <c r="AEC89" s="172"/>
      <c r="AED89" s="172"/>
      <c r="AEE89" s="172"/>
      <c r="AEF89" s="172"/>
      <c r="AEG89" s="172"/>
      <c r="AEH89" s="172"/>
      <c r="AEI89" s="172"/>
      <c r="AEJ89" s="172"/>
      <c r="AEK89" s="172"/>
      <c r="AEL89" s="172"/>
      <c r="AEM89" s="172"/>
      <c r="AEN89" s="172"/>
      <c r="AEO89" s="172"/>
      <c r="AEP89" s="172"/>
      <c r="AEQ89" s="172"/>
      <c r="AER89" s="172"/>
      <c r="AES89" s="172"/>
      <c r="AET89" s="172"/>
      <c r="AEU89" s="172"/>
      <c r="AEV89" s="172"/>
      <c r="AEW89" s="172"/>
      <c r="AEX89" s="172"/>
      <c r="AEY89" s="172"/>
      <c r="AEZ89" s="172"/>
      <c r="AFA89" s="172"/>
      <c r="AFB89" s="172"/>
      <c r="AFC89" s="172"/>
      <c r="AFD89" s="172"/>
      <c r="AFE89" s="172"/>
      <c r="AFF89" s="172"/>
      <c r="AFG89" s="172"/>
      <c r="AFH89" s="172"/>
      <c r="AFI89" s="172"/>
      <c r="AFJ89" s="172"/>
      <c r="AFK89" s="172"/>
      <c r="AFL89" s="172"/>
      <c r="AFM89" s="172"/>
      <c r="AFN89" s="172"/>
      <c r="AFO89" s="172"/>
      <c r="AFP89" s="172"/>
      <c r="AFQ89" s="172"/>
      <c r="AFR89" s="172"/>
      <c r="AFS89" s="172"/>
      <c r="AFT89" s="172"/>
      <c r="AFU89" s="172"/>
      <c r="AFV89" s="172"/>
      <c r="AFW89" s="172"/>
      <c r="AFX89" s="172"/>
      <c r="AFY89" s="172"/>
      <c r="AFZ89" s="172"/>
      <c r="AGA89" s="172"/>
      <c r="AGB89" s="172"/>
      <c r="AGC89" s="172"/>
      <c r="AGD89" s="172"/>
      <c r="AGE89" s="172"/>
      <c r="AGF89" s="172"/>
      <c r="AGG89" s="172"/>
      <c r="AGH89" s="172"/>
      <c r="AGI89" s="172"/>
      <c r="AGJ89" s="172"/>
      <c r="AGK89" s="172"/>
      <c r="AGL89" s="172"/>
      <c r="AGM89" s="172"/>
      <c r="AGN89" s="172"/>
      <c r="AGO89" s="172"/>
      <c r="AGP89" s="172"/>
      <c r="AGQ89" s="172"/>
      <c r="AGR89" s="172"/>
      <c r="AGS89" s="172"/>
      <c r="AGT89" s="172"/>
      <c r="AGU89" s="172"/>
      <c r="AGV89" s="172"/>
      <c r="AGW89" s="172"/>
      <c r="AGX89" s="172"/>
      <c r="AGY89" s="172"/>
      <c r="AGZ89" s="172"/>
      <c r="AHA89" s="172"/>
      <c r="AHB89" s="172"/>
      <c r="AHC89" s="172"/>
      <c r="AHD89" s="172"/>
      <c r="AHE89" s="172"/>
      <c r="AHF89" s="172"/>
      <c r="AHG89" s="172"/>
      <c r="AHH89" s="172"/>
      <c r="AHI89" s="172"/>
      <c r="AHJ89" s="172"/>
      <c r="AHK89" s="172"/>
      <c r="AHL89" s="172"/>
      <c r="AHM89" s="172"/>
      <c r="AHN89" s="172"/>
      <c r="AHO89" s="172"/>
      <c r="AHP89" s="172"/>
      <c r="AHQ89" s="172"/>
      <c r="AHR89" s="172"/>
      <c r="AHS89" s="172"/>
      <c r="AHT89" s="172"/>
      <c r="AHU89" s="172"/>
      <c r="AHV89" s="172"/>
      <c r="AHW89" s="172"/>
      <c r="AHX89" s="172"/>
      <c r="AHY89" s="172"/>
      <c r="AHZ89" s="172"/>
      <c r="AIA89" s="172"/>
      <c r="AIB89" s="172"/>
      <c r="AIC89" s="172"/>
      <c r="AID89" s="172"/>
      <c r="AIE89" s="172"/>
      <c r="AIF89" s="172"/>
      <c r="AIG89" s="172"/>
      <c r="AIH89" s="172"/>
      <c r="AII89" s="172"/>
      <c r="AIJ89" s="172"/>
      <c r="AIK89" s="172"/>
      <c r="AIL89" s="172"/>
      <c r="AIM89" s="172"/>
      <c r="AIN89" s="172"/>
      <c r="AIO89" s="172"/>
      <c r="AIP89" s="172"/>
      <c r="AIQ89" s="172"/>
      <c r="AIR89" s="172"/>
      <c r="AIS89" s="172"/>
      <c r="AIT89" s="172"/>
      <c r="AIU89" s="172"/>
      <c r="AIV89" s="172"/>
      <c r="AIW89" s="172"/>
      <c r="AIX89" s="172"/>
      <c r="AIY89" s="172"/>
      <c r="AIZ89" s="172"/>
      <c r="AJA89" s="172"/>
      <c r="AJB89" s="172"/>
      <c r="AJC89" s="172"/>
      <c r="AJD89" s="172"/>
      <c r="AJE89" s="172"/>
      <c r="AJF89" s="172"/>
      <c r="AJG89" s="172"/>
      <c r="AJH89" s="172"/>
      <c r="AJI89" s="172"/>
      <c r="AJJ89" s="172"/>
      <c r="AJK89" s="172"/>
      <c r="AJL89" s="172"/>
      <c r="AJM89" s="172"/>
      <c r="AJN89" s="172"/>
      <c r="AJO89" s="172"/>
      <c r="AJP89" s="172"/>
      <c r="AJQ89" s="172"/>
      <c r="AJR89" s="172"/>
      <c r="AJS89" s="172"/>
      <c r="AJT89" s="172"/>
      <c r="AJU89" s="172"/>
      <c r="AJV89" s="172"/>
      <c r="AJW89" s="172"/>
      <c r="AJX89" s="172"/>
      <c r="AJY89" s="172"/>
      <c r="AJZ89" s="172"/>
      <c r="AKA89" s="172"/>
      <c r="AKB89" s="172"/>
      <c r="AKC89" s="172"/>
      <c r="AKD89" s="172"/>
      <c r="AKE89" s="172"/>
      <c r="AKF89" s="172"/>
      <c r="AKG89" s="172"/>
      <c r="AKH89" s="172"/>
      <c r="AKI89" s="172"/>
      <c r="AKJ89" s="172"/>
      <c r="AKK89" s="172"/>
      <c r="AKL89" s="172"/>
      <c r="AKM89" s="172"/>
      <c r="AKN89" s="172"/>
      <c r="AKO89" s="172"/>
      <c r="AKP89" s="172"/>
      <c r="AKQ89" s="172"/>
      <c r="AKR89" s="172"/>
      <c r="AKS89" s="172"/>
      <c r="AKT89" s="172"/>
      <c r="AKU89" s="172"/>
      <c r="AKV89" s="172"/>
      <c r="AKW89" s="172"/>
      <c r="AKX89" s="172"/>
      <c r="AKY89" s="172"/>
      <c r="AKZ89" s="172"/>
      <c r="ALA89" s="172"/>
      <c r="ALB89" s="172"/>
      <c r="ALC89" s="172"/>
      <c r="ALD89" s="172"/>
      <c r="ALE89" s="172"/>
      <c r="ALF89" s="172"/>
      <c r="ALG89" s="172"/>
      <c r="ALH89" s="172"/>
      <c r="ALI89" s="172"/>
      <c r="ALJ89" s="172"/>
      <c r="ALK89" s="172"/>
      <c r="ALL89" s="172"/>
      <c r="ALM89" s="172"/>
      <c r="ALN89" s="172"/>
      <c r="ALO89" s="172"/>
      <c r="ALP89" s="172"/>
      <c r="ALQ89" s="172"/>
      <c r="ALR89" s="172"/>
      <c r="ALS89" s="172"/>
      <c r="ALT89" s="172"/>
      <c r="ALU89" s="172"/>
      <c r="ALV89" s="172"/>
      <c r="ALW89" s="172"/>
      <c r="ALX89" s="172"/>
      <c r="ALY89" s="172"/>
      <c r="ALZ89" s="172"/>
      <c r="AMA89" s="172"/>
      <c r="AMB89" s="172"/>
      <c r="AMC89" s="172"/>
      <c r="AMD89" s="172"/>
      <c r="AME89" s="172"/>
      <c r="AMF89" s="172"/>
      <c r="AMG89" s="172"/>
      <c r="AMH89" s="172"/>
      <c r="AMI89" s="172"/>
      <c r="AMJ89" s="172"/>
      <c r="AMK89" s="172"/>
      <c r="AML89" s="172"/>
    </row>
    <row r="90" spans="1:1026" s="282" customFormat="1">
      <c r="A90" s="358"/>
      <c r="B90" s="225"/>
      <c r="C90" s="154">
        <f t="shared" si="94"/>
        <v>0</v>
      </c>
      <c r="D90" s="167">
        <f t="shared" si="95"/>
        <v>0</v>
      </c>
      <c r="E90" s="166" t="str">
        <f t="shared" si="96"/>
        <v/>
      </c>
      <c r="F90" s="367" t="str">
        <f t="shared" si="97"/>
        <v/>
      </c>
      <c r="G90" s="367" t="str">
        <f t="shared" si="98"/>
        <v/>
      </c>
      <c r="H90" s="367" t="str">
        <f t="shared" si="99"/>
        <v/>
      </c>
      <c r="I90" s="367" t="str">
        <f t="shared" si="100"/>
        <v/>
      </c>
      <c r="J90" s="367" t="str">
        <f t="shared" si="101"/>
        <v/>
      </c>
      <c r="K90" s="367" t="str">
        <f t="shared" si="102"/>
        <v/>
      </c>
      <c r="L90" s="367" t="str">
        <f t="shared" si="103"/>
        <v/>
      </c>
      <c r="M90" s="367" t="str">
        <f t="shared" si="104"/>
        <v/>
      </c>
      <c r="N90" s="367" t="str">
        <f t="shared" si="105"/>
        <v/>
      </c>
      <c r="O90" s="156" t="str">
        <f t="shared" si="106"/>
        <v/>
      </c>
      <c r="P90" s="157" t="str">
        <f t="shared" si="107"/>
        <v>0</v>
      </c>
      <c r="Q90" s="158" t="str">
        <f t="shared" si="107"/>
        <v>0</v>
      </c>
      <c r="R90" s="158" t="str">
        <f t="shared" si="107"/>
        <v>0</v>
      </c>
      <c r="S90" s="159" t="str">
        <f t="shared" si="107"/>
        <v>0</v>
      </c>
      <c r="T90" s="158" t="str">
        <f t="shared" si="107"/>
        <v>0</v>
      </c>
      <c r="U90" s="158" t="str">
        <f t="shared" si="107"/>
        <v>0</v>
      </c>
      <c r="V90" s="158" t="str">
        <f t="shared" si="107"/>
        <v>0</v>
      </c>
      <c r="W90" s="158" t="str">
        <f t="shared" si="107"/>
        <v>0</v>
      </c>
      <c r="X90" s="157" t="str">
        <f t="shared" si="108"/>
        <v>0</v>
      </c>
      <c r="Y90" s="158" t="str">
        <f t="shared" si="108"/>
        <v>0</v>
      </c>
      <c r="Z90" s="158" t="str">
        <f t="shared" si="108"/>
        <v>0</v>
      </c>
      <c r="AA90" s="159" t="str">
        <f t="shared" si="108"/>
        <v>0</v>
      </c>
      <c r="AB90" s="160" t="str">
        <f t="shared" si="108"/>
        <v>0</v>
      </c>
      <c r="AC90" s="161" t="str">
        <f t="shared" si="108"/>
        <v>0</v>
      </c>
      <c r="AD90" s="158" t="str">
        <f t="shared" si="108"/>
        <v>0</v>
      </c>
      <c r="AE90" s="159" t="str">
        <f t="shared" si="108"/>
        <v>0</v>
      </c>
      <c r="AF90" s="367" t="str">
        <f t="shared" si="109"/>
        <v>0</v>
      </c>
      <c r="AG90" s="162" t="str">
        <f t="shared" si="109"/>
        <v>0</v>
      </c>
      <c r="AH90" s="163" t="str">
        <f t="shared" si="109"/>
        <v>0</v>
      </c>
      <c r="AI90" s="165" t="str">
        <f t="shared" si="109"/>
        <v>0</v>
      </c>
      <c r="AJ90" s="164" t="str">
        <f t="shared" si="109"/>
        <v>0</v>
      </c>
      <c r="AK90" s="164" t="str">
        <f t="shared" si="109"/>
        <v>0</v>
      </c>
      <c r="AL90" s="289" t="str">
        <f t="shared" si="109"/>
        <v>0</v>
      </c>
      <c r="AM90" s="165" t="str">
        <f t="shared" si="109"/>
        <v>0</v>
      </c>
      <c r="AN90" s="230" t="str">
        <f t="shared" si="110"/>
        <v>0</v>
      </c>
      <c r="AO90" s="230" t="str">
        <f t="shared" si="110"/>
        <v>0</v>
      </c>
      <c r="AP90" s="230" t="str">
        <f t="shared" si="110"/>
        <v>0</v>
      </c>
      <c r="AQ90" s="230" t="str">
        <f t="shared" si="110"/>
        <v>0</v>
      </c>
      <c r="AR90" s="229" t="str">
        <f t="shared" si="110"/>
        <v>0</v>
      </c>
      <c r="AS90" s="230" t="str">
        <f t="shared" si="110"/>
        <v>0</v>
      </c>
      <c r="AT90" s="230" t="str">
        <f t="shared" si="110"/>
        <v>0</v>
      </c>
      <c r="AU90" s="231" t="str">
        <f t="shared" si="110"/>
        <v>0</v>
      </c>
      <c r="AV90" s="230" t="str">
        <f t="shared" si="111"/>
        <v>0</v>
      </c>
      <c r="AW90" s="232" t="str">
        <f t="shared" si="111"/>
        <v>0</v>
      </c>
      <c r="AX90" s="232" t="str">
        <f t="shared" si="111"/>
        <v>0</v>
      </c>
      <c r="AY90" s="233" t="str">
        <f t="shared" si="111"/>
        <v>0</v>
      </c>
      <c r="AZ90" s="232" t="str">
        <f t="shared" si="111"/>
        <v>0</v>
      </c>
      <c r="BA90" s="232" t="str">
        <f t="shared" si="111"/>
        <v>0</v>
      </c>
      <c r="BB90" s="232" t="str">
        <f t="shared" si="111"/>
        <v>0</v>
      </c>
      <c r="BC90" s="233" t="str">
        <f t="shared" si="111"/>
        <v>0</v>
      </c>
      <c r="BD90" s="168" t="str">
        <f t="shared" si="112"/>
        <v>0</v>
      </c>
      <c r="BE90" s="168" t="str">
        <f t="shared" si="112"/>
        <v>0</v>
      </c>
      <c r="BF90" s="168" t="str">
        <f t="shared" si="112"/>
        <v>0</v>
      </c>
      <c r="BG90" s="169" t="str">
        <f t="shared" si="112"/>
        <v>0</v>
      </c>
      <c r="BH90" s="168" t="str">
        <f t="shared" si="112"/>
        <v>0</v>
      </c>
      <c r="BI90" s="168" t="str">
        <f t="shared" si="112"/>
        <v>0</v>
      </c>
      <c r="BJ90" s="168" t="str">
        <f t="shared" si="112"/>
        <v>0</v>
      </c>
      <c r="BK90" s="169" t="str">
        <f t="shared" si="112"/>
        <v>0</v>
      </c>
      <c r="BL90" s="168" t="str">
        <f t="shared" si="113"/>
        <v>0</v>
      </c>
      <c r="BM90" s="168" t="str">
        <f t="shared" si="113"/>
        <v>0</v>
      </c>
      <c r="BN90" s="168" t="str">
        <f t="shared" si="113"/>
        <v>0</v>
      </c>
      <c r="BO90" s="169" t="str">
        <f t="shared" si="113"/>
        <v>0</v>
      </c>
      <c r="BP90" s="168" t="str">
        <f t="shared" si="113"/>
        <v>0</v>
      </c>
      <c r="BQ90" s="168" t="str">
        <f t="shared" si="113"/>
        <v>0</v>
      </c>
      <c r="BR90" s="168" t="str">
        <f t="shared" si="113"/>
        <v>0</v>
      </c>
      <c r="BS90" s="169" t="str">
        <f t="shared" si="113"/>
        <v>0</v>
      </c>
      <c r="BT90" s="302" t="str">
        <f t="shared" si="114"/>
        <v>0</v>
      </c>
      <c r="BU90" s="302" t="str">
        <f t="shared" si="114"/>
        <v>0</v>
      </c>
      <c r="BV90" s="302" t="str">
        <f t="shared" si="114"/>
        <v>0</v>
      </c>
      <c r="BW90" s="303" t="str">
        <f t="shared" si="114"/>
        <v>0</v>
      </c>
      <c r="BX90" s="302" t="str">
        <f t="shared" si="114"/>
        <v>0</v>
      </c>
      <c r="BY90" s="302" t="str">
        <f t="shared" si="114"/>
        <v>0</v>
      </c>
      <c r="BZ90" s="302" t="str">
        <f t="shared" si="114"/>
        <v>0</v>
      </c>
      <c r="CA90" s="303" t="str">
        <f t="shared" si="114"/>
        <v>0</v>
      </c>
      <c r="CB90" s="164" t="str">
        <f t="shared" si="115"/>
        <v>0</v>
      </c>
      <c r="CC90" s="289" t="str">
        <f t="shared" si="115"/>
        <v>0</v>
      </c>
      <c r="CD90" s="340" t="str">
        <f t="shared" si="115"/>
        <v>0</v>
      </c>
      <c r="CE90" s="341" t="str">
        <f t="shared" si="115"/>
        <v>0</v>
      </c>
      <c r="CF90" s="340" t="str">
        <f t="shared" si="115"/>
        <v>0</v>
      </c>
      <c r="CG90" s="340" t="str">
        <f t="shared" si="115"/>
        <v>0</v>
      </c>
      <c r="CH90" s="340" t="str">
        <f t="shared" si="115"/>
        <v>0</v>
      </c>
      <c r="CI90" s="341" t="str">
        <f t="shared" si="115"/>
        <v>0</v>
      </c>
      <c r="CJ90" s="367"/>
      <c r="CK90" s="32" t="str">
        <f t="shared" si="116"/>
        <v/>
      </c>
      <c r="CL90" s="285">
        <f t="shared" si="146"/>
        <v>0</v>
      </c>
      <c r="CM90" s="285">
        <f t="shared" si="148"/>
        <v>10</v>
      </c>
      <c r="CN90" s="285"/>
      <c r="CO90" s="142">
        <f t="shared" si="117"/>
        <v>-90</v>
      </c>
      <c r="CP90" s="142">
        <f t="shared" si="118"/>
        <v>-67.777777777777771</v>
      </c>
      <c r="CQ90" s="143"/>
      <c r="CR90" s="367"/>
      <c r="CS90" s="170">
        <f t="shared" si="119"/>
        <v>0</v>
      </c>
      <c r="CT90" s="23">
        <f t="shared" si="120"/>
        <v>0</v>
      </c>
      <c r="CU90" s="171">
        <f t="shared" si="121"/>
        <v>0</v>
      </c>
      <c r="CV90" s="23">
        <f t="shared" si="122"/>
        <v>0</v>
      </c>
      <c r="CW90" s="172">
        <f t="shared" si="123"/>
        <v>0</v>
      </c>
      <c r="CX90" s="24">
        <f t="shared" si="124"/>
        <v>0</v>
      </c>
      <c r="CY90" s="267">
        <f t="shared" si="125"/>
        <v>0</v>
      </c>
      <c r="CZ90" s="268">
        <f t="shared" si="126"/>
        <v>0</v>
      </c>
      <c r="DA90" s="267">
        <f t="shared" si="127"/>
        <v>0</v>
      </c>
      <c r="DB90" s="268">
        <f t="shared" si="128"/>
        <v>0</v>
      </c>
      <c r="DC90" s="173">
        <f t="shared" si="129"/>
        <v>0</v>
      </c>
      <c r="DD90" s="26">
        <f t="shared" si="130"/>
        <v>0</v>
      </c>
      <c r="DE90" s="173">
        <f t="shared" si="131"/>
        <v>0</v>
      </c>
      <c r="DF90" s="26">
        <f t="shared" si="132"/>
        <v>0</v>
      </c>
      <c r="DG90" s="326">
        <f t="shared" si="133"/>
        <v>0</v>
      </c>
      <c r="DH90" s="327">
        <f t="shared" si="134"/>
        <v>0</v>
      </c>
      <c r="DI90" s="172">
        <f t="shared" si="135"/>
        <v>0</v>
      </c>
      <c r="DJ90" s="24">
        <f t="shared" si="136"/>
        <v>0</v>
      </c>
      <c r="DK90" s="172"/>
      <c r="DL90" s="19">
        <f t="shared" si="137"/>
        <v>0</v>
      </c>
      <c r="DM90" s="19">
        <f t="shared" si="138"/>
        <v>0</v>
      </c>
      <c r="DN90" s="174">
        <f t="shared" si="139"/>
        <v>0</v>
      </c>
      <c r="DO90" s="278">
        <f t="shared" si="140"/>
        <v>0</v>
      </c>
      <c r="DP90" s="278">
        <f t="shared" si="141"/>
        <v>0</v>
      </c>
      <c r="DQ90" s="20">
        <f t="shared" si="142"/>
        <v>0</v>
      </c>
      <c r="DR90" s="20">
        <f t="shared" si="143"/>
        <v>0</v>
      </c>
      <c r="DS90" s="337">
        <f t="shared" si="144"/>
        <v>0</v>
      </c>
      <c r="DT90" s="174">
        <f t="shared" si="145"/>
        <v>0</v>
      </c>
      <c r="DU90" s="172">
        <f t="shared" si="147"/>
        <v>0</v>
      </c>
      <c r="DV90" s="172"/>
      <c r="DW90" s="172"/>
      <c r="DX90" s="172"/>
      <c r="DY90" s="172"/>
      <c r="DZ90" s="172"/>
      <c r="EA90" s="172"/>
      <c r="EB90" s="172"/>
      <c r="EC90" s="172"/>
      <c r="ED90" s="172"/>
      <c r="EE90" s="172"/>
      <c r="EF90" s="172"/>
      <c r="EG90" s="172"/>
      <c r="EH90" s="172"/>
      <c r="EI90" s="172"/>
      <c r="EJ90" s="172"/>
      <c r="EK90" s="172"/>
      <c r="EL90" s="172"/>
      <c r="EM90" s="172"/>
      <c r="EN90" s="172"/>
      <c r="EO90" s="172"/>
      <c r="EP90" s="172"/>
      <c r="EQ90" s="172"/>
      <c r="ER90" s="172"/>
      <c r="ES90" s="172"/>
      <c r="ET90" s="172"/>
      <c r="EU90" s="172"/>
      <c r="EV90" s="172"/>
      <c r="EW90" s="172"/>
      <c r="EX90" s="172"/>
      <c r="EY90" s="172"/>
      <c r="EZ90" s="172"/>
      <c r="FA90" s="172"/>
      <c r="FB90" s="172"/>
      <c r="FC90" s="172"/>
      <c r="FD90" s="172"/>
      <c r="FE90" s="172"/>
      <c r="FF90" s="172"/>
      <c r="FG90" s="172"/>
      <c r="FH90" s="172"/>
      <c r="FI90" s="172"/>
      <c r="FJ90" s="172"/>
      <c r="FK90" s="172"/>
      <c r="FL90" s="172"/>
      <c r="FM90" s="172"/>
      <c r="FN90" s="172"/>
      <c r="FO90" s="172"/>
      <c r="FP90" s="172"/>
      <c r="FQ90" s="172"/>
      <c r="FR90" s="172"/>
      <c r="FS90" s="172"/>
      <c r="FT90" s="172"/>
      <c r="FU90" s="172"/>
      <c r="FV90" s="172"/>
      <c r="FW90" s="172"/>
      <c r="FX90" s="172"/>
      <c r="FY90" s="172"/>
      <c r="FZ90" s="172"/>
      <c r="GA90" s="172"/>
      <c r="GB90" s="172"/>
      <c r="GC90" s="172"/>
      <c r="GD90" s="172"/>
      <c r="GE90" s="172"/>
      <c r="GF90" s="172"/>
      <c r="GG90" s="172"/>
      <c r="GH90" s="172"/>
      <c r="GI90" s="172"/>
      <c r="GJ90" s="172"/>
      <c r="GK90" s="172"/>
      <c r="GL90" s="172"/>
      <c r="GM90" s="172"/>
      <c r="GN90" s="172"/>
      <c r="GO90" s="172"/>
      <c r="GP90" s="172"/>
      <c r="GQ90" s="172"/>
      <c r="GR90" s="172"/>
      <c r="GS90" s="172"/>
      <c r="GT90" s="172"/>
      <c r="GU90" s="172"/>
      <c r="GV90" s="172"/>
      <c r="GW90" s="172"/>
      <c r="GX90" s="172"/>
      <c r="GY90" s="172"/>
      <c r="GZ90" s="172"/>
      <c r="HA90" s="172"/>
      <c r="HB90" s="172"/>
      <c r="HC90" s="172"/>
      <c r="HD90" s="172"/>
      <c r="HE90" s="172"/>
      <c r="HF90" s="172"/>
      <c r="HG90" s="172"/>
      <c r="HH90" s="172"/>
      <c r="HI90" s="172"/>
      <c r="HJ90" s="172"/>
      <c r="HK90" s="172"/>
      <c r="HL90" s="172"/>
      <c r="HM90" s="172"/>
      <c r="HN90" s="172"/>
      <c r="HO90" s="172"/>
      <c r="HP90" s="172"/>
      <c r="HQ90" s="172"/>
      <c r="HR90" s="172"/>
      <c r="HS90" s="172"/>
      <c r="HT90" s="172"/>
      <c r="HU90" s="172"/>
      <c r="HV90" s="172"/>
      <c r="HW90" s="172"/>
      <c r="HX90" s="172"/>
      <c r="HY90" s="172"/>
      <c r="HZ90" s="172"/>
      <c r="IA90" s="172"/>
      <c r="IB90" s="172"/>
      <c r="IC90" s="172"/>
      <c r="ID90" s="172"/>
      <c r="IE90" s="172"/>
      <c r="IF90" s="172"/>
      <c r="IG90" s="172"/>
      <c r="IH90" s="172"/>
      <c r="II90" s="172"/>
      <c r="IJ90" s="172"/>
      <c r="IK90" s="172"/>
      <c r="IL90" s="172"/>
      <c r="IM90" s="172"/>
      <c r="IN90" s="172"/>
      <c r="IO90" s="172"/>
      <c r="IP90" s="172"/>
      <c r="IQ90" s="172"/>
      <c r="IR90" s="172"/>
      <c r="IS90" s="172"/>
      <c r="IT90" s="172"/>
      <c r="IU90" s="172"/>
      <c r="IV90" s="172"/>
      <c r="IW90" s="172"/>
      <c r="IX90" s="172"/>
      <c r="IY90" s="172"/>
      <c r="IZ90" s="172"/>
      <c r="JA90" s="172"/>
      <c r="JB90" s="172"/>
      <c r="JC90" s="172"/>
      <c r="JD90" s="172"/>
      <c r="JE90" s="172"/>
      <c r="JF90" s="172"/>
      <c r="JG90" s="172"/>
      <c r="JH90" s="172"/>
      <c r="JI90" s="172"/>
      <c r="JJ90" s="172"/>
      <c r="JK90" s="172"/>
      <c r="JL90" s="172"/>
      <c r="JM90" s="172"/>
      <c r="JN90" s="172"/>
      <c r="JO90" s="172"/>
      <c r="JP90" s="172"/>
      <c r="JQ90" s="172"/>
      <c r="JR90" s="172"/>
      <c r="JS90" s="172"/>
      <c r="JT90" s="172"/>
      <c r="JU90" s="172"/>
      <c r="JV90" s="172"/>
      <c r="JW90" s="172"/>
      <c r="JX90" s="172"/>
      <c r="JY90" s="172"/>
      <c r="JZ90" s="172"/>
      <c r="KA90" s="172"/>
      <c r="KB90" s="172"/>
      <c r="KC90" s="172"/>
      <c r="KD90" s="172"/>
      <c r="KE90" s="172"/>
      <c r="KF90" s="172"/>
      <c r="KG90" s="172"/>
      <c r="KH90" s="172"/>
      <c r="KI90" s="172"/>
      <c r="KJ90" s="172"/>
      <c r="KK90" s="172"/>
      <c r="KL90" s="172"/>
      <c r="KM90" s="172"/>
      <c r="KN90" s="172"/>
      <c r="KO90" s="172"/>
      <c r="KP90" s="172"/>
      <c r="KQ90" s="172"/>
      <c r="KR90" s="172"/>
      <c r="KS90" s="172"/>
      <c r="KT90" s="172"/>
      <c r="KU90" s="172"/>
      <c r="KV90" s="172"/>
      <c r="KW90" s="172"/>
      <c r="KX90" s="172"/>
      <c r="KY90" s="172"/>
      <c r="KZ90" s="172"/>
      <c r="LA90" s="172"/>
      <c r="LB90" s="172"/>
      <c r="LC90" s="172"/>
      <c r="LD90" s="172"/>
      <c r="LE90" s="172"/>
      <c r="LF90" s="172"/>
      <c r="LG90" s="172"/>
      <c r="LH90" s="172"/>
      <c r="LI90" s="172"/>
      <c r="LJ90" s="172"/>
      <c r="LK90" s="172"/>
      <c r="LL90" s="172"/>
      <c r="LM90" s="172"/>
      <c r="LN90" s="172"/>
      <c r="LO90" s="172"/>
      <c r="LP90" s="172"/>
      <c r="LQ90" s="172"/>
      <c r="LR90" s="172"/>
      <c r="LS90" s="172"/>
      <c r="LT90" s="172"/>
      <c r="LU90" s="172"/>
      <c r="LV90" s="172"/>
      <c r="LW90" s="172"/>
      <c r="LX90" s="172"/>
      <c r="LY90" s="172"/>
      <c r="LZ90" s="172"/>
      <c r="MA90" s="172"/>
      <c r="MB90" s="172"/>
      <c r="MC90" s="172"/>
      <c r="MD90" s="172"/>
      <c r="ME90" s="172"/>
      <c r="MF90" s="172"/>
      <c r="MG90" s="172"/>
      <c r="MH90" s="172"/>
      <c r="MI90" s="172"/>
      <c r="MJ90" s="172"/>
      <c r="MK90" s="172"/>
      <c r="ML90" s="172"/>
      <c r="MM90" s="172"/>
      <c r="MN90" s="172"/>
      <c r="MO90" s="172"/>
      <c r="MP90" s="172"/>
      <c r="MQ90" s="172"/>
      <c r="MR90" s="172"/>
      <c r="MS90" s="172"/>
      <c r="MT90" s="172"/>
      <c r="MU90" s="172"/>
      <c r="MV90" s="172"/>
      <c r="MW90" s="172"/>
      <c r="MX90" s="172"/>
      <c r="MY90" s="172"/>
      <c r="MZ90" s="172"/>
      <c r="NA90" s="172"/>
      <c r="NB90" s="172"/>
      <c r="NC90" s="172"/>
      <c r="ND90" s="172"/>
      <c r="NE90" s="172"/>
      <c r="NF90" s="172"/>
      <c r="NG90" s="172"/>
      <c r="NH90" s="172"/>
      <c r="NI90" s="172"/>
      <c r="NJ90" s="172"/>
      <c r="NK90" s="172"/>
      <c r="NL90" s="172"/>
      <c r="NM90" s="172"/>
      <c r="NN90" s="172"/>
      <c r="NO90" s="172"/>
      <c r="NP90" s="172"/>
      <c r="NQ90" s="172"/>
      <c r="NR90" s="172"/>
      <c r="NS90" s="172"/>
      <c r="NT90" s="172"/>
      <c r="NU90" s="172"/>
      <c r="NV90" s="172"/>
      <c r="NW90" s="172"/>
      <c r="NX90" s="172"/>
      <c r="NY90" s="172"/>
      <c r="NZ90" s="172"/>
      <c r="OA90" s="172"/>
      <c r="OB90" s="172"/>
      <c r="OC90" s="172"/>
      <c r="OD90" s="172"/>
      <c r="OE90" s="172"/>
      <c r="OF90" s="172"/>
      <c r="OG90" s="172"/>
      <c r="OH90" s="172"/>
      <c r="OI90" s="172"/>
      <c r="OJ90" s="172"/>
      <c r="OK90" s="172"/>
      <c r="OL90" s="172"/>
      <c r="OM90" s="172"/>
      <c r="ON90" s="172"/>
      <c r="OO90" s="172"/>
      <c r="OP90" s="172"/>
      <c r="OQ90" s="172"/>
      <c r="OR90" s="172"/>
      <c r="OS90" s="172"/>
      <c r="OT90" s="172"/>
      <c r="OU90" s="172"/>
      <c r="OV90" s="172"/>
      <c r="OW90" s="172"/>
      <c r="OX90" s="172"/>
      <c r="OY90" s="172"/>
      <c r="OZ90" s="172"/>
      <c r="PA90" s="172"/>
      <c r="PB90" s="172"/>
      <c r="PC90" s="172"/>
      <c r="PD90" s="172"/>
      <c r="PE90" s="172"/>
      <c r="PF90" s="172"/>
      <c r="PG90" s="172"/>
      <c r="PH90" s="172"/>
      <c r="PI90" s="172"/>
      <c r="PJ90" s="172"/>
      <c r="PK90" s="172"/>
      <c r="PL90" s="172"/>
      <c r="PM90" s="172"/>
      <c r="PN90" s="172"/>
      <c r="PO90" s="172"/>
      <c r="PP90" s="172"/>
      <c r="PQ90" s="172"/>
      <c r="PR90" s="172"/>
      <c r="PS90" s="172"/>
      <c r="PT90" s="172"/>
      <c r="PU90" s="172"/>
      <c r="PV90" s="172"/>
      <c r="PW90" s="172"/>
      <c r="PX90" s="172"/>
      <c r="PY90" s="172"/>
      <c r="PZ90" s="172"/>
      <c r="QA90" s="172"/>
      <c r="QB90" s="172"/>
      <c r="QC90" s="172"/>
      <c r="QD90" s="172"/>
      <c r="QE90" s="172"/>
      <c r="QF90" s="172"/>
      <c r="QG90" s="172"/>
      <c r="QH90" s="172"/>
      <c r="QI90" s="172"/>
      <c r="QJ90" s="172"/>
      <c r="QK90" s="172"/>
      <c r="QL90" s="172"/>
      <c r="QM90" s="172"/>
      <c r="QN90" s="172"/>
      <c r="QO90" s="172"/>
      <c r="QP90" s="172"/>
      <c r="QQ90" s="172"/>
      <c r="QR90" s="172"/>
      <c r="QS90" s="172"/>
      <c r="QT90" s="172"/>
      <c r="QU90" s="172"/>
      <c r="QV90" s="172"/>
      <c r="QW90" s="172"/>
      <c r="QX90" s="172"/>
      <c r="QY90" s="172"/>
      <c r="QZ90" s="172"/>
      <c r="RA90" s="172"/>
      <c r="RB90" s="172"/>
      <c r="RC90" s="172"/>
      <c r="RD90" s="172"/>
      <c r="RE90" s="172"/>
      <c r="RF90" s="172"/>
      <c r="RG90" s="172"/>
      <c r="RH90" s="172"/>
      <c r="RI90" s="172"/>
      <c r="RJ90" s="172"/>
      <c r="RK90" s="172"/>
      <c r="RL90" s="172"/>
      <c r="RM90" s="172"/>
      <c r="RN90" s="172"/>
      <c r="RO90" s="172"/>
      <c r="RP90" s="172"/>
      <c r="RQ90" s="172"/>
      <c r="RR90" s="172"/>
      <c r="RS90" s="172"/>
      <c r="RT90" s="172"/>
      <c r="RU90" s="172"/>
      <c r="RV90" s="172"/>
      <c r="RW90" s="172"/>
      <c r="RX90" s="172"/>
      <c r="RY90" s="172"/>
      <c r="RZ90" s="172"/>
      <c r="SA90" s="172"/>
      <c r="SB90" s="172"/>
      <c r="SC90" s="172"/>
      <c r="SD90" s="172"/>
      <c r="SE90" s="172"/>
      <c r="SF90" s="172"/>
      <c r="SG90" s="172"/>
      <c r="SH90" s="172"/>
      <c r="SI90" s="172"/>
      <c r="SJ90" s="172"/>
      <c r="SK90" s="172"/>
      <c r="SL90" s="172"/>
      <c r="SM90" s="172"/>
      <c r="SN90" s="172"/>
      <c r="SO90" s="172"/>
      <c r="SP90" s="172"/>
      <c r="SQ90" s="172"/>
      <c r="SR90" s="172"/>
      <c r="SS90" s="172"/>
      <c r="ST90" s="172"/>
      <c r="SU90" s="172"/>
      <c r="SV90" s="172"/>
      <c r="SW90" s="172"/>
      <c r="SX90" s="172"/>
      <c r="SY90" s="172"/>
      <c r="SZ90" s="172"/>
      <c r="TA90" s="172"/>
      <c r="TB90" s="172"/>
      <c r="TC90" s="172"/>
      <c r="TD90" s="172"/>
      <c r="TE90" s="172"/>
      <c r="TF90" s="172"/>
      <c r="TG90" s="172"/>
      <c r="TH90" s="172"/>
      <c r="TI90" s="172"/>
      <c r="TJ90" s="172"/>
      <c r="TK90" s="172"/>
      <c r="TL90" s="172"/>
      <c r="TM90" s="172"/>
      <c r="TN90" s="172"/>
      <c r="TO90" s="172"/>
      <c r="TP90" s="172"/>
      <c r="TQ90" s="172"/>
      <c r="TR90" s="172"/>
      <c r="TS90" s="172"/>
      <c r="TT90" s="172"/>
      <c r="TU90" s="172"/>
      <c r="TV90" s="172"/>
      <c r="TW90" s="172"/>
      <c r="TX90" s="172"/>
      <c r="TY90" s="172"/>
      <c r="TZ90" s="172"/>
      <c r="UA90" s="172"/>
      <c r="UB90" s="172"/>
      <c r="UC90" s="172"/>
      <c r="UD90" s="172"/>
      <c r="UE90" s="172"/>
      <c r="UF90" s="172"/>
      <c r="UG90" s="172"/>
      <c r="UH90" s="172"/>
      <c r="UI90" s="172"/>
      <c r="UJ90" s="172"/>
      <c r="UK90" s="172"/>
      <c r="UL90" s="172"/>
      <c r="UM90" s="172"/>
      <c r="UN90" s="172"/>
      <c r="UO90" s="172"/>
      <c r="UP90" s="172"/>
      <c r="UQ90" s="172"/>
      <c r="UR90" s="172"/>
      <c r="US90" s="172"/>
      <c r="UT90" s="172"/>
      <c r="UU90" s="172"/>
      <c r="UV90" s="172"/>
      <c r="UW90" s="172"/>
      <c r="UX90" s="172"/>
      <c r="UY90" s="172"/>
      <c r="UZ90" s="172"/>
      <c r="VA90" s="172"/>
      <c r="VB90" s="172"/>
      <c r="VC90" s="172"/>
      <c r="VD90" s="172"/>
      <c r="VE90" s="172"/>
      <c r="VF90" s="172"/>
      <c r="VG90" s="172"/>
      <c r="VH90" s="172"/>
      <c r="VI90" s="172"/>
      <c r="VJ90" s="172"/>
      <c r="VK90" s="172"/>
      <c r="VL90" s="172"/>
      <c r="VM90" s="172"/>
      <c r="VN90" s="172"/>
      <c r="VO90" s="172"/>
      <c r="VP90" s="172"/>
      <c r="VQ90" s="172"/>
      <c r="VR90" s="172"/>
      <c r="VS90" s="172"/>
      <c r="VT90" s="172"/>
      <c r="VU90" s="172"/>
      <c r="VV90" s="172"/>
      <c r="VW90" s="172"/>
      <c r="VX90" s="172"/>
      <c r="VY90" s="172"/>
      <c r="VZ90" s="172"/>
      <c r="WA90" s="172"/>
      <c r="WB90" s="172"/>
      <c r="WC90" s="172"/>
      <c r="WD90" s="172"/>
      <c r="WE90" s="172"/>
      <c r="WF90" s="172"/>
      <c r="WG90" s="172"/>
      <c r="WH90" s="172"/>
      <c r="WI90" s="172"/>
      <c r="WJ90" s="172"/>
      <c r="WK90" s="172"/>
      <c r="WL90" s="172"/>
      <c r="WM90" s="172"/>
      <c r="WN90" s="172"/>
      <c r="WO90" s="172"/>
      <c r="WP90" s="172"/>
      <c r="WQ90" s="172"/>
      <c r="WR90" s="172"/>
      <c r="WS90" s="172"/>
      <c r="WT90" s="172"/>
      <c r="WU90" s="172"/>
      <c r="WV90" s="172"/>
      <c r="WW90" s="172"/>
      <c r="WX90" s="172"/>
      <c r="WY90" s="172"/>
      <c r="WZ90" s="172"/>
      <c r="XA90" s="172"/>
      <c r="XB90" s="172"/>
      <c r="XC90" s="172"/>
      <c r="XD90" s="172"/>
      <c r="XE90" s="172"/>
      <c r="XF90" s="172"/>
      <c r="XG90" s="172"/>
      <c r="XH90" s="172"/>
      <c r="XI90" s="172"/>
      <c r="XJ90" s="172"/>
      <c r="XK90" s="172"/>
      <c r="XL90" s="172"/>
      <c r="XM90" s="172"/>
      <c r="XN90" s="172"/>
      <c r="XO90" s="172"/>
      <c r="XP90" s="172"/>
      <c r="XQ90" s="172"/>
      <c r="XR90" s="172"/>
      <c r="XS90" s="172"/>
      <c r="XT90" s="172"/>
      <c r="XU90" s="172"/>
      <c r="XV90" s="172"/>
      <c r="XW90" s="172"/>
      <c r="XX90" s="172"/>
      <c r="XY90" s="172"/>
      <c r="XZ90" s="172"/>
      <c r="YA90" s="172"/>
      <c r="YB90" s="172"/>
      <c r="YC90" s="172"/>
      <c r="YD90" s="172"/>
      <c r="YE90" s="172"/>
      <c r="YF90" s="172"/>
      <c r="YG90" s="172"/>
      <c r="YH90" s="172"/>
      <c r="YI90" s="172"/>
      <c r="YJ90" s="172"/>
      <c r="YK90" s="172"/>
      <c r="YL90" s="172"/>
      <c r="YM90" s="172"/>
      <c r="YN90" s="172"/>
      <c r="YO90" s="172"/>
      <c r="YP90" s="172"/>
      <c r="YQ90" s="172"/>
      <c r="YR90" s="172"/>
      <c r="YS90" s="172"/>
      <c r="YT90" s="172"/>
      <c r="YU90" s="172"/>
      <c r="YV90" s="172"/>
      <c r="YW90" s="172"/>
      <c r="YX90" s="172"/>
      <c r="YY90" s="172"/>
      <c r="YZ90" s="172"/>
      <c r="ZA90" s="172"/>
      <c r="ZB90" s="172"/>
      <c r="ZC90" s="172"/>
      <c r="ZD90" s="172"/>
      <c r="ZE90" s="172"/>
      <c r="ZF90" s="172"/>
      <c r="ZG90" s="172"/>
      <c r="ZH90" s="172"/>
      <c r="ZI90" s="172"/>
      <c r="ZJ90" s="172"/>
      <c r="ZK90" s="172"/>
      <c r="ZL90" s="172"/>
      <c r="ZM90" s="172"/>
      <c r="ZN90" s="172"/>
      <c r="ZO90" s="172"/>
      <c r="ZP90" s="172"/>
      <c r="ZQ90" s="172"/>
      <c r="ZR90" s="172"/>
      <c r="ZS90" s="172"/>
      <c r="ZT90" s="172"/>
      <c r="ZU90" s="172"/>
      <c r="ZV90" s="172"/>
      <c r="ZW90" s="172"/>
      <c r="ZX90" s="172"/>
      <c r="ZY90" s="172"/>
      <c r="ZZ90" s="172"/>
      <c r="AAA90" s="172"/>
      <c r="AAB90" s="172"/>
      <c r="AAC90" s="172"/>
      <c r="AAD90" s="172"/>
      <c r="AAE90" s="172"/>
      <c r="AAF90" s="172"/>
      <c r="AAG90" s="172"/>
      <c r="AAH90" s="172"/>
      <c r="AAI90" s="172"/>
      <c r="AAJ90" s="172"/>
      <c r="AAK90" s="172"/>
      <c r="AAL90" s="172"/>
      <c r="AAM90" s="172"/>
      <c r="AAN90" s="172"/>
      <c r="AAO90" s="172"/>
      <c r="AAP90" s="172"/>
      <c r="AAQ90" s="172"/>
      <c r="AAR90" s="172"/>
      <c r="AAS90" s="172"/>
      <c r="AAT90" s="172"/>
      <c r="AAU90" s="172"/>
      <c r="AAV90" s="172"/>
      <c r="AAW90" s="172"/>
      <c r="AAX90" s="172"/>
      <c r="AAY90" s="172"/>
      <c r="AAZ90" s="172"/>
      <c r="ABA90" s="172"/>
      <c r="ABB90" s="172"/>
      <c r="ABC90" s="172"/>
      <c r="ABD90" s="172"/>
      <c r="ABE90" s="172"/>
      <c r="ABF90" s="172"/>
      <c r="ABG90" s="172"/>
      <c r="ABH90" s="172"/>
      <c r="ABI90" s="172"/>
      <c r="ABJ90" s="172"/>
      <c r="ABK90" s="172"/>
      <c r="ABL90" s="172"/>
      <c r="ABM90" s="172"/>
      <c r="ABN90" s="172"/>
      <c r="ABO90" s="172"/>
      <c r="ABP90" s="172"/>
      <c r="ABQ90" s="172"/>
      <c r="ABR90" s="172"/>
      <c r="ABS90" s="172"/>
      <c r="ABT90" s="172"/>
      <c r="ABU90" s="172"/>
      <c r="ABV90" s="172"/>
      <c r="ABW90" s="172"/>
      <c r="ABX90" s="172"/>
      <c r="ABY90" s="172"/>
      <c r="ABZ90" s="172"/>
      <c r="ACA90" s="172"/>
      <c r="ACB90" s="172"/>
      <c r="ACC90" s="172"/>
      <c r="ACD90" s="172"/>
      <c r="ACE90" s="172"/>
      <c r="ACF90" s="172"/>
      <c r="ACG90" s="172"/>
      <c r="ACH90" s="172"/>
      <c r="ACI90" s="172"/>
      <c r="ACJ90" s="172"/>
      <c r="ACK90" s="172"/>
      <c r="ACL90" s="172"/>
      <c r="ACM90" s="172"/>
      <c r="ACN90" s="172"/>
      <c r="ACO90" s="172"/>
      <c r="ACP90" s="172"/>
      <c r="ACQ90" s="172"/>
      <c r="ACR90" s="172"/>
      <c r="ACS90" s="172"/>
      <c r="ACT90" s="172"/>
      <c r="ACU90" s="172"/>
      <c r="ACV90" s="172"/>
      <c r="ACW90" s="172"/>
      <c r="ACX90" s="172"/>
      <c r="ACY90" s="172"/>
      <c r="ACZ90" s="172"/>
      <c r="ADA90" s="172"/>
      <c r="ADB90" s="172"/>
      <c r="ADC90" s="172"/>
      <c r="ADD90" s="172"/>
      <c r="ADE90" s="172"/>
      <c r="ADF90" s="172"/>
      <c r="ADG90" s="172"/>
      <c r="ADH90" s="172"/>
      <c r="ADI90" s="172"/>
      <c r="ADJ90" s="172"/>
      <c r="ADK90" s="172"/>
      <c r="ADL90" s="172"/>
      <c r="ADM90" s="172"/>
      <c r="ADN90" s="172"/>
      <c r="ADO90" s="172"/>
      <c r="ADP90" s="172"/>
      <c r="ADQ90" s="172"/>
      <c r="ADR90" s="172"/>
      <c r="ADS90" s="172"/>
      <c r="ADT90" s="172"/>
      <c r="ADU90" s="172"/>
      <c r="ADV90" s="172"/>
      <c r="ADW90" s="172"/>
      <c r="ADX90" s="172"/>
      <c r="ADY90" s="172"/>
      <c r="ADZ90" s="172"/>
      <c r="AEA90" s="172"/>
      <c r="AEB90" s="172"/>
      <c r="AEC90" s="172"/>
      <c r="AED90" s="172"/>
      <c r="AEE90" s="172"/>
      <c r="AEF90" s="172"/>
      <c r="AEG90" s="172"/>
      <c r="AEH90" s="172"/>
      <c r="AEI90" s="172"/>
      <c r="AEJ90" s="172"/>
      <c r="AEK90" s="172"/>
      <c r="AEL90" s="172"/>
      <c r="AEM90" s="172"/>
      <c r="AEN90" s="172"/>
      <c r="AEO90" s="172"/>
      <c r="AEP90" s="172"/>
      <c r="AEQ90" s="172"/>
      <c r="AER90" s="172"/>
      <c r="AES90" s="172"/>
      <c r="AET90" s="172"/>
      <c r="AEU90" s="172"/>
      <c r="AEV90" s="172"/>
      <c r="AEW90" s="172"/>
      <c r="AEX90" s="172"/>
      <c r="AEY90" s="172"/>
      <c r="AEZ90" s="172"/>
      <c r="AFA90" s="172"/>
      <c r="AFB90" s="172"/>
      <c r="AFC90" s="172"/>
      <c r="AFD90" s="172"/>
      <c r="AFE90" s="172"/>
      <c r="AFF90" s="172"/>
      <c r="AFG90" s="172"/>
      <c r="AFH90" s="172"/>
      <c r="AFI90" s="172"/>
      <c r="AFJ90" s="172"/>
      <c r="AFK90" s="172"/>
      <c r="AFL90" s="172"/>
      <c r="AFM90" s="172"/>
      <c r="AFN90" s="172"/>
      <c r="AFO90" s="172"/>
      <c r="AFP90" s="172"/>
      <c r="AFQ90" s="172"/>
      <c r="AFR90" s="172"/>
      <c r="AFS90" s="172"/>
      <c r="AFT90" s="172"/>
      <c r="AFU90" s="172"/>
      <c r="AFV90" s="172"/>
      <c r="AFW90" s="172"/>
      <c r="AFX90" s="172"/>
      <c r="AFY90" s="172"/>
      <c r="AFZ90" s="172"/>
      <c r="AGA90" s="172"/>
      <c r="AGB90" s="172"/>
      <c r="AGC90" s="172"/>
      <c r="AGD90" s="172"/>
      <c r="AGE90" s="172"/>
      <c r="AGF90" s="172"/>
      <c r="AGG90" s="172"/>
      <c r="AGH90" s="172"/>
      <c r="AGI90" s="172"/>
      <c r="AGJ90" s="172"/>
      <c r="AGK90" s="172"/>
      <c r="AGL90" s="172"/>
      <c r="AGM90" s="172"/>
      <c r="AGN90" s="172"/>
      <c r="AGO90" s="172"/>
      <c r="AGP90" s="172"/>
      <c r="AGQ90" s="172"/>
      <c r="AGR90" s="172"/>
      <c r="AGS90" s="172"/>
      <c r="AGT90" s="172"/>
      <c r="AGU90" s="172"/>
      <c r="AGV90" s="172"/>
      <c r="AGW90" s="172"/>
      <c r="AGX90" s="172"/>
      <c r="AGY90" s="172"/>
      <c r="AGZ90" s="172"/>
      <c r="AHA90" s="172"/>
      <c r="AHB90" s="172"/>
      <c r="AHC90" s="172"/>
      <c r="AHD90" s="172"/>
      <c r="AHE90" s="172"/>
      <c r="AHF90" s="172"/>
      <c r="AHG90" s="172"/>
      <c r="AHH90" s="172"/>
      <c r="AHI90" s="172"/>
      <c r="AHJ90" s="172"/>
      <c r="AHK90" s="172"/>
      <c r="AHL90" s="172"/>
      <c r="AHM90" s="172"/>
      <c r="AHN90" s="172"/>
      <c r="AHO90" s="172"/>
      <c r="AHP90" s="172"/>
      <c r="AHQ90" s="172"/>
      <c r="AHR90" s="172"/>
      <c r="AHS90" s="172"/>
      <c r="AHT90" s="172"/>
      <c r="AHU90" s="172"/>
      <c r="AHV90" s="172"/>
      <c r="AHW90" s="172"/>
      <c r="AHX90" s="172"/>
      <c r="AHY90" s="172"/>
      <c r="AHZ90" s="172"/>
      <c r="AIA90" s="172"/>
      <c r="AIB90" s="172"/>
      <c r="AIC90" s="172"/>
      <c r="AID90" s="172"/>
      <c r="AIE90" s="172"/>
      <c r="AIF90" s="172"/>
      <c r="AIG90" s="172"/>
      <c r="AIH90" s="172"/>
      <c r="AII90" s="172"/>
      <c r="AIJ90" s="172"/>
      <c r="AIK90" s="172"/>
      <c r="AIL90" s="172"/>
      <c r="AIM90" s="172"/>
      <c r="AIN90" s="172"/>
      <c r="AIO90" s="172"/>
      <c r="AIP90" s="172"/>
      <c r="AIQ90" s="172"/>
      <c r="AIR90" s="172"/>
      <c r="AIS90" s="172"/>
      <c r="AIT90" s="172"/>
      <c r="AIU90" s="172"/>
      <c r="AIV90" s="172"/>
      <c r="AIW90" s="172"/>
      <c r="AIX90" s="172"/>
      <c r="AIY90" s="172"/>
      <c r="AIZ90" s="172"/>
      <c r="AJA90" s="172"/>
      <c r="AJB90" s="172"/>
      <c r="AJC90" s="172"/>
      <c r="AJD90" s="172"/>
      <c r="AJE90" s="172"/>
      <c r="AJF90" s="172"/>
      <c r="AJG90" s="172"/>
      <c r="AJH90" s="172"/>
      <c r="AJI90" s="172"/>
      <c r="AJJ90" s="172"/>
      <c r="AJK90" s="172"/>
      <c r="AJL90" s="172"/>
      <c r="AJM90" s="172"/>
      <c r="AJN90" s="172"/>
      <c r="AJO90" s="172"/>
      <c r="AJP90" s="172"/>
      <c r="AJQ90" s="172"/>
      <c r="AJR90" s="172"/>
      <c r="AJS90" s="172"/>
      <c r="AJT90" s="172"/>
      <c r="AJU90" s="172"/>
      <c r="AJV90" s="172"/>
      <c r="AJW90" s="172"/>
      <c r="AJX90" s="172"/>
      <c r="AJY90" s="172"/>
      <c r="AJZ90" s="172"/>
      <c r="AKA90" s="172"/>
      <c r="AKB90" s="172"/>
      <c r="AKC90" s="172"/>
      <c r="AKD90" s="172"/>
      <c r="AKE90" s="172"/>
      <c r="AKF90" s="172"/>
      <c r="AKG90" s="172"/>
      <c r="AKH90" s="172"/>
      <c r="AKI90" s="172"/>
      <c r="AKJ90" s="172"/>
      <c r="AKK90" s="172"/>
      <c r="AKL90" s="172"/>
      <c r="AKM90" s="172"/>
      <c r="AKN90" s="172"/>
      <c r="AKO90" s="172"/>
      <c r="AKP90" s="172"/>
      <c r="AKQ90" s="172"/>
      <c r="AKR90" s="172"/>
      <c r="AKS90" s="172"/>
      <c r="AKT90" s="172"/>
      <c r="AKU90" s="172"/>
      <c r="AKV90" s="172"/>
      <c r="AKW90" s="172"/>
      <c r="AKX90" s="172"/>
      <c r="AKY90" s="172"/>
      <c r="AKZ90" s="172"/>
      <c r="ALA90" s="172"/>
      <c r="ALB90" s="172"/>
      <c r="ALC90" s="172"/>
      <c r="ALD90" s="172"/>
      <c r="ALE90" s="172"/>
      <c r="ALF90" s="172"/>
      <c r="ALG90" s="172"/>
      <c r="ALH90" s="172"/>
      <c r="ALI90" s="172"/>
      <c r="ALJ90" s="172"/>
      <c r="ALK90" s="172"/>
      <c r="ALL90" s="172"/>
      <c r="ALM90" s="172"/>
      <c r="ALN90" s="172"/>
      <c r="ALO90" s="172"/>
      <c r="ALP90" s="172"/>
      <c r="ALQ90" s="172"/>
      <c r="ALR90" s="172"/>
      <c r="ALS90" s="172"/>
      <c r="ALT90" s="172"/>
      <c r="ALU90" s="172"/>
      <c r="ALV90" s="172"/>
      <c r="ALW90" s="172"/>
      <c r="ALX90" s="172"/>
      <c r="ALY90" s="172"/>
      <c r="ALZ90" s="172"/>
      <c r="AMA90" s="172"/>
      <c r="AMB90" s="172"/>
      <c r="AMC90" s="172"/>
      <c r="AMD90" s="172"/>
      <c r="AME90" s="172"/>
      <c r="AMF90" s="172"/>
      <c r="AMG90" s="172"/>
      <c r="AMH90" s="172"/>
      <c r="AMI90" s="172"/>
      <c r="AMJ90" s="172"/>
      <c r="AMK90" s="172"/>
      <c r="AML90" s="172"/>
    </row>
    <row r="91" spans="1:1026" s="282" customFormat="1">
      <c r="A91" s="358"/>
      <c r="B91" s="225"/>
      <c r="C91" s="154">
        <f t="shared" si="94"/>
        <v>0</v>
      </c>
      <c r="D91" s="167">
        <f t="shared" si="95"/>
        <v>0</v>
      </c>
      <c r="E91" s="166" t="str">
        <f t="shared" si="96"/>
        <v/>
      </c>
      <c r="F91" s="367" t="str">
        <f t="shared" si="97"/>
        <v/>
      </c>
      <c r="G91" s="367" t="str">
        <f t="shared" si="98"/>
        <v/>
      </c>
      <c r="H91" s="367" t="str">
        <f t="shared" si="99"/>
        <v/>
      </c>
      <c r="I91" s="367" t="str">
        <f t="shared" si="100"/>
        <v/>
      </c>
      <c r="J91" s="367" t="str">
        <f t="shared" si="101"/>
        <v/>
      </c>
      <c r="K91" s="367" t="str">
        <f t="shared" si="102"/>
        <v/>
      </c>
      <c r="L91" s="367" t="str">
        <f t="shared" si="103"/>
        <v/>
      </c>
      <c r="M91" s="367" t="str">
        <f t="shared" si="104"/>
        <v/>
      </c>
      <c r="N91" s="367" t="str">
        <f t="shared" si="105"/>
        <v/>
      </c>
      <c r="O91" s="156" t="str">
        <f t="shared" si="106"/>
        <v/>
      </c>
      <c r="P91" s="157" t="str">
        <f t="shared" ref="P91:W106" si="149">MID(HEX2BIN($E91,8),P$2,1)</f>
        <v>0</v>
      </c>
      <c r="Q91" s="158" t="str">
        <f t="shared" si="149"/>
        <v>0</v>
      </c>
      <c r="R91" s="158" t="str">
        <f t="shared" si="149"/>
        <v>0</v>
      </c>
      <c r="S91" s="159" t="str">
        <f t="shared" si="149"/>
        <v>0</v>
      </c>
      <c r="T91" s="158" t="str">
        <f t="shared" si="149"/>
        <v>0</v>
      </c>
      <c r="U91" s="158" t="str">
        <f t="shared" si="149"/>
        <v>0</v>
      </c>
      <c r="V91" s="158" t="str">
        <f t="shared" si="149"/>
        <v>0</v>
      </c>
      <c r="W91" s="158" t="str">
        <f t="shared" si="149"/>
        <v>0</v>
      </c>
      <c r="X91" s="157" t="str">
        <f t="shared" ref="X91:AE106" si="150">MID(HEX2BIN($F91,8),X$2,1)</f>
        <v>0</v>
      </c>
      <c r="Y91" s="158" t="str">
        <f t="shared" si="150"/>
        <v>0</v>
      </c>
      <c r="Z91" s="158" t="str">
        <f t="shared" si="150"/>
        <v>0</v>
      </c>
      <c r="AA91" s="159" t="str">
        <f t="shared" si="150"/>
        <v>0</v>
      </c>
      <c r="AB91" s="160" t="str">
        <f t="shared" si="150"/>
        <v>0</v>
      </c>
      <c r="AC91" s="161" t="str">
        <f t="shared" si="150"/>
        <v>0</v>
      </c>
      <c r="AD91" s="158" t="str">
        <f t="shared" si="150"/>
        <v>0</v>
      </c>
      <c r="AE91" s="159" t="str">
        <f t="shared" si="150"/>
        <v>0</v>
      </c>
      <c r="AF91" s="367" t="str">
        <f t="shared" ref="AF91:AM106" si="151">MID(HEX2BIN($G91,8),AF$2,1)</f>
        <v>0</v>
      </c>
      <c r="AG91" s="162" t="str">
        <f t="shared" si="151"/>
        <v>0</v>
      </c>
      <c r="AH91" s="163" t="str">
        <f t="shared" si="151"/>
        <v>0</v>
      </c>
      <c r="AI91" s="165" t="str">
        <f t="shared" si="151"/>
        <v>0</v>
      </c>
      <c r="AJ91" s="164" t="str">
        <f t="shared" si="151"/>
        <v>0</v>
      </c>
      <c r="AK91" s="164" t="str">
        <f t="shared" si="151"/>
        <v>0</v>
      </c>
      <c r="AL91" s="289" t="str">
        <f t="shared" si="151"/>
        <v>0</v>
      </c>
      <c r="AM91" s="165" t="str">
        <f t="shared" si="151"/>
        <v>0</v>
      </c>
      <c r="AN91" s="230" t="str">
        <f t="shared" ref="AN91:AU106" si="152">MID(HEX2BIN($H91,8),AN$2,1)</f>
        <v>0</v>
      </c>
      <c r="AO91" s="230" t="str">
        <f t="shared" si="152"/>
        <v>0</v>
      </c>
      <c r="AP91" s="230" t="str">
        <f t="shared" si="152"/>
        <v>0</v>
      </c>
      <c r="AQ91" s="230" t="str">
        <f t="shared" si="152"/>
        <v>0</v>
      </c>
      <c r="AR91" s="229" t="str">
        <f t="shared" si="152"/>
        <v>0</v>
      </c>
      <c r="AS91" s="230" t="str">
        <f t="shared" si="152"/>
        <v>0</v>
      </c>
      <c r="AT91" s="230" t="str">
        <f t="shared" si="152"/>
        <v>0</v>
      </c>
      <c r="AU91" s="231" t="str">
        <f t="shared" si="152"/>
        <v>0</v>
      </c>
      <c r="AV91" s="230" t="str">
        <f t="shared" ref="AV91:BC106" si="153">MID(HEX2BIN($I91,8),AV$2,1)</f>
        <v>0</v>
      </c>
      <c r="AW91" s="232" t="str">
        <f t="shared" si="153"/>
        <v>0</v>
      </c>
      <c r="AX91" s="232" t="str">
        <f t="shared" si="153"/>
        <v>0</v>
      </c>
      <c r="AY91" s="233" t="str">
        <f t="shared" si="153"/>
        <v>0</v>
      </c>
      <c r="AZ91" s="232" t="str">
        <f t="shared" si="153"/>
        <v>0</v>
      </c>
      <c r="BA91" s="232" t="str">
        <f t="shared" si="153"/>
        <v>0</v>
      </c>
      <c r="BB91" s="232" t="str">
        <f t="shared" si="153"/>
        <v>0</v>
      </c>
      <c r="BC91" s="233" t="str">
        <f t="shared" si="153"/>
        <v>0</v>
      </c>
      <c r="BD91" s="168" t="str">
        <f t="shared" ref="BD91:BK106" si="154">MID(HEX2BIN($J91,8),BD$2,1)</f>
        <v>0</v>
      </c>
      <c r="BE91" s="168" t="str">
        <f t="shared" si="154"/>
        <v>0</v>
      </c>
      <c r="BF91" s="168" t="str">
        <f t="shared" si="154"/>
        <v>0</v>
      </c>
      <c r="BG91" s="169" t="str">
        <f t="shared" si="154"/>
        <v>0</v>
      </c>
      <c r="BH91" s="168" t="str">
        <f t="shared" si="154"/>
        <v>0</v>
      </c>
      <c r="BI91" s="168" t="str">
        <f t="shared" si="154"/>
        <v>0</v>
      </c>
      <c r="BJ91" s="168" t="str">
        <f t="shared" si="154"/>
        <v>0</v>
      </c>
      <c r="BK91" s="169" t="str">
        <f t="shared" si="154"/>
        <v>0</v>
      </c>
      <c r="BL91" s="168" t="str">
        <f t="shared" ref="BL91:BS106" si="155">MID(HEX2BIN($K91,8),BL$2,1)</f>
        <v>0</v>
      </c>
      <c r="BM91" s="168" t="str">
        <f t="shared" si="155"/>
        <v>0</v>
      </c>
      <c r="BN91" s="168" t="str">
        <f t="shared" si="155"/>
        <v>0</v>
      </c>
      <c r="BO91" s="169" t="str">
        <f t="shared" si="155"/>
        <v>0</v>
      </c>
      <c r="BP91" s="168" t="str">
        <f t="shared" si="155"/>
        <v>0</v>
      </c>
      <c r="BQ91" s="168" t="str">
        <f t="shared" si="155"/>
        <v>0</v>
      </c>
      <c r="BR91" s="168" t="str">
        <f t="shared" si="155"/>
        <v>0</v>
      </c>
      <c r="BS91" s="169" t="str">
        <f t="shared" si="155"/>
        <v>0</v>
      </c>
      <c r="BT91" s="302" t="str">
        <f t="shared" ref="BT91:CA106" si="156">MID(HEX2BIN($L91,8),BT$2,1)</f>
        <v>0</v>
      </c>
      <c r="BU91" s="302" t="str">
        <f t="shared" si="156"/>
        <v>0</v>
      </c>
      <c r="BV91" s="302" t="str">
        <f t="shared" si="156"/>
        <v>0</v>
      </c>
      <c r="BW91" s="303" t="str">
        <f t="shared" si="156"/>
        <v>0</v>
      </c>
      <c r="BX91" s="302" t="str">
        <f t="shared" si="156"/>
        <v>0</v>
      </c>
      <c r="BY91" s="302" t="str">
        <f t="shared" si="156"/>
        <v>0</v>
      </c>
      <c r="BZ91" s="302" t="str">
        <f t="shared" si="156"/>
        <v>0</v>
      </c>
      <c r="CA91" s="303" t="str">
        <f t="shared" si="156"/>
        <v>0</v>
      </c>
      <c r="CB91" s="164" t="str">
        <f t="shared" ref="CB91:CI106" si="157">MID(HEX2BIN($M91,8),CB$2,1)</f>
        <v>0</v>
      </c>
      <c r="CC91" s="289" t="str">
        <f t="shared" si="157"/>
        <v>0</v>
      </c>
      <c r="CD91" s="340" t="str">
        <f t="shared" si="157"/>
        <v>0</v>
      </c>
      <c r="CE91" s="341" t="str">
        <f t="shared" si="157"/>
        <v>0</v>
      </c>
      <c r="CF91" s="340" t="str">
        <f t="shared" si="157"/>
        <v>0</v>
      </c>
      <c r="CG91" s="340" t="str">
        <f t="shared" si="157"/>
        <v>0</v>
      </c>
      <c r="CH91" s="340" t="str">
        <f t="shared" si="157"/>
        <v>0</v>
      </c>
      <c r="CI91" s="341" t="str">
        <f t="shared" si="157"/>
        <v>0</v>
      </c>
      <c r="CJ91" s="367"/>
      <c r="CK91" s="32" t="str">
        <f t="shared" si="116"/>
        <v/>
      </c>
      <c r="CL91" s="285">
        <f t="shared" si="146"/>
        <v>0</v>
      </c>
      <c r="CM91" s="285">
        <f t="shared" si="148"/>
        <v>10</v>
      </c>
      <c r="CN91" s="285"/>
      <c r="CO91" s="142">
        <f t="shared" si="117"/>
        <v>-90</v>
      </c>
      <c r="CP91" s="142">
        <f t="shared" si="118"/>
        <v>-67.777777777777771</v>
      </c>
      <c r="CQ91" s="143"/>
      <c r="CR91" s="367"/>
      <c r="CS91" s="170">
        <f t="shared" si="119"/>
        <v>0</v>
      </c>
      <c r="CT91" s="23">
        <f t="shared" si="120"/>
        <v>0</v>
      </c>
      <c r="CU91" s="171">
        <f t="shared" si="121"/>
        <v>0</v>
      </c>
      <c r="CV91" s="23">
        <f t="shared" si="122"/>
        <v>0</v>
      </c>
      <c r="CW91" s="172">
        <f t="shared" si="123"/>
        <v>0</v>
      </c>
      <c r="CX91" s="24">
        <f t="shared" si="124"/>
        <v>0</v>
      </c>
      <c r="CY91" s="267">
        <f t="shared" si="125"/>
        <v>0</v>
      </c>
      <c r="CZ91" s="268">
        <f t="shared" si="126"/>
        <v>0</v>
      </c>
      <c r="DA91" s="267">
        <f t="shared" si="127"/>
        <v>0</v>
      </c>
      <c r="DB91" s="268">
        <f t="shared" si="128"/>
        <v>0</v>
      </c>
      <c r="DC91" s="173">
        <f t="shared" si="129"/>
        <v>0</v>
      </c>
      <c r="DD91" s="26">
        <f t="shared" si="130"/>
        <v>0</v>
      </c>
      <c r="DE91" s="173">
        <f t="shared" si="131"/>
        <v>0</v>
      </c>
      <c r="DF91" s="26">
        <f t="shared" si="132"/>
        <v>0</v>
      </c>
      <c r="DG91" s="326">
        <f t="shared" si="133"/>
        <v>0</v>
      </c>
      <c r="DH91" s="327">
        <f t="shared" si="134"/>
        <v>0</v>
      </c>
      <c r="DI91" s="172">
        <f t="shared" si="135"/>
        <v>0</v>
      </c>
      <c r="DJ91" s="24">
        <f t="shared" si="136"/>
        <v>0</v>
      </c>
      <c r="DK91" s="172"/>
      <c r="DL91" s="19">
        <f t="shared" si="137"/>
        <v>0</v>
      </c>
      <c r="DM91" s="19">
        <f t="shared" si="138"/>
        <v>0</v>
      </c>
      <c r="DN91" s="174">
        <f t="shared" si="139"/>
        <v>0</v>
      </c>
      <c r="DO91" s="278">
        <f t="shared" si="140"/>
        <v>0</v>
      </c>
      <c r="DP91" s="278">
        <f t="shared" si="141"/>
        <v>0</v>
      </c>
      <c r="DQ91" s="20">
        <f t="shared" si="142"/>
        <v>0</v>
      </c>
      <c r="DR91" s="20">
        <f t="shared" si="143"/>
        <v>0</v>
      </c>
      <c r="DS91" s="337">
        <f t="shared" si="144"/>
        <v>0</v>
      </c>
      <c r="DT91" s="174">
        <f t="shared" si="145"/>
        <v>0</v>
      </c>
      <c r="DU91" s="172">
        <f t="shared" si="147"/>
        <v>0</v>
      </c>
      <c r="DV91" s="172"/>
      <c r="DW91" s="172"/>
      <c r="DX91" s="172"/>
      <c r="DY91" s="172"/>
      <c r="DZ91" s="172"/>
      <c r="EA91" s="172"/>
      <c r="EB91" s="172"/>
      <c r="EC91" s="172"/>
      <c r="ED91" s="172"/>
      <c r="EE91" s="172"/>
      <c r="EF91" s="172"/>
      <c r="EG91" s="172"/>
      <c r="EH91" s="172"/>
      <c r="EI91" s="172"/>
      <c r="EJ91" s="172"/>
      <c r="EK91" s="172"/>
      <c r="EL91" s="172"/>
      <c r="EM91" s="172"/>
      <c r="EN91" s="172"/>
      <c r="EO91" s="172"/>
      <c r="EP91" s="172"/>
      <c r="EQ91" s="172"/>
      <c r="ER91" s="172"/>
      <c r="ES91" s="172"/>
      <c r="ET91" s="172"/>
      <c r="EU91" s="172"/>
      <c r="EV91" s="172"/>
      <c r="EW91" s="172"/>
      <c r="EX91" s="172"/>
      <c r="EY91" s="172"/>
      <c r="EZ91" s="172"/>
      <c r="FA91" s="172"/>
      <c r="FB91" s="172"/>
      <c r="FC91" s="172"/>
      <c r="FD91" s="172"/>
      <c r="FE91" s="172"/>
      <c r="FF91" s="172"/>
      <c r="FG91" s="172"/>
      <c r="FH91" s="172"/>
      <c r="FI91" s="172"/>
      <c r="FJ91" s="172"/>
      <c r="FK91" s="172"/>
      <c r="FL91" s="172"/>
      <c r="FM91" s="172"/>
      <c r="FN91" s="172"/>
      <c r="FO91" s="172"/>
      <c r="FP91" s="172"/>
      <c r="FQ91" s="172"/>
      <c r="FR91" s="172"/>
      <c r="FS91" s="172"/>
      <c r="FT91" s="172"/>
      <c r="FU91" s="172"/>
      <c r="FV91" s="172"/>
      <c r="FW91" s="172"/>
      <c r="FX91" s="172"/>
      <c r="FY91" s="172"/>
      <c r="FZ91" s="172"/>
      <c r="GA91" s="172"/>
      <c r="GB91" s="172"/>
      <c r="GC91" s="172"/>
      <c r="GD91" s="172"/>
      <c r="GE91" s="172"/>
      <c r="GF91" s="172"/>
      <c r="GG91" s="172"/>
      <c r="GH91" s="172"/>
      <c r="GI91" s="172"/>
      <c r="GJ91" s="172"/>
      <c r="GK91" s="172"/>
      <c r="GL91" s="172"/>
      <c r="GM91" s="172"/>
      <c r="GN91" s="172"/>
      <c r="GO91" s="172"/>
      <c r="GP91" s="172"/>
      <c r="GQ91" s="172"/>
      <c r="GR91" s="172"/>
      <c r="GS91" s="172"/>
      <c r="GT91" s="172"/>
      <c r="GU91" s="172"/>
      <c r="GV91" s="172"/>
      <c r="GW91" s="172"/>
      <c r="GX91" s="172"/>
      <c r="GY91" s="172"/>
      <c r="GZ91" s="172"/>
      <c r="HA91" s="172"/>
      <c r="HB91" s="172"/>
      <c r="HC91" s="172"/>
      <c r="HD91" s="172"/>
      <c r="HE91" s="172"/>
      <c r="HF91" s="172"/>
      <c r="HG91" s="172"/>
      <c r="HH91" s="172"/>
      <c r="HI91" s="172"/>
      <c r="HJ91" s="172"/>
      <c r="HK91" s="172"/>
      <c r="HL91" s="172"/>
      <c r="HM91" s="172"/>
      <c r="HN91" s="172"/>
      <c r="HO91" s="172"/>
      <c r="HP91" s="172"/>
      <c r="HQ91" s="172"/>
      <c r="HR91" s="172"/>
      <c r="HS91" s="172"/>
      <c r="HT91" s="172"/>
      <c r="HU91" s="172"/>
      <c r="HV91" s="172"/>
      <c r="HW91" s="172"/>
      <c r="HX91" s="172"/>
      <c r="HY91" s="172"/>
      <c r="HZ91" s="172"/>
      <c r="IA91" s="172"/>
      <c r="IB91" s="172"/>
      <c r="IC91" s="172"/>
      <c r="ID91" s="172"/>
      <c r="IE91" s="172"/>
      <c r="IF91" s="172"/>
      <c r="IG91" s="172"/>
      <c r="IH91" s="172"/>
      <c r="II91" s="172"/>
      <c r="IJ91" s="172"/>
      <c r="IK91" s="172"/>
      <c r="IL91" s="172"/>
      <c r="IM91" s="172"/>
      <c r="IN91" s="172"/>
      <c r="IO91" s="172"/>
      <c r="IP91" s="172"/>
      <c r="IQ91" s="172"/>
      <c r="IR91" s="172"/>
      <c r="IS91" s="172"/>
      <c r="IT91" s="172"/>
      <c r="IU91" s="172"/>
      <c r="IV91" s="172"/>
      <c r="IW91" s="172"/>
      <c r="IX91" s="172"/>
      <c r="IY91" s="172"/>
      <c r="IZ91" s="172"/>
      <c r="JA91" s="172"/>
      <c r="JB91" s="172"/>
      <c r="JC91" s="172"/>
      <c r="JD91" s="172"/>
      <c r="JE91" s="172"/>
      <c r="JF91" s="172"/>
      <c r="JG91" s="172"/>
      <c r="JH91" s="172"/>
      <c r="JI91" s="172"/>
      <c r="JJ91" s="172"/>
      <c r="JK91" s="172"/>
      <c r="JL91" s="172"/>
      <c r="JM91" s="172"/>
      <c r="JN91" s="172"/>
      <c r="JO91" s="172"/>
      <c r="JP91" s="172"/>
      <c r="JQ91" s="172"/>
      <c r="JR91" s="172"/>
      <c r="JS91" s="172"/>
      <c r="JT91" s="172"/>
      <c r="JU91" s="172"/>
      <c r="JV91" s="172"/>
      <c r="JW91" s="172"/>
      <c r="JX91" s="172"/>
      <c r="JY91" s="172"/>
      <c r="JZ91" s="172"/>
      <c r="KA91" s="172"/>
      <c r="KB91" s="172"/>
      <c r="KC91" s="172"/>
      <c r="KD91" s="172"/>
      <c r="KE91" s="172"/>
      <c r="KF91" s="172"/>
      <c r="KG91" s="172"/>
      <c r="KH91" s="172"/>
      <c r="KI91" s="172"/>
      <c r="KJ91" s="172"/>
      <c r="KK91" s="172"/>
      <c r="KL91" s="172"/>
      <c r="KM91" s="172"/>
      <c r="KN91" s="172"/>
      <c r="KO91" s="172"/>
      <c r="KP91" s="172"/>
      <c r="KQ91" s="172"/>
      <c r="KR91" s="172"/>
      <c r="KS91" s="172"/>
      <c r="KT91" s="172"/>
      <c r="KU91" s="172"/>
      <c r="KV91" s="172"/>
      <c r="KW91" s="172"/>
      <c r="KX91" s="172"/>
      <c r="KY91" s="172"/>
      <c r="KZ91" s="172"/>
      <c r="LA91" s="172"/>
      <c r="LB91" s="172"/>
      <c r="LC91" s="172"/>
      <c r="LD91" s="172"/>
      <c r="LE91" s="172"/>
      <c r="LF91" s="172"/>
      <c r="LG91" s="172"/>
      <c r="LH91" s="172"/>
      <c r="LI91" s="172"/>
      <c r="LJ91" s="172"/>
      <c r="LK91" s="172"/>
      <c r="LL91" s="172"/>
      <c r="LM91" s="172"/>
      <c r="LN91" s="172"/>
      <c r="LO91" s="172"/>
      <c r="LP91" s="172"/>
      <c r="LQ91" s="172"/>
      <c r="LR91" s="172"/>
      <c r="LS91" s="172"/>
      <c r="LT91" s="172"/>
      <c r="LU91" s="172"/>
      <c r="LV91" s="172"/>
      <c r="LW91" s="172"/>
      <c r="LX91" s="172"/>
      <c r="LY91" s="172"/>
      <c r="LZ91" s="172"/>
      <c r="MA91" s="172"/>
      <c r="MB91" s="172"/>
      <c r="MC91" s="172"/>
      <c r="MD91" s="172"/>
      <c r="ME91" s="172"/>
      <c r="MF91" s="172"/>
      <c r="MG91" s="172"/>
      <c r="MH91" s="172"/>
      <c r="MI91" s="172"/>
      <c r="MJ91" s="172"/>
      <c r="MK91" s="172"/>
      <c r="ML91" s="172"/>
      <c r="MM91" s="172"/>
      <c r="MN91" s="172"/>
      <c r="MO91" s="172"/>
      <c r="MP91" s="172"/>
      <c r="MQ91" s="172"/>
      <c r="MR91" s="172"/>
      <c r="MS91" s="172"/>
      <c r="MT91" s="172"/>
      <c r="MU91" s="172"/>
      <c r="MV91" s="172"/>
      <c r="MW91" s="172"/>
      <c r="MX91" s="172"/>
      <c r="MY91" s="172"/>
      <c r="MZ91" s="172"/>
      <c r="NA91" s="172"/>
      <c r="NB91" s="172"/>
      <c r="NC91" s="172"/>
      <c r="ND91" s="172"/>
      <c r="NE91" s="172"/>
      <c r="NF91" s="172"/>
      <c r="NG91" s="172"/>
      <c r="NH91" s="172"/>
      <c r="NI91" s="172"/>
      <c r="NJ91" s="172"/>
      <c r="NK91" s="172"/>
      <c r="NL91" s="172"/>
      <c r="NM91" s="172"/>
      <c r="NN91" s="172"/>
      <c r="NO91" s="172"/>
      <c r="NP91" s="172"/>
      <c r="NQ91" s="172"/>
      <c r="NR91" s="172"/>
      <c r="NS91" s="172"/>
      <c r="NT91" s="172"/>
      <c r="NU91" s="172"/>
      <c r="NV91" s="172"/>
      <c r="NW91" s="172"/>
      <c r="NX91" s="172"/>
      <c r="NY91" s="172"/>
      <c r="NZ91" s="172"/>
      <c r="OA91" s="172"/>
      <c r="OB91" s="172"/>
      <c r="OC91" s="172"/>
      <c r="OD91" s="172"/>
      <c r="OE91" s="172"/>
      <c r="OF91" s="172"/>
      <c r="OG91" s="172"/>
      <c r="OH91" s="172"/>
      <c r="OI91" s="172"/>
      <c r="OJ91" s="172"/>
      <c r="OK91" s="172"/>
      <c r="OL91" s="172"/>
      <c r="OM91" s="172"/>
      <c r="ON91" s="172"/>
      <c r="OO91" s="172"/>
      <c r="OP91" s="172"/>
      <c r="OQ91" s="172"/>
      <c r="OR91" s="172"/>
      <c r="OS91" s="172"/>
      <c r="OT91" s="172"/>
      <c r="OU91" s="172"/>
      <c r="OV91" s="172"/>
      <c r="OW91" s="172"/>
      <c r="OX91" s="172"/>
      <c r="OY91" s="172"/>
      <c r="OZ91" s="172"/>
      <c r="PA91" s="172"/>
      <c r="PB91" s="172"/>
      <c r="PC91" s="172"/>
      <c r="PD91" s="172"/>
      <c r="PE91" s="172"/>
      <c r="PF91" s="172"/>
      <c r="PG91" s="172"/>
      <c r="PH91" s="172"/>
      <c r="PI91" s="172"/>
      <c r="PJ91" s="172"/>
      <c r="PK91" s="172"/>
      <c r="PL91" s="172"/>
      <c r="PM91" s="172"/>
      <c r="PN91" s="172"/>
      <c r="PO91" s="172"/>
      <c r="PP91" s="172"/>
      <c r="PQ91" s="172"/>
      <c r="PR91" s="172"/>
      <c r="PS91" s="172"/>
      <c r="PT91" s="172"/>
      <c r="PU91" s="172"/>
      <c r="PV91" s="172"/>
      <c r="PW91" s="172"/>
      <c r="PX91" s="172"/>
      <c r="PY91" s="172"/>
      <c r="PZ91" s="172"/>
      <c r="QA91" s="172"/>
      <c r="QB91" s="172"/>
      <c r="QC91" s="172"/>
      <c r="QD91" s="172"/>
      <c r="QE91" s="172"/>
      <c r="QF91" s="172"/>
      <c r="QG91" s="172"/>
      <c r="QH91" s="172"/>
      <c r="QI91" s="172"/>
      <c r="QJ91" s="172"/>
      <c r="QK91" s="172"/>
      <c r="QL91" s="172"/>
      <c r="QM91" s="172"/>
      <c r="QN91" s="172"/>
      <c r="QO91" s="172"/>
      <c r="QP91" s="172"/>
      <c r="QQ91" s="172"/>
      <c r="QR91" s="172"/>
      <c r="QS91" s="172"/>
      <c r="QT91" s="172"/>
      <c r="QU91" s="172"/>
      <c r="QV91" s="172"/>
      <c r="QW91" s="172"/>
      <c r="QX91" s="172"/>
      <c r="QY91" s="172"/>
      <c r="QZ91" s="172"/>
      <c r="RA91" s="172"/>
      <c r="RB91" s="172"/>
      <c r="RC91" s="172"/>
      <c r="RD91" s="172"/>
      <c r="RE91" s="172"/>
      <c r="RF91" s="172"/>
      <c r="RG91" s="172"/>
      <c r="RH91" s="172"/>
      <c r="RI91" s="172"/>
      <c r="RJ91" s="172"/>
      <c r="RK91" s="172"/>
      <c r="RL91" s="172"/>
      <c r="RM91" s="172"/>
      <c r="RN91" s="172"/>
      <c r="RO91" s="172"/>
      <c r="RP91" s="172"/>
      <c r="RQ91" s="172"/>
      <c r="RR91" s="172"/>
      <c r="RS91" s="172"/>
      <c r="RT91" s="172"/>
      <c r="RU91" s="172"/>
      <c r="RV91" s="172"/>
      <c r="RW91" s="172"/>
      <c r="RX91" s="172"/>
      <c r="RY91" s="172"/>
      <c r="RZ91" s="172"/>
      <c r="SA91" s="172"/>
      <c r="SB91" s="172"/>
      <c r="SC91" s="172"/>
      <c r="SD91" s="172"/>
      <c r="SE91" s="172"/>
      <c r="SF91" s="172"/>
      <c r="SG91" s="172"/>
      <c r="SH91" s="172"/>
      <c r="SI91" s="172"/>
      <c r="SJ91" s="172"/>
      <c r="SK91" s="172"/>
      <c r="SL91" s="172"/>
      <c r="SM91" s="172"/>
      <c r="SN91" s="172"/>
      <c r="SO91" s="172"/>
      <c r="SP91" s="172"/>
      <c r="SQ91" s="172"/>
      <c r="SR91" s="172"/>
      <c r="SS91" s="172"/>
      <c r="ST91" s="172"/>
      <c r="SU91" s="172"/>
      <c r="SV91" s="172"/>
      <c r="SW91" s="172"/>
      <c r="SX91" s="172"/>
      <c r="SY91" s="172"/>
      <c r="SZ91" s="172"/>
      <c r="TA91" s="172"/>
      <c r="TB91" s="172"/>
      <c r="TC91" s="172"/>
      <c r="TD91" s="172"/>
      <c r="TE91" s="172"/>
      <c r="TF91" s="172"/>
      <c r="TG91" s="172"/>
      <c r="TH91" s="172"/>
      <c r="TI91" s="172"/>
      <c r="TJ91" s="172"/>
      <c r="TK91" s="172"/>
      <c r="TL91" s="172"/>
      <c r="TM91" s="172"/>
      <c r="TN91" s="172"/>
      <c r="TO91" s="172"/>
      <c r="TP91" s="172"/>
      <c r="TQ91" s="172"/>
      <c r="TR91" s="172"/>
      <c r="TS91" s="172"/>
      <c r="TT91" s="172"/>
      <c r="TU91" s="172"/>
      <c r="TV91" s="172"/>
      <c r="TW91" s="172"/>
      <c r="TX91" s="172"/>
      <c r="TY91" s="172"/>
      <c r="TZ91" s="172"/>
      <c r="UA91" s="172"/>
      <c r="UB91" s="172"/>
      <c r="UC91" s="172"/>
      <c r="UD91" s="172"/>
      <c r="UE91" s="172"/>
      <c r="UF91" s="172"/>
      <c r="UG91" s="172"/>
      <c r="UH91" s="172"/>
      <c r="UI91" s="172"/>
      <c r="UJ91" s="172"/>
      <c r="UK91" s="172"/>
      <c r="UL91" s="172"/>
      <c r="UM91" s="172"/>
      <c r="UN91" s="172"/>
      <c r="UO91" s="172"/>
      <c r="UP91" s="172"/>
      <c r="UQ91" s="172"/>
      <c r="UR91" s="172"/>
      <c r="US91" s="172"/>
      <c r="UT91" s="172"/>
      <c r="UU91" s="172"/>
      <c r="UV91" s="172"/>
      <c r="UW91" s="172"/>
      <c r="UX91" s="172"/>
      <c r="UY91" s="172"/>
      <c r="UZ91" s="172"/>
      <c r="VA91" s="172"/>
      <c r="VB91" s="172"/>
      <c r="VC91" s="172"/>
      <c r="VD91" s="172"/>
      <c r="VE91" s="172"/>
      <c r="VF91" s="172"/>
      <c r="VG91" s="172"/>
      <c r="VH91" s="172"/>
      <c r="VI91" s="172"/>
      <c r="VJ91" s="172"/>
      <c r="VK91" s="172"/>
      <c r="VL91" s="172"/>
      <c r="VM91" s="172"/>
      <c r="VN91" s="172"/>
      <c r="VO91" s="172"/>
      <c r="VP91" s="172"/>
      <c r="VQ91" s="172"/>
      <c r="VR91" s="172"/>
      <c r="VS91" s="172"/>
      <c r="VT91" s="172"/>
      <c r="VU91" s="172"/>
      <c r="VV91" s="172"/>
      <c r="VW91" s="172"/>
      <c r="VX91" s="172"/>
      <c r="VY91" s="172"/>
      <c r="VZ91" s="172"/>
      <c r="WA91" s="172"/>
      <c r="WB91" s="172"/>
      <c r="WC91" s="172"/>
      <c r="WD91" s="172"/>
      <c r="WE91" s="172"/>
      <c r="WF91" s="172"/>
      <c r="WG91" s="172"/>
      <c r="WH91" s="172"/>
      <c r="WI91" s="172"/>
      <c r="WJ91" s="172"/>
      <c r="WK91" s="172"/>
      <c r="WL91" s="172"/>
      <c r="WM91" s="172"/>
      <c r="WN91" s="172"/>
      <c r="WO91" s="172"/>
      <c r="WP91" s="172"/>
      <c r="WQ91" s="172"/>
      <c r="WR91" s="172"/>
      <c r="WS91" s="172"/>
      <c r="WT91" s="172"/>
      <c r="WU91" s="172"/>
      <c r="WV91" s="172"/>
      <c r="WW91" s="172"/>
      <c r="WX91" s="172"/>
      <c r="WY91" s="172"/>
      <c r="WZ91" s="172"/>
      <c r="XA91" s="172"/>
      <c r="XB91" s="172"/>
      <c r="XC91" s="172"/>
      <c r="XD91" s="172"/>
      <c r="XE91" s="172"/>
      <c r="XF91" s="172"/>
      <c r="XG91" s="172"/>
      <c r="XH91" s="172"/>
      <c r="XI91" s="172"/>
      <c r="XJ91" s="172"/>
      <c r="XK91" s="172"/>
      <c r="XL91" s="172"/>
      <c r="XM91" s="172"/>
      <c r="XN91" s="172"/>
      <c r="XO91" s="172"/>
      <c r="XP91" s="172"/>
      <c r="XQ91" s="172"/>
      <c r="XR91" s="172"/>
      <c r="XS91" s="172"/>
      <c r="XT91" s="172"/>
      <c r="XU91" s="172"/>
      <c r="XV91" s="172"/>
      <c r="XW91" s="172"/>
      <c r="XX91" s="172"/>
      <c r="XY91" s="172"/>
      <c r="XZ91" s="172"/>
      <c r="YA91" s="172"/>
      <c r="YB91" s="172"/>
      <c r="YC91" s="172"/>
      <c r="YD91" s="172"/>
      <c r="YE91" s="172"/>
      <c r="YF91" s="172"/>
      <c r="YG91" s="172"/>
      <c r="YH91" s="172"/>
      <c r="YI91" s="172"/>
      <c r="YJ91" s="172"/>
      <c r="YK91" s="172"/>
      <c r="YL91" s="172"/>
      <c r="YM91" s="172"/>
      <c r="YN91" s="172"/>
      <c r="YO91" s="172"/>
      <c r="YP91" s="172"/>
      <c r="YQ91" s="172"/>
      <c r="YR91" s="172"/>
      <c r="YS91" s="172"/>
      <c r="YT91" s="172"/>
      <c r="YU91" s="172"/>
      <c r="YV91" s="172"/>
      <c r="YW91" s="172"/>
      <c r="YX91" s="172"/>
      <c r="YY91" s="172"/>
      <c r="YZ91" s="172"/>
      <c r="ZA91" s="172"/>
      <c r="ZB91" s="172"/>
      <c r="ZC91" s="172"/>
      <c r="ZD91" s="172"/>
      <c r="ZE91" s="172"/>
      <c r="ZF91" s="172"/>
      <c r="ZG91" s="172"/>
      <c r="ZH91" s="172"/>
      <c r="ZI91" s="172"/>
      <c r="ZJ91" s="172"/>
      <c r="ZK91" s="172"/>
      <c r="ZL91" s="172"/>
      <c r="ZM91" s="172"/>
      <c r="ZN91" s="172"/>
      <c r="ZO91" s="172"/>
      <c r="ZP91" s="172"/>
      <c r="ZQ91" s="172"/>
      <c r="ZR91" s="172"/>
      <c r="ZS91" s="172"/>
      <c r="ZT91" s="172"/>
      <c r="ZU91" s="172"/>
      <c r="ZV91" s="172"/>
      <c r="ZW91" s="172"/>
      <c r="ZX91" s="172"/>
      <c r="ZY91" s="172"/>
      <c r="ZZ91" s="172"/>
      <c r="AAA91" s="172"/>
      <c r="AAB91" s="172"/>
      <c r="AAC91" s="172"/>
      <c r="AAD91" s="172"/>
      <c r="AAE91" s="172"/>
      <c r="AAF91" s="172"/>
      <c r="AAG91" s="172"/>
      <c r="AAH91" s="172"/>
      <c r="AAI91" s="172"/>
      <c r="AAJ91" s="172"/>
      <c r="AAK91" s="172"/>
      <c r="AAL91" s="172"/>
      <c r="AAM91" s="172"/>
      <c r="AAN91" s="172"/>
      <c r="AAO91" s="172"/>
      <c r="AAP91" s="172"/>
      <c r="AAQ91" s="172"/>
      <c r="AAR91" s="172"/>
      <c r="AAS91" s="172"/>
      <c r="AAT91" s="172"/>
      <c r="AAU91" s="172"/>
      <c r="AAV91" s="172"/>
      <c r="AAW91" s="172"/>
      <c r="AAX91" s="172"/>
      <c r="AAY91" s="172"/>
      <c r="AAZ91" s="172"/>
      <c r="ABA91" s="172"/>
      <c r="ABB91" s="172"/>
      <c r="ABC91" s="172"/>
      <c r="ABD91" s="172"/>
      <c r="ABE91" s="172"/>
      <c r="ABF91" s="172"/>
      <c r="ABG91" s="172"/>
      <c r="ABH91" s="172"/>
      <c r="ABI91" s="172"/>
      <c r="ABJ91" s="172"/>
      <c r="ABK91" s="172"/>
      <c r="ABL91" s="172"/>
      <c r="ABM91" s="172"/>
      <c r="ABN91" s="172"/>
      <c r="ABO91" s="172"/>
      <c r="ABP91" s="172"/>
      <c r="ABQ91" s="172"/>
      <c r="ABR91" s="172"/>
      <c r="ABS91" s="172"/>
      <c r="ABT91" s="172"/>
      <c r="ABU91" s="172"/>
      <c r="ABV91" s="172"/>
      <c r="ABW91" s="172"/>
      <c r="ABX91" s="172"/>
      <c r="ABY91" s="172"/>
      <c r="ABZ91" s="172"/>
      <c r="ACA91" s="172"/>
      <c r="ACB91" s="172"/>
      <c r="ACC91" s="172"/>
      <c r="ACD91" s="172"/>
      <c r="ACE91" s="172"/>
      <c r="ACF91" s="172"/>
      <c r="ACG91" s="172"/>
      <c r="ACH91" s="172"/>
      <c r="ACI91" s="172"/>
      <c r="ACJ91" s="172"/>
      <c r="ACK91" s="172"/>
      <c r="ACL91" s="172"/>
      <c r="ACM91" s="172"/>
      <c r="ACN91" s="172"/>
      <c r="ACO91" s="172"/>
      <c r="ACP91" s="172"/>
      <c r="ACQ91" s="172"/>
      <c r="ACR91" s="172"/>
      <c r="ACS91" s="172"/>
      <c r="ACT91" s="172"/>
      <c r="ACU91" s="172"/>
      <c r="ACV91" s="172"/>
      <c r="ACW91" s="172"/>
      <c r="ACX91" s="172"/>
      <c r="ACY91" s="172"/>
      <c r="ACZ91" s="172"/>
      <c r="ADA91" s="172"/>
      <c r="ADB91" s="172"/>
      <c r="ADC91" s="172"/>
      <c r="ADD91" s="172"/>
      <c r="ADE91" s="172"/>
      <c r="ADF91" s="172"/>
      <c r="ADG91" s="172"/>
      <c r="ADH91" s="172"/>
      <c r="ADI91" s="172"/>
      <c r="ADJ91" s="172"/>
      <c r="ADK91" s="172"/>
      <c r="ADL91" s="172"/>
      <c r="ADM91" s="172"/>
      <c r="ADN91" s="172"/>
      <c r="ADO91" s="172"/>
      <c r="ADP91" s="172"/>
      <c r="ADQ91" s="172"/>
      <c r="ADR91" s="172"/>
      <c r="ADS91" s="172"/>
      <c r="ADT91" s="172"/>
      <c r="ADU91" s="172"/>
      <c r="ADV91" s="172"/>
      <c r="ADW91" s="172"/>
      <c r="ADX91" s="172"/>
      <c r="ADY91" s="172"/>
      <c r="ADZ91" s="172"/>
      <c r="AEA91" s="172"/>
      <c r="AEB91" s="172"/>
      <c r="AEC91" s="172"/>
      <c r="AED91" s="172"/>
      <c r="AEE91" s="172"/>
      <c r="AEF91" s="172"/>
      <c r="AEG91" s="172"/>
      <c r="AEH91" s="172"/>
      <c r="AEI91" s="172"/>
      <c r="AEJ91" s="172"/>
      <c r="AEK91" s="172"/>
      <c r="AEL91" s="172"/>
      <c r="AEM91" s="172"/>
      <c r="AEN91" s="172"/>
      <c r="AEO91" s="172"/>
      <c r="AEP91" s="172"/>
      <c r="AEQ91" s="172"/>
      <c r="AER91" s="172"/>
      <c r="AES91" s="172"/>
      <c r="AET91" s="172"/>
      <c r="AEU91" s="172"/>
      <c r="AEV91" s="172"/>
      <c r="AEW91" s="172"/>
      <c r="AEX91" s="172"/>
      <c r="AEY91" s="172"/>
      <c r="AEZ91" s="172"/>
      <c r="AFA91" s="172"/>
      <c r="AFB91" s="172"/>
      <c r="AFC91" s="172"/>
      <c r="AFD91" s="172"/>
      <c r="AFE91" s="172"/>
      <c r="AFF91" s="172"/>
      <c r="AFG91" s="172"/>
      <c r="AFH91" s="172"/>
      <c r="AFI91" s="172"/>
      <c r="AFJ91" s="172"/>
      <c r="AFK91" s="172"/>
      <c r="AFL91" s="172"/>
      <c r="AFM91" s="172"/>
      <c r="AFN91" s="172"/>
      <c r="AFO91" s="172"/>
      <c r="AFP91" s="172"/>
      <c r="AFQ91" s="172"/>
      <c r="AFR91" s="172"/>
      <c r="AFS91" s="172"/>
      <c r="AFT91" s="172"/>
      <c r="AFU91" s="172"/>
      <c r="AFV91" s="172"/>
      <c r="AFW91" s="172"/>
      <c r="AFX91" s="172"/>
      <c r="AFY91" s="172"/>
      <c r="AFZ91" s="172"/>
      <c r="AGA91" s="172"/>
      <c r="AGB91" s="172"/>
      <c r="AGC91" s="172"/>
      <c r="AGD91" s="172"/>
      <c r="AGE91" s="172"/>
      <c r="AGF91" s="172"/>
      <c r="AGG91" s="172"/>
      <c r="AGH91" s="172"/>
      <c r="AGI91" s="172"/>
      <c r="AGJ91" s="172"/>
      <c r="AGK91" s="172"/>
      <c r="AGL91" s="172"/>
      <c r="AGM91" s="172"/>
      <c r="AGN91" s="172"/>
      <c r="AGO91" s="172"/>
      <c r="AGP91" s="172"/>
      <c r="AGQ91" s="172"/>
      <c r="AGR91" s="172"/>
      <c r="AGS91" s="172"/>
      <c r="AGT91" s="172"/>
      <c r="AGU91" s="172"/>
      <c r="AGV91" s="172"/>
      <c r="AGW91" s="172"/>
      <c r="AGX91" s="172"/>
      <c r="AGY91" s="172"/>
      <c r="AGZ91" s="172"/>
      <c r="AHA91" s="172"/>
      <c r="AHB91" s="172"/>
      <c r="AHC91" s="172"/>
      <c r="AHD91" s="172"/>
      <c r="AHE91" s="172"/>
      <c r="AHF91" s="172"/>
      <c r="AHG91" s="172"/>
      <c r="AHH91" s="172"/>
      <c r="AHI91" s="172"/>
      <c r="AHJ91" s="172"/>
      <c r="AHK91" s="172"/>
      <c r="AHL91" s="172"/>
      <c r="AHM91" s="172"/>
      <c r="AHN91" s="172"/>
      <c r="AHO91" s="172"/>
      <c r="AHP91" s="172"/>
      <c r="AHQ91" s="172"/>
      <c r="AHR91" s="172"/>
      <c r="AHS91" s="172"/>
      <c r="AHT91" s="172"/>
      <c r="AHU91" s="172"/>
      <c r="AHV91" s="172"/>
      <c r="AHW91" s="172"/>
      <c r="AHX91" s="172"/>
      <c r="AHY91" s="172"/>
      <c r="AHZ91" s="172"/>
      <c r="AIA91" s="172"/>
      <c r="AIB91" s="172"/>
      <c r="AIC91" s="172"/>
      <c r="AID91" s="172"/>
      <c r="AIE91" s="172"/>
      <c r="AIF91" s="172"/>
      <c r="AIG91" s="172"/>
      <c r="AIH91" s="172"/>
      <c r="AII91" s="172"/>
      <c r="AIJ91" s="172"/>
      <c r="AIK91" s="172"/>
      <c r="AIL91" s="172"/>
      <c r="AIM91" s="172"/>
      <c r="AIN91" s="172"/>
      <c r="AIO91" s="172"/>
      <c r="AIP91" s="172"/>
      <c r="AIQ91" s="172"/>
      <c r="AIR91" s="172"/>
      <c r="AIS91" s="172"/>
      <c r="AIT91" s="172"/>
      <c r="AIU91" s="172"/>
      <c r="AIV91" s="172"/>
      <c r="AIW91" s="172"/>
      <c r="AIX91" s="172"/>
      <c r="AIY91" s="172"/>
      <c r="AIZ91" s="172"/>
      <c r="AJA91" s="172"/>
      <c r="AJB91" s="172"/>
      <c r="AJC91" s="172"/>
      <c r="AJD91" s="172"/>
      <c r="AJE91" s="172"/>
      <c r="AJF91" s="172"/>
      <c r="AJG91" s="172"/>
      <c r="AJH91" s="172"/>
      <c r="AJI91" s="172"/>
      <c r="AJJ91" s="172"/>
      <c r="AJK91" s="172"/>
      <c r="AJL91" s="172"/>
      <c r="AJM91" s="172"/>
      <c r="AJN91" s="172"/>
      <c r="AJO91" s="172"/>
      <c r="AJP91" s="172"/>
      <c r="AJQ91" s="172"/>
      <c r="AJR91" s="172"/>
      <c r="AJS91" s="172"/>
      <c r="AJT91" s="172"/>
      <c r="AJU91" s="172"/>
      <c r="AJV91" s="172"/>
      <c r="AJW91" s="172"/>
      <c r="AJX91" s="172"/>
      <c r="AJY91" s="172"/>
      <c r="AJZ91" s="172"/>
      <c r="AKA91" s="172"/>
      <c r="AKB91" s="172"/>
      <c r="AKC91" s="172"/>
      <c r="AKD91" s="172"/>
      <c r="AKE91" s="172"/>
      <c r="AKF91" s="172"/>
      <c r="AKG91" s="172"/>
      <c r="AKH91" s="172"/>
      <c r="AKI91" s="172"/>
      <c r="AKJ91" s="172"/>
      <c r="AKK91" s="172"/>
      <c r="AKL91" s="172"/>
      <c r="AKM91" s="172"/>
      <c r="AKN91" s="172"/>
      <c r="AKO91" s="172"/>
      <c r="AKP91" s="172"/>
      <c r="AKQ91" s="172"/>
      <c r="AKR91" s="172"/>
      <c r="AKS91" s="172"/>
      <c r="AKT91" s="172"/>
      <c r="AKU91" s="172"/>
      <c r="AKV91" s="172"/>
      <c r="AKW91" s="172"/>
      <c r="AKX91" s="172"/>
      <c r="AKY91" s="172"/>
      <c r="AKZ91" s="172"/>
      <c r="ALA91" s="172"/>
      <c r="ALB91" s="172"/>
      <c r="ALC91" s="172"/>
      <c r="ALD91" s="172"/>
      <c r="ALE91" s="172"/>
      <c r="ALF91" s="172"/>
      <c r="ALG91" s="172"/>
      <c r="ALH91" s="172"/>
      <c r="ALI91" s="172"/>
      <c r="ALJ91" s="172"/>
      <c r="ALK91" s="172"/>
      <c r="ALL91" s="172"/>
      <c r="ALM91" s="172"/>
      <c r="ALN91" s="172"/>
      <c r="ALO91" s="172"/>
      <c r="ALP91" s="172"/>
      <c r="ALQ91" s="172"/>
      <c r="ALR91" s="172"/>
      <c r="ALS91" s="172"/>
      <c r="ALT91" s="172"/>
      <c r="ALU91" s="172"/>
      <c r="ALV91" s="172"/>
      <c r="ALW91" s="172"/>
      <c r="ALX91" s="172"/>
      <c r="ALY91" s="172"/>
      <c r="ALZ91" s="172"/>
      <c r="AMA91" s="172"/>
      <c r="AMB91" s="172"/>
      <c r="AMC91" s="172"/>
      <c r="AMD91" s="172"/>
      <c r="AME91" s="172"/>
      <c r="AMF91" s="172"/>
      <c r="AMG91" s="172"/>
      <c r="AMH91" s="172"/>
      <c r="AMI91" s="172"/>
      <c r="AMJ91" s="172"/>
      <c r="AMK91" s="172"/>
      <c r="AML91" s="172"/>
    </row>
    <row r="92" spans="1:1026" s="282" customFormat="1">
      <c r="A92" s="358"/>
      <c r="B92" s="225"/>
      <c r="C92" s="154">
        <f t="shared" si="94"/>
        <v>0</v>
      </c>
      <c r="D92" s="167">
        <f t="shared" si="95"/>
        <v>0</v>
      </c>
      <c r="E92" s="166" t="str">
        <f t="shared" si="96"/>
        <v/>
      </c>
      <c r="F92" s="367" t="str">
        <f t="shared" si="97"/>
        <v/>
      </c>
      <c r="G92" s="367" t="str">
        <f t="shared" si="98"/>
        <v/>
      </c>
      <c r="H92" s="367" t="str">
        <f t="shared" si="99"/>
        <v/>
      </c>
      <c r="I92" s="367" t="str">
        <f t="shared" si="100"/>
        <v/>
      </c>
      <c r="J92" s="367" t="str">
        <f t="shared" si="101"/>
        <v/>
      </c>
      <c r="K92" s="367" t="str">
        <f t="shared" si="102"/>
        <v/>
      </c>
      <c r="L92" s="367" t="str">
        <f t="shared" si="103"/>
        <v/>
      </c>
      <c r="M92" s="367" t="str">
        <f t="shared" si="104"/>
        <v/>
      </c>
      <c r="N92" s="367" t="str">
        <f t="shared" si="105"/>
        <v/>
      </c>
      <c r="O92" s="156" t="str">
        <f t="shared" si="106"/>
        <v/>
      </c>
      <c r="P92" s="157" t="str">
        <f t="shared" si="149"/>
        <v>0</v>
      </c>
      <c r="Q92" s="158" t="str">
        <f t="shared" si="149"/>
        <v>0</v>
      </c>
      <c r="R92" s="158" t="str">
        <f t="shared" si="149"/>
        <v>0</v>
      </c>
      <c r="S92" s="159" t="str">
        <f t="shared" si="149"/>
        <v>0</v>
      </c>
      <c r="T92" s="158" t="str">
        <f t="shared" si="149"/>
        <v>0</v>
      </c>
      <c r="U92" s="158" t="str">
        <f t="shared" si="149"/>
        <v>0</v>
      </c>
      <c r="V92" s="158" t="str">
        <f t="shared" si="149"/>
        <v>0</v>
      </c>
      <c r="W92" s="158" t="str">
        <f t="shared" si="149"/>
        <v>0</v>
      </c>
      <c r="X92" s="157" t="str">
        <f t="shared" si="150"/>
        <v>0</v>
      </c>
      <c r="Y92" s="158" t="str">
        <f t="shared" si="150"/>
        <v>0</v>
      </c>
      <c r="Z92" s="158" t="str">
        <f t="shared" si="150"/>
        <v>0</v>
      </c>
      <c r="AA92" s="159" t="str">
        <f t="shared" si="150"/>
        <v>0</v>
      </c>
      <c r="AB92" s="160" t="str">
        <f t="shared" si="150"/>
        <v>0</v>
      </c>
      <c r="AC92" s="161" t="str">
        <f t="shared" si="150"/>
        <v>0</v>
      </c>
      <c r="AD92" s="158" t="str">
        <f t="shared" si="150"/>
        <v>0</v>
      </c>
      <c r="AE92" s="159" t="str">
        <f t="shared" si="150"/>
        <v>0</v>
      </c>
      <c r="AF92" s="367" t="str">
        <f t="shared" si="151"/>
        <v>0</v>
      </c>
      <c r="AG92" s="162" t="str">
        <f t="shared" si="151"/>
        <v>0</v>
      </c>
      <c r="AH92" s="163" t="str">
        <f t="shared" si="151"/>
        <v>0</v>
      </c>
      <c r="AI92" s="165" t="str">
        <f t="shared" si="151"/>
        <v>0</v>
      </c>
      <c r="AJ92" s="164" t="str">
        <f t="shared" si="151"/>
        <v>0</v>
      </c>
      <c r="AK92" s="164" t="str">
        <f t="shared" si="151"/>
        <v>0</v>
      </c>
      <c r="AL92" s="289" t="str">
        <f t="shared" si="151"/>
        <v>0</v>
      </c>
      <c r="AM92" s="165" t="str">
        <f t="shared" si="151"/>
        <v>0</v>
      </c>
      <c r="AN92" s="230" t="str">
        <f t="shared" si="152"/>
        <v>0</v>
      </c>
      <c r="AO92" s="230" t="str">
        <f t="shared" si="152"/>
        <v>0</v>
      </c>
      <c r="AP92" s="230" t="str">
        <f t="shared" si="152"/>
        <v>0</v>
      </c>
      <c r="AQ92" s="230" t="str">
        <f t="shared" si="152"/>
        <v>0</v>
      </c>
      <c r="AR92" s="229" t="str">
        <f t="shared" si="152"/>
        <v>0</v>
      </c>
      <c r="AS92" s="230" t="str">
        <f t="shared" si="152"/>
        <v>0</v>
      </c>
      <c r="AT92" s="230" t="str">
        <f t="shared" si="152"/>
        <v>0</v>
      </c>
      <c r="AU92" s="231" t="str">
        <f t="shared" si="152"/>
        <v>0</v>
      </c>
      <c r="AV92" s="230" t="str">
        <f t="shared" si="153"/>
        <v>0</v>
      </c>
      <c r="AW92" s="232" t="str">
        <f t="shared" si="153"/>
        <v>0</v>
      </c>
      <c r="AX92" s="232" t="str">
        <f t="shared" si="153"/>
        <v>0</v>
      </c>
      <c r="AY92" s="233" t="str">
        <f t="shared" si="153"/>
        <v>0</v>
      </c>
      <c r="AZ92" s="232" t="str">
        <f t="shared" si="153"/>
        <v>0</v>
      </c>
      <c r="BA92" s="232" t="str">
        <f t="shared" si="153"/>
        <v>0</v>
      </c>
      <c r="BB92" s="232" t="str">
        <f t="shared" si="153"/>
        <v>0</v>
      </c>
      <c r="BC92" s="233" t="str">
        <f t="shared" si="153"/>
        <v>0</v>
      </c>
      <c r="BD92" s="168" t="str">
        <f t="shared" si="154"/>
        <v>0</v>
      </c>
      <c r="BE92" s="168" t="str">
        <f t="shared" si="154"/>
        <v>0</v>
      </c>
      <c r="BF92" s="168" t="str">
        <f t="shared" si="154"/>
        <v>0</v>
      </c>
      <c r="BG92" s="169" t="str">
        <f t="shared" si="154"/>
        <v>0</v>
      </c>
      <c r="BH92" s="168" t="str">
        <f t="shared" si="154"/>
        <v>0</v>
      </c>
      <c r="BI92" s="168" t="str">
        <f t="shared" si="154"/>
        <v>0</v>
      </c>
      <c r="BJ92" s="168" t="str">
        <f t="shared" si="154"/>
        <v>0</v>
      </c>
      <c r="BK92" s="169" t="str">
        <f t="shared" si="154"/>
        <v>0</v>
      </c>
      <c r="BL92" s="168" t="str">
        <f t="shared" si="155"/>
        <v>0</v>
      </c>
      <c r="BM92" s="168" t="str">
        <f t="shared" si="155"/>
        <v>0</v>
      </c>
      <c r="BN92" s="168" t="str">
        <f t="shared" si="155"/>
        <v>0</v>
      </c>
      <c r="BO92" s="169" t="str">
        <f t="shared" si="155"/>
        <v>0</v>
      </c>
      <c r="BP92" s="168" t="str">
        <f t="shared" si="155"/>
        <v>0</v>
      </c>
      <c r="BQ92" s="168" t="str">
        <f t="shared" si="155"/>
        <v>0</v>
      </c>
      <c r="BR92" s="168" t="str">
        <f t="shared" si="155"/>
        <v>0</v>
      </c>
      <c r="BS92" s="169" t="str">
        <f t="shared" si="155"/>
        <v>0</v>
      </c>
      <c r="BT92" s="302" t="str">
        <f t="shared" si="156"/>
        <v>0</v>
      </c>
      <c r="BU92" s="302" t="str">
        <f t="shared" si="156"/>
        <v>0</v>
      </c>
      <c r="BV92" s="302" t="str">
        <f t="shared" si="156"/>
        <v>0</v>
      </c>
      <c r="BW92" s="303" t="str">
        <f t="shared" si="156"/>
        <v>0</v>
      </c>
      <c r="BX92" s="302" t="str">
        <f t="shared" si="156"/>
        <v>0</v>
      </c>
      <c r="BY92" s="302" t="str">
        <f t="shared" si="156"/>
        <v>0</v>
      </c>
      <c r="BZ92" s="302" t="str">
        <f t="shared" si="156"/>
        <v>0</v>
      </c>
      <c r="CA92" s="303" t="str">
        <f t="shared" si="156"/>
        <v>0</v>
      </c>
      <c r="CB92" s="164" t="str">
        <f t="shared" si="157"/>
        <v>0</v>
      </c>
      <c r="CC92" s="289" t="str">
        <f t="shared" si="157"/>
        <v>0</v>
      </c>
      <c r="CD92" s="340" t="str">
        <f t="shared" si="157"/>
        <v>0</v>
      </c>
      <c r="CE92" s="341" t="str">
        <f t="shared" si="157"/>
        <v>0</v>
      </c>
      <c r="CF92" s="340" t="str">
        <f t="shared" si="157"/>
        <v>0</v>
      </c>
      <c r="CG92" s="340" t="str">
        <f t="shared" si="157"/>
        <v>0</v>
      </c>
      <c r="CH92" s="340" t="str">
        <f t="shared" si="157"/>
        <v>0</v>
      </c>
      <c r="CI92" s="341" t="str">
        <f t="shared" si="157"/>
        <v>0</v>
      </c>
      <c r="CJ92" s="367"/>
      <c r="CK92" s="32" t="str">
        <f t="shared" si="116"/>
        <v/>
      </c>
      <c r="CL92" s="285">
        <f t="shared" si="146"/>
        <v>0</v>
      </c>
      <c r="CM92" s="285">
        <f t="shared" si="148"/>
        <v>10</v>
      </c>
      <c r="CN92" s="285"/>
      <c r="CO92" s="142">
        <f t="shared" si="117"/>
        <v>-90</v>
      </c>
      <c r="CP92" s="142">
        <f t="shared" si="118"/>
        <v>-67.777777777777771</v>
      </c>
      <c r="CQ92" s="143"/>
      <c r="CR92" s="367"/>
      <c r="CS92" s="170">
        <f t="shared" si="119"/>
        <v>0</v>
      </c>
      <c r="CT92" s="23">
        <f t="shared" si="120"/>
        <v>0</v>
      </c>
      <c r="CU92" s="171">
        <f t="shared" si="121"/>
        <v>0</v>
      </c>
      <c r="CV92" s="23">
        <f t="shared" si="122"/>
        <v>0</v>
      </c>
      <c r="CW92" s="172">
        <f t="shared" si="123"/>
        <v>0</v>
      </c>
      <c r="CX92" s="24">
        <f t="shared" si="124"/>
        <v>0</v>
      </c>
      <c r="CY92" s="267">
        <f t="shared" si="125"/>
        <v>0</v>
      </c>
      <c r="CZ92" s="268">
        <f t="shared" si="126"/>
        <v>0</v>
      </c>
      <c r="DA92" s="267">
        <f t="shared" si="127"/>
        <v>0</v>
      </c>
      <c r="DB92" s="268">
        <f t="shared" si="128"/>
        <v>0</v>
      </c>
      <c r="DC92" s="173">
        <f t="shared" si="129"/>
        <v>0</v>
      </c>
      <c r="DD92" s="26">
        <f t="shared" si="130"/>
        <v>0</v>
      </c>
      <c r="DE92" s="173">
        <f t="shared" si="131"/>
        <v>0</v>
      </c>
      <c r="DF92" s="26">
        <f t="shared" si="132"/>
        <v>0</v>
      </c>
      <c r="DG92" s="326">
        <f t="shared" si="133"/>
        <v>0</v>
      </c>
      <c r="DH92" s="327">
        <f t="shared" si="134"/>
        <v>0</v>
      </c>
      <c r="DI92" s="172">
        <f t="shared" si="135"/>
        <v>0</v>
      </c>
      <c r="DJ92" s="24">
        <f t="shared" si="136"/>
        <v>0</v>
      </c>
      <c r="DK92" s="172"/>
      <c r="DL92" s="19">
        <f t="shared" si="137"/>
        <v>0</v>
      </c>
      <c r="DM92" s="19">
        <f t="shared" si="138"/>
        <v>0</v>
      </c>
      <c r="DN92" s="174">
        <f t="shared" si="139"/>
        <v>0</v>
      </c>
      <c r="DO92" s="278">
        <f t="shared" si="140"/>
        <v>0</v>
      </c>
      <c r="DP92" s="278">
        <f t="shared" si="141"/>
        <v>0</v>
      </c>
      <c r="DQ92" s="20">
        <f t="shared" si="142"/>
        <v>0</v>
      </c>
      <c r="DR92" s="20">
        <f t="shared" si="143"/>
        <v>0</v>
      </c>
      <c r="DS92" s="337">
        <f t="shared" si="144"/>
        <v>0</v>
      </c>
      <c r="DT92" s="174">
        <f t="shared" si="145"/>
        <v>0</v>
      </c>
      <c r="DU92" s="172">
        <f t="shared" si="147"/>
        <v>0</v>
      </c>
      <c r="DV92" s="172"/>
      <c r="DW92" s="172"/>
      <c r="DX92" s="172"/>
      <c r="DY92" s="172"/>
      <c r="DZ92" s="172"/>
      <c r="EA92" s="172"/>
      <c r="EB92" s="172"/>
      <c r="EC92" s="172"/>
      <c r="ED92" s="172"/>
      <c r="EE92" s="172"/>
      <c r="EF92" s="172"/>
      <c r="EG92" s="172"/>
      <c r="EH92" s="172"/>
      <c r="EI92" s="172"/>
      <c r="EJ92" s="172"/>
      <c r="EK92" s="172"/>
      <c r="EL92" s="172"/>
      <c r="EM92" s="172"/>
      <c r="EN92" s="172"/>
      <c r="EO92" s="172"/>
      <c r="EP92" s="172"/>
      <c r="EQ92" s="172"/>
      <c r="ER92" s="172"/>
      <c r="ES92" s="172"/>
      <c r="ET92" s="172"/>
      <c r="EU92" s="172"/>
      <c r="EV92" s="172"/>
      <c r="EW92" s="172"/>
      <c r="EX92" s="172"/>
      <c r="EY92" s="172"/>
      <c r="EZ92" s="172"/>
      <c r="FA92" s="172"/>
      <c r="FB92" s="172"/>
      <c r="FC92" s="172"/>
      <c r="FD92" s="172"/>
      <c r="FE92" s="172"/>
      <c r="FF92" s="172"/>
      <c r="FG92" s="172"/>
      <c r="FH92" s="172"/>
      <c r="FI92" s="172"/>
      <c r="FJ92" s="172"/>
      <c r="FK92" s="172"/>
      <c r="FL92" s="172"/>
      <c r="FM92" s="172"/>
      <c r="FN92" s="172"/>
      <c r="FO92" s="172"/>
      <c r="FP92" s="172"/>
      <c r="FQ92" s="172"/>
      <c r="FR92" s="172"/>
      <c r="FS92" s="172"/>
      <c r="FT92" s="172"/>
      <c r="FU92" s="172"/>
      <c r="FV92" s="172"/>
      <c r="FW92" s="172"/>
      <c r="FX92" s="172"/>
      <c r="FY92" s="172"/>
      <c r="FZ92" s="172"/>
      <c r="GA92" s="172"/>
      <c r="GB92" s="172"/>
      <c r="GC92" s="172"/>
      <c r="GD92" s="172"/>
      <c r="GE92" s="172"/>
      <c r="GF92" s="172"/>
      <c r="GG92" s="172"/>
      <c r="GH92" s="172"/>
      <c r="GI92" s="172"/>
      <c r="GJ92" s="172"/>
      <c r="GK92" s="172"/>
      <c r="GL92" s="172"/>
      <c r="GM92" s="172"/>
      <c r="GN92" s="172"/>
      <c r="GO92" s="172"/>
      <c r="GP92" s="172"/>
      <c r="GQ92" s="172"/>
      <c r="GR92" s="172"/>
      <c r="GS92" s="172"/>
      <c r="GT92" s="172"/>
      <c r="GU92" s="172"/>
      <c r="GV92" s="172"/>
      <c r="GW92" s="172"/>
      <c r="GX92" s="172"/>
      <c r="GY92" s="172"/>
      <c r="GZ92" s="172"/>
      <c r="HA92" s="172"/>
      <c r="HB92" s="172"/>
      <c r="HC92" s="172"/>
      <c r="HD92" s="172"/>
      <c r="HE92" s="172"/>
      <c r="HF92" s="172"/>
      <c r="HG92" s="172"/>
      <c r="HH92" s="172"/>
      <c r="HI92" s="172"/>
      <c r="HJ92" s="172"/>
      <c r="HK92" s="172"/>
      <c r="HL92" s="172"/>
      <c r="HM92" s="172"/>
      <c r="HN92" s="172"/>
      <c r="HO92" s="172"/>
      <c r="HP92" s="172"/>
      <c r="HQ92" s="172"/>
      <c r="HR92" s="172"/>
      <c r="HS92" s="172"/>
      <c r="HT92" s="172"/>
      <c r="HU92" s="172"/>
      <c r="HV92" s="172"/>
      <c r="HW92" s="172"/>
      <c r="HX92" s="172"/>
      <c r="HY92" s="172"/>
      <c r="HZ92" s="172"/>
      <c r="IA92" s="172"/>
      <c r="IB92" s="172"/>
      <c r="IC92" s="172"/>
      <c r="ID92" s="172"/>
      <c r="IE92" s="172"/>
      <c r="IF92" s="172"/>
      <c r="IG92" s="172"/>
      <c r="IH92" s="172"/>
      <c r="II92" s="172"/>
      <c r="IJ92" s="172"/>
      <c r="IK92" s="172"/>
      <c r="IL92" s="172"/>
      <c r="IM92" s="172"/>
      <c r="IN92" s="172"/>
      <c r="IO92" s="172"/>
      <c r="IP92" s="172"/>
      <c r="IQ92" s="172"/>
      <c r="IR92" s="172"/>
      <c r="IS92" s="172"/>
      <c r="IT92" s="172"/>
      <c r="IU92" s="172"/>
      <c r="IV92" s="172"/>
      <c r="IW92" s="172"/>
      <c r="IX92" s="172"/>
      <c r="IY92" s="172"/>
      <c r="IZ92" s="172"/>
      <c r="JA92" s="172"/>
      <c r="JB92" s="172"/>
      <c r="JC92" s="172"/>
      <c r="JD92" s="172"/>
      <c r="JE92" s="172"/>
      <c r="JF92" s="172"/>
      <c r="JG92" s="172"/>
      <c r="JH92" s="172"/>
      <c r="JI92" s="172"/>
      <c r="JJ92" s="172"/>
      <c r="JK92" s="172"/>
      <c r="JL92" s="172"/>
      <c r="JM92" s="172"/>
      <c r="JN92" s="172"/>
      <c r="JO92" s="172"/>
      <c r="JP92" s="172"/>
      <c r="JQ92" s="172"/>
      <c r="JR92" s="172"/>
      <c r="JS92" s="172"/>
      <c r="JT92" s="172"/>
      <c r="JU92" s="172"/>
      <c r="JV92" s="172"/>
      <c r="JW92" s="172"/>
      <c r="JX92" s="172"/>
      <c r="JY92" s="172"/>
      <c r="JZ92" s="172"/>
      <c r="KA92" s="172"/>
      <c r="KB92" s="172"/>
      <c r="KC92" s="172"/>
      <c r="KD92" s="172"/>
      <c r="KE92" s="172"/>
      <c r="KF92" s="172"/>
      <c r="KG92" s="172"/>
      <c r="KH92" s="172"/>
      <c r="KI92" s="172"/>
      <c r="KJ92" s="172"/>
      <c r="KK92" s="172"/>
      <c r="KL92" s="172"/>
      <c r="KM92" s="172"/>
      <c r="KN92" s="172"/>
      <c r="KO92" s="172"/>
      <c r="KP92" s="172"/>
      <c r="KQ92" s="172"/>
      <c r="KR92" s="172"/>
      <c r="KS92" s="172"/>
      <c r="KT92" s="172"/>
      <c r="KU92" s="172"/>
      <c r="KV92" s="172"/>
      <c r="KW92" s="172"/>
      <c r="KX92" s="172"/>
      <c r="KY92" s="172"/>
      <c r="KZ92" s="172"/>
      <c r="LA92" s="172"/>
      <c r="LB92" s="172"/>
      <c r="LC92" s="172"/>
      <c r="LD92" s="172"/>
      <c r="LE92" s="172"/>
      <c r="LF92" s="172"/>
      <c r="LG92" s="172"/>
      <c r="LH92" s="172"/>
      <c r="LI92" s="172"/>
      <c r="LJ92" s="172"/>
      <c r="LK92" s="172"/>
      <c r="LL92" s="172"/>
      <c r="LM92" s="172"/>
      <c r="LN92" s="172"/>
      <c r="LO92" s="172"/>
      <c r="LP92" s="172"/>
      <c r="LQ92" s="172"/>
      <c r="LR92" s="172"/>
      <c r="LS92" s="172"/>
      <c r="LT92" s="172"/>
      <c r="LU92" s="172"/>
      <c r="LV92" s="172"/>
      <c r="LW92" s="172"/>
      <c r="LX92" s="172"/>
      <c r="LY92" s="172"/>
      <c r="LZ92" s="172"/>
      <c r="MA92" s="172"/>
      <c r="MB92" s="172"/>
      <c r="MC92" s="172"/>
      <c r="MD92" s="172"/>
      <c r="ME92" s="172"/>
      <c r="MF92" s="172"/>
      <c r="MG92" s="172"/>
      <c r="MH92" s="172"/>
      <c r="MI92" s="172"/>
      <c r="MJ92" s="172"/>
      <c r="MK92" s="172"/>
      <c r="ML92" s="172"/>
      <c r="MM92" s="172"/>
      <c r="MN92" s="172"/>
      <c r="MO92" s="172"/>
      <c r="MP92" s="172"/>
      <c r="MQ92" s="172"/>
      <c r="MR92" s="172"/>
      <c r="MS92" s="172"/>
      <c r="MT92" s="172"/>
      <c r="MU92" s="172"/>
      <c r="MV92" s="172"/>
      <c r="MW92" s="172"/>
      <c r="MX92" s="172"/>
      <c r="MY92" s="172"/>
      <c r="MZ92" s="172"/>
      <c r="NA92" s="172"/>
      <c r="NB92" s="172"/>
      <c r="NC92" s="172"/>
      <c r="ND92" s="172"/>
      <c r="NE92" s="172"/>
      <c r="NF92" s="172"/>
      <c r="NG92" s="172"/>
      <c r="NH92" s="172"/>
      <c r="NI92" s="172"/>
      <c r="NJ92" s="172"/>
      <c r="NK92" s="172"/>
      <c r="NL92" s="172"/>
      <c r="NM92" s="172"/>
      <c r="NN92" s="172"/>
      <c r="NO92" s="172"/>
      <c r="NP92" s="172"/>
      <c r="NQ92" s="172"/>
      <c r="NR92" s="172"/>
      <c r="NS92" s="172"/>
      <c r="NT92" s="172"/>
      <c r="NU92" s="172"/>
      <c r="NV92" s="172"/>
      <c r="NW92" s="172"/>
      <c r="NX92" s="172"/>
      <c r="NY92" s="172"/>
      <c r="NZ92" s="172"/>
      <c r="OA92" s="172"/>
      <c r="OB92" s="172"/>
      <c r="OC92" s="172"/>
      <c r="OD92" s="172"/>
      <c r="OE92" s="172"/>
      <c r="OF92" s="172"/>
      <c r="OG92" s="172"/>
      <c r="OH92" s="172"/>
      <c r="OI92" s="172"/>
      <c r="OJ92" s="172"/>
      <c r="OK92" s="172"/>
      <c r="OL92" s="172"/>
      <c r="OM92" s="172"/>
      <c r="ON92" s="172"/>
      <c r="OO92" s="172"/>
      <c r="OP92" s="172"/>
      <c r="OQ92" s="172"/>
      <c r="OR92" s="172"/>
      <c r="OS92" s="172"/>
      <c r="OT92" s="172"/>
      <c r="OU92" s="172"/>
      <c r="OV92" s="172"/>
      <c r="OW92" s="172"/>
      <c r="OX92" s="172"/>
      <c r="OY92" s="172"/>
      <c r="OZ92" s="172"/>
      <c r="PA92" s="172"/>
      <c r="PB92" s="172"/>
      <c r="PC92" s="172"/>
      <c r="PD92" s="172"/>
      <c r="PE92" s="172"/>
      <c r="PF92" s="172"/>
      <c r="PG92" s="172"/>
      <c r="PH92" s="172"/>
      <c r="PI92" s="172"/>
      <c r="PJ92" s="172"/>
      <c r="PK92" s="172"/>
      <c r="PL92" s="172"/>
      <c r="PM92" s="172"/>
      <c r="PN92" s="172"/>
      <c r="PO92" s="172"/>
      <c r="PP92" s="172"/>
      <c r="PQ92" s="172"/>
      <c r="PR92" s="172"/>
      <c r="PS92" s="172"/>
      <c r="PT92" s="172"/>
      <c r="PU92" s="172"/>
      <c r="PV92" s="172"/>
      <c r="PW92" s="172"/>
      <c r="PX92" s="172"/>
      <c r="PY92" s="172"/>
      <c r="PZ92" s="172"/>
      <c r="QA92" s="172"/>
      <c r="QB92" s="172"/>
      <c r="QC92" s="172"/>
      <c r="QD92" s="172"/>
      <c r="QE92" s="172"/>
      <c r="QF92" s="172"/>
      <c r="QG92" s="172"/>
      <c r="QH92" s="172"/>
      <c r="QI92" s="172"/>
      <c r="QJ92" s="172"/>
      <c r="QK92" s="172"/>
      <c r="QL92" s="172"/>
      <c r="QM92" s="172"/>
      <c r="QN92" s="172"/>
      <c r="QO92" s="172"/>
      <c r="QP92" s="172"/>
      <c r="QQ92" s="172"/>
      <c r="QR92" s="172"/>
      <c r="QS92" s="172"/>
      <c r="QT92" s="172"/>
      <c r="QU92" s="172"/>
      <c r="QV92" s="172"/>
      <c r="QW92" s="172"/>
      <c r="QX92" s="172"/>
      <c r="QY92" s="172"/>
      <c r="QZ92" s="172"/>
      <c r="RA92" s="172"/>
      <c r="RB92" s="172"/>
      <c r="RC92" s="172"/>
      <c r="RD92" s="172"/>
      <c r="RE92" s="172"/>
      <c r="RF92" s="172"/>
      <c r="RG92" s="172"/>
      <c r="RH92" s="172"/>
      <c r="RI92" s="172"/>
      <c r="RJ92" s="172"/>
      <c r="RK92" s="172"/>
      <c r="RL92" s="172"/>
      <c r="RM92" s="172"/>
      <c r="RN92" s="172"/>
      <c r="RO92" s="172"/>
      <c r="RP92" s="172"/>
      <c r="RQ92" s="172"/>
      <c r="RR92" s="172"/>
      <c r="RS92" s="172"/>
      <c r="RT92" s="172"/>
      <c r="RU92" s="172"/>
      <c r="RV92" s="172"/>
      <c r="RW92" s="172"/>
      <c r="RX92" s="172"/>
      <c r="RY92" s="172"/>
      <c r="RZ92" s="172"/>
      <c r="SA92" s="172"/>
      <c r="SB92" s="172"/>
      <c r="SC92" s="172"/>
      <c r="SD92" s="172"/>
      <c r="SE92" s="172"/>
      <c r="SF92" s="172"/>
      <c r="SG92" s="172"/>
      <c r="SH92" s="172"/>
      <c r="SI92" s="172"/>
      <c r="SJ92" s="172"/>
      <c r="SK92" s="172"/>
      <c r="SL92" s="172"/>
      <c r="SM92" s="172"/>
      <c r="SN92" s="172"/>
      <c r="SO92" s="172"/>
      <c r="SP92" s="172"/>
      <c r="SQ92" s="172"/>
      <c r="SR92" s="172"/>
      <c r="SS92" s="172"/>
      <c r="ST92" s="172"/>
      <c r="SU92" s="172"/>
      <c r="SV92" s="172"/>
      <c r="SW92" s="172"/>
      <c r="SX92" s="172"/>
      <c r="SY92" s="172"/>
      <c r="SZ92" s="172"/>
      <c r="TA92" s="172"/>
      <c r="TB92" s="172"/>
      <c r="TC92" s="172"/>
      <c r="TD92" s="172"/>
      <c r="TE92" s="172"/>
      <c r="TF92" s="172"/>
      <c r="TG92" s="172"/>
      <c r="TH92" s="172"/>
      <c r="TI92" s="172"/>
      <c r="TJ92" s="172"/>
      <c r="TK92" s="172"/>
      <c r="TL92" s="172"/>
      <c r="TM92" s="172"/>
      <c r="TN92" s="172"/>
      <c r="TO92" s="172"/>
      <c r="TP92" s="172"/>
      <c r="TQ92" s="172"/>
      <c r="TR92" s="172"/>
      <c r="TS92" s="172"/>
      <c r="TT92" s="172"/>
      <c r="TU92" s="172"/>
      <c r="TV92" s="172"/>
      <c r="TW92" s="172"/>
      <c r="TX92" s="172"/>
      <c r="TY92" s="172"/>
      <c r="TZ92" s="172"/>
      <c r="UA92" s="172"/>
      <c r="UB92" s="172"/>
      <c r="UC92" s="172"/>
      <c r="UD92" s="172"/>
      <c r="UE92" s="172"/>
      <c r="UF92" s="172"/>
      <c r="UG92" s="172"/>
      <c r="UH92" s="172"/>
      <c r="UI92" s="172"/>
      <c r="UJ92" s="172"/>
      <c r="UK92" s="172"/>
      <c r="UL92" s="172"/>
      <c r="UM92" s="172"/>
      <c r="UN92" s="172"/>
      <c r="UO92" s="172"/>
      <c r="UP92" s="172"/>
      <c r="UQ92" s="172"/>
      <c r="UR92" s="172"/>
      <c r="US92" s="172"/>
      <c r="UT92" s="172"/>
      <c r="UU92" s="172"/>
      <c r="UV92" s="172"/>
      <c r="UW92" s="172"/>
      <c r="UX92" s="172"/>
      <c r="UY92" s="172"/>
      <c r="UZ92" s="172"/>
      <c r="VA92" s="172"/>
      <c r="VB92" s="172"/>
      <c r="VC92" s="172"/>
      <c r="VD92" s="172"/>
      <c r="VE92" s="172"/>
      <c r="VF92" s="172"/>
      <c r="VG92" s="172"/>
      <c r="VH92" s="172"/>
      <c r="VI92" s="172"/>
      <c r="VJ92" s="172"/>
      <c r="VK92" s="172"/>
      <c r="VL92" s="172"/>
      <c r="VM92" s="172"/>
      <c r="VN92" s="172"/>
      <c r="VO92" s="172"/>
      <c r="VP92" s="172"/>
      <c r="VQ92" s="172"/>
      <c r="VR92" s="172"/>
      <c r="VS92" s="172"/>
      <c r="VT92" s="172"/>
      <c r="VU92" s="172"/>
      <c r="VV92" s="172"/>
      <c r="VW92" s="172"/>
      <c r="VX92" s="172"/>
      <c r="VY92" s="172"/>
      <c r="VZ92" s="172"/>
      <c r="WA92" s="172"/>
      <c r="WB92" s="172"/>
      <c r="WC92" s="172"/>
      <c r="WD92" s="172"/>
      <c r="WE92" s="172"/>
      <c r="WF92" s="172"/>
      <c r="WG92" s="172"/>
      <c r="WH92" s="172"/>
      <c r="WI92" s="172"/>
      <c r="WJ92" s="172"/>
      <c r="WK92" s="172"/>
      <c r="WL92" s="172"/>
      <c r="WM92" s="172"/>
      <c r="WN92" s="172"/>
      <c r="WO92" s="172"/>
      <c r="WP92" s="172"/>
      <c r="WQ92" s="172"/>
      <c r="WR92" s="172"/>
      <c r="WS92" s="172"/>
      <c r="WT92" s="172"/>
      <c r="WU92" s="172"/>
      <c r="WV92" s="172"/>
      <c r="WW92" s="172"/>
      <c r="WX92" s="172"/>
      <c r="WY92" s="172"/>
      <c r="WZ92" s="172"/>
      <c r="XA92" s="172"/>
      <c r="XB92" s="172"/>
      <c r="XC92" s="172"/>
      <c r="XD92" s="172"/>
      <c r="XE92" s="172"/>
      <c r="XF92" s="172"/>
      <c r="XG92" s="172"/>
      <c r="XH92" s="172"/>
      <c r="XI92" s="172"/>
      <c r="XJ92" s="172"/>
      <c r="XK92" s="172"/>
      <c r="XL92" s="172"/>
      <c r="XM92" s="172"/>
      <c r="XN92" s="172"/>
      <c r="XO92" s="172"/>
      <c r="XP92" s="172"/>
      <c r="XQ92" s="172"/>
      <c r="XR92" s="172"/>
      <c r="XS92" s="172"/>
      <c r="XT92" s="172"/>
      <c r="XU92" s="172"/>
      <c r="XV92" s="172"/>
      <c r="XW92" s="172"/>
      <c r="XX92" s="172"/>
      <c r="XY92" s="172"/>
      <c r="XZ92" s="172"/>
      <c r="YA92" s="172"/>
      <c r="YB92" s="172"/>
      <c r="YC92" s="172"/>
      <c r="YD92" s="172"/>
      <c r="YE92" s="172"/>
      <c r="YF92" s="172"/>
      <c r="YG92" s="172"/>
      <c r="YH92" s="172"/>
      <c r="YI92" s="172"/>
      <c r="YJ92" s="172"/>
      <c r="YK92" s="172"/>
      <c r="YL92" s="172"/>
      <c r="YM92" s="172"/>
      <c r="YN92" s="172"/>
      <c r="YO92" s="172"/>
      <c r="YP92" s="172"/>
      <c r="YQ92" s="172"/>
      <c r="YR92" s="172"/>
      <c r="YS92" s="172"/>
      <c r="YT92" s="172"/>
      <c r="YU92" s="172"/>
      <c r="YV92" s="172"/>
      <c r="YW92" s="172"/>
      <c r="YX92" s="172"/>
      <c r="YY92" s="172"/>
      <c r="YZ92" s="172"/>
      <c r="ZA92" s="172"/>
      <c r="ZB92" s="172"/>
      <c r="ZC92" s="172"/>
      <c r="ZD92" s="172"/>
      <c r="ZE92" s="172"/>
      <c r="ZF92" s="172"/>
      <c r="ZG92" s="172"/>
      <c r="ZH92" s="172"/>
      <c r="ZI92" s="172"/>
      <c r="ZJ92" s="172"/>
      <c r="ZK92" s="172"/>
      <c r="ZL92" s="172"/>
      <c r="ZM92" s="172"/>
      <c r="ZN92" s="172"/>
      <c r="ZO92" s="172"/>
      <c r="ZP92" s="172"/>
      <c r="ZQ92" s="172"/>
      <c r="ZR92" s="172"/>
      <c r="ZS92" s="172"/>
      <c r="ZT92" s="172"/>
      <c r="ZU92" s="172"/>
      <c r="ZV92" s="172"/>
      <c r="ZW92" s="172"/>
      <c r="ZX92" s="172"/>
      <c r="ZY92" s="172"/>
      <c r="ZZ92" s="172"/>
      <c r="AAA92" s="172"/>
      <c r="AAB92" s="172"/>
      <c r="AAC92" s="172"/>
      <c r="AAD92" s="172"/>
      <c r="AAE92" s="172"/>
      <c r="AAF92" s="172"/>
      <c r="AAG92" s="172"/>
      <c r="AAH92" s="172"/>
      <c r="AAI92" s="172"/>
      <c r="AAJ92" s="172"/>
      <c r="AAK92" s="172"/>
      <c r="AAL92" s="172"/>
      <c r="AAM92" s="172"/>
      <c r="AAN92" s="172"/>
      <c r="AAO92" s="172"/>
      <c r="AAP92" s="172"/>
      <c r="AAQ92" s="172"/>
      <c r="AAR92" s="172"/>
      <c r="AAS92" s="172"/>
      <c r="AAT92" s="172"/>
      <c r="AAU92" s="172"/>
      <c r="AAV92" s="172"/>
      <c r="AAW92" s="172"/>
      <c r="AAX92" s="172"/>
      <c r="AAY92" s="172"/>
      <c r="AAZ92" s="172"/>
      <c r="ABA92" s="172"/>
      <c r="ABB92" s="172"/>
      <c r="ABC92" s="172"/>
      <c r="ABD92" s="172"/>
      <c r="ABE92" s="172"/>
      <c r="ABF92" s="172"/>
      <c r="ABG92" s="172"/>
      <c r="ABH92" s="172"/>
      <c r="ABI92" s="172"/>
      <c r="ABJ92" s="172"/>
      <c r="ABK92" s="172"/>
      <c r="ABL92" s="172"/>
      <c r="ABM92" s="172"/>
      <c r="ABN92" s="172"/>
      <c r="ABO92" s="172"/>
      <c r="ABP92" s="172"/>
      <c r="ABQ92" s="172"/>
      <c r="ABR92" s="172"/>
      <c r="ABS92" s="172"/>
      <c r="ABT92" s="172"/>
      <c r="ABU92" s="172"/>
      <c r="ABV92" s="172"/>
      <c r="ABW92" s="172"/>
      <c r="ABX92" s="172"/>
      <c r="ABY92" s="172"/>
      <c r="ABZ92" s="172"/>
      <c r="ACA92" s="172"/>
      <c r="ACB92" s="172"/>
      <c r="ACC92" s="172"/>
      <c r="ACD92" s="172"/>
      <c r="ACE92" s="172"/>
      <c r="ACF92" s="172"/>
      <c r="ACG92" s="172"/>
      <c r="ACH92" s="172"/>
      <c r="ACI92" s="172"/>
      <c r="ACJ92" s="172"/>
      <c r="ACK92" s="172"/>
      <c r="ACL92" s="172"/>
      <c r="ACM92" s="172"/>
      <c r="ACN92" s="172"/>
      <c r="ACO92" s="172"/>
      <c r="ACP92" s="172"/>
      <c r="ACQ92" s="172"/>
      <c r="ACR92" s="172"/>
      <c r="ACS92" s="172"/>
      <c r="ACT92" s="172"/>
      <c r="ACU92" s="172"/>
      <c r="ACV92" s="172"/>
      <c r="ACW92" s="172"/>
      <c r="ACX92" s="172"/>
      <c r="ACY92" s="172"/>
      <c r="ACZ92" s="172"/>
      <c r="ADA92" s="172"/>
      <c r="ADB92" s="172"/>
      <c r="ADC92" s="172"/>
      <c r="ADD92" s="172"/>
      <c r="ADE92" s="172"/>
      <c r="ADF92" s="172"/>
      <c r="ADG92" s="172"/>
      <c r="ADH92" s="172"/>
      <c r="ADI92" s="172"/>
      <c r="ADJ92" s="172"/>
      <c r="ADK92" s="172"/>
      <c r="ADL92" s="172"/>
      <c r="ADM92" s="172"/>
      <c r="ADN92" s="172"/>
      <c r="ADO92" s="172"/>
      <c r="ADP92" s="172"/>
      <c r="ADQ92" s="172"/>
      <c r="ADR92" s="172"/>
      <c r="ADS92" s="172"/>
      <c r="ADT92" s="172"/>
      <c r="ADU92" s="172"/>
      <c r="ADV92" s="172"/>
      <c r="ADW92" s="172"/>
      <c r="ADX92" s="172"/>
      <c r="ADY92" s="172"/>
      <c r="ADZ92" s="172"/>
      <c r="AEA92" s="172"/>
      <c r="AEB92" s="172"/>
      <c r="AEC92" s="172"/>
      <c r="AED92" s="172"/>
      <c r="AEE92" s="172"/>
      <c r="AEF92" s="172"/>
      <c r="AEG92" s="172"/>
      <c r="AEH92" s="172"/>
      <c r="AEI92" s="172"/>
      <c r="AEJ92" s="172"/>
      <c r="AEK92" s="172"/>
      <c r="AEL92" s="172"/>
      <c r="AEM92" s="172"/>
      <c r="AEN92" s="172"/>
      <c r="AEO92" s="172"/>
      <c r="AEP92" s="172"/>
      <c r="AEQ92" s="172"/>
      <c r="AER92" s="172"/>
      <c r="AES92" s="172"/>
      <c r="AET92" s="172"/>
      <c r="AEU92" s="172"/>
      <c r="AEV92" s="172"/>
      <c r="AEW92" s="172"/>
      <c r="AEX92" s="172"/>
      <c r="AEY92" s="172"/>
      <c r="AEZ92" s="172"/>
      <c r="AFA92" s="172"/>
      <c r="AFB92" s="172"/>
      <c r="AFC92" s="172"/>
      <c r="AFD92" s="172"/>
      <c r="AFE92" s="172"/>
      <c r="AFF92" s="172"/>
      <c r="AFG92" s="172"/>
      <c r="AFH92" s="172"/>
      <c r="AFI92" s="172"/>
      <c r="AFJ92" s="172"/>
      <c r="AFK92" s="172"/>
      <c r="AFL92" s="172"/>
      <c r="AFM92" s="172"/>
      <c r="AFN92" s="172"/>
      <c r="AFO92" s="172"/>
      <c r="AFP92" s="172"/>
      <c r="AFQ92" s="172"/>
      <c r="AFR92" s="172"/>
      <c r="AFS92" s="172"/>
      <c r="AFT92" s="172"/>
      <c r="AFU92" s="172"/>
      <c r="AFV92" s="172"/>
      <c r="AFW92" s="172"/>
      <c r="AFX92" s="172"/>
      <c r="AFY92" s="172"/>
      <c r="AFZ92" s="172"/>
      <c r="AGA92" s="172"/>
      <c r="AGB92" s="172"/>
      <c r="AGC92" s="172"/>
      <c r="AGD92" s="172"/>
      <c r="AGE92" s="172"/>
      <c r="AGF92" s="172"/>
      <c r="AGG92" s="172"/>
      <c r="AGH92" s="172"/>
      <c r="AGI92" s="172"/>
      <c r="AGJ92" s="172"/>
      <c r="AGK92" s="172"/>
      <c r="AGL92" s="172"/>
      <c r="AGM92" s="172"/>
      <c r="AGN92" s="172"/>
      <c r="AGO92" s="172"/>
      <c r="AGP92" s="172"/>
      <c r="AGQ92" s="172"/>
      <c r="AGR92" s="172"/>
      <c r="AGS92" s="172"/>
      <c r="AGT92" s="172"/>
      <c r="AGU92" s="172"/>
      <c r="AGV92" s="172"/>
      <c r="AGW92" s="172"/>
      <c r="AGX92" s="172"/>
      <c r="AGY92" s="172"/>
      <c r="AGZ92" s="172"/>
      <c r="AHA92" s="172"/>
      <c r="AHB92" s="172"/>
      <c r="AHC92" s="172"/>
      <c r="AHD92" s="172"/>
      <c r="AHE92" s="172"/>
      <c r="AHF92" s="172"/>
      <c r="AHG92" s="172"/>
      <c r="AHH92" s="172"/>
      <c r="AHI92" s="172"/>
      <c r="AHJ92" s="172"/>
      <c r="AHK92" s="172"/>
      <c r="AHL92" s="172"/>
      <c r="AHM92" s="172"/>
      <c r="AHN92" s="172"/>
      <c r="AHO92" s="172"/>
      <c r="AHP92" s="172"/>
      <c r="AHQ92" s="172"/>
      <c r="AHR92" s="172"/>
      <c r="AHS92" s="172"/>
      <c r="AHT92" s="172"/>
      <c r="AHU92" s="172"/>
      <c r="AHV92" s="172"/>
      <c r="AHW92" s="172"/>
      <c r="AHX92" s="172"/>
      <c r="AHY92" s="172"/>
      <c r="AHZ92" s="172"/>
      <c r="AIA92" s="172"/>
      <c r="AIB92" s="172"/>
      <c r="AIC92" s="172"/>
      <c r="AID92" s="172"/>
      <c r="AIE92" s="172"/>
      <c r="AIF92" s="172"/>
      <c r="AIG92" s="172"/>
      <c r="AIH92" s="172"/>
      <c r="AII92" s="172"/>
      <c r="AIJ92" s="172"/>
      <c r="AIK92" s="172"/>
      <c r="AIL92" s="172"/>
      <c r="AIM92" s="172"/>
      <c r="AIN92" s="172"/>
      <c r="AIO92" s="172"/>
      <c r="AIP92" s="172"/>
      <c r="AIQ92" s="172"/>
      <c r="AIR92" s="172"/>
      <c r="AIS92" s="172"/>
      <c r="AIT92" s="172"/>
      <c r="AIU92" s="172"/>
      <c r="AIV92" s="172"/>
      <c r="AIW92" s="172"/>
      <c r="AIX92" s="172"/>
      <c r="AIY92" s="172"/>
      <c r="AIZ92" s="172"/>
      <c r="AJA92" s="172"/>
      <c r="AJB92" s="172"/>
      <c r="AJC92" s="172"/>
      <c r="AJD92" s="172"/>
      <c r="AJE92" s="172"/>
      <c r="AJF92" s="172"/>
      <c r="AJG92" s="172"/>
      <c r="AJH92" s="172"/>
      <c r="AJI92" s="172"/>
      <c r="AJJ92" s="172"/>
      <c r="AJK92" s="172"/>
      <c r="AJL92" s="172"/>
      <c r="AJM92" s="172"/>
      <c r="AJN92" s="172"/>
      <c r="AJO92" s="172"/>
      <c r="AJP92" s="172"/>
      <c r="AJQ92" s="172"/>
      <c r="AJR92" s="172"/>
      <c r="AJS92" s="172"/>
      <c r="AJT92" s="172"/>
      <c r="AJU92" s="172"/>
      <c r="AJV92" s="172"/>
      <c r="AJW92" s="172"/>
      <c r="AJX92" s="172"/>
      <c r="AJY92" s="172"/>
      <c r="AJZ92" s="172"/>
      <c r="AKA92" s="172"/>
      <c r="AKB92" s="172"/>
      <c r="AKC92" s="172"/>
      <c r="AKD92" s="172"/>
      <c r="AKE92" s="172"/>
      <c r="AKF92" s="172"/>
      <c r="AKG92" s="172"/>
      <c r="AKH92" s="172"/>
      <c r="AKI92" s="172"/>
      <c r="AKJ92" s="172"/>
      <c r="AKK92" s="172"/>
      <c r="AKL92" s="172"/>
      <c r="AKM92" s="172"/>
      <c r="AKN92" s="172"/>
      <c r="AKO92" s="172"/>
      <c r="AKP92" s="172"/>
      <c r="AKQ92" s="172"/>
      <c r="AKR92" s="172"/>
      <c r="AKS92" s="172"/>
      <c r="AKT92" s="172"/>
      <c r="AKU92" s="172"/>
      <c r="AKV92" s="172"/>
      <c r="AKW92" s="172"/>
      <c r="AKX92" s="172"/>
      <c r="AKY92" s="172"/>
      <c r="AKZ92" s="172"/>
      <c r="ALA92" s="172"/>
      <c r="ALB92" s="172"/>
      <c r="ALC92" s="172"/>
      <c r="ALD92" s="172"/>
      <c r="ALE92" s="172"/>
      <c r="ALF92" s="172"/>
      <c r="ALG92" s="172"/>
      <c r="ALH92" s="172"/>
      <c r="ALI92" s="172"/>
      <c r="ALJ92" s="172"/>
      <c r="ALK92" s="172"/>
      <c r="ALL92" s="172"/>
      <c r="ALM92" s="172"/>
      <c r="ALN92" s="172"/>
      <c r="ALO92" s="172"/>
      <c r="ALP92" s="172"/>
      <c r="ALQ92" s="172"/>
      <c r="ALR92" s="172"/>
      <c r="ALS92" s="172"/>
      <c r="ALT92" s="172"/>
      <c r="ALU92" s="172"/>
      <c r="ALV92" s="172"/>
      <c r="ALW92" s="172"/>
      <c r="ALX92" s="172"/>
      <c r="ALY92" s="172"/>
      <c r="ALZ92" s="172"/>
      <c r="AMA92" s="172"/>
      <c r="AMB92" s="172"/>
      <c r="AMC92" s="172"/>
      <c r="AMD92" s="172"/>
      <c r="AME92" s="172"/>
      <c r="AMF92" s="172"/>
      <c r="AMG92" s="172"/>
      <c r="AMH92" s="172"/>
      <c r="AMI92" s="172"/>
      <c r="AMJ92" s="172"/>
      <c r="AMK92" s="172"/>
      <c r="AML92" s="172"/>
    </row>
    <row r="93" spans="1:1026" s="282" customFormat="1">
      <c r="A93" s="358"/>
      <c r="B93" s="225"/>
      <c r="C93" s="154">
        <f t="shared" si="94"/>
        <v>0</v>
      </c>
      <c r="D93" s="167">
        <f t="shared" si="95"/>
        <v>0</v>
      </c>
      <c r="E93" s="166" t="str">
        <f t="shared" si="96"/>
        <v/>
      </c>
      <c r="F93" s="367" t="str">
        <f t="shared" si="97"/>
        <v/>
      </c>
      <c r="G93" s="367" t="str">
        <f t="shared" si="98"/>
        <v/>
      </c>
      <c r="H93" s="367" t="str">
        <f t="shared" si="99"/>
        <v/>
      </c>
      <c r="I93" s="367" t="str">
        <f t="shared" si="100"/>
        <v/>
      </c>
      <c r="J93" s="367" t="str">
        <f t="shared" si="101"/>
        <v/>
      </c>
      <c r="K93" s="367" t="str">
        <f t="shared" si="102"/>
        <v/>
      </c>
      <c r="L93" s="367" t="str">
        <f t="shared" si="103"/>
        <v/>
      </c>
      <c r="M93" s="367" t="str">
        <f t="shared" si="104"/>
        <v/>
      </c>
      <c r="N93" s="367" t="str">
        <f t="shared" si="105"/>
        <v/>
      </c>
      <c r="O93" s="156" t="str">
        <f t="shared" si="106"/>
        <v/>
      </c>
      <c r="P93" s="157" t="str">
        <f t="shared" si="149"/>
        <v>0</v>
      </c>
      <c r="Q93" s="158" t="str">
        <f t="shared" si="149"/>
        <v>0</v>
      </c>
      <c r="R93" s="158" t="str">
        <f t="shared" si="149"/>
        <v>0</v>
      </c>
      <c r="S93" s="159" t="str">
        <f t="shared" si="149"/>
        <v>0</v>
      </c>
      <c r="T93" s="158" t="str">
        <f t="shared" si="149"/>
        <v>0</v>
      </c>
      <c r="U93" s="158" t="str">
        <f t="shared" si="149"/>
        <v>0</v>
      </c>
      <c r="V93" s="158" t="str">
        <f t="shared" si="149"/>
        <v>0</v>
      </c>
      <c r="W93" s="158" t="str">
        <f t="shared" si="149"/>
        <v>0</v>
      </c>
      <c r="X93" s="157" t="str">
        <f t="shared" si="150"/>
        <v>0</v>
      </c>
      <c r="Y93" s="158" t="str">
        <f t="shared" si="150"/>
        <v>0</v>
      </c>
      <c r="Z93" s="158" t="str">
        <f t="shared" si="150"/>
        <v>0</v>
      </c>
      <c r="AA93" s="159" t="str">
        <f t="shared" si="150"/>
        <v>0</v>
      </c>
      <c r="AB93" s="160" t="str">
        <f t="shared" si="150"/>
        <v>0</v>
      </c>
      <c r="AC93" s="161" t="str">
        <f t="shared" si="150"/>
        <v>0</v>
      </c>
      <c r="AD93" s="158" t="str">
        <f t="shared" si="150"/>
        <v>0</v>
      </c>
      <c r="AE93" s="159" t="str">
        <f t="shared" si="150"/>
        <v>0</v>
      </c>
      <c r="AF93" s="367" t="str">
        <f t="shared" si="151"/>
        <v>0</v>
      </c>
      <c r="AG93" s="162" t="str">
        <f t="shared" si="151"/>
        <v>0</v>
      </c>
      <c r="AH93" s="163" t="str">
        <f t="shared" si="151"/>
        <v>0</v>
      </c>
      <c r="AI93" s="165" t="str">
        <f t="shared" si="151"/>
        <v>0</v>
      </c>
      <c r="AJ93" s="164" t="str">
        <f t="shared" si="151"/>
        <v>0</v>
      </c>
      <c r="AK93" s="164" t="str">
        <f t="shared" si="151"/>
        <v>0</v>
      </c>
      <c r="AL93" s="289" t="str">
        <f t="shared" si="151"/>
        <v>0</v>
      </c>
      <c r="AM93" s="165" t="str">
        <f t="shared" si="151"/>
        <v>0</v>
      </c>
      <c r="AN93" s="230" t="str">
        <f t="shared" si="152"/>
        <v>0</v>
      </c>
      <c r="AO93" s="230" t="str">
        <f t="shared" si="152"/>
        <v>0</v>
      </c>
      <c r="AP93" s="230" t="str">
        <f t="shared" si="152"/>
        <v>0</v>
      </c>
      <c r="AQ93" s="230" t="str">
        <f t="shared" si="152"/>
        <v>0</v>
      </c>
      <c r="AR93" s="229" t="str">
        <f t="shared" si="152"/>
        <v>0</v>
      </c>
      <c r="AS93" s="230" t="str">
        <f t="shared" si="152"/>
        <v>0</v>
      </c>
      <c r="AT93" s="230" t="str">
        <f t="shared" si="152"/>
        <v>0</v>
      </c>
      <c r="AU93" s="231" t="str">
        <f t="shared" si="152"/>
        <v>0</v>
      </c>
      <c r="AV93" s="230" t="str">
        <f t="shared" si="153"/>
        <v>0</v>
      </c>
      <c r="AW93" s="232" t="str">
        <f t="shared" si="153"/>
        <v>0</v>
      </c>
      <c r="AX93" s="232" t="str">
        <f t="shared" si="153"/>
        <v>0</v>
      </c>
      <c r="AY93" s="233" t="str">
        <f t="shared" si="153"/>
        <v>0</v>
      </c>
      <c r="AZ93" s="232" t="str">
        <f t="shared" si="153"/>
        <v>0</v>
      </c>
      <c r="BA93" s="232" t="str">
        <f t="shared" si="153"/>
        <v>0</v>
      </c>
      <c r="BB93" s="232" t="str">
        <f t="shared" si="153"/>
        <v>0</v>
      </c>
      <c r="BC93" s="233" t="str">
        <f t="shared" si="153"/>
        <v>0</v>
      </c>
      <c r="BD93" s="168" t="str">
        <f t="shared" si="154"/>
        <v>0</v>
      </c>
      <c r="BE93" s="168" t="str">
        <f t="shared" si="154"/>
        <v>0</v>
      </c>
      <c r="BF93" s="168" t="str">
        <f t="shared" si="154"/>
        <v>0</v>
      </c>
      <c r="BG93" s="169" t="str">
        <f t="shared" si="154"/>
        <v>0</v>
      </c>
      <c r="BH93" s="168" t="str">
        <f t="shared" si="154"/>
        <v>0</v>
      </c>
      <c r="BI93" s="168" t="str">
        <f t="shared" si="154"/>
        <v>0</v>
      </c>
      <c r="BJ93" s="168" t="str">
        <f t="shared" si="154"/>
        <v>0</v>
      </c>
      <c r="BK93" s="169" t="str">
        <f t="shared" si="154"/>
        <v>0</v>
      </c>
      <c r="BL93" s="168" t="str">
        <f t="shared" si="155"/>
        <v>0</v>
      </c>
      <c r="BM93" s="168" t="str">
        <f t="shared" si="155"/>
        <v>0</v>
      </c>
      <c r="BN93" s="168" t="str">
        <f t="shared" si="155"/>
        <v>0</v>
      </c>
      <c r="BO93" s="169" t="str">
        <f t="shared" si="155"/>
        <v>0</v>
      </c>
      <c r="BP93" s="168" t="str">
        <f t="shared" si="155"/>
        <v>0</v>
      </c>
      <c r="BQ93" s="168" t="str">
        <f t="shared" si="155"/>
        <v>0</v>
      </c>
      <c r="BR93" s="168" t="str">
        <f t="shared" si="155"/>
        <v>0</v>
      </c>
      <c r="BS93" s="169" t="str">
        <f t="shared" si="155"/>
        <v>0</v>
      </c>
      <c r="BT93" s="302" t="str">
        <f t="shared" si="156"/>
        <v>0</v>
      </c>
      <c r="BU93" s="302" t="str">
        <f t="shared" si="156"/>
        <v>0</v>
      </c>
      <c r="BV93" s="302" t="str">
        <f t="shared" si="156"/>
        <v>0</v>
      </c>
      <c r="BW93" s="303" t="str">
        <f t="shared" si="156"/>
        <v>0</v>
      </c>
      <c r="BX93" s="302" t="str">
        <f t="shared" si="156"/>
        <v>0</v>
      </c>
      <c r="BY93" s="302" t="str">
        <f t="shared" si="156"/>
        <v>0</v>
      </c>
      <c r="BZ93" s="302" t="str">
        <f t="shared" si="156"/>
        <v>0</v>
      </c>
      <c r="CA93" s="303" t="str">
        <f t="shared" si="156"/>
        <v>0</v>
      </c>
      <c r="CB93" s="164" t="str">
        <f t="shared" si="157"/>
        <v>0</v>
      </c>
      <c r="CC93" s="289" t="str">
        <f t="shared" si="157"/>
        <v>0</v>
      </c>
      <c r="CD93" s="340" t="str">
        <f t="shared" si="157"/>
        <v>0</v>
      </c>
      <c r="CE93" s="341" t="str">
        <f t="shared" si="157"/>
        <v>0</v>
      </c>
      <c r="CF93" s="340" t="str">
        <f t="shared" si="157"/>
        <v>0</v>
      </c>
      <c r="CG93" s="340" t="str">
        <f t="shared" si="157"/>
        <v>0</v>
      </c>
      <c r="CH93" s="340" t="str">
        <f t="shared" si="157"/>
        <v>0</v>
      </c>
      <c r="CI93" s="341" t="str">
        <f t="shared" si="157"/>
        <v>0</v>
      </c>
      <c r="CJ93" s="367"/>
      <c r="CK93" s="32" t="str">
        <f t="shared" si="116"/>
        <v/>
      </c>
      <c r="CL93" s="285">
        <f t="shared" si="146"/>
        <v>0</v>
      </c>
      <c r="CM93" s="285">
        <f t="shared" si="148"/>
        <v>10</v>
      </c>
      <c r="CN93" s="285"/>
      <c r="CO93" s="142">
        <f t="shared" si="117"/>
        <v>-90</v>
      </c>
      <c r="CP93" s="142">
        <f t="shared" si="118"/>
        <v>-67.777777777777771</v>
      </c>
      <c r="CQ93" s="143"/>
      <c r="CR93" s="367"/>
      <c r="CS93" s="170">
        <f t="shared" si="119"/>
        <v>0</v>
      </c>
      <c r="CT93" s="23">
        <f t="shared" si="120"/>
        <v>0</v>
      </c>
      <c r="CU93" s="171">
        <f t="shared" si="121"/>
        <v>0</v>
      </c>
      <c r="CV93" s="23">
        <f t="shared" si="122"/>
        <v>0</v>
      </c>
      <c r="CW93" s="172">
        <f t="shared" si="123"/>
        <v>0</v>
      </c>
      <c r="CX93" s="24">
        <f t="shared" si="124"/>
        <v>0</v>
      </c>
      <c r="CY93" s="267">
        <f t="shared" si="125"/>
        <v>0</v>
      </c>
      <c r="CZ93" s="268">
        <f t="shared" si="126"/>
        <v>0</v>
      </c>
      <c r="DA93" s="267">
        <f t="shared" si="127"/>
        <v>0</v>
      </c>
      <c r="DB93" s="268">
        <f t="shared" si="128"/>
        <v>0</v>
      </c>
      <c r="DC93" s="173">
        <f t="shared" si="129"/>
        <v>0</v>
      </c>
      <c r="DD93" s="26">
        <f t="shared" si="130"/>
        <v>0</v>
      </c>
      <c r="DE93" s="173">
        <f t="shared" si="131"/>
        <v>0</v>
      </c>
      <c r="DF93" s="26">
        <f t="shared" si="132"/>
        <v>0</v>
      </c>
      <c r="DG93" s="326">
        <f t="shared" si="133"/>
        <v>0</v>
      </c>
      <c r="DH93" s="327">
        <f t="shared" si="134"/>
        <v>0</v>
      </c>
      <c r="DI93" s="172">
        <f t="shared" si="135"/>
        <v>0</v>
      </c>
      <c r="DJ93" s="24">
        <f t="shared" si="136"/>
        <v>0</v>
      </c>
      <c r="DK93" s="172"/>
      <c r="DL93" s="19">
        <f t="shared" si="137"/>
        <v>0</v>
      </c>
      <c r="DM93" s="19">
        <f t="shared" si="138"/>
        <v>0</v>
      </c>
      <c r="DN93" s="174">
        <f t="shared" si="139"/>
        <v>0</v>
      </c>
      <c r="DO93" s="278">
        <f t="shared" si="140"/>
        <v>0</v>
      </c>
      <c r="DP93" s="278">
        <f t="shared" si="141"/>
        <v>0</v>
      </c>
      <c r="DQ93" s="20">
        <f t="shared" si="142"/>
        <v>0</v>
      </c>
      <c r="DR93" s="20">
        <f t="shared" si="143"/>
        <v>0</v>
      </c>
      <c r="DS93" s="337">
        <f t="shared" si="144"/>
        <v>0</v>
      </c>
      <c r="DT93" s="174">
        <f t="shared" si="145"/>
        <v>0</v>
      </c>
      <c r="DU93" s="172">
        <f t="shared" si="147"/>
        <v>0</v>
      </c>
      <c r="DV93" s="172"/>
      <c r="DW93" s="172"/>
      <c r="DX93" s="172"/>
      <c r="DY93" s="172"/>
      <c r="DZ93" s="172"/>
      <c r="EA93" s="172"/>
      <c r="EB93" s="172"/>
      <c r="EC93" s="172"/>
      <c r="ED93" s="172"/>
      <c r="EE93" s="172"/>
      <c r="EF93" s="172"/>
      <c r="EG93" s="172"/>
      <c r="EH93" s="172"/>
      <c r="EI93" s="172"/>
      <c r="EJ93" s="172"/>
      <c r="EK93" s="172"/>
      <c r="EL93" s="172"/>
      <c r="EM93" s="172"/>
      <c r="EN93" s="172"/>
      <c r="EO93" s="172"/>
      <c r="EP93" s="172"/>
      <c r="EQ93" s="172"/>
      <c r="ER93" s="172"/>
      <c r="ES93" s="172"/>
      <c r="ET93" s="172"/>
      <c r="EU93" s="172"/>
      <c r="EV93" s="172"/>
      <c r="EW93" s="172"/>
      <c r="EX93" s="172"/>
      <c r="EY93" s="172"/>
      <c r="EZ93" s="172"/>
      <c r="FA93" s="172"/>
      <c r="FB93" s="172"/>
      <c r="FC93" s="172"/>
      <c r="FD93" s="172"/>
      <c r="FE93" s="172"/>
      <c r="FF93" s="172"/>
      <c r="FG93" s="172"/>
      <c r="FH93" s="172"/>
      <c r="FI93" s="172"/>
      <c r="FJ93" s="172"/>
      <c r="FK93" s="172"/>
      <c r="FL93" s="172"/>
      <c r="FM93" s="172"/>
      <c r="FN93" s="172"/>
      <c r="FO93" s="172"/>
      <c r="FP93" s="172"/>
      <c r="FQ93" s="172"/>
      <c r="FR93" s="172"/>
      <c r="FS93" s="172"/>
      <c r="FT93" s="172"/>
      <c r="FU93" s="172"/>
      <c r="FV93" s="172"/>
      <c r="FW93" s="172"/>
      <c r="FX93" s="172"/>
      <c r="FY93" s="172"/>
      <c r="FZ93" s="172"/>
      <c r="GA93" s="172"/>
      <c r="GB93" s="172"/>
      <c r="GC93" s="172"/>
      <c r="GD93" s="172"/>
      <c r="GE93" s="172"/>
      <c r="GF93" s="172"/>
      <c r="GG93" s="172"/>
      <c r="GH93" s="172"/>
      <c r="GI93" s="172"/>
      <c r="GJ93" s="172"/>
      <c r="GK93" s="172"/>
      <c r="GL93" s="172"/>
      <c r="GM93" s="172"/>
      <c r="GN93" s="172"/>
      <c r="GO93" s="172"/>
      <c r="GP93" s="172"/>
      <c r="GQ93" s="172"/>
      <c r="GR93" s="172"/>
      <c r="GS93" s="172"/>
      <c r="GT93" s="172"/>
      <c r="GU93" s="172"/>
      <c r="GV93" s="172"/>
      <c r="GW93" s="172"/>
      <c r="GX93" s="172"/>
      <c r="GY93" s="172"/>
      <c r="GZ93" s="172"/>
      <c r="HA93" s="172"/>
      <c r="HB93" s="172"/>
      <c r="HC93" s="172"/>
      <c r="HD93" s="172"/>
      <c r="HE93" s="172"/>
      <c r="HF93" s="172"/>
      <c r="HG93" s="172"/>
      <c r="HH93" s="172"/>
      <c r="HI93" s="172"/>
      <c r="HJ93" s="172"/>
      <c r="HK93" s="172"/>
      <c r="HL93" s="172"/>
      <c r="HM93" s="172"/>
      <c r="HN93" s="172"/>
      <c r="HO93" s="172"/>
      <c r="HP93" s="172"/>
      <c r="HQ93" s="172"/>
      <c r="HR93" s="172"/>
      <c r="HS93" s="172"/>
      <c r="HT93" s="172"/>
      <c r="HU93" s="172"/>
      <c r="HV93" s="172"/>
      <c r="HW93" s="172"/>
      <c r="HX93" s="172"/>
      <c r="HY93" s="172"/>
      <c r="HZ93" s="172"/>
      <c r="IA93" s="172"/>
      <c r="IB93" s="172"/>
      <c r="IC93" s="172"/>
      <c r="ID93" s="172"/>
      <c r="IE93" s="172"/>
      <c r="IF93" s="172"/>
      <c r="IG93" s="172"/>
      <c r="IH93" s="172"/>
      <c r="II93" s="172"/>
      <c r="IJ93" s="172"/>
      <c r="IK93" s="172"/>
      <c r="IL93" s="172"/>
      <c r="IM93" s="172"/>
      <c r="IN93" s="172"/>
      <c r="IO93" s="172"/>
      <c r="IP93" s="172"/>
      <c r="IQ93" s="172"/>
      <c r="IR93" s="172"/>
      <c r="IS93" s="172"/>
      <c r="IT93" s="172"/>
      <c r="IU93" s="172"/>
      <c r="IV93" s="172"/>
      <c r="IW93" s="172"/>
      <c r="IX93" s="172"/>
      <c r="IY93" s="172"/>
      <c r="IZ93" s="172"/>
      <c r="JA93" s="172"/>
      <c r="JB93" s="172"/>
      <c r="JC93" s="172"/>
      <c r="JD93" s="172"/>
      <c r="JE93" s="172"/>
      <c r="JF93" s="172"/>
      <c r="JG93" s="172"/>
      <c r="JH93" s="172"/>
      <c r="JI93" s="172"/>
      <c r="JJ93" s="172"/>
      <c r="JK93" s="172"/>
      <c r="JL93" s="172"/>
      <c r="JM93" s="172"/>
      <c r="JN93" s="172"/>
      <c r="JO93" s="172"/>
      <c r="JP93" s="172"/>
      <c r="JQ93" s="172"/>
      <c r="JR93" s="172"/>
      <c r="JS93" s="172"/>
      <c r="JT93" s="172"/>
      <c r="JU93" s="172"/>
      <c r="JV93" s="172"/>
      <c r="JW93" s="172"/>
      <c r="JX93" s="172"/>
      <c r="JY93" s="172"/>
      <c r="JZ93" s="172"/>
      <c r="KA93" s="172"/>
      <c r="KB93" s="172"/>
      <c r="KC93" s="172"/>
      <c r="KD93" s="172"/>
      <c r="KE93" s="172"/>
      <c r="KF93" s="172"/>
      <c r="KG93" s="172"/>
      <c r="KH93" s="172"/>
      <c r="KI93" s="172"/>
      <c r="KJ93" s="172"/>
      <c r="KK93" s="172"/>
      <c r="KL93" s="172"/>
      <c r="KM93" s="172"/>
      <c r="KN93" s="172"/>
      <c r="KO93" s="172"/>
      <c r="KP93" s="172"/>
      <c r="KQ93" s="172"/>
      <c r="KR93" s="172"/>
      <c r="KS93" s="172"/>
      <c r="KT93" s="172"/>
      <c r="KU93" s="172"/>
      <c r="KV93" s="172"/>
      <c r="KW93" s="172"/>
      <c r="KX93" s="172"/>
      <c r="KY93" s="172"/>
      <c r="KZ93" s="172"/>
      <c r="LA93" s="172"/>
      <c r="LB93" s="172"/>
      <c r="LC93" s="172"/>
      <c r="LD93" s="172"/>
      <c r="LE93" s="172"/>
      <c r="LF93" s="172"/>
      <c r="LG93" s="172"/>
      <c r="LH93" s="172"/>
      <c r="LI93" s="172"/>
      <c r="LJ93" s="172"/>
      <c r="LK93" s="172"/>
      <c r="LL93" s="172"/>
      <c r="LM93" s="172"/>
      <c r="LN93" s="172"/>
      <c r="LO93" s="172"/>
      <c r="LP93" s="172"/>
      <c r="LQ93" s="172"/>
      <c r="LR93" s="172"/>
      <c r="LS93" s="172"/>
      <c r="LT93" s="172"/>
      <c r="LU93" s="172"/>
      <c r="LV93" s="172"/>
      <c r="LW93" s="172"/>
      <c r="LX93" s="172"/>
      <c r="LY93" s="172"/>
      <c r="LZ93" s="172"/>
      <c r="MA93" s="172"/>
      <c r="MB93" s="172"/>
      <c r="MC93" s="172"/>
      <c r="MD93" s="172"/>
      <c r="ME93" s="172"/>
      <c r="MF93" s="172"/>
      <c r="MG93" s="172"/>
      <c r="MH93" s="172"/>
      <c r="MI93" s="172"/>
      <c r="MJ93" s="172"/>
      <c r="MK93" s="172"/>
      <c r="ML93" s="172"/>
      <c r="MM93" s="172"/>
      <c r="MN93" s="172"/>
      <c r="MO93" s="172"/>
      <c r="MP93" s="172"/>
      <c r="MQ93" s="172"/>
      <c r="MR93" s="172"/>
      <c r="MS93" s="172"/>
      <c r="MT93" s="172"/>
      <c r="MU93" s="172"/>
      <c r="MV93" s="172"/>
      <c r="MW93" s="172"/>
      <c r="MX93" s="172"/>
      <c r="MY93" s="172"/>
      <c r="MZ93" s="172"/>
      <c r="NA93" s="172"/>
      <c r="NB93" s="172"/>
      <c r="NC93" s="172"/>
      <c r="ND93" s="172"/>
      <c r="NE93" s="172"/>
      <c r="NF93" s="172"/>
      <c r="NG93" s="172"/>
      <c r="NH93" s="172"/>
      <c r="NI93" s="172"/>
      <c r="NJ93" s="172"/>
      <c r="NK93" s="172"/>
      <c r="NL93" s="172"/>
      <c r="NM93" s="172"/>
      <c r="NN93" s="172"/>
      <c r="NO93" s="172"/>
      <c r="NP93" s="172"/>
      <c r="NQ93" s="172"/>
      <c r="NR93" s="172"/>
      <c r="NS93" s="172"/>
      <c r="NT93" s="172"/>
      <c r="NU93" s="172"/>
      <c r="NV93" s="172"/>
      <c r="NW93" s="172"/>
      <c r="NX93" s="172"/>
      <c r="NY93" s="172"/>
      <c r="NZ93" s="172"/>
      <c r="OA93" s="172"/>
      <c r="OB93" s="172"/>
      <c r="OC93" s="172"/>
      <c r="OD93" s="172"/>
      <c r="OE93" s="172"/>
      <c r="OF93" s="172"/>
      <c r="OG93" s="172"/>
      <c r="OH93" s="172"/>
      <c r="OI93" s="172"/>
      <c r="OJ93" s="172"/>
      <c r="OK93" s="172"/>
      <c r="OL93" s="172"/>
      <c r="OM93" s="172"/>
      <c r="ON93" s="172"/>
      <c r="OO93" s="172"/>
      <c r="OP93" s="172"/>
      <c r="OQ93" s="172"/>
      <c r="OR93" s="172"/>
      <c r="OS93" s="172"/>
      <c r="OT93" s="172"/>
      <c r="OU93" s="172"/>
      <c r="OV93" s="172"/>
      <c r="OW93" s="172"/>
      <c r="OX93" s="172"/>
      <c r="OY93" s="172"/>
      <c r="OZ93" s="172"/>
      <c r="PA93" s="172"/>
      <c r="PB93" s="172"/>
      <c r="PC93" s="172"/>
      <c r="PD93" s="172"/>
      <c r="PE93" s="172"/>
      <c r="PF93" s="172"/>
      <c r="PG93" s="172"/>
      <c r="PH93" s="172"/>
      <c r="PI93" s="172"/>
      <c r="PJ93" s="172"/>
      <c r="PK93" s="172"/>
      <c r="PL93" s="172"/>
      <c r="PM93" s="172"/>
      <c r="PN93" s="172"/>
      <c r="PO93" s="172"/>
      <c r="PP93" s="172"/>
      <c r="PQ93" s="172"/>
      <c r="PR93" s="172"/>
      <c r="PS93" s="172"/>
      <c r="PT93" s="172"/>
      <c r="PU93" s="172"/>
      <c r="PV93" s="172"/>
      <c r="PW93" s="172"/>
      <c r="PX93" s="172"/>
      <c r="PY93" s="172"/>
      <c r="PZ93" s="172"/>
      <c r="QA93" s="172"/>
      <c r="QB93" s="172"/>
      <c r="QC93" s="172"/>
      <c r="QD93" s="172"/>
      <c r="QE93" s="172"/>
      <c r="QF93" s="172"/>
      <c r="QG93" s="172"/>
      <c r="QH93" s="172"/>
      <c r="QI93" s="172"/>
      <c r="QJ93" s="172"/>
      <c r="QK93" s="172"/>
      <c r="QL93" s="172"/>
      <c r="QM93" s="172"/>
      <c r="QN93" s="172"/>
      <c r="QO93" s="172"/>
      <c r="QP93" s="172"/>
      <c r="QQ93" s="172"/>
      <c r="QR93" s="172"/>
      <c r="QS93" s="172"/>
      <c r="QT93" s="172"/>
      <c r="QU93" s="172"/>
      <c r="QV93" s="172"/>
      <c r="QW93" s="172"/>
      <c r="QX93" s="172"/>
      <c r="QY93" s="172"/>
      <c r="QZ93" s="172"/>
      <c r="RA93" s="172"/>
      <c r="RB93" s="172"/>
      <c r="RC93" s="172"/>
      <c r="RD93" s="172"/>
      <c r="RE93" s="172"/>
      <c r="RF93" s="172"/>
      <c r="RG93" s="172"/>
      <c r="RH93" s="172"/>
      <c r="RI93" s="172"/>
      <c r="RJ93" s="172"/>
      <c r="RK93" s="172"/>
      <c r="RL93" s="172"/>
      <c r="RM93" s="172"/>
      <c r="RN93" s="172"/>
      <c r="RO93" s="172"/>
      <c r="RP93" s="172"/>
      <c r="RQ93" s="172"/>
      <c r="RR93" s="172"/>
      <c r="RS93" s="172"/>
      <c r="RT93" s="172"/>
      <c r="RU93" s="172"/>
      <c r="RV93" s="172"/>
      <c r="RW93" s="172"/>
      <c r="RX93" s="172"/>
      <c r="RY93" s="172"/>
      <c r="RZ93" s="172"/>
      <c r="SA93" s="172"/>
      <c r="SB93" s="172"/>
      <c r="SC93" s="172"/>
      <c r="SD93" s="172"/>
      <c r="SE93" s="172"/>
      <c r="SF93" s="172"/>
      <c r="SG93" s="172"/>
      <c r="SH93" s="172"/>
      <c r="SI93" s="172"/>
      <c r="SJ93" s="172"/>
      <c r="SK93" s="172"/>
      <c r="SL93" s="172"/>
      <c r="SM93" s="172"/>
      <c r="SN93" s="172"/>
      <c r="SO93" s="172"/>
      <c r="SP93" s="172"/>
      <c r="SQ93" s="172"/>
      <c r="SR93" s="172"/>
      <c r="SS93" s="172"/>
      <c r="ST93" s="172"/>
      <c r="SU93" s="172"/>
      <c r="SV93" s="172"/>
      <c r="SW93" s="172"/>
      <c r="SX93" s="172"/>
      <c r="SY93" s="172"/>
      <c r="SZ93" s="172"/>
      <c r="TA93" s="172"/>
      <c r="TB93" s="172"/>
      <c r="TC93" s="172"/>
      <c r="TD93" s="172"/>
      <c r="TE93" s="172"/>
      <c r="TF93" s="172"/>
      <c r="TG93" s="172"/>
      <c r="TH93" s="172"/>
      <c r="TI93" s="172"/>
      <c r="TJ93" s="172"/>
      <c r="TK93" s="172"/>
      <c r="TL93" s="172"/>
      <c r="TM93" s="172"/>
      <c r="TN93" s="172"/>
      <c r="TO93" s="172"/>
      <c r="TP93" s="172"/>
      <c r="TQ93" s="172"/>
      <c r="TR93" s="172"/>
      <c r="TS93" s="172"/>
      <c r="TT93" s="172"/>
      <c r="TU93" s="172"/>
      <c r="TV93" s="172"/>
      <c r="TW93" s="172"/>
      <c r="TX93" s="172"/>
      <c r="TY93" s="172"/>
      <c r="TZ93" s="172"/>
      <c r="UA93" s="172"/>
      <c r="UB93" s="172"/>
      <c r="UC93" s="172"/>
      <c r="UD93" s="172"/>
      <c r="UE93" s="172"/>
      <c r="UF93" s="172"/>
      <c r="UG93" s="172"/>
      <c r="UH93" s="172"/>
      <c r="UI93" s="172"/>
      <c r="UJ93" s="172"/>
      <c r="UK93" s="172"/>
      <c r="UL93" s="172"/>
      <c r="UM93" s="172"/>
      <c r="UN93" s="172"/>
      <c r="UO93" s="172"/>
      <c r="UP93" s="172"/>
      <c r="UQ93" s="172"/>
      <c r="UR93" s="172"/>
      <c r="US93" s="172"/>
      <c r="UT93" s="172"/>
      <c r="UU93" s="172"/>
      <c r="UV93" s="172"/>
      <c r="UW93" s="172"/>
      <c r="UX93" s="172"/>
      <c r="UY93" s="172"/>
      <c r="UZ93" s="172"/>
      <c r="VA93" s="172"/>
      <c r="VB93" s="172"/>
      <c r="VC93" s="172"/>
      <c r="VD93" s="172"/>
      <c r="VE93" s="172"/>
      <c r="VF93" s="172"/>
      <c r="VG93" s="172"/>
      <c r="VH93" s="172"/>
      <c r="VI93" s="172"/>
      <c r="VJ93" s="172"/>
      <c r="VK93" s="172"/>
      <c r="VL93" s="172"/>
      <c r="VM93" s="172"/>
      <c r="VN93" s="172"/>
      <c r="VO93" s="172"/>
      <c r="VP93" s="172"/>
      <c r="VQ93" s="172"/>
      <c r="VR93" s="172"/>
      <c r="VS93" s="172"/>
      <c r="VT93" s="172"/>
      <c r="VU93" s="172"/>
      <c r="VV93" s="172"/>
      <c r="VW93" s="172"/>
      <c r="VX93" s="172"/>
      <c r="VY93" s="172"/>
      <c r="VZ93" s="172"/>
      <c r="WA93" s="172"/>
      <c r="WB93" s="172"/>
      <c r="WC93" s="172"/>
      <c r="WD93" s="172"/>
      <c r="WE93" s="172"/>
      <c r="WF93" s="172"/>
      <c r="WG93" s="172"/>
      <c r="WH93" s="172"/>
      <c r="WI93" s="172"/>
      <c r="WJ93" s="172"/>
      <c r="WK93" s="172"/>
      <c r="WL93" s="172"/>
      <c r="WM93" s="172"/>
      <c r="WN93" s="172"/>
      <c r="WO93" s="172"/>
      <c r="WP93" s="172"/>
      <c r="WQ93" s="172"/>
      <c r="WR93" s="172"/>
      <c r="WS93" s="172"/>
      <c r="WT93" s="172"/>
      <c r="WU93" s="172"/>
      <c r="WV93" s="172"/>
      <c r="WW93" s="172"/>
      <c r="WX93" s="172"/>
      <c r="WY93" s="172"/>
      <c r="WZ93" s="172"/>
      <c r="XA93" s="172"/>
      <c r="XB93" s="172"/>
      <c r="XC93" s="172"/>
      <c r="XD93" s="172"/>
      <c r="XE93" s="172"/>
      <c r="XF93" s="172"/>
      <c r="XG93" s="172"/>
      <c r="XH93" s="172"/>
      <c r="XI93" s="172"/>
      <c r="XJ93" s="172"/>
      <c r="XK93" s="172"/>
      <c r="XL93" s="172"/>
      <c r="XM93" s="172"/>
      <c r="XN93" s="172"/>
      <c r="XO93" s="172"/>
      <c r="XP93" s="172"/>
      <c r="XQ93" s="172"/>
      <c r="XR93" s="172"/>
      <c r="XS93" s="172"/>
      <c r="XT93" s="172"/>
      <c r="XU93" s="172"/>
      <c r="XV93" s="172"/>
      <c r="XW93" s="172"/>
      <c r="XX93" s="172"/>
      <c r="XY93" s="172"/>
      <c r="XZ93" s="172"/>
      <c r="YA93" s="172"/>
      <c r="YB93" s="172"/>
      <c r="YC93" s="172"/>
      <c r="YD93" s="172"/>
      <c r="YE93" s="172"/>
      <c r="YF93" s="172"/>
      <c r="YG93" s="172"/>
      <c r="YH93" s="172"/>
      <c r="YI93" s="172"/>
      <c r="YJ93" s="172"/>
      <c r="YK93" s="172"/>
      <c r="YL93" s="172"/>
      <c r="YM93" s="172"/>
      <c r="YN93" s="172"/>
      <c r="YO93" s="172"/>
      <c r="YP93" s="172"/>
      <c r="YQ93" s="172"/>
      <c r="YR93" s="172"/>
      <c r="YS93" s="172"/>
      <c r="YT93" s="172"/>
      <c r="YU93" s="172"/>
      <c r="YV93" s="172"/>
      <c r="YW93" s="172"/>
      <c r="YX93" s="172"/>
      <c r="YY93" s="172"/>
      <c r="YZ93" s="172"/>
      <c r="ZA93" s="172"/>
      <c r="ZB93" s="172"/>
      <c r="ZC93" s="172"/>
      <c r="ZD93" s="172"/>
      <c r="ZE93" s="172"/>
      <c r="ZF93" s="172"/>
      <c r="ZG93" s="172"/>
      <c r="ZH93" s="172"/>
      <c r="ZI93" s="172"/>
      <c r="ZJ93" s="172"/>
      <c r="ZK93" s="172"/>
      <c r="ZL93" s="172"/>
      <c r="ZM93" s="172"/>
      <c r="ZN93" s="172"/>
      <c r="ZO93" s="172"/>
      <c r="ZP93" s="172"/>
      <c r="ZQ93" s="172"/>
      <c r="ZR93" s="172"/>
      <c r="ZS93" s="172"/>
      <c r="ZT93" s="172"/>
      <c r="ZU93" s="172"/>
      <c r="ZV93" s="172"/>
      <c r="ZW93" s="172"/>
      <c r="ZX93" s="172"/>
      <c r="ZY93" s="172"/>
      <c r="ZZ93" s="172"/>
      <c r="AAA93" s="172"/>
      <c r="AAB93" s="172"/>
      <c r="AAC93" s="172"/>
      <c r="AAD93" s="172"/>
      <c r="AAE93" s="172"/>
      <c r="AAF93" s="172"/>
      <c r="AAG93" s="172"/>
      <c r="AAH93" s="172"/>
      <c r="AAI93" s="172"/>
      <c r="AAJ93" s="172"/>
      <c r="AAK93" s="172"/>
      <c r="AAL93" s="172"/>
      <c r="AAM93" s="172"/>
      <c r="AAN93" s="172"/>
      <c r="AAO93" s="172"/>
      <c r="AAP93" s="172"/>
      <c r="AAQ93" s="172"/>
      <c r="AAR93" s="172"/>
      <c r="AAS93" s="172"/>
      <c r="AAT93" s="172"/>
      <c r="AAU93" s="172"/>
      <c r="AAV93" s="172"/>
      <c r="AAW93" s="172"/>
      <c r="AAX93" s="172"/>
      <c r="AAY93" s="172"/>
      <c r="AAZ93" s="172"/>
      <c r="ABA93" s="172"/>
      <c r="ABB93" s="172"/>
      <c r="ABC93" s="172"/>
      <c r="ABD93" s="172"/>
      <c r="ABE93" s="172"/>
      <c r="ABF93" s="172"/>
      <c r="ABG93" s="172"/>
      <c r="ABH93" s="172"/>
      <c r="ABI93" s="172"/>
      <c r="ABJ93" s="172"/>
      <c r="ABK93" s="172"/>
      <c r="ABL93" s="172"/>
      <c r="ABM93" s="172"/>
      <c r="ABN93" s="172"/>
      <c r="ABO93" s="172"/>
      <c r="ABP93" s="172"/>
      <c r="ABQ93" s="172"/>
      <c r="ABR93" s="172"/>
      <c r="ABS93" s="172"/>
      <c r="ABT93" s="172"/>
      <c r="ABU93" s="172"/>
      <c r="ABV93" s="172"/>
      <c r="ABW93" s="172"/>
      <c r="ABX93" s="172"/>
      <c r="ABY93" s="172"/>
      <c r="ABZ93" s="172"/>
      <c r="ACA93" s="172"/>
      <c r="ACB93" s="172"/>
      <c r="ACC93" s="172"/>
      <c r="ACD93" s="172"/>
      <c r="ACE93" s="172"/>
      <c r="ACF93" s="172"/>
      <c r="ACG93" s="172"/>
      <c r="ACH93" s="172"/>
      <c r="ACI93" s="172"/>
      <c r="ACJ93" s="172"/>
      <c r="ACK93" s="172"/>
      <c r="ACL93" s="172"/>
      <c r="ACM93" s="172"/>
      <c r="ACN93" s="172"/>
      <c r="ACO93" s="172"/>
      <c r="ACP93" s="172"/>
      <c r="ACQ93" s="172"/>
      <c r="ACR93" s="172"/>
      <c r="ACS93" s="172"/>
      <c r="ACT93" s="172"/>
      <c r="ACU93" s="172"/>
      <c r="ACV93" s="172"/>
      <c r="ACW93" s="172"/>
      <c r="ACX93" s="172"/>
      <c r="ACY93" s="172"/>
      <c r="ACZ93" s="172"/>
      <c r="ADA93" s="172"/>
      <c r="ADB93" s="172"/>
      <c r="ADC93" s="172"/>
      <c r="ADD93" s="172"/>
      <c r="ADE93" s="172"/>
      <c r="ADF93" s="172"/>
      <c r="ADG93" s="172"/>
      <c r="ADH93" s="172"/>
      <c r="ADI93" s="172"/>
      <c r="ADJ93" s="172"/>
      <c r="ADK93" s="172"/>
      <c r="ADL93" s="172"/>
      <c r="ADM93" s="172"/>
      <c r="ADN93" s="172"/>
      <c r="ADO93" s="172"/>
      <c r="ADP93" s="172"/>
      <c r="ADQ93" s="172"/>
      <c r="ADR93" s="172"/>
      <c r="ADS93" s="172"/>
      <c r="ADT93" s="172"/>
      <c r="ADU93" s="172"/>
      <c r="ADV93" s="172"/>
      <c r="ADW93" s="172"/>
      <c r="ADX93" s="172"/>
      <c r="ADY93" s="172"/>
      <c r="ADZ93" s="172"/>
      <c r="AEA93" s="172"/>
      <c r="AEB93" s="172"/>
      <c r="AEC93" s="172"/>
      <c r="AED93" s="172"/>
      <c r="AEE93" s="172"/>
      <c r="AEF93" s="172"/>
      <c r="AEG93" s="172"/>
      <c r="AEH93" s="172"/>
      <c r="AEI93" s="172"/>
      <c r="AEJ93" s="172"/>
      <c r="AEK93" s="172"/>
      <c r="AEL93" s="172"/>
      <c r="AEM93" s="172"/>
      <c r="AEN93" s="172"/>
      <c r="AEO93" s="172"/>
      <c r="AEP93" s="172"/>
      <c r="AEQ93" s="172"/>
      <c r="AER93" s="172"/>
      <c r="AES93" s="172"/>
      <c r="AET93" s="172"/>
      <c r="AEU93" s="172"/>
      <c r="AEV93" s="172"/>
      <c r="AEW93" s="172"/>
      <c r="AEX93" s="172"/>
      <c r="AEY93" s="172"/>
      <c r="AEZ93" s="172"/>
      <c r="AFA93" s="172"/>
      <c r="AFB93" s="172"/>
      <c r="AFC93" s="172"/>
      <c r="AFD93" s="172"/>
      <c r="AFE93" s="172"/>
      <c r="AFF93" s="172"/>
      <c r="AFG93" s="172"/>
      <c r="AFH93" s="172"/>
      <c r="AFI93" s="172"/>
      <c r="AFJ93" s="172"/>
      <c r="AFK93" s="172"/>
      <c r="AFL93" s="172"/>
      <c r="AFM93" s="172"/>
      <c r="AFN93" s="172"/>
      <c r="AFO93" s="172"/>
      <c r="AFP93" s="172"/>
      <c r="AFQ93" s="172"/>
      <c r="AFR93" s="172"/>
      <c r="AFS93" s="172"/>
      <c r="AFT93" s="172"/>
      <c r="AFU93" s="172"/>
      <c r="AFV93" s="172"/>
      <c r="AFW93" s="172"/>
      <c r="AFX93" s="172"/>
      <c r="AFY93" s="172"/>
      <c r="AFZ93" s="172"/>
      <c r="AGA93" s="172"/>
      <c r="AGB93" s="172"/>
      <c r="AGC93" s="172"/>
      <c r="AGD93" s="172"/>
      <c r="AGE93" s="172"/>
      <c r="AGF93" s="172"/>
      <c r="AGG93" s="172"/>
      <c r="AGH93" s="172"/>
      <c r="AGI93" s="172"/>
      <c r="AGJ93" s="172"/>
      <c r="AGK93" s="172"/>
      <c r="AGL93" s="172"/>
      <c r="AGM93" s="172"/>
      <c r="AGN93" s="172"/>
      <c r="AGO93" s="172"/>
      <c r="AGP93" s="172"/>
      <c r="AGQ93" s="172"/>
      <c r="AGR93" s="172"/>
      <c r="AGS93" s="172"/>
      <c r="AGT93" s="172"/>
      <c r="AGU93" s="172"/>
      <c r="AGV93" s="172"/>
      <c r="AGW93" s="172"/>
      <c r="AGX93" s="172"/>
      <c r="AGY93" s="172"/>
      <c r="AGZ93" s="172"/>
      <c r="AHA93" s="172"/>
      <c r="AHB93" s="172"/>
      <c r="AHC93" s="172"/>
      <c r="AHD93" s="172"/>
      <c r="AHE93" s="172"/>
      <c r="AHF93" s="172"/>
      <c r="AHG93" s="172"/>
      <c r="AHH93" s="172"/>
      <c r="AHI93" s="172"/>
      <c r="AHJ93" s="172"/>
      <c r="AHK93" s="172"/>
      <c r="AHL93" s="172"/>
      <c r="AHM93" s="172"/>
      <c r="AHN93" s="172"/>
      <c r="AHO93" s="172"/>
      <c r="AHP93" s="172"/>
      <c r="AHQ93" s="172"/>
      <c r="AHR93" s="172"/>
      <c r="AHS93" s="172"/>
      <c r="AHT93" s="172"/>
      <c r="AHU93" s="172"/>
      <c r="AHV93" s="172"/>
      <c r="AHW93" s="172"/>
      <c r="AHX93" s="172"/>
      <c r="AHY93" s="172"/>
      <c r="AHZ93" s="172"/>
      <c r="AIA93" s="172"/>
      <c r="AIB93" s="172"/>
      <c r="AIC93" s="172"/>
      <c r="AID93" s="172"/>
      <c r="AIE93" s="172"/>
      <c r="AIF93" s="172"/>
      <c r="AIG93" s="172"/>
      <c r="AIH93" s="172"/>
      <c r="AII93" s="172"/>
      <c r="AIJ93" s="172"/>
      <c r="AIK93" s="172"/>
      <c r="AIL93" s="172"/>
      <c r="AIM93" s="172"/>
      <c r="AIN93" s="172"/>
      <c r="AIO93" s="172"/>
      <c r="AIP93" s="172"/>
      <c r="AIQ93" s="172"/>
      <c r="AIR93" s="172"/>
      <c r="AIS93" s="172"/>
      <c r="AIT93" s="172"/>
      <c r="AIU93" s="172"/>
      <c r="AIV93" s="172"/>
      <c r="AIW93" s="172"/>
      <c r="AIX93" s="172"/>
      <c r="AIY93" s="172"/>
      <c r="AIZ93" s="172"/>
      <c r="AJA93" s="172"/>
      <c r="AJB93" s="172"/>
      <c r="AJC93" s="172"/>
      <c r="AJD93" s="172"/>
      <c r="AJE93" s="172"/>
      <c r="AJF93" s="172"/>
      <c r="AJG93" s="172"/>
      <c r="AJH93" s="172"/>
      <c r="AJI93" s="172"/>
      <c r="AJJ93" s="172"/>
      <c r="AJK93" s="172"/>
      <c r="AJL93" s="172"/>
      <c r="AJM93" s="172"/>
      <c r="AJN93" s="172"/>
      <c r="AJO93" s="172"/>
      <c r="AJP93" s="172"/>
      <c r="AJQ93" s="172"/>
      <c r="AJR93" s="172"/>
      <c r="AJS93" s="172"/>
      <c r="AJT93" s="172"/>
      <c r="AJU93" s="172"/>
      <c r="AJV93" s="172"/>
      <c r="AJW93" s="172"/>
      <c r="AJX93" s="172"/>
      <c r="AJY93" s="172"/>
      <c r="AJZ93" s="172"/>
      <c r="AKA93" s="172"/>
      <c r="AKB93" s="172"/>
      <c r="AKC93" s="172"/>
      <c r="AKD93" s="172"/>
      <c r="AKE93" s="172"/>
      <c r="AKF93" s="172"/>
      <c r="AKG93" s="172"/>
      <c r="AKH93" s="172"/>
      <c r="AKI93" s="172"/>
      <c r="AKJ93" s="172"/>
      <c r="AKK93" s="172"/>
      <c r="AKL93" s="172"/>
      <c r="AKM93" s="172"/>
      <c r="AKN93" s="172"/>
      <c r="AKO93" s="172"/>
      <c r="AKP93" s="172"/>
      <c r="AKQ93" s="172"/>
      <c r="AKR93" s="172"/>
      <c r="AKS93" s="172"/>
      <c r="AKT93" s="172"/>
      <c r="AKU93" s="172"/>
      <c r="AKV93" s="172"/>
      <c r="AKW93" s="172"/>
      <c r="AKX93" s="172"/>
      <c r="AKY93" s="172"/>
      <c r="AKZ93" s="172"/>
      <c r="ALA93" s="172"/>
      <c r="ALB93" s="172"/>
      <c r="ALC93" s="172"/>
      <c r="ALD93" s="172"/>
      <c r="ALE93" s="172"/>
      <c r="ALF93" s="172"/>
      <c r="ALG93" s="172"/>
      <c r="ALH93" s="172"/>
      <c r="ALI93" s="172"/>
      <c r="ALJ93" s="172"/>
      <c r="ALK93" s="172"/>
      <c r="ALL93" s="172"/>
      <c r="ALM93" s="172"/>
      <c r="ALN93" s="172"/>
      <c r="ALO93" s="172"/>
      <c r="ALP93" s="172"/>
      <c r="ALQ93" s="172"/>
      <c r="ALR93" s="172"/>
      <c r="ALS93" s="172"/>
      <c r="ALT93" s="172"/>
      <c r="ALU93" s="172"/>
      <c r="ALV93" s="172"/>
      <c r="ALW93" s="172"/>
      <c r="ALX93" s="172"/>
      <c r="ALY93" s="172"/>
      <c r="ALZ93" s="172"/>
      <c r="AMA93" s="172"/>
      <c r="AMB93" s="172"/>
      <c r="AMC93" s="172"/>
      <c r="AMD93" s="172"/>
      <c r="AME93" s="172"/>
      <c r="AMF93" s="172"/>
      <c r="AMG93" s="172"/>
      <c r="AMH93" s="172"/>
      <c r="AMI93" s="172"/>
      <c r="AMJ93" s="172"/>
      <c r="AMK93" s="172"/>
      <c r="AML93" s="172"/>
    </row>
    <row r="94" spans="1:1026" s="282" customFormat="1">
      <c r="A94" s="358"/>
      <c r="B94" s="225"/>
      <c r="C94" s="154">
        <f t="shared" si="94"/>
        <v>0</v>
      </c>
      <c r="D94" s="167">
        <f t="shared" si="95"/>
        <v>0</v>
      </c>
      <c r="E94" s="166" t="str">
        <f t="shared" si="96"/>
        <v/>
      </c>
      <c r="F94" s="367" t="str">
        <f t="shared" si="97"/>
        <v/>
      </c>
      <c r="G94" s="367" t="str">
        <f t="shared" si="98"/>
        <v/>
      </c>
      <c r="H94" s="367" t="str">
        <f t="shared" si="99"/>
        <v/>
      </c>
      <c r="I94" s="367" t="str">
        <f t="shared" si="100"/>
        <v/>
      </c>
      <c r="J94" s="367" t="str">
        <f t="shared" si="101"/>
        <v/>
      </c>
      <c r="K94" s="367" t="str">
        <f t="shared" si="102"/>
        <v/>
      </c>
      <c r="L94" s="367" t="str">
        <f t="shared" si="103"/>
        <v/>
      </c>
      <c r="M94" s="367" t="str">
        <f t="shared" si="104"/>
        <v/>
      </c>
      <c r="N94" s="367" t="str">
        <f t="shared" si="105"/>
        <v/>
      </c>
      <c r="O94" s="156" t="str">
        <f t="shared" si="106"/>
        <v/>
      </c>
      <c r="P94" s="157" t="str">
        <f t="shared" si="149"/>
        <v>0</v>
      </c>
      <c r="Q94" s="158" t="str">
        <f t="shared" si="149"/>
        <v>0</v>
      </c>
      <c r="R94" s="158" t="str">
        <f t="shared" si="149"/>
        <v>0</v>
      </c>
      <c r="S94" s="159" t="str">
        <f t="shared" si="149"/>
        <v>0</v>
      </c>
      <c r="T94" s="158" t="str">
        <f t="shared" si="149"/>
        <v>0</v>
      </c>
      <c r="U94" s="158" t="str">
        <f t="shared" si="149"/>
        <v>0</v>
      </c>
      <c r="V94" s="158" t="str">
        <f t="shared" si="149"/>
        <v>0</v>
      </c>
      <c r="W94" s="158" t="str">
        <f t="shared" si="149"/>
        <v>0</v>
      </c>
      <c r="X94" s="157" t="str">
        <f t="shared" si="150"/>
        <v>0</v>
      </c>
      <c r="Y94" s="158" t="str">
        <f t="shared" si="150"/>
        <v>0</v>
      </c>
      <c r="Z94" s="158" t="str">
        <f t="shared" si="150"/>
        <v>0</v>
      </c>
      <c r="AA94" s="159" t="str">
        <f t="shared" si="150"/>
        <v>0</v>
      </c>
      <c r="AB94" s="160" t="str">
        <f t="shared" si="150"/>
        <v>0</v>
      </c>
      <c r="AC94" s="161" t="str">
        <f t="shared" si="150"/>
        <v>0</v>
      </c>
      <c r="AD94" s="158" t="str">
        <f t="shared" si="150"/>
        <v>0</v>
      </c>
      <c r="AE94" s="159" t="str">
        <f t="shared" si="150"/>
        <v>0</v>
      </c>
      <c r="AF94" s="367" t="str">
        <f t="shared" si="151"/>
        <v>0</v>
      </c>
      <c r="AG94" s="162" t="str">
        <f t="shared" si="151"/>
        <v>0</v>
      </c>
      <c r="AH94" s="163" t="str">
        <f t="shared" si="151"/>
        <v>0</v>
      </c>
      <c r="AI94" s="165" t="str">
        <f t="shared" si="151"/>
        <v>0</v>
      </c>
      <c r="AJ94" s="164" t="str">
        <f t="shared" si="151"/>
        <v>0</v>
      </c>
      <c r="AK94" s="164" t="str">
        <f t="shared" si="151"/>
        <v>0</v>
      </c>
      <c r="AL94" s="289" t="str">
        <f t="shared" si="151"/>
        <v>0</v>
      </c>
      <c r="AM94" s="165" t="str">
        <f t="shared" si="151"/>
        <v>0</v>
      </c>
      <c r="AN94" s="230" t="str">
        <f t="shared" si="152"/>
        <v>0</v>
      </c>
      <c r="AO94" s="230" t="str">
        <f t="shared" si="152"/>
        <v>0</v>
      </c>
      <c r="AP94" s="230" t="str">
        <f t="shared" si="152"/>
        <v>0</v>
      </c>
      <c r="AQ94" s="230" t="str">
        <f t="shared" si="152"/>
        <v>0</v>
      </c>
      <c r="AR94" s="229" t="str">
        <f t="shared" si="152"/>
        <v>0</v>
      </c>
      <c r="AS94" s="230" t="str">
        <f t="shared" si="152"/>
        <v>0</v>
      </c>
      <c r="AT94" s="230" t="str">
        <f t="shared" si="152"/>
        <v>0</v>
      </c>
      <c r="AU94" s="231" t="str">
        <f t="shared" si="152"/>
        <v>0</v>
      </c>
      <c r="AV94" s="230" t="str">
        <f t="shared" si="153"/>
        <v>0</v>
      </c>
      <c r="AW94" s="232" t="str">
        <f t="shared" si="153"/>
        <v>0</v>
      </c>
      <c r="AX94" s="232" t="str">
        <f t="shared" si="153"/>
        <v>0</v>
      </c>
      <c r="AY94" s="233" t="str">
        <f t="shared" si="153"/>
        <v>0</v>
      </c>
      <c r="AZ94" s="232" t="str">
        <f t="shared" si="153"/>
        <v>0</v>
      </c>
      <c r="BA94" s="232" t="str">
        <f t="shared" si="153"/>
        <v>0</v>
      </c>
      <c r="BB94" s="232" t="str">
        <f t="shared" si="153"/>
        <v>0</v>
      </c>
      <c r="BC94" s="233" t="str">
        <f t="shared" si="153"/>
        <v>0</v>
      </c>
      <c r="BD94" s="168" t="str">
        <f t="shared" si="154"/>
        <v>0</v>
      </c>
      <c r="BE94" s="168" t="str">
        <f t="shared" si="154"/>
        <v>0</v>
      </c>
      <c r="BF94" s="168" t="str">
        <f t="shared" si="154"/>
        <v>0</v>
      </c>
      <c r="BG94" s="169" t="str">
        <f t="shared" si="154"/>
        <v>0</v>
      </c>
      <c r="BH94" s="168" t="str">
        <f t="shared" si="154"/>
        <v>0</v>
      </c>
      <c r="BI94" s="168" t="str">
        <f t="shared" si="154"/>
        <v>0</v>
      </c>
      <c r="BJ94" s="168" t="str">
        <f t="shared" si="154"/>
        <v>0</v>
      </c>
      <c r="BK94" s="169" t="str">
        <f t="shared" si="154"/>
        <v>0</v>
      </c>
      <c r="BL94" s="168" t="str">
        <f t="shared" si="155"/>
        <v>0</v>
      </c>
      <c r="BM94" s="168" t="str">
        <f t="shared" si="155"/>
        <v>0</v>
      </c>
      <c r="BN94" s="168" t="str">
        <f t="shared" si="155"/>
        <v>0</v>
      </c>
      <c r="BO94" s="169" t="str">
        <f t="shared" si="155"/>
        <v>0</v>
      </c>
      <c r="BP94" s="168" t="str">
        <f t="shared" si="155"/>
        <v>0</v>
      </c>
      <c r="BQ94" s="168" t="str">
        <f t="shared" si="155"/>
        <v>0</v>
      </c>
      <c r="BR94" s="168" t="str">
        <f t="shared" si="155"/>
        <v>0</v>
      </c>
      <c r="BS94" s="169" t="str">
        <f t="shared" si="155"/>
        <v>0</v>
      </c>
      <c r="BT94" s="302" t="str">
        <f t="shared" si="156"/>
        <v>0</v>
      </c>
      <c r="BU94" s="302" t="str">
        <f t="shared" si="156"/>
        <v>0</v>
      </c>
      <c r="BV94" s="302" t="str">
        <f t="shared" si="156"/>
        <v>0</v>
      </c>
      <c r="BW94" s="303" t="str">
        <f t="shared" si="156"/>
        <v>0</v>
      </c>
      <c r="BX94" s="302" t="str">
        <f t="shared" si="156"/>
        <v>0</v>
      </c>
      <c r="BY94" s="302" t="str">
        <f t="shared" si="156"/>
        <v>0</v>
      </c>
      <c r="BZ94" s="302" t="str">
        <f t="shared" si="156"/>
        <v>0</v>
      </c>
      <c r="CA94" s="303" t="str">
        <f t="shared" si="156"/>
        <v>0</v>
      </c>
      <c r="CB94" s="164" t="str">
        <f t="shared" si="157"/>
        <v>0</v>
      </c>
      <c r="CC94" s="289" t="str">
        <f t="shared" si="157"/>
        <v>0</v>
      </c>
      <c r="CD94" s="340" t="str">
        <f t="shared" si="157"/>
        <v>0</v>
      </c>
      <c r="CE94" s="341" t="str">
        <f t="shared" si="157"/>
        <v>0</v>
      </c>
      <c r="CF94" s="340" t="str">
        <f t="shared" si="157"/>
        <v>0</v>
      </c>
      <c r="CG94" s="340" t="str">
        <f t="shared" si="157"/>
        <v>0</v>
      </c>
      <c r="CH94" s="340" t="str">
        <f t="shared" si="157"/>
        <v>0</v>
      </c>
      <c r="CI94" s="341" t="str">
        <f t="shared" si="157"/>
        <v>0</v>
      </c>
      <c r="CJ94" s="367"/>
      <c r="CK94" s="32" t="str">
        <f t="shared" si="116"/>
        <v/>
      </c>
      <c r="CL94" s="285">
        <f t="shared" si="146"/>
        <v>0</v>
      </c>
      <c r="CM94" s="285">
        <f t="shared" si="148"/>
        <v>10</v>
      </c>
      <c r="CN94" s="285"/>
      <c r="CO94" s="142">
        <f t="shared" si="117"/>
        <v>-90</v>
      </c>
      <c r="CP94" s="142">
        <f t="shared" si="118"/>
        <v>-67.777777777777771</v>
      </c>
      <c r="CQ94" s="143"/>
      <c r="CR94" s="367"/>
      <c r="CS94" s="170">
        <f t="shared" si="119"/>
        <v>0</v>
      </c>
      <c r="CT94" s="23">
        <f t="shared" si="120"/>
        <v>0</v>
      </c>
      <c r="CU94" s="171">
        <f t="shared" si="121"/>
        <v>0</v>
      </c>
      <c r="CV94" s="23">
        <f t="shared" si="122"/>
        <v>0</v>
      </c>
      <c r="CW94" s="172">
        <f t="shared" si="123"/>
        <v>0</v>
      </c>
      <c r="CX94" s="24">
        <f t="shared" si="124"/>
        <v>0</v>
      </c>
      <c r="CY94" s="267">
        <f t="shared" si="125"/>
        <v>0</v>
      </c>
      <c r="CZ94" s="268">
        <f t="shared" si="126"/>
        <v>0</v>
      </c>
      <c r="DA94" s="267">
        <f t="shared" si="127"/>
        <v>0</v>
      </c>
      <c r="DB94" s="268">
        <f t="shared" si="128"/>
        <v>0</v>
      </c>
      <c r="DC94" s="173">
        <f t="shared" si="129"/>
        <v>0</v>
      </c>
      <c r="DD94" s="26">
        <f t="shared" si="130"/>
        <v>0</v>
      </c>
      <c r="DE94" s="173">
        <f t="shared" si="131"/>
        <v>0</v>
      </c>
      <c r="DF94" s="26">
        <f t="shared" si="132"/>
        <v>0</v>
      </c>
      <c r="DG94" s="326">
        <f t="shared" si="133"/>
        <v>0</v>
      </c>
      <c r="DH94" s="327">
        <f t="shared" si="134"/>
        <v>0</v>
      </c>
      <c r="DI94" s="172">
        <f t="shared" si="135"/>
        <v>0</v>
      </c>
      <c r="DJ94" s="24">
        <f t="shared" si="136"/>
        <v>0</v>
      </c>
      <c r="DK94" s="172"/>
      <c r="DL94" s="19">
        <f t="shared" si="137"/>
        <v>0</v>
      </c>
      <c r="DM94" s="19">
        <f t="shared" si="138"/>
        <v>0</v>
      </c>
      <c r="DN94" s="174">
        <f t="shared" si="139"/>
        <v>0</v>
      </c>
      <c r="DO94" s="278">
        <f t="shared" si="140"/>
        <v>0</v>
      </c>
      <c r="DP94" s="278">
        <f t="shared" si="141"/>
        <v>0</v>
      </c>
      <c r="DQ94" s="20">
        <f t="shared" si="142"/>
        <v>0</v>
      </c>
      <c r="DR94" s="20">
        <f t="shared" si="143"/>
        <v>0</v>
      </c>
      <c r="DS94" s="337">
        <f t="shared" si="144"/>
        <v>0</v>
      </c>
      <c r="DT94" s="174">
        <f t="shared" si="145"/>
        <v>0</v>
      </c>
      <c r="DU94" s="172">
        <f t="shared" si="147"/>
        <v>0</v>
      </c>
      <c r="DV94" s="172"/>
      <c r="DW94" s="172"/>
      <c r="DX94" s="172"/>
      <c r="DY94" s="172"/>
      <c r="DZ94" s="172"/>
      <c r="EA94" s="172"/>
      <c r="EB94" s="172"/>
      <c r="EC94" s="172"/>
      <c r="ED94" s="172"/>
      <c r="EE94" s="172"/>
      <c r="EF94" s="172"/>
      <c r="EG94" s="172"/>
      <c r="EH94" s="172"/>
      <c r="EI94" s="172"/>
      <c r="EJ94" s="172"/>
      <c r="EK94" s="172"/>
      <c r="EL94" s="172"/>
      <c r="EM94" s="172"/>
      <c r="EN94" s="172"/>
      <c r="EO94" s="172"/>
      <c r="EP94" s="172"/>
      <c r="EQ94" s="172"/>
      <c r="ER94" s="172"/>
      <c r="ES94" s="172"/>
      <c r="ET94" s="172"/>
      <c r="EU94" s="172"/>
      <c r="EV94" s="172"/>
      <c r="EW94" s="172"/>
      <c r="EX94" s="172"/>
      <c r="EY94" s="172"/>
      <c r="EZ94" s="172"/>
      <c r="FA94" s="172"/>
      <c r="FB94" s="172"/>
      <c r="FC94" s="172"/>
      <c r="FD94" s="172"/>
      <c r="FE94" s="172"/>
      <c r="FF94" s="172"/>
      <c r="FG94" s="172"/>
      <c r="FH94" s="172"/>
      <c r="FI94" s="172"/>
      <c r="FJ94" s="172"/>
      <c r="FK94" s="172"/>
      <c r="FL94" s="172"/>
      <c r="FM94" s="172"/>
      <c r="FN94" s="172"/>
      <c r="FO94" s="172"/>
      <c r="FP94" s="172"/>
      <c r="FQ94" s="172"/>
      <c r="FR94" s="172"/>
      <c r="FS94" s="172"/>
      <c r="FT94" s="172"/>
      <c r="FU94" s="172"/>
      <c r="FV94" s="172"/>
      <c r="FW94" s="172"/>
      <c r="FX94" s="172"/>
      <c r="FY94" s="172"/>
      <c r="FZ94" s="172"/>
      <c r="GA94" s="172"/>
      <c r="GB94" s="172"/>
      <c r="GC94" s="172"/>
      <c r="GD94" s="172"/>
      <c r="GE94" s="172"/>
      <c r="GF94" s="172"/>
      <c r="GG94" s="172"/>
      <c r="GH94" s="172"/>
      <c r="GI94" s="172"/>
      <c r="GJ94" s="172"/>
      <c r="GK94" s="172"/>
      <c r="GL94" s="172"/>
      <c r="GM94" s="172"/>
      <c r="GN94" s="172"/>
      <c r="GO94" s="172"/>
      <c r="GP94" s="172"/>
      <c r="GQ94" s="172"/>
      <c r="GR94" s="172"/>
      <c r="GS94" s="172"/>
      <c r="GT94" s="172"/>
      <c r="GU94" s="172"/>
      <c r="GV94" s="172"/>
      <c r="GW94" s="172"/>
      <c r="GX94" s="172"/>
      <c r="GY94" s="172"/>
      <c r="GZ94" s="172"/>
      <c r="HA94" s="172"/>
      <c r="HB94" s="172"/>
      <c r="HC94" s="172"/>
      <c r="HD94" s="172"/>
      <c r="HE94" s="172"/>
      <c r="HF94" s="172"/>
      <c r="HG94" s="172"/>
      <c r="HH94" s="172"/>
      <c r="HI94" s="172"/>
      <c r="HJ94" s="172"/>
      <c r="HK94" s="172"/>
      <c r="HL94" s="172"/>
      <c r="HM94" s="172"/>
      <c r="HN94" s="172"/>
      <c r="HO94" s="172"/>
      <c r="HP94" s="172"/>
      <c r="HQ94" s="172"/>
      <c r="HR94" s="172"/>
      <c r="HS94" s="172"/>
      <c r="HT94" s="172"/>
      <c r="HU94" s="172"/>
      <c r="HV94" s="172"/>
      <c r="HW94" s="172"/>
      <c r="HX94" s="172"/>
      <c r="HY94" s="172"/>
      <c r="HZ94" s="172"/>
      <c r="IA94" s="172"/>
      <c r="IB94" s="172"/>
      <c r="IC94" s="172"/>
      <c r="ID94" s="172"/>
      <c r="IE94" s="172"/>
      <c r="IF94" s="172"/>
      <c r="IG94" s="172"/>
      <c r="IH94" s="172"/>
      <c r="II94" s="172"/>
      <c r="IJ94" s="172"/>
      <c r="IK94" s="172"/>
      <c r="IL94" s="172"/>
      <c r="IM94" s="172"/>
      <c r="IN94" s="172"/>
      <c r="IO94" s="172"/>
      <c r="IP94" s="172"/>
      <c r="IQ94" s="172"/>
      <c r="IR94" s="172"/>
      <c r="IS94" s="172"/>
      <c r="IT94" s="172"/>
      <c r="IU94" s="172"/>
      <c r="IV94" s="172"/>
      <c r="IW94" s="172"/>
      <c r="IX94" s="172"/>
      <c r="IY94" s="172"/>
      <c r="IZ94" s="172"/>
      <c r="JA94" s="172"/>
      <c r="JB94" s="172"/>
      <c r="JC94" s="172"/>
      <c r="JD94" s="172"/>
      <c r="JE94" s="172"/>
      <c r="JF94" s="172"/>
      <c r="JG94" s="172"/>
      <c r="JH94" s="172"/>
      <c r="JI94" s="172"/>
      <c r="JJ94" s="172"/>
      <c r="JK94" s="172"/>
      <c r="JL94" s="172"/>
      <c r="JM94" s="172"/>
      <c r="JN94" s="172"/>
      <c r="JO94" s="172"/>
      <c r="JP94" s="172"/>
      <c r="JQ94" s="172"/>
      <c r="JR94" s="172"/>
      <c r="JS94" s="172"/>
      <c r="JT94" s="172"/>
      <c r="JU94" s="172"/>
      <c r="JV94" s="172"/>
      <c r="JW94" s="172"/>
      <c r="JX94" s="172"/>
      <c r="JY94" s="172"/>
      <c r="JZ94" s="172"/>
      <c r="KA94" s="172"/>
      <c r="KB94" s="172"/>
      <c r="KC94" s="172"/>
      <c r="KD94" s="172"/>
      <c r="KE94" s="172"/>
      <c r="KF94" s="172"/>
      <c r="KG94" s="172"/>
      <c r="KH94" s="172"/>
      <c r="KI94" s="172"/>
      <c r="KJ94" s="172"/>
      <c r="KK94" s="172"/>
      <c r="KL94" s="172"/>
      <c r="KM94" s="172"/>
      <c r="KN94" s="172"/>
      <c r="KO94" s="172"/>
      <c r="KP94" s="172"/>
      <c r="KQ94" s="172"/>
      <c r="KR94" s="172"/>
      <c r="KS94" s="172"/>
      <c r="KT94" s="172"/>
      <c r="KU94" s="172"/>
      <c r="KV94" s="172"/>
      <c r="KW94" s="172"/>
      <c r="KX94" s="172"/>
      <c r="KY94" s="172"/>
      <c r="KZ94" s="172"/>
      <c r="LA94" s="172"/>
      <c r="LB94" s="172"/>
      <c r="LC94" s="172"/>
      <c r="LD94" s="172"/>
      <c r="LE94" s="172"/>
      <c r="LF94" s="172"/>
      <c r="LG94" s="172"/>
      <c r="LH94" s="172"/>
      <c r="LI94" s="172"/>
      <c r="LJ94" s="172"/>
      <c r="LK94" s="172"/>
      <c r="LL94" s="172"/>
      <c r="LM94" s="172"/>
      <c r="LN94" s="172"/>
      <c r="LO94" s="172"/>
      <c r="LP94" s="172"/>
      <c r="LQ94" s="172"/>
      <c r="LR94" s="172"/>
      <c r="LS94" s="172"/>
      <c r="LT94" s="172"/>
      <c r="LU94" s="172"/>
      <c r="LV94" s="172"/>
      <c r="LW94" s="172"/>
      <c r="LX94" s="172"/>
      <c r="LY94" s="172"/>
      <c r="LZ94" s="172"/>
      <c r="MA94" s="172"/>
      <c r="MB94" s="172"/>
      <c r="MC94" s="172"/>
      <c r="MD94" s="172"/>
      <c r="ME94" s="172"/>
      <c r="MF94" s="172"/>
      <c r="MG94" s="172"/>
      <c r="MH94" s="172"/>
      <c r="MI94" s="172"/>
      <c r="MJ94" s="172"/>
      <c r="MK94" s="172"/>
      <c r="ML94" s="172"/>
      <c r="MM94" s="172"/>
      <c r="MN94" s="172"/>
      <c r="MO94" s="172"/>
      <c r="MP94" s="172"/>
      <c r="MQ94" s="172"/>
      <c r="MR94" s="172"/>
      <c r="MS94" s="172"/>
      <c r="MT94" s="172"/>
      <c r="MU94" s="172"/>
      <c r="MV94" s="172"/>
      <c r="MW94" s="172"/>
      <c r="MX94" s="172"/>
      <c r="MY94" s="172"/>
      <c r="MZ94" s="172"/>
      <c r="NA94" s="172"/>
      <c r="NB94" s="172"/>
      <c r="NC94" s="172"/>
      <c r="ND94" s="172"/>
      <c r="NE94" s="172"/>
      <c r="NF94" s="172"/>
      <c r="NG94" s="172"/>
      <c r="NH94" s="172"/>
      <c r="NI94" s="172"/>
      <c r="NJ94" s="172"/>
      <c r="NK94" s="172"/>
      <c r="NL94" s="172"/>
      <c r="NM94" s="172"/>
      <c r="NN94" s="172"/>
      <c r="NO94" s="172"/>
      <c r="NP94" s="172"/>
      <c r="NQ94" s="172"/>
      <c r="NR94" s="172"/>
      <c r="NS94" s="172"/>
      <c r="NT94" s="172"/>
      <c r="NU94" s="172"/>
      <c r="NV94" s="172"/>
      <c r="NW94" s="172"/>
      <c r="NX94" s="172"/>
      <c r="NY94" s="172"/>
      <c r="NZ94" s="172"/>
      <c r="OA94" s="172"/>
      <c r="OB94" s="172"/>
      <c r="OC94" s="172"/>
      <c r="OD94" s="172"/>
      <c r="OE94" s="172"/>
      <c r="OF94" s="172"/>
      <c r="OG94" s="172"/>
      <c r="OH94" s="172"/>
      <c r="OI94" s="172"/>
      <c r="OJ94" s="172"/>
      <c r="OK94" s="172"/>
      <c r="OL94" s="172"/>
      <c r="OM94" s="172"/>
      <c r="ON94" s="172"/>
      <c r="OO94" s="172"/>
      <c r="OP94" s="172"/>
      <c r="OQ94" s="172"/>
      <c r="OR94" s="172"/>
      <c r="OS94" s="172"/>
      <c r="OT94" s="172"/>
      <c r="OU94" s="172"/>
      <c r="OV94" s="172"/>
      <c r="OW94" s="172"/>
      <c r="OX94" s="172"/>
      <c r="OY94" s="172"/>
      <c r="OZ94" s="172"/>
      <c r="PA94" s="172"/>
      <c r="PB94" s="172"/>
      <c r="PC94" s="172"/>
      <c r="PD94" s="172"/>
      <c r="PE94" s="172"/>
      <c r="PF94" s="172"/>
      <c r="PG94" s="172"/>
      <c r="PH94" s="172"/>
      <c r="PI94" s="172"/>
      <c r="PJ94" s="172"/>
      <c r="PK94" s="172"/>
      <c r="PL94" s="172"/>
      <c r="PM94" s="172"/>
      <c r="PN94" s="172"/>
      <c r="PO94" s="172"/>
      <c r="PP94" s="172"/>
      <c r="PQ94" s="172"/>
      <c r="PR94" s="172"/>
      <c r="PS94" s="172"/>
      <c r="PT94" s="172"/>
      <c r="PU94" s="172"/>
      <c r="PV94" s="172"/>
      <c r="PW94" s="172"/>
      <c r="PX94" s="172"/>
      <c r="PY94" s="172"/>
      <c r="PZ94" s="172"/>
      <c r="QA94" s="172"/>
      <c r="QB94" s="172"/>
      <c r="QC94" s="172"/>
      <c r="QD94" s="172"/>
      <c r="QE94" s="172"/>
      <c r="QF94" s="172"/>
      <c r="QG94" s="172"/>
      <c r="QH94" s="172"/>
      <c r="QI94" s="172"/>
      <c r="QJ94" s="172"/>
      <c r="QK94" s="172"/>
      <c r="QL94" s="172"/>
      <c r="QM94" s="172"/>
      <c r="QN94" s="172"/>
      <c r="QO94" s="172"/>
      <c r="QP94" s="172"/>
      <c r="QQ94" s="172"/>
      <c r="QR94" s="172"/>
      <c r="QS94" s="172"/>
      <c r="QT94" s="172"/>
      <c r="QU94" s="172"/>
      <c r="QV94" s="172"/>
      <c r="QW94" s="172"/>
      <c r="QX94" s="172"/>
      <c r="QY94" s="172"/>
      <c r="QZ94" s="172"/>
      <c r="RA94" s="172"/>
      <c r="RB94" s="172"/>
      <c r="RC94" s="172"/>
      <c r="RD94" s="172"/>
      <c r="RE94" s="172"/>
      <c r="RF94" s="172"/>
      <c r="RG94" s="172"/>
      <c r="RH94" s="172"/>
      <c r="RI94" s="172"/>
      <c r="RJ94" s="172"/>
      <c r="RK94" s="172"/>
      <c r="RL94" s="172"/>
      <c r="RM94" s="172"/>
      <c r="RN94" s="172"/>
      <c r="RO94" s="172"/>
      <c r="RP94" s="172"/>
      <c r="RQ94" s="172"/>
      <c r="RR94" s="172"/>
      <c r="RS94" s="172"/>
      <c r="RT94" s="172"/>
      <c r="RU94" s="172"/>
      <c r="RV94" s="172"/>
      <c r="RW94" s="172"/>
      <c r="RX94" s="172"/>
      <c r="RY94" s="172"/>
      <c r="RZ94" s="172"/>
      <c r="SA94" s="172"/>
      <c r="SB94" s="172"/>
      <c r="SC94" s="172"/>
      <c r="SD94" s="172"/>
      <c r="SE94" s="172"/>
      <c r="SF94" s="172"/>
      <c r="SG94" s="172"/>
      <c r="SH94" s="172"/>
      <c r="SI94" s="172"/>
      <c r="SJ94" s="172"/>
      <c r="SK94" s="172"/>
      <c r="SL94" s="172"/>
      <c r="SM94" s="172"/>
      <c r="SN94" s="172"/>
      <c r="SO94" s="172"/>
      <c r="SP94" s="172"/>
      <c r="SQ94" s="172"/>
      <c r="SR94" s="172"/>
      <c r="SS94" s="172"/>
      <c r="ST94" s="172"/>
      <c r="SU94" s="172"/>
      <c r="SV94" s="172"/>
      <c r="SW94" s="172"/>
      <c r="SX94" s="172"/>
      <c r="SY94" s="172"/>
      <c r="SZ94" s="172"/>
      <c r="TA94" s="172"/>
      <c r="TB94" s="172"/>
      <c r="TC94" s="172"/>
      <c r="TD94" s="172"/>
      <c r="TE94" s="172"/>
      <c r="TF94" s="172"/>
      <c r="TG94" s="172"/>
      <c r="TH94" s="172"/>
      <c r="TI94" s="172"/>
      <c r="TJ94" s="172"/>
      <c r="TK94" s="172"/>
      <c r="TL94" s="172"/>
      <c r="TM94" s="172"/>
      <c r="TN94" s="172"/>
      <c r="TO94" s="172"/>
      <c r="TP94" s="172"/>
      <c r="TQ94" s="172"/>
      <c r="TR94" s="172"/>
      <c r="TS94" s="172"/>
      <c r="TT94" s="172"/>
      <c r="TU94" s="172"/>
      <c r="TV94" s="172"/>
      <c r="TW94" s="172"/>
      <c r="TX94" s="172"/>
      <c r="TY94" s="172"/>
      <c r="TZ94" s="172"/>
      <c r="UA94" s="172"/>
      <c r="UB94" s="172"/>
      <c r="UC94" s="172"/>
      <c r="UD94" s="172"/>
      <c r="UE94" s="172"/>
      <c r="UF94" s="172"/>
      <c r="UG94" s="172"/>
      <c r="UH94" s="172"/>
      <c r="UI94" s="172"/>
      <c r="UJ94" s="172"/>
      <c r="UK94" s="172"/>
      <c r="UL94" s="172"/>
      <c r="UM94" s="172"/>
      <c r="UN94" s="172"/>
      <c r="UO94" s="172"/>
      <c r="UP94" s="172"/>
      <c r="UQ94" s="172"/>
      <c r="UR94" s="172"/>
      <c r="US94" s="172"/>
      <c r="UT94" s="172"/>
      <c r="UU94" s="172"/>
      <c r="UV94" s="172"/>
      <c r="UW94" s="172"/>
      <c r="UX94" s="172"/>
      <c r="UY94" s="172"/>
      <c r="UZ94" s="172"/>
      <c r="VA94" s="172"/>
      <c r="VB94" s="172"/>
      <c r="VC94" s="172"/>
      <c r="VD94" s="172"/>
      <c r="VE94" s="172"/>
      <c r="VF94" s="172"/>
      <c r="VG94" s="172"/>
      <c r="VH94" s="172"/>
      <c r="VI94" s="172"/>
      <c r="VJ94" s="172"/>
      <c r="VK94" s="172"/>
      <c r="VL94" s="172"/>
      <c r="VM94" s="172"/>
      <c r="VN94" s="172"/>
      <c r="VO94" s="172"/>
      <c r="VP94" s="172"/>
      <c r="VQ94" s="172"/>
      <c r="VR94" s="172"/>
      <c r="VS94" s="172"/>
      <c r="VT94" s="172"/>
      <c r="VU94" s="172"/>
      <c r="VV94" s="172"/>
      <c r="VW94" s="172"/>
      <c r="VX94" s="172"/>
      <c r="VY94" s="172"/>
      <c r="VZ94" s="172"/>
      <c r="WA94" s="172"/>
      <c r="WB94" s="172"/>
      <c r="WC94" s="172"/>
      <c r="WD94" s="172"/>
      <c r="WE94" s="172"/>
      <c r="WF94" s="172"/>
      <c r="WG94" s="172"/>
      <c r="WH94" s="172"/>
      <c r="WI94" s="172"/>
      <c r="WJ94" s="172"/>
      <c r="WK94" s="172"/>
      <c r="WL94" s="172"/>
      <c r="WM94" s="172"/>
      <c r="WN94" s="172"/>
      <c r="WO94" s="172"/>
      <c r="WP94" s="172"/>
      <c r="WQ94" s="172"/>
      <c r="WR94" s="172"/>
      <c r="WS94" s="172"/>
      <c r="WT94" s="172"/>
      <c r="WU94" s="172"/>
      <c r="WV94" s="172"/>
      <c r="WW94" s="172"/>
      <c r="WX94" s="172"/>
      <c r="WY94" s="172"/>
      <c r="WZ94" s="172"/>
      <c r="XA94" s="172"/>
      <c r="XB94" s="172"/>
      <c r="XC94" s="172"/>
      <c r="XD94" s="172"/>
      <c r="XE94" s="172"/>
      <c r="XF94" s="172"/>
      <c r="XG94" s="172"/>
      <c r="XH94" s="172"/>
      <c r="XI94" s="172"/>
      <c r="XJ94" s="172"/>
      <c r="XK94" s="172"/>
      <c r="XL94" s="172"/>
      <c r="XM94" s="172"/>
      <c r="XN94" s="172"/>
      <c r="XO94" s="172"/>
      <c r="XP94" s="172"/>
      <c r="XQ94" s="172"/>
      <c r="XR94" s="172"/>
      <c r="XS94" s="172"/>
      <c r="XT94" s="172"/>
      <c r="XU94" s="172"/>
      <c r="XV94" s="172"/>
      <c r="XW94" s="172"/>
      <c r="XX94" s="172"/>
      <c r="XY94" s="172"/>
      <c r="XZ94" s="172"/>
      <c r="YA94" s="172"/>
      <c r="YB94" s="172"/>
      <c r="YC94" s="172"/>
      <c r="YD94" s="172"/>
      <c r="YE94" s="172"/>
      <c r="YF94" s="172"/>
      <c r="YG94" s="172"/>
      <c r="YH94" s="172"/>
      <c r="YI94" s="172"/>
      <c r="YJ94" s="172"/>
      <c r="YK94" s="172"/>
      <c r="YL94" s="172"/>
      <c r="YM94" s="172"/>
      <c r="YN94" s="172"/>
      <c r="YO94" s="172"/>
      <c r="YP94" s="172"/>
      <c r="YQ94" s="172"/>
      <c r="YR94" s="172"/>
      <c r="YS94" s="172"/>
      <c r="YT94" s="172"/>
      <c r="YU94" s="172"/>
      <c r="YV94" s="172"/>
      <c r="YW94" s="172"/>
      <c r="YX94" s="172"/>
      <c r="YY94" s="172"/>
      <c r="YZ94" s="172"/>
      <c r="ZA94" s="172"/>
      <c r="ZB94" s="172"/>
      <c r="ZC94" s="172"/>
      <c r="ZD94" s="172"/>
      <c r="ZE94" s="172"/>
      <c r="ZF94" s="172"/>
      <c r="ZG94" s="172"/>
      <c r="ZH94" s="172"/>
      <c r="ZI94" s="172"/>
      <c r="ZJ94" s="172"/>
      <c r="ZK94" s="172"/>
      <c r="ZL94" s="172"/>
      <c r="ZM94" s="172"/>
      <c r="ZN94" s="172"/>
      <c r="ZO94" s="172"/>
      <c r="ZP94" s="172"/>
      <c r="ZQ94" s="172"/>
      <c r="ZR94" s="172"/>
      <c r="ZS94" s="172"/>
      <c r="ZT94" s="172"/>
      <c r="ZU94" s="172"/>
      <c r="ZV94" s="172"/>
      <c r="ZW94" s="172"/>
      <c r="ZX94" s="172"/>
      <c r="ZY94" s="172"/>
      <c r="ZZ94" s="172"/>
      <c r="AAA94" s="172"/>
      <c r="AAB94" s="172"/>
      <c r="AAC94" s="172"/>
      <c r="AAD94" s="172"/>
      <c r="AAE94" s="172"/>
      <c r="AAF94" s="172"/>
      <c r="AAG94" s="172"/>
      <c r="AAH94" s="172"/>
      <c r="AAI94" s="172"/>
      <c r="AAJ94" s="172"/>
      <c r="AAK94" s="172"/>
      <c r="AAL94" s="172"/>
      <c r="AAM94" s="172"/>
      <c r="AAN94" s="172"/>
      <c r="AAO94" s="172"/>
      <c r="AAP94" s="172"/>
      <c r="AAQ94" s="172"/>
      <c r="AAR94" s="172"/>
      <c r="AAS94" s="172"/>
      <c r="AAT94" s="172"/>
      <c r="AAU94" s="172"/>
      <c r="AAV94" s="172"/>
      <c r="AAW94" s="172"/>
      <c r="AAX94" s="172"/>
      <c r="AAY94" s="172"/>
      <c r="AAZ94" s="172"/>
      <c r="ABA94" s="172"/>
      <c r="ABB94" s="172"/>
      <c r="ABC94" s="172"/>
      <c r="ABD94" s="172"/>
      <c r="ABE94" s="172"/>
      <c r="ABF94" s="172"/>
      <c r="ABG94" s="172"/>
      <c r="ABH94" s="172"/>
      <c r="ABI94" s="172"/>
      <c r="ABJ94" s="172"/>
      <c r="ABK94" s="172"/>
      <c r="ABL94" s="172"/>
      <c r="ABM94" s="172"/>
      <c r="ABN94" s="172"/>
      <c r="ABO94" s="172"/>
      <c r="ABP94" s="172"/>
      <c r="ABQ94" s="172"/>
      <c r="ABR94" s="172"/>
      <c r="ABS94" s="172"/>
      <c r="ABT94" s="172"/>
      <c r="ABU94" s="172"/>
      <c r="ABV94" s="172"/>
      <c r="ABW94" s="172"/>
      <c r="ABX94" s="172"/>
      <c r="ABY94" s="172"/>
      <c r="ABZ94" s="172"/>
      <c r="ACA94" s="172"/>
      <c r="ACB94" s="172"/>
      <c r="ACC94" s="172"/>
      <c r="ACD94" s="172"/>
      <c r="ACE94" s="172"/>
      <c r="ACF94" s="172"/>
      <c r="ACG94" s="172"/>
      <c r="ACH94" s="172"/>
      <c r="ACI94" s="172"/>
      <c r="ACJ94" s="172"/>
      <c r="ACK94" s="172"/>
      <c r="ACL94" s="172"/>
      <c r="ACM94" s="172"/>
      <c r="ACN94" s="172"/>
      <c r="ACO94" s="172"/>
      <c r="ACP94" s="172"/>
      <c r="ACQ94" s="172"/>
      <c r="ACR94" s="172"/>
      <c r="ACS94" s="172"/>
      <c r="ACT94" s="172"/>
      <c r="ACU94" s="172"/>
      <c r="ACV94" s="172"/>
      <c r="ACW94" s="172"/>
      <c r="ACX94" s="172"/>
      <c r="ACY94" s="172"/>
      <c r="ACZ94" s="172"/>
      <c r="ADA94" s="172"/>
      <c r="ADB94" s="172"/>
      <c r="ADC94" s="172"/>
      <c r="ADD94" s="172"/>
      <c r="ADE94" s="172"/>
      <c r="ADF94" s="172"/>
      <c r="ADG94" s="172"/>
      <c r="ADH94" s="172"/>
      <c r="ADI94" s="172"/>
      <c r="ADJ94" s="172"/>
      <c r="ADK94" s="172"/>
      <c r="ADL94" s="172"/>
      <c r="ADM94" s="172"/>
      <c r="ADN94" s="172"/>
      <c r="ADO94" s="172"/>
      <c r="ADP94" s="172"/>
      <c r="ADQ94" s="172"/>
      <c r="ADR94" s="172"/>
      <c r="ADS94" s="172"/>
      <c r="ADT94" s="172"/>
      <c r="ADU94" s="172"/>
      <c r="ADV94" s="172"/>
      <c r="ADW94" s="172"/>
      <c r="ADX94" s="172"/>
      <c r="ADY94" s="172"/>
      <c r="ADZ94" s="172"/>
      <c r="AEA94" s="172"/>
      <c r="AEB94" s="172"/>
      <c r="AEC94" s="172"/>
      <c r="AED94" s="172"/>
      <c r="AEE94" s="172"/>
      <c r="AEF94" s="172"/>
      <c r="AEG94" s="172"/>
      <c r="AEH94" s="172"/>
      <c r="AEI94" s="172"/>
      <c r="AEJ94" s="172"/>
      <c r="AEK94" s="172"/>
      <c r="AEL94" s="172"/>
      <c r="AEM94" s="172"/>
      <c r="AEN94" s="172"/>
      <c r="AEO94" s="172"/>
      <c r="AEP94" s="172"/>
      <c r="AEQ94" s="172"/>
      <c r="AER94" s="172"/>
      <c r="AES94" s="172"/>
      <c r="AET94" s="172"/>
      <c r="AEU94" s="172"/>
      <c r="AEV94" s="172"/>
      <c r="AEW94" s="172"/>
      <c r="AEX94" s="172"/>
      <c r="AEY94" s="172"/>
      <c r="AEZ94" s="172"/>
      <c r="AFA94" s="172"/>
      <c r="AFB94" s="172"/>
      <c r="AFC94" s="172"/>
      <c r="AFD94" s="172"/>
      <c r="AFE94" s="172"/>
      <c r="AFF94" s="172"/>
      <c r="AFG94" s="172"/>
      <c r="AFH94" s="172"/>
      <c r="AFI94" s="172"/>
      <c r="AFJ94" s="172"/>
      <c r="AFK94" s="172"/>
      <c r="AFL94" s="172"/>
      <c r="AFM94" s="172"/>
      <c r="AFN94" s="172"/>
      <c r="AFO94" s="172"/>
      <c r="AFP94" s="172"/>
      <c r="AFQ94" s="172"/>
      <c r="AFR94" s="172"/>
      <c r="AFS94" s="172"/>
      <c r="AFT94" s="172"/>
      <c r="AFU94" s="172"/>
      <c r="AFV94" s="172"/>
      <c r="AFW94" s="172"/>
      <c r="AFX94" s="172"/>
      <c r="AFY94" s="172"/>
      <c r="AFZ94" s="172"/>
      <c r="AGA94" s="172"/>
      <c r="AGB94" s="172"/>
      <c r="AGC94" s="172"/>
      <c r="AGD94" s="172"/>
      <c r="AGE94" s="172"/>
      <c r="AGF94" s="172"/>
      <c r="AGG94" s="172"/>
      <c r="AGH94" s="172"/>
      <c r="AGI94" s="172"/>
      <c r="AGJ94" s="172"/>
      <c r="AGK94" s="172"/>
      <c r="AGL94" s="172"/>
      <c r="AGM94" s="172"/>
      <c r="AGN94" s="172"/>
      <c r="AGO94" s="172"/>
      <c r="AGP94" s="172"/>
      <c r="AGQ94" s="172"/>
      <c r="AGR94" s="172"/>
      <c r="AGS94" s="172"/>
      <c r="AGT94" s="172"/>
      <c r="AGU94" s="172"/>
      <c r="AGV94" s="172"/>
      <c r="AGW94" s="172"/>
      <c r="AGX94" s="172"/>
      <c r="AGY94" s="172"/>
      <c r="AGZ94" s="172"/>
      <c r="AHA94" s="172"/>
      <c r="AHB94" s="172"/>
      <c r="AHC94" s="172"/>
      <c r="AHD94" s="172"/>
      <c r="AHE94" s="172"/>
      <c r="AHF94" s="172"/>
      <c r="AHG94" s="172"/>
      <c r="AHH94" s="172"/>
      <c r="AHI94" s="172"/>
      <c r="AHJ94" s="172"/>
      <c r="AHK94" s="172"/>
      <c r="AHL94" s="172"/>
      <c r="AHM94" s="172"/>
      <c r="AHN94" s="172"/>
      <c r="AHO94" s="172"/>
      <c r="AHP94" s="172"/>
      <c r="AHQ94" s="172"/>
      <c r="AHR94" s="172"/>
      <c r="AHS94" s="172"/>
      <c r="AHT94" s="172"/>
      <c r="AHU94" s="172"/>
      <c r="AHV94" s="172"/>
      <c r="AHW94" s="172"/>
      <c r="AHX94" s="172"/>
      <c r="AHY94" s="172"/>
      <c r="AHZ94" s="172"/>
      <c r="AIA94" s="172"/>
      <c r="AIB94" s="172"/>
      <c r="AIC94" s="172"/>
      <c r="AID94" s="172"/>
      <c r="AIE94" s="172"/>
      <c r="AIF94" s="172"/>
      <c r="AIG94" s="172"/>
      <c r="AIH94" s="172"/>
      <c r="AII94" s="172"/>
      <c r="AIJ94" s="172"/>
      <c r="AIK94" s="172"/>
      <c r="AIL94" s="172"/>
      <c r="AIM94" s="172"/>
      <c r="AIN94" s="172"/>
      <c r="AIO94" s="172"/>
      <c r="AIP94" s="172"/>
      <c r="AIQ94" s="172"/>
      <c r="AIR94" s="172"/>
      <c r="AIS94" s="172"/>
      <c r="AIT94" s="172"/>
      <c r="AIU94" s="172"/>
      <c r="AIV94" s="172"/>
      <c r="AIW94" s="172"/>
      <c r="AIX94" s="172"/>
      <c r="AIY94" s="172"/>
      <c r="AIZ94" s="172"/>
      <c r="AJA94" s="172"/>
      <c r="AJB94" s="172"/>
      <c r="AJC94" s="172"/>
      <c r="AJD94" s="172"/>
      <c r="AJE94" s="172"/>
      <c r="AJF94" s="172"/>
      <c r="AJG94" s="172"/>
      <c r="AJH94" s="172"/>
      <c r="AJI94" s="172"/>
      <c r="AJJ94" s="172"/>
      <c r="AJK94" s="172"/>
      <c r="AJL94" s="172"/>
      <c r="AJM94" s="172"/>
      <c r="AJN94" s="172"/>
      <c r="AJO94" s="172"/>
      <c r="AJP94" s="172"/>
      <c r="AJQ94" s="172"/>
      <c r="AJR94" s="172"/>
      <c r="AJS94" s="172"/>
      <c r="AJT94" s="172"/>
      <c r="AJU94" s="172"/>
      <c r="AJV94" s="172"/>
      <c r="AJW94" s="172"/>
      <c r="AJX94" s="172"/>
      <c r="AJY94" s="172"/>
      <c r="AJZ94" s="172"/>
      <c r="AKA94" s="172"/>
      <c r="AKB94" s="172"/>
      <c r="AKC94" s="172"/>
      <c r="AKD94" s="172"/>
      <c r="AKE94" s="172"/>
      <c r="AKF94" s="172"/>
      <c r="AKG94" s="172"/>
      <c r="AKH94" s="172"/>
      <c r="AKI94" s="172"/>
      <c r="AKJ94" s="172"/>
      <c r="AKK94" s="172"/>
      <c r="AKL94" s="172"/>
      <c r="AKM94" s="172"/>
      <c r="AKN94" s="172"/>
      <c r="AKO94" s="172"/>
      <c r="AKP94" s="172"/>
      <c r="AKQ94" s="172"/>
      <c r="AKR94" s="172"/>
      <c r="AKS94" s="172"/>
      <c r="AKT94" s="172"/>
      <c r="AKU94" s="172"/>
      <c r="AKV94" s="172"/>
      <c r="AKW94" s="172"/>
      <c r="AKX94" s="172"/>
      <c r="AKY94" s="172"/>
      <c r="AKZ94" s="172"/>
      <c r="ALA94" s="172"/>
      <c r="ALB94" s="172"/>
      <c r="ALC94" s="172"/>
      <c r="ALD94" s="172"/>
      <c r="ALE94" s="172"/>
      <c r="ALF94" s="172"/>
      <c r="ALG94" s="172"/>
      <c r="ALH94" s="172"/>
      <c r="ALI94" s="172"/>
      <c r="ALJ94" s="172"/>
      <c r="ALK94" s="172"/>
      <c r="ALL94" s="172"/>
      <c r="ALM94" s="172"/>
      <c r="ALN94" s="172"/>
      <c r="ALO94" s="172"/>
      <c r="ALP94" s="172"/>
      <c r="ALQ94" s="172"/>
      <c r="ALR94" s="172"/>
      <c r="ALS94" s="172"/>
      <c r="ALT94" s="172"/>
      <c r="ALU94" s="172"/>
      <c r="ALV94" s="172"/>
      <c r="ALW94" s="172"/>
      <c r="ALX94" s="172"/>
      <c r="ALY94" s="172"/>
      <c r="ALZ94" s="172"/>
      <c r="AMA94" s="172"/>
      <c r="AMB94" s="172"/>
      <c r="AMC94" s="172"/>
      <c r="AMD94" s="172"/>
      <c r="AME94" s="172"/>
      <c r="AMF94" s="172"/>
      <c r="AMG94" s="172"/>
      <c r="AMH94" s="172"/>
      <c r="AMI94" s="172"/>
      <c r="AMJ94" s="172"/>
      <c r="AMK94" s="172"/>
      <c r="AML94" s="172"/>
    </row>
    <row r="95" spans="1:1026" s="282" customFormat="1">
      <c r="A95" s="358"/>
      <c r="B95" s="225"/>
      <c r="C95" s="154">
        <f t="shared" si="94"/>
        <v>0</v>
      </c>
      <c r="D95" s="167">
        <f t="shared" si="95"/>
        <v>0</v>
      </c>
      <c r="E95" s="166" t="str">
        <f t="shared" si="96"/>
        <v/>
      </c>
      <c r="F95" s="367" t="str">
        <f t="shared" si="97"/>
        <v/>
      </c>
      <c r="G95" s="367" t="str">
        <f t="shared" si="98"/>
        <v/>
      </c>
      <c r="H95" s="367" t="str">
        <f t="shared" si="99"/>
        <v/>
      </c>
      <c r="I95" s="367" t="str">
        <f t="shared" si="100"/>
        <v/>
      </c>
      <c r="J95" s="367" t="str">
        <f t="shared" si="101"/>
        <v/>
      </c>
      <c r="K95" s="367" t="str">
        <f t="shared" si="102"/>
        <v/>
      </c>
      <c r="L95" s="367" t="str">
        <f t="shared" si="103"/>
        <v/>
      </c>
      <c r="M95" s="367" t="str">
        <f t="shared" si="104"/>
        <v/>
      </c>
      <c r="N95" s="367" t="str">
        <f t="shared" si="105"/>
        <v/>
      </c>
      <c r="O95" s="156" t="str">
        <f t="shared" si="106"/>
        <v/>
      </c>
      <c r="P95" s="157" t="str">
        <f t="shared" si="149"/>
        <v>0</v>
      </c>
      <c r="Q95" s="158" t="str">
        <f t="shared" si="149"/>
        <v>0</v>
      </c>
      <c r="R95" s="158" t="str">
        <f t="shared" si="149"/>
        <v>0</v>
      </c>
      <c r="S95" s="159" t="str">
        <f t="shared" si="149"/>
        <v>0</v>
      </c>
      <c r="T95" s="158" t="str">
        <f t="shared" si="149"/>
        <v>0</v>
      </c>
      <c r="U95" s="158" t="str">
        <f t="shared" si="149"/>
        <v>0</v>
      </c>
      <c r="V95" s="158" t="str">
        <f t="shared" si="149"/>
        <v>0</v>
      </c>
      <c r="W95" s="158" t="str">
        <f t="shared" si="149"/>
        <v>0</v>
      </c>
      <c r="X95" s="157" t="str">
        <f t="shared" si="150"/>
        <v>0</v>
      </c>
      <c r="Y95" s="158" t="str">
        <f t="shared" si="150"/>
        <v>0</v>
      </c>
      <c r="Z95" s="158" t="str">
        <f t="shared" si="150"/>
        <v>0</v>
      </c>
      <c r="AA95" s="159" t="str">
        <f t="shared" si="150"/>
        <v>0</v>
      </c>
      <c r="AB95" s="160" t="str">
        <f t="shared" si="150"/>
        <v>0</v>
      </c>
      <c r="AC95" s="161" t="str">
        <f t="shared" si="150"/>
        <v>0</v>
      </c>
      <c r="AD95" s="158" t="str">
        <f t="shared" si="150"/>
        <v>0</v>
      </c>
      <c r="AE95" s="159" t="str">
        <f t="shared" si="150"/>
        <v>0</v>
      </c>
      <c r="AF95" s="367" t="str">
        <f t="shared" si="151"/>
        <v>0</v>
      </c>
      <c r="AG95" s="162" t="str">
        <f t="shared" si="151"/>
        <v>0</v>
      </c>
      <c r="AH95" s="163" t="str">
        <f t="shared" si="151"/>
        <v>0</v>
      </c>
      <c r="AI95" s="165" t="str">
        <f t="shared" si="151"/>
        <v>0</v>
      </c>
      <c r="AJ95" s="164" t="str">
        <f t="shared" si="151"/>
        <v>0</v>
      </c>
      <c r="AK95" s="164" t="str">
        <f t="shared" si="151"/>
        <v>0</v>
      </c>
      <c r="AL95" s="289" t="str">
        <f t="shared" si="151"/>
        <v>0</v>
      </c>
      <c r="AM95" s="165" t="str">
        <f t="shared" si="151"/>
        <v>0</v>
      </c>
      <c r="AN95" s="230" t="str">
        <f t="shared" si="152"/>
        <v>0</v>
      </c>
      <c r="AO95" s="230" t="str">
        <f t="shared" si="152"/>
        <v>0</v>
      </c>
      <c r="AP95" s="230" t="str">
        <f t="shared" si="152"/>
        <v>0</v>
      </c>
      <c r="AQ95" s="230" t="str">
        <f t="shared" si="152"/>
        <v>0</v>
      </c>
      <c r="AR95" s="229" t="str">
        <f t="shared" si="152"/>
        <v>0</v>
      </c>
      <c r="AS95" s="230" t="str">
        <f t="shared" si="152"/>
        <v>0</v>
      </c>
      <c r="AT95" s="230" t="str">
        <f t="shared" si="152"/>
        <v>0</v>
      </c>
      <c r="AU95" s="231" t="str">
        <f t="shared" si="152"/>
        <v>0</v>
      </c>
      <c r="AV95" s="230" t="str">
        <f t="shared" si="153"/>
        <v>0</v>
      </c>
      <c r="AW95" s="232" t="str">
        <f t="shared" si="153"/>
        <v>0</v>
      </c>
      <c r="AX95" s="232" t="str">
        <f t="shared" si="153"/>
        <v>0</v>
      </c>
      <c r="AY95" s="233" t="str">
        <f t="shared" si="153"/>
        <v>0</v>
      </c>
      <c r="AZ95" s="232" t="str">
        <f t="shared" si="153"/>
        <v>0</v>
      </c>
      <c r="BA95" s="232" t="str">
        <f t="shared" si="153"/>
        <v>0</v>
      </c>
      <c r="BB95" s="232" t="str">
        <f t="shared" si="153"/>
        <v>0</v>
      </c>
      <c r="BC95" s="233" t="str">
        <f t="shared" si="153"/>
        <v>0</v>
      </c>
      <c r="BD95" s="168" t="str">
        <f t="shared" si="154"/>
        <v>0</v>
      </c>
      <c r="BE95" s="168" t="str">
        <f t="shared" si="154"/>
        <v>0</v>
      </c>
      <c r="BF95" s="168" t="str">
        <f t="shared" si="154"/>
        <v>0</v>
      </c>
      <c r="BG95" s="169" t="str">
        <f t="shared" si="154"/>
        <v>0</v>
      </c>
      <c r="BH95" s="168" t="str">
        <f t="shared" si="154"/>
        <v>0</v>
      </c>
      <c r="BI95" s="168" t="str">
        <f t="shared" si="154"/>
        <v>0</v>
      </c>
      <c r="BJ95" s="168" t="str">
        <f t="shared" si="154"/>
        <v>0</v>
      </c>
      <c r="BK95" s="169" t="str">
        <f t="shared" si="154"/>
        <v>0</v>
      </c>
      <c r="BL95" s="168" t="str">
        <f t="shared" si="155"/>
        <v>0</v>
      </c>
      <c r="BM95" s="168" t="str">
        <f t="shared" si="155"/>
        <v>0</v>
      </c>
      <c r="BN95" s="168" t="str">
        <f t="shared" si="155"/>
        <v>0</v>
      </c>
      <c r="BO95" s="169" t="str">
        <f t="shared" si="155"/>
        <v>0</v>
      </c>
      <c r="BP95" s="168" t="str">
        <f t="shared" si="155"/>
        <v>0</v>
      </c>
      <c r="BQ95" s="168" t="str">
        <f t="shared" si="155"/>
        <v>0</v>
      </c>
      <c r="BR95" s="168" t="str">
        <f t="shared" si="155"/>
        <v>0</v>
      </c>
      <c r="BS95" s="169" t="str">
        <f t="shared" si="155"/>
        <v>0</v>
      </c>
      <c r="BT95" s="302" t="str">
        <f t="shared" si="156"/>
        <v>0</v>
      </c>
      <c r="BU95" s="302" t="str">
        <f t="shared" si="156"/>
        <v>0</v>
      </c>
      <c r="BV95" s="302" t="str">
        <f t="shared" si="156"/>
        <v>0</v>
      </c>
      <c r="BW95" s="303" t="str">
        <f t="shared" si="156"/>
        <v>0</v>
      </c>
      <c r="BX95" s="302" t="str">
        <f t="shared" si="156"/>
        <v>0</v>
      </c>
      <c r="BY95" s="302" t="str">
        <f t="shared" si="156"/>
        <v>0</v>
      </c>
      <c r="BZ95" s="302" t="str">
        <f t="shared" si="156"/>
        <v>0</v>
      </c>
      <c r="CA95" s="303" t="str">
        <f t="shared" si="156"/>
        <v>0</v>
      </c>
      <c r="CB95" s="164" t="str">
        <f t="shared" si="157"/>
        <v>0</v>
      </c>
      <c r="CC95" s="289" t="str">
        <f t="shared" si="157"/>
        <v>0</v>
      </c>
      <c r="CD95" s="340" t="str">
        <f t="shared" si="157"/>
        <v>0</v>
      </c>
      <c r="CE95" s="341" t="str">
        <f t="shared" si="157"/>
        <v>0</v>
      </c>
      <c r="CF95" s="340" t="str">
        <f t="shared" si="157"/>
        <v>0</v>
      </c>
      <c r="CG95" s="340" t="str">
        <f t="shared" si="157"/>
        <v>0</v>
      </c>
      <c r="CH95" s="340" t="str">
        <f t="shared" si="157"/>
        <v>0</v>
      </c>
      <c r="CI95" s="341" t="str">
        <f t="shared" si="157"/>
        <v>0</v>
      </c>
      <c r="CJ95" s="367"/>
      <c r="CK95" s="32" t="str">
        <f t="shared" si="116"/>
        <v/>
      </c>
      <c r="CL95" s="285">
        <f t="shared" si="146"/>
        <v>0</v>
      </c>
      <c r="CM95" s="285">
        <f t="shared" si="148"/>
        <v>10</v>
      </c>
      <c r="CN95" s="285"/>
      <c r="CO95" s="142">
        <f t="shared" si="117"/>
        <v>-90</v>
      </c>
      <c r="CP95" s="142">
        <f t="shared" si="118"/>
        <v>-67.777777777777771</v>
      </c>
      <c r="CQ95" s="143"/>
      <c r="CR95" s="367"/>
      <c r="CS95" s="170">
        <f t="shared" si="119"/>
        <v>0</v>
      </c>
      <c r="CT95" s="23">
        <f t="shared" si="120"/>
        <v>0</v>
      </c>
      <c r="CU95" s="171">
        <f t="shared" si="121"/>
        <v>0</v>
      </c>
      <c r="CV95" s="23">
        <f t="shared" si="122"/>
        <v>0</v>
      </c>
      <c r="CW95" s="172">
        <f t="shared" si="123"/>
        <v>0</v>
      </c>
      <c r="CX95" s="24">
        <f t="shared" si="124"/>
        <v>0</v>
      </c>
      <c r="CY95" s="267">
        <f t="shared" si="125"/>
        <v>0</v>
      </c>
      <c r="CZ95" s="268">
        <f t="shared" si="126"/>
        <v>0</v>
      </c>
      <c r="DA95" s="267">
        <f t="shared" si="127"/>
        <v>0</v>
      </c>
      <c r="DB95" s="268">
        <f t="shared" si="128"/>
        <v>0</v>
      </c>
      <c r="DC95" s="173">
        <f t="shared" si="129"/>
        <v>0</v>
      </c>
      <c r="DD95" s="26">
        <f t="shared" si="130"/>
        <v>0</v>
      </c>
      <c r="DE95" s="173">
        <f t="shared" si="131"/>
        <v>0</v>
      </c>
      <c r="DF95" s="26">
        <f t="shared" si="132"/>
        <v>0</v>
      </c>
      <c r="DG95" s="326">
        <f t="shared" si="133"/>
        <v>0</v>
      </c>
      <c r="DH95" s="327">
        <f t="shared" si="134"/>
        <v>0</v>
      </c>
      <c r="DI95" s="172">
        <f t="shared" si="135"/>
        <v>0</v>
      </c>
      <c r="DJ95" s="24">
        <f t="shared" si="136"/>
        <v>0</v>
      </c>
      <c r="DK95" s="172"/>
      <c r="DL95" s="19">
        <f t="shared" si="137"/>
        <v>0</v>
      </c>
      <c r="DM95" s="19">
        <f t="shared" si="138"/>
        <v>0</v>
      </c>
      <c r="DN95" s="174">
        <f t="shared" si="139"/>
        <v>0</v>
      </c>
      <c r="DO95" s="278">
        <f t="shared" si="140"/>
        <v>0</v>
      </c>
      <c r="DP95" s="278">
        <f t="shared" si="141"/>
        <v>0</v>
      </c>
      <c r="DQ95" s="20">
        <f t="shared" si="142"/>
        <v>0</v>
      </c>
      <c r="DR95" s="20">
        <f t="shared" si="143"/>
        <v>0</v>
      </c>
      <c r="DS95" s="337">
        <f t="shared" si="144"/>
        <v>0</v>
      </c>
      <c r="DT95" s="174">
        <f t="shared" si="145"/>
        <v>0</v>
      </c>
      <c r="DU95" s="172">
        <f t="shared" si="147"/>
        <v>0</v>
      </c>
      <c r="DV95" s="172"/>
      <c r="DW95" s="172"/>
      <c r="DX95" s="172"/>
      <c r="DY95" s="172"/>
      <c r="DZ95" s="172"/>
      <c r="EA95" s="172"/>
      <c r="EB95" s="172"/>
      <c r="EC95" s="172"/>
      <c r="ED95" s="172"/>
      <c r="EE95" s="172"/>
      <c r="EF95" s="172"/>
      <c r="EG95" s="172"/>
      <c r="EH95" s="172"/>
      <c r="EI95" s="172"/>
      <c r="EJ95" s="172"/>
      <c r="EK95" s="172"/>
      <c r="EL95" s="172"/>
      <c r="EM95" s="172"/>
      <c r="EN95" s="172"/>
      <c r="EO95" s="172"/>
      <c r="EP95" s="172"/>
      <c r="EQ95" s="172"/>
      <c r="ER95" s="172"/>
      <c r="ES95" s="172"/>
      <c r="ET95" s="172"/>
      <c r="EU95" s="172"/>
      <c r="EV95" s="172"/>
      <c r="EW95" s="172"/>
      <c r="EX95" s="172"/>
      <c r="EY95" s="172"/>
      <c r="EZ95" s="172"/>
      <c r="FA95" s="172"/>
      <c r="FB95" s="172"/>
      <c r="FC95" s="172"/>
      <c r="FD95" s="172"/>
      <c r="FE95" s="172"/>
      <c r="FF95" s="172"/>
      <c r="FG95" s="172"/>
      <c r="FH95" s="172"/>
      <c r="FI95" s="172"/>
      <c r="FJ95" s="172"/>
      <c r="FK95" s="172"/>
      <c r="FL95" s="172"/>
      <c r="FM95" s="172"/>
      <c r="FN95" s="172"/>
      <c r="FO95" s="172"/>
      <c r="FP95" s="172"/>
      <c r="FQ95" s="172"/>
      <c r="FR95" s="172"/>
      <c r="FS95" s="172"/>
      <c r="FT95" s="172"/>
      <c r="FU95" s="172"/>
      <c r="FV95" s="172"/>
      <c r="FW95" s="172"/>
      <c r="FX95" s="172"/>
      <c r="FY95" s="172"/>
      <c r="FZ95" s="172"/>
      <c r="GA95" s="172"/>
      <c r="GB95" s="172"/>
      <c r="GC95" s="172"/>
      <c r="GD95" s="172"/>
      <c r="GE95" s="172"/>
      <c r="GF95" s="172"/>
      <c r="GG95" s="172"/>
      <c r="GH95" s="172"/>
      <c r="GI95" s="172"/>
      <c r="GJ95" s="172"/>
      <c r="GK95" s="172"/>
      <c r="GL95" s="172"/>
      <c r="GM95" s="172"/>
      <c r="GN95" s="172"/>
      <c r="GO95" s="172"/>
      <c r="GP95" s="172"/>
      <c r="GQ95" s="172"/>
      <c r="GR95" s="172"/>
      <c r="GS95" s="172"/>
      <c r="GT95" s="172"/>
      <c r="GU95" s="172"/>
      <c r="GV95" s="172"/>
      <c r="GW95" s="172"/>
      <c r="GX95" s="172"/>
      <c r="GY95" s="172"/>
      <c r="GZ95" s="172"/>
      <c r="HA95" s="172"/>
      <c r="HB95" s="172"/>
      <c r="HC95" s="172"/>
      <c r="HD95" s="172"/>
      <c r="HE95" s="172"/>
      <c r="HF95" s="172"/>
      <c r="HG95" s="172"/>
      <c r="HH95" s="172"/>
      <c r="HI95" s="172"/>
      <c r="HJ95" s="172"/>
      <c r="HK95" s="172"/>
      <c r="HL95" s="172"/>
      <c r="HM95" s="172"/>
      <c r="HN95" s="172"/>
      <c r="HO95" s="172"/>
      <c r="HP95" s="172"/>
      <c r="HQ95" s="172"/>
      <c r="HR95" s="172"/>
      <c r="HS95" s="172"/>
      <c r="HT95" s="172"/>
      <c r="HU95" s="172"/>
      <c r="HV95" s="172"/>
      <c r="HW95" s="172"/>
      <c r="HX95" s="172"/>
      <c r="HY95" s="172"/>
      <c r="HZ95" s="172"/>
      <c r="IA95" s="172"/>
      <c r="IB95" s="172"/>
      <c r="IC95" s="172"/>
      <c r="ID95" s="172"/>
      <c r="IE95" s="172"/>
      <c r="IF95" s="172"/>
      <c r="IG95" s="172"/>
      <c r="IH95" s="172"/>
      <c r="II95" s="172"/>
      <c r="IJ95" s="172"/>
      <c r="IK95" s="172"/>
      <c r="IL95" s="172"/>
      <c r="IM95" s="172"/>
      <c r="IN95" s="172"/>
      <c r="IO95" s="172"/>
      <c r="IP95" s="172"/>
      <c r="IQ95" s="172"/>
      <c r="IR95" s="172"/>
      <c r="IS95" s="172"/>
      <c r="IT95" s="172"/>
      <c r="IU95" s="172"/>
      <c r="IV95" s="172"/>
      <c r="IW95" s="172"/>
      <c r="IX95" s="172"/>
      <c r="IY95" s="172"/>
      <c r="IZ95" s="172"/>
      <c r="JA95" s="172"/>
      <c r="JB95" s="172"/>
      <c r="JC95" s="172"/>
      <c r="JD95" s="172"/>
      <c r="JE95" s="172"/>
      <c r="JF95" s="172"/>
      <c r="JG95" s="172"/>
      <c r="JH95" s="172"/>
      <c r="JI95" s="172"/>
      <c r="JJ95" s="172"/>
      <c r="JK95" s="172"/>
      <c r="JL95" s="172"/>
      <c r="JM95" s="172"/>
      <c r="JN95" s="172"/>
      <c r="JO95" s="172"/>
      <c r="JP95" s="172"/>
      <c r="JQ95" s="172"/>
      <c r="JR95" s="172"/>
      <c r="JS95" s="172"/>
      <c r="JT95" s="172"/>
      <c r="JU95" s="172"/>
      <c r="JV95" s="172"/>
      <c r="JW95" s="172"/>
      <c r="JX95" s="172"/>
      <c r="JY95" s="172"/>
      <c r="JZ95" s="172"/>
      <c r="KA95" s="172"/>
      <c r="KB95" s="172"/>
      <c r="KC95" s="172"/>
      <c r="KD95" s="172"/>
      <c r="KE95" s="172"/>
      <c r="KF95" s="172"/>
      <c r="KG95" s="172"/>
      <c r="KH95" s="172"/>
      <c r="KI95" s="172"/>
      <c r="KJ95" s="172"/>
      <c r="KK95" s="172"/>
      <c r="KL95" s="172"/>
      <c r="KM95" s="172"/>
      <c r="KN95" s="172"/>
      <c r="KO95" s="172"/>
      <c r="KP95" s="172"/>
      <c r="KQ95" s="172"/>
      <c r="KR95" s="172"/>
      <c r="KS95" s="172"/>
      <c r="KT95" s="172"/>
      <c r="KU95" s="172"/>
      <c r="KV95" s="172"/>
      <c r="KW95" s="172"/>
      <c r="KX95" s="172"/>
      <c r="KY95" s="172"/>
      <c r="KZ95" s="172"/>
      <c r="LA95" s="172"/>
      <c r="LB95" s="172"/>
      <c r="LC95" s="172"/>
      <c r="LD95" s="172"/>
      <c r="LE95" s="172"/>
      <c r="LF95" s="172"/>
      <c r="LG95" s="172"/>
      <c r="LH95" s="172"/>
      <c r="LI95" s="172"/>
      <c r="LJ95" s="172"/>
      <c r="LK95" s="172"/>
      <c r="LL95" s="172"/>
      <c r="LM95" s="172"/>
      <c r="LN95" s="172"/>
      <c r="LO95" s="172"/>
      <c r="LP95" s="172"/>
      <c r="LQ95" s="172"/>
      <c r="LR95" s="172"/>
      <c r="LS95" s="172"/>
      <c r="LT95" s="172"/>
      <c r="LU95" s="172"/>
      <c r="LV95" s="172"/>
      <c r="LW95" s="172"/>
      <c r="LX95" s="172"/>
      <c r="LY95" s="172"/>
      <c r="LZ95" s="172"/>
      <c r="MA95" s="172"/>
      <c r="MB95" s="172"/>
      <c r="MC95" s="172"/>
      <c r="MD95" s="172"/>
      <c r="ME95" s="172"/>
      <c r="MF95" s="172"/>
      <c r="MG95" s="172"/>
      <c r="MH95" s="172"/>
      <c r="MI95" s="172"/>
      <c r="MJ95" s="172"/>
      <c r="MK95" s="172"/>
      <c r="ML95" s="172"/>
      <c r="MM95" s="172"/>
      <c r="MN95" s="172"/>
      <c r="MO95" s="172"/>
      <c r="MP95" s="172"/>
      <c r="MQ95" s="172"/>
      <c r="MR95" s="172"/>
      <c r="MS95" s="172"/>
      <c r="MT95" s="172"/>
      <c r="MU95" s="172"/>
      <c r="MV95" s="172"/>
      <c r="MW95" s="172"/>
      <c r="MX95" s="172"/>
      <c r="MY95" s="172"/>
      <c r="MZ95" s="172"/>
      <c r="NA95" s="172"/>
      <c r="NB95" s="172"/>
      <c r="NC95" s="172"/>
      <c r="ND95" s="172"/>
      <c r="NE95" s="172"/>
      <c r="NF95" s="172"/>
      <c r="NG95" s="172"/>
      <c r="NH95" s="172"/>
      <c r="NI95" s="172"/>
      <c r="NJ95" s="172"/>
      <c r="NK95" s="172"/>
      <c r="NL95" s="172"/>
      <c r="NM95" s="172"/>
      <c r="NN95" s="172"/>
      <c r="NO95" s="172"/>
      <c r="NP95" s="172"/>
      <c r="NQ95" s="172"/>
      <c r="NR95" s="172"/>
      <c r="NS95" s="172"/>
      <c r="NT95" s="172"/>
      <c r="NU95" s="172"/>
      <c r="NV95" s="172"/>
      <c r="NW95" s="172"/>
      <c r="NX95" s="172"/>
      <c r="NY95" s="172"/>
      <c r="NZ95" s="172"/>
      <c r="OA95" s="172"/>
      <c r="OB95" s="172"/>
      <c r="OC95" s="172"/>
      <c r="OD95" s="172"/>
      <c r="OE95" s="172"/>
      <c r="OF95" s="172"/>
      <c r="OG95" s="172"/>
      <c r="OH95" s="172"/>
      <c r="OI95" s="172"/>
      <c r="OJ95" s="172"/>
      <c r="OK95" s="172"/>
      <c r="OL95" s="172"/>
      <c r="OM95" s="172"/>
      <c r="ON95" s="172"/>
      <c r="OO95" s="172"/>
      <c r="OP95" s="172"/>
      <c r="OQ95" s="172"/>
      <c r="OR95" s="172"/>
      <c r="OS95" s="172"/>
      <c r="OT95" s="172"/>
      <c r="OU95" s="172"/>
      <c r="OV95" s="172"/>
      <c r="OW95" s="172"/>
      <c r="OX95" s="172"/>
      <c r="OY95" s="172"/>
      <c r="OZ95" s="172"/>
      <c r="PA95" s="172"/>
      <c r="PB95" s="172"/>
      <c r="PC95" s="172"/>
      <c r="PD95" s="172"/>
      <c r="PE95" s="172"/>
      <c r="PF95" s="172"/>
      <c r="PG95" s="172"/>
      <c r="PH95" s="172"/>
      <c r="PI95" s="172"/>
      <c r="PJ95" s="172"/>
      <c r="PK95" s="172"/>
      <c r="PL95" s="172"/>
      <c r="PM95" s="172"/>
      <c r="PN95" s="172"/>
      <c r="PO95" s="172"/>
      <c r="PP95" s="172"/>
      <c r="PQ95" s="172"/>
      <c r="PR95" s="172"/>
      <c r="PS95" s="172"/>
      <c r="PT95" s="172"/>
      <c r="PU95" s="172"/>
      <c r="PV95" s="172"/>
      <c r="PW95" s="172"/>
      <c r="PX95" s="172"/>
      <c r="PY95" s="172"/>
      <c r="PZ95" s="172"/>
      <c r="QA95" s="172"/>
      <c r="QB95" s="172"/>
      <c r="QC95" s="172"/>
      <c r="QD95" s="172"/>
      <c r="QE95" s="172"/>
      <c r="QF95" s="172"/>
      <c r="QG95" s="172"/>
      <c r="QH95" s="172"/>
      <c r="QI95" s="172"/>
      <c r="QJ95" s="172"/>
      <c r="QK95" s="172"/>
      <c r="QL95" s="172"/>
      <c r="QM95" s="172"/>
      <c r="QN95" s="172"/>
      <c r="QO95" s="172"/>
      <c r="QP95" s="172"/>
      <c r="QQ95" s="172"/>
      <c r="QR95" s="172"/>
      <c r="QS95" s="172"/>
      <c r="QT95" s="172"/>
      <c r="QU95" s="172"/>
      <c r="QV95" s="172"/>
      <c r="QW95" s="172"/>
      <c r="QX95" s="172"/>
      <c r="QY95" s="172"/>
      <c r="QZ95" s="172"/>
      <c r="RA95" s="172"/>
      <c r="RB95" s="172"/>
      <c r="RC95" s="172"/>
      <c r="RD95" s="172"/>
      <c r="RE95" s="172"/>
      <c r="RF95" s="172"/>
      <c r="RG95" s="172"/>
      <c r="RH95" s="172"/>
      <c r="RI95" s="172"/>
      <c r="RJ95" s="172"/>
      <c r="RK95" s="172"/>
      <c r="RL95" s="172"/>
      <c r="RM95" s="172"/>
      <c r="RN95" s="172"/>
      <c r="RO95" s="172"/>
      <c r="RP95" s="172"/>
      <c r="RQ95" s="172"/>
      <c r="RR95" s="172"/>
      <c r="RS95" s="172"/>
      <c r="RT95" s="172"/>
      <c r="RU95" s="172"/>
      <c r="RV95" s="172"/>
      <c r="RW95" s="172"/>
      <c r="RX95" s="172"/>
      <c r="RY95" s="172"/>
      <c r="RZ95" s="172"/>
      <c r="SA95" s="172"/>
      <c r="SB95" s="172"/>
      <c r="SC95" s="172"/>
      <c r="SD95" s="172"/>
      <c r="SE95" s="172"/>
      <c r="SF95" s="172"/>
      <c r="SG95" s="172"/>
      <c r="SH95" s="172"/>
      <c r="SI95" s="172"/>
      <c r="SJ95" s="172"/>
      <c r="SK95" s="172"/>
      <c r="SL95" s="172"/>
      <c r="SM95" s="172"/>
      <c r="SN95" s="172"/>
      <c r="SO95" s="172"/>
      <c r="SP95" s="172"/>
      <c r="SQ95" s="172"/>
      <c r="SR95" s="172"/>
      <c r="SS95" s="172"/>
      <c r="ST95" s="172"/>
      <c r="SU95" s="172"/>
      <c r="SV95" s="172"/>
      <c r="SW95" s="172"/>
      <c r="SX95" s="172"/>
      <c r="SY95" s="172"/>
      <c r="SZ95" s="172"/>
      <c r="TA95" s="172"/>
      <c r="TB95" s="172"/>
      <c r="TC95" s="172"/>
      <c r="TD95" s="172"/>
      <c r="TE95" s="172"/>
      <c r="TF95" s="172"/>
      <c r="TG95" s="172"/>
      <c r="TH95" s="172"/>
      <c r="TI95" s="172"/>
      <c r="TJ95" s="172"/>
      <c r="TK95" s="172"/>
      <c r="TL95" s="172"/>
      <c r="TM95" s="172"/>
      <c r="TN95" s="172"/>
      <c r="TO95" s="172"/>
      <c r="TP95" s="172"/>
      <c r="TQ95" s="172"/>
      <c r="TR95" s="172"/>
      <c r="TS95" s="172"/>
      <c r="TT95" s="172"/>
      <c r="TU95" s="172"/>
      <c r="TV95" s="172"/>
      <c r="TW95" s="172"/>
      <c r="TX95" s="172"/>
      <c r="TY95" s="172"/>
      <c r="TZ95" s="172"/>
      <c r="UA95" s="172"/>
      <c r="UB95" s="172"/>
      <c r="UC95" s="172"/>
      <c r="UD95" s="172"/>
      <c r="UE95" s="172"/>
      <c r="UF95" s="172"/>
      <c r="UG95" s="172"/>
      <c r="UH95" s="172"/>
      <c r="UI95" s="172"/>
      <c r="UJ95" s="172"/>
      <c r="UK95" s="172"/>
      <c r="UL95" s="172"/>
      <c r="UM95" s="172"/>
      <c r="UN95" s="172"/>
      <c r="UO95" s="172"/>
      <c r="UP95" s="172"/>
      <c r="UQ95" s="172"/>
      <c r="UR95" s="172"/>
      <c r="US95" s="172"/>
      <c r="UT95" s="172"/>
      <c r="UU95" s="172"/>
      <c r="UV95" s="172"/>
      <c r="UW95" s="172"/>
      <c r="UX95" s="172"/>
      <c r="UY95" s="172"/>
      <c r="UZ95" s="172"/>
      <c r="VA95" s="172"/>
      <c r="VB95" s="172"/>
      <c r="VC95" s="172"/>
      <c r="VD95" s="172"/>
      <c r="VE95" s="172"/>
      <c r="VF95" s="172"/>
      <c r="VG95" s="172"/>
      <c r="VH95" s="172"/>
      <c r="VI95" s="172"/>
      <c r="VJ95" s="172"/>
      <c r="VK95" s="172"/>
      <c r="VL95" s="172"/>
      <c r="VM95" s="172"/>
      <c r="VN95" s="172"/>
      <c r="VO95" s="172"/>
      <c r="VP95" s="172"/>
      <c r="VQ95" s="172"/>
      <c r="VR95" s="172"/>
      <c r="VS95" s="172"/>
      <c r="VT95" s="172"/>
      <c r="VU95" s="172"/>
      <c r="VV95" s="172"/>
      <c r="VW95" s="172"/>
      <c r="VX95" s="172"/>
      <c r="VY95" s="172"/>
      <c r="VZ95" s="172"/>
      <c r="WA95" s="172"/>
      <c r="WB95" s="172"/>
      <c r="WC95" s="172"/>
      <c r="WD95" s="172"/>
      <c r="WE95" s="172"/>
      <c r="WF95" s="172"/>
      <c r="WG95" s="172"/>
      <c r="WH95" s="172"/>
      <c r="WI95" s="172"/>
      <c r="WJ95" s="172"/>
      <c r="WK95" s="172"/>
      <c r="WL95" s="172"/>
      <c r="WM95" s="172"/>
      <c r="WN95" s="172"/>
      <c r="WO95" s="172"/>
      <c r="WP95" s="172"/>
      <c r="WQ95" s="172"/>
      <c r="WR95" s="172"/>
      <c r="WS95" s="172"/>
      <c r="WT95" s="172"/>
      <c r="WU95" s="172"/>
      <c r="WV95" s="172"/>
      <c r="WW95" s="172"/>
      <c r="WX95" s="172"/>
      <c r="WY95" s="172"/>
      <c r="WZ95" s="172"/>
      <c r="XA95" s="172"/>
      <c r="XB95" s="172"/>
      <c r="XC95" s="172"/>
      <c r="XD95" s="172"/>
      <c r="XE95" s="172"/>
      <c r="XF95" s="172"/>
      <c r="XG95" s="172"/>
      <c r="XH95" s="172"/>
      <c r="XI95" s="172"/>
      <c r="XJ95" s="172"/>
      <c r="XK95" s="172"/>
      <c r="XL95" s="172"/>
      <c r="XM95" s="172"/>
      <c r="XN95" s="172"/>
      <c r="XO95" s="172"/>
      <c r="XP95" s="172"/>
      <c r="XQ95" s="172"/>
      <c r="XR95" s="172"/>
      <c r="XS95" s="172"/>
      <c r="XT95" s="172"/>
      <c r="XU95" s="172"/>
      <c r="XV95" s="172"/>
      <c r="XW95" s="172"/>
      <c r="XX95" s="172"/>
      <c r="XY95" s="172"/>
      <c r="XZ95" s="172"/>
      <c r="YA95" s="172"/>
      <c r="YB95" s="172"/>
      <c r="YC95" s="172"/>
      <c r="YD95" s="172"/>
      <c r="YE95" s="172"/>
      <c r="YF95" s="172"/>
      <c r="YG95" s="172"/>
      <c r="YH95" s="172"/>
      <c r="YI95" s="172"/>
      <c r="YJ95" s="172"/>
      <c r="YK95" s="172"/>
      <c r="YL95" s="172"/>
      <c r="YM95" s="172"/>
      <c r="YN95" s="172"/>
      <c r="YO95" s="172"/>
      <c r="YP95" s="172"/>
      <c r="YQ95" s="172"/>
      <c r="YR95" s="172"/>
      <c r="YS95" s="172"/>
      <c r="YT95" s="172"/>
      <c r="YU95" s="172"/>
      <c r="YV95" s="172"/>
      <c r="YW95" s="172"/>
      <c r="YX95" s="172"/>
      <c r="YY95" s="172"/>
      <c r="YZ95" s="172"/>
      <c r="ZA95" s="172"/>
      <c r="ZB95" s="172"/>
      <c r="ZC95" s="172"/>
      <c r="ZD95" s="172"/>
      <c r="ZE95" s="172"/>
      <c r="ZF95" s="172"/>
      <c r="ZG95" s="172"/>
      <c r="ZH95" s="172"/>
      <c r="ZI95" s="172"/>
      <c r="ZJ95" s="172"/>
      <c r="ZK95" s="172"/>
      <c r="ZL95" s="172"/>
      <c r="ZM95" s="172"/>
      <c r="ZN95" s="172"/>
      <c r="ZO95" s="172"/>
      <c r="ZP95" s="172"/>
      <c r="ZQ95" s="172"/>
      <c r="ZR95" s="172"/>
      <c r="ZS95" s="172"/>
      <c r="ZT95" s="172"/>
      <c r="ZU95" s="172"/>
      <c r="ZV95" s="172"/>
      <c r="ZW95" s="172"/>
      <c r="ZX95" s="172"/>
      <c r="ZY95" s="172"/>
      <c r="ZZ95" s="172"/>
      <c r="AAA95" s="172"/>
      <c r="AAB95" s="172"/>
      <c r="AAC95" s="172"/>
      <c r="AAD95" s="172"/>
      <c r="AAE95" s="172"/>
      <c r="AAF95" s="172"/>
      <c r="AAG95" s="172"/>
      <c r="AAH95" s="172"/>
      <c r="AAI95" s="172"/>
      <c r="AAJ95" s="172"/>
      <c r="AAK95" s="172"/>
      <c r="AAL95" s="172"/>
      <c r="AAM95" s="172"/>
      <c r="AAN95" s="172"/>
      <c r="AAO95" s="172"/>
      <c r="AAP95" s="172"/>
      <c r="AAQ95" s="172"/>
      <c r="AAR95" s="172"/>
      <c r="AAS95" s="172"/>
      <c r="AAT95" s="172"/>
      <c r="AAU95" s="172"/>
      <c r="AAV95" s="172"/>
      <c r="AAW95" s="172"/>
      <c r="AAX95" s="172"/>
      <c r="AAY95" s="172"/>
      <c r="AAZ95" s="172"/>
      <c r="ABA95" s="172"/>
      <c r="ABB95" s="172"/>
      <c r="ABC95" s="172"/>
      <c r="ABD95" s="172"/>
      <c r="ABE95" s="172"/>
      <c r="ABF95" s="172"/>
      <c r="ABG95" s="172"/>
      <c r="ABH95" s="172"/>
      <c r="ABI95" s="172"/>
      <c r="ABJ95" s="172"/>
      <c r="ABK95" s="172"/>
      <c r="ABL95" s="172"/>
      <c r="ABM95" s="172"/>
      <c r="ABN95" s="172"/>
      <c r="ABO95" s="172"/>
      <c r="ABP95" s="172"/>
      <c r="ABQ95" s="172"/>
      <c r="ABR95" s="172"/>
      <c r="ABS95" s="172"/>
      <c r="ABT95" s="172"/>
      <c r="ABU95" s="172"/>
      <c r="ABV95" s="172"/>
      <c r="ABW95" s="172"/>
      <c r="ABX95" s="172"/>
      <c r="ABY95" s="172"/>
      <c r="ABZ95" s="172"/>
      <c r="ACA95" s="172"/>
      <c r="ACB95" s="172"/>
      <c r="ACC95" s="172"/>
      <c r="ACD95" s="172"/>
      <c r="ACE95" s="172"/>
      <c r="ACF95" s="172"/>
      <c r="ACG95" s="172"/>
      <c r="ACH95" s="172"/>
      <c r="ACI95" s="172"/>
      <c r="ACJ95" s="172"/>
      <c r="ACK95" s="172"/>
      <c r="ACL95" s="172"/>
      <c r="ACM95" s="172"/>
      <c r="ACN95" s="172"/>
      <c r="ACO95" s="172"/>
      <c r="ACP95" s="172"/>
      <c r="ACQ95" s="172"/>
      <c r="ACR95" s="172"/>
      <c r="ACS95" s="172"/>
      <c r="ACT95" s="172"/>
      <c r="ACU95" s="172"/>
      <c r="ACV95" s="172"/>
      <c r="ACW95" s="172"/>
      <c r="ACX95" s="172"/>
      <c r="ACY95" s="172"/>
      <c r="ACZ95" s="172"/>
      <c r="ADA95" s="172"/>
      <c r="ADB95" s="172"/>
      <c r="ADC95" s="172"/>
      <c r="ADD95" s="172"/>
      <c r="ADE95" s="172"/>
      <c r="ADF95" s="172"/>
      <c r="ADG95" s="172"/>
      <c r="ADH95" s="172"/>
      <c r="ADI95" s="172"/>
      <c r="ADJ95" s="172"/>
      <c r="ADK95" s="172"/>
      <c r="ADL95" s="172"/>
      <c r="ADM95" s="172"/>
      <c r="ADN95" s="172"/>
      <c r="ADO95" s="172"/>
      <c r="ADP95" s="172"/>
      <c r="ADQ95" s="172"/>
      <c r="ADR95" s="172"/>
      <c r="ADS95" s="172"/>
      <c r="ADT95" s="172"/>
      <c r="ADU95" s="172"/>
      <c r="ADV95" s="172"/>
      <c r="ADW95" s="172"/>
      <c r="ADX95" s="172"/>
      <c r="ADY95" s="172"/>
      <c r="ADZ95" s="172"/>
      <c r="AEA95" s="172"/>
      <c r="AEB95" s="172"/>
      <c r="AEC95" s="172"/>
      <c r="AED95" s="172"/>
      <c r="AEE95" s="172"/>
      <c r="AEF95" s="172"/>
      <c r="AEG95" s="172"/>
      <c r="AEH95" s="172"/>
      <c r="AEI95" s="172"/>
      <c r="AEJ95" s="172"/>
      <c r="AEK95" s="172"/>
      <c r="AEL95" s="172"/>
      <c r="AEM95" s="172"/>
      <c r="AEN95" s="172"/>
      <c r="AEO95" s="172"/>
      <c r="AEP95" s="172"/>
      <c r="AEQ95" s="172"/>
      <c r="AER95" s="172"/>
      <c r="AES95" s="172"/>
      <c r="AET95" s="172"/>
      <c r="AEU95" s="172"/>
      <c r="AEV95" s="172"/>
      <c r="AEW95" s="172"/>
      <c r="AEX95" s="172"/>
      <c r="AEY95" s="172"/>
      <c r="AEZ95" s="172"/>
      <c r="AFA95" s="172"/>
      <c r="AFB95" s="172"/>
      <c r="AFC95" s="172"/>
      <c r="AFD95" s="172"/>
      <c r="AFE95" s="172"/>
      <c r="AFF95" s="172"/>
      <c r="AFG95" s="172"/>
      <c r="AFH95" s="172"/>
      <c r="AFI95" s="172"/>
      <c r="AFJ95" s="172"/>
      <c r="AFK95" s="172"/>
      <c r="AFL95" s="172"/>
      <c r="AFM95" s="172"/>
      <c r="AFN95" s="172"/>
      <c r="AFO95" s="172"/>
      <c r="AFP95" s="172"/>
      <c r="AFQ95" s="172"/>
      <c r="AFR95" s="172"/>
      <c r="AFS95" s="172"/>
      <c r="AFT95" s="172"/>
      <c r="AFU95" s="172"/>
      <c r="AFV95" s="172"/>
      <c r="AFW95" s="172"/>
      <c r="AFX95" s="172"/>
      <c r="AFY95" s="172"/>
      <c r="AFZ95" s="172"/>
      <c r="AGA95" s="172"/>
      <c r="AGB95" s="172"/>
      <c r="AGC95" s="172"/>
      <c r="AGD95" s="172"/>
      <c r="AGE95" s="172"/>
      <c r="AGF95" s="172"/>
      <c r="AGG95" s="172"/>
      <c r="AGH95" s="172"/>
      <c r="AGI95" s="172"/>
      <c r="AGJ95" s="172"/>
      <c r="AGK95" s="172"/>
      <c r="AGL95" s="172"/>
      <c r="AGM95" s="172"/>
      <c r="AGN95" s="172"/>
      <c r="AGO95" s="172"/>
      <c r="AGP95" s="172"/>
      <c r="AGQ95" s="172"/>
      <c r="AGR95" s="172"/>
      <c r="AGS95" s="172"/>
      <c r="AGT95" s="172"/>
      <c r="AGU95" s="172"/>
      <c r="AGV95" s="172"/>
      <c r="AGW95" s="172"/>
      <c r="AGX95" s="172"/>
      <c r="AGY95" s="172"/>
      <c r="AGZ95" s="172"/>
      <c r="AHA95" s="172"/>
      <c r="AHB95" s="172"/>
      <c r="AHC95" s="172"/>
      <c r="AHD95" s="172"/>
      <c r="AHE95" s="172"/>
      <c r="AHF95" s="172"/>
      <c r="AHG95" s="172"/>
      <c r="AHH95" s="172"/>
      <c r="AHI95" s="172"/>
      <c r="AHJ95" s="172"/>
      <c r="AHK95" s="172"/>
      <c r="AHL95" s="172"/>
      <c r="AHM95" s="172"/>
      <c r="AHN95" s="172"/>
      <c r="AHO95" s="172"/>
      <c r="AHP95" s="172"/>
      <c r="AHQ95" s="172"/>
      <c r="AHR95" s="172"/>
      <c r="AHS95" s="172"/>
      <c r="AHT95" s="172"/>
      <c r="AHU95" s="172"/>
      <c r="AHV95" s="172"/>
      <c r="AHW95" s="172"/>
      <c r="AHX95" s="172"/>
      <c r="AHY95" s="172"/>
      <c r="AHZ95" s="172"/>
      <c r="AIA95" s="172"/>
      <c r="AIB95" s="172"/>
      <c r="AIC95" s="172"/>
      <c r="AID95" s="172"/>
      <c r="AIE95" s="172"/>
      <c r="AIF95" s="172"/>
      <c r="AIG95" s="172"/>
      <c r="AIH95" s="172"/>
      <c r="AII95" s="172"/>
      <c r="AIJ95" s="172"/>
      <c r="AIK95" s="172"/>
      <c r="AIL95" s="172"/>
      <c r="AIM95" s="172"/>
      <c r="AIN95" s="172"/>
      <c r="AIO95" s="172"/>
      <c r="AIP95" s="172"/>
      <c r="AIQ95" s="172"/>
      <c r="AIR95" s="172"/>
      <c r="AIS95" s="172"/>
      <c r="AIT95" s="172"/>
      <c r="AIU95" s="172"/>
      <c r="AIV95" s="172"/>
      <c r="AIW95" s="172"/>
      <c r="AIX95" s="172"/>
      <c r="AIY95" s="172"/>
      <c r="AIZ95" s="172"/>
      <c r="AJA95" s="172"/>
      <c r="AJB95" s="172"/>
      <c r="AJC95" s="172"/>
      <c r="AJD95" s="172"/>
      <c r="AJE95" s="172"/>
      <c r="AJF95" s="172"/>
      <c r="AJG95" s="172"/>
      <c r="AJH95" s="172"/>
      <c r="AJI95" s="172"/>
      <c r="AJJ95" s="172"/>
      <c r="AJK95" s="172"/>
      <c r="AJL95" s="172"/>
      <c r="AJM95" s="172"/>
      <c r="AJN95" s="172"/>
      <c r="AJO95" s="172"/>
      <c r="AJP95" s="172"/>
      <c r="AJQ95" s="172"/>
      <c r="AJR95" s="172"/>
      <c r="AJS95" s="172"/>
      <c r="AJT95" s="172"/>
      <c r="AJU95" s="172"/>
      <c r="AJV95" s="172"/>
      <c r="AJW95" s="172"/>
      <c r="AJX95" s="172"/>
      <c r="AJY95" s="172"/>
      <c r="AJZ95" s="172"/>
      <c r="AKA95" s="172"/>
      <c r="AKB95" s="172"/>
      <c r="AKC95" s="172"/>
      <c r="AKD95" s="172"/>
      <c r="AKE95" s="172"/>
      <c r="AKF95" s="172"/>
      <c r="AKG95" s="172"/>
      <c r="AKH95" s="172"/>
      <c r="AKI95" s="172"/>
      <c r="AKJ95" s="172"/>
      <c r="AKK95" s="172"/>
      <c r="AKL95" s="172"/>
      <c r="AKM95" s="172"/>
      <c r="AKN95" s="172"/>
      <c r="AKO95" s="172"/>
      <c r="AKP95" s="172"/>
      <c r="AKQ95" s="172"/>
      <c r="AKR95" s="172"/>
      <c r="AKS95" s="172"/>
      <c r="AKT95" s="172"/>
      <c r="AKU95" s="172"/>
      <c r="AKV95" s="172"/>
      <c r="AKW95" s="172"/>
      <c r="AKX95" s="172"/>
      <c r="AKY95" s="172"/>
      <c r="AKZ95" s="172"/>
      <c r="ALA95" s="172"/>
      <c r="ALB95" s="172"/>
      <c r="ALC95" s="172"/>
      <c r="ALD95" s="172"/>
      <c r="ALE95" s="172"/>
      <c r="ALF95" s="172"/>
      <c r="ALG95" s="172"/>
      <c r="ALH95" s="172"/>
      <c r="ALI95" s="172"/>
      <c r="ALJ95" s="172"/>
      <c r="ALK95" s="172"/>
      <c r="ALL95" s="172"/>
      <c r="ALM95" s="172"/>
      <c r="ALN95" s="172"/>
      <c r="ALO95" s="172"/>
      <c r="ALP95" s="172"/>
      <c r="ALQ95" s="172"/>
      <c r="ALR95" s="172"/>
      <c r="ALS95" s="172"/>
      <c r="ALT95" s="172"/>
      <c r="ALU95" s="172"/>
      <c r="ALV95" s="172"/>
      <c r="ALW95" s="172"/>
      <c r="ALX95" s="172"/>
      <c r="ALY95" s="172"/>
      <c r="ALZ95" s="172"/>
      <c r="AMA95" s="172"/>
      <c r="AMB95" s="172"/>
      <c r="AMC95" s="172"/>
      <c r="AMD95" s="172"/>
      <c r="AME95" s="172"/>
      <c r="AMF95" s="172"/>
      <c r="AMG95" s="172"/>
      <c r="AMH95" s="172"/>
      <c r="AMI95" s="172"/>
      <c r="AMJ95" s="172"/>
      <c r="AMK95" s="172"/>
      <c r="AML95" s="172"/>
    </row>
    <row r="96" spans="1:1026" s="282" customFormat="1">
      <c r="A96" s="358"/>
      <c r="B96" s="225"/>
      <c r="C96" s="154">
        <f t="shared" si="94"/>
        <v>0</v>
      </c>
      <c r="D96" s="167">
        <f t="shared" si="95"/>
        <v>0</v>
      </c>
      <c r="E96" s="166" t="str">
        <f t="shared" si="96"/>
        <v/>
      </c>
      <c r="F96" s="367" t="str">
        <f t="shared" si="97"/>
        <v/>
      </c>
      <c r="G96" s="367" t="str">
        <f t="shared" si="98"/>
        <v/>
      </c>
      <c r="H96" s="367" t="str">
        <f t="shared" si="99"/>
        <v/>
      </c>
      <c r="I96" s="367" t="str">
        <f t="shared" si="100"/>
        <v/>
      </c>
      <c r="J96" s="367" t="str">
        <f t="shared" si="101"/>
        <v/>
      </c>
      <c r="K96" s="367" t="str">
        <f t="shared" si="102"/>
        <v/>
      </c>
      <c r="L96" s="367" t="str">
        <f t="shared" si="103"/>
        <v/>
      </c>
      <c r="M96" s="367" t="str">
        <f t="shared" si="104"/>
        <v/>
      </c>
      <c r="N96" s="367" t="str">
        <f t="shared" si="105"/>
        <v/>
      </c>
      <c r="O96" s="156" t="str">
        <f t="shared" si="106"/>
        <v/>
      </c>
      <c r="P96" s="157" t="str">
        <f t="shared" si="149"/>
        <v>0</v>
      </c>
      <c r="Q96" s="158" t="str">
        <f t="shared" si="149"/>
        <v>0</v>
      </c>
      <c r="R96" s="158" t="str">
        <f t="shared" si="149"/>
        <v>0</v>
      </c>
      <c r="S96" s="159" t="str">
        <f t="shared" si="149"/>
        <v>0</v>
      </c>
      <c r="T96" s="158" t="str">
        <f t="shared" si="149"/>
        <v>0</v>
      </c>
      <c r="U96" s="158" t="str">
        <f t="shared" si="149"/>
        <v>0</v>
      </c>
      <c r="V96" s="158" t="str">
        <f t="shared" si="149"/>
        <v>0</v>
      </c>
      <c r="W96" s="158" t="str">
        <f t="shared" si="149"/>
        <v>0</v>
      </c>
      <c r="X96" s="157" t="str">
        <f t="shared" si="150"/>
        <v>0</v>
      </c>
      <c r="Y96" s="158" t="str">
        <f t="shared" si="150"/>
        <v>0</v>
      </c>
      <c r="Z96" s="158" t="str">
        <f t="shared" si="150"/>
        <v>0</v>
      </c>
      <c r="AA96" s="159" t="str">
        <f t="shared" si="150"/>
        <v>0</v>
      </c>
      <c r="AB96" s="160" t="str">
        <f t="shared" si="150"/>
        <v>0</v>
      </c>
      <c r="AC96" s="161" t="str">
        <f t="shared" si="150"/>
        <v>0</v>
      </c>
      <c r="AD96" s="158" t="str">
        <f t="shared" si="150"/>
        <v>0</v>
      </c>
      <c r="AE96" s="159" t="str">
        <f t="shared" si="150"/>
        <v>0</v>
      </c>
      <c r="AF96" s="367" t="str">
        <f t="shared" si="151"/>
        <v>0</v>
      </c>
      <c r="AG96" s="162" t="str">
        <f t="shared" si="151"/>
        <v>0</v>
      </c>
      <c r="AH96" s="163" t="str">
        <f t="shared" si="151"/>
        <v>0</v>
      </c>
      <c r="AI96" s="165" t="str">
        <f t="shared" si="151"/>
        <v>0</v>
      </c>
      <c r="AJ96" s="164" t="str">
        <f t="shared" si="151"/>
        <v>0</v>
      </c>
      <c r="AK96" s="164" t="str">
        <f t="shared" si="151"/>
        <v>0</v>
      </c>
      <c r="AL96" s="289" t="str">
        <f t="shared" si="151"/>
        <v>0</v>
      </c>
      <c r="AM96" s="165" t="str">
        <f t="shared" si="151"/>
        <v>0</v>
      </c>
      <c r="AN96" s="230" t="str">
        <f t="shared" si="152"/>
        <v>0</v>
      </c>
      <c r="AO96" s="230" t="str">
        <f t="shared" si="152"/>
        <v>0</v>
      </c>
      <c r="AP96" s="230" t="str">
        <f t="shared" si="152"/>
        <v>0</v>
      </c>
      <c r="AQ96" s="230" t="str">
        <f t="shared" si="152"/>
        <v>0</v>
      </c>
      <c r="AR96" s="229" t="str">
        <f t="shared" si="152"/>
        <v>0</v>
      </c>
      <c r="AS96" s="230" t="str">
        <f t="shared" si="152"/>
        <v>0</v>
      </c>
      <c r="AT96" s="230" t="str">
        <f t="shared" si="152"/>
        <v>0</v>
      </c>
      <c r="AU96" s="231" t="str">
        <f t="shared" si="152"/>
        <v>0</v>
      </c>
      <c r="AV96" s="230" t="str">
        <f t="shared" si="153"/>
        <v>0</v>
      </c>
      <c r="AW96" s="232" t="str">
        <f t="shared" si="153"/>
        <v>0</v>
      </c>
      <c r="AX96" s="232" t="str">
        <f t="shared" si="153"/>
        <v>0</v>
      </c>
      <c r="AY96" s="233" t="str">
        <f t="shared" si="153"/>
        <v>0</v>
      </c>
      <c r="AZ96" s="232" t="str">
        <f t="shared" si="153"/>
        <v>0</v>
      </c>
      <c r="BA96" s="232" t="str">
        <f t="shared" si="153"/>
        <v>0</v>
      </c>
      <c r="BB96" s="232" t="str">
        <f t="shared" si="153"/>
        <v>0</v>
      </c>
      <c r="BC96" s="233" t="str">
        <f t="shared" si="153"/>
        <v>0</v>
      </c>
      <c r="BD96" s="168" t="str">
        <f t="shared" si="154"/>
        <v>0</v>
      </c>
      <c r="BE96" s="168" t="str">
        <f t="shared" si="154"/>
        <v>0</v>
      </c>
      <c r="BF96" s="168" t="str">
        <f t="shared" si="154"/>
        <v>0</v>
      </c>
      <c r="BG96" s="169" t="str">
        <f t="shared" si="154"/>
        <v>0</v>
      </c>
      <c r="BH96" s="168" t="str">
        <f t="shared" si="154"/>
        <v>0</v>
      </c>
      <c r="BI96" s="168" t="str">
        <f t="shared" si="154"/>
        <v>0</v>
      </c>
      <c r="BJ96" s="168" t="str">
        <f t="shared" si="154"/>
        <v>0</v>
      </c>
      <c r="BK96" s="169" t="str">
        <f t="shared" si="154"/>
        <v>0</v>
      </c>
      <c r="BL96" s="168" t="str">
        <f t="shared" si="155"/>
        <v>0</v>
      </c>
      <c r="BM96" s="168" t="str">
        <f t="shared" si="155"/>
        <v>0</v>
      </c>
      <c r="BN96" s="168" t="str">
        <f t="shared" si="155"/>
        <v>0</v>
      </c>
      <c r="BO96" s="169" t="str">
        <f t="shared" si="155"/>
        <v>0</v>
      </c>
      <c r="BP96" s="168" t="str">
        <f t="shared" si="155"/>
        <v>0</v>
      </c>
      <c r="BQ96" s="168" t="str">
        <f t="shared" si="155"/>
        <v>0</v>
      </c>
      <c r="BR96" s="168" t="str">
        <f t="shared" si="155"/>
        <v>0</v>
      </c>
      <c r="BS96" s="169" t="str">
        <f t="shared" si="155"/>
        <v>0</v>
      </c>
      <c r="BT96" s="302" t="str">
        <f t="shared" si="156"/>
        <v>0</v>
      </c>
      <c r="BU96" s="302" t="str">
        <f t="shared" si="156"/>
        <v>0</v>
      </c>
      <c r="BV96" s="302" t="str">
        <f t="shared" si="156"/>
        <v>0</v>
      </c>
      <c r="BW96" s="303" t="str">
        <f t="shared" si="156"/>
        <v>0</v>
      </c>
      <c r="BX96" s="302" t="str">
        <f t="shared" si="156"/>
        <v>0</v>
      </c>
      <c r="BY96" s="302" t="str">
        <f t="shared" si="156"/>
        <v>0</v>
      </c>
      <c r="BZ96" s="302" t="str">
        <f t="shared" si="156"/>
        <v>0</v>
      </c>
      <c r="CA96" s="303" t="str">
        <f t="shared" si="156"/>
        <v>0</v>
      </c>
      <c r="CB96" s="164" t="str">
        <f t="shared" si="157"/>
        <v>0</v>
      </c>
      <c r="CC96" s="289" t="str">
        <f t="shared" si="157"/>
        <v>0</v>
      </c>
      <c r="CD96" s="340" t="str">
        <f t="shared" si="157"/>
        <v>0</v>
      </c>
      <c r="CE96" s="341" t="str">
        <f t="shared" si="157"/>
        <v>0</v>
      </c>
      <c r="CF96" s="340" t="str">
        <f t="shared" si="157"/>
        <v>0</v>
      </c>
      <c r="CG96" s="340" t="str">
        <f t="shared" si="157"/>
        <v>0</v>
      </c>
      <c r="CH96" s="340" t="str">
        <f t="shared" si="157"/>
        <v>0</v>
      </c>
      <c r="CI96" s="341" t="str">
        <f t="shared" si="157"/>
        <v>0</v>
      </c>
      <c r="CJ96" s="367"/>
      <c r="CK96" s="32" t="str">
        <f t="shared" si="116"/>
        <v/>
      </c>
      <c r="CL96" s="285">
        <f t="shared" si="146"/>
        <v>0</v>
      </c>
      <c r="CM96" s="285">
        <f t="shared" si="148"/>
        <v>10</v>
      </c>
      <c r="CN96" s="285"/>
      <c r="CO96" s="142">
        <f t="shared" si="117"/>
        <v>-90</v>
      </c>
      <c r="CP96" s="142">
        <f t="shared" si="118"/>
        <v>-67.777777777777771</v>
      </c>
      <c r="CQ96" s="143"/>
      <c r="CR96" s="367"/>
      <c r="CS96" s="170">
        <f t="shared" si="119"/>
        <v>0</v>
      </c>
      <c r="CT96" s="23">
        <f t="shared" si="120"/>
        <v>0</v>
      </c>
      <c r="CU96" s="171">
        <f t="shared" si="121"/>
        <v>0</v>
      </c>
      <c r="CV96" s="23">
        <f t="shared" si="122"/>
        <v>0</v>
      </c>
      <c r="CW96" s="172">
        <f t="shared" si="123"/>
        <v>0</v>
      </c>
      <c r="CX96" s="24">
        <f t="shared" si="124"/>
        <v>0</v>
      </c>
      <c r="CY96" s="267">
        <f t="shared" si="125"/>
        <v>0</v>
      </c>
      <c r="CZ96" s="268">
        <f t="shared" si="126"/>
        <v>0</v>
      </c>
      <c r="DA96" s="267">
        <f t="shared" si="127"/>
        <v>0</v>
      </c>
      <c r="DB96" s="268">
        <f t="shared" si="128"/>
        <v>0</v>
      </c>
      <c r="DC96" s="173">
        <f t="shared" si="129"/>
        <v>0</v>
      </c>
      <c r="DD96" s="26">
        <f t="shared" si="130"/>
        <v>0</v>
      </c>
      <c r="DE96" s="173">
        <f t="shared" si="131"/>
        <v>0</v>
      </c>
      <c r="DF96" s="26">
        <f t="shared" si="132"/>
        <v>0</v>
      </c>
      <c r="DG96" s="326">
        <f t="shared" si="133"/>
        <v>0</v>
      </c>
      <c r="DH96" s="327">
        <f t="shared" si="134"/>
        <v>0</v>
      </c>
      <c r="DI96" s="172">
        <f t="shared" si="135"/>
        <v>0</v>
      </c>
      <c r="DJ96" s="24">
        <f t="shared" si="136"/>
        <v>0</v>
      </c>
      <c r="DK96" s="172"/>
      <c r="DL96" s="19">
        <f t="shared" si="137"/>
        <v>0</v>
      </c>
      <c r="DM96" s="19">
        <f t="shared" si="138"/>
        <v>0</v>
      </c>
      <c r="DN96" s="174">
        <f t="shared" si="139"/>
        <v>0</v>
      </c>
      <c r="DO96" s="278">
        <f t="shared" si="140"/>
        <v>0</v>
      </c>
      <c r="DP96" s="278">
        <f t="shared" si="141"/>
        <v>0</v>
      </c>
      <c r="DQ96" s="20">
        <f t="shared" si="142"/>
        <v>0</v>
      </c>
      <c r="DR96" s="20">
        <f t="shared" si="143"/>
        <v>0</v>
      </c>
      <c r="DS96" s="337">
        <f t="shared" si="144"/>
        <v>0</v>
      </c>
      <c r="DT96" s="174">
        <f t="shared" si="145"/>
        <v>0</v>
      </c>
      <c r="DU96" s="172">
        <f t="shared" si="147"/>
        <v>0</v>
      </c>
      <c r="DV96" s="172"/>
      <c r="DW96" s="172"/>
      <c r="DX96" s="172"/>
      <c r="DY96" s="172"/>
      <c r="DZ96" s="172"/>
      <c r="EA96" s="172"/>
      <c r="EB96" s="172"/>
      <c r="EC96" s="172"/>
      <c r="ED96" s="172"/>
      <c r="EE96" s="172"/>
      <c r="EF96" s="172"/>
      <c r="EG96" s="172"/>
      <c r="EH96" s="172"/>
      <c r="EI96" s="172"/>
      <c r="EJ96" s="172"/>
      <c r="EK96" s="172"/>
      <c r="EL96" s="172"/>
      <c r="EM96" s="172"/>
      <c r="EN96" s="172"/>
      <c r="EO96" s="172"/>
      <c r="EP96" s="172"/>
      <c r="EQ96" s="172"/>
      <c r="ER96" s="172"/>
      <c r="ES96" s="172"/>
      <c r="ET96" s="172"/>
      <c r="EU96" s="172"/>
      <c r="EV96" s="172"/>
      <c r="EW96" s="172"/>
      <c r="EX96" s="172"/>
      <c r="EY96" s="172"/>
      <c r="EZ96" s="172"/>
      <c r="FA96" s="172"/>
      <c r="FB96" s="172"/>
      <c r="FC96" s="172"/>
      <c r="FD96" s="172"/>
      <c r="FE96" s="172"/>
      <c r="FF96" s="172"/>
      <c r="FG96" s="172"/>
      <c r="FH96" s="172"/>
      <c r="FI96" s="172"/>
      <c r="FJ96" s="172"/>
      <c r="FK96" s="172"/>
      <c r="FL96" s="172"/>
      <c r="FM96" s="172"/>
      <c r="FN96" s="172"/>
      <c r="FO96" s="172"/>
      <c r="FP96" s="172"/>
      <c r="FQ96" s="172"/>
      <c r="FR96" s="172"/>
      <c r="FS96" s="172"/>
      <c r="FT96" s="172"/>
      <c r="FU96" s="172"/>
      <c r="FV96" s="172"/>
      <c r="FW96" s="172"/>
      <c r="FX96" s="172"/>
      <c r="FY96" s="172"/>
      <c r="FZ96" s="172"/>
      <c r="GA96" s="172"/>
      <c r="GB96" s="172"/>
      <c r="GC96" s="172"/>
      <c r="GD96" s="172"/>
      <c r="GE96" s="172"/>
      <c r="GF96" s="172"/>
      <c r="GG96" s="172"/>
      <c r="GH96" s="172"/>
      <c r="GI96" s="172"/>
      <c r="GJ96" s="172"/>
      <c r="GK96" s="172"/>
      <c r="GL96" s="172"/>
      <c r="GM96" s="172"/>
      <c r="GN96" s="172"/>
      <c r="GO96" s="172"/>
      <c r="GP96" s="172"/>
      <c r="GQ96" s="172"/>
      <c r="GR96" s="172"/>
      <c r="GS96" s="172"/>
      <c r="GT96" s="172"/>
      <c r="GU96" s="172"/>
      <c r="GV96" s="172"/>
      <c r="GW96" s="172"/>
      <c r="GX96" s="172"/>
      <c r="GY96" s="172"/>
      <c r="GZ96" s="172"/>
      <c r="HA96" s="172"/>
      <c r="HB96" s="172"/>
      <c r="HC96" s="172"/>
      <c r="HD96" s="172"/>
      <c r="HE96" s="172"/>
      <c r="HF96" s="172"/>
      <c r="HG96" s="172"/>
      <c r="HH96" s="172"/>
      <c r="HI96" s="172"/>
      <c r="HJ96" s="172"/>
      <c r="HK96" s="172"/>
      <c r="HL96" s="172"/>
      <c r="HM96" s="172"/>
      <c r="HN96" s="172"/>
      <c r="HO96" s="172"/>
      <c r="HP96" s="172"/>
      <c r="HQ96" s="172"/>
      <c r="HR96" s="172"/>
      <c r="HS96" s="172"/>
      <c r="HT96" s="172"/>
      <c r="HU96" s="172"/>
      <c r="HV96" s="172"/>
      <c r="HW96" s="172"/>
      <c r="HX96" s="172"/>
      <c r="HY96" s="172"/>
      <c r="HZ96" s="172"/>
      <c r="IA96" s="172"/>
      <c r="IB96" s="172"/>
      <c r="IC96" s="172"/>
      <c r="ID96" s="172"/>
      <c r="IE96" s="172"/>
      <c r="IF96" s="172"/>
      <c r="IG96" s="172"/>
      <c r="IH96" s="172"/>
      <c r="II96" s="172"/>
      <c r="IJ96" s="172"/>
      <c r="IK96" s="172"/>
      <c r="IL96" s="172"/>
      <c r="IM96" s="172"/>
      <c r="IN96" s="172"/>
      <c r="IO96" s="172"/>
      <c r="IP96" s="172"/>
      <c r="IQ96" s="172"/>
      <c r="IR96" s="172"/>
      <c r="IS96" s="172"/>
      <c r="IT96" s="172"/>
      <c r="IU96" s="172"/>
      <c r="IV96" s="172"/>
      <c r="IW96" s="172"/>
      <c r="IX96" s="172"/>
      <c r="IY96" s="172"/>
      <c r="IZ96" s="172"/>
      <c r="JA96" s="172"/>
      <c r="JB96" s="172"/>
      <c r="JC96" s="172"/>
      <c r="JD96" s="172"/>
      <c r="JE96" s="172"/>
      <c r="JF96" s="172"/>
      <c r="JG96" s="172"/>
      <c r="JH96" s="172"/>
      <c r="JI96" s="172"/>
      <c r="JJ96" s="172"/>
      <c r="JK96" s="172"/>
      <c r="JL96" s="172"/>
      <c r="JM96" s="172"/>
      <c r="JN96" s="172"/>
      <c r="JO96" s="172"/>
      <c r="JP96" s="172"/>
      <c r="JQ96" s="172"/>
      <c r="JR96" s="172"/>
      <c r="JS96" s="172"/>
      <c r="JT96" s="172"/>
      <c r="JU96" s="172"/>
      <c r="JV96" s="172"/>
      <c r="JW96" s="172"/>
      <c r="JX96" s="172"/>
      <c r="JY96" s="172"/>
      <c r="JZ96" s="172"/>
      <c r="KA96" s="172"/>
      <c r="KB96" s="172"/>
      <c r="KC96" s="172"/>
      <c r="KD96" s="172"/>
      <c r="KE96" s="172"/>
      <c r="KF96" s="172"/>
      <c r="KG96" s="172"/>
      <c r="KH96" s="172"/>
      <c r="KI96" s="172"/>
      <c r="KJ96" s="172"/>
      <c r="KK96" s="172"/>
      <c r="KL96" s="172"/>
      <c r="KM96" s="172"/>
      <c r="KN96" s="172"/>
      <c r="KO96" s="172"/>
      <c r="KP96" s="172"/>
      <c r="KQ96" s="172"/>
      <c r="KR96" s="172"/>
      <c r="KS96" s="172"/>
      <c r="KT96" s="172"/>
      <c r="KU96" s="172"/>
      <c r="KV96" s="172"/>
      <c r="KW96" s="172"/>
      <c r="KX96" s="172"/>
      <c r="KY96" s="172"/>
      <c r="KZ96" s="172"/>
      <c r="LA96" s="172"/>
      <c r="LB96" s="172"/>
      <c r="LC96" s="172"/>
      <c r="LD96" s="172"/>
      <c r="LE96" s="172"/>
      <c r="LF96" s="172"/>
      <c r="LG96" s="172"/>
      <c r="LH96" s="172"/>
      <c r="LI96" s="172"/>
      <c r="LJ96" s="172"/>
      <c r="LK96" s="172"/>
      <c r="LL96" s="172"/>
      <c r="LM96" s="172"/>
      <c r="LN96" s="172"/>
      <c r="LO96" s="172"/>
      <c r="LP96" s="172"/>
      <c r="LQ96" s="172"/>
      <c r="LR96" s="172"/>
      <c r="LS96" s="172"/>
      <c r="LT96" s="172"/>
      <c r="LU96" s="172"/>
      <c r="LV96" s="172"/>
      <c r="LW96" s="172"/>
      <c r="LX96" s="172"/>
      <c r="LY96" s="172"/>
      <c r="LZ96" s="172"/>
      <c r="MA96" s="172"/>
      <c r="MB96" s="172"/>
      <c r="MC96" s="172"/>
      <c r="MD96" s="172"/>
      <c r="ME96" s="172"/>
      <c r="MF96" s="172"/>
      <c r="MG96" s="172"/>
      <c r="MH96" s="172"/>
      <c r="MI96" s="172"/>
      <c r="MJ96" s="172"/>
      <c r="MK96" s="172"/>
      <c r="ML96" s="172"/>
      <c r="MM96" s="172"/>
      <c r="MN96" s="172"/>
      <c r="MO96" s="172"/>
      <c r="MP96" s="172"/>
      <c r="MQ96" s="172"/>
      <c r="MR96" s="172"/>
      <c r="MS96" s="172"/>
      <c r="MT96" s="172"/>
      <c r="MU96" s="172"/>
      <c r="MV96" s="172"/>
      <c r="MW96" s="172"/>
      <c r="MX96" s="172"/>
      <c r="MY96" s="172"/>
      <c r="MZ96" s="172"/>
      <c r="NA96" s="172"/>
      <c r="NB96" s="172"/>
      <c r="NC96" s="172"/>
      <c r="ND96" s="172"/>
      <c r="NE96" s="172"/>
      <c r="NF96" s="172"/>
      <c r="NG96" s="172"/>
      <c r="NH96" s="172"/>
      <c r="NI96" s="172"/>
      <c r="NJ96" s="172"/>
      <c r="NK96" s="172"/>
      <c r="NL96" s="172"/>
      <c r="NM96" s="172"/>
      <c r="NN96" s="172"/>
      <c r="NO96" s="172"/>
      <c r="NP96" s="172"/>
      <c r="NQ96" s="172"/>
      <c r="NR96" s="172"/>
      <c r="NS96" s="172"/>
      <c r="NT96" s="172"/>
      <c r="NU96" s="172"/>
      <c r="NV96" s="172"/>
      <c r="NW96" s="172"/>
      <c r="NX96" s="172"/>
      <c r="NY96" s="172"/>
      <c r="NZ96" s="172"/>
      <c r="OA96" s="172"/>
      <c r="OB96" s="172"/>
      <c r="OC96" s="172"/>
      <c r="OD96" s="172"/>
      <c r="OE96" s="172"/>
      <c r="OF96" s="172"/>
      <c r="OG96" s="172"/>
      <c r="OH96" s="172"/>
      <c r="OI96" s="172"/>
      <c r="OJ96" s="172"/>
      <c r="OK96" s="172"/>
      <c r="OL96" s="172"/>
      <c r="OM96" s="172"/>
      <c r="ON96" s="172"/>
      <c r="OO96" s="172"/>
      <c r="OP96" s="172"/>
      <c r="OQ96" s="172"/>
      <c r="OR96" s="172"/>
      <c r="OS96" s="172"/>
      <c r="OT96" s="172"/>
      <c r="OU96" s="172"/>
      <c r="OV96" s="172"/>
      <c r="OW96" s="172"/>
      <c r="OX96" s="172"/>
      <c r="OY96" s="172"/>
      <c r="OZ96" s="172"/>
      <c r="PA96" s="172"/>
      <c r="PB96" s="172"/>
      <c r="PC96" s="172"/>
      <c r="PD96" s="172"/>
      <c r="PE96" s="172"/>
      <c r="PF96" s="172"/>
      <c r="PG96" s="172"/>
      <c r="PH96" s="172"/>
      <c r="PI96" s="172"/>
      <c r="PJ96" s="172"/>
      <c r="PK96" s="172"/>
      <c r="PL96" s="172"/>
      <c r="PM96" s="172"/>
      <c r="PN96" s="172"/>
      <c r="PO96" s="172"/>
      <c r="PP96" s="172"/>
      <c r="PQ96" s="172"/>
      <c r="PR96" s="172"/>
      <c r="PS96" s="172"/>
      <c r="PT96" s="172"/>
      <c r="PU96" s="172"/>
      <c r="PV96" s="172"/>
      <c r="PW96" s="172"/>
      <c r="PX96" s="172"/>
      <c r="PY96" s="172"/>
      <c r="PZ96" s="172"/>
      <c r="QA96" s="172"/>
      <c r="QB96" s="172"/>
      <c r="QC96" s="172"/>
      <c r="QD96" s="172"/>
      <c r="QE96" s="172"/>
      <c r="QF96" s="172"/>
      <c r="QG96" s="172"/>
      <c r="QH96" s="172"/>
      <c r="QI96" s="172"/>
      <c r="QJ96" s="172"/>
      <c r="QK96" s="172"/>
      <c r="QL96" s="172"/>
      <c r="QM96" s="172"/>
      <c r="QN96" s="172"/>
      <c r="QO96" s="172"/>
      <c r="QP96" s="172"/>
      <c r="QQ96" s="172"/>
      <c r="QR96" s="172"/>
      <c r="QS96" s="172"/>
      <c r="QT96" s="172"/>
      <c r="QU96" s="172"/>
      <c r="QV96" s="172"/>
      <c r="QW96" s="172"/>
      <c r="QX96" s="172"/>
      <c r="QY96" s="172"/>
      <c r="QZ96" s="172"/>
      <c r="RA96" s="172"/>
      <c r="RB96" s="172"/>
      <c r="RC96" s="172"/>
      <c r="RD96" s="172"/>
      <c r="RE96" s="172"/>
      <c r="RF96" s="172"/>
      <c r="RG96" s="172"/>
      <c r="RH96" s="172"/>
      <c r="RI96" s="172"/>
      <c r="RJ96" s="172"/>
      <c r="RK96" s="172"/>
      <c r="RL96" s="172"/>
      <c r="RM96" s="172"/>
      <c r="RN96" s="172"/>
      <c r="RO96" s="172"/>
      <c r="RP96" s="172"/>
      <c r="RQ96" s="172"/>
      <c r="RR96" s="172"/>
      <c r="RS96" s="172"/>
      <c r="RT96" s="172"/>
      <c r="RU96" s="172"/>
      <c r="RV96" s="172"/>
      <c r="RW96" s="172"/>
      <c r="RX96" s="172"/>
      <c r="RY96" s="172"/>
      <c r="RZ96" s="172"/>
      <c r="SA96" s="172"/>
      <c r="SB96" s="172"/>
      <c r="SC96" s="172"/>
      <c r="SD96" s="172"/>
      <c r="SE96" s="172"/>
      <c r="SF96" s="172"/>
      <c r="SG96" s="172"/>
      <c r="SH96" s="172"/>
      <c r="SI96" s="172"/>
      <c r="SJ96" s="172"/>
      <c r="SK96" s="172"/>
      <c r="SL96" s="172"/>
      <c r="SM96" s="172"/>
      <c r="SN96" s="172"/>
      <c r="SO96" s="172"/>
      <c r="SP96" s="172"/>
      <c r="SQ96" s="172"/>
      <c r="SR96" s="172"/>
      <c r="SS96" s="172"/>
      <c r="ST96" s="172"/>
      <c r="SU96" s="172"/>
      <c r="SV96" s="172"/>
      <c r="SW96" s="172"/>
      <c r="SX96" s="172"/>
      <c r="SY96" s="172"/>
      <c r="SZ96" s="172"/>
      <c r="TA96" s="172"/>
      <c r="TB96" s="172"/>
      <c r="TC96" s="172"/>
      <c r="TD96" s="172"/>
      <c r="TE96" s="172"/>
      <c r="TF96" s="172"/>
      <c r="TG96" s="172"/>
      <c r="TH96" s="172"/>
      <c r="TI96" s="172"/>
      <c r="TJ96" s="172"/>
      <c r="TK96" s="172"/>
      <c r="TL96" s="172"/>
      <c r="TM96" s="172"/>
      <c r="TN96" s="172"/>
      <c r="TO96" s="172"/>
      <c r="TP96" s="172"/>
      <c r="TQ96" s="172"/>
      <c r="TR96" s="172"/>
      <c r="TS96" s="172"/>
      <c r="TT96" s="172"/>
      <c r="TU96" s="172"/>
      <c r="TV96" s="172"/>
      <c r="TW96" s="172"/>
      <c r="TX96" s="172"/>
      <c r="TY96" s="172"/>
      <c r="TZ96" s="172"/>
      <c r="UA96" s="172"/>
      <c r="UB96" s="172"/>
      <c r="UC96" s="172"/>
      <c r="UD96" s="172"/>
      <c r="UE96" s="172"/>
      <c r="UF96" s="172"/>
      <c r="UG96" s="172"/>
      <c r="UH96" s="172"/>
      <c r="UI96" s="172"/>
      <c r="UJ96" s="172"/>
      <c r="UK96" s="172"/>
      <c r="UL96" s="172"/>
      <c r="UM96" s="172"/>
      <c r="UN96" s="172"/>
      <c r="UO96" s="172"/>
      <c r="UP96" s="172"/>
      <c r="UQ96" s="172"/>
      <c r="UR96" s="172"/>
      <c r="US96" s="172"/>
      <c r="UT96" s="172"/>
      <c r="UU96" s="172"/>
      <c r="UV96" s="172"/>
      <c r="UW96" s="172"/>
      <c r="UX96" s="172"/>
      <c r="UY96" s="172"/>
      <c r="UZ96" s="172"/>
      <c r="VA96" s="172"/>
      <c r="VB96" s="172"/>
      <c r="VC96" s="172"/>
      <c r="VD96" s="172"/>
      <c r="VE96" s="172"/>
      <c r="VF96" s="172"/>
      <c r="VG96" s="172"/>
      <c r="VH96" s="172"/>
      <c r="VI96" s="172"/>
      <c r="VJ96" s="172"/>
      <c r="VK96" s="172"/>
      <c r="VL96" s="172"/>
      <c r="VM96" s="172"/>
      <c r="VN96" s="172"/>
      <c r="VO96" s="172"/>
      <c r="VP96" s="172"/>
      <c r="VQ96" s="172"/>
      <c r="VR96" s="172"/>
      <c r="VS96" s="172"/>
      <c r="VT96" s="172"/>
      <c r="VU96" s="172"/>
      <c r="VV96" s="172"/>
      <c r="VW96" s="172"/>
      <c r="VX96" s="172"/>
      <c r="VY96" s="172"/>
      <c r="VZ96" s="172"/>
      <c r="WA96" s="172"/>
      <c r="WB96" s="172"/>
      <c r="WC96" s="172"/>
      <c r="WD96" s="172"/>
      <c r="WE96" s="172"/>
      <c r="WF96" s="172"/>
      <c r="WG96" s="172"/>
      <c r="WH96" s="172"/>
      <c r="WI96" s="172"/>
      <c r="WJ96" s="172"/>
      <c r="WK96" s="172"/>
      <c r="WL96" s="172"/>
      <c r="WM96" s="172"/>
      <c r="WN96" s="172"/>
      <c r="WO96" s="172"/>
      <c r="WP96" s="172"/>
      <c r="WQ96" s="172"/>
      <c r="WR96" s="172"/>
      <c r="WS96" s="172"/>
      <c r="WT96" s="172"/>
      <c r="WU96" s="172"/>
      <c r="WV96" s="172"/>
      <c r="WW96" s="172"/>
      <c r="WX96" s="172"/>
      <c r="WY96" s="172"/>
      <c r="WZ96" s="172"/>
      <c r="XA96" s="172"/>
      <c r="XB96" s="172"/>
      <c r="XC96" s="172"/>
      <c r="XD96" s="172"/>
      <c r="XE96" s="172"/>
      <c r="XF96" s="172"/>
      <c r="XG96" s="172"/>
      <c r="XH96" s="172"/>
      <c r="XI96" s="172"/>
      <c r="XJ96" s="172"/>
      <c r="XK96" s="172"/>
      <c r="XL96" s="172"/>
      <c r="XM96" s="172"/>
      <c r="XN96" s="172"/>
      <c r="XO96" s="172"/>
      <c r="XP96" s="172"/>
      <c r="XQ96" s="172"/>
      <c r="XR96" s="172"/>
      <c r="XS96" s="172"/>
      <c r="XT96" s="172"/>
      <c r="XU96" s="172"/>
      <c r="XV96" s="172"/>
      <c r="XW96" s="172"/>
      <c r="XX96" s="172"/>
      <c r="XY96" s="172"/>
      <c r="XZ96" s="172"/>
      <c r="YA96" s="172"/>
      <c r="YB96" s="172"/>
      <c r="YC96" s="172"/>
      <c r="YD96" s="172"/>
      <c r="YE96" s="172"/>
      <c r="YF96" s="172"/>
      <c r="YG96" s="172"/>
      <c r="YH96" s="172"/>
      <c r="YI96" s="172"/>
      <c r="YJ96" s="172"/>
      <c r="YK96" s="172"/>
      <c r="YL96" s="172"/>
      <c r="YM96" s="172"/>
      <c r="YN96" s="172"/>
      <c r="YO96" s="172"/>
      <c r="YP96" s="172"/>
      <c r="YQ96" s="172"/>
      <c r="YR96" s="172"/>
      <c r="YS96" s="172"/>
      <c r="YT96" s="172"/>
      <c r="YU96" s="172"/>
      <c r="YV96" s="172"/>
      <c r="YW96" s="172"/>
      <c r="YX96" s="172"/>
      <c r="YY96" s="172"/>
      <c r="YZ96" s="172"/>
      <c r="ZA96" s="172"/>
      <c r="ZB96" s="172"/>
      <c r="ZC96" s="172"/>
      <c r="ZD96" s="172"/>
      <c r="ZE96" s="172"/>
      <c r="ZF96" s="172"/>
      <c r="ZG96" s="172"/>
      <c r="ZH96" s="172"/>
      <c r="ZI96" s="172"/>
      <c r="ZJ96" s="172"/>
      <c r="ZK96" s="172"/>
      <c r="ZL96" s="172"/>
      <c r="ZM96" s="172"/>
      <c r="ZN96" s="172"/>
      <c r="ZO96" s="172"/>
      <c r="ZP96" s="172"/>
      <c r="ZQ96" s="172"/>
      <c r="ZR96" s="172"/>
      <c r="ZS96" s="172"/>
      <c r="ZT96" s="172"/>
      <c r="ZU96" s="172"/>
      <c r="ZV96" s="172"/>
      <c r="ZW96" s="172"/>
      <c r="ZX96" s="172"/>
      <c r="ZY96" s="172"/>
      <c r="ZZ96" s="172"/>
      <c r="AAA96" s="172"/>
      <c r="AAB96" s="172"/>
      <c r="AAC96" s="172"/>
      <c r="AAD96" s="172"/>
      <c r="AAE96" s="172"/>
      <c r="AAF96" s="172"/>
      <c r="AAG96" s="172"/>
      <c r="AAH96" s="172"/>
      <c r="AAI96" s="172"/>
      <c r="AAJ96" s="172"/>
      <c r="AAK96" s="172"/>
      <c r="AAL96" s="172"/>
      <c r="AAM96" s="172"/>
      <c r="AAN96" s="172"/>
      <c r="AAO96" s="172"/>
      <c r="AAP96" s="172"/>
      <c r="AAQ96" s="172"/>
      <c r="AAR96" s="172"/>
      <c r="AAS96" s="172"/>
      <c r="AAT96" s="172"/>
      <c r="AAU96" s="172"/>
      <c r="AAV96" s="172"/>
      <c r="AAW96" s="172"/>
      <c r="AAX96" s="172"/>
      <c r="AAY96" s="172"/>
      <c r="AAZ96" s="172"/>
      <c r="ABA96" s="172"/>
      <c r="ABB96" s="172"/>
      <c r="ABC96" s="172"/>
      <c r="ABD96" s="172"/>
      <c r="ABE96" s="172"/>
      <c r="ABF96" s="172"/>
      <c r="ABG96" s="172"/>
      <c r="ABH96" s="172"/>
      <c r="ABI96" s="172"/>
      <c r="ABJ96" s="172"/>
      <c r="ABK96" s="172"/>
      <c r="ABL96" s="172"/>
      <c r="ABM96" s="172"/>
      <c r="ABN96" s="172"/>
      <c r="ABO96" s="172"/>
      <c r="ABP96" s="172"/>
      <c r="ABQ96" s="172"/>
      <c r="ABR96" s="172"/>
      <c r="ABS96" s="172"/>
      <c r="ABT96" s="172"/>
      <c r="ABU96" s="172"/>
      <c r="ABV96" s="172"/>
      <c r="ABW96" s="172"/>
      <c r="ABX96" s="172"/>
      <c r="ABY96" s="172"/>
      <c r="ABZ96" s="172"/>
      <c r="ACA96" s="172"/>
      <c r="ACB96" s="172"/>
      <c r="ACC96" s="172"/>
      <c r="ACD96" s="172"/>
      <c r="ACE96" s="172"/>
      <c r="ACF96" s="172"/>
      <c r="ACG96" s="172"/>
      <c r="ACH96" s="172"/>
      <c r="ACI96" s="172"/>
      <c r="ACJ96" s="172"/>
      <c r="ACK96" s="172"/>
      <c r="ACL96" s="172"/>
      <c r="ACM96" s="172"/>
      <c r="ACN96" s="172"/>
      <c r="ACO96" s="172"/>
      <c r="ACP96" s="172"/>
      <c r="ACQ96" s="172"/>
      <c r="ACR96" s="172"/>
      <c r="ACS96" s="172"/>
      <c r="ACT96" s="172"/>
      <c r="ACU96" s="172"/>
      <c r="ACV96" s="172"/>
      <c r="ACW96" s="172"/>
      <c r="ACX96" s="172"/>
      <c r="ACY96" s="172"/>
      <c r="ACZ96" s="172"/>
      <c r="ADA96" s="172"/>
      <c r="ADB96" s="172"/>
      <c r="ADC96" s="172"/>
      <c r="ADD96" s="172"/>
      <c r="ADE96" s="172"/>
      <c r="ADF96" s="172"/>
      <c r="ADG96" s="172"/>
      <c r="ADH96" s="172"/>
      <c r="ADI96" s="172"/>
      <c r="ADJ96" s="172"/>
      <c r="ADK96" s="172"/>
      <c r="ADL96" s="172"/>
      <c r="ADM96" s="172"/>
      <c r="ADN96" s="172"/>
      <c r="ADO96" s="172"/>
      <c r="ADP96" s="172"/>
      <c r="ADQ96" s="172"/>
      <c r="ADR96" s="172"/>
      <c r="ADS96" s="172"/>
      <c r="ADT96" s="172"/>
      <c r="ADU96" s="172"/>
      <c r="ADV96" s="172"/>
      <c r="ADW96" s="172"/>
      <c r="ADX96" s="172"/>
      <c r="ADY96" s="172"/>
      <c r="ADZ96" s="172"/>
      <c r="AEA96" s="172"/>
      <c r="AEB96" s="172"/>
      <c r="AEC96" s="172"/>
      <c r="AED96" s="172"/>
      <c r="AEE96" s="172"/>
      <c r="AEF96" s="172"/>
      <c r="AEG96" s="172"/>
      <c r="AEH96" s="172"/>
      <c r="AEI96" s="172"/>
      <c r="AEJ96" s="172"/>
      <c r="AEK96" s="172"/>
      <c r="AEL96" s="172"/>
      <c r="AEM96" s="172"/>
      <c r="AEN96" s="172"/>
      <c r="AEO96" s="172"/>
      <c r="AEP96" s="172"/>
      <c r="AEQ96" s="172"/>
      <c r="AER96" s="172"/>
      <c r="AES96" s="172"/>
      <c r="AET96" s="172"/>
      <c r="AEU96" s="172"/>
      <c r="AEV96" s="172"/>
      <c r="AEW96" s="172"/>
      <c r="AEX96" s="172"/>
      <c r="AEY96" s="172"/>
      <c r="AEZ96" s="172"/>
      <c r="AFA96" s="172"/>
      <c r="AFB96" s="172"/>
      <c r="AFC96" s="172"/>
      <c r="AFD96" s="172"/>
      <c r="AFE96" s="172"/>
      <c r="AFF96" s="172"/>
      <c r="AFG96" s="172"/>
      <c r="AFH96" s="172"/>
      <c r="AFI96" s="172"/>
      <c r="AFJ96" s="172"/>
      <c r="AFK96" s="172"/>
      <c r="AFL96" s="172"/>
      <c r="AFM96" s="172"/>
      <c r="AFN96" s="172"/>
      <c r="AFO96" s="172"/>
      <c r="AFP96" s="172"/>
      <c r="AFQ96" s="172"/>
      <c r="AFR96" s="172"/>
      <c r="AFS96" s="172"/>
      <c r="AFT96" s="172"/>
      <c r="AFU96" s="172"/>
      <c r="AFV96" s="172"/>
      <c r="AFW96" s="172"/>
      <c r="AFX96" s="172"/>
      <c r="AFY96" s="172"/>
      <c r="AFZ96" s="172"/>
      <c r="AGA96" s="172"/>
      <c r="AGB96" s="172"/>
      <c r="AGC96" s="172"/>
      <c r="AGD96" s="172"/>
      <c r="AGE96" s="172"/>
      <c r="AGF96" s="172"/>
      <c r="AGG96" s="172"/>
      <c r="AGH96" s="172"/>
      <c r="AGI96" s="172"/>
      <c r="AGJ96" s="172"/>
      <c r="AGK96" s="172"/>
      <c r="AGL96" s="172"/>
      <c r="AGM96" s="172"/>
      <c r="AGN96" s="172"/>
      <c r="AGO96" s="172"/>
      <c r="AGP96" s="172"/>
      <c r="AGQ96" s="172"/>
      <c r="AGR96" s="172"/>
      <c r="AGS96" s="172"/>
      <c r="AGT96" s="172"/>
      <c r="AGU96" s="172"/>
      <c r="AGV96" s="172"/>
      <c r="AGW96" s="172"/>
      <c r="AGX96" s="172"/>
      <c r="AGY96" s="172"/>
      <c r="AGZ96" s="172"/>
      <c r="AHA96" s="172"/>
      <c r="AHB96" s="172"/>
      <c r="AHC96" s="172"/>
      <c r="AHD96" s="172"/>
      <c r="AHE96" s="172"/>
      <c r="AHF96" s="172"/>
      <c r="AHG96" s="172"/>
      <c r="AHH96" s="172"/>
      <c r="AHI96" s="172"/>
      <c r="AHJ96" s="172"/>
      <c r="AHK96" s="172"/>
      <c r="AHL96" s="172"/>
      <c r="AHM96" s="172"/>
      <c r="AHN96" s="172"/>
      <c r="AHO96" s="172"/>
      <c r="AHP96" s="172"/>
      <c r="AHQ96" s="172"/>
      <c r="AHR96" s="172"/>
      <c r="AHS96" s="172"/>
      <c r="AHT96" s="172"/>
      <c r="AHU96" s="172"/>
      <c r="AHV96" s="172"/>
      <c r="AHW96" s="172"/>
      <c r="AHX96" s="172"/>
      <c r="AHY96" s="172"/>
      <c r="AHZ96" s="172"/>
      <c r="AIA96" s="172"/>
      <c r="AIB96" s="172"/>
      <c r="AIC96" s="172"/>
      <c r="AID96" s="172"/>
      <c r="AIE96" s="172"/>
      <c r="AIF96" s="172"/>
      <c r="AIG96" s="172"/>
      <c r="AIH96" s="172"/>
      <c r="AII96" s="172"/>
      <c r="AIJ96" s="172"/>
      <c r="AIK96" s="172"/>
      <c r="AIL96" s="172"/>
      <c r="AIM96" s="172"/>
      <c r="AIN96" s="172"/>
      <c r="AIO96" s="172"/>
      <c r="AIP96" s="172"/>
      <c r="AIQ96" s="172"/>
      <c r="AIR96" s="172"/>
      <c r="AIS96" s="172"/>
      <c r="AIT96" s="172"/>
      <c r="AIU96" s="172"/>
      <c r="AIV96" s="172"/>
      <c r="AIW96" s="172"/>
      <c r="AIX96" s="172"/>
      <c r="AIY96" s="172"/>
      <c r="AIZ96" s="172"/>
      <c r="AJA96" s="172"/>
      <c r="AJB96" s="172"/>
      <c r="AJC96" s="172"/>
      <c r="AJD96" s="172"/>
      <c r="AJE96" s="172"/>
      <c r="AJF96" s="172"/>
      <c r="AJG96" s="172"/>
      <c r="AJH96" s="172"/>
      <c r="AJI96" s="172"/>
      <c r="AJJ96" s="172"/>
      <c r="AJK96" s="172"/>
      <c r="AJL96" s="172"/>
      <c r="AJM96" s="172"/>
      <c r="AJN96" s="172"/>
      <c r="AJO96" s="172"/>
      <c r="AJP96" s="172"/>
      <c r="AJQ96" s="172"/>
      <c r="AJR96" s="172"/>
      <c r="AJS96" s="172"/>
      <c r="AJT96" s="172"/>
      <c r="AJU96" s="172"/>
      <c r="AJV96" s="172"/>
      <c r="AJW96" s="172"/>
      <c r="AJX96" s="172"/>
      <c r="AJY96" s="172"/>
      <c r="AJZ96" s="172"/>
      <c r="AKA96" s="172"/>
      <c r="AKB96" s="172"/>
      <c r="AKC96" s="172"/>
      <c r="AKD96" s="172"/>
      <c r="AKE96" s="172"/>
      <c r="AKF96" s="172"/>
      <c r="AKG96" s="172"/>
      <c r="AKH96" s="172"/>
      <c r="AKI96" s="172"/>
      <c r="AKJ96" s="172"/>
      <c r="AKK96" s="172"/>
      <c r="AKL96" s="172"/>
      <c r="AKM96" s="172"/>
      <c r="AKN96" s="172"/>
      <c r="AKO96" s="172"/>
      <c r="AKP96" s="172"/>
      <c r="AKQ96" s="172"/>
      <c r="AKR96" s="172"/>
      <c r="AKS96" s="172"/>
      <c r="AKT96" s="172"/>
      <c r="AKU96" s="172"/>
      <c r="AKV96" s="172"/>
      <c r="AKW96" s="172"/>
      <c r="AKX96" s="172"/>
      <c r="AKY96" s="172"/>
      <c r="AKZ96" s="172"/>
      <c r="ALA96" s="172"/>
      <c r="ALB96" s="172"/>
      <c r="ALC96" s="172"/>
      <c r="ALD96" s="172"/>
      <c r="ALE96" s="172"/>
      <c r="ALF96" s="172"/>
      <c r="ALG96" s="172"/>
      <c r="ALH96" s="172"/>
      <c r="ALI96" s="172"/>
      <c r="ALJ96" s="172"/>
      <c r="ALK96" s="172"/>
      <c r="ALL96" s="172"/>
      <c r="ALM96" s="172"/>
      <c r="ALN96" s="172"/>
      <c r="ALO96" s="172"/>
      <c r="ALP96" s="172"/>
      <c r="ALQ96" s="172"/>
      <c r="ALR96" s="172"/>
      <c r="ALS96" s="172"/>
      <c r="ALT96" s="172"/>
      <c r="ALU96" s="172"/>
      <c r="ALV96" s="172"/>
      <c r="ALW96" s="172"/>
      <c r="ALX96" s="172"/>
      <c r="ALY96" s="172"/>
      <c r="ALZ96" s="172"/>
      <c r="AMA96" s="172"/>
      <c r="AMB96" s="172"/>
      <c r="AMC96" s="172"/>
      <c r="AMD96" s="172"/>
      <c r="AME96" s="172"/>
      <c r="AMF96" s="172"/>
      <c r="AMG96" s="172"/>
      <c r="AMH96" s="172"/>
      <c r="AMI96" s="172"/>
      <c r="AMJ96" s="172"/>
      <c r="AMK96" s="172"/>
      <c r="AML96" s="172"/>
    </row>
    <row r="97" spans="1:1026" s="282" customFormat="1">
      <c r="A97" s="358"/>
      <c r="B97" s="225"/>
      <c r="C97" s="154">
        <f t="shared" si="94"/>
        <v>0</v>
      </c>
      <c r="D97" s="167">
        <f t="shared" si="95"/>
        <v>0</v>
      </c>
      <c r="E97" s="166" t="str">
        <f t="shared" si="96"/>
        <v/>
      </c>
      <c r="F97" s="367" t="str">
        <f t="shared" si="97"/>
        <v/>
      </c>
      <c r="G97" s="367" t="str">
        <f t="shared" si="98"/>
        <v/>
      </c>
      <c r="H97" s="367" t="str">
        <f t="shared" si="99"/>
        <v/>
      </c>
      <c r="I97" s="367" t="str">
        <f t="shared" si="100"/>
        <v/>
      </c>
      <c r="J97" s="367" t="str">
        <f t="shared" si="101"/>
        <v/>
      </c>
      <c r="K97" s="367" t="str">
        <f t="shared" si="102"/>
        <v/>
      </c>
      <c r="L97" s="367" t="str">
        <f t="shared" si="103"/>
        <v/>
      </c>
      <c r="M97" s="367" t="str">
        <f t="shared" si="104"/>
        <v/>
      </c>
      <c r="N97" s="367" t="str">
        <f t="shared" si="105"/>
        <v/>
      </c>
      <c r="O97" s="156" t="str">
        <f t="shared" si="106"/>
        <v/>
      </c>
      <c r="P97" s="157" t="str">
        <f t="shared" si="149"/>
        <v>0</v>
      </c>
      <c r="Q97" s="158" t="str">
        <f t="shared" si="149"/>
        <v>0</v>
      </c>
      <c r="R97" s="158" t="str">
        <f t="shared" si="149"/>
        <v>0</v>
      </c>
      <c r="S97" s="159" t="str">
        <f t="shared" si="149"/>
        <v>0</v>
      </c>
      <c r="T97" s="158" t="str">
        <f t="shared" si="149"/>
        <v>0</v>
      </c>
      <c r="U97" s="158" t="str">
        <f t="shared" si="149"/>
        <v>0</v>
      </c>
      <c r="V97" s="158" t="str">
        <f t="shared" si="149"/>
        <v>0</v>
      </c>
      <c r="W97" s="158" t="str">
        <f t="shared" si="149"/>
        <v>0</v>
      </c>
      <c r="X97" s="157" t="str">
        <f t="shared" si="150"/>
        <v>0</v>
      </c>
      <c r="Y97" s="158" t="str">
        <f t="shared" si="150"/>
        <v>0</v>
      </c>
      <c r="Z97" s="158" t="str">
        <f t="shared" si="150"/>
        <v>0</v>
      </c>
      <c r="AA97" s="159" t="str">
        <f t="shared" si="150"/>
        <v>0</v>
      </c>
      <c r="AB97" s="160" t="str">
        <f t="shared" si="150"/>
        <v>0</v>
      </c>
      <c r="AC97" s="161" t="str">
        <f t="shared" si="150"/>
        <v>0</v>
      </c>
      <c r="AD97" s="158" t="str">
        <f t="shared" si="150"/>
        <v>0</v>
      </c>
      <c r="AE97" s="159" t="str">
        <f t="shared" si="150"/>
        <v>0</v>
      </c>
      <c r="AF97" s="367" t="str">
        <f t="shared" si="151"/>
        <v>0</v>
      </c>
      <c r="AG97" s="162" t="str">
        <f t="shared" si="151"/>
        <v>0</v>
      </c>
      <c r="AH97" s="163" t="str">
        <f t="shared" si="151"/>
        <v>0</v>
      </c>
      <c r="AI97" s="165" t="str">
        <f t="shared" si="151"/>
        <v>0</v>
      </c>
      <c r="AJ97" s="164" t="str">
        <f t="shared" si="151"/>
        <v>0</v>
      </c>
      <c r="AK97" s="164" t="str">
        <f t="shared" si="151"/>
        <v>0</v>
      </c>
      <c r="AL97" s="289" t="str">
        <f t="shared" si="151"/>
        <v>0</v>
      </c>
      <c r="AM97" s="165" t="str">
        <f t="shared" si="151"/>
        <v>0</v>
      </c>
      <c r="AN97" s="230" t="str">
        <f t="shared" si="152"/>
        <v>0</v>
      </c>
      <c r="AO97" s="230" t="str">
        <f t="shared" si="152"/>
        <v>0</v>
      </c>
      <c r="AP97" s="230" t="str">
        <f t="shared" si="152"/>
        <v>0</v>
      </c>
      <c r="AQ97" s="230" t="str">
        <f t="shared" si="152"/>
        <v>0</v>
      </c>
      <c r="AR97" s="229" t="str">
        <f t="shared" si="152"/>
        <v>0</v>
      </c>
      <c r="AS97" s="230" t="str">
        <f t="shared" si="152"/>
        <v>0</v>
      </c>
      <c r="AT97" s="230" t="str">
        <f t="shared" si="152"/>
        <v>0</v>
      </c>
      <c r="AU97" s="231" t="str">
        <f t="shared" si="152"/>
        <v>0</v>
      </c>
      <c r="AV97" s="230" t="str">
        <f t="shared" si="153"/>
        <v>0</v>
      </c>
      <c r="AW97" s="232" t="str">
        <f t="shared" si="153"/>
        <v>0</v>
      </c>
      <c r="AX97" s="232" t="str">
        <f t="shared" si="153"/>
        <v>0</v>
      </c>
      <c r="AY97" s="233" t="str">
        <f t="shared" si="153"/>
        <v>0</v>
      </c>
      <c r="AZ97" s="232" t="str">
        <f t="shared" si="153"/>
        <v>0</v>
      </c>
      <c r="BA97" s="232" t="str">
        <f t="shared" si="153"/>
        <v>0</v>
      </c>
      <c r="BB97" s="232" t="str">
        <f t="shared" si="153"/>
        <v>0</v>
      </c>
      <c r="BC97" s="233" t="str">
        <f t="shared" si="153"/>
        <v>0</v>
      </c>
      <c r="BD97" s="168" t="str">
        <f t="shared" si="154"/>
        <v>0</v>
      </c>
      <c r="BE97" s="168" t="str">
        <f t="shared" si="154"/>
        <v>0</v>
      </c>
      <c r="BF97" s="168" t="str">
        <f t="shared" si="154"/>
        <v>0</v>
      </c>
      <c r="BG97" s="169" t="str">
        <f t="shared" si="154"/>
        <v>0</v>
      </c>
      <c r="BH97" s="168" t="str">
        <f t="shared" si="154"/>
        <v>0</v>
      </c>
      <c r="BI97" s="168" t="str">
        <f t="shared" si="154"/>
        <v>0</v>
      </c>
      <c r="BJ97" s="168" t="str">
        <f t="shared" si="154"/>
        <v>0</v>
      </c>
      <c r="BK97" s="169" t="str">
        <f t="shared" si="154"/>
        <v>0</v>
      </c>
      <c r="BL97" s="168" t="str">
        <f t="shared" si="155"/>
        <v>0</v>
      </c>
      <c r="BM97" s="168" t="str">
        <f t="shared" si="155"/>
        <v>0</v>
      </c>
      <c r="BN97" s="168" t="str">
        <f t="shared" si="155"/>
        <v>0</v>
      </c>
      <c r="BO97" s="169" t="str">
        <f t="shared" si="155"/>
        <v>0</v>
      </c>
      <c r="BP97" s="168" t="str">
        <f t="shared" si="155"/>
        <v>0</v>
      </c>
      <c r="BQ97" s="168" t="str">
        <f t="shared" si="155"/>
        <v>0</v>
      </c>
      <c r="BR97" s="168" t="str">
        <f t="shared" si="155"/>
        <v>0</v>
      </c>
      <c r="BS97" s="169" t="str">
        <f t="shared" si="155"/>
        <v>0</v>
      </c>
      <c r="BT97" s="302" t="str">
        <f t="shared" si="156"/>
        <v>0</v>
      </c>
      <c r="BU97" s="302" t="str">
        <f t="shared" si="156"/>
        <v>0</v>
      </c>
      <c r="BV97" s="302" t="str">
        <f t="shared" si="156"/>
        <v>0</v>
      </c>
      <c r="BW97" s="303" t="str">
        <f t="shared" si="156"/>
        <v>0</v>
      </c>
      <c r="BX97" s="302" t="str">
        <f t="shared" si="156"/>
        <v>0</v>
      </c>
      <c r="BY97" s="302" t="str">
        <f t="shared" si="156"/>
        <v>0</v>
      </c>
      <c r="BZ97" s="302" t="str">
        <f t="shared" si="156"/>
        <v>0</v>
      </c>
      <c r="CA97" s="303" t="str">
        <f t="shared" si="156"/>
        <v>0</v>
      </c>
      <c r="CB97" s="164" t="str">
        <f t="shared" si="157"/>
        <v>0</v>
      </c>
      <c r="CC97" s="289" t="str">
        <f t="shared" si="157"/>
        <v>0</v>
      </c>
      <c r="CD97" s="340" t="str">
        <f t="shared" si="157"/>
        <v>0</v>
      </c>
      <c r="CE97" s="341" t="str">
        <f t="shared" si="157"/>
        <v>0</v>
      </c>
      <c r="CF97" s="340" t="str">
        <f t="shared" si="157"/>
        <v>0</v>
      </c>
      <c r="CG97" s="340" t="str">
        <f t="shared" si="157"/>
        <v>0</v>
      </c>
      <c r="CH97" s="340" t="str">
        <f t="shared" si="157"/>
        <v>0</v>
      </c>
      <c r="CI97" s="341" t="str">
        <f t="shared" si="157"/>
        <v>0</v>
      </c>
      <c r="CJ97" s="367"/>
      <c r="CK97" s="32" t="str">
        <f t="shared" si="116"/>
        <v/>
      </c>
      <c r="CL97" s="285">
        <f t="shared" si="146"/>
        <v>0</v>
      </c>
      <c r="CM97" s="285">
        <f t="shared" si="148"/>
        <v>10</v>
      </c>
      <c r="CN97" s="285"/>
      <c r="CO97" s="142">
        <f t="shared" si="117"/>
        <v>-90</v>
      </c>
      <c r="CP97" s="142">
        <f t="shared" si="118"/>
        <v>-67.777777777777771</v>
      </c>
      <c r="CQ97" s="143"/>
      <c r="CR97" s="367"/>
      <c r="CS97" s="170">
        <f t="shared" si="119"/>
        <v>0</v>
      </c>
      <c r="CT97" s="23">
        <f t="shared" si="120"/>
        <v>0</v>
      </c>
      <c r="CU97" s="171">
        <f t="shared" si="121"/>
        <v>0</v>
      </c>
      <c r="CV97" s="23">
        <f t="shared" si="122"/>
        <v>0</v>
      </c>
      <c r="CW97" s="172">
        <f t="shared" si="123"/>
        <v>0</v>
      </c>
      <c r="CX97" s="24">
        <f t="shared" si="124"/>
        <v>0</v>
      </c>
      <c r="CY97" s="267">
        <f t="shared" si="125"/>
        <v>0</v>
      </c>
      <c r="CZ97" s="268">
        <f t="shared" si="126"/>
        <v>0</v>
      </c>
      <c r="DA97" s="267">
        <f t="shared" si="127"/>
        <v>0</v>
      </c>
      <c r="DB97" s="268">
        <f t="shared" si="128"/>
        <v>0</v>
      </c>
      <c r="DC97" s="173">
        <f t="shared" si="129"/>
        <v>0</v>
      </c>
      <c r="DD97" s="26">
        <f t="shared" si="130"/>
        <v>0</v>
      </c>
      <c r="DE97" s="173">
        <f t="shared" si="131"/>
        <v>0</v>
      </c>
      <c r="DF97" s="26">
        <f t="shared" si="132"/>
        <v>0</v>
      </c>
      <c r="DG97" s="326">
        <f t="shared" si="133"/>
        <v>0</v>
      </c>
      <c r="DH97" s="327">
        <f t="shared" si="134"/>
        <v>0</v>
      </c>
      <c r="DI97" s="172">
        <f t="shared" si="135"/>
        <v>0</v>
      </c>
      <c r="DJ97" s="24">
        <f t="shared" si="136"/>
        <v>0</v>
      </c>
      <c r="DK97" s="172"/>
      <c r="DL97" s="19">
        <f t="shared" si="137"/>
        <v>0</v>
      </c>
      <c r="DM97" s="19">
        <f t="shared" si="138"/>
        <v>0</v>
      </c>
      <c r="DN97" s="174">
        <f t="shared" si="139"/>
        <v>0</v>
      </c>
      <c r="DO97" s="278">
        <f t="shared" si="140"/>
        <v>0</v>
      </c>
      <c r="DP97" s="278">
        <f t="shared" si="141"/>
        <v>0</v>
      </c>
      <c r="DQ97" s="20">
        <f t="shared" si="142"/>
        <v>0</v>
      </c>
      <c r="DR97" s="20">
        <f t="shared" si="143"/>
        <v>0</v>
      </c>
      <c r="DS97" s="337">
        <f t="shared" si="144"/>
        <v>0</v>
      </c>
      <c r="DT97" s="174">
        <f t="shared" si="145"/>
        <v>0</v>
      </c>
      <c r="DU97" s="172">
        <f t="shared" si="147"/>
        <v>0</v>
      </c>
      <c r="DV97" s="172"/>
      <c r="DW97" s="172"/>
      <c r="DX97" s="172"/>
      <c r="DY97" s="172"/>
      <c r="DZ97" s="172"/>
      <c r="EA97" s="172"/>
      <c r="EB97" s="172"/>
      <c r="EC97" s="172"/>
      <c r="ED97" s="172"/>
      <c r="EE97" s="172"/>
      <c r="EF97" s="172"/>
      <c r="EG97" s="172"/>
      <c r="EH97" s="172"/>
      <c r="EI97" s="172"/>
      <c r="EJ97" s="172"/>
      <c r="EK97" s="172"/>
      <c r="EL97" s="172"/>
      <c r="EM97" s="172"/>
      <c r="EN97" s="172"/>
      <c r="EO97" s="172"/>
      <c r="EP97" s="172"/>
      <c r="EQ97" s="172"/>
      <c r="ER97" s="172"/>
      <c r="ES97" s="172"/>
      <c r="ET97" s="172"/>
      <c r="EU97" s="172"/>
      <c r="EV97" s="172"/>
      <c r="EW97" s="172"/>
      <c r="EX97" s="172"/>
      <c r="EY97" s="172"/>
      <c r="EZ97" s="172"/>
      <c r="FA97" s="172"/>
      <c r="FB97" s="172"/>
      <c r="FC97" s="172"/>
      <c r="FD97" s="172"/>
      <c r="FE97" s="172"/>
      <c r="FF97" s="172"/>
      <c r="FG97" s="172"/>
      <c r="FH97" s="172"/>
      <c r="FI97" s="172"/>
      <c r="FJ97" s="172"/>
      <c r="FK97" s="172"/>
      <c r="FL97" s="172"/>
      <c r="FM97" s="172"/>
      <c r="FN97" s="172"/>
      <c r="FO97" s="172"/>
      <c r="FP97" s="172"/>
      <c r="FQ97" s="172"/>
      <c r="FR97" s="172"/>
      <c r="FS97" s="172"/>
      <c r="FT97" s="172"/>
      <c r="FU97" s="172"/>
      <c r="FV97" s="172"/>
      <c r="FW97" s="172"/>
      <c r="FX97" s="172"/>
      <c r="FY97" s="172"/>
      <c r="FZ97" s="172"/>
      <c r="GA97" s="172"/>
      <c r="GB97" s="172"/>
      <c r="GC97" s="172"/>
      <c r="GD97" s="172"/>
      <c r="GE97" s="172"/>
      <c r="GF97" s="172"/>
      <c r="GG97" s="172"/>
      <c r="GH97" s="172"/>
      <c r="GI97" s="172"/>
      <c r="GJ97" s="172"/>
      <c r="GK97" s="172"/>
      <c r="GL97" s="172"/>
      <c r="GM97" s="172"/>
      <c r="GN97" s="172"/>
      <c r="GO97" s="172"/>
      <c r="GP97" s="172"/>
      <c r="GQ97" s="172"/>
      <c r="GR97" s="172"/>
      <c r="GS97" s="172"/>
      <c r="GT97" s="172"/>
      <c r="GU97" s="172"/>
      <c r="GV97" s="172"/>
      <c r="GW97" s="172"/>
      <c r="GX97" s="172"/>
      <c r="GY97" s="172"/>
      <c r="GZ97" s="172"/>
      <c r="HA97" s="172"/>
      <c r="HB97" s="172"/>
      <c r="HC97" s="172"/>
      <c r="HD97" s="172"/>
      <c r="HE97" s="172"/>
      <c r="HF97" s="172"/>
      <c r="HG97" s="172"/>
      <c r="HH97" s="172"/>
      <c r="HI97" s="172"/>
      <c r="HJ97" s="172"/>
      <c r="HK97" s="172"/>
      <c r="HL97" s="172"/>
      <c r="HM97" s="172"/>
      <c r="HN97" s="172"/>
      <c r="HO97" s="172"/>
      <c r="HP97" s="172"/>
      <c r="HQ97" s="172"/>
      <c r="HR97" s="172"/>
      <c r="HS97" s="172"/>
      <c r="HT97" s="172"/>
      <c r="HU97" s="172"/>
      <c r="HV97" s="172"/>
      <c r="HW97" s="172"/>
      <c r="HX97" s="172"/>
      <c r="HY97" s="172"/>
      <c r="HZ97" s="172"/>
      <c r="IA97" s="172"/>
      <c r="IB97" s="172"/>
      <c r="IC97" s="172"/>
      <c r="ID97" s="172"/>
      <c r="IE97" s="172"/>
      <c r="IF97" s="172"/>
      <c r="IG97" s="172"/>
      <c r="IH97" s="172"/>
      <c r="II97" s="172"/>
      <c r="IJ97" s="172"/>
      <c r="IK97" s="172"/>
      <c r="IL97" s="172"/>
      <c r="IM97" s="172"/>
      <c r="IN97" s="172"/>
      <c r="IO97" s="172"/>
      <c r="IP97" s="172"/>
      <c r="IQ97" s="172"/>
      <c r="IR97" s="172"/>
      <c r="IS97" s="172"/>
      <c r="IT97" s="172"/>
      <c r="IU97" s="172"/>
      <c r="IV97" s="172"/>
      <c r="IW97" s="172"/>
      <c r="IX97" s="172"/>
      <c r="IY97" s="172"/>
      <c r="IZ97" s="172"/>
      <c r="JA97" s="172"/>
      <c r="JB97" s="172"/>
      <c r="JC97" s="172"/>
      <c r="JD97" s="172"/>
      <c r="JE97" s="172"/>
      <c r="JF97" s="172"/>
      <c r="JG97" s="172"/>
      <c r="JH97" s="172"/>
      <c r="JI97" s="172"/>
      <c r="JJ97" s="172"/>
      <c r="JK97" s="172"/>
      <c r="JL97" s="172"/>
      <c r="JM97" s="172"/>
      <c r="JN97" s="172"/>
      <c r="JO97" s="172"/>
      <c r="JP97" s="172"/>
      <c r="JQ97" s="172"/>
      <c r="JR97" s="172"/>
      <c r="JS97" s="172"/>
      <c r="JT97" s="172"/>
      <c r="JU97" s="172"/>
      <c r="JV97" s="172"/>
      <c r="JW97" s="172"/>
      <c r="JX97" s="172"/>
      <c r="JY97" s="172"/>
      <c r="JZ97" s="172"/>
      <c r="KA97" s="172"/>
      <c r="KB97" s="172"/>
      <c r="KC97" s="172"/>
      <c r="KD97" s="172"/>
      <c r="KE97" s="172"/>
      <c r="KF97" s="172"/>
      <c r="KG97" s="172"/>
      <c r="KH97" s="172"/>
      <c r="KI97" s="172"/>
      <c r="KJ97" s="172"/>
      <c r="KK97" s="172"/>
      <c r="KL97" s="172"/>
      <c r="KM97" s="172"/>
      <c r="KN97" s="172"/>
      <c r="KO97" s="172"/>
      <c r="KP97" s="172"/>
      <c r="KQ97" s="172"/>
      <c r="KR97" s="172"/>
      <c r="KS97" s="172"/>
      <c r="KT97" s="172"/>
      <c r="KU97" s="172"/>
      <c r="KV97" s="172"/>
      <c r="KW97" s="172"/>
      <c r="KX97" s="172"/>
      <c r="KY97" s="172"/>
      <c r="KZ97" s="172"/>
      <c r="LA97" s="172"/>
      <c r="LB97" s="172"/>
      <c r="LC97" s="172"/>
      <c r="LD97" s="172"/>
      <c r="LE97" s="172"/>
      <c r="LF97" s="172"/>
      <c r="LG97" s="172"/>
      <c r="LH97" s="172"/>
      <c r="LI97" s="172"/>
      <c r="LJ97" s="172"/>
      <c r="LK97" s="172"/>
      <c r="LL97" s="172"/>
      <c r="LM97" s="172"/>
      <c r="LN97" s="172"/>
      <c r="LO97" s="172"/>
      <c r="LP97" s="172"/>
      <c r="LQ97" s="172"/>
      <c r="LR97" s="172"/>
      <c r="LS97" s="172"/>
      <c r="LT97" s="172"/>
      <c r="LU97" s="172"/>
      <c r="LV97" s="172"/>
      <c r="LW97" s="172"/>
      <c r="LX97" s="172"/>
      <c r="LY97" s="172"/>
      <c r="LZ97" s="172"/>
      <c r="MA97" s="172"/>
      <c r="MB97" s="172"/>
      <c r="MC97" s="172"/>
      <c r="MD97" s="172"/>
      <c r="ME97" s="172"/>
      <c r="MF97" s="172"/>
      <c r="MG97" s="172"/>
      <c r="MH97" s="172"/>
      <c r="MI97" s="172"/>
      <c r="MJ97" s="172"/>
      <c r="MK97" s="172"/>
      <c r="ML97" s="172"/>
      <c r="MM97" s="172"/>
      <c r="MN97" s="172"/>
      <c r="MO97" s="172"/>
      <c r="MP97" s="172"/>
      <c r="MQ97" s="172"/>
      <c r="MR97" s="172"/>
      <c r="MS97" s="172"/>
      <c r="MT97" s="172"/>
      <c r="MU97" s="172"/>
      <c r="MV97" s="172"/>
      <c r="MW97" s="172"/>
      <c r="MX97" s="172"/>
      <c r="MY97" s="172"/>
      <c r="MZ97" s="172"/>
      <c r="NA97" s="172"/>
      <c r="NB97" s="172"/>
      <c r="NC97" s="172"/>
      <c r="ND97" s="172"/>
      <c r="NE97" s="172"/>
      <c r="NF97" s="172"/>
      <c r="NG97" s="172"/>
      <c r="NH97" s="172"/>
      <c r="NI97" s="172"/>
      <c r="NJ97" s="172"/>
      <c r="NK97" s="172"/>
      <c r="NL97" s="172"/>
      <c r="NM97" s="172"/>
      <c r="NN97" s="172"/>
      <c r="NO97" s="172"/>
      <c r="NP97" s="172"/>
      <c r="NQ97" s="172"/>
      <c r="NR97" s="172"/>
      <c r="NS97" s="172"/>
      <c r="NT97" s="172"/>
      <c r="NU97" s="172"/>
      <c r="NV97" s="172"/>
      <c r="NW97" s="172"/>
      <c r="NX97" s="172"/>
      <c r="NY97" s="172"/>
      <c r="NZ97" s="172"/>
      <c r="OA97" s="172"/>
      <c r="OB97" s="172"/>
      <c r="OC97" s="172"/>
      <c r="OD97" s="172"/>
      <c r="OE97" s="172"/>
      <c r="OF97" s="172"/>
      <c r="OG97" s="172"/>
      <c r="OH97" s="172"/>
      <c r="OI97" s="172"/>
      <c r="OJ97" s="172"/>
      <c r="OK97" s="172"/>
      <c r="OL97" s="172"/>
      <c r="OM97" s="172"/>
      <c r="ON97" s="172"/>
      <c r="OO97" s="172"/>
      <c r="OP97" s="172"/>
      <c r="OQ97" s="172"/>
      <c r="OR97" s="172"/>
      <c r="OS97" s="172"/>
      <c r="OT97" s="172"/>
      <c r="OU97" s="172"/>
      <c r="OV97" s="172"/>
      <c r="OW97" s="172"/>
      <c r="OX97" s="172"/>
      <c r="OY97" s="172"/>
      <c r="OZ97" s="172"/>
      <c r="PA97" s="172"/>
      <c r="PB97" s="172"/>
      <c r="PC97" s="172"/>
      <c r="PD97" s="172"/>
      <c r="PE97" s="172"/>
      <c r="PF97" s="172"/>
      <c r="PG97" s="172"/>
      <c r="PH97" s="172"/>
      <c r="PI97" s="172"/>
      <c r="PJ97" s="172"/>
      <c r="PK97" s="172"/>
      <c r="PL97" s="172"/>
      <c r="PM97" s="172"/>
      <c r="PN97" s="172"/>
      <c r="PO97" s="172"/>
      <c r="PP97" s="172"/>
      <c r="PQ97" s="172"/>
      <c r="PR97" s="172"/>
      <c r="PS97" s="172"/>
      <c r="PT97" s="172"/>
      <c r="PU97" s="172"/>
      <c r="PV97" s="172"/>
      <c r="PW97" s="172"/>
      <c r="PX97" s="172"/>
      <c r="PY97" s="172"/>
      <c r="PZ97" s="172"/>
      <c r="QA97" s="172"/>
      <c r="QB97" s="172"/>
      <c r="QC97" s="172"/>
      <c r="QD97" s="172"/>
      <c r="QE97" s="172"/>
      <c r="QF97" s="172"/>
      <c r="QG97" s="172"/>
      <c r="QH97" s="172"/>
      <c r="QI97" s="172"/>
      <c r="QJ97" s="172"/>
      <c r="QK97" s="172"/>
      <c r="QL97" s="172"/>
      <c r="QM97" s="172"/>
      <c r="QN97" s="172"/>
      <c r="QO97" s="172"/>
      <c r="QP97" s="172"/>
      <c r="QQ97" s="172"/>
      <c r="QR97" s="172"/>
      <c r="QS97" s="172"/>
      <c r="QT97" s="172"/>
      <c r="QU97" s="172"/>
      <c r="QV97" s="172"/>
      <c r="QW97" s="172"/>
      <c r="QX97" s="172"/>
      <c r="QY97" s="172"/>
      <c r="QZ97" s="172"/>
      <c r="RA97" s="172"/>
      <c r="RB97" s="172"/>
      <c r="RC97" s="172"/>
      <c r="RD97" s="172"/>
      <c r="RE97" s="172"/>
      <c r="RF97" s="172"/>
      <c r="RG97" s="172"/>
      <c r="RH97" s="172"/>
      <c r="RI97" s="172"/>
      <c r="RJ97" s="172"/>
      <c r="RK97" s="172"/>
      <c r="RL97" s="172"/>
      <c r="RM97" s="172"/>
      <c r="RN97" s="172"/>
      <c r="RO97" s="172"/>
      <c r="RP97" s="172"/>
      <c r="RQ97" s="172"/>
      <c r="RR97" s="172"/>
      <c r="RS97" s="172"/>
      <c r="RT97" s="172"/>
      <c r="RU97" s="172"/>
      <c r="RV97" s="172"/>
      <c r="RW97" s="172"/>
      <c r="RX97" s="172"/>
      <c r="RY97" s="172"/>
      <c r="RZ97" s="172"/>
      <c r="SA97" s="172"/>
      <c r="SB97" s="172"/>
      <c r="SC97" s="172"/>
      <c r="SD97" s="172"/>
      <c r="SE97" s="172"/>
      <c r="SF97" s="172"/>
      <c r="SG97" s="172"/>
      <c r="SH97" s="172"/>
      <c r="SI97" s="172"/>
      <c r="SJ97" s="172"/>
      <c r="SK97" s="172"/>
      <c r="SL97" s="172"/>
      <c r="SM97" s="172"/>
      <c r="SN97" s="172"/>
      <c r="SO97" s="172"/>
      <c r="SP97" s="172"/>
      <c r="SQ97" s="172"/>
      <c r="SR97" s="172"/>
      <c r="SS97" s="172"/>
      <c r="ST97" s="172"/>
      <c r="SU97" s="172"/>
      <c r="SV97" s="172"/>
      <c r="SW97" s="172"/>
      <c r="SX97" s="172"/>
      <c r="SY97" s="172"/>
      <c r="SZ97" s="172"/>
      <c r="TA97" s="172"/>
      <c r="TB97" s="172"/>
      <c r="TC97" s="172"/>
      <c r="TD97" s="172"/>
      <c r="TE97" s="172"/>
      <c r="TF97" s="172"/>
      <c r="TG97" s="172"/>
      <c r="TH97" s="172"/>
      <c r="TI97" s="172"/>
      <c r="TJ97" s="172"/>
      <c r="TK97" s="172"/>
      <c r="TL97" s="172"/>
      <c r="TM97" s="172"/>
      <c r="TN97" s="172"/>
      <c r="TO97" s="172"/>
      <c r="TP97" s="172"/>
      <c r="TQ97" s="172"/>
      <c r="TR97" s="172"/>
      <c r="TS97" s="172"/>
      <c r="TT97" s="172"/>
      <c r="TU97" s="172"/>
      <c r="TV97" s="172"/>
      <c r="TW97" s="172"/>
      <c r="TX97" s="172"/>
      <c r="TY97" s="172"/>
      <c r="TZ97" s="172"/>
      <c r="UA97" s="172"/>
      <c r="UB97" s="172"/>
      <c r="UC97" s="172"/>
      <c r="UD97" s="172"/>
      <c r="UE97" s="172"/>
      <c r="UF97" s="172"/>
      <c r="UG97" s="172"/>
      <c r="UH97" s="172"/>
      <c r="UI97" s="172"/>
      <c r="UJ97" s="172"/>
      <c r="UK97" s="172"/>
      <c r="UL97" s="172"/>
      <c r="UM97" s="172"/>
      <c r="UN97" s="172"/>
      <c r="UO97" s="172"/>
      <c r="UP97" s="172"/>
      <c r="UQ97" s="172"/>
      <c r="UR97" s="172"/>
      <c r="US97" s="172"/>
      <c r="UT97" s="172"/>
      <c r="UU97" s="172"/>
      <c r="UV97" s="172"/>
      <c r="UW97" s="172"/>
      <c r="UX97" s="172"/>
      <c r="UY97" s="172"/>
      <c r="UZ97" s="172"/>
      <c r="VA97" s="172"/>
      <c r="VB97" s="172"/>
      <c r="VC97" s="172"/>
      <c r="VD97" s="172"/>
      <c r="VE97" s="172"/>
      <c r="VF97" s="172"/>
      <c r="VG97" s="172"/>
      <c r="VH97" s="172"/>
      <c r="VI97" s="172"/>
      <c r="VJ97" s="172"/>
      <c r="VK97" s="172"/>
      <c r="VL97" s="172"/>
      <c r="VM97" s="172"/>
      <c r="VN97" s="172"/>
      <c r="VO97" s="172"/>
      <c r="VP97" s="172"/>
      <c r="VQ97" s="172"/>
      <c r="VR97" s="172"/>
      <c r="VS97" s="172"/>
      <c r="VT97" s="172"/>
      <c r="VU97" s="172"/>
      <c r="VV97" s="172"/>
      <c r="VW97" s="172"/>
      <c r="VX97" s="172"/>
      <c r="VY97" s="172"/>
      <c r="VZ97" s="172"/>
      <c r="WA97" s="172"/>
      <c r="WB97" s="172"/>
      <c r="WC97" s="172"/>
      <c r="WD97" s="172"/>
      <c r="WE97" s="172"/>
      <c r="WF97" s="172"/>
      <c r="WG97" s="172"/>
      <c r="WH97" s="172"/>
      <c r="WI97" s="172"/>
      <c r="WJ97" s="172"/>
      <c r="WK97" s="172"/>
      <c r="WL97" s="172"/>
      <c r="WM97" s="172"/>
      <c r="WN97" s="172"/>
      <c r="WO97" s="172"/>
      <c r="WP97" s="172"/>
      <c r="WQ97" s="172"/>
      <c r="WR97" s="172"/>
      <c r="WS97" s="172"/>
      <c r="WT97" s="172"/>
      <c r="WU97" s="172"/>
      <c r="WV97" s="172"/>
      <c r="WW97" s="172"/>
      <c r="WX97" s="172"/>
      <c r="WY97" s="172"/>
      <c r="WZ97" s="172"/>
      <c r="XA97" s="172"/>
      <c r="XB97" s="172"/>
      <c r="XC97" s="172"/>
      <c r="XD97" s="172"/>
      <c r="XE97" s="172"/>
      <c r="XF97" s="172"/>
      <c r="XG97" s="172"/>
      <c r="XH97" s="172"/>
      <c r="XI97" s="172"/>
      <c r="XJ97" s="172"/>
      <c r="XK97" s="172"/>
      <c r="XL97" s="172"/>
      <c r="XM97" s="172"/>
      <c r="XN97" s="172"/>
      <c r="XO97" s="172"/>
      <c r="XP97" s="172"/>
      <c r="XQ97" s="172"/>
      <c r="XR97" s="172"/>
      <c r="XS97" s="172"/>
      <c r="XT97" s="172"/>
      <c r="XU97" s="172"/>
      <c r="XV97" s="172"/>
      <c r="XW97" s="172"/>
      <c r="XX97" s="172"/>
      <c r="XY97" s="172"/>
      <c r="XZ97" s="172"/>
      <c r="YA97" s="172"/>
      <c r="YB97" s="172"/>
      <c r="YC97" s="172"/>
      <c r="YD97" s="172"/>
      <c r="YE97" s="172"/>
      <c r="YF97" s="172"/>
      <c r="YG97" s="172"/>
      <c r="YH97" s="172"/>
      <c r="YI97" s="172"/>
      <c r="YJ97" s="172"/>
      <c r="YK97" s="172"/>
      <c r="YL97" s="172"/>
      <c r="YM97" s="172"/>
      <c r="YN97" s="172"/>
      <c r="YO97" s="172"/>
      <c r="YP97" s="172"/>
      <c r="YQ97" s="172"/>
      <c r="YR97" s="172"/>
      <c r="YS97" s="172"/>
      <c r="YT97" s="172"/>
      <c r="YU97" s="172"/>
      <c r="YV97" s="172"/>
      <c r="YW97" s="172"/>
      <c r="YX97" s="172"/>
      <c r="YY97" s="172"/>
      <c r="YZ97" s="172"/>
      <c r="ZA97" s="172"/>
      <c r="ZB97" s="172"/>
      <c r="ZC97" s="172"/>
      <c r="ZD97" s="172"/>
      <c r="ZE97" s="172"/>
      <c r="ZF97" s="172"/>
      <c r="ZG97" s="172"/>
      <c r="ZH97" s="172"/>
      <c r="ZI97" s="172"/>
      <c r="ZJ97" s="172"/>
      <c r="ZK97" s="172"/>
      <c r="ZL97" s="172"/>
      <c r="ZM97" s="172"/>
      <c r="ZN97" s="172"/>
      <c r="ZO97" s="172"/>
      <c r="ZP97" s="172"/>
      <c r="ZQ97" s="172"/>
      <c r="ZR97" s="172"/>
      <c r="ZS97" s="172"/>
      <c r="ZT97" s="172"/>
      <c r="ZU97" s="172"/>
      <c r="ZV97" s="172"/>
      <c r="ZW97" s="172"/>
      <c r="ZX97" s="172"/>
      <c r="ZY97" s="172"/>
      <c r="ZZ97" s="172"/>
      <c r="AAA97" s="172"/>
      <c r="AAB97" s="172"/>
      <c r="AAC97" s="172"/>
      <c r="AAD97" s="172"/>
      <c r="AAE97" s="172"/>
      <c r="AAF97" s="172"/>
      <c r="AAG97" s="172"/>
      <c r="AAH97" s="172"/>
      <c r="AAI97" s="172"/>
      <c r="AAJ97" s="172"/>
      <c r="AAK97" s="172"/>
      <c r="AAL97" s="172"/>
      <c r="AAM97" s="172"/>
      <c r="AAN97" s="172"/>
      <c r="AAO97" s="172"/>
      <c r="AAP97" s="172"/>
      <c r="AAQ97" s="172"/>
      <c r="AAR97" s="172"/>
      <c r="AAS97" s="172"/>
      <c r="AAT97" s="172"/>
      <c r="AAU97" s="172"/>
      <c r="AAV97" s="172"/>
      <c r="AAW97" s="172"/>
      <c r="AAX97" s="172"/>
      <c r="AAY97" s="172"/>
      <c r="AAZ97" s="172"/>
      <c r="ABA97" s="172"/>
      <c r="ABB97" s="172"/>
      <c r="ABC97" s="172"/>
      <c r="ABD97" s="172"/>
      <c r="ABE97" s="172"/>
      <c r="ABF97" s="172"/>
      <c r="ABG97" s="172"/>
      <c r="ABH97" s="172"/>
      <c r="ABI97" s="172"/>
      <c r="ABJ97" s="172"/>
      <c r="ABK97" s="172"/>
      <c r="ABL97" s="172"/>
      <c r="ABM97" s="172"/>
      <c r="ABN97" s="172"/>
      <c r="ABO97" s="172"/>
      <c r="ABP97" s="172"/>
      <c r="ABQ97" s="172"/>
      <c r="ABR97" s="172"/>
      <c r="ABS97" s="172"/>
      <c r="ABT97" s="172"/>
      <c r="ABU97" s="172"/>
      <c r="ABV97" s="172"/>
      <c r="ABW97" s="172"/>
      <c r="ABX97" s="172"/>
      <c r="ABY97" s="172"/>
      <c r="ABZ97" s="172"/>
      <c r="ACA97" s="172"/>
      <c r="ACB97" s="172"/>
      <c r="ACC97" s="172"/>
      <c r="ACD97" s="172"/>
      <c r="ACE97" s="172"/>
      <c r="ACF97" s="172"/>
      <c r="ACG97" s="172"/>
      <c r="ACH97" s="172"/>
      <c r="ACI97" s="172"/>
      <c r="ACJ97" s="172"/>
      <c r="ACK97" s="172"/>
      <c r="ACL97" s="172"/>
      <c r="ACM97" s="172"/>
      <c r="ACN97" s="172"/>
      <c r="ACO97" s="172"/>
      <c r="ACP97" s="172"/>
      <c r="ACQ97" s="172"/>
      <c r="ACR97" s="172"/>
      <c r="ACS97" s="172"/>
      <c r="ACT97" s="172"/>
      <c r="ACU97" s="172"/>
      <c r="ACV97" s="172"/>
      <c r="ACW97" s="172"/>
      <c r="ACX97" s="172"/>
      <c r="ACY97" s="172"/>
      <c r="ACZ97" s="172"/>
      <c r="ADA97" s="172"/>
      <c r="ADB97" s="172"/>
      <c r="ADC97" s="172"/>
      <c r="ADD97" s="172"/>
      <c r="ADE97" s="172"/>
      <c r="ADF97" s="172"/>
      <c r="ADG97" s="172"/>
      <c r="ADH97" s="172"/>
      <c r="ADI97" s="172"/>
      <c r="ADJ97" s="172"/>
      <c r="ADK97" s="172"/>
      <c r="ADL97" s="172"/>
      <c r="ADM97" s="172"/>
      <c r="ADN97" s="172"/>
      <c r="ADO97" s="172"/>
      <c r="ADP97" s="172"/>
      <c r="ADQ97" s="172"/>
      <c r="ADR97" s="172"/>
      <c r="ADS97" s="172"/>
      <c r="ADT97" s="172"/>
      <c r="ADU97" s="172"/>
      <c r="ADV97" s="172"/>
      <c r="ADW97" s="172"/>
      <c r="ADX97" s="172"/>
      <c r="ADY97" s="172"/>
      <c r="ADZ97" s="172"/>
      <c r="AEA97" s="172"/>
      <c r="AEB97" s="172"/>
      <c r="AEC97" s="172"/>
      <c r="AED97" s="172"/>
      <c r="AEE97" s="172"/>
      <c r="AEF97" s="172"/>
      <c r="AEG97" s="172"/>
      <c r="AEH97" s="172"/>
      <c r="AEI97" s="172"/>
      <c r="AEJ97" s="172"/>
      <c r="AEK97" s="172"/>
      <c r="AEL97" s="172"/>
      <c r="AEM97" s="172"/>
      <c r="AEN97" s="172"/>
      <c r="AEO97" s="172"/>
      <c r="AEP97" s="172"/>
      <c r="AEQ97" s="172"/>
      <c r="AER97" s="172"/>
      <c r="AES97" s="172"/>
      <c r="AET97" s="172"/>
      <c r="AEU97" s="172"/>
      <c r="AEV97" s="172"/>
      <c r="AEW97" s="172"/>
      <c r="AEX97" s="172"/>
      <c r="AEY97" s="172"/>
      <c r="AEZ97" s="172"/>
      <c r="AFA97" s="172"/>
      <c r="AFB97" s="172"/>
      <c r="AFC97" s="172"/>
      <c r="AFD97" s="172"/>
      <c r="AFE97" s="172"/>
      <c r="AFF97" s="172"/>
      <c r="AFG97" s="172"/>
      <c r="AFH97" s="172"/>
      <c r="AFI97" s="172"/>
      <c r="AFJ97" s="172"/>
      <c r="AFK97" s="172"/>
      <c r="AFL97" s="172"/>
      <c r="AFM97" s="172"/>
      <c r="AFN97" s="172"/>
      <c r="AFO97" s="172"/>
      <c r="AFP97" s="172"/>
      <c r="AFQ97" s="172"/>
      <c r="AFR97" s="172"/>
      <c r="AFS97" s="172"/>
      <c r="AFT97" s="172"/>
      <c r="AFU97" s="172"/>
      <c r="AFV97" s="172"/>
      <c r="AFW97" s="172"/>
      <c r="AFX97" s="172"/>
      <c r="AFY97" s="172"/>
      <c r="AFZ97" s="172"/>
      <c r="AGA97" s="172"/>
      <c r="AGB97" s="172"/>
      <c r="AGC97" s="172"/>
      <c r="AGD97" s="172"/>
      <c r="AGE97" s="172"/>
      <c r="AGF97" s="172"/>
      <c r="AGG97" s="172"/>
      <c r="AGH97" s="172"/>
      <c r="AGI97" s="172"/>
      <c r="AGJ97" s="172"/>
      <c r="AGK97" s="172"/>
      <c r="AGL97" s="172"/>
      <c r="AGM97" s="172"/>
      <c r="AGN97" s="172"/>
      <c r="AGO97" s="172"/>
      <c r="AGP97" s="172"/>
      <c r="AGQ97" s="172"/>
      <c r="AGR97" s="172"/>
      <c r="AGS97" s="172"/>
      <c r="AGT97" s="172"/>
      <c r="AGU97" s="172"/>
      <c r="AGV97" s="172"/>
      <c r="AGW97" s="172"/>
      <c r="AGX97" s="172"/>
      <c r="AGY97" s="172"/>
      <c r="AGZ97" s="172"/>
      <c r="AHA97" s="172"/>
      <c r="AHB97" s="172"/>
      <c r="AHC97" s="172"/>
      <c r="AHD97" s="172"/>
      <c r="AHE97" s="172"/>
      <c r="AHF97" s="172"/>
      <c r="AHG97" s="172"/>
      <c r="AHH97" s="172"/>
      <c r="AHI97" s="172"/>
      <c r="AHJ97" s="172"/>
      <c r="AHK97" s="172"/>
      <c r="AHL97" s="172"/>
      <c r="AHM97" s="172"/>
      <c r="AHN97" s="172"/>
      <c r="AHO97" s="172"/>
      <c r="AHP97" s="172"/>
      <c r="AHQ97" s="172"/>
      <c r="AHR97" s="172"/>
      <c r="AHS97" s="172"/>
      <c r="AHT97" s="172"/>
      <c r="AHU97" s="172"/>
      <c r="AHV97" s="172"/>
      <c r="AHW97" s="172"/>
      <c r="AHX97" s="172"/>
      <c r="AHY97" s="172"/>
      <c r="AHZ97" s="172"/>
      <c r="AIA97" s="172"/>
      <c r="AIB97" s="172"/>
      <c r="AIC97" s="172"/>
      <c r="AID97" s="172"/>
      <c r="AIE97" s="172"/>
      <c r="AIF97" s="172"/>
      <c r="AIG97" s="172"/>
      <c r="AIH97" s="172"/>
      <c r="AII97" s="172"/>
      <c r="AIJ97" s="172"/>
      <c r="AIK97" s="172"/>
      <c r="AIL97" s="172"/>
      <c r="AIM97" s="172"/>
      <c r="AIN97" s="172"/>
      <c r="AIO97" s="172"/>
      <c r="AIP97" s="172"/>
      <c r="AIQ97" s="172"/>
      <c r="AIR97" s="172"/>
      <c r="AIS97" s="172"/>
      <c r="AIT97" s="172"/>
      <c r="AIU97" s="172"/>
      <c r="AIV97" s="172"/>
      <c r="AIW97" s="172"/>
      <c r="AIX97" s="172"/>
      <c r="AIY97" s="172"/>
      <c r="AIZ97" s="172"/>
      <c r="AJA97" s="172"/>
      <c r="AJB97" s="172"/>
      <c r="AJC97" s="172"/>
      <c r="AJD97" s="172"/>
      <c r="AJE97" s="172"/>
      <c r="AJF97" s="172"/>
      <c r="AJG97" s="172"/>
      <c r="AJH97" s="172"/>
      <c r="AJI97" s="172"/>
      <c r="AJJ97" s="172"/>
      <c r="AJK97" s="172"/>
      <c r="AJL97" s="172"/>
      <c r="AJM97" s="172"/>
      <c r="AJN97" s="172"/>
      <c r="AJO97" s="172"/>
      <c r="AJP97" s="172"/>
      <c r="AJQ97" s="172"/>
      <c r="AJR97" s="172"/>
      <c r="AJS97" s="172"/>
      <c r="AJT97" s="172"/>
      <c r="AJU97" s="172"/>
      <c r="AJV97" s="172"/>
      <c r="AJW97" s="172"/>
      <c r="AJX97" s="172"/>
      <c r="AJY97" s="172"/>
      <c r="AJZ97" s="172"/>
      <c r="AKA97" s="172"/>
      <c r="AKB97" s="172"/>
      <c r="AKC97" s="172"/>
      <c r="AKD97" s="172"/>
      <c r="AKE97" s="172"/>
      <c r="AKF97" s="172"/>
      <c r="AKG97" s="172"/>
      <c r="AKH97" s="172"/>
      <c r="AKI97" s="172"/>
      <c r="AKJ97" s="172"/>
      <c r="AKK97" s="172"/>
      <c r="AKL97" s="172"/>
      <c r="AKM97" s="172"/>
      <c r="AKN97" s="172"/>
      <c r="AKO97" s="172"/>
      <c r="AKP97" s="172"/>
      <c r="AKQ97" s="172"/>
      <c r="AKR97" s="172"/>
      <c r="AKS97" s="172"/>
      <c r="AKT97" s="172"/>
      <c r="AKU97" s="172"/>
      <c r="AKV97" s="172"/>
      <c r="AKW97" s="172"/>
      <c r="AKX97" s="172"/>
      <c r="AKY97" s="172"/>
      <c r="AKZ97" s="172"/>
      <c r="ALA97" s="172"/>
      <c r="ALB97" s="172"/>
      <c r="ALC97" s="172"/>
      <c r="ALD97" s="172"/>
      <c r="ALE97" s="172"/>
      <c r="ALF97" s="172"/>
      <c r="ALG97" s="172"/>
      <c r="ALH97" s="172"/>
      <c r="ALI97" s="172"/>
      <c r="ALJ97" s="172"/>
      <c r="ALK97" s="172"/>
      <c r="ALL97" s="172"/>
      <c r="ALM97" s="172"/>
      <c r="ALN97" s="172"/>
      <c r="ALO97" s="172"/>
      <c r="ALP97" s="172"/>
      <c r="ALQ97" s="172"/>
      <c r="ALR97" s="172"/>
      <c r="ALS97" s="172"/>
      <c r="ALT97" s="172"/>
      <c r="ALU97" s="172"/>
      <c r="ALV97" s="172"/>
      <c r="ALW97" s="172"/>
      <c r="ALX97" s="172"/>
      <c r="ALY97" s="172"/>
      <c r="ALZ97" s="172"/>
      <c r="AMA97" s="172"/>
      <c r="AMB97" s="172"/>
      <c r="AMC97" s="172"/>
      <c r="AMD97" s="172"/>
      <c r="AME97" s="172"/>
      <c r="AMF97" s="172"/>
      <c r="AMG97" s="172"/>
      <c r="AMH97" s="172"/>
      <c r="AMI97" s="172"/>
      <c r="AMJ97" s="172"/>
      <c r="AMK97" s="172"/>
      <c r="AML97" s="172"/>
    </row>
    <row r="98" spans="1:1026" s="282" customFormat="1">
      <c r="A98" s="358"/>
      <c r="B98" s="225"/>
      <c r="C98" s="154">
        <f t="shared" si="94"/>
        <v>0</v>
      </c>
      <c r="D98" s="167">
        <f t="shared" si="95"/>
        <v>0</v>
      </c>
      <c r="E98" s="166" t="str">
        <f t="shared" si="96"/>
        <v/>
      </c>
      <c r="F98" s="367" t="str">
        <f t="shared" si="97"/>
        <v/>
      </c>
      <c r="G98" s="367" t="str">
        <f t="shared" si="98"/>
        <v/>
      </c>
      <c r="H98" s="367" t="str">
        <f t="shared" si="99"/>
        <v/>
      </c>
      <c r="I98" s="367" t="str">
        <f t="shared" si="100"/>
        <v/>
      </c>
      <c r="J98" s="367" t="str">
        <f t="shared" si="101"/>
        <v/>
      </c>
      <c r="K98" s="367" t="str">
        <f t="shared" si="102"/>
        <v/>
      </c>
      <c r="L98" s="367" t="str">
        <f t="shared" si="103"/>
        <v/>
      </c>
      <c r="M98" s="367" t="str">
        <f t="shared" si="104"/>
        <v/>
      </c>
      <c r="N98" s="367" t="str">
        <f t="shared" si="105"/>
        <v/>
      </c>
      <c r="O98" s="156" t="str">
        <f t="shared" si="106"/>
        <v/>
      </c>
      <c r="P98" s="157" t="str">
        <f t="shared" si="149"/>
        <v>0</v>
      </c>
      <c r="Q98" s="158" t="str">
        <f t="shared" si="149"/>
        <v>0</v>
      </c>
      <c r="R98" s="158" t="str">
        <f t="shared" si="149"/>
        <v>0</v>
      </c>
      <c r="S98" s="159" t="str">
        <f t="shared" si="149"/>
        <v>0</v>
      </c>
      <c r="T98" s="158" t="str">
        <f t="shared" si="149"/>
        <v>0</v>
      </c>
      <c r="U98" s="158" t="str">
        <f t="shared" si="149"/>
        <v>0</v>
      </c>
      <c r="V98" s="158" t="str">
        <f t="shared" si="149"/>
        <v>0</v>
      </c>
      <c r="W98" s="158" t="str">
        <f t="shared" si="149"/>
        <v>0</v>
      </c>
      <c r="X98" s="157" t="str">
        <f t="shared" si="150"/>
        <v>0</v>
      </c>
      <c r="Y98" s="158" t="str">
        <f t="shared" si="150"/>
        <v>0</v>
      </c>
      <c r="Z98" s="158" t="str">
        <f t="shared" si="150"/>
        <v>0</v>
      </c>
      <c r="AA98" s="159" t="str">
        <f t="shared" si="150"/>
        <v>0</v>
      </c>
      <c r="AB98" s="160" t="str">
        <f t="shared" si="150"/>
        <v>0</v>
      </c>
      <c r="AC98" s="161" t="str">
        <f t="shared" si="150"/>
        <v>0</v>
      </c>
      <c r="AD98" s="158" t="str">
        <f t="shared" si="150"/>
        <v>0</v>
      </c>
      <c r="AE98" s="159" t="str">
        <f t="shared" si="150"/>
        <v>0</v>
      </c>
      <c r="AF98" s="367" t="str">
        <f t="shared" si="151"/>
        <v>0</v>
      </c>
      <c r="AG98" s="162" t="str">
        <f t="shared" si="151"/>
        <v>0</v>
      </c>
      <c r="AH98" s="163" t="str">
        <f t="shared" si="151"/>
        <v>0</v>
      </c>
      <c r="AI98" s="165" t="str">
        <f t="shared" si="151"/>
        <v>0</v>
      </c>
      <c r="AJ98" s="164" t="str">
        <f t="shared" si="151"/>
        <v>0</v>
      </c>
      <c r="AK98" s="164" t="str">
        <f t="shared" si="151"/>
        <v>0</v>
      </c>
      <c r="AL98" s="289" t="str">
        <f t="shared" si="151"/>
        <v>0</v>
      </c>
      <c r="AM98" s="165" t="str">
        <f t="shared" si="151"/>
        <v>0</v>
      </c>
      <c r="AN98" s="230" t="str">
        <f t="shared" si="152"/>
        <v>0</v>
      </c>
      <c r="AO98" s="230" t="str">
        <f t="shared" si="152"/>
        <v>0</v>
      </c>
      <c r="AP98" s="230" t="str">
        <f t="shared" si="152"/>
        <v>0</v>
      </c>
      <c r="AQ98" s="230" t="str">
        <f t="shared" si="152"/>
        <v>0</v>
      </c>
      <c r="AR98" s="229" t="str">
        <f t="shared" si="152"/>
        <v>0</v>
      </c>
      <c r="AS98" s="230" t="str">
        <f t="shared" si="152"/>
        <v>0</v>
      </c>
      <c r="AT98" s="230" t="str">
        <f t="shared" si="152"/>
        <v>0</v>
      </c>
      <c r="AU98" s="231" t="str">
        <f t="shared" si="152"/>
        <v>0</v>
      </c>
      <c r="AV98" s="230" t="str">
        <f t="shared" si="153"/>
        <v>0</v>
      </c>
      <c r="AW98" s="232" t="str">
        <f t="shared" si="153"/>
        <v>0</v>
      </c>
      <c r="AX98" s="232" t="str">
        <f t="shared" si="153"/>
        <v>0</v>
      </c>
      <c r="AY98" s="233" t="str">
        <f t="shared" si="153"/>
        <v>0</v>
      </c>
      <c r="AZ98" s="232" t="str">
        <f t="shared" si="153"/>
        <v>0</v>
      </c>
      <c r="BA98" s="232" t="str">
        <f t="shared" si="153"/>
        <v>0</v>
      </c>
      <c r="BB98" s="232" t="str">
        <f t="shared" si="153"/>
        <v>0</v>
      </c>
      <c r="BC98" s="233" t="str">
        <f t="shared" si="153"/>
        <v>0</v>
      </c>
      <c r="BD98" s="168" t="str">
        <f t="shared" si="154"/>
        <v>0</v>
      </c>
      <c r="BE98" s="168" t="str">
        <f t="shared" si="154"/>
        <v>0</v>
      </c>
      <c r="BF98" s="168" t="str">
        <f t="shared" si="154"/>
        <v>0</v>
      </c>
      <c r="BG98" s="169" t="str">
        <f t="shared" si="154"/>
        <v>0</v>
      </c>
      <c r="BH98" s="168" t="str">
        <f t="shared" si="154"/>
        <v>0</v>
      </c>
      <c r="BI98" s="168" t="str">
        <f t="shared" si="154"/>
        <v>0</v>
      </c>
      <c r="BJ98" s="168" t="str">
        <f t="shared" si="154"/>
        <v>0</v>
      </c>
      <c r="BK98" s="169" t="str">
        <f t="shared" si="154"/>
        <v>0</v>
      </c>
      <c r="BL98" s="168" t="str">
        <f t="shared" si="155"/>
        <v>0</v>
      </c>
      <c r="BM98" s="168" t="str">
        <f t="shared" si="155"/>
        <v>0</v>
      </c>
      <c r="BN98" s="168" t="str">
        <f t="shared" si="155"/>
        <v>0</v>
      </c>
      <c r="BO98" s="169" t="str">
        <f t="shared" si="155"/>
        <v>0</v>
      </c>
      <c r="BP98" s="168" t="str">
        <f t="shared" si="155"/>
        <v>0</v>
      </c>
      <c r="BQ98" s="168" t="str">
        <f t="shared" si="155"/>
        <v>0</v>
      </c>
      <c r="BR98" s="168" t="str">
        <f t="shared" si="155"/>
        <v>0</v>
      </c>
      <c r="BS98" s="169" t="str">
        <f t="shared" si="155"/>
        <v>0</v>
      </c>
      <c r="BT98" s="302" t="str">
        <f t="shared" si="156"/>
        <v>0</v>
      </c>
      <c r="BU98" s="302" t="str">
        <f t="shared" si="156"/>
        <v>0</v>
      </c>
      <c r="BV98" s="302" t="str">
        <f t="shared" si="156"/>
        <v>0</v>
      </c>
      <c r="BW98" s="303" t="str">
        <f t="shared" si="156"/>
        <v>0</v>
      </c>
      <c r="BX98" s="302" t="str">
        <f t="shared" si="156"/>
        <v>0</v>
      </c>
      <c r="BY98" s="302" t="str">
        <f t="shared" si="156"/>
        <v>0</v>
      </c>
      <c r="BZ98" s="302" t="str">
        <f t="shared" si="156"/>
        <v>0</v>
      </c>
      <c r="CA98" s="303" t="str">
        <f t="shared" si="156"/>
        <v>0</v>
      </c>
      <c r="CB98" s="164" t="str">
        <f t="shared" si="157"/>
        <v>0</v>
      </c>
      <c r="CC98" s="289" t="str">
        <f t="shared" si="157"/>
        <v>0</v>
      </c>
      <c r="CD98" s="340" t="str">
        <f t="shared" si="157"/>
        <v>0</v>
      </c>
      <c r="CE98" s="341" t="str">
        <f t="shared" si="157"/>
        <v>0</v>
      </c>
      <c r="CF98" s="340" t="str">
        <f t="shared" si="157"/>
        <v>0</v>
      </c>
      <c r="CG98" s="340" t="str">
        <f t="shared" si="157"/>
        <v>0</v>
      </c>
      <c r="CH98" s="340" t="str">
        <f t="shared" si="157"/>
        <v>0</v>
      </c>
      <c r="CI98" s="341" t="str">
        <f t="shared" si="157"/>
        <v>0</v>
      </c>
      <c r="CJ98" s="367"/>
      <c r="CK98" s="32" t="str">
        <f t="shared" si="116"/>
        <v/>
      </c>
      <c r="CL98" s="285">
        <f t="shared" si="146"/>
        <v>0</v>
      </c>
      <c r="CM98" s="285">
        <f t="shared" si="148"/>
        <v>10</v>
      </c>
      <c r="CN98" s="285"/>
      <c r="CO98" s="142">
        <f t="shared" si="117"/>
        <v>-90</v>
      </c>
      <c r="CP98" s="142">
        <f t="shared" si="118"/>
        <v>-67.777777777777771</v>
      </c>
      <c r="CQ98" s="143"/>
      <c r="CR98" s="367"/>
      <c r="CS98" s="170">
        <f t="shared" si="119"/>
        <v>0</v>
      </c>
      <c r="CT98" s="23">
        <f t="shared" si="120"/>
        <v>0</v>
      </c>
      <c r="CU98" s="171">
        <f t="shared" si="121"/>
        <v>0</v>
      </c>
      <c r="CV98" s="23">
        <f t="shared" si="122"/>
        <v>0</v>
      </c>
      <c r="CW98" s="172">
        <f t="shared" si="123"/>
        <v>0</v>
      </c>
      <c r="CX98" s="24">
        <f t="shared" si="124"/>
        <v>0</v>
      </c>
      <c r="CY98" s="267">
        <f t="shared" si="125"/>
        <v>0</v>
      </c>
      <c r="CZ98" s="268">
        <f t="shared" si="126"/>
        <v>0</v>
      </c>
      <c r="DA98" s="267">
        <f t="shared" si="127"/>
        <v>0</v>
      </c>
      <c r="DB98" s="268">
        <f t="shared" si="128"/>
        <v>0</v>
      </c>
      <c r="DC98" s="173">
        <f t="shared" si="129"/>
        <v>0</v>
      </c>
      <c r="DD98" s="26">
        <f t="shared" si="130"/>
        <v>0</v>
      </c>
      <c r="DE98" s="173">
        <f t="shared" si="131"/>
        <v>0</v>
      </c>
      <c r="DF98" s="26">
        <f t="shared" si="132"/>
        <v>0</v>
      </c>
      <c r="DG98" s="326">
        <f t="shared" si="133"/>
        <v>0</v>
      </c>
      <c r="DH98" s="327">
        <f t="shared" si="134"/>
        <v>0</v>
      </c>
      <c r="DI98" s="172">
        <f t="shared" si="135"/>
        <v>0</v>
      </c>
      <c r="DJ98" s="24">
        <f t="shared" si="136"/>
        <v>0</v>
      </c>
      <c r="DK98" s="172"/>
      <c r="DL98" s="19">
        <f t="shared" si="137"/>
        <v>0</v>
      </c>
      <c r="DM98" s="19">
        <f t="shared" si="138"/>
        <v>0</v>
      </c>
      <c r="DN98" s="174">
        <f t="shared" si="139"/>
        <v>0</v>
      </c>
      <c r="DO98" s="278">
        <f t="shared" si="140"/>
        <v>0</v>
      </c>
      <c r="DP98" s="278">
        <f t="shared" si="141"/>
        <v>0</v>
      </c>
      <c r="DQ98" s="20">
        <f t="shared" si="142"/>
        <v>0</v>
      </c>
      <c r="DR98" s="20">
        <f t="shared" si="143"/>
        <v>0</v>
      </c>
      <c r="DS98" s="337">
        <f t="shared" si="144"/>
        <v>0</v>
      </c>
      <c r="DT98" s="174">
        <f t="shared" si="145"/>
        <v>0</v>
      </c>
      <c r="DU98" s="172">
        <f t="shared" si="147"/>
        <v>0</v>
      </c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  <c r="IP98" s="172"/>
      <c r="IQ98" s="172"/>
      <c r="IR98" s="172"/>
      <c r="IS98" s="172"/>
      <c r="IT98" s="172"/>
      <c r="IU98" s="172"/>
      <c r="IV98" s="172"/>
      <c r="IW98" s="172"/>
      <c r="IX98" s="172"/>
      <c r="IY98" s="172"/>
      <c r="IZ98" s="172"/>
      <c r="JA98" s="172"/>
      <c r="JB98" s="172"/>
      <c r="JC98" s="172"/>
      <c r="JD98" s="172"/>
      <c r="JE98" s="172"/>
      <c r="JF98" s="172"/>
      <c r="JG98" s="172"/>
      <c r="JH98" s="172"/>
      <c r="JI98" s="172"/>
      <c r="JJ98" s="172"/>
      <c r="JK98" s="172"/>
      <c r="JL98" s="172"/>
      <c r="JM98" s="172"/>
      <c r="JN98" s="172"/>
      <c r="JO98" s="172"/>
      <c r="JP98" s="172"/>
      <c r="JQ98" s="172"/>
      <c r="JR98" s="172"/>
      <c r="JS98" s="172"/>
      <c r="JT98" s="172"/>
      <c r="JU98" s="172"/>
      <c r="JV98" s="172"/>
      <c r="JW98" s="172"/>
      <c r="JX98" s="172"/>
      <c r="JY98" s="172"/>
      <c r="JZ98" s="172"/>
      <c r="KA98" s="172"/>
      <c r="KB98" s="172"/>
      <c r="KC98" s="172"/>
      <c r="KD98" s="172"/>
      <c r="KE98" s="172"/>
      <c r="KF98" s="172"/>
      <c r="KG98" s="172"/>
      <c r="KH98" s="172"/>
      <c r="KI98" s="172"/>
      <c r="KJ98" s="172"/>
      <c r="KK98" s="172"/>
      <c r="KL98" s="172"/>
      <c r="KM98" s="172"/>
      <c r="KN98" s="172"/>
      <c r="KO98" s="172"/>
      <c r="KP98" s="172"/>
      <c r="KQ98" s="172"/>
      <c r="KR98" s="172"/>
      <c r="KS98" s="172"/>
      <c r="KT98" s="172"/>
      <c r="KU98" s="172"/>
      <c r="KV98" s="172"/>
      <c r="KW98" s="172"/>
      <c r="KX98" s="172"/>
      <c r="KY98" s="172"/>
      <c r="KZ98" s="172"/>
      <c r="LA98" s="172"/>
      <c r="LB98" s="172"/>
      <c r="LC98" s="172"/>
      <c r="LD98" s="172"/>
      <c r="LE98" s="172"/>
      <c r="LF98" s="172"/>
      <c r="LG98" s="172"/>
      <c r="LH98" s="172"/>
      <c r="LI98" s="172"/>
      <c r="LJ98" s="172"/>
      <c r="LK98" s="172"/>
      <c r="LL98" s="172"/>
      <c r="LM98" s="172"/>
      <c r="LN98" s="172"/>
      <c r="LO98" s="172"/>
      <c r="LP98" s="172"/>
      <c r="LQ98" s="172"/>
      <c r="LR98" s="172"/>
      <c r="LS98" s="172"/>
      <c r="LT98" s="172"/>
      <c r="LU98" s="172"/>
      <c r="LV98" s="172"/>
      <c r="LW98" s="172"/>
      <c r="LX98" s="172"/>
      <c r="LY98" s="172"/>
      <c r="LZ98" s="172"/>
      <c r="MA98" s="172"/>
      <c r="MB98" s="172"/>
      <c r="MC98" s="172"/>
      <c r="MD98" s="172"/>
      <c r="ME98" s="172"/>
      <c r="MF98" s="172"/>
      <c r="MG98" s="172"/>
      <c r="MH98" s="172"/>
      <c r="MI98" s="172"/>
      <c r="MJ98" s="172"/>
      <c r="MK98" s="172"/>
      <c r="ML98" s="172"/>
      <c r="MM98" s="172"/>
      <c r="MN98" s="172"/>
      <c r="MO98" s="172"/>
      <c r="MP98" s="172"/>
      <c r="MQ98" s="172"/>
      <c r="MR98" s="172"/>
      <c r="MS98" s="172"/>
      <c r="MT98" s="172"/>
      <c r="MU98" s="172"/>
      <c r="MV98" s="172"/>
      <c r="MW98" s="172"/>
      <c r="MX98" s="172"/>
      <c r="MY98" s="172"/>
      <c r="MZ98" s="172"/>
      <c r="NA98" s="172"/>
      <c r="NB98" s="172"/>
      <c r="NC98" s="172"/>
      <c r="ND98" s="172"/>
      <c r="NE98" s="172"/>
      <c r="NF98" s="172"/>
      <c r="NG98" s="172"/>
      <c r="NH98" s="172"/>
      <c r="NI98" s="172"/>
      <c r="NJ98" s="172"/>
      <c r="NK98" s="172"/>
      <c r="NL98" s="172"/>
      <c r="NM98" s="172"/>
      <c r="NN98" s="172"/>
      <c r="NO98" s="172"/>
      <c r="NP98" s="172"/>
      <c r="NQ98" s="172"/>
      <c r="NR98" s="172"/>
      <c r="NS98" s="172"/>
      <c r="NT98" s="172"/>
      <c r="NU98" s="172"/>
      <c r="NV98" s="172"/>
      <c r="NW98" s="172"/>
      <c r="NX98" s="172"/>
      <c r="NY98" s="172"/>
      <c r="NZ98" s="172"/>
      <c r="OA98" s="172"/>
      <c r="OB98" s="172"/>
      <c r="OC98" s="172"/>
      <c r="OD98" s="172"/>
      <c r="OE98" s="172"/>
      <c r="OF98" s="172"/>
      <c r="OG98" s="172"/>
      <c r="OH98" s="172"/>
      <c r="OI98" s="172"/>
      <c r="OJ98" s="172"/>
      <c r="OK98" s="172"/>
      <c r="OL98" s="172"/>
      <c r="OM98" s="172"/>
      <c r="ON98" s="172"/>
      <c r="OO98" s="172"/>
      <c r="OP98" s="172"/>
      <c r="OQ98" s="172"/>
      <c r="OR98" s="172"/>
      <c r="OS98" s="172"/>
      <c r="OT98" s="172"/>
      <c r="OU98" s="172"/>
      <c r="OV98" s="172"/>
      <c r="OW98" s="172"/>
      <c r="OX98" s="172"/>
      <c r="OY98" s="172"/>
      <c r="OZ98" s="172"/>
      <c r="PA98" s="172"/>
      <c r="PB98" s="172"/>
      <c r="PC98" s="172"/>
      <c r="PD98" s="172"/>
      <c r="PE98" s="172"/>
      <c r="PF98" s="172"/>
      <c r="PG98" s="172"/>
      <c r="PH98" s="172"/>
      <c r="PI98" s="172"/>
      <c r="PJ98" s="172"/>
      <c r="PK98" s="172"/>
      <c r="PL98" s="172"/>
      <c r="PM98" s="172"/>
      <c r="PN98" s="172"/>
      <c r="PO98" s="172"/>
      <c r="PP98" s="172"/>
      <c r="PQ98" s="172"/>
      <c r="PR98" s="172"/>
      <c r="PS98" s="172"/>
      <c r="PT98" s="172"/>
      <c r="PU98" s="172"/>
      <c r="PV98" s="172"/>
      <c r="PW98" s="172"/>
      <c r="PX98" s="172"/>
      <c r="PY98" s="172"/>
      <c r="PZ98" s="172"/>
      <c r="QA98" s="172"/>
      <c r="QB98" s="172"/>
      <c r="QC98" s="172"/>
      <c r="QD98" s="172"/>
      <c r="QE98" s="172"/>
      <c r="QF98" s="172"/>
      <c r="QG98" s="172"/>
      <c r="QH98" s="172"/>
      <c r="QI98" s="172"/>
      <c r="QJ98" s="172"/>
      <c r="QK98" s="172"/>
      <c r="QL98" s="172"/>
      <c r="QM98" s="172"/>
      <c r="QN98" s="172"/>
      <c r="QO98" s="172"/>
      <c r="QP98" s="172"/>
      <c r="QQ98" s="172"/>
      <c r="QR98" s="172"/>
      <c r="QS98" s="172"/>
      <c r="QT98" s="172"/>
      <c r="QU98" s="172"/>
      <c r="QV98" s="172"/>
      <c r="QW98" s="172"/>
      <c r="QX98" s="172"/>
      <c r="QY98" s="172"/>
      <c r="QZ98" s="172"/>
      <c r="RA98" s="172"/>
      <c r="RB98" s="172"/>
      <c r="RC98" s="172"/>
      <c r="RD98" s="172"/>
      <c r="RE98" s="172"/>
      <c r="RF98" s="172"/>
      <c r="RG98" s="172"/>
      <c r="RH98" s="172"/>
      <c r="RI98" s="172"/>
      <c r="RJ98" s="172"/>
      <c r="RK98" s="172"/>
      <c r="RL98" s="172"/>
      <c r="RM98" s="172"/>
      <c r="RN98" s="172"/>
      <c r="RO98" s="172"/>
      <c r="RP98" s="172"/>
      <c r="RQ98" s="172"/>
      <c r="RR98" s="172"/>
      <c r="RS98" s="172"/>
      <c r="RT98" s="172"/>
      <c r="RU98" s="172"/>
      <c r="RV98" s="172"/>
      <c r="RW98" s="172"/>
      <c r="RX98" s="172"/>
      <c r="RY98" s="172"/>
      <c r="RZ98" s="172"/>
      <c r="SA98" s="172"/>
      <c r="SB98" s="172"/>
      <c r="SC98" s="172"/>
      <c r="SD98" s="172"/>
      <c r="SE98" s="172"/>
      <c r="SF98" s="172"/>
      <c r="SG98" s="172"/>
      <c r="SH98" s="172"/>
      <c r="SI98" s="172"/>
      <c r="SJ98" s="172"/>
      <c r="SK98" s="172"/>
      <c r="SL98" s="172"/>
      <c r="SM98" s="172"/>
      <c r="SN98" s="172"/>
      <c r="SO98" s="172"/>
      <c r="SP98" s="172"/>
      <c r="SQ98" s="172"/>
      <c r="SR98" s="172"/>
      <c r="SS98" s="172"/>
      <c r="ST98" s="172"/>
      <c r="SU98" s="172"/>
      <c r="SV98" s="172"/>
      <c r="SW98" s="172"/>
      <c r="SX98" s="172"/>
      <c r="SY98" s="172"/>
      <c r="SZ98" s="172"/>
      <c r="TA98" s="172"/>
      <c r="TB98" s="172"/>
      <c r="TC98" s="172"/>
      <c r="TD98" s="172"/>
      <c r="TE98" s="172"/>
      <c r="TF98" s="172"/>
      <c r="TG98" s="172"/>
      <c r="TH98" s="172"/>
      <c r="TI98" s="172"/>
      <c r="TJ98" s="172"/>
      <c r="TK98" s="172"/>
      <c r="TL98" s="172"/>
      <c r="TM98" s="172"/>
      <c r="TN98" s="172"/>
      <c r="TO98" s="172"/>
      <c r="TP98" s="172"/>
      <c r="TQ98" s="172"/>
      <c r="TR98" s="172"/>
      <c r="TS98" s="172"/>
      <c r="TT98" s="172"/>
      <c r="TU98" s="172"/>
      <c r="TV98" s="172"/>
      <c r="TW98" s="172"/>
      <c r="TX98" s="172"/>
      <c r="TY98" s="172"/>
      <c r="TZ98" s="172"/>
      <c r="UA98" s="172"/>
      <c r="UB98" s="172"/>
      <c r="UC98" s="172"/>
      <c r="UD98" s="172"/>
      <c r="UE98" s="172"/>
      <c r="UF98" s="172"/>
      <c r="UG98" s="172"/>
      <c r="UH98" s="172"/>
      <c r="UI98" s="172"/>
      <c r="UJ98" s="172"/>
      <c r="UK98" s="172"/>
      <c r="UL98" s="172"/>
      <c r="UM98" s="172"/>
      <c r="UN98" s="172"/>
      <c r="UO98" s="172"/>
      <c r="UP98" s="172"/>
      <c r="UQ98" s="172"/>
      <c r="UR98" s="172"/>
      <c r="US98" s="172"/>
      <c r="UT98" s="172"/>
      <c r="UU98" s="172"/>
      <c r="UV98" s="172"/>
      <c r="UW98" s="172"/>
      <c r="UX98" s="172"/>
      <c r="UY98" s="172"/>
      <c r="UZ98" s="172"/>
      <c r="VA98" s="172"/>
      <c r="VB98" s="172"/>
      <c r="VC98" s="172"/>
      <c r="VD98" s="172"/>
      <c r="VE98" s="172"/>
      <c r="VF98" s="172"/>
      <c r="VG98" s="172"/>
      <c r="VH98" s="172"/>
      <c r="VI98" s="172"/>
      <c r="VJ98" s="172"/>
      <c r="VK98" s="172"/>
      <c r="VL98" s="172"/>
      <c r="VM98" s="172"/>
      <c r="VN98" s="172"/>
      <c r="VO98" s="172"/>
      <c r="VP98" s="172"/>
      <c r="VQ98" s="172"/>
      <c r="VR98" s="172"/>
      <c r="VS98" s="172"/>
      <c r="VT98" s="172"/>
      <c r="VU98" s="172"/>
      <c r="VV98" s="172"/>
      <c r="VW98" s="172"/>
      <c r="VX98" s="172"/>
      <c r="VY98" s="172"/>
      <c r="VZ98" s="172"/>
      <c r="WA98" s="172"/>
      <c r="WB98" s="172"/>
      <c r="WC98" s="172"/>
      <c r="WD98" s="172"/>
      <c r="WE98" s="172"/>
      <c r="WF98" s="172"/>
      <c r="WG98" s="172"/>
      <c r="WH98" s="172"/>
      <c r="WI98" s="172"/>
      <c r="WJ98" s="172"/>
      <c r="WK98" s="172"/>
      <c r="WL98" s="172"/>
      <c r="WM98" s="172"/>
      <c r="WN98" s="172"/>
      <c r="WO98" s="172"/>
      <c r="WP98" s="172"/>
      <c r="WQ98" s="172"/>
      <c r="WR98" s="172"/>
      <c r="WS98" s="172"/>
      <c r="WT98" s="172"/>
      <c r="WU98" s="172"/>
      <c r="WV98" s="172"/>
      <c r="WW98" s="172"/>
      <c r="WX98" s="172"/>
      <c r="WY98" s="172"/>
      <c r="WZ98" s="172"/>
      <c r="XA98" s="172"/>
      <c r="XB98" s="172"/>
      <c r="XC98" s="172"/>
      <c r="XD98" s="172"/>
      <c r="XE98" s="172"/>
      <c r="XF98" s="172"/>
      <c r="XG98" s="172"/>
      <c r="XH98" s="172"/>
      <c r="XI98" s="172"/>
      <c r="XJ98" s="172"/>
      <c r="XK98" s="172"/>
      <c r="XL98" s="172"/>
      <c r="XM98" s="172"/>
      <c r="XN98" s="172"/>
      <c r="XO98" s="172"/>
      <c r="XP98" s="172"/>
      <c r="XQ98" s="172"/>
      <c r="XR98" s="172"/>
      <c r="XS98" s="172"/>
      <c r="XT98" s="172"/>
      <c r="XU98" s="172"/>
      <c r="XV98" s="172"/>
      <c r="XW98" s="172"/>
      <c r="XX98" s="172"/>
      <c r="XY98" s="172"/>
      <c r="XZ98" s="172"/>
      <c r="YA98" s="172"/>
      <c r="YB98" s="172"/>
      <c r="YC98" s="172"/>
      <c r="YD98" s="172"/>
      <c r="YE98" s="172"/>
      <c r="YF98" s="172"/>
      <c r="YG98" s="172"/>
      <c r="YH98" s="172"/>
      <c r="YI98" s="172"/>
      <c r="YJ98" s="172"/>
      <c r="YK98" s="172"/>
      <c r="YL98" s="172"/>
      <c r="YM98" s="172"/>
      <c r="YN98" s="172"/>
      <c r="YO98" s="172"/>
      <c r="YP98" s="172"/>
      <c r="YQ98" s="172"/>
      <c r="YR98" s="172"/>
      <c r="YS98" s="172"/>
      <c r="YT98" s="172"/>
      <c r="YU98" s="172"/>
      <c r="YV98" s="172"/>
      <c r="YW98" s="172"/>
      <c r="YX98" s="172"/>
      <c r="YY98" s="172"/>
      <c r="YZ98" s="172"/>
      <c r="ZA98" s="172"/>
      <c r="ZB98" s="172"/>
      <c r="ZC98" s="172"/>
      <c r="ZD98" s="172"/>
      <c r="ZE98" s="172"/>
      <c r="ZF98" s="172"/>
      <c r="ZG98" s="172"/>
      <c r="ZH98" s="172"/>
      <c r="ZI98" s="172"/>
      <c r="ZJ98" s="172"/>
      <c r="ZK98" s="172"/>
      <c r="ZL98" s="172"/>
      <c r="ZM98" s="172"/>
      <c r="ZN98" s="172"/>
      <c r="ZO98" s="172"/>
      <c r="ZP98" s="172"/>
      <c r="ZQ98" s="172"/>
      <c r="ZR98" s="172"/>
      <c r="ZS98" s="172"/>
      <c r="ZT98" s="172"/>
      <c r="ZU98" s="172"/>
      <c r="ZV98" s="172"/>
      <c r="ZW98" s="172"/>
      <c r="ZX98" s="172"/>
      <c r="ZY98" s="172"/>
      <c r="ZZ98" s="172"/>
      <c r="AAA98" s="172"/>
      <c r="AAB98" s="172"/>
      <c r="AAC98" s="172"/>
      <c r="AAD98" s="172"/>
      <c r="AAE98" s="172"/>
      <c r="AAF98" s="172"/>
      <c r="AAG98" s="172"/>
      <c r="AAH98" s="172"/>
      <c r="AAI98" s="172"/>
      <c r="AAJ98" s="172"/>
      <c r="AAK98" s="172"/>
      <c r="AAL98" s="172"/>
      <c r="AAM98" s="172"/>
      <c r="AAN98" s="172"/>
      <c r="AAO98" s="172"/>
      <c r="AAP98" s="172"/>
      <c r="AAQ98" s="172"/>
      <c r="AAR98" s="172"/>
      <c r="AAS98" s="172"/>
      <c r="AAT98" s="172"/>
      <c r="AAU98" s="172"/>
      <c r="AAV98" s="172"/>
      <c r="AAW98" s="172"/>
      <c r="AAX98" s="172"/>
      <c r="AAY98" s="172"/>
      <c r="AAZ98" s="172"/>
      <c r="ABA98" s="172"/>
      <c r="ABB98" s="172"/>
      <c r="ABC98" s="172"/>
      <c r="ABD98" s="172"/>
      <c r="ABE98" s="172"/>
      <c r="ABF98" s="172"/>
      <c r="ABG98" s="172"/>
      <c r="ABH98" s="172"/>
      <c r="ABI98" s="172"/>
      <c r="ABJ98" s="172"/>
      <c r="ABK98" s="172"/>
      <c r="ABL98" s="172"/>
      <c r="ABM98" s="172"/>
      <c r="ABN98" s="172"/>
      <c r="ABO98" s="172"/>
      <c r="ABP98" s="172"/>
      <c r="ABQ98" s="172"/>
      <c r="ABR98" s="172"/>
      <c r="ABS98" s="172"/>
      <c r="ABT98" s="172"/>
      <c r="ABU98" s="172"/>
      <c r="ABV98" s="172"/>
      <c r="ABW98" s="172"/>
      <c r="ABX98" s="172"/>
      <c r="ABY98" s="172"/>
      <c r="ABZ98" s="172"/>
      <c r="ACA98" s="172"/>
      <c r="ACB98" s="172"/>
      <c r="ACC98" s="172"/>
      <c r="ACD98" s="172"/>
      <c r="ACE98" s="172"/>
      <c r="ACF98" s="172"/>
      <c r="ACG98" s="172"/>
      <c r="ACH98" s="172"/>
      <c r="ACI98" s="172"/>
      <c r="ACJ98" s="172"/>
      <c r="ACK98" s="172"/>
      <c r="ACL98" s="172"/>
      <c r="ACM98" s="172"/>
      <c r="ACN98" s="172"/>
      <c r="ACO98" s="172"/>
      <c r="ACP98" s="172"/>
      <c r="ACQ98" s="172"/>
      <c r="ACR98" s="172"/>
      <c r="ACS98" s="172"/>
      <c r="ACT98" s="172"/>
      <c r="ACU98" s="172"/>
      <c r="ACV98" s="172"/>
      <c r="ACW98" s="172"/>
      <c r="ACX98" s="172"/>
      <c r="ACY98" s="172"/>
      <c r="ACZ98" s="172"/>
      <c r="ADA98" s="172"/>
      <c r="ADB98" s="172"/>
      <c r="ADC98" s="172"/>
      <c r="ADD98" s="172"/>
      <c r="ADE98" s="172"/>
      <c r="ADF98" s="172"/>
      <c r="ADG98" s="172"/>
      <c r="ADH98" s="172"/>
      <c r="ADI98" s="172"/>
      <c r="ADJ98" s="172"/>
      <c r="ADK98" s="172"/>
      <c r="ADL98" s="172"/>
      <c r="ADM98" s="172"/>
      <c r="ADN98" s="172"/>
      <c r="ADO98" s="172"/>
      <c r="ADP98" s="172"/>
      <c r="ADQ98" s="172"/>
      <c r="ADR98" s="172"/>
      <c r="ADS98" s="172"/>
      <c r="ADT98" s="172"/>
      <c r="ADU98" s="172"/>
      <c r="ADV98" s="172"/>
      <c r="ADW98" s="172"/>
      <c r="ADX98" s="172"/>
      <c r="ADY98" s="172"/>
      <c r="ADZ98" s="172"/>
      <c r="AEA98" s="172"/>
      <c r="AEB98" s="172"/>
      <c r="AEC98" s="172"/>
      <c r="AED98" s="172"/>
      <c r="AEE98" s="172"/>
      <c r="AEF98" s="172"/>
      <c r="AEG98" s="172"/>
      <c r="AEH98" s="172"/>
      <c r="AEI98" s="172"/>
      <c r="AEJ98" s="172"/>
      <c r="AEK98" s="172"/>
      <c r="AEL98" s="172"/>
      <c r="AEM98" s="172"/>
      <c r="AEN98" s="172"/>
      <c r="AEO98" s="172"/>
      <c r="AEP98" s="172"/>
      <c r="AEQ98" s="172"/>
      <c r="AER98" s="172"/>
      <c r="AES98" s="172"/>
      <c r="AET98" s="172"/>
      <c r="AEU98" s="172"/>
      <c r="AEV98" s="172"/>
      <c r="AEW98" s="172"/>
      <c r="AEX98" s="172"/>
      <c r="AEY98" s="172"/>
      <c r="AEZ98" s="172"/>
      <c r="AFA98" s="172"/>
      <c r="AFB98" s="172"/>
      <c r="AFC98" s="172"/>
      <c r="AFD98" s="172"/>
      <c r="AFE98" s="172"/>
      <c r="AFF98" s="172"/>
      <c r="AFG98" s="172"/>
      <c r="AFH98" s="172"/>
      <c r="AFI98" s="172"/>
      <c r="AFJ98" s="172"/>
      <c r="AFK98" s="172"/>
      <c r="AFL98" s="172"/>
      <c r="AFM98" s="172"/>
      <c r="AFN98" s="172"/>
      <c r="AFO98" s="172"/>
      <c r="AFP98" s="172"/>
      <c r="AFQ98" s="172"/>
      <c r="AFR98" s="172"/>
      <c r="AFS98" s="172"/>
      <c r="AFT98" s="172"/>
      <c r="AFU98" s="172"/>
      <c r="AFV98" s="172"/>
      <c r="AFW98" s="172"/>
      <c r="AFX98" s="172"/>
      <c r="AFY98" s="172"/>
      <c r="AFZ98" s="172"/>
      <c r="AGA98" s="172"/>
      <c r="AGB98" s="172"/>
      <c r="AGC98" s="172"/>
      <c r="AGD98" s="172"/>
      <c r="AGE98" s="172"/>
      <c r="AGF98" s="172"/>
      <c r="AGG98" s="172"/>
      <c r="AGH98" s="172"/>
      <c r="AGI98" s="172"/>
      <c r="AGJ98" s="172"/>
      <c r="AGK98" s="172"/>
      <c r="AGL98" s="172"/>
      <c r="AGM98" s="172"/>
      <c r="AGN98" s="172"/>
      <c r="AGO98" s="172"/>
      <c r="AGP98" s="172"/>
      <c r="AGQ98" s="172"/>
      <c r="AGR98" s="172"/>
      <c r="AGS98" s="172"/>
      <c r="AGT98" s="172"/>
      <c r="AGU98" s="172"/>
      <c r="AGV98" s="172"/>
      <c r="AGW98" s="172"/>
      <c r="AGX98" s="172"/>
      <c r="AGY98" s="172"/>
      <c r="AGZ98" s="172"/>
      <c r="AHA98" s="172"/>
      <c r="AHB98" s="172"/>
      <c r="AHC98" s="172"/>
      <c r="AHD98" s="172"/>
      <c r="AHE98" s="172"/>
      <c r="AHF98" s="172"/>
      <c r="AHG98" s="172"/>
      <c r="AHH98" s="172"/>
      <c r="AHI98" s="172"/>
      <c r="AHJ98" s="172"/>
      <c r="AHK98" s="172"/>
      <c r="AHL98" s="172"/>
      <c r="AHM98" s="172"/>
      <c r="AHN98" s="172"/>
      <c r="AHO98" s="172"/>
      <c r="AHP98" s="172"/>
      <c r="AHQ98" s="172"/>
      <c r="AHR98" s="172"/>
      <c r="AHS98" s="172"/>
      <c r="AHT98" s="172"/>
      <c r="AHU98" s="172"/>
      <c r="AHV98" s="172"/>
      <c r="AHW98" s="172"/>
      <c r="AHX98" s="172"/>
      <c r="AHY98" s="172"/>
      <c r="AHZ98" s="172"/>
      <c r="AIA98" s="172"/>
      <c r="AIB98" s="172"/>
      <c r="AIC98" s="172"/>
      <c r="AID98" s="172"/>
      <c r="AIE98" s="172"/>
      <c r="AIF98" s="172"/>
      <c r="AIG98" s="172"/>
      <c r="AIH98" s="172"/>
      <c r="AII98" s="172"/>
      <c r="AIJ98" s="172"/>
      <c r="AIK98" s="172"/>
      <c r="AIL98" s="172"/>
      <c r="AIM98" s="172"/>
      <c r="AIN98" s="172"/>
      <c r="AIO98" s="172"/>
      <c r="AIP98" s="172"/>
      <c r="AIQ98" s="172"/>
      <c r="AIR98" s="172"/>
      <c r="AIS98" s="172"/>
      <c r="AIT98" s="172"/>
      <c r="AIU98" s="172"/>
      <c r="AIV98" s="172"/>
      <c r="AIW98" s="172"/>
      <c r="AIX98" s="172"/>
      <c r="AIY98" s="172"/>
      <c r="AIZ98" s="172"/>
      <c r="AJA98" s="172"/>
      <c r="AJB98" s="172"/>
      <c r="AJC98" s="172"/>
      <c r="AJD98" s="172"/>
      <c r="AJE98" s="172"/>
      <c r="AJF98" s="172"/>
      <c r="AJG98" s="172"/>
      <c r="AJH98" s="172"/>
      <c r="AJI98" s="172"/>
      <c r="AJJ98" s="172"/>
      <c r="AJK98" s="172"/>
      <c r="AJL98" s="172"/>
      <c r="AJM98" s="172"/>
      <c r="AJN98" s="172"/>
      <c r="AJO98" s="172"/>
      <c r="AJP98" s="172"/>
      <c r="AJQ98" s="172"/>
      <c r="AJR98" s="172"/>
      <c r="AJS98" s="172"/>
      <c r="AJT98" s="172"/>
      <c r="AJU98" s="172"/>
      <c r="AJV98" s="172"/>
      <c r="AJW98" s="172"/>
      <c r="AJX98" s="172"/>
      <c r="AJY98" s="172"/>
      <c r="AJZ98" s="172"/>
      <c r="AKA98" s="172"/>
      <c r="AKB98" s="172"/>
      <c r="AKC98" s="172"/>
      <c r="AKD98" s="172"/>
      <c r="AKE98" s="172"/>
      <c r="AKF98" s="172"/>
      <c r="AKG98" s="172"/>
      <c r="AKH98" s="172"/>
      <c r="AKI98" s="172"/>
      <c r="AKJ98" s="172"/>
      <c r="AKK98" s="172"/>
      <c r="AKL98" s="172"/>
      <c r="AKM98" s="172"/>
      <c r="AKN98" s="172"/>
      <c r="AKO98" s="172"/>
      <c r="AKP98" s="172"/>
      <c r="AKQ98" s="172"/>
      <c r="AKR98" s="172"/>
      <c r="AKS98" s="172"/>
      <c r="AKT98" s="172"/>
      <c r="AKU98" s="172"/>
      <c r="AKV98" s="172"/>
      <c r="AKW98" s="172"/>
      <c r="AKX98" s="172"/>
      <c r="AKY98" s="172"/>
      <c r="AKZ98" s="172"/>
      <c r="ALA98" s="172"/>
      <c r="ALB98" s="172"/>
      <c r="ALC98" s="172"/>
      <c r="ALD98" s="172"/>
      <c r="ALE98" s="172"/>
      <c r="ALF98" s="172"/>
      <c r="ALG98" s="172"/>
      <c r="ALH98" s="172"/>
      <c r="ALI98" s="172"/>
      <c r="ALJ98" s="172"/>
      <c r="ALK98" s="172"/>
      <c r="ALL98" s="172"/>
      <c r="ALM98" s="172"/>
      <c r="ALN98" s="172"/>
      <c r="ALO98" s="172"/>
      <c r="ALP98" s="172"/>
      <c r="ALQ98" s="172"/>
      <c r="ALR98" s="172"/>
      <c r="ALS98" s="172"/>
      <c r="ALT98" s="172"/>
      <c r="ALU98" s="172"/>
      <c r="ALV98" s="172"/>
      <c r="ALW98" s="172"/>
      <c r="ALX98" s="172"/>
      <c r="ALY98" s="172"/>
      <c r="ALZ98" s="172"/>
      <c r="AMA98" s="172"/>
      <c r="AMB98" s="172"/>
      <c r="AMC98" s="172"/>
      <c r="AMD98" s="172"/>
      <c r="AME98" s="172"/>
      <c r="AMF98" s="172"/>
      <c r="AMG98" s="172"/>
      <c r="AMH98" s="172"/>
      <c r="AMI98" s="172"/>
      <c r="AMJ98" s="172"/>
      <c r="AMK98" s="172"/>
      <c r="AML98" s="172"/>
    </row>
    <row r="99" spans="1:1026" s="282" customFormat="1">
      <c r="A99" s="358"/>
      <c r="B99" s="225"/>
      <c r="C99" s="154">
        <f t="shared" si="94"/>
        <v>0</v>
      </c>
      <c r="D99" s="167">
        <f t="shared" si="95"/>
        <v>0</v>
      </c>
      <c r="E99" s="166" t="str">
        <f t="shared" si="96"/>
        <v/>
      </c>
      <c r="F99" s="367" t="str">
        <f t="shared" si="97"/>
        <v/>
      </c>
      <c r="G99" s="367" t="str">
        <f t="shared" si="98"/>
        <v/>
      </c>
      <c r="H99" s="367" t="str">
        <f t="shared" si="99"/>
        <v/>
      </c>
      <c r="I99" s="367" t="str">
        <f t="shared" si="100"/>
        <v/>
      </c>
      <c r="J99" s="367" t="str">
        <f t="shared" si="101"/>
        <v/>
      </c>
      <c r="K99" s="367" t="str">
        <f t="shared" si="102"/>
        <v/>
      </c>
      <c r="L99" s="367" t="str">
        <f t="shared" si="103"/>
        <v/>
      </c>
      <c r="M99" s="367" t="str">
        <f t="shared" si="104"/>
        <v/>
      </c>
      <c r="N99" s="367" t="str">
        <f t="shared" si="105"/>
        <v/>
      </c>
      <c r="O99" s="156" t="str">
        <f t="shared" si="106"/>
        <v/>
      </c>
      <c r="P99" s="157" t="str">
        <f t="shared" si="149"/>
        <v>0</v>
      </c>
      <c r="Q99" s="158" t="str">
        <f t="shared" si="149"/>
        <v>0</v>
      </c>
      <c r="R99" s="158" t="str">
        <f t="shared" si="149"/>
        <v>0</v>
      </c>
      <c r="S99" s="159" t="str">
        <f t="shared" si="149"/>
        <v>0</v>
      </c>
      <c r="T99" s="158" t="str">
        <f t="shared" si="149"/>
        <v>0</v>
      </c>
      <c r="U99" s="158" t="str">
        <f t="shared" si="149"/>
        <v>0</v>
      </c>
      <c r="V99" s="158" t="str">
        <f t="shared" si="149"/>
        <v>0</v>
      </c>
      <c r="W99" s="158" t="str">
        <f t="shared" si="149"/>
        <v>0</v>
      </c>
      <c r="X99" s="157" t="str">
        <f t="shared" si="150"/>
        <v>0</v>
      </c>
      <c r="Y99" s="158" t="str">
        <f t="shared" si="150"/>
        <v>0</v>
      </c>
      <c r="Z99" s="158" t="str">
        <f t="shared" si="150"/>
        <v>0</v>
      </c>
      <c r="AA99" s="159" t="str">
        <f t="shared" si="150"/>
        <v>0</v>
      </c>
      <c r="AB99" s="160" t="str">
        <f t="shared" si="150"/>
        <v>0</v>
      </c>
      <c r="AC99" s="161" t="str">
        <f t="shared" si="150"/>
        <v>0</v>
      </c>
      <c r="AD99" s="158" t="str">
        <f t="shared" si="150"/>
        <v>0</v>
      </c>
      <c r="AE99" s="159" t="str">
        <f t="shared" si="150"/>
        <v>0</v>
      </c>
      <c r="AF99" s="367" t="str">
        <f t="shared" si="151"/>
        <v>0</v>
      </c>
      <c r="AG99" s="162" t="str">
        <f t="shared" si="151"/>
        <v>0</v>
      </c>
      <c r="AH99" s="163" t="str">
        <f t="shared" si="151"/>
        <v>0</v>
      </c>
      <c r="AI99" s="165" t="str">
        <f t="shared" si="151"/>
        <v>0</v>
      </c>
      <c r="AJ99" s="164" t="str">
        <f t="shared" si="151"/>
        <v>0</v>
      </c>
      <c r="AK99" s="164" t="str">
        <f t="shared" si="151"/>
        <v>0</v>
      </c>
      <c r="AL99" s="289" t="str">
        <f t="shared" si="151"/>
        <v>0</v>
      </c>
      <c r="AM99" s="165" t="str">
        <f t="shared" si="151"/>
        <v>0</v>
      </c>
      <c r="AN99" s="230" t="str">
        <f t="shared" si="152"/>
        <v>0</v>
      </c>
      <c r="AO99" s="230" t="str">
        <f t="shared" si="152"/>
        <v>0</v>
      </c>
      <c r="AP99" s="230" t="str">
        <f t="shared" si="152"/>
        <v>0</v>
      </c>
      <c r="AQ99" s="230" t="str">
        <f t="shared" si="152"/>
        <v>0</v>
      </c>
      <c r="AR99" s="229" t="str">
        <f t="shared" si="152"/>
        <v>0</v>
      </c>
      <c r="AS99" s="230" t="str">
        <f t="shared" si="152"/>
        <v>0</v>
      </c>
      <c r="AT99" s="230" t="str">
        <f t="shared" si="152"/>
        <v>0</v>
      </c>
      <c r="AU99" s="231" t="str">
        <f t="shared" si="152"/>
        <v>0</v>
      </c>
      <c r="AV99" s="230" t="str">
        <f t="shared" si="153"/>
        <v>0</v>
      </c>
      <c r="AW99" s="232" t="str">
        <f t="shared" si="153"/>
        <v>0</v>
      </c>
      <c r="AX99" s="232" t="str">
        <f t="shared" si="153"/>
        <v>0</v>
      </c>
      <c r="AY99" s="233" t="str">
        <f t="shared" si="153"/>
        <v>0</v>
      </c>
      <c r="AZ99" s="232" t="str">
        <f t="shared" si="153"/>
        <v>0</v>
      </c>
      <c r="BA99" s="232" t="str">
        <f t="shared" si="153"/>
        <v>0</v>
      </c>
      <c r="BB99" s="232" t="str">
        <f t="shared" si="153"/>
        <v>0</v>
      </c>
      <c r="BC99" s="233" t="str">
        <f t="shared" si="153"/>
        <v>0</v>
      </c>
      <c r="BD99" s="168" t="str">
        <f t="shared" si="154"/>
        <v>0</v>
      </c>
      <c r="BE99" s="168" t="str">
        <f t="shared" si="154"/>
        <v>0</v>
      </c>
      <c r="BF99" s="168" t="str">
        <f t="shared" si="154"/>
        <v>0</v>
      </c>
      <c r="BG99" s="169" t="str">
        <f t="shared" si="154"/>
        <v>0</v>
      </c>
      <c r="BH99" s="168" t="str">
        <f t="shared" si="154"/>
        <v>0</v>
      </c>
      <c r="BI99" s="168" t="str">
        <f t="shared" si="154"/>
        <v>0</v>
      </c>
      <c r="BJ99" s="168" t="str">
        <f t="shared" si="154"/>
        <v>0</v>
      </c>
      <c r="BK99" s="169" t="str">
        <f t="shared" si="154"/>
        <v>0</v>
      </c>
      <c r="BL99" s="168" t="str">
        <f t="shared" si="155"/>
        <v>0</v>
      </c>
      <c r="BM99" s="168" t="str">
        <f t="shared" si="155"/>
        <v>0</v>
      </c>
      <c r="BN99" s="168" t="str">
        <f t="shared" si="155"/>
        <v>0</v>
      </c>
      <c r="BO99" s="169" t="str">
        <f t="shared" si="155"/>
        <v>0</v>
      </c>
      <c r="BP99" s="168" t="str">
        <f t="shared" si="155"/>
        <v>0</v>
      </c>
      <c r="BQ99" s="168" t="str">
        <f t="shared" si="155"/>
        <v>0</v>
      </c>
      <c r="BR99" s="168" t="str">
        <f t="shared" si="155"/>
        <v>0</v>
      </c>
      <c r="BS99" s="169" t="str">
        <f t="shared" si="155"/>
        <v>0</v>
      </c>
      <c r="BT99" s="302" t="str">
        <f t="shared" si="156"/>
        <v>0</v>
      </c>
      <c r="BU99" s="302" t="str">
        <f t="shared" si="156"/>
        <v>0</v>
      </c>
      <c r="BV99" s="302" t="str">
        <f t="shared" si="156"/>
        <v>0</v>
      </c>
      <c r="BW99" s="303" t="str">
        <f t="shared" si="156"/>
        <v>0</v>
      </c>
      <c r="BX99" s="302" t="str">
        <f t="shared" si="156"/>
        <v>0</v>
      </c>
      <c r="BY99" s="302" t="str">
        <f t="shared" si="156"/>
        <v>0</v>
      </c>
      <c r="BZ99" s="302" t="str">
        <f t="shared" si="156"/>
        <v>0</v>
      </c>
      <c r="CA99" s="303" t="str">
        <f t="shared" si="156"/>
        <v>0</v>
      </c>
      <c r="CB99" s="164" t="str">
        <f t="shared" si="157"/>
        <v>0</v>
      </c>
      <c r="CC99" s="289" t="str">
        <f t="shared" si="157"/>
        <v>0</v>
      </c>
      <c r="CD99" s="340" t="str">
        <f t="shared" si="157"/>
        <v>0</v>
      </c>
      <c r="CE99" s="341" t="str">
        <f t="shared" si="157"/>
        <v>0</v>
      </c>
      <c r="CF99" s="340" t="str">
        <f t="shared" si="157"/>
        <v>0</v>
      </c>
      <c r="CG99" s="340" t="str">
        <f t="shared" si="157"/>
        <v>0</v>
      </c>
      <c r="CH99" s="340" t="str">
        <f t="shared" si="157"/>
        <v>0</v>
      </c>
      <c r="CI99" s="341" t="str">
        <f t="shared" si="157"/>
        <v>0</v>
      </c>
      <c r="CJ99" s="367"/>
      <c r="CK99" s="32" t="str">
        <f t="shared" si="116"/>
        <v/>
      </c>
      <c r="CL99" s="285">
        <f t="shared" si="146"/>
        <v>0</v>
      </c>
      <c r="CM99" s="285">
        <f t="shared" si="148"/>
        <v>10</v>
      </c>
      <c r="CN99" s="285"/>
      <c r="CO99" s="142">
        <f t="shared" si="117"/>
        <v>-90</v>
      </c>
      <c r="CP99" s="142">
        <f t="shared" si="118"/>
        <v>-67.777777777777771</v>
      </c>
      <c r="CQ99" s="143"/>
      <c r="CR99" s="367"/>
      <c r="CS99" s="170">
        <f t="shared" si="119"/>
        <v>0</v>
      </c>
      <c r="CT99" s="23">
        <f t="shared" si="120"/>
        <v>0</v>
      </c>
      <c r="CU99" s="171">
        <f t="shared" si="121"/>
        <v>0</v>
      </c>
      <c r="CV99" s="23">
        <f t="shared" si="122"/>
        <v>0</v>
      </c>
      <c r="CW99" s="172">
        <f t="shared" si="123"/>
        <v>0</v>
      </c>
      <c r="CX99" s="24">
        <f t="shared" si="124"/>
        <v>0</v>
      </c>
      <c r="CY99" s="267">
        <f t="shared" si="125"/>
        <v>0</v>
      </c>
      <c r="CZ99" s="268">
        <f t="shared" si="126"/>
        <v>0</v>
      </c>
      <c r="DA99" s="267">
        <f t="shared" si="127"/>
        <v>0</v>
      </c>
      <c r="DB99" s="268">
        <f t="shared" si="128"/>
        <v>0</v>
      </c>
      <c r="DC99" s="173">
        <f t="shared" si="129"/>
        <v>0</v>
      </c>
      <c r="DD99" s="26">
        <f t="shared" si="130"/>
        <v>0</v>
      </c>
      <c r="DE99" s="173">
        <f t="shared" si="131"/>
        <v>0</v>
      </c>
      <c r="DF99" s="26">
        <f t="shared" si="132"/>
        <v>0</v>
      </c>
      <c r="DG99" s="326">
        <f t="shared" si="133"/>
        <v>0</v>
      </c>
      <c r="DH99" s="327">
        <f t="shared" si="134"/>
        <v>0</v>
      </c>
      <c r="DI99" s="172">
        <f t="shared" si="135"/>
        <v>0</v>
      </c>
      <c r="DJ99" s="24">
        <f t="shared" si="136"/>
        <v>0</v>
      </c>
      <c r="DK99" s="172"/>
      <c r="DL99" s="19">
        <f t="shared" si="137"/>
        <v>0</v>
      </c>
      <c r="DM99" s="19">
        <f t="shared" si="138"/>
        <v>0</v>
      </c>
      <c r="DN99" s="174">
        <f t="shared" si="139"/>
        <v>0</v>
      </c>
      <c r="DO99" s="278">
        <f t="shared" si="140"/>
        <v>0</v>
      </c>
      <c r="DP99" s="278">
        <f t="shared" si="141"/>
        <v>0</v>
      </c>
      <c r="DQ99" s="20">
        <f t="shared" si="142"/>
        <v>0</v>
      </c>
      <c r="DR99" s="20">
        <f t="shared" si="143"/>
        <v>0</v>
      </c>
      <c r="DS99" s="337">
        <f t="shared" si="144"/>
        <v>0</v>
      </c>
      <c r="DT99" s="174">
        <f t="shared" si="145"/>
        <v>0</v>
      </c>
      <c r="DU99" s="172">
        <f t="shared" si="147"/>
        <v>0</v>
      </c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  <c r="IP99" s="172"/>
      <c r="IQ99" s="172"/>
      <c r="IR99" s="172"/>
      <c r="IS99" s="172"/>
      <c r="IT99" s="172"/>
      <c r="IU99" s="172"/>
      <c r="IV99" s="172"/>
      <c r="IW99" s="172"/>
      <c r="IX99" s="172"/>
      <c r="IY99" s="172"/>
      <c r="IZ99" s="172"/>
      <c r="JA99" s="172"/>
      <c r="JB99" s="172"/>
      <c r="JC99" s="172"/>
      <c r="JD99" s="172"/>
      <c r="JE99" s="172"/>
      <c r="JF99" s="172"/>
      <c r="JG99" s="172"/>
      <c r="JH99" s="172"/>
      <c r="JI99" s="172"/>
      <c r="JJ99" s="172"/>
      <c r="JK99" s="172"/>
      <c r="JL99" s="172"/>
      <c r="JM99" s="172"/>
      <c r="JN99" s="172"/>
      <c r="JO99" s="172"/>
      <c r="JP99" s="172"/>
      <c r="JQ99" s="172"/>
      <c r="JR99" s="172"/>
      <c r="JS99" s="172"/>
      <c r="JT99" s="172"/>
      <c r="JU99" s="172"/>
      <c r="JV99" s="172"/>
      <c r="JW99" s="172"/>
      <c r="JX99" s="172"/>
      <c r="JY99" s="172"/>
      <c r="JZ99" s="172"/>
      <c r="KA99" s="172"/>
      <c r="KB99" s="172"/>
      <c r="KC99" s="172"/>
      <c r="KD99" s="172"/>
      <c r="KE99" s="172"/>
      <c r="KF99" s="172"/>
      <c r="KG99" s="172"/>
      <c r="KH99" s="172"/>
      <c r="KI99" s="172"/>
      <c r="KJ99" s="172"/>
      <c r="KK99" s="172"/>
      <c r="KL99" s="172"/>
      <c r="KM99" s="172"/>
      <c r="KN99" s="172"/>
      <c r="KO99" s="172"/>
      <c r="KP99" s="172"/>
      <c r="KQ99" s="172"/>
      <c r="KR99" s="172"/>
      <c r="KS99" s="172"/>
      <c r="KT99" s="172"/>
      <c r="KU99" s="172"/>
      <c r="KV99" s="172"/>
      <c r="KW99" s="172"/>
      <c r="KX99" s="172"/>
      <c r="KY99" s="172"/>
      <c r="KZ99" s="172"/>
      <c r="LA99" s="172"/>
      <c r="LB99" s="172"/>
      <c r="LC99" s="172"/>
      <c r="LD99" s="172"/>
      <c r="LE99" s="172"/>
      <c r="LF99" s="172"/>
      <c r="LG99" s="172"/>
      <c r="LH99" s="172"/>
      <c r="LI99" s="172"/>
      <c r="LJ99" s="172"/>
      <c r="LK99" s="172"/>
      <c r="LL99" s="172"/>
      <c r="LM99" s="172"/>
      <c r="LN99" s="172"/>
      <c r="LO99" s="172"/>
      <c r="LP99" s="172"/>
      <c r="LQ99" s="172"/>
      <c r="LR99" s="172"/>
      <c r="LS99" s="172"/>
      <c r="LT99" s="172"/>
      <c r="LU99" s="172"/>
      <c r="LV99" s="172"/>
      <c r="LW99" s="172"/>
      <c r="LX99" s="172"/>
      <c r="LY99" s="172"/>
      <c r="LZ99" s="172"/>
      <c r="MA99" s="172"/>
      <c r="MB99" s="172"/>
      <c r="MC99" s="172"/>
      <c r="MD99" s="172"/>
      <c r="ME99" s="172"/>
      <c r="MF99" s="172"/>
      <c r="MG99" s="172"/>
      <c r="MH99" s="172"/>
      <c r="MI99" s="172"/>
      <c r="MJ99" s="172"/>
      <c r="MK99" s="172"/>
      <c r="ML99" s="172"/>
      <c r="MM99" s="172"/>
      <c r="MN99" s="172"/>
      <c r="MO99" s="172"/>
      <c r="MP99" s="172"/>
      <c r="MQ99" s="172"/>
      <c r="MR99" s="172"/>
      <c r="MS99" s="172"/>
      <c r="MT99" s="172"/>
      <c r="MU99" s="172"/>
      <c r="MV99" s="172"/>
      <c r="MW99" s="172"/>
      <c r="MX99" s="172"/>
      <c r="MY99" s="172"/>
      <c r="MZ99" s="172"/>
      <c r="NA99" s="172"/>
      <c r="NB99" s="172"/>
      <c r="NC99" s="172"/>
      <c r="ND99" s="172"/>
      <c r="NE99" s="172"/>
      <c r="NF99" s="172"/>
      <c r="NG99" s="172"/>
      <c r="NH99" s="172"/>
      <c r="NI99" s="172"/>
      <c r="NJ99" s="172"/>
      <c r="NK99" s="172"/>
      <c r="NL99" s="172"/>
      <c r="NM99" s="172"/>
      <c r="NN99" s="172"/>
      <c r="NO99" s="172"/>
      <c r="NP99" s="172"/>
      <c r="NQ99" s="172"/>
      <c r="NR99" s="172"/>
      <c r="NS99" s="172"/>
      <c r="NT99" s="172"/>
      <c r="NU99" s="172"/>
      <c r="NV99" s="172"/>
      <c r="NW99" s="172"/>
      <c r="NX99" s="172"/>
      <c r="NY99" s="172"/>
      <c r="NZ99" s="172"/>
      <c r="OA99" s="172"/>
      <c r="OB99" s="172"/>
      <c r="OC99" s="172"/>
      <c r="OD99" s="172"/>
      <c r="OE99" s="172"/>
      <c r="OF99" s="172"/>
      <c r="OG99" s="172"/>
      <c r="OH99" s="172"/>
      <c r="OI99" s="172"/>
      <c r="OJ99" s="172"/>
      <c r="OK99" s="172"/>
      <c r="OL99" s="172"/>
      <c r="OM99" s="172"/>
      <c r="ON99" s="172"/>
      <c r="OO99" s="172"/>
      <c r="OP99" s="172"/>
      <c r="OQ99" s="172"/>
      <c r="OR99" s="172"/>
      <c r="OS99" s="172"/>
      <c r="OT99" s="172"/>
      <c r="OU99" s="172"/>
      <c r="OV99" s="172"/>
      <c r="OW99" s="172"/>
      <c r="OX99" s="172"/>
      <c r="OY99" s="172"/>
      <c r="OZ99" s="172"/>
      <c r="PA99" s="172"/>
      <c r="PB99" s="172"/>
      <c r="PC99" s="172"/>
      <c r="PD99" s="172"/>
      <c r="PE99" s="172"/>
      <c r="PF99" s="172"/>
      <c r="PG99" s="172"/>
      <c r="PH99" s="172"/>
      <c r="PI99" s="172"/>
      <c r="PJ99" s="172"/>
      <c r="PK99" s="172"/>
      <c r="PL99" s="172"/>
      <c r="PM99" s="172"/>
      <c r="PN99" s="172"/>
      <c r="PO99" s="172"/>
      <c r="PP99" s="172"/>
      <c r="PQ99" s="172"/>
      <c r="PR99" s="172"/>
      <c r="PS99" s="172"/>
      <c r="PT99" s="172"/>
      <c r="PU99" s="172"/>
      <c r="PV99" s="172"/>
      <c r="PW99" s="172"/>
      <c r="PX99" s="172"/>
      <c r="PY99" s="172"/>
      <c r="PZ99" s="172"/>
      <c r="QA99" s="172"/>
      <c r="QB99" s="172"/>
      <c r="QC99" s="172"/>
      <c r="QD99" s="172"/>
      <c r="QE99" s="172"/>
      <c r="QF99" s="172"/>
      <c r="QG99" s="172"/>
      <c r="QH99" s="172"/>
      <c r="QI99" s="172"/>
      <c r="QJ99" s="172"/>
      <c r="QK99" s="172"/>
      <c r="QL99" s="172"/>
      <c r="QM99" s="172"/>
      <c r="QN99" s="172"/>
      <c r="QO99" s="172"/>
      <c r="QP99" s="172"/>
      <c r="QQ99" s="172"/>
      <c r="QR99" s="172"/>
      <c r="QS99" s="172"/>
      <c r="QT99" s="172"/>
      <c r="QU99" s="172"/>
      <c r="QV99" s="172"/>
      <c r="QW99" s="172"/>
      <c r="QX99" s="172"/>
      <c r="QY99" s="172"/>
      <c r="QZ99" s="172"/>
      <c r="RA99" s="172"/>
      <c r="RB99" s="172"/>
      <c r="RC99" s="172"/>
      <c r="RD99" s="172"/>
      <c r="RE99" s="172"/>
      <c r="RF99" s="172"/>
      <c r="RG99" s="172"/>
      <c r="RH99" s="172"/>
      <c r="RI99" s="172"/>
      <c r="RJ99" s="172"/>
      <c r="RK99" s="172"/>
      <c r="RL99" s="172"/>
      <c r="RM99" s="172"/>
      <c r="RN99" s="172"/>
      <c r="RO99" s="172"/>
      <c r="RP99" s="172"/>
      <c r="RQ99" s="172"/>
      <c r="RR99" s="172"/>
      <c r="RS99" s="172"/>
      <c r="RT99" s="172"/>
      <c r="RU99" s="172"/>
      <c r="RV99" s="172"/>
      <c r="RW99" s="172"/>
      <c r="RX99" s="172"/>
      <c r="RY99" s="172"/>
      <c r="RZ99" s="172"/>
      <c r="SA99" s="172"/>
      <c r="SB99" s="172"/>
      <c r="SC99" s="172"/>
      <c r="SD99" s="172"/>
      <c r="SE99" s="172"/>
      <c r="SF99" s="172"/>
      <c r="SG99" s="172"/>
      <c r="SH99" s="172"/>
      <c r="SI99" s="172"/>
      <c r="SJ99" s="172"/>
      <c r="SK99" s="172"/>
      <c r="SL99" s="172"/>
      <c r="SM99" s="172"/>
      <c r="SN99" s="172"/>
      <c r="SO99" s="172"/>
      <c r="SP99" s="172"/>
      <c r="SQ99" s="172"/>
      <c r="SR99" s="172"/>
      <c r="SS99" s="172"/>
      <c r="ST99" s="172"/>
      <c r="SU99" s="172"/>
      <c r="SV99" s="172"/>
      <c r="SW99" s="172"/>
      <c r="SX99" s="172"/>
      <c r="SY99" s="172"/>
      <c r="SZ99" s="172"/>
      <c r="TA99" s="172"/>
      <c r="TB99" s="172"/>
      <c r="TC99" s="172"/>
      <c r="TD99" s="172"/>
      <c r="TE99" s="172"/>
      <c r="TF99" s="172"/>
      <c r="TG99" s="172"/>
      <c r="TH99" s="172"/>
      <c r="TI99" s="172"/>
      <c r="TJ99" s="172"/>
      <c r="TK99" s="172"/>
      <c r="TL99" s="172"/>
      <c r="TM99" s="172"/>
      <c r="TN99" s="172"/>
      <c r="TO99" s="172"/>
      <c r="TP99" s="172"/>
      <c r="TQ99" s="172"/>
      <c r="TR99" s="172"/>
      <c r="TS99" s="172"/>
      <c r="TT99" s="172"/>
      <c r="TU99" s="172"/>
      <c r="TV99" s="172"/>
      <c r="TW99" s="172"/>
      <c r="TX99" s="172"/>
      <c r="TY99" s="172"/>
      <c r="TZ99" s="172"/>
      <c r="UA99" s="172"/>
      <c r="UB99" s="172"/>
      <c r="UC99" s="172"/>
      <c r="UD99" s="172"/>
      <c r="UE99" s="172"/>
      <c r="UF99" s="172"/>
      <c r="UG99" s="172"/>
      <c r="UH99" s="172"/>
      <c r="UI99" s="172"/>
      <c r="UJ99" s="172"/>
      <c r="UK99" s="172"/>
      <c r="UL99" s="172"/>
      <c r="UM99" s="172"/>
      <c r="UN99" s="172"/>
      <c r="UO99" s="172"/>
      <c r="UP99" s="172"/>
      <c r="UQ99" s="172"/>
      <c r="UR99" s="172"/>
      <c r="US99" s="172"/>
      <c r="UT99" s="172"/>
      <c r="UU99" s="172"/>
      <c r="UV99" s="172"/>
      <c r="UW99" s="172"/>
      <c r="UX99" s="172"/>
      <c r="UY99" s="172"/>
      <c r="UZ99" s="172"/>
      <c r="VA99" s="172"/>
      <c r="VB99" s="172"/>
      <c r="VC99" s="172"/>
      <c r="VD99" s="172"/>
      <c r="VE99" s="172"/>
      <c r="VF99" s="172"/>
      <c r="VG99" s="172"/>
      <c r="VH99" s="172"/>
      <c r="VI99" s="172"/>
      <c r="VJ99" s="172"/>
      <c r="VK99" s="172"/>
      <c r="VL99" s="172"/>
      <c r="VM99" s="172"/>
      <c r="VN99" s="172"/>
      <c r="VO99" s="172"/>
      <c r="VP99" s="172"/>
      <c r="VQ99" s="172"/>
      <c r="VR99" s="172"/>
      <c r="VS99" s="172"/>
      <c r="VT99" s="172"/>
      <c r="VU99" s="172"/>
      <c r="VV99" s="172"/>
      <c r="VW99" s="172"/>
      <c r="VX99" s="172"/>
      <c r="VY99" s="172"/>
      <c r="VZ99" s="172"/>
      <c r="WA99" s="172"/>
      <c r="WB99" s="172"/>
      <c r="WC99" s="172"/>
      <c r="WD99" s="172"/>
      <c r="WE99" s="172"/>
      <c r="WF99" s="172"/>
      <c r="WG99" s="172"/>
      <c r="WH99" s="172"/>
      <c r="WI99" s="172"/>
      <c r="WJ99" s="172"/>
      <c r="WK99" s="172"/>
      <c r="WL99" s="172"/>
      <c r="WM99" s="172"/>
      <c r="WN99" s="172"/>
      <c r="WO99" s="172"/>
      <c r="WP99" s="172"/>
      <c r="WQ99" s="172"/>
      <c r="WR99" s="172"/>
      <c r="WS99" s="172"/>
      <c r="WT99" s="172"/>
      <c r="WU99" s="172"/>
      <c r="WV99" s="172"/>
      <c r="WW99" s="172"/>
      <c r="WX99" s="172"/>
      <c r="WY99" s="172"/>
      <c r="WZ99" s="172"/>
      <c r="XA99" s="172"/>
      <c r="XB99" s="172"/>
      <c r="XC99" s="172"/>
      <c r="XD99" s="172"/>
      <c r="XE99" s="172"/>
      <c r="XF99" s="172"/>
      <c r="XG99" s="172"/>
      <c r="XH99" s="172"/>
      <c r="XI99" s="172"/>
      <c r="XJ99" s="172"/>
      <c r="XK99" s="172"/>
      <c r="XL99" s="172"/>
      <c r="XM99" s="172"/>
      <c r="XN99" s="172"/>
      <c r="XO99" s="172"/>
      <c r="XP99" s="172"/>
      <c r="XQ99" s="172"/>
      <c r="XR99" s="172"/>
      <c r="XS99" s="172"/>
      <c r="XT99" s="172"/>
      <c r="XU99" s="172"/>
      <c r="XV99" s="172"/>
      <c r="XW99" s="172"/>
      <c r="XX99" s="172"/>
      <c r="XY99" s="172"/>
      <c r="XZ99" s="172"/>
      <c r="YA99" s="172"/>
      <c r="YB99" s="172"/>
      <c r="YC99" s="172"/>
      <c r="YD99" s="172"/>
      <c r="YE99" s="172"/>
      <c r="YF99" s="172"/>
      <c r="YG99" s="172"/>
      <c r="YH99" s="172"/>
      <c r="YI99" s="172"/>
      <c r="YJ99" s="172"/>
      <c r="YK99" s="172"/>
      <c r="YL99" s="172"/>
      <c r="YM99" s="172"/>
      <c r="YN99" s="172"/>
      <c r="YO99" s="172"/>
      <c r="YP99" s="172"/>
      <c r="YQ99" s="172"/>
      <c r="YR99" s="172"/>
      <c r="YS99" s="172"/>
      <c r="YT99" s="172"/>
      <c r="YU99" s="172"/>
      <c r="YV99" s="172"/>
      <c r="YW99" s="172"/>
      <c r="YX99" s="172"/>
      <c r="YY99" s="172"/>
      <c r="YZ99" s="172"/>
      <c r="ZA99" s="172"/>
      <c r="ZB99" s="172"/>
      <c r="ZC99" s="172"/>
      <c r="ZD99" s="172"/>
      <c r="ZE99" s="172"/>
      <c r="ZF99" s="172"/>
      <c r="ZG99" s="172"/>
      <c r="ZH99" s="172"/>
      <c r="ZI99" s="172"/>
      <c r="ZJ99" s="172"/>
      <c r="ZK99" s="172"/>
      <c r="ZL99" s="172"/>
      <c r="ZM99" s="172"/>
      <c r="ZN99" s="172"/>
      <c r="ZO99" s="172"/>
      <c r="ZP99" s="172"/>
      <c r="ZQ99" s="172"/>
      <c r="ZR99" s="172"/>
      <c r="ZS99" s="172"/>
      <c r="ZT99" s="172"/>
      <c r="ZU99" s="172"/>
      <c r="ZV99" s="172"/>
      <c r="ZW99" s="172"/>
      <c r="ZX99" s="172"/>
      <c r="ZY99" s="172"/>
      <c r="ZZ99" s="172"/>
      <c r="AAA99" s="172"/>
      <c r="AAB99" s="172"/>
      <c r="AAC99" s="172"/>
      <c r="AAD99" s="172"/>
      <c r="AAE99" s="172"/>
      <c r="AAF99" s="172"/>
      <c r="AAG99" s="172"/>
      <c r="AAH99" s="172"/>
      <c r="AAI99" s="172"/>
      <c r="AAJ99" s="172"/>
      <c r="AAK99" s="172"/>
      <c r="AAL99" s="172"/>
      <c r="AAM99" s="172"/>
      <c r="AAN99" s="172"/>
      <c r="AAO99" s="172"/>
      <c r="AAP99" s="172"/>
      <c r="AAQ99" s="172"/>
      <c r="AAR99" s="172"/>
      <c r="AAS99" s="172"/>
      <c r="AAT99" s="172"/>
      <c r="AAU99" s="172"/>
      <c r="AAV99" s="172"/>
      <c r="AAW99" s="172"/>
      <c r="AAX99" s="172"/>
      <c r="AAY99" s="172"/>
      <c r="AAZ99" s="172"/>
      <c r="ABA99" s="172"/>
      <c r="ABB99" s="172"/>
      <c r="ABC99" s="172"/>
      <c r="ABD99" s="172"/>
      <c r="ABE99" s="172"/>
      <c r="ABF99" s="172"/>
      <c r="ABG99" s="172"/>
      <c r="ABH99" s="172"/>
      <c r="ABI99" s="172"/>
      <c r="ABJ99" s="172"/>
      <c r="ABK99" s="172"/>
      <c r="ABL99" s="172"/>
      <c r="ABM99" s="172"/>
      <c r="ABN99" s="172"/>
      <c r="ABO99" s="172"/>
      <c r="ABP99" s="172"/>
      <c r="ABQ99" s="172"/>
      <c r="ABR99" s="172"/>
      <c r="ABS99" s="172"/>
      <c r="ABT99" s="172"/>
      <c r="ABU99" s="172"/>
      <c r="ABV99" s="172"/>
      <c r="ABW99" s="172"/>
      <c r="ABX99" s="172"/>
      <c r="ABY99" s="172"/>
      <c r="ABZ99" s="172"/>
      <c r="ACA99" s="172"/>
      <c r="ACB99" s="172"/>
      <c r="ACC99" s="172"/>
      <c r="ACD99" s="172"/>
      <c r="ACE99" s="172"/>
      <c r="ACF99" s="172"/>
      <c r="ACG99" s="172"/>
      <c r="ACH99" s="172"/>
      <c r="ACI99" s="172"/>
      <c r="ACJ99" s="172"/>
      <c r="ACK99" s="172"/>
      <c r="ACL99" s="172"/>
      <c r="ACM99" s="172"/>
      <c r="ACN99" s="172"/>
      <c r="ACO99" s="172"/>
      <c r="ACP99" s="172"/>
      <c r="ACQ99" s="172"/>
      <c r="ACR99" s="172"/>
      <c r="ACS99" s="172"/>
      <c r="ACT99" s="172"/>
      <c r="ACU99" s="172"/>
      <c r="ACV99" s="172"/>
      <c r="ACW99" s="172"/>
      <c r="ACX99" s="172"/>
      <c r="ACY99" s="172"/>
      <c r="ACZ99" s="172"/>
      <c r="ADA99" s="172"/>
      <c r="ADB99" s="172"/>
      <c r="ADC99" s="172"/>
      <c r="ADD99" s="172"/>
      <c r="ADE99" s="172"/>
      <c r="ADF99" s="172"/>
      <c r="ADG99" s="172"/>
      <c r="ADH99" s="172"/>
      <c r="ADI99" s="172"/>
      <c r="ADJ99" s="172"/>
      <c r="ADK99" s="172"/>
      <c r="ADL99" s="172"/>
      <c r="ADM99" s="172"/>
      <c r="ADN99" s="172"/>
      <c r="ADO99" s="172"/>
      <c r="ADP99" s="172"/>
      <c r="ADQ99" s="172"/>
      <c r="ADR99" s="172"/>
      <c r="ADS99" s="172"/>
      <c r="ADT99" s="172"/>
      <c r="ADU99" s="172"/>
      <c r="ADV99" s="172"/>
      <c r="ADW99" s="172"/>
      <c r="ADX99" s="172"/>
      <c r="ADY99" s="172"/>
      <c r="ADZ99" s="172"/>
      <c r="AEA99" s="172"/>
      <c r="AEB99" s="172"/>
      <c r="AEC99" s="172"/>
      <c r="AED99" s="172"/>
      <c r="AEE99" s="172"/>
      <c r="AEF99" s="172"/>
      <c r="AEG99" s="172"/>
      <c r="AEH99" s="172"/>
      <c r="AEI99" s="172"/>
      <c r="AEJ99" s="172"/>
      <c r="AEK99" s="172"/>
      <c r="AEL99" s="172"/>
      <c r="AEM99" s="172"/>
      <c r="AEN99" s="172"/>
      <c r="AEO99" s="172"/>
      <c r="AEP99" s="172"/>
      <c r="AEQ99" s="172"/>
      <c r="AER99" s="172"/>
      <c r="AES99" s="172"/>
      <c r="AET99" s="172"/>
      <c r="AEU99" s="172"/>
      <c r="AEV99" s="172"/>
      <c r="AEW99" s="172"/>
      <c r="AEX99" s="172"/>
      <c r="AEY99" s="172"/>
      <c r="AEZ99" s="172"/>
      <c r="AFA99" s="172"/>
      <c r="AFB99" s="172"/>
      <c r="AFC99" s="172"/>
      <c r="AFD99" s="172"/>
      <c r="AFE99" s="172"/>
      <c r="AFF99" s="172"/>
      <c r="AFG99" s="172"/>
      <c r="AFH99" s="172"/>
      <c r="AFI99" s="172"/>
      <c r="AFJ99" s="172"/>
      <c r="AFK99" s="172"/>
      <c r="AFL99" s="172"/>
      <c r="AFM99" s="172"/>
      <c r="AFN99" s="172"/>
      <c r="AFO99" s="172"/>
      <c r="AFP99" s="172"/>
      <c r="AFQ99" s="172"/>
      <c r="AFR99" s="172"/>
      <c r="AFS99" s="172"/>
      <c r="AFT99" s="172"/>
      <c r="AFU99" s="172"/>
      <c r="AFV99" s="172"/>
      <c r="AFW99" s="172"/>
      <c r="AFX99" s="172"/>
      <c r="AFY99" s="172"/>
      <c r="AFZ99" s="172"/>
      <c r="AGA99" s="172"/>
      <c r="AGB99" s="172"/>
      <c r="AGC99" s="172"/>
      <c r="AGD99" s="172"/>
      <c r="AGE99" s="172"/>
      <c r="AGF99" s="172"/>
      <c r="AGG99" s="172"/>
      <c r="AGH99" s="172"/>
      <c r="AGI99" s="172"/>
      <c r="AGJ99" s="172"/>
      <c r="AGK99" s="172"/>
      <c r="AGL99" s="172"/>
      <c r="AGM99" s="172"/>
      <c r="AGN99" s="172"/>
      <c r="AGO99" s="172"/>
      <c r="AGP99" s="172"/>
      <c r="AGQ99" s="172"/>
      <c r="AGR99" s="172"/>
      <c r="AGS99" s="172"/>
      <c r="AGT99" s="172"/>
      <c r="AGU99" s="172"/>
      <c r="AGV99" s="172"/>
      <c r="AGW99" s="172"/>
      <c r="AGX99" s="172"/>
      <c r="AGY99" s="172"/>
      <c r="AGZ99" s="172"/>
      <c r="AHA99" s="172"/>
      <c r="AHB99" s="172"/>
      <c r="AHC99" s="172"/>
      <c r="AHD99" s="172"/>
      <c r="AHE99" s="172"/>
      <c r="AHF99" s="172"/>
      <c r="AHG99" s="172"/>
      <c r="AHH99" s="172"/>
      <c r="AHI99" s="172"/>
      <c r="AHJ99" s="172"/>
      <c r="AHK99" s="172"/>
      <c r="AHL99" s="172"/>
      <c r="AHM99" s="172"/>
      <c r="AHN99" s="172"/>
      <c r="AHO99" s="172"/>
      <c r="AHP99" s="172"/>
      <c r="AHQ99" s="172"/>
      <c r="AHR99" s="172"/>
      <c r="AHS99" s="172"/>
      <c r="AHT99" s="172"/>
      <c r="AHU99" s="172"/>
      <c r="AHV99" s="172"/>
      <c r="AHW99" s="172"/>
      <c r="AHX99" s="172"/>
      <c r="AHY99" s="172"/>
      <c r="AHZ99" s="172"/>
      <c r="AIA99" s="172"/>
      <c r="AIB99" s="172"/>
      <c r="AIC99" s="172"/>
      <c r="AID99" s="172"/>
      <c r="AIE99" s="172"/>
      <c r="AIF99" s="172"/>
      <c r="AIG99" s="172"/>
      <c r="AIH99" s="172"/>
      <c r="AII99" s="172"/>
      <c r="AIJ99" s="172"/>
      <c r="AIK99" s="172"/>
      <c r="AIL99" s="172"/>
      <c r="AIM99" s="172"/>
      <c r="AIN99" s="172"/>
      <c r="AIO99" s="172"/>
      <c r="AIP99" s="172"/>
      <c r="AIQ99" s="172"/>
      <c r="AIR99" s="172"/>
      <c r="AIS99" s="172"/>
      <c r="AIT99" s="172"/>
      <c r="AIU99" s="172"/>
      <c r="AIV99" s="172"/>
      <c r="AIW99" s="172"/>
      <c r="AIX99" s="172"/>
      <c r="AIY99" s="172"/>
      <c r="AIZ99" s="172"/>
      <c r="AJA99" s="172"/>
      <c r="AJB99" s="172"/>
      <c r="AJC99" s="172"/>
      <c r="AJD99" s="172"/>
      <c r="AJE99" s="172"/>
      <c r="AJF99" s="172"/>
      <c r="AJG99" s="172"/>
      <c r="AJH99" s="172"/>
      <c r="AJI99" s="172"/>
      <c r="AJJ99" s="172"/>
      <c r="AJK99" s="172"/>
      <c r="AJL99" s="172"/>
      <c r="AJM99" s="172"/>
      <c r="AJN99" s="172"/>
      <c r="AJO99" s="172"/>
      <c r="AJP99" s="172"/>
      <c r="AJQ99" s="172"/>
      <c r="AJR99" s="172"/>
      <c r="AJS99" s="172"/>
      <c r="AJT99" s="172"/>
      <c r="AJU99" s="172"/>
      <c r="AJV99" s="172"/>
      <c r="AJW99" s="172"/>
      <c r="AJX99" s="172"/>
      <c r="AJY99" s="172"/>
      <c r="AJZ99" s="172"/>
      <c r="AKA99" s="172"/>
      <c r="AKB99" s="172"/>
      <c r="AKC99" s="172"/>
      <c r="AKD99" s="172"/>
      <c r="AKE99" s="172"/>
      <c r="AKF99" s="172"/>
      <c r="AKG99" s="172"/>
      <c r="AKH99" s="172"/>
      <c r="AKI99" s="172"/>
      <c r="AKJ99" s="172"/>
      <c r="AKK99" s="172"/>
      <c r="AKL99" s="172"/>
      <c r="AKM99" s="172"/>
      <c r="AKN99" s="172"/>
      <c r="AKO99" s="172"/>
      <c r="AKP99" s="172"/>
      <c r="AKQ99" s="172"/>
      <c r="AKR99" s="172"/>
      <c r="AKS99" s="172"/>
      <c r="AKT99" s="172"/>
      <c r="AKU99" s="172"/>
      <c r="AKV99" s="172"/>
      <c r="AKW99" s="172"/>
      <c r="AKX99" s="172"/>
      <c r="AKY99" s="172"/>
      <c r="AKZ99" s="172"/>
      <c r="ALA99" s="172"/>
      <c r="ALB99" s="172"/>
      <c r="ALC99" s="172"/>
      <c r="ALD99" s="172"/>
      <c r="ALE99" s="172"/>
      <c r="ALF99" s="172"/>
      <c r="ALG99" s="172"/>
      <c r="ALH99" s="172"/>
      <c r="ALI99" s="172"/>
      <c r="ALJ99" s="172"/>
      <c r="ALK99" s="172"/>
      <c r="ALL99" s="172"/>
      <c r="ALM99" s="172"/>
      <c r="ALN99" s="172"/>
      <c r="ALO99" s="172"/>
      <c r="ALP99" s="172"/>
      <c r="ALQ99" s="172"/>
      <c r="ALR99" s="172"/>
      <c r="ALS99" s="172"/>
      <c r="ALT99" s="172"/>
      <c r="ALU99" s="172"/>
      <c r="ALV99" s="172"/>
      <c r="ALW99" s="172"/>
      <c r="ALX99" s="172"/>
      <c r="ALY99" s="172"/>
      <c r="ALZ99" s="172"/>
      <c r="AMA99" s="172"/>
      <c r="AMB99" s="172"/>
      <c r="AMC99" s="172"/>
      <c r="AMD99" s="172"/>
      <c r="AME99" s="172"/>
      <c r="AMF99" s="172"/>
      <c r="AMG99" s="172"/>
      <c r="AMH99" s="172"/>
      <c r="AMI99" s="172"/>
      <c r="AMJ99" s="172"/>
      <c r="AMK99" s="172"/>
      <c r="AML99" s="172"/>
    </row>
    <row r="100" spans="1:1026" s="282" customFormat="1">
      <c r="A100" s="358"/>
      <c r="B100" s="225"/>
      <c r="C100" s="154">
        <f t="shared" si="94"/>
        <v>0</v>
      </c>
      <c r="D100" s="167">
        <f t="shared" si="95"/>
        <v>0</v>
      </c>
      <c r="E100" s="166" t="str">
        <f t="shared" si="96"/>
        <v/>
      </c>
      <c r="F100" s="367" t="str">
        <f t="shared" si="97"/>
        <v/>
      </c>
      <c r="G100" s="367" t="str">
        <f t="shared" si="98"/>
        <v/>
      </c>
      <c r="H100" s="367" t="str">
        <f t="shared" si="99"/>
        <v/>
      </c>
      <c r="I100" s="367" t="str">
        <f t="shared" si="100"/>
        <v/>
      </c>
      <c r="J100" s="367" t="str">
        <f t="shared" si="101"/>
        <v/>
      </c>
      <c r="K100" s="367" t="str">
        <f t="shared" si="102"/>
        <v/>
      </c>
      <c r="L100" s="367" t="str">
        <f t="shared" si="103"/>
        <v/>
      </c>
      <c r="M100" s="367" t="str">
        <f t="shared" si="104"/>
        <v/>
      </c>
      <c r="N100" s="367" t="str">
        <f t="shared" si="105"/>
        <v/>
      </c>
      <c r="O100" s="156" t="str">
        <f t="shared" si="106"/>
        <v/>
      </c>
      <c r="P100" s="157" t="str">
        <f t="shared" si="149"/>
        <v>0</v>
      </c>
      <c r="Q100" s="158" t="str">
        <f t="shared" si="149"/>
        <v>0</v>
      </c>
      <c r="R100" s="158" t="str">
        <f t="shared" si="149"/>
        <v>0</v>
      </c>
      <c r="S100" s="159" t="str">
        <f t="shared" si="149"/>
        <v>0</v>
      </c>
      <c r="T100" s="158" t="str">
        <f t="shared" si="149"/>
        <v>0</v>
      </c>
      <c r="U100" s="158" t="str">
        <f t="shared" si="149"/>
        <v>0</v>
      </c>
      <c r="V100" s="158" t="str">
        <f t="shared" si="149"/>
        <v>0</v>
      </c>
      <c r="W100" s="158" t="str">
        <f t="shared" si="149"/>
        <v>0</v>
      </c>
      <c r="X100" s="157" t="str">
        <f t="shared" si="150"/>
        <v>0</v>
      </c>
      <c r="Y100" s="158" t="str">
        <f t="shared" si="150"/>
        <v>0</v>
      </c>
      <c r="Z100" s="158" t="str">
        <f t="shared" si="150"/>
        <v>0</v>
      </c>
      <c r="AA100" s="159" t="str">
        <f t="shared" si="150"/>
        <v>0</v>
      </c>
      <c r="AB100" s="160" t="str">
        <f t="shared" si="150"/>
        <v>0</v>
      </c>
      <c r="AC100" s="161" t="str">
        <f t="shared" si="150"/>
        <v>0</v>
      </c>
      <c r="AD100" s="158" t="str">
        <f t="shared" si="150"/>
        <v>0</v>
      </c>
      <c r="AE100" s="159" t="str">
        <f t="shared" si="150"/>
        <v>0</v>
      </c>
      <c r="AF100" s="367" t="str">
        <f t="shared" si="151"/>
        <v>0</v>
      </c>
      <c r="AG100" s="162" t="str">
        <f t="shared" si="151"/>
        <v>0</v>
      </c>
      <c r="AH100" s="163" t="str">
        <f t="shared" si="151"/>
        <v>0</v>
      </c>
      <c r="AI100" s="165" t="str">
        <f t="shared" si="151"/>
        <v>0</v>
      </c>
      <c r="AJ100" s="164" t="str">
        <f t="shared" si="151"/>
        <v>0</v>
      </c>
      <c r="AK100" s="164" t="str">
        <f t="shared" si="151"/>
        <v>0</v>
      </c>
      <c r="AL100" s="289" t="str">
        <f t="shared" si="151"/>
        <v>0</v>
      </c>
      <c r="AM100" s="165" t="str">
        <f t="shared" si="151"/>
        <v>0</v>
      </c>
      <c r="AN100" s="230" t="str">
        <f t="shared" si="152"/>
        <v>0</v>
      </c>
      <c r="AO100" s="230" t="str">
        <f t="shared" si="152"/>
        <v>0</v>
      </c>
      <c r="AP100" s="230" t="str">
        <f t="shared" si="152"/>
        <v>0</v>
      </c>
      <c r="AQ100" s="230" t="str">
        <f t="shared" si="152"/>
        <v>0</v>
      </c>
      <c r="AR100" s="229" t="str">
        <f t="shared" si="152"/>
        <v>0</v>
      </c>
      <c r="AS100" s="230" t="str">
        <f t="shared" si="152"/>
        <v>0</v>
      </c>
      <c r="AT100" s="230" t="str">
        <f t="shared" si="152"/>
        <v>0</v>
      </c>
      <c r="AU100" s="231" t="str">
        <f t="shared" si="152"/>
        <v>0</v>
      </c>
      <c r="AV100" s="230" t="str">
        <f t="shared" si="153"/>
        <v>0</v>
      </c>
      <c r="AW100" s="232" t="str">
        <f t="shared" si="153"/>
        <v>0</v>
      </c>
      <c r="AX100" s="232" t="str">
        <f t="shared" si="153"/>
        <v>0</v>
      </c>
      <c r="AY100" s="233" t="str">
        <f t="shared" si="153"/>
        <v>0</v>
      </c>
      <c r="AZ100" s="232" t="str">
        <f t="shared" si="153"/>
        <v>0</v>
      </c>
      <c r="BA100" s="232" t="str">
        <f t="shared" si="153"/>
        <v>0</v>
      </c>
      <c r="BB100" s="232" t="str">
        <f t="shared" si="153"/>
        <v>0</v>
      </c>
      <c r="BC100" s="233" t="str">
        <f t="shared" si="153"/>
        <v>0</v>
      </c>
      <c r="BD100" s="168" t="str">
        <f t="shared" si="154"/>
        <v>0</v>
      </c>
      <c r="BE100" s="168" t="str">
        <f t="shared" si="154"/>
        <v>0</v>
      </c>
      <c r="BF100" s="168" t="str">
        <f t="shared" si="154"/>
        <v>0</v>
      </c>
      <c r="BG100" s="169" t="str">
        <f t="shared" si="154"/>
        <v>0</v>
      </c>
      <c r="BH100" s="168" t="str">
        <f t="shared" si="154"/>
        <v>0</v>
      </c>
      <c r="BI100" s="168" t="str">
        <f t="shared" si="154"/>
        <v>0</v>
      </c>
      <c r="BJ100" s="168" t="str">
        <f t="shared" si="154"/>
        <v>0</v>
      </c>
      <c r="BK100" s="169" t="str">
        <f t="shared" si="154"/>
        <v>0</v>
      </c>
      <c r="BL100" s="168" t="str">
        <f t="shared" si="155"/>
        <v>0</v>
      </c>
      <c r="BM100" s="168" t="str">
        <f t="shared" si="155"/>
        <v>0</v>
      </c>
      <c r="BN100" s="168" t="str">
        <f t="shared" si="155"/>
        <v>0</v>
      </c>
      <c r="BO100" s="169" t="str">
        <f t="shared" si="155"/>
        <v>0</v>
      </c>
      <c r="BP100" s="168" t="str">
        <f t="shared" si="155"/>
        <v>0</v>
      </c>
      <c r="BQ100" s="168" t="str">
        <f t="shared" si="155"/>
        <v>0</v>
      </c>
      <c r="BR100" s="168" t="str">
        <f t="shared" si="155"/>
        <v>0</v>
      </c>
      <c r="BS100" s="169" t="str">
        <f t="shared" si="155"/>
        <v>0</v>
      </c>
      <c r="BT100" s="302" t="str">
        <f t="shared" si="156"/>
        <v>0</v>
      </c>
      <c r="BU100" s="302" t="str">
        <f t="shared" si="156"/>
        <v>0</v>
      </c>
      <c r="BV100" s="302" t="str">
        <f t="shared" si="156"/>
        <v>0</v>
      </c>
      <c r="BW100" s="303" t="str">
        <f t="shared" si="156"/>
        <v>0</v>
      </c>
      <c r="BX100" s="302" t="str">
        <f t="shared" si="156"/>
        <v>0</v>
      </c>
      <c r="BY100" s="302" t="str">
        <f t="shared" si="156"/>
        <v>0</v>
      </c>
      <c r="BZ100" s="302" t="str">
        <f t="shared" si="156"/>
        <v>0</v>
      </c>
      <c r="CA100" s="303" t="str">
        <f t="shared" si="156"/>
        <v>0</v>
      </c>
      <c r="CB100" s="164" t="str">
        <f t="shared" si="157"/>
        <v>0</v>
      </c>
      <c r="CC100" s="289" t="str">
        <f t="shared" si="157"/>
        <v>0</v>
      </c>
      <c r="CD100" s="340" t="str">
        <f t="shared" si="157"/>
        <v>0</v>
      </c>
      <c r="CE100" s="341" t="str">
        <f t="shared" si="157"/>
        <v>0</v>
      </c>
      <c r="CF100" s="340" t="str">
        <f t="shared" si="157"/>
        <v>0</v>
      </c>
      <c r="CG100" s="340" t="str">
        <f t="shared" si="157"/>
        <v>0</v>
      </c>
      <c r="CH100" s="340" t="str">
        <f t="shared" si="157"/>
        <v>0</v>
      </c>
      <c r="CI100" s="341" t="str">
        <f t="shared" si="157"/>
        <v>0</v>
      </c>
      <c r="CJ100" s="367"/>
      <c r="CK100" s="32" t="str">
        <f t="shared" si="116"/>
        <v/>
      </c>
      <c r="CL100" s="285">
        <f t="shared" si="146"/>
        <v>0</v>
      </c>
      <c r="CM100" s="285">
        <f t="shared" si="148"/>
        <v>10</v>
      </c>
      <c r="CN100" s="285"/>
      <c r="CO100" s="142">
        <f t="shared" si="117"/>
        <v>-90</v>
      </c>
      <c r="CP100" s="142">
        <f t="shared" si="118"/>
        <v>-67.777777777777771</v>
      </c>
      <c r="CQ100" s="143"/>
      <c r="CR100" s="367"/>
      <c r="CS100" s="170">
        <f t="shared" si="119"/>
        <v>0</v>
      </c>
      <c r="CT100" s="23">
        <f t="shared" si="120"/>
        <v>0</v>
      </c>
      <c r="CU100" s="171">
        <f t="shared" si="121"/>
        <v>0</v>
      </c>
      <c r="CV100" s="23">
        <f t="shared" si="122"/>
        <v>0</v>
      </c>
      <c r="CW100" s="172">
        <f t="shared" si="123"/>
        <v>0</v>
      </c>
      <c r="CX100" s="24">
        <f t="shared" si="124"/>
        <v>0</v>
      </c>
      <c r="CY100" s="267">
        <f t="shared" si="125"/>
        <v>0</v>
      </c>
      <c r="CZ100" s="268">
        <f t="shared" si="126"/>
        <v>0</v>
      </c>
      <c r="DA100" s="267">
        <f t="shared" si="127"/>
        <v>0</v>
      </c>
      <c r="DB100" s="268">
        <f t="shared" si="128"/>
        <v>0</v>
      </c>
      <c r="DC100" s="173">
        <f t="shared" si="129"/>
        <v>0</v>
      </c>
      <c r="DD100" s="26">
        <f t="shared" si="130"/>
        <v>0</v>
      </c>
      <c r="DE100" s="173">
        <f t="shared" si="131"/>
        <v>0</v>
      </c>
      <c r="DF100" s="26">
        <f t="shared" si="132"/>
        <v>0</v>
      </c>
      <c r="DG100" s="326">
        <f t="shared" si="133"/>
        <v>0</v>
      </c>
      <c r="DH100" s="327">
        <f t="shared" si="134"/>
        <v>0</v>
      </c>
      <c r="DI100" s="172">
        <f t="shared" si="135"/>
        <v>0</v>
      </c>
      <c r="DJ100" s="24">
        <f t="shared" si="136"/>
        <v>0</v>
      </c>
      <c r="DK100" s="172"/>
      <c r="DL100" s="19">
        <f t="shared" si="137"/>
        <v>0</v>
      </c>
      <c r="DM100" s="19">
        <f t="shared" si="138"/>
        <v>0</v>
      </c>
      <c r="DN100" s="174">
        <f t="shared" si="139"/>
        <v>0</v>
      </c>
      <c r="DO100" s="281">
        <f t="shared" si="140"/>
        <v>0</v>
      </c>
      <c r="DP100" s="278">
        <f t="shared" si="141"/>
        <v>0</v>
      </c>
      <c r="DQ100" s="20">
        <f t="shared" si="142"/>
        <v>0</v>
      </c>
      <c r="DR100" s="20">
        <f t="shared" si="143"/>
        <v>0</v>
      </c>
      <c r="DS100" s="337">
        <f t="shared" si="144"/>
        <v>0</v>
      </c>
      <c r="DT100" s="174">
        <f t="shared" si="145"/>
        <v>0</v>
      </c>
      <c r="DU100" s="172">
        <f t="shared" si="147"/>
        <v>0</v>
      </c>
      <c r="DV100" s="172"/>
      <c r="DW100" s="172"/>
      <c r="DX100" s="172"/>
      <c r="DY100" s="172"/>
      <c r="DZ100" s="172"/>
      <c r="EA100" s="172"/>
      <c r="EB100" s="172"/>
      <c r="EC100" s="172"/>
      <c r="ED100" s="172"/>
      <c r="EE100" s="172"/>
      <c r="EF100" s="172"/>
      <c r="EG100" s="172"/>
      <c r="EH100" s="172"/>
      <c r="EI100" s="172"/>
      <c r="EJ100" s="172"/>
      <c r="EK100" s="172"/>
      <c r="EL100" s="172"/>
      <c r="EM100" s="172"/>
      <c r="EN100" s="172"/>
      <c r="EO100" s="172"/>
      <c r="EP100" s="172"/>
      <c r="EQ100" s="172"/>
      <c r="ER100" s="172"/>
      <c r="ES100" s="172"/>
      <c r="ET100" s="172"/>
      <c r="EU100" s="172"/>
      <c r="EV100" s="172"/>
      <c r="EW100" s="172"/>
      <c r="EX100" s="172"/>
      <c r="EY100" s="172"/>
      <c r="EZ100" s="172"/>
      <c r="FA100" s="172"/>
      <c r="FB100" s="172"/>
      <c r="FC100" s="172"/>
      <c r="FD100" s="172"/>
      <c r="FE100" s="172"/>
      <c r="FF100" s="172"/>
      <c r="FG100" s="172"/>
      <c r="FH100" s="172"/>
      <c r="FI100" s="172"/>
      <c r="FJ100" s="172"/>
      <c r="FK100" s="172"/>
      <c r="FL100" s="172"/>
      <c r="FM100" s="172"/>
      <c r="FN100" s="172"/>
      <c r="FO100" s="172"/>
      <c r="FP100" s="172"/>
      <c r="FQ100" s="172"/>
      <c r="FR100" s="172"/>
      <c r="FS100" s="172"/>
      <c r="FT100" s="172"/>
      <c r="FU100" s="172"/>
      <c r="FV100" s="172"/>
      <c r="FW100" s="172"/>
      <c r="FX100" s="172"/>
      <c r="FY100" s="172"/>
      <c r="FZ100" s="172"/>
      <c r="GA100" s="172"/>
      <c r="GB100" s="172"/>
      <c r="GC100" s="172"/>
      <c r="GD100" s="172"/>
      <c r="GE100" s="172"/>
      <c r="GF100" s="172"/>
      <c r="GG100" s="172"/>
      <c r="GH100" s="172"/>
      <c r="GI100" s="172"/>
      <c r="GJ100" s="172"/>
      <c r="GK100" s="172"/>
      <c r="GL100" s="172"/>
      <c r="GM100" s="172"/>
      <c r="GN100" s="172"/>
      <c r="GO100" s="172"/>
      <c r="GP100" s="172"/>
      <c r="GQ100" s="172"/>
      <c r="GR100" s="172"/>
      <c r="GS100" s="172"/>
      <c r="GT100" s="172"/>
      <c r="GU100" s="172"/>
      <c r="GV100" s="172"/>
      <c r="GW100" s="172"/>
      <c r="GX100" s="172"/>
      <c r="GY100" s="172"/>
      <c r="GZ100" s="172"/>
      <c r="HA100" s="172"/>
      <c r="HB100" s="172"/>
      <c r="HC100" s="172"/>
      <c r="HD100" s="172"/>
      <c r="HE100" s="172"/>
      <c r="HF100" s="172"/>
      <c r="HG100" s="172"/>
      <c r="HH100" s="172"/>
      <c r="HI100" s="172"/>
      <c r="HJ100" s="172"/>
      <c r="HK100" s="172"/>
      <c r="HL100" s="172"/>
      <c r="HM100" s="172"/>
      <c r="HN100" s="172"/>
      <c r="HO100" s="172"/>
      <c r="HP100" s="172"/>
      <c r="HQ100" s="172"/>
      <c r="HR100" s="172"/>
      <c r="HS100" s="172"/>
      <c r="HT100" s="172"/>
      <c r="HU100" s="172"/>
      <c r="HV100" s="172"/>
      <c r="HW100" s="172"/>
      <c r="HX100" s="172"/>
      <c r="HY100" s="172"/>
      <c r="HZ100" s="172"/>
      <c r="IA100" s="172"/>
      <c r="IB100" s="172"/>
      <c r="IC100" s="172"/>
      <c r="ID100" s="172"/>
      <c r="IE100" s="172"/>
      <c r="IF100" s="172"/>
      <c r="IG100" s="172"/>
      <c r="IH100" s="172"/>
      <c r="II100" s="172"/>
      <c r="IJ100" s="172"/>
      <c r="IK100" s="172"/>
      <c r="IL100" s="172"/>
      <c r="IM100" s="172"/>
      <c r="IN100" s="172"/>
      <c r="IO100" s="172"/>
      <c r="IP100" s="172"/>
      <c r="IQ100" s="172"/>
      <c r="IR100" s="172"/>
      <c r="IS100" s="172"/>
      <c r="IT100" s="172"/>
      <c r="IU100" s="172"/>
      <c r="IV100" s="172"/>
      <c r="IW100" s="172"/>
      <c r="IX100" s="172"/>
      <c r="IY100" s="172"/>
      <c r="IZ100" s="172"/>
      <c r="JA100" s="172"/>
      <c r="JB100" s="172"/>
      <c r="JC100" s="172"/>
      <c r="JD100" s="172"/>
      <c r="JE100" s="172"/>
      <c r="JF100" s="172"/>
      <c r="JG100" s="172"/>
      <c r="JH100" s="172"/>
      <c r="JI100" s="172"/>
      <c r="JJ100" s="172"/>
      <c r="JK100" s="172"/>
      <c r="JL100" s="172"/>
      <c r="JM100" s="172"/>
      <c r="JN100" s="172"/>
      <c r="JO100" s="172"/>
      <c r="JP100" s="172"/>
      <c r="JQ100" s="172"/>
      <c r="JR100" s="172"/>
      <c r="JS100" s="172"/>
      <c r="JT100" s="172"/>
      <c r="JU100" s="172"/>
      <c r="JV100" s="172"/>
      <c r="JW100" s="172"/>
      <c r="JX100" s="172"/>
      <c r="JY100" s="172"/>
      <c r="JZ100" s="172"/>
      <c r="KA100" s="172"/>
      <c r="KB100" s="172"/>
      <c r="KC100" s="172"/>
      <c r="KD100" s="172"/>
      <c r="KE100" s="172"/>
      <c r="KF100" s="172"/>
      <c r="KG100" s="172"/>
      <c r="KH100" s="172"/>
      <c r="KI100" s="172"/>
      <c r="KJ100" s="172"/>
      <c r="KK100" s="172"/>
      <c r="KL100" s="172"/>
      <c r="KM100" s="172"/>
      <c r="KN100" s="172"/>
      <c r="KO100" s="172"/>
      <c r="KP100" s="172"/>
      <c r="KQ100" s="172"/>
      <c r="KR100" s="172"/>
      <c r="KS100" s="172"/>
      <c r="KT100" s="172"/>
      <c r="KU100" s="172"/>
      <c r="KV100" s="172"/>
      <c r="KW100" s="172"/>
      <c r="KX100" s="172"/>
      <c r="KY100" s="172"/>
      <c r="KZ100" s="172"/>
      <c r="LA100" s="172"/>
      <c r="LB100" s="172"/>
      <c r="LC100" s="172"/>
      <c r="LD100" s="172"/>
      <c r="LE100" s="172"/>
      <c r="LF100" s="172"/>
      <c r="LG100" s="172"/>
      <c r="LH100" s="172"/>
      <c r="LI100" s="172"/>
      <c r="LJ100" s="172"/>
      <c r="LK100" s="172"/>
      <c r="LL100" s="172"/>
      <c r="LM100" s="172"/>
      <c r="LN100" s="172"/>
      <c r="LO100" s="172"/>
      <c r="LP100" s="172"/>
      <c r="LQ100" s="172"/>
      <c r="LR100" s="172"/>
      <c r="LS100" s="172"/>
      <c r="LT100" s="172"/>
      <c r="LU100" s="172"/>
      <c r="LV100" s="172"/>
      <c r="LW100" s="172"/>
      <c r="LX100" s="172"/>
      <c r="LY100" s="172"/>
      <c r="LZ100" s="172"/>
      <c r="MA100" s="172"/>
      <c r="MB100" s="172"/>
      <c r="MC100" s="172"/>
      <c r="MD100" s="172"/>
      <c r="ME100" s="172"/>
      <c r="MF100" s="172"/>
      <c r="MG100" s="172"/>
      <c r="MH100" s="172"/>
      <c r="MI100" s="172"/>
      <c r="MJ100" s="172"/>
      <c r="MK100" s="172"/>
      <c r="ML100" s="172"/>
      <c r="MM100" s="172"/>
      <c r="MN100" s="172"/>
      <c r="MO100" s="172"/>
      <c r="MP100" s="172"/>
      <c r="MQ100" s="172"/>
      <c r="MR100" s="172"/>
      <c r="MS100" s="172"/>
      <c r="MT100" s="172"/>
      <c r="MU100" s="172"/>
      <c r="MV100" s="172"/>
      <c r="MW100" s="172"/>
      <c r="MX100" s="172"/>
      <c r="MY100" s="172"/>
      <c r="MZ100" s="172"/>
      <c r="NA100" s="172"/>
      <c r="NB100" s="172"/>
      <c r="NC100" s="172"/>
      <c r="ND100" s="172"/>
      <c r="NE100" s="172"/>
      <c r="NF100" s="172"/>
      <c r="NG100" s="172"/>
      <c r="NH100" s="172"/>
      <c r="NI100" s="172"/>
      <c r="NJ100" s="172"/>
      <c r="NK100" s="172"/>
      <c r="NL100" s="172"/>
      <c r="NM100" s="172"/>
      <c r="NN100" s="172"/>
      <c r="NO100" s="172"/>
      <c r="NP100" s="172"/>
      <c r="NQ100" s="172"/>
      <c r="NR100" s="172"/>
      <c r="NS100" s="172"/>
      <c r="NT100" s="172"/>
      <c r="NU100" s="172"/>
      <c r="NV100" s="172"/>
      <c r="NW100" s="172"/>
      <c r="NX100" s="172"/>
      <c r="NY100" s="172"/>
      <c r="NZ100" s="172"/>
      <c r="OA100" s="172"/>
      <c r="OB100" s="172"/>
      <c r="OC100" s="172"/>
      <c r="OD100" s="172"/>
      <c r="OE100" s="172"/>
      <c r="OF100" s="172"/>
      <c r="OG100" s="172"/>
      <c r="OH100" s="172"/>
      <c r="OI100" s="172"/>
      <c r="OJ100" s="172"/>
      <c r="OK100" s="172"/>
      <c r="OL100" s="172"/>
      <c r="OM100" s="172"/>
      <c r="ON100" s="172"/>
      <c r="OO100" s="172"/>
      <c r="OP100" s="172"/>
      <c r="OQ100" s="172"/>
      <c r="OR100" s="172"/>
      <c r="OS100" s="172"/>
      <c r="OT100" s="172"/>
      <c r="OU100" s="172"/>
      <c r="OV100" s="172"/>
      <c r="OW100" s="172"/>
      <c r="OX100" s="172"/>
      <c r="OY100" s="172"/>
      <c r="OZ100" s="172"/>
      <c r="PA100" s="172"/>
      <c r="PB100" s="172"/>
      <c r="PC100" s="172"/>
      <c r="PD100" s="172"/>
      <c r="PE100" s="172"/>
      <c r="PF100" s="172"/>
      <c r="PG100" s="172"/>
      <c r="PH100" s="172"/>
      <c r="PI100" s="172"/>
      <c r="PJ100" s="172"/>
      <c r="PK100" s="172"/>
      <c r="PL100" s="172"/>
      <c r="PM100" s="172"/>
      <c r="PN100" s="172"/>
      <c r="PO100" s="172"/>
      <c r="PP100" s="172"/>
      <c r="PQ100" s="172"/>
      <c r="PR100" s="172"/>
      <c r="PS100" s="172"/>
      <c r="PT100" s="172"/>
      <c r="PU100" s="172"/>
      <c r="PV100" s="172"/>
      <c r="PW100" s="172"/>
      <c r="PX100" s="172"/>
      <c r="PY100" s="172"/>
      <c r="PZ100" s="172"/>
      <c r="QA100" s="172"/>
      <c r="QB100" s="172"/>
      <c r="QC100" s="172"/>
      <c r="QD100" s="172"/>
      <c r="QE100" s="172"/>
      <c r="QF100" s="172"/>
      <c r="QG100" s="172"/>
      <c r="QH100" s="172"/>
      <c r="QI100" s="172"/>
      <c r="QJ100" s="172"/>
      <c r="QK100" s="172"/>
      <c r="QL100" s="172"/>
      <c r="QM100" s="172"/>
      <c r="QN100" s="172"/>
      <c r="QO100" s="172"/>
      <c r="QP100" s="172"/>
      <c r="QQ100" s="172"/>
      <c r="QR100" s="172"/>
      <c r="QS100" s="172"/>
      <c r="QT100" s="172"/>
      <c r="QU100" s="172"/>
      <c r="QV100" s="172"/>
      <c r="QW100" s="172"/>
      <c r="QX100" s="172"/>
      <c r="QY100" s="172"/>
      <c r="QZ100" s="172"/>
      <c r="RA100" s="172"/>
      <c r="RB100" s="172"/>
      <c r="RC100" s="172"/>
      <c r="RD100" s="172"/>
      <c r="RE100" s="172"/>
      <c r="RF100" s="172"/>
      <c r="RG100" s="172"/>
      <c r="RH100" s="172"/>
      <c r="RI100" s="172"/>
      <c r="RJ100" s="172"/>
      <c r="RK100" s="172"/>
      <c r="RL100" s="172"/>
      <c r="RM100" s="172"/>
      <c r="RN100" s="172"/>
      <c r="RO100" s="172"/>
      <c r="RP100" s="172"/>
      <c r="RQ100" s="172"/>
      <c r="RR100" s="172"/>
      <c r="RS100" s="172"/>
      <c r="RT100" s="172"/>
      <c r="RU100" s="172"/>
      <c r="RV100" s="172"/>
      <c r="RW100" s="172"/>
      <c r="RX100" s="172"/>
      <c r="RY100" s="172"/>
      <c r="RZ100" s="172"/>
      <c r="SA100" s="172"/>
      <c r="SB100" s="172"/>
      <c r="SC100" s="172"/>
      <c r="SD100" s="172"/>
      <c r="SE100" s="172"/>
      <c r="SF100" s="172"/>
      <c r="SG100" s="172"/>
      <c r="SH100" s="172"/>
      <c r="SI100" s="172"/>
      <c r="SJ100" s="172"/>
      <c r="SK100" s="172"/>
      <c r="SL100" s="172"/>
      <c r="SM100" s="172"/>
      <c r="SN100" s="172"/>
      <c r="SO100" s="172"/>
      <c r="SP100" s="172"/>
      <c r="SQ100" s="172"/>
      <c r="SR100" s="172"/>
      <c r="SS100" s="172"/>
      <c r="ST100" s="172"/>
      <c r="SU100" s="172"/>
      <c r="SV100" s="172"/>
      <c r="SW100" s="172"/>
      <c r="SX100" s="172"/>
      <c r="SY100" s="172"/>
      <c r="SZ100" s="172"/>
      <c r="TA100" s="172"/>
      <c r="TB100" s="172"/>
      <c r="TC100" s="172"/>
      <c r="TD100" s="172"/>
      <c r="TE100" s="172"/>
      <c r="TF100" s="172"/>
      <c r="TG100" s="172"/>
      <c r="TH100" s="172"/>
      <c r="TI100" s="172"/>
      <c r="TJ100" s="172"/>
      <c r="TK100" s="172"/>
      <c r="TL100" s="172"/>
      <c r="TM100" s="172"/>
      <c r="TN100" s="172"/>
      <c r="TO100" s="172"/>
      <c r="TP100" s="172"/>
      <c r="TQ100" s="172"/>
      <c r="TR100" s="172"/>
      <c r="TS100" s="172"/>
      <c r="TT100" s="172"/>
      <c r="TU100" s="172"/>
      <c r="TV100" s="172"/>
      <c r="TW100" s="172"/>
      <c r="TX100" s="172"/>
      <c r="TY100" s="172"/>
      <c r="TZ100" s="172"/>
      <c r="UA100" s="172"/>
      <c r="UB100" s="172"/>
      <c r="UC100" s="172"/>
      <c r="UD100" s="172"/>
      <c r="UE100" s="172"/>
      <c r="UF100" s="172"/>
      <c r="UG100" s="172"/>
      <c r="UH100" s="172"/>
      <c r="UI100" s="172"/>
      <c r="UJ100" s="172"/>
      <c r="UK100" s="172"/>
      <c r="UL100" s="172"/>
      <c r="UM100" s="172"/>
      <c r="UN100" s="172"/>
      <c r="UO100" s="172"/>
      <c r="UP100" s="172"/>
      <c r="UQ100" s="172"/>
      <c r="UR100" s="172"/>
      <c r="US100" s="172"/>
      <c r="UT100" s="172"/>
      <c r="UU100" s="172"/>
      <c r="UV100" s="172"/>
      <c r="UW100" s="172"/>
      <c r="UX100" s="172"/>
      <c r="UY100" s="172"/>
      <c r="UZ100" s="172"/>
      <c r="VA100" s="172"/>
      <c r="VB100" s="172"/>
      <c r="VC100" s="172"/>
      <c r="VD100" s="172"/>
      <c r="VE100" s="172"/>
      <c r="VF100" s="172"/>
      <c r="VG100" s="172"/>
      <c r="VH100" s="172"/>
      <c r="VI100" s="172"/>
      <c r="VJ100" s="172"/>
      <c r="VK100" s="172"/>
      <c r="VL100" s="172"/>
      <c r="VM100" s="172"/>
      <c r="VN100" s="172"/>
      <c r="VO100" s="172"/>
      <c r="VP100" s="172"/>
      <c r="VQ100" s="172"/>
      <c r="VR100" s="172"/>
      <c r="VS100" s="172"/>
      <c r="VT100" s="172"/>
      <c r="VU100" s="172"/>
      <c r="VV100" s="172"/>
      <c r="VW100" s="172"/>
      <c r="VX100" s="172"/>
      <c r="VY100" s="172"/>
      <c r="VZ100" s="172"/>
      <c r="WA100" s="172"/>
      <c r="WB100" s="172"/>
      <c r="WC100" s="172"/>
      <c r="WD100" s="172"/>
      <c r="WE100" s="172"/>
      <c r="WF100" s="172"/>
      <c r="WG100" s="172"/>
      <c r="WH100" s="172"/>
      <c r="WI100" s="172"/>
      <c r="WJ100" s="172"/>
      <c r="WK100" s="172"/>
      <c r="WL100" s="172"/>
      <c r="WM100" s="172"/>
      <c r="WN100" s="172"/>
      <c r="WO100" s="172"/>
      <c r="WP100" s="172"/>
      <c r="WQ100" s="172"/>
      <c r="WR100" s="172"/>
      <c r="WS100" s="172"/>
      <c r="WT100" s="172"/>
      <c r="WU100" s="172"/>
      <c r="WV100" s="172"/>
      <c r="WW100" s="172"/>
      <c r="WX100" s="172"/>
      <c r="WY100" s="172"/>
      <c r="WZ100" s="172"/>
      <c r="XA100" s="172"/>
      <c r="XB100" s="172"/>
      <c r="XC100" s="172"/>
      <c r="XD100" s="172"/>
      <c r="XE100" s="172"/>
      <c r="XF100" s="172"/>
      <c r="XG100" s="172"/>
      <c r="XH100" s="172"/>
      <c r="XI100" s="172"/>
      <c r="XJ100" s="172"/>
      <c r="XK100" s="172"/>
      <c r="XL100" s="172"/>
      <c r="XM100" s="172"/>
      <c r="XN100" s="172"/>
      <c r="XO100" s="172"/>
      <c r="XP100" s="172"/>
      <c r="XQ100" s="172"/>
      <c r="XR100" s="172"/>
      <c r="XS100" s="172"/>
      <c r="XT100" s="172"/>
      <c r="XU100" s="172"/>
      <c r="XV100" s="172"/>
      <c r="XW100" s="172"/>
      <c r="XX100" s="172"/>
      <c r="XY100" s="172"/>
      <c r="XZ100" s="172"/>
      <c r="YA100" s="172"/>
      <c r="YB100" s="172"/>
      <c r="YC100" s="172"/>
      <c r="YD100" s="172"/>
      <c r="YE100" s="172"/>
      <c r="YF100" s="172"/>
      <c r="YG100" s="172"/>
      <c r="YH100" s="172"/>
      <c r="YI100" s="172"/>
      <c r="YJ100" s="172"/>
      <c r="YK100" s="172"/>
      <c r="YL100" s="172"/>
      <c r="YM100" s="172"/>
      <c r="YN100" s="172"/>
      <c r="YO100" s="172"/>
      <c r="YP100" s="172"/>
      <c r="YQ100" s="172"/>
      <c r="YR100" s="172"/>
      <c r="YS100" s="172"/>
      <c r="YT100" s="172"/>
      <c r="YU100" s="172"/>
      <c r="YV100" s="172"/>
      <c r="YW100" s="172"/>
      <c r="YX100" s="172"/>
      <c r="YY100" s="172"/>
      <c r="YZ100" s="172"/>
      <c r="ZA100" s="172"/>
      <c r="ZB100" s="172"/>
      <c r="ZC100" s="172"/>
      <c r="ZD100" s="172"/>
      <c r="ZE100" s="172"/>
      <c r="ZF100" s="172"/>
      <c r="ZG100" s="172"/>
      <c r="ZH100" s="172"/>
      <c r="ZI100" s="172"/>
      <c r="ZJ100" s="172"/>
      <c r="ZK100" s="172"/>
      <c r="ZL100" s="172"/>
      <c r="ZM100" s="172"/>
      <c r="ZN100" s="172"/>
      <c r="ZO100" s="172"/>
      <c r="ZP100" s="172"/>
      <c r="ZQ100" s="172"/>
      <c r="ZR100" s="172"/>
      <c r="ZS100" s="172"/>
      <c r="ZT100" s="172"/>
      <c r="ZU100" s="172"/>
      <c r="ZV100" s="172"/>
      <c r="ZW100" s="172"/>
      <c r="ZX100" s="172"/>
      <c r="ZY100" s="172"/>
      <c r="ZZ100" s="172"/>
      <c r="AAA100" s="172"/>
      <c r="AAB100" s="172"/>
      <c r="AAC100" s="172"/>
      <c r="AAD100" s="172"/>
      <c r="AAE100" s="172"/>
      <c r="AAF100" s="172"/>
      <c r="AAG100" s="172"/>
      <c r="AAH100" s="172"/>
      <c r="AAI100" s="172"/>
      <c r="AAJ100" s="172"/>
      <c r="AAK100" s="172"/>
      <c r="AAL100" s="172"/>
      <c r="AAM100" s="172"/>
      <c r="AAN100" s="172"/>
      <c r="AAO100" s="172"/>
      <c r="AAP100" s="172"/>
      <c r="AAQ100" s="172"/>
      <c r="AAR100" s="172"/>
      <c r="AAS100" s="172"/>
      <c r="AAT100" s="172"/>
      <c r="AAU100" s="172"/>
      <c r="AAV100" s="172"/>
      <c r="AAW100" s="172"/>
      <c r="AAX100" s="172"/>
      <c r="AAY100" s="172"/>
      <c r="AAZ100" s="172"/>
      <c r="ABA100" s="172"/>
      <c r="ABB100" s="172"/>
      <c r="ABC100" s="172"/>
      <c r="ABD100" s="172"/>
      <c r="ABE100" s="172"/>
      <c r="ABF100" s="172"/>
      <c r="ABG100" s="172"/>
      <c r="ABH100" s="172"/>
      <c r="ABI100" s="172"/>
      <c r="ABJ100" s="172"/>
      <c r="ABK100" s="172"/>
      <c r="ABL100" s="172"/>
      <c r="ABM100" s="172"/>
      <c r="ABN100" s="172"/>
      <c r="ABO100" s="172"/>
      <c r="ABP100" s="172"/>
      <c r="ABQ100" s="172"/>
      <c r="ABR100" s="172"/>
      <c r="ABS100" s="172"/>
      <c r="ABT100" s="172"/>
      <c r="ABU100" s="172"/>
      <c r="ABV100" s="172"/>
      <c r="ABW100" s="172"/>
      <c r="ABX100" s="172"/>
      <c r="ABY100" s="172"/>
      <c r="ABZ100" s="172"/>
      <c r="ACA100" s="172"/>
      <c r="ACB100" s="172"/>
      <c r="ACC100" s="172"/>
      <c r="ACD100" s="172"/>
      <c r="ACE100" s="172"/>
      <c r="ACF100" s="172"/>
      <c r="ACG100" s="172"/>
      <c r="ACH100" s="172"/>
      <c r="ACI100" s="172"/>
      <c r="ACJ100" s="172"/>
      <c r="ACK100" s="172"/>
      <c r="ACL100" s="172"/>
      <c r="ACM100" s="172"/>
      <c r="ACN100" s="172"/>
      <c r="ACO100" s="172"/>
      <c r="ACP100" s="172"/>
      <c r="ACQ100" s="172"/>
      <c r="ACR100" s="172"/>
      <c r="ACS100" s="172"/>
      <c r="ACT100" s="172"/>
      <c r="ACU100" s="172"/>
      <c r="ACV100" s="172"/>
      <c r="ACW100" s="172"/>
      <c r="ACX100" s="172"/>
      <c r="ACY100" s="172"/>
      <c r="ACZ100" s="172"/>
      <c r="ADA100" s="172"/>
      <c r="ADB100" s="172"/>
      <c r="ADC100" s="172"/>
      <c r="ADD100" s="172"/>
      <c r="ADE100" s="172"/>
      <c r="ADF100" s="172"/>
      <c r="ADG100" s="172"/>
      <c r="ADH100" s="172"/>
      <c r="ADI100" s="172"/>
      <c r="ADJ100" s="172"/>
      <c r="ADK100" s="172"/>
      <c r="ADL100" s="172"/>
      <c r="ADM100" s="172"/>
      <c r="ADN100" s="172"/>
      <c r="ADO100" s="172"/>
      <c r="ADP100" s="172"/>
      <c r="ADQ100" s="172"/>
      <c r="ADR100" s="172"/>
      <c r="ADS100" s="172"/>
      <c r="ADT100" s="172"/>
      <c r="ADU100" s="172"/>
      <c r="ADV100" s="172"/>
      <c r="ADW100" s="172"/>
      <c r="ADX100" s="172"/>
      <c r="ADY100" s="172"/>
      <c r="ADZ100" s="172"/>
      <c r="AEA100" s="172"/>
      <c r="AEB100" s="172"/>
      <c r="AEC100" s="172"/>
      <c r="AED100" s="172"/>
      <c r="AEE100" s="172"/>
      <c r="AEF100" s="172"/>
      <c r="AEG100" s="172"/>
      <c r="AEH100" s="172"/>
      <c r="AEI100" s="172"/>
      <c r="AEJ100" s="172"/>
      <c r="AEK100" s="172"/>
      <c r="AEL100" s="172"/>
      <c r="AEM100" s="172"/>
      <c r="AEN100" s="172"/>
      <c r="AEO100" s="172"/>
      <c r="AEP100" s="172"/>
      <c r="AEQ100" s="172"/>
      <c r="AER100" s="172"/>
      <c r="AES100" s="172"/>
      <c r="AET100" s="172"/>
      <c r="AEU100" s="172"/>
      <c r="AEV100" s="172"/>
      <c r="AEW100" s="172"/>
      <c r="AEX100" s="172"/>
      <c r="AEY100" s="172"/>
      <c r="AEZ100" s="172"/>
      <c r="AFA100" s="172"/>
      <c r="AFB100" s="172"/>
      <c r="AFC100" s="172"/>
      <c r="AFD100" s="172"/>
      <c r="AFE100" s="172"/>
      <c r="AFF100" s="172"/>
      <c r="AFG100" s="172"/>
      <c r="AFH100" s="172"/>
      <c r="AFI100" s="172"/>
      <c r="AFJ100" s="172"/>
      <c r="AFK100" s="172"/>
      <c r="AFL100" s="172"/>
      <c r="AFM100" s="172"/>
      <c r="AFN100" s="172"/>
      <c r="AFO100" s="172"/>
      <c r="AFP100" s="172"/>
      <c r="AFQ100" s="172"/>
      <c r="AFR100" s="172"/>
      <c r="AFS100" s="172"/>
      <c r="AFT100" s="172"/>
      <c r="AFU100" s="172"/>
      <c r="AFV100" s="172"/>
      <c r="AFW100" s="172"/>
      <c r="AFX100" s="172"/>
      <c r="AFY100" s="172"/>
      <c r="AFZ100" s="172"/>
      <c r="AGA100" s="172"/>
      <c r="AGB100" s="172"/>
      <c r="AGC100" s="172"/>
      <c r="AGD100" s="172"/>
      <c r="AGE100" s="172"/>
      <c r="AGF100" s="172"/>
      <c r="AGG100" s="172"/>
      <c r="AGH100" s="172"/>
      <c r="AGI100" s="172"/>
      <c r="AGJ100" s="172"/>
      <c r="AGK100" s="172"/>
      <c r="AGL100" s="172"/>
      <c r="AGM100" s="172"/>
      <c r="AGN100" s="172"/>
      <c r="AGO100" s="172"/>
      <c r="AGP100" s="172"/>
      <c r="AGQ100" s="172"/>
      <c r="AGR100" s="172"/>
      <c r="AGS100" s="172"/>
      <c r="AGT100" s="172"/>
      <c r="AGU100" s="172"/>
      <c r="AGV100" s="172"/>
      <c r="AGW100" s="172"/>
      <c r="AGX100" s="172"/>
      <c r="AGY100" s="172"/>
      <c r="AGZ100" s="172"/>
      <c r="AHA100" s="172"/>
      <c r="AHB100" s="172"/>
      <c r="AHC100" s="172"/>
      <c r="AHD100" s="172"/>
      <c r="AHE100" s="172"/>
      <c r="AHF100" s="172"/>
      <c r="AHG100" s="172"/>
      <c r="AHH100" s="172"/>
      <c r="AHI100" s="172"/>
      <c r="AHJ100" s="172"/>
      <c r="AHK100" s="172"/>
      <c r="AHL100" s="172"/>
      <c r="AHM100" s="172"/>
      <c r="AHN100" s="172"/>
      <c r="AHO100" s="172"/>
      <c r="AHP100" s="172"/>
      <c r="AHQ100" s="172"/>
      <c r="AHR100" s="172"/>
      <c r="AHS100" s="172"/>
      <c r="AHT100" s="172"/>
      <c r="AHU100" s="172"/>
      <c r="AHV100" s="172"/>
      <c r="AHW100" s="172"/>
      <c r="AHX100" s="172"/>
      <c r="AHY100" s="172"/>
      <c r="AHZ100" s="172"/>
      <c r="AIA100" s="172"/>
      <c r="AIB100" s="172"/>
      <c r="AIC100" s="172"/>
      <c r="AID100" s="172"/>
      <c r="AIE100" s="172"/>
      <c r="AIF100" s="172"/>
      <c r="AIG100" s="172"/>
      <c r="AIH100" s="172"/>
      <c r="AII100" s="172"/>
      <c r="AIJ100" s="172"/>
      <c r="AIK100" s="172"/>
      <c r="AIL100" s="172"/>
      <c r="AIM100" s="172"/>
      <c r="AIN100" s="172"/>
      <c r="AIO100" s="172"/>
      <c r="AIP100" s="172"/>
      <c r="AIQ100" s="172"/>
      <c r="AIR100" s="172"/>
      <c r="AIS100" s="172"/>
      <c r="AIT100" s="172"/>
      <c r="AIU100" s="172"/>
      <c r="AIV100" s="172"/>
      <c r="AIW100" s="172"/>
      <c r="AIX100" s="172"/>
      <c r="AIY100" s="172"/>
      <c r="AIZ100" s="172"/>
      <c r="AJA100" s="172"/>
      <c r="AJB100" s="172"/>
      <c r="AJC100" s="172"/>
      <c r="AJD100" s="172"/>
      <c r="AJE100" s="172"/>
      <c r="AJF100" s="172"/>
      <c r="AJG100" s="172"/>
      <c r="AJH100" s="172"/>
      <c r="AJI100" s="172"/>
      <c r="AJJ100" s="172"/>
      <c r="AJK100" s="172"/>
      <c r="AJL100" s="172"/>
      <c r="AJM100" s="172"/>
      <c r="AJN100" s="172"/>
      <c r="AJO100" s="172"/>
      <c r="AJP100" s="172"/>
      <c r="AJQ100" s="172"/>
      <c r="AJR100" s="172"/>
      <c r="AJS100" s="172"/>
      <c r="AJT100" s="172"/>
      <c r="AJU100" s="172"/>
      <c r="AJV100" s="172"/>
      <c r="AJW100" s="172"/>
      <c r="AJX100" s="172"/>
      <c r="AJY100" s="172"/>
      <c r="AJZ100" s="172"/>
      <c r="AKA100" s="172"/>
      <c r="AKB100" s="172"/>
      <c r="AKC100" s="172"/>
      <c r="AKD100" s="172"/>
      <c r="AKE100" s="172"/>
      <c r="AKF100" s="172"/>
      <c r="AKG100" s="172"/>
      <c r="AKH100" s="172"/>
      <c r="AKI100" s="172"/>
      <c r="AKJ100" s="172"/>
      <c r="AKK100" s="172"/>
      <c r="AKL100" s="172"/>
      <c r="AKM100" s="172"/>
      <c r="AKN100" s="172"/>
      <c r="AKO100" s="172"/>
      <c r="AKP100" s="172"/>
      <c r="AKQ100" s="172"/>
      <c r="AKR100" s="172"/>
      <c r="AKS100" s="172"/>
      <c r="AKT100" s="172"/>
      <c r="AKU100" s="172"/>
      <c r="AKV100" s="172"/>
      <c r="AKW100" s="172"/>
      <c r="AKX100" s="172"/>
      <c r="AKY100" s="172"/>
      <c r="AKZ100" s="172"/>
      <c r="ALA100" s="172"/>
      <c r="ALB100" s="172"/>
      <c r="ALC100" s="172"/>
      <c r="ALD100" s="172"/>
      <c r="ALE100" s="172"/>
      <c r="ALF100" s="172"/>
      <c r="ALG100" s="172"/>
      <c r="ALH100" s="172"/>
      <c r="ALI100" s="172"/>
      <c r="ALJ100" s="172"/>
      <c r="ALK100" s="172"/>
      <c r="ALL100" s="172"/>
      <c r="ALM100" s="172"/>
      <c r="ALN100" s="172"/>
      <c r="ALO100" s="172"/>
      <c r="ALP100" s="172"/>
      <c r="ALQ100" s="172"/>
      <c r="ALR100" s="172"/>
      <c r="ALS100" s="172"/>
      <c r="ALT100" s="172"/>
      <c r="ALU100" s="172"/>
      <c r="ALV100" s="172"/>
      <c r="ALW100" s="172"/>
      <c r="ALX100" s="172"/>
      <c r="ALY100" s="172"/>
      <c r="ALZ100" s="172"/>
      <c r="AMA100" s="172"/>
      <c r="AMB100" s="172"/>
      <c r="AMC100" s="172"/>
      <c r="AMD100" s="172"/>
      <c r="AME100" s="172"/>
      <c r="AMF100" s="172"/>
      <c r="AMG100" s="172"/>
      <c r="AMH100" s="172"/>
      <c r="AMI100" s="172"/>
      <c r="AMJ100" s="172"/>
      <c r="AMK100" s="172"/>
      <c r="AML100" s="172"/>
    </row>
    <row r="101" spans="1:1026" s="282" customFormat="1">
      <c r="A101" s="358"/>
      <c r="B101" s="225"/>
      <c r="C101" s="154">
        <f t="shared" si="94"/>
        <v>0</v>
      </c>
      <c r="D101" s="167">
        <f t="shared" si="95"/>
        <v>0</v>
      </c>
      <c r="E101" s="166" t="str">
        <f t="shared" si="96"/>
        <v/>
      </c>
      <c r="F101" s="367" t="str">
        <f t="shared" si="97"/>
        <v/>
      </c>
      <c r="G101" s="367" t="str">
        <f t="shared" si="98"/>
        <v/>
      </c>
      <c r="H101" s="367" t="str">
        <f t="shared" si="99"/>
        <v/>
      </c>
      <c r="I101" s="367" t="str">
        <f t="shared" si="100"/>
        <v/>
      </c>
      <c r="J101" s="367" t="str">
        <f t="shared" si="101"/>
        <v/>
      </c>
      <c r="K101" s="367" t="str">
        <f t="shared" si="102"/>
        <v/>
      </c>
      <c r="L101" s="367" t="str">
        <f t="shared" si="103"/>
        <v/>
      </c>
      <c r="M101" s="367" t="str">
        <f t="shared" si="104"/>
        <v/>
      </c>
      <c r="N101" s="367" t="str">
        <f t="shared" si="105"/>
        <v/>
      </c>
      <c r="O101" s="156" t="str">
        <f t="shared" si="106"/>
        <v/>
      </c>
      <c r="P101" s="157" t="str">
        <f t="shared" si="149"/>
        <v>0</v>
      </c>
      <c r="Q101" s="158" t="str">
        <f t="shared" si="149"/>
        <v>0</v>
      </c>
      <c r="R101" s="158" t="str">
        <f t="shared" si="149"/>
        <v>0</v>
      </c>
      <c r="S101" s="159" t="str">
        <f t="shared" si="149"/>
        <v>0</v>
      </c>
      <c r="T101" s="158" t="str">
        <f t="shared" si="149"/>
        <v>0</v>
      </c>
      <c r="U101" s="158" t="str">
        <f t="shared" si="149"/>
        <v>0</v>
      </c>
      <c r="V101" s="158" t="str">
        <f t="shared" si="149"/>
        <v>0</v>
      </c>
      <c r="W101" s="158" t="str">
        <f t="shared" si="149"/>
        <v>0</v>
      </c>
      <c r="X101" s="157" t="str">
        <f t="shared" si="150"/>
        <v>0</v>
      </c>
      <c r="Y101" s="158" t="str">
        <f t="shared" si="150"/>
        <v>0</v>
      </c>
      <c r="Z101" s="158" t="str">
        <f t="shared" si="150"/>
        <v>0</v>
      </c>
      <c r="AA101" s="159" t="str">
        <f t="shared" si="150"/>
        <v>0</v>
      </c>
      <c r="AB101" s="160" t="str">
        <f t="shared" si="150"/>
        <v>0</v>
      </c>
      <c r="AC101" s="161" t="str">
        <f t="shared" si="150"/>
        <v>0</v>
      </c>
      <c r="AD101" s="158" t="str">
        <f t="shared" si="150"/>
        <v>0</v>
      </c>
      <c r="AE101" s="159" t="str">
        <f t="shared" si="150"/>
        <v>0</v>
      </c>
      <c r="AF101" s="367" t="str">
        <f t="shared" si="151"/>
        <v>0</v>
      </c>
      <c r="AG101" s="162" t="str">
        <f t="shared" si="151"/>
        <v>0</v>
      </c>
      <c r="AH101" s="163" t="str">
        <f t="shared" si="151"/>
        <v>0</v>
      </c>
      <c r="AI101" s="165" t="str">
        <f t="shared" si="151"/>
        <v>0</v>
      </c>
      <c r="AJ101" s="164" t="str">
        <f t="shared" si="151"/>
        <v>0</v>
      </c>
      <c r="AK101" s="164" t="str">
        <f t="shared" si="151"/>
        <v>0</v>
      </c>
      <c r="AL101" s="289" t="str">
        <f t="shared" si="151"/>
        <v>0</v>
      </c>
      <c r="AM101" s="165" t="str">
        <f t="shared" si="151"/>
        <v>0</v>
      </c>
      <c r="AN101" s="230" t="str">
        <f t="shared" si="152"/>
        <v>0</v>
      </c>
      <c r="AO101" s="230" t="str">
        <f t="shared" si="152"/>
        <v>0</v>
      </c>
      <c r="AP101" s="230" t="str">
        <f t="shared" si="152"/>
        <v>0</v>
      </c>
      <c r="AQ101" s="230" t="str">
        <f t="shared" si="152"/>
        <v>0</v>
      </c>
      <c r="AR101" s="229" t="str">
        <f t="shared" si="152"/>
        <v>0</v>
      </c>
      <c r="AS101" s="230" t="str">
        <f t="shared" si="152"/>
        <v>0</v>
      </c>
      <c r="AT101" s="230" t="str">
        <f t="shared" si="152"/>
        <v>0</v>
      </c>
      <c r="AU101" s="231" t="str">
        <f t="shared" si="152"/>
        <v>0</v>
      </c>
      <c r="AV101" s="230" t="str">
        <f t="shared" si="153"/>
        <v>0</v>
      </c>
      <c r="AW101" s="232" t="str">
        <f t="shared" si="153"/>
        <v>0</v>
      </c>
      <c r="AX101" s="232" t="str">
        <f t="shared" si="153"/>
        <v>0</v>
      </c>
      <c r="AY101" s="233" t="str">
        <f t="shared" si="153"/>
        <v>0</v>
      </c>
      <c r="AZ101" s="232" t="str">
        <f t="shared" si="153"/>
        <v>0</v>
      </c>
      <c r="BA101" s="232" t="str">
        <f t="shared" si="153"/>
        <v>0</v>
      </c>
      <c r="BB101" s="232" t="str">
        <f t="shared" si="153"/>
        <v>0</v>
      </c>
      <c r="BC101" s="233" t="str">
        <f t="shared" si="153"/>
        <v>0</v>
      </c>
      <c r="BD101" s="168" t="str">
        <f t="shared" si="154"/>
        <v>0</v>
      </c>
      <c r="BE101" s="168" t="str">
        <f t="shared" si="154"/>
        <v>0</v>
      </c>
      <c r="BF101" s="168" t="str">
        <f t="shared" si="154"/>
        <v>0</v>
      </c>
      <c r="BG101" s="169" t="str">
        <f t="shared" si="154"/>
        <v>0</v>
      </c>
      <c r="BH101" s="168" t="str">
        <f t="shared" si="154"/>
        <v>0</v>
      </c>
      <c r="BI101" s="168" t="str">
        <f t="shared" si="154"/>
        <v>0</v>
      </c>
      <c r="BJ101" s="168" t="str">
        <f t="shared" si="154"/>
        <v>0</v>
      </c>
      <c r="BK101" s="169" t="str">
        <f t="shared" si="154"/>
        <v>0</v>
      </c>
      <c r="BL101" s="168" t="str">
        <f t="shared" si="155"/>
        <v>0</v>
      </c>
      <c r="BM101" s="168" t="str">
        <f t="shared" si="155"/>
        <v>0</v>
      </c>
      <c r="BN101" s="168" t="str">
        <f t="shared" si="155"/>
        <v>0</v>
      </c>
      <c r="BO101" s="169" t="str">
        <f t="shared" si="155"/>
        <v>0</v>
      </c>
      <c r="BP101" s="168" t="str">
        <f t="shared" si="155"/>
        <v>0</v>
      </c>
      <c r="BQ101" s="168" t="str">
        <f t="shared" si="155"/>
        <v>0</v>
      </c>
      <c r="BR101" s="168" t="str">
        <f t="shared" si="155"/>
        <v>0</v>
      </c>
      <c r="BS101" s="169" t="str">
        <f t="shared" si="155"/>
        <v>0</v>
      </c>
      <c r="BT101" s="302" t="str">
        <f t="shared" si="156"/>
        <v>0</v>
      </c>
      <c r="BU101" s="302" t="str">
        <f t="shared" si="156"/>
        <v>0</v>
      </c>
      <c r="BV101" s="302" t="str">
        <f t="shared" si="156"/>
        <v>0</v>
      </c>
      <c r="BW101" s="303" t="str">
        <f t="shared" si="156"/>
        <v>0</v>
      </c>
      <c r="BX101" s="302" t="str">
        <f t="shared" si="156"/>
        <v>0</v>
      </c>
      <c r="BY101" s="302" t="str">
        <f t="shared" si="156"/>
        <v>0</v>
      </c>
      <c r="BZ101" s="302" t="str">
        <f t="shared" si="156"/>
        <v>0</v>
      </c>
      <c r="CA101" s="303" t="str">
        <f t="shared" si="156"/>
        <v>0</v>
      </c>
      <c r="CB101" s="164" t="str">
        <f t="shared" si="157"/>
        <v>0</v>
      </c>
      <c r="CC101" s="289" t="str">
        <f t="shared" si="157"/>
        <v>0</v>
      </c>
      <c r="CD101" s="340" t="str">
        <f t="shared" si="157"/>
        <v>0</v>
      </c>
      <c r="CE101" s="341" t="str">
        <f t="shared" si="157"/>
        <v>0</v>
      </c>
      <c r="CF101" s="340" t="str">
        <f t="shared" si="157"/>
        <v>0</v>
      </c>
      <c r="CG101" s="340" t="str">
        <f t="shared" si="157"/>
        <v>0</v>
      </c>
      <c r="CH101" s="340" t="str">
        <f t="shared" si="157"/>
        <v>0</v>
      </c>
      <c r="CI101" s="341" t="str">
        <f t="shared" si="157"/>
        <v>0</v>
      </c>
      <c r="CJ101" s="367"/>
      <c r="CK101" s="32" t="str">
        <f t="shared" si="116"/>
        <v/>
      </c>
      <c r="CL101" s="285">
        <f t="shared" si="146"/>
        <v>0</v>
      </c>
      <c r="CM101" s="285">
        <f t="shared" si="148"/>
        <v>10</v>
      </c>
      <c r="CN101" s="285"/>
      <c r="CO101" s="142">
        <f t="shared" si="117"/>
        <v>-90</v>
      </c>
      <c r="CP101" s="142">
        <f t="shared" si="118"/>
        <v>-67.777777777777771</v>
      </c>
      <c r="CQ101" s="143"/>
      <c r="CR101" s="367"/>
      <c r="CS101" s="170">
        <f t="shared" si="119"/>
        <v>0</v>
      </c>
      <c r="CT101" s="23">
        <f t="shared" si="120"/>
        <v>0</v>
      </c>
      <c r="CU101" s="171">
        <f t="shared" si="121"/>
        <v>0</v>
      </c>
      <c r="CV101" s="23">
        <f t="shared" si="122"/>
        <v>0</v>
      </c>
      <c r="CW101" s="172">
        <f t="shared" si="123"/>
        <v>0</v>
      </c>
      <c r="CX101" s="24">
        <f t="shared" si="124"/>
        <v>0</v>
      </c>
      <c r="CY101" s="267">
        <f t="shared" si="125"/>
        <v>0</v>
      </c>
      <c r="CZ101" s="268">
        <f t="shared" si="126"/>
        <v>0</v>
      </c>
      <c r="DA101" s="267">
        <f t="shared" si="127"/>
        <v>0</v>
      </c>
      <c r="DB101" s="268">
        <f t="shared" si="128"/>
        <v>0</v>
      </c>
      <c r="DC101" s="173">
        <f t="shared" si="129"/>
        <v>0</v>
      </c>
      <c r="DD101" s="26">
        <f t="shared" si="130"/>
        <v>0</v>
      </c>
      <c r="DE101" s="173">
        <f t="shared" si="131"/>
        <v>0</v>
      </c>
      <c r="DF101" s="26">
        <f t="shared" si="132"/>
        <v>0</v>
      </c>
      <c r="DG101" s="326">
        <f t="shared" si="133"/>
        <v>0</v>
      </c>
      <c r="DH101" s="327">
        <f t="shared" si="134"/>
        <v>0</v>
      </c>
      <c r="DI101" s="172">
        <f t="shared" si="135"/>
        <v>0</v>
      </c>
      <c r="DJ101" s="24">
        <f t="shared" si="136"/>
        <v>0</v>
      </c>
      <c r="DK101" s="172"/>
      <c r="DL101" s="19">
        <f t="shared" si="137"/>
        <v>0</v>
      </c>
      <c r="DM101" s="19">
        <f t="shared" si="138"/>
        <v>0</v>
      </c>
      <c r="DN101" s="174">
        <f t="shared" si="139"/>
        <v>0</v>
      </c>
      <c r="DO101" s="281">
        <f t="shared" si="140"/>
        <v>0</v>
      </c>
      <c r="DP101" s="278">
        <f t="shared" si="141"/>
        <v>0</v>
      </c>
      <c r="DQ101" s="20">
        <f t="shared" si="142"/>
        <v>0</v>
      </c>
      <c r="DR101" s="20">
        <f t="shared" si="143"/>
        <v>0</v>
      </c>
      <c r="DS101" s="337">
        <f t="shared" si="144"/>
        <v>0</v>
      </c>
      <c r="DT101" s="174">
        <f t="shared" si="145"/>
        <v>0</v>
      </c>
      <c r="DU101" s="172">
        <f t="shared" si="147"/>
        <v>0</v>
      </c>
      <c r="DV101" s="172"/>
      <c r="DW101" s="172"/>
      <c r="DX101" s="172"/>
      <c r="DY101" s="172"/>
      <c r="DZ101" s="172"/>
      <c r="EA101" s="172"/>
      <c r="EB101" s="172"/>
      <c r="EC101" s="172"/>
      <c r="ED101" s="172"/>
      <c r="EE101" s="172"/>
      <c r="EF101" s="172"/>
      <c r="EG101" s="172"/>
      <c r="EH101" s="172"/>
      <c r="EI101" s="172"/>
      <c r="EJ101" s="172"/>
      <c r="EK101" s="172"/>
      <c r="EL101" s="172"/>
      <c r="EM101" s="172"/>
      <c r="EN101" s="172"/>
      <c r="EO101" s="172"/>
      <c r="EP101" s="172"/>
      <c r="EQ101" s="172"/>
      <c r="ER101" s="172"/>
      <c r="ES101" s="172"/>
      <c r="ET101" s="172"/>
      <c r="EU101" s="172"/>
      <c r="EV101" s="172"/>
      <c r="EW101" s="172"/>
      <c r="EX101" s="172"/>
      <c r="EY101" s="172"/>
      <c r="EZ101" s="172"/>
      <c r="FA101" s="172"/>
      <c r="FB101" s="172"/>
      <c r="FC101" s="172"/>
      <c r="FD101" s="172"/>
      <c r="FE101" s="172"/>
      <c r="FF101" s="172"/>
      <c r="FG101" s="172"/>
      <c r="FH101" s="172"/>
      <c r="FI101" s="172"/>
      <c r="FJ101" s="172"/>
      <c r="FK101" s="172"/>
      <c r="FL101" s="172"/>
      <c r="FM101" s="172"/>
      <c r="FN101" s="172"/>
      <c r="FO101" s="172"/>
      <c r="FP101" s="172"/>
      <c r="FQ101" s="172"/>
      <c r="FR101" s="172"/>
      <c r="FS101" s="172"/>
      <c r="FT101" s="172"/>
      <c r="FU101" s="172"/>
      <c r="FV101" s="172"/>
      <c r="FW101" s="172"/>
      <c r="FX101" s="172"/>
      <c r="FY101" s="172"/>
      <c r="FZ101" s="172"/>
      <c r="GA101" s="172"/>
      <c r="GB101" s="172"/>
      <c r="GC101" s="172"/>
      <c r="GD101" s="172"/>
      <c r="GE101" s="172"/>
      <c r="GF101" s="172"/>
      <c r="GG101" s="172"/>
      <c r="GH101" s="172"/>
      <c r="GI101" s="172"/>
      <c r="GJ101" s="172"/>
      <c r="GK101" s="172"/>
      <c r="GL101" s="172"/>
      <c r="GM101" s="172"/>
      <c r="GN101" s="172"/>
      <c r="GO101" s="172"/>
      <c r="GP101" s="172"/>
      <c r="GQ101" s="172"/>
      <c r="GR101" s="172"/>
      <c r="GS101" s="172"/>
      <c r="GT101" s="172"/>
      <c r="GU101" s="172"/>
      <c r="GV101" s="172"/>
      <c r="GW101" s="172"/>
      <c r="GX101" s="172"/>
      <c r="GY101" s="172"/>
      <c r="GZ101" s="172"/>
      <c r="HA101" s="172"/>
      <c r="HB101" s="172"/>
      <c r="HC101" s="172"/>
      <c r="HD101" s="172"/>
      <c r="HE101" s="172"/>
      <c r="HF101" s="172"/>
      <c r="HG101" s="172"/>
      <c r="HH101" s="172"/>
      <c r="HI101" s="172"/>
      <c r="HJ101" s="172"/>
      <c r="HK101" s="172"/>
      <c r="HL101" s="172"/>
      <c r="HM101" s="172"/>
      <c r="HN101" s="172"/>
      <c r="HO101" s="172"/>
      <c r="HP101" s="172"/>
      <c r="HQ101" s="172"/>
      <c r="HR101" s="172"/>
      <c r="HS101" s="172"/>
      <c r="HT101" s="172"/>
      <c r="HU101" s="172"/>
      <c r="HV101" s="172"/>
      <c r="HW101" s="172"/>
      <c r="HX101" s="172"/>
      <c r="HY101" s="172"/>
      <c r="HZ101" s="172"/>
      <c r="IA101" s="172"/>
      <c r="IB101" s="172"/>
      <c r="IC101" s="172"/>
      <c r="ID101" s="172"/>
      <c r="IE101" s="172"/>
      <c r="IF101" s="172"/>
      <c r="IG101" s="172"/>
      <c r="IH101" s="172"/>
      <c r="II101" s="172"/>
      <c r="IJ101" s="172"/>
      <c r="IK101" s="172"/>
      <c r="IL101" s="172"/>
      <c r="IM101" s="172"/>
      <c r="IN101" s="172"/>
      <c r="IO101" s="172"/>
      <c r="IP101" s="172"/>
      <c r="IQ101" s="172"/>
      <c r="IR101" s="172"/>
      <c r="IS101" s="172"/>
      <c r="IT101" s="172"/>
      <c r="IU101" s="172"/>
      <c r="IV101" s="172"/>
      <c r="IW101" s="172"/>
      <c r="IX101" s="172"/>
      <c r="IY101" s="172"/>
      <c r="IZ101" s="172"/>
      <c r="JA101" s="172"/>
      <c r="JB101" s="172"/>
      <c r="JC101" s="172"/>
      <c r="JD101" s="172"/>
      <c r="JE101" s="172"/>
      <c r="JF101" s="172"/>
      <c r="JG101" s="172"/>
      <c r="JH101" s="172"/>
      <c r="JI101" s="172"/>
      <c r="JJ101" s="172"/>
      <c r="JK101" s="172"/>
      <c r="JL101" s="172"/>
      <c r="JM101" s="172"/>
      <c r="JN101" s="172"/>
      <c r="JO101" s="172"/>
      <c r="JP101" s="172"/>
      <c r="JQ101" s="172"/>
      <c r="JR101" s="172"/>
      <c r="JS101" s="172"/>
      <c r="JT101" s="172"/>
      <c r="JU101" s="172"/>
      <c r="JV101" s="172"/>
      <c r="JW101" s="172"/>
      <c r="JX101" s="172"/>
      <c r="JY101" s="172"/>
      <c r="JZ101" s="172"/>
      <c r="KA101" s="172"/>
      <c r="KB101" s="172"/>
      <c r="KC101" s="172"/>
      <c r="KD101" s="172"/>
      <c r="KE101" s="172"/>
      <c r="KF101" s="172"/>
      <c r="KG101" s="172"/>
      <c r="KH101" s="172"/>
      <c r="KI101" s="172"/>
      <c r="KJ101" s="172"/>
      <c r="KK101" s="172"/>
      <c r="KL101" s="172"/>
      <c r="KM101" s="172"/>
      <c r="KN101" s="172"/>
      <c r="KO101" s="172"/>
      <c r="KP101" s="172"/>
      <c r="KQ101" s="172"/>
      <c r="KR101" s="172"/>
      <c r="KS101" s="172"/>
      <c r="KT101" s="172"/>
      <c r="KU101" s="172"/>
      <c r="KV101" s="172"/>
      <c r="KW101" s="172"/>
      <c r="KX101" s="172"/>
      <c r="KY101" s="172"/>
      <c r="KZ101" s="172"/>
      <c r="LA101" s="172"/>
      <c r="LB101" s="172"/>
      <c r="LC101" s="172"/>
      <c r="LD101" s="172"/>
      <c r="LE101" s="172"/>
      <c r="LF101" s="172"/>
      <c r="LG101" s="172"/>
      <c r="LH101" s="172"/>
      <c r="LI101" s="172"/>
      <c r="LJ101" s="172"/>
      <c r="LK101" s="172"/>
      <c r="LL101" s="172"/>
      <c r="LM101" s="172"/>
      <c r="LN101" s="172"/>
      <c r="LO101" s="172"/>
      <c r="LP101" s="172"/>
      <c r="LQ101" s="172"/>
      <c r="LR101" s="172"/>
      <c r="LS101" s="172"/>
      <c r="LT101" s="172"/>
      <c r="LU101" s="172"/>
      <c r="LV101" s="172"/>
      <c r="LW101" s="172"/>
      <c r="LX101" s="172"/>
      <c r="LY101" s="172"/>
      <c r="LZ101" s="172"/>
      <c r="MA101" s="172"/>
      <c r="MB101" s="172"/>
      <c r="MC101" s="172"/>
      <c r="MD101" s="172"/>
      <c r="ME101" s="172"/>
      <c r="MF101" s="172"/>
      <c r="MG101" s="172"/>
      <c r="MH101" s="172"/>
      <c r="MI101" s="172"/>
      <c r="MJ101" s="172"/>
      <c r="MK101" s="172"/>
      <c r="ML101" s="172"/>
      <c r="MM101" s="172"/>
      <c r="MN101" s="172"/>
      <c r="MO101" s="172"/>
      <c r="MP101" s="172"/>
      <c r="MQ101" s="172"/>
      <c r="MR101" s="172"/>
      <c r="MS101" s="172"/>
      <c r="MT101" s="172"/>
      <c r="MU101" s="172"/>
      <c r="MV101" s="172"/>
      <c r="MW101" s="172"/>
      <c r="MX101" s="172"/>
      <c r="MY101" s="172"/>
      <c r="MZ101" s="172"/>
      <c r="NA101" s="172"/>
      <c r="NB101" s="172"/>
      <c r="NC101" s="172"/>
      <c r="ND101" s="172"/>
      <c r="NE101" s="172"/>
      <c r="NF101" s="172"/>
      <c r="NG101" s="172"/>
      <c r="NH101" s="172"/>
      <c r="NI101" s="172"/>
      <c r="NJ101" s="172"/>
      <c r="NK101" s="172"/>
      <c r="NL101" s="172"/>
      <c r="NM101" s="172"/>
      <c r="NN101" s="172"/>
      <c r="NO101" s="172"/>
      <c r="NP101" s="172"/>
      <c r="NQ101" s="172"/>
      <c r="NR101" s="172"/>
      <c r="NS101" s="172"/>
      <c r="NT101" s="172"/>
      <c r="NU101" s="172"/>
      <c r="NV101" s="172"/>
      <c r="NW101" s="172"/>
      <c r="NX101" s="172"/>
      <c r="NY101" s="172"/>
      <c r="NZ101" s="172"/>
      <c r="OA101" s="172"/>
      <c r="OB101" s="172"/>
      <c r="OC101" s="172"/>
      <c r="OD101" s="172"/>
      <c r="OE101" s="172"/>
      <c r="OF101" s="172"/>
      <c r="OG101" s="172"/>
      <c r="OH101" s="172"/>
      <c r="OI101" s="172"/>
      <c r="OJ101" s="172"/>
      <c r="OK101" s="172"/>
      <c r="OL101" s="172"/>
      <c r="OM101" s="172"/>
      <c r="ON101" s="172"/>
      <c r="OO101" s="172"/>
      <c r="OP101" s="172"/>
      <c r="OQ101" s="172"/>
      <c r="OR101" s="172"/>
      <c r="OS101" s="172"/>
      <c r="OT101" s="172"/>
      <c r="OU101" s="172"/>
      <c r="OV101" s="172"/>
      <c r="OW101" s="172"/>
      <c r="OX101" s="172"/>
      <c r="OY101" s="172"/>
      <c r="OZ101" s="172"/>
      <c r="PA101" s="172"/>
      <c r="PB101" s="172"/>
      <c r="PC101" s="172"/>
      <c r="PD101" s="172"/>
      <c r="PE101" s="172"/>
      <c r="PF101" s="172"/>
      <c r="PG101" s="172"/>
      <c r="PH101" s="172"/>
      <c r="PI101" s="172"/>
      <c r="PJ101" s="172"/>
      <c r="PK101" s="172"/>
      <c r="PL101" s="172"/>
      <c r="PM101" s="172"/>
      <c r="PN101" s="172"/>
      <c r="PO101" s="172"/>
      <c r="PP101" s="172"/>
      <c r="PQ101" s="172"/>
      <c r="PR101" s="172"/>
      <c r="PS101" s="172"/>
      <c r="PT101" s="172"/>
      <c r="PU101" s="172"/>
      <c r="PV101" s="172"/>
      <c r="PW101" s="172"/>
      <c r="PX101" s="172"/>
      <c r="PY101" s="172"/>
      <c r="PZ101" s="172"/>
      <c r="QA101" s="172"/>
      <c r="QB101" s="172"/>
      <c r="QC101" s="172"/>
      <c r="QD101" s="172"/>
      <c r="QE101" s="172"/>
      <c r="QF101" s="172"/>
      <c r="QG101" s="172"/>
      <c r="QH101" s="172"/>
      <c r="QI101" s="172"/>
      <c r="QJ101" s="172"/>
      <c r="QK101" s="172"/>
      <c r="QL101" s="172"/>
      <c r="QM101" s="172"/>
      <c r="QN101" s="172"/>
      <c r="QO101" s="172"/>
      <c r="QP101" s="172"/>
      <c r="QQ101" s="172"/>
      <c r="QR101" s="172"/>
      <c r="QS101" s="172"/>
      <c r="QT101" s="172"/>
      <c r="QU101" s="172"/>
      <c r="QV101" s="172"/>
      <c r="QW101" s="172"/>
      <c r="QX101" s="172"/>
      <c r="QY101" s="172"/>
      <c r="QZ101" s="172"/>
      <c r="RA101" s="172"/>
      <c r="RB101" s="172"/>
      <c r="RC101" s="172"/>
      <c r="RD101" s="172"/>
      <c r="RE101" s="172"/>
      <c r="RF101" s="172"/>
      <c r="RG101" s="172"/>
      <c r="RH101" s="172"/>
      <c r="RI101" s="172"/>
      <c r="RJ101" s="172"/>
      <c r="RK101" s="172"/>
      <c r="RL101" s="172"/>
      <c r="RM101" s="172"/>
      <c r="RN101" s="172"/>
      <c r="RO101" s="172"/>
      <c r="RP101" s="172"/>
      <c r="RQ101" s="172"/>
      <c r="RR101" s="172"/>
      <c r="RS101" s="172"/>
      <c r="RT101" s="172"/>
      <c r="RU101" s="172"/>
      <c r="RV101" s="172"/>
      <c r="RW101" s="172"/>
      <c r="RX101" s="172"/>
      <c r="RY101" s="172"/>
      <c r="RZ101" s="172"/>
      <c r="SA101" s="172"/>
      <c r="SB101" s="172"/>
      <c r="SC101" s="172"/>
      <c r="SD101" s="172"/>
      <c r="SE101" s="172"/>
      <c r="SF101" s="172"/>
      <c r="SG101" s="172"/>
      <c r="SH101" s="172"/>
      <c r="SI101" s="172"/>
      <c r="SJ101" s="172"/>
      <c r="SK101" s="172"/>
      <c r="SL101" s="172"/>
      <c r="SM101" s="172"/>
      <c r="SN101" s="172"/>
      <c r="SO101" s="172"/>
      <c r="SP101" s="172"/>
      <c r="SQ101" s="172"/>
      <c r="SR101" s="172"/>
      <c r="SS101" s="172"/>
      <c r="ST101" s="172"/>
      <c r="SU101" s="172"/>
      <c r="SV101" s="172"/>
      <c r="SW101" s="172"/>
      <c r="SX101" s="172"/>
      <c r="SY101" s="172"/>
      <c r="SZ101" s="172"/>
      <c r="TA101" s="172"/>
      <c r="TB101" s="172"/>
      <c r="TC101" s="172"/>
      <c r="TD101" s="172"/>
      <c r="TE101" s="172"/>
      <c r="TF101" s="172"/>
      <c r="TG101" s="172"/>
      <c r="TH101" s="172"/>
      <c r="TI101" s="172"/>
      <c r="TJ101" s="172"/>
      <c r="TK101" s="172"/>
      <c r="TL101" s="172"/>
      <c r="TM101" s="172"/>
      <c r="TN101" s="172"/>
      <c r="TO101" s="172"/>
      <c r="TP101" s="172"/>
      <c r="TQ101" s="172"/>
      <c r="TR101" s="172"/>
      <c r="TS101" s="172"/>
      <c r="TT101" s="172"/>
      <c r="TU101" s="172"/>
      <c r="TV101" s="172"/>
      <c r="TW101" s="172"/>
      <c r="TX101" s="172"/>
      <c r="TY101" s="172"/>
      <c r="TZ101" s="172"/>
      <c r="UA101" s="172"/>
      <c r="UB101" s="172"/>
      <c r="UC101" s="172"/>
      <c r="UD101" s="172"/>
      <c r="UE101" s="172"/>
      <c r="UF101" s="172"/>
      <c r="UG101" s="172"/>
      <c r="UH101" s="172"/>
      <c r="UI101" s="172"/>
      <c r="UJ101" s="172"/>
      <c r="UK101" s="172"/>
      <c r="UL101" s="172"/>
      <c r="UM101" s="172"/>
      <c r="UN101" s="172"/>
      <c r="UO101" s="172"/>
      <c r="UP101" s="172"/>
      <c r="UQ101" s="172"/>
      <c r="UR101" s="172"/>
      <c r="US101" s="172"/>
      <c r="UT101" s="172"/>
      <c r="UU101" s="172"/>
      <c r="UV101" s="172"/>
      <c r="UW101" s="172"/>
      <c r="UX101" s="172"/>
      <c r="UY101" s="172"/>
      <c r="UZ101" s="172"/>
      <c r="VA101" s="172"/>
      <c r="VB101" s="172"/>
      <c r="VC101" s="172"/>
      <c r="VD101" s="172"/>
      <c r="VE101" s="172"/>
      <c r="VF101" s="172"/>
      <c r="VG101" s="172"/>
      <c r="VH101" s="172"/>
      <c r="VI101" s="172"/>
      <c r="VJ101" s="172"/>
      <c r="VK101" s="172"/>
      <c r="VL101" s="172"/>
      <c r="VM101" s="172"/>
      <c r="VN101" s="172"/>
      <c r="VO101" s="172"/>
      <c r="VP101" s="172"/>
      <c r="VQ101" s="172"/>
      <c r="VR101" s="172"/>
      <c r="VS101" s="172"/>
      <c r="VT101" s="172"/>
      <c r="VU101" s="172"/>
      <c r="VV101" s="172"/>
      <c r="VW101" s="172"/>
      <c r="VX101" s="172"/>
      <c r="VY101" s="172"/>
      <c r="VZ101" s="172"/>
      <c r="WA101" s="172"/>
      <c r="WB101" s="172"/>
      <c r="WC101" s="172"/>
      <c r="WD101" s="172"/>
      <c r="WE101" s="172"/>
      <c r="WF101" s="172"/>
      <c r="WG101" s="172"/>
      <c r="WH101" s="172"/>
      <c r="WI101" s="172"/>
      <c r="WJ101" s="172"/>
      <c r="WK101" s="172"/>
      <c r="WL101" s="172"/>
      <c r="WM101" s="172"/>
      <c r="WN101" s="172"/>
      <c r="WO101" s="172"/>
      <c r="WP101" s="172"/>
      <c r="WQ101" s="172"/>
      <c r="WR101" s="172"/>
      <c r="WS101" s="172"/>
      <c r="WT101" s="172"/>
      <c r="WU101" s="172"/>
      <c r="WV101" s="172"/>
      <c r="WW101" s="172"/>
      <c r="WX101" s="172"/>
      <c r="WY101" s="172"/>
      <c r="WZ101" s="172"/>
      <c r="XA101" s="172"/>
      <c r="XB101" s="172"/>
      <c r="XC101" s="172"/>
      <c r="XD101" s="172"/>
      <c r="XE101" s="172"/>
      <c r="XF101" s="172"/>
      <c r="XG101" s="172"/>
      <c r="XH101" s="172"/>
      <c r="XI101" s="172"/>
      <c r="XJ101" s="172"/>
      <c r="XK101" s="172"/>
      <c r="XL101" s="172"/>
      <c r="XM101" s="172"/>
      <c r="XN101" s="172"/>
      <c r="XO101" s="172"/>
      <c r="XP101" s="172"/>
      <c r="XQ101" s="172"/>
      <c r="XR101" s="172"/>
      <c r="XS101" s="172"/>
      <c r="XT101" s="172"/>
      <c r="XU101" s="172"/>
      <c r="XV101" s="172"/>
      <c r="XW101" s="172"/>
      <c r="XX101" s="172"/>
      <c r="XY101" s="172"/>
      <c r="XZ101" s="172"/>
      <c r="YA101" s="172"/>
      <c r="YB101" s="172"/>
      <c r="YC101" s="172"/>
      <c r="YD101" s="172"/>
      <c r="YE101" s="172"/>
      <c r="YF101" s="172"/>
      <c r="YG101" s="172"/>
      <c r="YH101" s="172"/>
      <c r="YI101" s="172"/>
      <c r="YJ101" s="172"/>
      <c r="YK101" s="172"/>
      <c r="YL101" s="172"/>
      <c r="YM101" s="172"/>
      <c r="YN101" s="172"/>
      <c r="YO101" s="172"/>
      <c r="YP101" s="172"/>
      <c r="YQ101" s="172"/>
      <c r="YR101" s="172"/>
      <c r="YS101" s="172"/>
      <c r="YT101" s="172"/>
      <c r="YU101" s="172"/>
      <c r="YV101" s="172"/>
      <c r="YW101" s="172"/>
      <c r="YX101" s="172"/>
      <c r="YY101" s="172"/>
      <c r="YZ101" s="172"/>
      <c r="ZA101" s="172"/>
      <c r="ZB101" s="172"/>
      <c r="ZC101" s="172"/>
      <c r="ZD101" s="172"/>
      <c r="ZE101" s="172"/>
      <c r="ZF101" s="172"/>
      <c r="ZG101" s="172"/>
      <c r="ZH101" s="172"/>
      <c r="ZI101" s="172"/>
      <c r="ZJ101" s="172"/>
      <c r="ZK101" s="172"/>
      <c r="ZL101" s="172"/>
      <c r="ZM101" s="172"/>
      <c r="ZN101" s="172"/>
      <c r="ZO101" s="172"/>
      <c r="ZP101" s="172"/>
      <c r="ZQ101" s="172"/>
      <c r="ZR101" s="172"/>
      <c r="ZS101" s="172"/>
      <c r="ZT101" s="172"/>
      <c r="ZU101" s="172"/>
      <c r="ZV101" s="172"/>
      <c r="ZW101" s="172"/>
      <c r="ZX101" s="172"/>
      <c r="ZY101" s="172"/>
      <c r="ZZ101" s="172"/>
      <c r="AAA101" s="172"/>
      <c r="AAB101" s="172"/>
      <c r="AAC101" s="172"/>
      <c r="AAD101" s="172"/>
      <c r="AAE101" s="172"/>
      <c r="AAF101" s="172"/>
      <c r="AAG101" s="172"/>
      <c r="AAH101" s="172"/>
      <c r="AAI101" s="172"/>
      <c r="AAJ101" s="172"/>
      <c r="AAK101" s="172"/>
      <c r="AAL101" s="172"/>
      <c r="AAM101" s="172"/>
      <c r="AAN101" s="172"/>
      <c r="AAO101" s="172"/>
      <c r="AAP101" s="172"/>
      <c r="AAQ101" s="172"/>
      <c r="AAR101" s="172"/>
      <c r="AAS101" s="172"/>
      <c r="AAT101" s="172"/>
      <c r="AAU101" s="172"/>
      <c r="AAV101" s="172"/>
      <c r="AAW101" s="172"/>
      <c r="AAX101" s="172"/>
      <c r="AAY101" s="172"/>
      <c r="AAZ101" s="172"/>
      <c r="ABA101" s="172"/>
      <c r="ABB101" s="172"/>
      <c r="ABC101" s="172"/>
      <c r="ABD101" s="172"/>
      <c r="ABE101" s="172"/>
      <c r="ABF101" s="172"/>
      <c r="ABG101" s="172"/>
      <c r="ABH101" s="172"/>
      <c r="ABI101" s="172"/>
      <c r="ABJ101" s="172"/>
      <c r="ABK101" s="172"/>
      <c r="ABL101" s="172"/>
      <c r="ABM101" s="172"/>
      <c r="ABN101" s="172"/>
      <c r="ABO101" s="172"/>
      <c r="ABP101" s="172"/>
      <c r="ABQ101" s="172"/>
      <c r="ABR101" s="172"/>
      <c r="ABS101" s="172"/>
      <c r="ABT101" s="172"/>
      <c r="ABU101" s="172"/>
      <c r="ABV101" s="172"/>
      <c r="ABW101" s="172"/>
      <c r="ABX101" s="172"/>
      <c r="ABY101" s="172"/>
      <c r="ABZ101" s="172"/>
      <c r="ACA101" s="172"/>
      <c r="ACB101" s="172"/>
      <c r="ACC101" s="172"/>
      <c r="ACD101" s="172"/>
      <c r="ACE101" s="172"/>
      <c r="ACF101" s="172"/>
      <c r="ACG101" s="172"/>
      <c r="ACH101" s="172"/>
      <c r="ACI101" s="172"/>
      <c r="ACJ101" s="172"/>
      <c r="ACK101" s="172"/>
      <c r="ACL101" s="172"/>
      <c r="ACM101" s="172"/>
      <c r="ACN101" s="172"/>
      <c r="ACO101" s="172"/>
      <c r="ACP101" s="172"/>
      <c r="ACQ101" s="172"/>
      <c r="ACR101" s="172"/>
      <c r="ACS101" s="172"/>
      <c r="ACT101" s="172"/>
      <c r="ACU101" s="172"/>
      <c r="ACV101" s="172"/>
      <c r="ACW101" s="172"/>
      <c r="ACX101" s="172"/>
      <c r="ACY101" s="172"/>
      <c r="ACZ101" s="172"/>
      <c r="ADA101" s="172"/>
      <c r="ADB101" s="172"/>
      <c r="ADC101" s="172"/>
      <c r="ADD101" s="172"/>
      <c r="ADE101" s="172"/>
      <c r="ADF101" s="172"/>
      <c r="ADG101" s="172"/>
      <c r="ADH101" s="172"/>
      <c r="ADI101" s="172"/>
      <c r="ADJ101" s="172"/>
      <c r="ADK101" s="172"/>
      <c r="ADL101" s="172"/>
      <c r="ADM101" s="172"/>
      <c r="ADN101" s="172"/>
      <c r="ADO101" s="172"/>
      <c r="ADP101" s="172"/>
      <c r="ADQ101" s="172"/>
      <c r="ADR101" s="172"/>
      <c r="ADS101" s="172"/>
      <c r="ADT101" s="172"/>
      <c r="ADU101" s="172"/>
      <c r="ADV101" s="172"/>
      <c r="ADW101" s="172"/>
      <c r="ADX101" s="172"/>
      <c r="ADY101" s="172"/>
      <c r="ADZ101" s="172"/>
      <c r="AEA101" s="172"/>
      <c r="AEB101" s="172"/>
      <c r="AEC101" s="172"/>
      <c r="AED101" s="172"/>
      <c r="AEE101" s="172"/>
      <c r="AEF101" s="172"/>
      <c r="AEG101" s="172"/>
      <c r="AEH101" s="172"/>
      <c r="AEI101" s="172"/>
      <c r="AEJ101" s="172"/>
      <c r="AEK101" s="172"/>
      <c r="AEL101" s="172"/>
      <c r="AEM101" s="172"/>
      <c r="AEN101" s="172"/>
      <c r="AEO101" s="172"/>
      <c r="AEP101" s="172"/>
      <c r="AEQ101" s="172"/>
      <c r="AER101" s="172"/>
      <c r="AES101" s="172"/>
      <c r="AET101" s="172"/>
      <c r="AEU101" s="172"/>
      <c r="AEV101" s="172"/>
      <c r="AEW101" s="172"/>
      <c r="AEX101" s="172"/>
      <c r="AEY101" s="172"/>
      <c r="AEZ101" s="172"/>
      <c r="AFA101" s="172"/>
      <c r="AFB101" s="172"/>
      <c r="AFC101" s="172"/>
      <c r="AFD101" s="172"/>
      <c r="AFE101" s="172"/>
      <c r="AFF101" s="172"/>
      <c r="AFG101" s="172"/>
      <c r="AFH101" s="172"/>
      <c r="AFI101" s="172"/>
      <c r="AFJ101" s="172"/>
      <c r="AFK101" s="172"/>
      <c r="AFL101" s="172"/>
      <c r="AFM101" s="172"/>
      <c r="AFN101" s="172"/>
      <c r="AFO101" s="172"/>
      <c r="AFP101" s="172"/>
      <c r="AFQ101" s="172"/>
      <c r="AFR101" s="172"/>
      <c r="AFS101" s="172"/>
      <c r="AFT101" s="172"/>
      <c r="AFU101" s="172"/>
      <c r="AFV101" s="172"/>
      <c r="AFW101" s="172"/>
      <c r="AFX101" s="172"/>
      <c r="AFY101" s="172"/>
      <c r="AFZ101" s="172"/>
      <c r="AGA101" s="172"/>
      <c r="AGB101" s="172"/>
      <c r="AGC101" s="172"/>
      <c r="AGD101" s="172"/>
      <c r="AGE101" s="172"/>
      <c r="AGF101" s="172"/>
      <c r="AGG101" s="172"/>
      <c r="AGH101" s="172"/>
      <c r="AGI101" s="172"/>
      <c r="AGJ101" s="172"/>
      <c r="AGK101" s="172"/>
      <c r="AGL101" s="172"/>
      <c r="AGM101" s="172"/>
      <c r="AGN101" s="172"/>
      <c r="AGO101" s="172"/>
      <c r="AGP101" s="172"/>
      <c r="AGQ101" s="172"/>
      <c r="AGR101" s="172"/>
      <c r="AGS101" s="172"/>
      <c r="AGT101" s="172"/>
      <c r="AGU101" s="172"/>
      <c r="AGV101" s="172"/>
      <c r="AGW101" s="172"/>
      <c r="AGX101" s="172"/>
      <c r="AGY101" s="172"/>
      <c r="AGZ101" s="172"/>
      <c r="AHA101" s="172"/>
      <c r="AHB101" s="172"/>
      <c r="AHC101" s="172"/>
      <c r="AHD101" s="172"/>
      <c r="AHE101" s="172"/>
      <c r="AHF101" s="172"/>
      <c r="AHG101" s="172"/>
      <c r="AHH101" s="172"/>
      <c r="AHI101" s="172"/>
      <c r="AHJ101" s="172"/>
      <c r="AHK101" s="172"/>
      <c r="AHL101" s="172"/>
      <c r="AHM101" s="172"/>
      <c r="AHN101" s="172"/>
      <c r="AHO101" s="172"/>
      <c r="AHP101" s="172"/>
      <c r="AHQ101" s="172"/>
      <c r="AHR101" s="172"/>
      <c r="AHS101" s="172"/>
      <c r="AHT101" s="172"/>
      <c r="AHU101" s="172"/>
      <c r="AHV101" s="172"/>
      <c r="AHW101" s="172"/>
      <c r="AHX101" s="172"/>
      <c r="AHY101" s="172"/>
      <c r="AHZ101" s="172"/>
      <c r="AIA101" s="172"/>
      <c r="AIB101" s="172"/>
      <c r="AIC101" s="172"/>
      <c r="AID101" s="172"/>
      <c r="AIE101" s="172"/>
      <c r="AIF101" s="172"/>
      <c r="AIG101" s="172"/>
      <c r="AIH101" s="172"/>
      <c r="AII101" s="172"/>
      <c r="AIJ101" s="172"/>
      <c r="AIK101" s="172"/>
      <c r="AIL101" s="172"/>
      <c r="AIM101" s="172"/>
      <c r="AIN101" s="172"/>
      <c r="AIO101" s="172"/>
      <c r="AIP101" s="172"/>
      <c r="AIQ101" s="172"/>
      <c r="AIR101" s="172"/>
      <c r="AIS101" s="172"/>
      <c r="AIT101" s="172"/>
      <c r="AIU101" s="172"/>
      <c r="AIV101" s="172"/>
      <c r="AIW101" s="172"/>
      <c r="AIX101" s="172"/>
      <c r="AIY101" s="172"/>
      <c r="AIZ101" s="172"/>
      <c r="AJA101" s="172"/>
      <c r="AJB101" s="172"/>
      <c r="AJC101" s="172"/>
      <c r="AJD101" s="172"/>
      <c r="AJE101" s="172"/>
      <c r="AJF101" s="172"/>
      <c r="AJG101" s="172"/>
      <c r="AJH101" s="172"/>
      <c r="AJI101" s="172"/>
      <c r="AJJ101" s="172"/>
      <c r="AJK101" s="172"/>
      <c r="AJL101" s="172"/>
      <c r="AJM101" s="172"/>
      <c r="AJN101" s="172"/>
      <c r="AJO101" s="172"/>
      <c r="AJP101" s="172"/>
      <c r="AJQ101" s="172"/>
      <c r="AJR101" s="172"/>
      <c r="AJS101" s="172"/>
      <c r="AJT101" s="172"/>
      <c r="AJU101" s="172"/>
      <c r="AJV101" s="172"/>
      <c r="AJW101" s="172"/>
      <c r="AJX101" s="172"/>
      <c r="AJY101" s="172"/>
      <c r="AJZ101" s="172"/>
      <c r="AKA101" s="172"/>
      <c r="AKB101" s="172"/>
      <c r="AKC101" s="172"/>
      <c r="AKD101" s="172"/>
      <c r="AKE101" s="172"/>
      <c r="AKF101" s="172"/>
      <c r="AKG101" s="172"/>
      <c r="AKH101" s="172"/>
      <c r="AKI101" s="172"/>
      <c r="AKJ101" s="172"/>
      <c r="AKK101" s="172"/>
      <c r="AKL101" s="172"/>
      <c r="AKM101" s="172"/>
      <c r="AKN101" s="172"/>
      <c r="AKO101" s="172"/>
      <c r="AKP101" s="172"/>
      <c r="AKQ101" s="172"/>
      <c r="AKR101" s="172"/>
      <c r="AKS101" s="172"/>
      <c r="AKT101" s="172"/>
      <c r="AKU101" s="172"/>
      <c r="AKV101" s="172"/>
      <c r="AKW101" s="172"/>
      <c r="AKX101" s="172"/>
      <c r="AKY101" s="172"/>
      <c r="AKZ101" s="172"/>
      <c r="ALA101" s="172"/>
      <c r="ALB101" s="172"/>
      <c r="ALC101" s="172"/>
      <c r="ALD101" s="172"/>
      <c r="ALE101" s="172"/>
      <c r="ALF101" s="172"/>
      <c r="ALG101" s="172"/>
      <c r="ALH101" s="172"/>
      <c r="ALI101" s="172"/>
      <c r="ALJ101" s="172"/>
      <c r="ALK101" s="172"/>
      <c r="ALL101" s="172"/>
      <c r="ALM101" s="172"/>
      <c r="ALN101" s="172"/>
      <c r="ALO101" s="172"/>
      <c r="ALP101" s="172"/>
      <c r="ALQ101" s="172"/>
      <c r="ALR101" s="172"/>
      <c r="ALS101" s="172"/>
      <c r="ALT101" s="172"/>
      <c r="ALU101" s="172"/>
      <c r="ALV101" s="172"/>
      <c r="ALW101" s="172"/>
      <c r="ALX101" s="172"/>
      <c r="ALY101" s="172"/>
      <c r="ALZ101" s="172"/>
      <c r="AMA101" s="172"/>
      <c r="AMB101" s="172"/>
      <c r="AMC101" s="172"/>
      <c r="AMD101" s="172"/>
      <c r="AME101" s="172"/>
      <c r="AMF101" s="172"/>
      <c r="AMG101" s="172"/>
      <c r="AMH101" s="172"/>
      <c r="AMI101" s="172"/>
      <c r="AMJ101" s="172"/>
      <c r="AMK101" s="172"/>
      <c r="AML101" s="172"/>
    </row>
    <row r="102" spans="1:1026" s="282" customFormat="1">
      <c r="A102" s="358"/>
      <c r="B102" s="225"/>
      <c r="C102" s="154">
        <f t="shared" si="94"/>
        <v>0</v>
      </c>
      <c r="D102" s="167">
        <f t="shared" si="95"/>
        <v>0</v>
      </c>
      <c r="E102" s="166" t="str">
        <f t="shared" si="96"/>
        <v/>
      </c>
      <c r="F102" s="367" t="str">
        <f t="shared" si="97"/>
        <v/>
      </c>
      <c r="G102" s="367" t="str">
        <f t="shared" si="98"/>
        <v/>
      </c>
      <c r="H102" s="367" t="str">
        <f t="shared" si="99"/>
        <v/>
      </c>
      <c r="I102" s="367" t="str">
        <f t="shared" si="100"/>
        <v/>
      </c>
      <c r="J102" s="367" t="str">
        <f t="shared" si="101"/>
        <v/>
      </c>
      <c r="K102" s="367" t="str">
        <f t="shared" si="102"/>
        <v/>
      </c>
      <c r="L102" s="367" t="str">
        <f t="shared" si="103"/>
        <v/>
      </c>
      <c r="M102" s="367" t="str">
        <f t="shared" si="104"/>
        <v/>
      </c>
      <c r="N102" s="367" t="str">
        <f t="shared" si="105"/>
        <v/>
      </c>
      <c r="O102" s="156" t="str">
        <f t="shared" si="106"/>
        <v/>
      </c>
      <c r="P102" s="157" t="str">
        <f t="shared" si="149"/>
        <v>0</v>
      </c>
      <c r="Q102" s="158" t="str">
        <f t="shared" si="149"/>
        <v>0</v>
      </c>
      <c r="R102" s="158" t="str">
        <f t="shared" si="149"/>
        <v>0</v>
      </c>
      <c r="S102" s="159" t="str">
        <f t="shared" si="149"/>
        <v>0</v>
      </c>
      <c r="T102" s="158" t="str">
        <f t="shared" si="149"/>
        <v>0</v>
      </c>
      <c r="U102" s="158" t="str">
        <f t="shared" si="149"/>
        <v>0</v>
      </c>
      <c r="V102" s="158" t="str">
        <f t="shared" si="149"/>
        <v>0</v>
      </c>
      <c r="W102" s="158" t="str">
        <f t="shared" si="149"/>
        <v>0</v>
      </c>
      <c r="X102" s="157" t="str">
        <f t="shared" si="150"/>
        <v>0</v>
      </c>
      <c r="Y102" s="158" t="str">
        <f t="shared" si="150"/>
        <v>0</v>
      </c>
      <c r="Z102" s="158" t="str">
        <f t="shared" si="150"/>
        <v>0</v>
      </c>
      <c r="AA102" s="159" t="str">
        <f t="shared" si="150"/>
        <v>0</v>
      </c>
      <c r="AB102" s="160" t="str">
        <f t="shared" si="150"/>
        <v>0</v>
      </c>
      <c r="AC102" s="161" t="str">
        <f t="shared" si="150"/>
        <v>0</v>
      </c>
      <c r="AD102" s="158" t="str">
        <f t="shared" si="150"/>
        <v>0</v>
      </c>
      <c r="AE102" s="159" t="str">
        <f t="shared" si="150"/>
        <v>0</v>
      </c>
      <c r="AF102" s="367" t="str">
        <f t="shared" si="151"/>
        <v>0</v>
      </c>
      <c r="AG102" s="162" t="str">
        <f t="shared" si="151"/>
        <v>0</v>
      </c>
      <c r="AH102" s="163" t="str">
        <f t="shared" si="151"/>
        <v>0</v>
      </c>
      <c r="AI102" s="165" t="str">
        <f t="shared" si="151"/>
        <v>0</v>
      </c>
      <c r="AJ102" s="164" t="str">
        <f t="shared" si="151"/>
        <v>0</v>
      </c>
      <c r="AK102" s="164" t="str">
        <f t="shared" si="151"/>
        <v>0</v>
      </c>
      <c r="AL102" s="289" t="str">
        <f t="shared" si="151"/>
        <v>0</v>
      </c>
      <c r="AM102" s="165" t="str">
        <f t="shared" si="151"/>
        <v>0</v>
      </c>
      <c r="AN102" s="230" t="str">
        <f t="shared" si="152"/>
        <v>0</v>
      </c>
      <c r="AO102" s="230" t="str">
        <f t="shared" si="152"/>
        <v>0</v>
      </c>
      <c r="AP102" s="230" t="str">
        <f t="shared" si="152"/>
        <v>0</v>
      </c>
      <c r="AQ102" s="230" t="str">
        <f t="shared" si="152"/>
        <v>0</v>
      </c>
      <c r="AR102" s="229" t="str">
        <f t="shared" si="152"/>
        <v>0</v>
      </c>
      <c r="AS102" s="230" t="str">
        <f t="shared" si="152"/>
        <v>0</v>
      </c>
      <c r="AT102" s="230" t="str">
        <f t="shared" si="152"/>
        <v>0</v>
      </c>
      <c r="AU102" s="231" t="str">
        <f t="shared" si="152"/>
        <v>0</v>
      </c>
      <c r="AV102" s="230" t="str">
        <f t="shared" si="153"/>
        <v>0</v>
      </c>
      <c r="AW102" s="232" t="str">
        <f t="shared" si="153"/>
        <v>0</v>
      </c>
      <c r="AX102" s="232" t="str">
        <f t="shared" si="153"/>
        <v>0</v>
      </c>
      <c r="AY102" s="233" t="str">
        <f t="shared" si="153"/>
        <v>0</v>
      </c>
      <c r="AZ102" s="232" t="str">
        <f t="shared" si="153"/>
        <v>0</v>
      </c>
      <c r="BA102" s="232" t="str">
        <f t="shared" si="153"/>
        <v>0</v>
      </c>
      <c r="BB102" s="232" t="str">
        <f t="shared" si="153"/>
        <v>0</v>
      </c>
      <c r="BC102" s="233" t="str">
        <f t="shared" si="153"/>
        <v>0</v>
      </c>
      <c r="BD102" s="168" t="str">
        <f t="shared" si="154"/>
        <v>0</v>
      </c>
      <c r="BE102" s="168" t="str">
        <f t="shared" si="154"/>
        <v>0</v>
      </c>
      <c r="BF102" s="168" t="str">
        <f t="shared" si="154"/>
        <v>0</v>
      </c>
      <c r="BG102" s="169" t="str">
        <f t="shared" si="154"/>
        <v>0</v>
      </c>
      <c r="BH102" s="168" t="str">
        <f t="shared" si="154"/>
        <v>0</v>
      </c>
      <c r="BI102" s="168" t="str">
        <f t="shared" si="154"/>
        <v>0</v>
      </c>
      <c r="BJ102" s="168" t="str">
        <f t="shared" si="154"/>
        <v>0</v>
      </c>
      <c r="BK102" s="169" t="str">
        <f t="shared" si="154"/>
        <v>0</v>
      </c>
      <c r="BL102" s="168" t="str">
        <f t="shared" si="155"/>
        <v>0</v>
      </c>
      <c r="BM102" s="168" t="str">
        <f t="shared" si="155"/>
        <v>0</v>
      </c>
      <c r="BN102" s="168" t="str">
        <f t="shared" si="155"/>
        <v>0</v>
      </c>
      <c r="BO102" s="169" t="str">
        <f t="shared" si="155"/>
        <v>0</v>
      </c>
      <c r="BP102" s="168" t="str">
        <f t="shared" si="155"/>
        <v>0</v>
      </c>
      <c r="BQ102" s="168" t="str">
        <f t="shared" si="155"/>
        <v>0</v>
      </c>
      <c r="BR102" s="168" t="str">
        <f t="shared" si="155"/>
        <v>0</v>
      </c>
      <c r="BS102" s="169" t="str">
        <f t="shared" si="155"/>
        <v>0</v>
      </c>
      <c r="BT102" s="302" t="str">
        <f t="shared" si="156"/>
        <v>0</v>
      </c>
      <c r="BU102" s="302" t="str">
        <f t="shared" si="156"/>
        <v>0</v>
      </c>
      <c r="BV102" s="302" t="str">
        <f t="shared" si="156"/>
        <v>0</v>
      </c>
      <c r="BW102" s="303" t="str">
        <f t="shared" si="156"/>
        <v>0</v>
      </c>
      <c r="BX102" s="302" t="str">
        <f t="shared" si="156"/>
        <v>0</v>
      </c>
      <c r="BY102" s="302" t="str">
        <f t="shared" si="156"/>
        <v>0</v>
      </c>
      <c r="BZ102" s="302" t="str">
        <f t="shared" si="156"/>
        <v>0</v>
      </c>
      <c r="CA102" s="303" t="str">
        <f t="shared" si="156"/>
        <v>0</v>
      </c>
      <c r="CB102" s="164" t="str">
        <f t="shared" si="157"/>
        <v>0</v>
      </c>
      <c r="CC102" s="289" t="str">
        <f t="shared" si="157"/>
        <v>0</v>
      </c>
      <c r="CD102" s="340" t="str">
        <f t="shared" si="157"/>
        <v>0</v>
      </c>
      <c r="CE102" s="341" t="str">
        <f t="shared" si="157"/>
        <v>0</v>
      </c>
      <c r="CF102" s="340" t="str">
        <f t="shared" si="157"/>
        <v>0</v>
      </c>
      <c r="CG102" s="340" t="str">
        <f t="shared" si="157"/>
        <v>0</v>
      </c>
      <c r="CH102" s="340" t="str">
        <f t="shared" si="157"/>
        <v>0</v>
      </c>
      <c r="CI102" s="341" t="str">
        <f t="shared" si="157"/>
        <v>0</v>
      </c>
      <c r="CJ102" s="367"/>
      <c r="CK102" s="32" t="str">
        <f t="shared" si="116"/>
        <v/>
      </c>
      <c r="CL102" s="285">
        <f t="shared" si="146"/>
        <v>0</v>
      </c>
      <c r="CM102" s="285">
        <f t="shared" si="148"/>
        <v>10</v>
      </c>
      <c r="CN102" s="285"/>
      <c r="CO102" s="142">
        <f t="shared" si="117"/>
        <v>-90</v>
      </c>
      <c r="CP102" s="142">
        <f t="shared" si="118"/>
        <v>-67.777777777777771</v>
      </c>
      <c r="CQ102" s="143"/>
      <c r="CR102" s="367"/>
      <c r="CS102" s="170">
        <f t="shared" si="119"/>
        <v>0</v>
      </c>
      <c r="CT102" s="23">
        <f t="shared" si="120"/>
        <v>0</v>
      </c>
      <c r="CU102" s="171">
        <f t="shared" si="121"/>
        <v>0</v>
      </c>
      <c r="CV102" s="23">
        <f t="shared" si="122"/>
        <v>0</v>
      </c>
      <c r="CW102" s="172">
        <f t="shared" si="123"/>
        <v>0</v>
      </c>
      <c r="CX102" s="24">
        <f t="shared" si="124"/>
        <v>0</v>
      </c>
      <c r="CY102" s="267">
        <f t="shared" si="125"/>
        <v>0</v>
      </c>
      <c r="CZ102" s="268">
        <f t="shared" si="126"/>
        <v>0</v>
      </c>
      <c r="DA102" s="267">
        <f t="shared" si="127"/>
        <v>0</v>
      </c>
      <c r="DB102" s="268">
        <f t="shared" si="128"/>
        <v>0</v>
      </c>
      <c r="DC102" s="173">
        <f t="shared" si="129"/>
        <v>0</v>
      </c>
      <c r="DD102" s="26">
        <f t="shared" si="130"/>
        <v>0</v>
      </c>
      <c r="DE102" s="173">
        <f t="shared" si="131"/>
        <v>0</v>
      </c>
      <c r="DF102" s="26">
        <f t="shared" si="132"/>
        <v>0</v>
      </c>
      <c r="DG102" s="326">
        <f t="shared" si="133"/>
        <v>0</v>
      </c>
      <c r="DH102" s="327">
        <f t="shared" si="134"/>
        <v>0</v>
      </c>
      <c r="DI102" s="172">
        <f t="shared" si="135"/>
        <v>0</v>
      </c>
      <c r="DJ102" s="24">
        <f t="shared" si="136"/>
        <v>0</v>
      </c>
      <c r="DK102" s="172"/>
      <c r="DL102" s="19">
        <f t="shared" si="137"/>
        <v>0</v>
      </c>
      <c r="DM102" s="19">
        <f t="shared" si="138"/>
        <v>0</v>
      </c>
      <c r="DN102" s="174">
        <f t="shared" si="139"/>
        <v>0</v>
      </c>
      <c r="DO102" s="278">
        <f t="shared" si="140"/>
        <v>0</v>
      </c>
      <c r="DP102" s="278">
        <f t="shared" si="141"/>
        <v>0</v>
      </c>
      <c r="DQ102" s="20">
        <f t="shared" si="142"/>
        <v>0</v>
      </c>
      <c r="DR102" s="20">
        <f t="shared" si="143"/>
        <v>0</v>
      </c>
      <c r="DS102" s="337">
        <f t="shared" si="144"/>
        <v>0</v>
      </c>
      <c r="DT102" s="174">
        <f t="shared" si="145"/>
        <v>0</v>
      </c>
      <c r="DU102" s="172">
        <f t="shared" si="147"/>
        <v>0</v>
      </c>
      <c r="DV102" s="172"/>
      <c r="DW102" s="172"/>
      <c r="DX102" s="172"/>
      <c r="DY102" s="172"/>
      <c r="DZ102" s="172"/>
      <c r="EA102" s="172"/>
      <c r="EB102" s="172"/>
      <c r="EC102" s="172"/>
      <c r="ED102" s="172"/>
      <c r="EE102" s="172"/>
      <c r="EF102" s="172"/>
      <c r="EG102" s="172"/>
      <c r="EH102" s="172"/>
      <c r="EI102" s="172"/>
      <c r="EJ102" s="172"/>
      <c r="EK102" s="172"/>
      <c r="EL102" s="172"/>
      <c r="EM102" s="172"/>
      <c r="EN102" s="172"/>
      <c r="EO102" s="172"/>
      <c r="EP102" s="172"/>
      <c r="EQ102" s="172"/>
      <c r="ER102" s="172"/>
      <c r="ES102" s="172"/>
      <c r="ET102" s="172"/>
      <c r="EU102" s="172"/>
      <c r="EV102" s="172"/>
      <c r="EW102" s="172"/>
      <c r="EX102" s="172"/>
      <c r="EY102" s="172"/>
      <c r="EZ102" s="172"/>
      <c r="FA102" s="172"/>
      <c r="FB102" s="172"/>
      <c r="FC102" s="172"/>
      <c r="FD102" s="172"/>
      <c r="FE102" s="172"/>
      <c r="FF102" s="172"/>
      <c r="FG102" s="172"/>
      <c r="FH102" s="172"/>
      <c r="FI102" s="172"/>
      <c r="FJ102" s="172"/>
      <c r="FK102" s="172"/>
      <c r="FL102" s="172"/>
      <c r="FM102" s="172"/>
      <c r="FN102" s="172"/>
      <c r="FO102" s="172"/>
      <c r="FP102" s="172"/>
      <c r="FQ102" s="172"/>
      <c r="FR102" s="172"/>
      <c r="FS102" s="172"/>
      <c r="FT102" s="172"/>
      <c r="FU102" s="172"/>
      <c r="FV102" s="172"/>
      <c r="FW102" s="172"/>
      <c r="FX102" s="172"/>
      <c r="FY102" s="172"/>
      <c r="FZ102" s="172"/>
      <c r="GA102" s="172"/>
      <c r="GB102" s="172"/>
      <c r="GC102" s="172"/>
      <c r="GD102" s="172"/>
      <c r="GE102" s="172"/>
      <c r="GF102" s="172"/>
      <c r="GG102" s="172"/>
      <c r="GH102" s="172"/>
      <c r="GI102" s="172"/>
      <c r="GJ102" s="172"/>
      <c r="GK102" s="172"/>
      <c r="GL102" s="172"/>
      <c r="GM102" s="172"/>
      <c r="GN102" s="172"/>
      <c r="GO102" s="172"/>
      <c r="GP102" s="172"/>
      <c r="GQ102" s="172"/>
      <c r="GR102" s="172"/>
      <c r="GS102" s="172"/>
      <c r="GT102" s="172"/>
      <c r="GU102" s="172"/>
      <c r="GV102" s="172"/>
      <c r="GW102" s="172"/>
      <c r="GX102" s="172"/>
      <c r="GY102" s="172"/>
      <c r="GZ102" s="172"/>
      <c r="HA102" s="172"/>
      <c r="HB102" s="172"/>
      <c r="HC102" s="172"/>
      <c r="HD102" s="172"/>
      <c r="HE102" s="172"/>
      <c r="HF102" s="172"/>
      <c r="HG102" s="172"/>
      <c r="HH102" s="172"/>
      <c r="HI102" s="172"/>
      <c r="HJ102" s="172"/>
      <c r="HK102" s="172"/>
      <c r="HL102" s="172"/>
      <c r="HM102" s="172"/>
      <c r="HN102" s="172"/>
      <c r="HO102" s="172"/>
      <c r="HP102" s="172"/>
      <c r="HQ102" s="172"/>
      <c r="HR102" s="172"/>
      <c r="HS102" s="172"/>
      <c r="HT102" s="172"/>
      <c r="HU102" s="172"/>
      <c r="HV102" s="172"/>
      <c r="HW102" s="172"/>
      <c r="HX102" s="172"/>
      <c r="HY102" s="172"/>
      <c r="HZ102" s="172"/>
      <c r="IA102" s="172"/>
      <c r="IB102" s="172"/>
      <c r="IC102" s="172"/>
      <c r="ID102" s="172"/>
      <c r="IE102" s="172"/>
      <c r="IF102" s="172"/>
      <c r="IG102" s="172"/>
      <c r="IH102" s="172"/>
      <c r="II102" s="172"/>
      <c r="IJ102" s="172"/>
      <c r="IK102" s="172"/>
      <c r="IL102" s="172"/>
      <c r="IM102" s="172"/>
      <c r="IN102" s="172"/>
      <c r="IO102" s="172"/>
      <c r="IP102" s="172"/>
      <c r="IQ102" s="172"/>
      <c r="IR102" s="172"/>
      <c r="IS102" s="172"/>
      <c r="IT102" s="172"/>
      <c r="IU102" s="172"/>
      <c r="IV102" s="172"/>
      <c r="IW102" s="172"/>
      <c r="IX102" s="172"/>
      <c r="IY102" s="172"/>
      <c r="IZ102" s="172"/>
      <c r="JA102" s="172"/>
      <c r="JB102" s="172"/>
      <c r="JC102" s="172"/>
      <c r="JD102" s="172"/>
      <c r="JE102" s="172"/>
      <c r="JF102" s="172"/>
      <c r="JG102" s="172"/>
      <c r="JH102" s="172"/>
      <c r="JI102" s="172"/>
      <c r="JJ102" s="172"/>
      <c r="JK102" s="172"/>
      <c r="JL102" s="172"/>
      <c r="JM102" s="172"/>
      <c r="JN102" s="172"/>
      <c r="JO102" s="172"/>
      <c r="JP102" s="172"/>
      <c r="JQ102" s="172"/>
      <c r="JR102" s="172"/>
      <c r="JS102" s="172"/>
      <c r="JT102" s="172"/>
      <c r="JU102" s="172"/>
      <c r="JV102" s="172"/>
      <c r="JW102" s="172"/>
      <c r="JX102" s="172"/>
      <c r="JY102" s="172"/>
      <c r="JZ102" s="172"/>
      <c r="KA102" s="172"/>
      <c r="KB102" s="172"/>
      <c r="KC102" s="172"/>
      <c r="KD102" s="172"/>
      <c r="KE102" s="172"/>
      <c r="KF102" s="172"/>
      <c r="KG102" s="172"/>
      <c r="KH102" s="172"/>
      <c r="KI102" s="172"/>
      <c r="KJ102" s="172"/>
      <c r="KK102" s="172"/>
      <c r="KL102" s="172"/>
      <c r="KM102" s="172"/>
      <c r="KN102" s="172"/>
      <c r="KO102" s="172"/>
      <c r="KP102" s="172"/>
      <c r="KQ102" s="172"/>
      <c r="KR102" s="172"/>
      <c r="KS102" s="172"/>
      <c r="KT102" s="172"/>
      <c r="KU102" s="172"/>
      <c r="KV102" s="172"/>
      <c r="KW102" s="172"/>
      <c r="KX102" s="172"/>
      <c r="KY102" s="172"/>
      <c r="KZ102" s="172"/>
      <c r="LA102" s="172"/>
      <c r="LB102" s="172"/>
      <c r="LC102" s="172"/>
      <c r="LD102" s="172"/>
      <c r="LE102" s="172"/>
      <c r="LF102" s="172"/>
      <c r="LG102" s="172"/>
      <c r="LH102" s="172"/>
      <c r="LI102" s="172"/>
      <c r="LJ102" s="172"/>
      <c r="LK102" s="172"/>
      <c r="LL102" s="172"/>
      <c r="LM102" s="172"/>
      <c r="LN102" s="172"/>
      <c r="LO102" s="172"/>
      <c r="LP102" s="172"/>
      <c r="LQ102" s="172"/>
      <c r="LR102" s="172"/>
      <c r="LS102" s="172"/>
      <c r="LT102" s="172"/>
      <c r="LU102" s="172"/>
      <c r="LV102" s="172"/>
      <c r="LW102" s="172"/>
      <c r="LX102" s="172"/>
      <c r="LY102" s="172"/>
      <c r="LZ102" s="172"/>
      <c r="MA102" s="172"/>
      <c r="MB102" s="172"/>
      <c r="MC102" s="172"/>
      <c r="MD102" s="172"/>
      <c r="ME102" s="172"/>
      <c r="MF102" s="172"/>
      <c r="MG102" s="172"/>
      <c r="MH102" s="172"/>
      <c r="MI102" s="172"/>
      <c r="MJ102" s="172"/>
      <c r="MK102" s="172"/>
      <c r="ML102" s="172"/>
      <c r="MM102" s="172"/>
      <c r="MN102" s="172"/>
      <c r="MO102" s="172"/>
      <c r="MP102" s="172"/>
      <c r="MQ102" s="172"/>
      <c r="MR102" s="172"/>
      <c r="MS102" s="172"/>
      <c r="MT102" s="172"/>
      <c r="MU102" s="172"/>
      <c r="MV102" s="172"/>
      <c r="MW102" s="172"/>
      <c r="MX102" s="172"/>
      <c r="MY102" s="172"/>
      <c r="MZ102" s="172"/>
      <c r="NA102" s="172"/>
      <c r="NB102" s="172"/>
      <c r="NC102" s="172"/>
      <c r="ND102" s="172"/>
      <c r="NE102" s="172"/>
      <c r="NF102" s="172"/>
      <c r="NG102" s="172"/>
      <c r="NH102" s="172"/>
      <c r="NI102" s="172"/>
      <c r="NJ102" s="172"/>
      <c r="NK102" s="172"/>
      <c r="NL102" s="172"/>
      <c r="NM102" s="172"/>
      <c r="NN102" s="172"/>
      <c r="NO102" s="172"/>
      <c r="NP102" s="172"/>
      <c r="NQ102" s="172"/>
      <c r="NR102" s="172"/>
      <c r="NS102" s="172"/>
      <c r="NT102" s="172"/>
      <c r="NU102" s="172"/>
      <c r="NV102" s="172"/>
      <c r="NW102" s="172"/>
      <c r="NX102" s="172"/>
      <c r="NY102" s="172"/>
      <c r="NZ102" s="172"/>
      <c r="OA102" s="172"/>
      <c r="OB102" s="172"/>
      <c r="OC102" s="172"/>
      <c r="OD102" s="172"/>
      <c r="OE102" s="172"/>
      <c r="OF102" s="172"/>
      <c r="OG102" s="172"/>
      <c r="OH102" s="172"/>
      <c r="OI102" s="172"/>
      <c r="OJ102" s="172"/>
      <c r="OK102" s="172"/>
      <c r="OL102" s="172"/>
      <c r="OM102" s="172"/>
      <c r="ON102" s="172"/>
      <c r="OO102" s="172"/>
      <c r="OP102" s="172"/>
      <c r="OQ102" s="172"/>
      <c r="OR102" s="172"/>
      <c r="OS102" s="172"/>
      <c r="OT102" s="172"/>
      <c r="OU102" s="172"/>
      <c r="OV102" s="172"/>
      <c r="OW102" s="172"/>
      <c r="OX102" s="172"/>
      <c r="OY102" s="172"/>
      <c r="OZ102" s="172"/>
      <c r="PA102" s="172"/>
      <c r="PB102" s="172"/>
      <c r="PC102" s="172"/>
      <c r="PD102" s="172"/>
      <c r="PE102" s="172"/>
      <c r="PF102" s="172"/>
      <c r="PG102" s="172"/>
      <c r="PH102" s="172"/>
      <c r="PI102" s="172"/>
      <c r="PJ102" s="172"/>
      <c r="PK102" s="172"/>
      <c r="PL102" s="172"/>
      <c r="PM102" s="172"/>
      <c r="PN102" s="172"/>
      <c r="PO102" s="172"/>
      <c r="PP102" s="172"/>
      <c r="PQ102" s="172"/>
      <c r="PR102" s="172"/>
      <c r="PS102" s="172"/>
      <c r="PT102" s="172"/>
      <c r="PU102" s="172"/>
      <c r="PV102" s="172"/>
      <c r="PW102" s="172"/>
      <c r="PX102" s="172"/>
      <c r="PY102" s="172"/>
      <c r="PZ102" s="172"/>
      <c r="QA102" s="172"/>
      <c r="QB102" s="172"/>
      <c r="QC102" s="172"/>
      <c r="QD102" s="172"/>
      <c r="QE102" s="172"/>
      <c r="QF102" s="172"/>
      <c r="QG102" s="172"/>
      <c r="QH102" s="172"/>
      <c r="QI102" s="172"/>
      <c r="QJ102" s="172"/>
      <c r="QK102" s="172"/>
      <c r="QL102" s="172"/>
      <c r="QM102" s="172"/>
      <c r="QN102" s="172"/>
      <c r="QO102" s="172"/>
      <c r="QP102" s="172"/>
      <c r="QQ102" s="172"/>
      <c r="QR102" s="172"/>
      <c r="QS102" s="172"/>
      <c r="QT102" s="172"/>
      <c r="QU102" s="172"/>
      <c r="QV102" s="172"/>
      <c r="QW102" s="172"/>
      <c r="QX102" s="172"/>
      <c r="QY102" s="172"/>
      <c r="QZ102" s="172"/>
      <c r="RA102" s="172"/>
      <c r="RB102" s="172"/>
      <c r="RC102" s="172"/>
      <c r="RD102" s="172"/>
      <c r="RE102" s="172"/>
      <c r="RF102" s="172"/>
      <c r="RG102" s="172"/>
      <c r="RH102" s="172"/>
      <c r="RI102" s="172"/>
      <c r="RJ102" s="172"/>
      <c r="RK102" s="172"/>
      <c r="RL102" s="172"/>
      <c r="RM102" s="172"/>
      <c r="RN102" s="172"/>
      <c r="RO102" s="172"/>
      <c r="RP102" s="172"/>
      <c r="RQ102" s="172"/>
      <c r="RR102" s="172"/>
      <c r="RS102" s="172"/>
      <c r="RT102" s="172"/>
      <c r="RU102" s="172"/>
      <c r="RV102" s="172"/>
      <c r="RW102" s="172"/>
      <c r="RX102" s="172"/>
      <c r="RY102" s="172"/>
      <c r="RZ102" s="172"/>
      <c r="SA102" s="172"/>
      <c r="SB102" s="172"/>
      <c r="SC102" s="172"/>
      <c r="SD102" s="172"/>
      <c r="SE102" s="172"/>
      <c r="SF102" s="172"/>
      <c r="SG102" s="172"/>
      <c r="SH102" s="172"/>
      <c r="SI102" s="172"/>
      <c r="SJ102" s="172"/>
      <c r="SK102" s="172"/>
      <c r="SL102" s="172"/>
      <c r="SM102" s="172"/>
      <c r="SN102" s="172"/>
      <c r="SO102" s="172"/>
      <c r="SP102" s="172"/>
      <c r="SQ102" s="172"/>
      <c r="SR102" s="172"/>
      <c r="SS102" s="172"/>
      <c r="ST102" s="172"/>
      <c r="SU102" s="172"/>
      <c r="SV102" s="172"/>
      <c r="SW102" s="172"/>
      <c r="SX102" s="172"/>
      <c r="SY102" s="172"/>
      <c r="SZ102" s="172"/>
      <c r="TA102" s="172"/>
      <c r="TB102" s="172"/>
      <c r="TC102" s="172"/>
      <c r="TD102" s="172"/>
      <c r="TE102" s="172"/>
      <c r="TF102" s="172"/>
      <c r="TG102" s="172"/>
      <c r="TH102" s="172"/>
      <c r="TI102" s="172"/>
      <c r="TJ102" s="172"/>
      <c r="TK102" s="172"/>
      <c r="TL102" s="172"/>
      <c r="TM102" s="172"/>
      <c r="TN102" s="172"/>
      <c r="TO102" s="172"/>
      <c r="TP102" s="172"/>
      <c r="TQ102" s="172"/>
      <c r="TR102" s="172"/>
      <c r="TS102" s="172"/>
      <c r="TT102" s="172"/>
      <c r="TU102" s="172"/>
      <c r="TV102" s="172"/>
      <c r="TW102" s="172"/>
      <c r="TX102" s="172"/>
      <c r="TY102" s="172"/>
      <c r="TZ102" s="172"/>
      <c r="UA102" s="172"/>
      <c r="UB102" s="172"/>
      <c r="UC102" s="172"/>
      <c r="UD102" s="172"/>
      <c r="UE102" s="172"/>
      <c r="UF102" s="172"/>
      <c r="UG102" s="172"/>
      <c r="UH102" s="172"/>
      <c r="UI102" s="172"/>
      <c r="UJ102" s="172"/>
      <c r="UK102" s="172"/>
      <c r="UL102" s="172"/>
      <c r="UM102" s="172"/>
      <c r="UN102" s="172"/>
      <c r="UO102" s="172"/>
      <c r="UP102" s="172"/>
      <c r="UQ102" s="172"/>
      <c r="UR102" s="172"/>
      <c r="US102" s="172"/>
      <c r="UT102" s="172"/>
      <c r="UU102" s="172"/>
      <c r="UV102" s="172"/>
      <c r="UW102" s="172"/>
      <c r="UX102" s="172"/>
      <c r="UY102" s="172"/>
      <c r="UZ102" s="172"/>
      <c r="VA102" s="172"/>
      <c r="VB102" s="172"/>
      <c r="VC102" s="172"/>
      <c r="VD102" s="172"/>
      <c r="VE102" s="172"/>
      <c r="VF102" s="172"/>
      <c r="VG102" s="172"/>
      <c r="VH102" s="172"/>
      <c r="VI102" s="172"/>
      <c r="VJ102" s="172"/>
      <c r="VK102" s="172"/>
      <c r="VL102" s="172"/>
      <c r="VM102" s="172"/>
      <c r="VN102" s="172"/>
      <c r="VO102" s="172"/>
      <c r="VP102" s="172"/>
      <c r="VQ102" s="172"/>
      <c r="VR102" s="172"/>
      <c r="VS102" s="172"/>
      <c r="VT102" s="172"/>
      <c r="VU102" s="172"/>
      <c r="VV102" s="172"/>
      <c r="VW102" s="172"/>
      <c r="VX102" s="172"/>
      <c r="VY102" s="172"/>
      <c r="VZ102" s="172"/>
      <c r="WA102" s="172"/>
      <c r="WB102" s="172"/>
      <c r="WC102" s="172"/>
      <c r="WD102" s="172"/>
      <c r="WE102" s="172"/>
      <c r="WF102" s="172"/>
      <c r="WG102" s="172"/>
      <c r="WH102" s="172"/>
      <c r="WI102" s="172"/>
      <c r="WJ102" s="172"/>
      <c r="WK102" s="172"/>
      <c r="WL102" s="172"/>
      <c r="WM102" s="172"/>
      <c r="WN102" s="172"/>
      <c r="WO102" s="172"/>
      <c r="WP102" s="172"/>
      <c r="WQ102" s="172"/>
      <c r="WR102" s="172"/>
      <c r="WS102" s="172"/>
      <c r="WT102" s="172"/>
      <c r="WU102" s="172"/>
      <c r="WV102" s="172"/>
      <c r="WW102" s="172"/>
      <c r="WX102" s="172"/>
      <c r="WY102" s="172"/>
      <c r="WZ102" s="172"/>
      <c r="XA102" s="172"/>
      <c r="XB102" s="172"/>
      <c r="XC102" s="172"/>
      <c r="XD102" s="172"/>
      <c r="XE102" s="172"/>
      <c r="XF102" s="172"/>
      <c r="XG102" s="172"/>
      <c r="XH102" s="172"/>
      <c r="XI102" s="172"/>
      <c r="XJ102" s="172"/>
      <c r="XK102" s="172"/>
      <c r="XL102" s="172"/>
      <c r="XM102" s="172"/>
      <c r="XN102" s="172"/>
      <c r="XO102" s="172"/>
      <c r="XP102" s="172"/>
      <c r="XQ102" s="172"/>
      <c r="XR102" s="172"/>
      <c r="XS102" s="172"/>
      <c r="XT102" s="172"/>
      <c r="XU102" s="172"/>
      <c r="XV102" s="172"/>
      <c r="XW102" s="172"/>
      <c r="XX102" s="172"/>
      <c r="XY102" s="172"/>
      <c r="XZ102" s="172"/>
      <c r="YA102" s="172"/>
      <c r="YB102" s="172"/>
      <c r="YC102" s="172"/>
      <c r="YD102" s="172"/>
      <c r="YE102" s="172"/>
      <c r="YF102" s="172"/>
      <c r="YG102" s="172"/>
      <c r="YH102" s="172"/>
      <c r="YI102" s="172"/>
      <c r="YJ102" s="172"/>
      <c r="YK102" s="172"/>
      <c r="YL102" s="172"/>
      <c r="YM102" s="172"/>
      <c r="YN102" s="172"/>
      <c r="YO102" s="172"/>
      <c r="YP102" s="172"/>
      <c r="YQ102" s="172"/>
      <c r="YR102" s="172"/>
      <c r="YS102" s="172"/>
      <c r="YT102" s="172"/>
      <c r="YU102" s="172"/>
      <c r="YV102" s="172"/>
      <c r="YW102" s="172"/>
      <c r="YX102" s="172"/>
      <c r="YY102" s="172"/>
      <c r="YZ102" s="172"/>
      <c r="ZA102" s="172"/>
      <c r="ZB102" s="172"/>
      <c r="ZC102" s="172"/>
      <c r="ZD102" s="172"/>
      <c r="ZE102" s="172"/>
      <c r="ZF102" s="172"/>
      <c r="ZG102" s="172"/>
      <c r="ZH102" s="172"/>
      <c r="ZI102" s="172"/>
      <c r="ZJ102" s="172"/>
      <c r="ZK102" s="172"/>
      <c r="ZL102" s="172"/>
      <c r="ZM102" s="172"/>
      <c r="ZN102" s="172"/>
      <c r="ZO102" s="172"/>
      <c r="ZP102" s="172"/>
      <c r="ZQ102" s="172"/>
      <c r="ZR102" s="172"/>
      <c r="ZS102" s="172"/>
      <c r="ZT102" s="172"/>
      <c r="ZU102" s="172"/>
      <c r="ZV102" s="172"/>
      <c r="ZW102" s="172"/>
      <c r="ZX102" s="172"/>
      <c r="ZY102" s="172"/>
      <c r="ZZ102" s="172"/>
      <c r="AAA102" s="172"/>
      <c r="AAB102" s="172"/>
      <c r="AAC102" s="172"/>
      <c r="AAD102" s="172"/>
      <c r="AAE102" s="172"/>
      <c r="AAF102" s="172"/>
      <c r="AAG102" s="172"/>
      <c r="AAH102" s="172"/>
      <c r="AAI102" s="172"/>
      <c r="AAJ102" s="172"/>
      <c r="AAK102" s="172"/>
      <c r="AAL102" s="172"/>
      <c r="AAM102" s="172"/>
      <c r="AAN102" s="172"/>
      <c r="AAO102" s="172"/>
      <c r="AAP102" s="172"/>
      <c r="AAQ102" s="172"/>
      <c r="AAR102" s="172"/>
      <c r="AAS102" s="172"/>
      <c r="AAT102" s="172"/>
      <c r="AAU102" s="172"/>
      <c r="AAV102" s="172"/>
      <c r="AAW102" s="172"/>
      <c r="AAX102" s="172"/>
      <c r="AAY102" s="172"/>
      <c r="AAZ102" s="172"/>
      <c r="ABA102" s="172"/>
      <c r="ABB102" s="172"/>
      <c r="ABC102" s="172"/>
      <c r="ABD102" s="172"/>
      <c r="ABE102" s="172"/>
      <c r="ABF102" s="172"/>
      <c r="ABG102" s="172"/>
      <c r="ABH102" s="172"/>
      <c r="ABI102" s="172"/>
      <c r="ABJ102" s="172"/>
      <c r="ABK102" s="172"/>
      <c r="ABL102" s="172"/>
      <c r="ABM102" s="172"/>
      <c r="ABN102" s="172"/>
      <c r="ABO102" s="172"/>
      <c r="ABP102" s="172"/>
      <c r="ABQ102" s="172"/>
      <c r="ABR102" s="172"/>
      <c r="ABS102" s="172"/>
      <c r="ABT102" s="172"/>
      <c r="ABU102" s="172"/>
      <c r="ABV102" s="172"/>
      <c r="ABW102" s="172"/>
      <c r="ABX102" s="172"/>
      <c r="ABY102" s="172"/>
      <c r="ABZ102" s="172"/>
      <c r="ACA102" s="172"/>
      <c r="ACB102" s="172"/>
      <c r="ACC102" s="172"/>
      <c r="ACD102" s="172"/>
      <c r="ACE102" s="172"/>
      <c r="ACF102" s="172"/>
      <c r="ACG102" s="172"/>
      <c r="ACH102" s="172"/>
      <c r="ACI102" s="172"/>
      <c r="ACJ102" s="172"/>
      <c r="ACK102" s="172"/>
      <c r="ACL102" s="172"/>
      <c r="ACM102" s="172"/>
      <c r="ACN102" s="172"/>
      <c r="ACO102" s="172"/>
      <c r="ACP102" s="172"/>
      <c r="ACQ102" s="172"/>
      <c r="ACR102" s="172"/>
      <c r="ACS102" s="172"/>
      <c r="ACT102" s="172"/>
      <c r="ACU102" s="172"/>
      <c r="ACV102" s="172"/>
      <c r="ACW102" s="172"/>
      <c r="ACX102" s="172"/>
      <c r="ACY102" s="172"/>
      <c r="ACZ102" s="172"/>
      <c r="ADA102" s="172"/>
      <c r="ADB102" s="172"/>
      <c r="ADC102" s="172"/>
      <c r="ADD102" s="172"/>
      <c r="ADE102" s="172"/>
      <c r="ADF102" s="172"/>
      <c r="ADG102" s="172"/>
      <c r="ADH102" s="172"/>
      <c r="ADI102" s="172"/>
      <c r="ADJ102" s="172"/>
      <c r="ADK102" s="172"/>
      <c r="ADL102" s="172"/>
      <c r="ADM102" s="172"/>
      <c r="ADN102" s="172"/>
      <c r="ADO102" s="172"/>
      <c r="ADP102" s="172"/>
      <c r="ADQ102" s="172"/>
      <c r="ADR102" s="172"/>
      <c r="ADS102" s="172"/>
      <c r="ADT102" s="172"/>
      <c r="ADU102" s="172"/>
      <c r="ADV102" s="172"/>
      <c r="ADW102" s="172"/>
      <c r="ADX102" s="172"/>
      <c r="ADY102" s="172"/>
      <c r="ADZ102" s="172"/>
      <c r="AEA102" s="172"/>
      <c r="AEB102" s="172"/>
      <c r="AEC102" s="172"/>
      <c r="AED102" s="172"/>
      <c r="AEE102" s="172"/>
      <c r="AEF102" s="172"/>
      <c r="AEG102" s="172"/>
      <c r="AEH102" s="172"/>
      <c r="AEI102" s="172"/>
      <c r="AEJ102" s="172"/>
      <c r="AEK102" s="172"/>
      <c r="AEL102" s="172"/>
      <c r="AEM102" s="172"/>
      <c r="AEN102" s="172"/>
      <c r="AEO102" s="172"/>
      <c r="AEP102" s="172"/>
      <c r="AEQ102" s="172"/>
      <c r="AER102" s="172"/>
      <c r="AES102" s="172"/>
      <c r="AET102" s="172"/>
      <c r="AEU102" s="172"/>
      <c r="AEV102" s="172"/>
      <c r="AEW102" s="172"/>
      <c r="AEX102" s="172"/>
      <c r="AEY102" s="172"/>
      <c r="AEZ102" s="172"/>
      <c r="AFA102" s="172"/>
      <c r="AFB102" s="172"/>
      <c r="AFC102" s="172"/>
      <c r="AFD102" s="172"/>
      <c r="AFE102" s="172"/>
      <c r="AFF102" s="172"/>
      <c r="AFG102" s="172"/>
      <c r="AFH102" s="172"/>
      <c r="AFI102" s="172"/>
      <c r="AFJ102" s="172"/>
      <c r="AFK102" s="172"/>
      <c r="AFL102" s="172"/>
      <c r="AFM102" s="172"/>
      <c r="AFN102" s="172"/>
      <c r="AFO102" s="172"/>
      <c r="AFP102" s="172"/>
      <c r="AFQ102" s="172"/>
      <c r="AFR102" s="172"/>
      <c r="AFS102" s="172"/>
      <c r="AFT102" s="172"/>
      <c r="AFU102" s="172"/>
      <c r="AFV102" s="172"/>
      <c r="AFW102" s="172"/>
      <c r="AFX102" s="172"/>
      <c r="AFY102" s="172"/>
      <c r="AFZ102" s="172"/>
      <c r="AGA102" s="172"/>
      <c r="AGB102" s="172"/>
      <c r="AGC102" s="172"/>
      <c r="AGD102" s="172"/>
      <c r="AGE102" s="172"/>
      <c r="AGF102" s="172"/>
      <c r="AGG102" s="172"/>
      <c r="AGH102" s="172"/>
      <c r="AGI102" s="172"/>
      <c r="AGJ102" s="172"/>
      <c r="AGK102" s="172"/>
      <c r="AGL102" s="172"/>
      <c r="AGM102" s="172"/>
      <c r="AGN102" s="172"/>
      <c r="AGO102" s="172"/>
      <c r="AGP102" s="172"/>
      <c r="AGQ102" s="172"/>
      <c r="AGR102" s="172"/>
      <c r="AGS102" s="172"/>
      <c r="AGT102" s="172"/>
      <c r="AGU102" s="172"/>
      <c r="AGV102" s="172"/>
      <c r="AGW102" s="172"/>
      <c r="AGX102" s="172"/>
      <c r="AGY102" s="172"/>
      <c r="AGZ102" s="172"/>
      <c r="AHA102" s="172"/>
      <c r="AHB102" s="172"/>
      <c r="AHC102" s="172"/>
      <c r="AHD102" s="172"/>
      <c r="AHE102" s="172"/>
      <c r="AHF102" s="172"/>
      <c r="AHG102" s="172"/>
      <c r="AHH102" s="172"/>
      <c r="AHI102" s="172"/>
      <c r="AHJ102" s="172"/>
      <c r="AHK102" s="172"/>
      <c r="AHL102" s="172"/>
      <c r="AHM102" s="172"/>
      <c r="AHN102" s="172"/>
      <c r="AHO102" s="172"/>
      <c r="AHP102" s="172"/>
      <c r="AHQ102" s="172"/>
      <c r="AHR102" s="172"/>
      <c r="AHS102" s="172"/>
      <c r="AHT102" s="172"/>
      <c r="AHU102" s="172"/>
      <c r="AHV102" s="172"/>
      <c r="AHW102" s="172"/>
      <c r="AHX102" s="172"/>
      <c r="AHY102" s="172"/>
      <c r="AHZ102" s="172"/>
      <c r="AIA102" s="172"/>
      <c r="AIB102" s="172"/>
      <c r="AIC102" s="172"/>
      <c r="AID102" s="172"/>
      <c r="AIE102" s="172"/>
      <c r="AIF102" s="172"/>
      <c r="AIG102" s="172"/>
      <c r="AIH102" s="172"/>
      <c r="AII102" s="172"/>
      <c r="AIJ102" s="172"/>
      <c r="AIK102" s="172"/>
      <c r="AIL102" s="172"/>
      <c r="AIM102" s="172"/>
      <c r="AIN102" s="172"/>
      <c r="AIO102" s="172"/>
      <c r="AIP102" s="172"/>
      <c r="AIQ102" s="172"/>
      <c r="AIR102" s="172"/>
      <c r="AIS102" s="172"/>
      <c r="AIT102" s="172"/>
      <c r="AIU102" s="172"/>
      <c r="AIV102" s="172"/>
      <c r="AIW102" s="172"/>
      <c r="AIX102" s="172"/>
      <c r="AIY102" s="172"/>
      <c r="AIZ102" s="172"/>
      <c r="AJA102" s="172"/>
      <c r="AJB102" s="172"/>
      <c r="AJC102" s="172"/>
      <c r="AJD102" s="172"/>
      <c r="AJE102" s="172"/>
      <c r="AJF102" s="172"/>
      <c r="AJG102" s="172"/>
      <c r="AJH102" s="172"/>
      <c r="AJI102" s="172"/>
      <c r="AJJ102" s="172"/>
      <c r="AJK102" s="172"/>
      <c r="AJL102" s="172"/>
      <c r="AJM102" s="172"/>
      <c r="AJN102" s="172"/>
      <c r="AJO102" s="172"/>
      <c r="AJP102" s="172"/>
      <c r="AJQ102" s="172"/>
      <c r="AJR102" s="172"/>
      <c r="AJS102" s="172"/>
      <c r="AJT102" s="172"/>
      <c r="AJU102" s="172"/>
      <c r="AJV102" s="172"/>
      <c r="AJW102" s="172"/>
      <c r="AJX102" s="172"/>
      <c r="AJY102" s="172"/>
      <c r="AJZ102" s="172"/>
      <c r="AKA102" s="172"/>
      <c r="AKB102" s="172"/>
      <c r="AKC102" s="172"/>
      <c r="AKD102" s="172"/>
      <c r="AKE102" s="172"/>
      <c r="AKF102" s="172"/>
      <c r="AKG102" s="172"/>
      <c r="AKH102" s="172"/>
      <c r="AKI102" s="172"/>
      <c r="AKJ102" s="172"/>
      <c r="AKK102" s="172"/>
      <c r="AKL102" s="172"/>
      <c r="AKM102" s="172"/>
      <c r="AKN102" s="172"/>
      <c r="AKO102" s="172"/>
      <c r="AKP102" s="172"/>
      <c r="AKQ102" s="172"/>
      <c r="AKR102" s="172"/>
      <c r="AKS102" s="172"/>
      <c r="AKT102" s="172"/>
      <c r="AKU102" s="172"/>
      <c r="AKV102" s="172"/>
      <c r="AKW102" s="172"/>
      <c r="AKX102" s="172"/>
      <c r="AKY102" s="172"/>
      <c r="AKZ102" s="172"/>
      <c r="ALA102" s="172"/>
      <c r="ALB102" s="172"/>
      <c r="ALC102" s="172"/>
      <c r="ALD102" s="172"/>
      <c r="ALE102" s="172"/>
      <c r="ALF102" s="172"/>
      <c r="ALG102" s="172"/>
      <c r="ALH102" s="172"/>
      <c r="ALI102" s="172"/>
      <c r="ALJ102" s="172"/>
      <c r="ALK102" s="172"/>
      <c r="ALL102" s="172"/>
      <c r="ALM102" s="172"/>
      <c r="ALN102" s="172"/>
      <c r="ALO102" s="172"/>
      <c r="ALP102" s="172"/>
      <c r="ALQ102" s="172"/>
      <c r="ALR102" s="172"/>
      <c r="ALS102" s="172"/>
      <c r="ALT102" s="172"/>
      <c r="ALU102" s="172"/>
      <c r="ALV102" s="172"/>
      <c r="ALW102" s="172"/>
      <c r="ALX102" s="172"/>
      <c r="ALY102" s="172"/>
      <c r="ALZ102" s="172"/>
      <c r="AMA102" s="172"/>
      <c r="AMB102" s="172"/>
      <c r="AMC102" s="172"/>
      <c r="AMD102" s="172"/>
      <c r="AME102" s="172"/>
      <c r="AMF102" s="172"/>
      <c r="AMG102" s="172"/>
      <c r="AMH102" s="172"/>
      <c r="AMI102" s="172"/>
      <c r="AMJ102" s="172"/>
      <c r="AMK102" s="172"/>
      <c r="AML102" s="172"/>
    </row>
    <row r="103" spans="1:1026" s="282" customFormat="1">
      <c r="A103" s="358"/>
      <c r="B103" s="225"/>
      <c r="C103" s="154">
        <f t="shared" si="94"/>
        <v>0</v>
      </c>
      <c r="D103" s="167">
        <f t="shared" si="95"/>
        <v>0</v>
      </c>
      <c r="E103" s="166" t="str">
        <f t="shared" si="96"/>
        <v/>
      </c>
      <c r="F103" s="367" t="str">
        <f t="shared" si="97"/>
        <v/>
      </c>
      <c r="G103" s="367" t="str">
        <f t="shared" si="98"/>
        <v/>
      </c>
      <c r="H103" s="367" t="str">
        <f t="shared" si="99"/>
        <v/>
      </c>
      <c r="I103" s="367" t="str">
        <f t="shared" si="100"/>
        <v/>
      </c>
      <c r="J103" s="367" t="str">
        <f t="shared" si="101"/>
        <v/>
      </c>
      <c r="K103" s="367" t="str">
        <f t="shared" si="102"/>
        <v/>
      </c>
      <c r="L103" s="367" t="str">
        <f t="shared" si="103"/>
        <v/>
      </c>
      <c r="M103" s="367" t="str">
        <f t="shared" si="104"/>
        <v/>
      </c>
      <c r="N103" s="367" t="str">
        <f t="shared" si="105"/>
        <v/>
      </c>
      <c r="O103" s="156" t="str">
        <f t="shared" si="106"/>
        <v/>
      </c>
      <c r="P103" s="157" t="str">
        <f t="shared" si="149"/>
        <v>0</v>
      </c>
      <c r="Q103" s="158" t="str">
        <f t="shared" si="149"/>
        <v>0</v>
      </c>
      <c r="R103" s="158" t="str">
        <f t="shared" si="149"/>
        <v>0</v>
      </c>
      <c r="S103" s="159" t="str">
        <f t="shared" si="149"/>
        <v>0</v>
      </c>
      <c r="T103" s="158" t="str">
        <f t="shared" si="149"/>
        <v>0</v>
      </c>
      <c r="U103" s="158" t="str">
        <f t="shared" si="149"/>
        <v>0</v>
      </c>
      <c r="V103" s="158" t="str">
        <f t="shared" si="149"/>
        <v>0</v>
      </c>
      <c r="W103" s="158" t="str">
        <f t="shared" si="149"/>
        <v>0</v>
      </c>
      <c r="X103" s="157" t="str">
        <f t="shared" si="150"/>
        <v>0</v>
      </c>
      <c r="Y103" s="158" t="str">
        <f t="shared" si="150"/>
        <v>0</v>
      </c>
      <c r="Z103" s="158" t="str">
        <f t="shared" si="150"/>
        <v>0</v>
      </c>
      <c r="AA103" s="159" t="str">
        <f t="shared" si="150"/>
        <v>0</v>
      </c>
      <c r="AB103" s="160" t="str">
        <f t="shared" si="150"/>
        <v>0</v>
      </c>
      <c r="AC103" s="161" t="str">
        <f t="shared" si="150"/>
        <v>0</v>
      </c>
      <c r="AD103" s="158" t="str">
        <f t="shared" si="150"/>
        <v>0</v>
      </c>
      <c r="AE103" s="159" t="str">
        <f t="shared" si="150"/>
        <v>0</v>
      </c>
      <c r="AF103" s="367" t="str">
        <f t="shared" si="151"/>
        <v>0</v>
      </c>
      <c r="AG103" s="162" t="str">
        <f t="shared" si="151"/>
        <v>0</v>
      </c>
      <c r="AH103" s="163" t="str">
        <f t="shared" si="151"/>
        <v>0</v>
      </c>
      <c r="AI103" s="165" t="str">
        <f t="shared" si="151"/>
        <v>0</v>
      </c>
      <c r="AJ103" s="164" t="str">
        <f t="shared" si="151"/>
        <v>0</v>
      </c>
      <c r="AK103" s="164" t="str">
        <f t="shared" si="151"/>
        <v>0</v>
      </c>
      <c r="AL103" s="289" t="str">
        <f t="shared" si="151"/>
        <v>0</v>
      </c>
      <c r="AM103" s="165" t="str">
        <f t="shared" si="151"/>
        <v>0</v>
      </c>
      <c r="AN103" s="230" t="str">
        <f t="shared" si="152"/>
        <v>0</v>
      </c>
      <c r="AO103" s="230" t="str">
        <f t="shared" si="152"/>
        <v>0</v>
      </c>
      <c r="AP103" s="230" t="str">
        <f t="shared" si="152"/>
        <v>0</v>
      </c>
      <c r="AQ103" s="230" t="str">
        <f t="shared" si="152"/>
        <v>0</v>
      </c>
      <c r="AR103" s="229" t="str">
        <f t="shared" si="152"/>
        <v>0</v>
      </c>
      <c r="AS103" s="230" t="str">
        <f t="shared" si="152"/>
        <v>0</v>
      </c>
      <c r="AT103" s="230" t="str">
        <f t="shared" si="152"/>
        <v>0</v>
      </c>
      <c r="AU103" s="231" t="str">
        <f t="shared" si="152"/>
        <v>0</v>
      </c>
      <c r="AV103" s="230" t="str">
        <f t="shared" si="153"/>
        <v>0</v>
      </c>
      <c r="AW103" s="232" t="str">
        <f t="shared" si="153"/>
        <v>0</v>
      </c>
      <c r="AX103" s="232" t="str">
        <f t="shared" si="153"/>
        <v>0</v>
      </c>
      <c r="AY103" s="233" t="str">
        <f t="shared" si="153"/>
        <v>0</v>
      </c>
      <c r="AZ103" s="232" t="str">
        <f t="shared" si="153"/>
        <v>0</v>
      </c>
      <c r="BA103" s="232" t="str">
        <f t="shared" si="153"/>
        <v>0</v>
      </c>
      <c r="BB103" s="232" t="str">
        <f t="shared" si="153"/>
        <v>0</v>
      </c>
      <c r="BC103" s="233" t="str">
        <f t="shared" si="153"/>
        <v>0</v>
      </c>
      <c r="BD103" s="168" t="str">
        <f t="shared" si="154"/>
        <v>0</v>
      </c>
      <c r="BE103" s="168" t="str">
        <f t="shared" si="154"/>
        <v>0</v>
      </c>
      <c r="BF103" s="168" t="str">
        <f t="shared" si="154"/>
        <v>0</v>
      </c>
      <c r="BG103" s="169" t="str">
        <f t="shared" si="154"/>
        <v>0</v>
      </c>
      <c r="BH103" s="168" t="str">
        <f t="shared" si="154"/>
        <v>0</v>
      </c>
      <c r="BI103" s="168" t="str">
        <f t="shared" si="154"/>
        <v>0</v>
      </c>
      <c r="BJ103" s="168" t="str">
        <f t="shared" si="154"/>
        <v>0</v>
      </c>
      <c r="BK103" s="169" t="str">
        <f t="shared" si="154"/>
        <v>0</v>
      </c>
      <c r="BL103" s="168" t="str">
        <f t="shared" si="155"/>
        <v>0</v>
      </c>
      <c r="BM103" s="168" t="str">
        <f t="shared" si="155"/>
        <v>0</v>
      </c>
      <c r="BN103" s="168" t="str">
        <f t="shared" si="155"/>
        <v>0</v>
      </c>
      <c r="BO103" s="169" t="str">
        <f t="shared" si="155"/>
        <v>0</v>
      </c>
      <c r="BP103" s="168" t="str">
        <f t="shared" si="155"/>
        <v>0</v>
      </c>
      <c r="BQ103" s="168" t="str">
        <f t="shared" si="155"/>
        <v>0</v>
      </c>
      <c r="BR103" s="168" t="str">
        <f t="shared" si="155"/>
        <v>0</v>
      </c>
      <c r="BS103" s="169" t="str">
        <f t="shared" si="155"/>
        <v>0</v>
      </c>
      <c r="BT103" s="302" t="str">
        <f t="shared" si="156"/>
        <v>0</v>
      </c>
      <c r="BU103" s="302" t="str">
        <f t="shared" si="156"/>
        <v>0</v>
      </c>
      <c r="BV103" s="302" t="str">
        <f t="shared" si="156"/>
        <v>0</v>
      </c>
      <c r="BW103" s="303" t="str">
        <f t="shared" si="156"/>
        <v>0</v>
      </c>
      <c r="BX103" s="302" t="str">
        <f t="shared" si="156"/>
        <v>0</v>
      </c>
      <c r="BY103" s="302" t="str">
        <f t="shared" si="156"/>
        <v>0</v>
      </c>
      <c r="BZ103" s="302" t="str">
        <f t="shared" si="156"/>
        <v>0</v>
      </c>
      <c r="CA103" s="303" t="str">
        <f t="shared" si="156"/>
        <v>0</v>
      </c>
      <c r="CB103" s="164" t="str">
        <f t="shared" si="157"/>
        <v>0</v>
      </c>
      <c r="CC103" s="289" t="str">
        <f t="shared" si="157"/>
        <v>0</v>
      </c>
      <c r="CD103" s="340" t="str">
        <f t="shared" si="157"/>
        <v>0</v>
      </c>
      <c r="CE103" s="341" t="str">
        <f t="shared" si="157"/>
        <v>0</v>
      </c>
      <c r="CF103" s="340" t="str">
        <f t="shared" si="157"/>
        <v>0</v>
      </c>
      <c r="CG103" s="340" t="str">
        <f t="shared" si="157"/>
        <v>0</v>
      </c>
      <c r="CH103" s="340" t="str">
        <f t="shared" si="157"/>
        <v>0</v>
      </c>
      <c r="CI103" s="341" t="str">
        <f t="shared" si="157"/>
        <v>0</v>
      </c>
      <c r="CJ103" s="367"/>
      <c r="CK103" s="32" t="str">
        <f t="shared" si="116"/>
        <v/>
      </c>
      <c r="CL103" s="285">
        <f t="shared" si="146"/>
        <v>0</v>
      </c>
      <c r="CM103" s="285">
        <f t="shared" si="148"/>
        <v>10</v>
      </c>
      <c r="CN103" s="285"/>
      <c r="CO103" s="142">
        <f t="shared" si="117"/>
        <v>-90</v>
      </c>
      <c r="CP103" s="142">
        <f t="shared" si="118"/>
        <v>-67.777777777777771</v>
      </c>
      <c r="CQ103" s="143"/>
      <c r="CR103" s="367"/>
      <c r="CS103" s="170">
        <f t="shared" si="119"/>
        <v>0</v>
      </c>
      <c r="CT103" s="23">
        <f t="shared" si="120"/>
        <v>0</v>
      </c>
      <c r="CU103" s="171">
        <f t="shared" si="121"/>
        <v>0</v>
      </c>
      <c r="CV103" s="23">
        <f t="shared" si="122"/>
        <v>0</v>
      </c>
      <c r="CW103" s="172">
        <f t="shared" si="123"/>
        <v>0</v>
      </c>
      <c r="CX103" s="24">
        <f t="shared" si="124"/>
        <v>0</v>
      </c>
      <c r="CY103" s="267">
        <f t="shared" si="125"/>
        <v>0</v>
      </c>
      <c r="CZ103" s="268">
        <f t="shared" si="126"/>
        <v>0</v>
      </c>
      <c r="DA103" s="267">
        <f t="shared" si="127"/>
        <v>0</v>
      </c>
      <c r="DB103" s="268">
        <f t="shared" si="128"/>
        <v>0</v>
      </c>
      <c r="DC103" s="173">
        <f t="shared" si="129"/>
        <v>0</v>
      </c>
      <c r="DD103" s="26">
        <f t="shared" si="130"/>
        <v>0</v>
      </c>
      <c r="DE103" s="173">
        <f t="shared" si="131"/>
        <v>0</v>
      </c>
      <c r="DF103" s="26">
        <f t="shared" si="132"/>
        <v>0</v>
      </c>
      <c r="DG103" s="326">
        <f t="shared" si="133"/>
        <v>0</v>
      </c>
      <c r="DH103" s="327">
        <f t="shared" si="134"/>
        <v>0</v>
      </c>
      <c r="DI103" s="172">
        <f t="shared" si="135"/>
        <v>0</v>
      </c>
      <c r="DJ103" s="24">
        <f t="shared" si="136"/>
        <v>0</v>
      </c>
      <c r="DK103" s="172"/>
      <c r="DL103" s="19">
        <f t="shared" si="137"/>
        <v>0</v>
      </c>
      <c r="DM103" s="19">
        <f t="shared" si="138"/>
        <v>0</v>
      </c>
      <c r="DN103" s="174">
        <f t="shared" si="139"/>
        <v>0</v>
      </c>
      <c r="DO103" s="278">
        <f t="shared" si="140"/>
        <v>0</v>
      </c>
      <c r="DP103" s="278">
        <f t="shared" si="141"/>
        <v>0</v>
      </c>
      <c r="DQ103" s="20">
        <f t="shared" si="142"/>
        <v>0</v>
      </c>
      <c r="DR103" s="20">
        <f t="shared" si="143"/>
        <v>0</v>
      </c>
      <c r="DS103" s="337">
        <f t="shared" si="144"/>
        <v>0</v>
      </c>
      <c r="DT103" s="174">
        <f t="shared" si="145"/>
        <v>0</v>
      </c>
      <c r="DU103" s="172">
        <f t="shared" si="147"/>
        <v>0</v>
      </c>
      <c r="DV103" s="172"/>
      <c r="DW103" s="172"/>
      <c r="DX103" s="172"/>
      <c r="DY103" s="172"/>
      <c r="DZ103" s="172"/>
      <c r="EA103" s="172"/>
      <c r="EB103" s="172"/>
      <c r="EC103" s="172"/>
      <c r="ED103" s="172"/>
      <c r="EE103" s="172"/>
      <c r="EF103" s="172"/>
      <c r="EG103" s="172"/>
      <c r="EH103" s="172"/>
      <c r="EI103" s="172"/>
      <c r="EJ103" s="172"/>
      <c r="EK103" s="172"/>
      <c r="EL103" s="172"/>
      <c r="EM103" s="172"/>
      <c r="EN103" s="172"/>
      <c r="EO103" s="172"/>
      <c r="EP103" s="172"/>
      <c r="EQ103" s="172"/>
      <c r="ER103" s="172"/>
      <c r="ES103" s="172"/>
      <c r="ET103" s="172"/>
      <c r="EU103" s="172"/>
      <c r="EV103" s="172"/>
      <c r="EW103" s="172"/>
      <c r="EX103" s="172"/>
      <c r="EY103" s="172"/>
      <c r="EZ103" s="172"/>
      <c r="FA103" s="172"/>
      <c r="FB103" s="172"/>
      <c r="FC103" s="172"/>
      <c r="FD103" s="172"/>
      <c r="FE103" s="172"/>
      <c r="FF103" s="172"/>
      <c r="FG103" s="172"/>
      <c r="FH103" s="172"/>
      <c r="FI103" s="172"/>
      <c r="FJ103" s="172"/>
      <c r="FK103" s="172"/>
      <c r="FL103" s="172"/>
      <c r="FM103" s="172"/>
      <c r="FN103" s="172"/>
      <c r="FO103" s="172"/>
      <c r="FP103" s="172"/>
      <c r="FQ103" s="172"/>
      <c r="FR103" s="172"/>
      <c r="FS103" s="172"/>
      <c r="FT103" s="172"/>
      <c r="FU103" s="172"/>
      <c r="FV103" s="172"/>
      <c r="FW103" s="172"/>
      <c r="FX103" s="172"/>
      <c r="FY103" s="172"/>
      <c r="FZ103" s="172"/>
      <c r="GA103" s="172"/>
      <c r="GB103" s="172"/>
      <c r="GC103" s="172"/>
      <c r="GD103" s="172"/>
      <c r="GE103" s="172"/>
      <c r="GF103" s="172"/>
      <c r="GG103" s="172"/>
      <c r="GH103" s="172"/>
      <c r="GI103" s="172"/>
      <c r="GJ103" s="172"/>
      <c r="GK103" s="172"/>
      <c r="GL103" s="172"/>
      <c r="GM103" s="172"/>
      <c r="GN103" s="172"/>
      <c r="GO103" s="172"/>
      <c r="GP103" s="172"/>
      <c r="GQ103" s="172"/>
      <c r="GR103" s="172"/>
      <c r="GS103" s="172"/>
      <c r="GT103" s="172"/>
      <c r="GU103" s="172"/>
      <c r="GV103" s="172"/>
      <c r="GW103" s="172"/>
      <c r="GX103" s="172"/>
      <c r="GY103" s="172"/>
      <c r="GZ103" s="172"/>
      <c r="HA103" s="172"/>
      <c r="HB103" s="172"/>
      <c r="HC103" s="172"/>
      <c r="HD103" s="172"/>
      <c r="HE103" s="172"/>
      <c r="HF103" s="172"/>
      <c r="HG103" s="172"/>
      <c r="HH103" s="172"/>
      <c r="HI103" s="172"/>
      <c r="HJ103" s="172"/>
      <c r="HK103" s="172"/>
      <c r="HL103" s="172"/>
      <c r="HM103" s="172"/>
      <c r="HN103" s="172"/>
      <c r="HO103" s="172"/>
      <c r="HP103" s="172"/>
      <c r="HQ103" s="172"/>
      <c r="HR103" s="172"/>
      <c r="HS103" s="172"/>
      <c r="HT103" s="172"/>
      <c r="HU103" s="172"/>
      <c r="HV103" s="172"/>
      <c r="HW103" s="172"/>
      <c r="HX103" s="172"/>
      <c r="HY103" s="172"/>
      <c r="HZ103" s="172"/>
      <c r="IA103" s="172"/>
      <c r="IB103" s="172"/>
      <c r="IC103" s="172"/>
      <c r="ID103" s="172"/>
      <c r="IE103" s="172"/>
      <c r="IF103" s="172"/>
      <c r="IG103" s="172"/>
      <c r="IH103" s="172"/>
      <c r="II103" s="172"/>
      <c r="IJ103" s="172"/>
      <c r="IK103" s="172"/>
      <c r="IL103" s="172"/>
      <c r="IM103" s="172"/>
      <c r="IN103" s="172"/>
      <c r="IO103" s="172"/>
      <c r="IP103" s="172"/>
      <c r="IQ103" s="172"/>
      <c r="IR103" s="172"/>
      <c r="IS103" s="172"/>
      <c r="IT103" s="172"/>
      <c r="IU103" s="172"/>
      <c r="IV103" s="172"/>
      <c r="IW103" s="172"/>
      <c r="IX103" s="172"/>
      <c r="IY103" s="172"/>
      <c r="IZ103" s="172"/>
      <c r="JA103" s="172"/>
      <c r="JB103" s="172"/>
      <c r="JC103" s="172"/>
      <c r="JD103" s="172"/>
      <c r="JE103" s="172"/>
      <c r="JF103" s="172"/>
      <c r="JG103" s="172"/>
      <c r="JH103" s="172"/>
      <c r="JI103" s="172"/>
      <c r="JJ103" s="172"/>
      <c r="JK103" s="172"/>
      <c r="JL103" s="172"/>
      <c r="JM103" s="172"/>
      <c r="JN103" s="172"/>
      <c r="JO103" s="172"/>
      <c r="JP103" s="172"/>
      <c r="JQ103" s="172"/>
      <c r="JR103" s="172"/>
      <c r="JS103" s="172"/>
      <c r="JT103" s="172"/>
      <c r="JU103" s="172"/>
      <c r="JV103" s="172"/>
      <c r="JW103" s="172"/>
      <c r="JX103" s="172"/>
      <c r="JY103" s="172"/>
      <c r="JZ103" s="172"/>
      <c r="KA103" s="172"/>
      <c r="KB103" s="172"/>
      <c r="KC103" s="172"/>
      <c r="KD103" s="172"/>
      <c r="KE103" s="172"/>
      <c r="KF103" s="172"/>
      <c r="KG103" s="172"/>
      <c r="KH103" s="172"/>
      <c r="KI103" s="172"/>
      <c r="KJ103" s="172"/>
      <c r="KK103" s="172"/>
      <c r="KL103" s="172"/>
      <c r="KM103" s="172"/>
      <c r="KN103" s="172"/>
      <c r="KO103" s="172"/>
      <c r="KP103" s="172"/>
      <c r="KQ103" s="172"/>
      <c r="KR103" s="172"/>
      <c r="KS103" s="172"/>
      <c r="KT103" s="172"/>
      <c r="KU103" s="172"/>
      <c r="KV103" s="172"/>
      <c r="KW103" s="172"/>
      <c r="KX103" s="172"/>
      <c r="KY103" s="172"/>
      <c r="KZ103" s="172"/>
      <c r="LA103" s="172"/>
      <c r="LB103" s="172"/>
      <c r="LC103" s="172"/>
      <c r="LD103" s="172"/>
      <c r="LE103" s="172"/>
      <c r="LF103" s="172"/>
      <c r="LG103" s="172"/>
      <c r="LH103" s="172"/>
      <c r="LI103" s="172"/>
      <c r="LJ103" s="172"/>
      <c r="LK103" s="172"/>
      <c r="LL103" s="172"/>
      <c r="LM103" s="172"/>
      <c r="LN103" s="172"/>
      <c r="LO103" s="172"/>
      <c r="LP103" s="172"/>
      <c r="LQ103" s="172"/>
      <c r="LR103" s="172"/>
      <c r="LS103" s="172"/>
      <c r="LT103" s="172"/>
      <c r="LU103" s="172"/>
      <c r="LV103" s="172"/>
      <c r="LW103" s="172"/>
      <c r="LX103" s="172"/>
      <c r="LY103" s="172"/>
      <c r="LZ103" s="172"/>
      <c r="MA103" s="172"/>
      <c r="MB103" s="172"/>
      <c r="MC103" s="172"/>
      <c r="MD103" s="172"/>
      <c r="ME103" s="172"/>
      <c r="MF103" s="172"/>
      <c r="MG103" s="172"/>
      <c r="MH103" s="172"/>
      <c r="MI103" s="172"/>
      <c r="MJ103" s="172"/>
      <c r="MK103" s="172"/>
      <c r="ML103" s="172"/>
      <c r="MM103" s="172"/>
      <c r="MN103" s="172"/>
      <c r="MO103" s="172"/>
      <c r="MP103" s="172"/>
      <c r="MQ103" s="172"/>
      <c r="MR103" s="172"/>
      <c r="MS103" s="172"/>
      <c r="MT103" s="172"/>
      <c r="MU103" s="172"/>
      <c r="MV103" s="172"/>
      <c r="MW103" s="172"/>
      <c r="MX103" s="172"/>
      <c r="MY103" s="172"/>
      <c r="MZ103" s="172"/>
      <c r="NA103" s="172"/>
      <c r="NB103" s="172"/>
      <c r="NC103" s="172"/>
      <c r="ND103" s="172"/>
      <c r="NE103" s="172"/>
      <c r="NF103" s="172"/>
      <c r="NG103" s="172"/>
      <c r="NH103" s="172"/>
      <c r="NI103" s="172"/>
      <c r="NJ103" s="172"/>
      <c r="NK103" s="172"/>
      <c r="NL103" s="172"/>
      <c r="NM103" s="172"/>
      <c r="NN103" s="172"/>
      <c r="NO103" s="172"/>
      <c r="NP103" s="172"/>
      <c r="NQ103" s="172"/>
      <c r="NR103" s="172"/>
      <c r="NS103" s="172"/>
      <c r="NT103" s="172"/>
      <c r="NU103" s="172"/>
      <c r="NV103" s="172"/>
      <c r="NW103" s="172"/>
      <c r="NX103" s="172"/>
      <c r="NY103" s="172"/>
      <c r="NZ103" s="172"/>
      <c r="OA103" s="172"/>
      <c r="OB103" s="172"/>
      <c r="OC103" s="172"/>
      <c r="OD103" s="172"/>
      <c r="OE103" s="172"/>
      <c r="OF103" s="172"/>
      <c r="OG103" s="172"/>
      <c r="OH103" s="172"/>
      <c r="OI103" s="172"/>
      <c r="OJ103" s="172"/>
      <c r="OK103" s="172"/>
      <c r="OL103" s="172"/>
      <c r="OM103" s="172"/>
      <c r="ON103" s="172"/>
      <c r="OO103" s="172"/>
      <c r="OP103" s="172"/>
      <c r="OQ103" s="172"/>
      <c r="OR103" s="172"/>
      <c r="OS103" s="172"/>
      <c r="OT103" s="172"/>
      <c r="OU103" s="172"/>
      <c r="OV103" s="172"/>
      <c r="OW103" s="172"/>
      <c r="OX103" s="172"/>
      <c r="OY103" s="172"/>
      <c r="OZ103" s="172"/>
      <c r="PA103" s="172"/>
      <c r="PB103" s="172"/>
      <c r="PC103" s="172"/>
      <c r="PD103" s="172"/>
      <c r="PE103" s="172"/>
      <c r="PF103" s="172"/>
      <c r="PG103" s="172"/>
      <c r="PH103" s="172"/>
      <c r="PI103" s="172"/>
      <c r="PJ103" s="172"/>
      <c r="PK103" s="172"/>
      <c r="PL103" s="172"/>
      <c r="PM103" s="172"/>
      <c r="PN103" s="172"/>
      <c r="PO103" s="172"/>
      <c r="PP103" s="172"/>
      <c r="PQ103" s="172"/>
      <c r="PR103" s="172"/>
      <c r="PS103" s="172"/>
      <c r="PT103" s="172"/>
      <c r="PU103" s="172"/>
      <c r="PV103" s="172"/>
      <c r="PW103" s="172"/>
      <c r="PX103" s="172"/>
      <c r="PY103" s="172"/>
      <c r="PZ103" s="172"/>
      <c r="QA103" s="172"/>
      <c r="QB103" s="172"/>
      <c r="QC103" s="172"/>
      <c r="QD103" s="172"/>
      <c r="QE103" s="172"/>
      <c r="QF103" s="172"/>
      <c r="QG103" s="172"/>
      <c r="QH103" s="172"/>
      <c r="QI103" s="172"/>
      <c r="QJ103" s="172"/>
      <c r="QK103" s="172"/>
      <c r="QL103" s="172"/>
      <c r="QM103" s="172"/>
      <c r="QN103" s="172"/>
      <c r="QO103" s="172"/>
      <c r="QP103" s="172"/>
      <c r="QQ103" s="172"/>
      <c r="QR103" s="172"/>
      <c r="QS103" s="172"/>
      <c r="QT103" s="172"/>
      <c r="QU103" s="172"/>
      <c r="QV103" s="172"/>
      <c r="QW103" s="172"/>
      <c r="QX103" s="172"/>
      <c r="QY103" s="172"/>
      <c r="QZ103" s="172"/>
      <c r="RA103" s="172"/>
      <c r="RB103" s="172"/>
      <c r="RC103" s="172"/>
      <c r="RD103" s="172"/>
      <c r="RE103" s="172"/>
      <c r="RF103" s="172"/>
      <c r="RG103" s="172"/>
      <c r="RH103" s="172"/>
      <c r="RI103" s="172"/>
      <c r="RJ103" s="172"/>
      <c r="RK103" s="172"/>
      <c r="RL103" s="172"/>
      <c r="RM103" s="172"/>
      <c r="RN103" s="172"/>
      <c r="RO103" s="172"/>
      <c r="RP103" s="172"/>
      <c r="RQ103" s="172"/>
      <c r="RR103" s="172"/>
      <c r="RS103" s="172"/>
      <c r="RT103" s="172"/>
      <c r="RU103" s="172"/>
      <c r="RV103" s="172"/>
      <c r="RW103" s="172"/>
      <c r="RX103" s="172"/>
      <c r="RY103" s="172"/>
      <c r="RZ103" s="172"/>
      <c r="SA103" s="172"/>
      <c r="SB103" s="172"/>
      <c r="SC103" s="172"/>
      <c r="SD103" s="172"/>
      <c r="SE103" s="172"/>
      <c r="SF103" s="172"/>
      <c r="SG103" s="172"/>
      <c r="SH103" s="172"/>
      <c r="SI103" s="172"/>
      <c r="SJ103" s="172"/>
      <c r="SK103" s="172"/>
      <c r="SL103" s="172"/>
      <c r="SM103" s="172"/>
      <c r="SN103" s="172"/>
      <c r="SO103" s="172"/>
      <c r="SP103" s="172"/>
      <c r="SQ103" s="172"/>
      <c r="SR103" s="172"/>
      <c r="SS103" s="172"/>
      <c r="ST103" s="172"/>
      <c r="SU103" s="172"/>
      <c r="SV103" s="172"/>
      <c r="SW103" s="172"/>
      <c r="SX103" s="172"/>
      <c r="SY103" s="172"/>
      <c r="SZ103" s="172"/>
      <c r="TA103" s="172"/>
      <c r="TB103" s="172"/>
      <c r="TC103" s="172"/>
      <c r="TD103" s="172"/>
      <c r="TE103" s="172"/>
      <c r="TF103" s="172"/>
      <c r="TG103" s="172"/>
      <c r="TH103" s="172"/>
      <c r="TI103" s="172"/>
      <c r="TJ103" s="172"/>
      <c r="TK103" s="172"/>
      <c r="TL103" s="172"/>
      <c r="TM103" s="172"/>
      <c r="TN103" s="172"/>
      <c r="TO103" s="172"/>
      <c r="TP103" s="172"/>
      <c r="TQ103" s="172"/>
      <c r="TR103" s="172"/>
      <c r="TS103" s="172"/>
      <c r="TT103" s="172"/>
      <c r="TU103" s="172"/>
      <c r="TV103" s="172"/>
      <c r="TW103" s="172"/>
      <c r="TX103" s="172"/>
      <c r="TY103" s="172"/>
      <c r="TZ103" s="172"/>
      <c r="UA103" s="172"/>
      <c r="UB103" s="172"/>
      <c r="UC103" s="172"/>
      <c r="UD103" s="172"/>
      <c r="UE103" s="172"/>
      <c r="UF103" s="172"/>
      <c r="UG103" s="172"/>
      <c r="UH103" s="172"/>
      <c r="UI103" s="172"/>
      <c r="UJ103" s="172"/>
      <c r="UK103" s="172"/>
      <c r="UL103" s="172"/>
      <c r="UM103" s="172"/>
      <c r="UN103" s="172"/>
      <c r="UO103" s="172"/>
      <c r="UP103" s="172"/>
      <c r="UQ103" s="172"/>
      <c r="UR103" s="172"/>
      <c r="US103" s="172"/>
      <c r="UT103" s="172"/>
      <c r="UU103" s="172"/>
      <c r="UV103" s="172"/>
      <c r="UW103" s="172"/>
      <c r="UX103" s="172"/>
      <c r="UY103" s="172"/>
      <c r="UZ103" s="172"/>
      <c r="VA103" s="172"/>
      <c r="VB103" s="172"/>
      <c r="VC103" s="172"/>
      <c r="VD103" s="172"/>
      <c r="VE103" s="172"/>
      <c r="VF103" s="172"/>
      <c r="VG103" s="172"/>
      <c r="VH103" s="172"/>
      <c r="VI103" s="172"/>
      <c r="VJ103" s="172"/>
      <c r="VK103" s="172"/>
      <c r="VL103" s="172"/>
      <c r="VM103" s="172"/>
      <c r="VN103" s="172"/>
      <c r="VO103" s="172"/>
      <c r="VP103" s="172"/>
      <c r="VQ103" s="172"/>
      <c r="VR103" s="172"/>
      <c r="VS103" s="172"/>
      <c r="VT103" s="172"/>
      <c r="VU103" s="172"/>
      <c r="VV103" s="172"/>
      <c r="VW103" s="172"/>
      <c r="VX103" s="172"/>
      <c r="VY103" s="172"/>
      <c r="VZ103" s="172"/>
      <c r="WA103" s="172"/>
      <c r="WB103" s="172"/>
      <c r="WC103" s="172"/>
      <c r="WD103" s="172"/>
      <c r="WE103" s="172"/>
      <c r="WF103" s="172"/>
      <c r="WG103" s="172"/>
      <c r="WH103" s="172"/>
      <c r="WI103" s="172"/>
      <c r="WJ103" s="172"/>
      <c r="WK103" s="172"/>
      <c r="WL103" s="172"/>
      <c r="WM103" s="172"/>
      <c r="WN103" s="172"/>
      <c r="WO103" s="172"/>
      <c r="WP103" s="172"/>
      <c r="WQ103" s="172"/>
      <c r="WR103" s="172"/>
      <c r="WS103" s="172"/>
      <c r="WT103" s="172"/>
      <c r="WU103" s="172"/>
      <c r="WV103" s="172"/>
      <c r="WW103" s="172"/>
      <c r="WX103" s="172"/>
      <c r="WY103" s="172"/>
      <c r="WZ103" s="172"/>
      <c r="XA103" s="172"/>
      <c r="XB103" s="172"/>
      <c r="XC103" s="172"/>
      <c r="XD103" s="172"/>
      <c r="XE103" s="172"/>
      <c r="XF103" s="172"/>
      <c r="XG103" s="172"/>
      <c r="XH103" s="172"/>
      <c r="XI103" s="172"/>
      <c r="XJ103" s="172"/>
      <c r="XK103" s="172"/>
      <c r="XL103" s="172"/>
      <c r="XM103" s="172"/>
      <c r="XN103" s="172"/>
      <c r="XO103" s="172"/>
      <c r="XP103" s="172"/>
      <c r="XQ103" s="172"/>
      <c r="XR103" s="172"/>
      <c r="XS103" s="172"/>
      <c r="XT103" s="172"/>
      <c r="XU103" s="172"/>
      <c r="XV103" s="172"/>
      <c r="XW103" s="172"/>
      <c r="XX103" s="172"/>
      <c r="XY103" s="172"/>
      <c r="XZ103" s="172"/>
      <c r="YA103" s="172"/>
      <c r="YB103" s="172"/>
      <c r="YC103" s="172"/>
      <c r="YD103" s="172"/>
      <c r="YE103" s="172"/>
      <c r="YF103" s="172"/>
      <c r="YG103" s="172"/>
      <c r="YH103" s="172"/>
      <c r="YI103" s="172"/>
      <c r="YJ103" s="172"/>
      <c r="YK103" s="172"/>
      <c r="YL103" s="172"/>
      <c r="YM103" s="172"/>
      <c r="YN103" s="172"/>
      <c r="YO103" s="172"/>
      <c r="YP103" s="172"/>
      <c r="YQ103" s="172"/>
      <c r="YR103" s="172"/>
      <c r="YS103" s="172"/>
      <c r="YT103" s="172"/>
      <c r="YU103" s="172"/>
      <c r="YV103" s="172"/>
      <c r="YW103" s="172"/>
      <c r="YX103" s="172"/>
      <c r="YY103" s="172"/>
      <c r="YZ103" s="172"/>
      <c r="ZA103" s="172"/>
      <c r="ZB103" s="172"/>
      <c r="ZC103" s="172"/>
      <c r="ZD103" s="172"/>
      <c r="ZE103" s="172"/>
      <c r="ZF103" s="172"/>
      <c r="ZG103" s="172"/>
      <c r="ZH103" s="172"/>
      <c r="ZI103" s="172"/>
      <c r="ZJ103" s="172"/>
      <c r="ZK103" s="172"/>
      <c r="ZL103" s="172"/>
      <c r="ZM103" s="172"/>
      <c r="ZN103" s="172"/>
      <c r="ZO103" s="172"/>
      <c r="ZP103" s="172"/>
      <c r="ZQ103" s="172"/>
      <c r="ZR103" s="172"/>
      <c r="ZS103" s="172"/>
      <c r="ZT103" s="172"/>
      <c r="ZU103" s="172"/>
      <c r="ZV103" s="172"/>
      <c r="ZW103" s="172"/>
      <c r="ZX103" s="172"/>
      <c r="ZY103" s="172"/>
      <c r="ZZ103" s="172"/>
      <c r="AAA103" s="172"/>
      <c r="AAB103" s="172"/>
      <c r="AAC103" s="172"/>
      <c r="AAD103" s="172"/>
      <c r="AAE103" s="172"/>
      <c r="AAF103" s="172"/>
      <c r="AAG103" s="172"/>
      <c r="AAH103" s="172"/>
      <c r="AAI103" s="172"/>
      <c r="AAJ103" s="172"/>
      <c r="AAK103" s="172"/>
      <c r="AAL103" s="172"/>
      <c r="AAM103" s="172"/>
      <c r="AAN103" s="172"/>
      <c r="AAO103" s="172"/>
      <c r="AAP103" s="172"/>
      <c r="AAQ103" s="172"/>
      <c r="AAR103" s="172"/>
      <c r="AAS103" s="172"/>
      <c r="AAT103" s="172"/>
      <c r="AAU103" s="172"/>
      <c r="AAV103" s="172"/>
      <c r="AAW103" s="172"/>
      <c r="AAX103" s="172"/>
      <c r="AAY103" s="172"/>
      <c r="AAZ103" s="172"/>
      <c r="ABA103" s="172"/>
      <c r="ABB103" s="172"/>
      <c r="ABC103" s="172"/>
      <c r="ABD103" s="172"/>
      <c r="ABE103" s="172"/>
      <c r="ABF103" s="172"/>
      <c r="ABG103" s="172"/>
      <c r="ABH103" s="172"/>
      <c r="ABI103" s="172"/>
      <c r="ABJ103" s="172"/>
      <c r="ABK103" s="172"/>
      <c r="ABL103" s="172"/>
      <c r="ABM103" s="172"/>
      <c r="ABN103" s="172"/>
      <c r="ABO103" s="172"/>
      <c r="ABP103" s="172"/>
      <c r="ABQ103" s="172"/>
      <c r="ABR103" s="172"/>
      <c r="ABS103" s="172"/>
      <c r="ABT103" s="172"/>
      <c r="ABU103" s="172"/>
      <c r="ABV103" s="172"/>
      <c r="ABW103" s="172"/>
      <c r="ABX103" s="172"/>
      <c r="ABY103" s="172"/>
      <c r="ABZ103" s="172"/>
      <c r="ACA103" s="172"/>
      <c r="ACB103" s="172"/>
      <c r="ACC103" s="172"/>
      <c r="ACD103" s="172"/>
      <c r="ACE103" s="172"/>
      <c r="ACF103" s="172"/>
      <c r="ACG103" s="172"/>
      <c r="ACH103" s="172"/>
      <c r="ACI103" s="172"/>
      <c r="ACJ103" s="172"/>
      <c r="ACK103" s="172"/>
      <c r="ACL103" s="172"/>
      <c r="ACM103" s="172"/>
      <c r="ACN103" s="172"/>
      <c r="ACO103" s="172"/>
      <c r="ACP103" s="172"/>
      <c r="ACQ103" s="172"/>
      <c r="ACR103" s="172"/>
      <c r="ACS103" s="172"/>
      <c r="ACT103" s="172"/>
      <c r="ACU103" s="172"/>
      <c r="ACV103" s="172"/>
      <c r="ACW103" s="172"/>
      <c r="ACX103" s="172"/>
      <c r="ACY103" s="172"/>
      <c r="ACZ103" s="172"/>
      <c r="ADA103" s="172"/>
      <c r="ADB103" s="172"/>
      <c r="ADC103" s="172"/>
      <c r="ADD103" s="172"/>
      <c r="ADE103" s="172"/>
      <c r="ADF103" s="172"/>
      <c r="ADG103" s="172"/>
      <c r="ADH103" s="172"/>
      <c r="ADI103" s="172"/>
      <c r="ADJ103" s="172"/>
      <c r="ADK103" s="172"/>
      <c r="ADL103" s="172"/>
      <c r="ADM103" s="172"/>
      <c r="ADN103" s="172"/>
      <c r="ADO103" s="172"/>
      <c r="ADP103" s="172"/>
      <c r="ADQ103" s="172"/>
      <c r="ADR103" s="172"/>
      <c r="ADS103" s="172"/>
      <c r="ADT103" s="172"/>
      <c r="ADU103" s="172"/>
      <c r="ADV103" s="172"/>
      <c r="ADW103" s="172"/>
      <c r="ADX103" s="172"/>
      <c r="ADY103" s="172"/>
      <c r="ADZ103" s="172"/>
      <c r="AEA103" s="172"/>
      <c r="AEB103" s="172"/>
      <c r="AEC103" s="172"/>
      <c r="AED103" s="172"/>
      <c r="AEE103" s="172"/>
      <c r="AEF103" s="172"/>
      <c r="AEG103" s="172"/>
      <c r="AEH103" s="172"/>
      <c r="AEI103" s="172"/>
      <c r="AEJ103" s="172"/>
      <c r="AEK103" s="172"/>
      <c r="AEL103" s="172"/>
      <c r="AEM103" s="172"/>
      <c r="AEN103" s="172"/>
      <c r="AEO103" s="172"/>
      <c r="AEP103" s="172"/>
      <c r="AEQ103" s="172"/>
      <c r="AER103" s="172"/>
      <c r="AES103" s="172"/>
      <c r="AET103" s="172"/>
      <c r="AEU103" s="172"/>
      <c r="AEV103" s="172"/>
      <c r="AEW103" s="172"/>
      <c r="AEX103" s="172"/>
      <c r="AEY103" s="172"/>
      <c r="AEZ103" s="172"/>
      <c r="AFA103" s="172"/>
      <c r="AFB103" s="172"/>
      <c r="AFC103" s="172"/>
      <c r="AFD103" s="172"/>
      <c r="AFE103" s="172"/>
      <c r="AFF103" s="172"/>
      <c r="AFG103" s="172"/>
      <c r="AFH103" s="172"/>
      <c r="AFI103" s="172"/>
      <c r="AFJ103" s="172"/>
      <c r="AFK103" s="172"/>
      <c r="AFL103" s="172"/>
      <c r="AFM103" s="172"/>
      <c r="AFN103" s="172"/>
      <c r="AFO103" s="172"/>
      <c r="AFP103" s="172"/>
      <c r="AFQ103" s="172"/>
      <c r="AFR103" s="172"/>
      <c r="AFS103" s="172"/>
      <c r="AFT103" s="172"/>
      <c r="AFU103" s="172"/>
      <c r="AFV103" s="172"/>
      <c r="AFW103" s="172"/>
      <c r="AFX103" s="172"/>
      <c r="AFY103" s="172"/>
      <c r="AFZ103" s="172"/>
      <c r="AGA103" s="172"/>
      <c r="AGB103" s="172"/>
      <c r="AGC103" s="172"/>
      <c r="AGD103" s="172"/>
      <c r="AGE103" s="172"/>
      <c r="AGF103" s="172"/>
      <c r="AGG103" s="172"/>
      <c r="AGH103" s="172"/>
      <c r="AGI103" s="172"/>
      <c r="AGJ103" s="172"/>
      <c r="AGK103" s="172"/>
      <c r="AGL103" s="172"/>
      <c r="AGM103" s="172"/>
      <c r="AGN103" s="172"/>
      <c r="AGO103" s="172"/>
      <c r="AGP103" s="172"/>
      <c r="AGQ103" s="172"/>
      <c r="AGR103" s="172"/>
      <c r="AGS103" s="172"/>
      <c r="AGT103" s="172"/>
      <c r="AGU103" s="172"/>
      <c r="AGV103" s="172"/>
      <c r="AGW103" s="172"/>
      <c r="AGX103" s="172"/>
      <c r="AGY103" s="172"/>
      <c r="AGZ103" s="172"/>
      <c r="AHA103" s="172"/>
      <c r="AHB103" s="172"/>
      <c r="AHC103" s="172"/>
      <c r="AHD103" s="172"/>
      <c r="AHE103" s="172"/>
      <c r="AHF103" s="172"/>
      <c r="AHG103" s="172"/>
      <c r="AHH103" s="172"/>
      <c r="AHI103" s="172"/>
      <c r="AHJ103" s="172"/>
      <c r="AHK103" s="172"/>
      <c r="AHL103" s="172"/>
      <c r="AHM103" s="172"/>
      <c r="AHN103" s="172"/>
      <c r="AHO103" s="172"/>
      <c r="AHP103" s="172"/>
      <c r="AHQ103" s="172"/>
      <c r="AHR103" s="172"/>
      <c r="AHS103" s="172"/>
      <c r="AHT103" s="172"/>
      <c r="AHU103" s="172"/>
      <c r="AHV103" s="172"/>
      <c r="AHW103" s="172"/>
      <c r="AHX103" s="172"/>
      <c r="AHY103" s="172"/>
      <c r="AHZ103" s="172"/>
      <c r="AIA103" s="172"/>
      <c r="AIB103" s="172"/>
      <c r="AIC103" s="172"/>
      <c r="AID103" s="172"/>
      <c r="AIE103" s="172"/>
      <c r="AIF103" s="172"/>
      <c r="AIG103" s="172"/>
      <c r="AIH103" s="172"/>
      <c r="AII103" s="172"/>
      <c r="AIJ103" s="172"/>
      <c r="AIK103" s="172"/>
      <c r="AIL103" s="172"/>
      <c r="AIM103" s="172"/>
      <c r="AIN103" s="172"/>
      <c r="AIO103" s="172"/>
      <c r="AIP103" s="172"/>
      <c r="AIQ103" s="172"/>
      <c r="AIR103" s="172"/>
      <c r="AIS103" s="172"/>
      <c r="AIT103" s="172"/>
      <c r="AIU103" s="172"/>
      <c r="AIV103" s="172"/>
      <c r="AIW103" s="172"/>
      <c r="AIX103" s="172"/>
      <c r="AIY103" s="172"/>
      <c r="AIZ103" s="172"/>
      <c r="AJA103" s="172"/>
      <c r="AJB103" s="172"/>
      <c r="AJC103" s="172"/>
      <c r="AJD103" s="172"/>
      <c r="AJE103" s="172"/>
      <c r="AJF103" s="172"/>
      <c r="AJG103" s="172"/>
      <c r="AJH103" s="172"/>
      <c r="AJI103" s="172"/>
      <c r="AJJ103" s="172"/>
      <c r="AJK103" s="172"/>
      <c r="AJL103" s="172"/>
      <c r="AJM103" s="172"/>
      <c r="AJN103" s="172"/>
      <c r="AJO103" s="172"/>
      <c r="AJP103" s="172"/>
      <c r="AJQ103" s="172"/>
      <c r="AJR103" s="172"/>
      <c r="AJS103" s="172"/>
      <c r="AJT103" s="172"/>
      <c r="AJU103" s="172"/>
      <c r="AJV103" s="172"/>
      <c r="AJW103" s="172"/>
      <c r="AJX103" s="172"/>
      <c r="AJY103" s="172"/>
      <c r="AJZ103" s="172"/>
      <c r="AKA103" s="172"/>
      <c r="AKB103" s="172"/>
      <c r="AKC103" s="172"/>
      <c r="AKD103" s="172"/>
      <c r="AKE103" s="172"/>
      <c r="AKF103" s="172"/>
      <c r="AKG103" s="172"/>
      <c r="AKH103" s="172"/>
      <c r="AKI103" s="172"/>
      <c r="AKJ103" s="172"/>
      <c r="AKK103" s="172"/>
      <c r="AKL103" s="172"/>
      <c r="AKM103" s="172"/>
      <c r="AKN103" s="172"/>
      <c r="AKO103" s="172"/>
      <c r="AKP103" s="172"/>
      <c r="AKQ103" s="172"/>
      <c r="AKR103" s="172"/>
      <c r="AKS103" s="172"/>
      <c r="AKT103" s="172"/>
      <c r="AKU103" s="172"/>
      <c r="AKV103" s="172"/>
      <c r="AKW103" s="172"/>
      <c r="AKX103" s="172"/>
      <c r="AKY103" s="172"/>
      <c r="AKZ103" s="172"/>
      <c r="ALA103" s="172"/>
      <c r="ALB103" s="172"/>
      <c r="ALC103" s="172"/>
      <c r="ALD103" s="172"/>
      <c r="ALE103" s="172"/>
      <c r="ALF103" s="172"/>
      <c r="ALG103" s="172"/>
      <c r="ALH103" s="172"/>
      <c r="ALI103" s="172"/>
      <c r="ALJ103" s="172"/>
      <c r="ALK103" s="172"/>
      <c r="ALL103" s="172"/>
      <c r="ALM103" s="172"/>
      <c r="ALN103" s="172"/>
      <c r="ALO103" s="172"/>
      <c r="ALP103" s="172"/>
      <c r="ALQ103" s="172"/>
      <c r="ALR103" s="172"/>
      <c r="ALS103" s="172"/>
      <c r="ALT103" s="172"/>
      <c r="ALU103" s="172"/>
      <c r="ALV103" s="172"/>
      <c r="ALW103" s="172"/>
      <c r="ALX103" s="172"/>
      <c r="ALY103" s="172"/>
      <c r="ALZ103" s="172"/>
      <c r="AMA103" s="172"/>
      <c r="AMB103" s="172"/>
      <c r="AMC103" s="172"/>
      <c r="AMD103" s="172"/>
      <c r="AME103" s="172"/>
      <c r="AMF103" s="172"/>
      <c r="AMG103" s="172"/>
      <c r="AMH103" s="172"/>
      <c r="AMI103" s="172"/>
      <c r="AMJ103" s="172"/>
      <c r="AMK103" s="172"/>
      <c r="AML103" s="172"/>
    </row>
    <row r="104" spans="1:1026" s="282" customFormat="1">
      <c r="A104" s="358"/>
      <c r="B104" s="225"/>
      <c r="C104" s="154">
        <f t="shared" si="94"/>
        <v>0</v>
      </c>
      <c r="D104" s="167">
        <f t="shared" si="95"/>
        <v>0</v>
      </c>
      <c r="E104" s="166" t="str">
        <f t="shared" si="96"/>
        <v/>
      </c>
      <c r="F104" s="367" t="str">
        <f t="shared" si="97"/>
        <v/>
      </c>
      <c r="G104" s="367" t="str">
        <f t="shared" si="98"/>
        <v/>
      </c>
      <c r="H104" s="367" t="str">
        <f t="shared" si="99"/>
        <v/>
      </c>
      <c r="I104" s="367" t="str">
        <f t="shared" si="100"/>
        <v/>
      </c>
      <c r="J104" s="367" t="str">
        <f t="shared" si="101"/>
        <v/>
      </c>
      <c r="K104" s="367" t="str">
        <f t="shared" si="102"/>
        <v/>
      </c>
      <c r="L104" s="367" t="str">
        <f t="shared" si="103"/>
        <v/>
      </c>
      <c r="M104" s="367" t="str">
        <f t="shared" si="104"/>
        <v/>
      </c>
      <c r="N104" s="367" t="str">
        <f t="shared" si="105"/>
        <v/>
      </c>
      <c r="O104" s="156" t="str">
        <f t="shared" si="106"/>
        <v/>
      </c>
      <c r="P104" s="157" t="str">
        <f t="shared" si="149"/>
        <v>0</v>
      </c>
      <c r="Q104" s="158" t="str">
        <f t="shared" si="149"/>
        <v>0</v>
      </c>
      <c r="R104" s="158" t="str">
        <f t="shared" si="149"/>
        <v>0</v>
      </c>
      <c r="S104" s="159" t="str">
        <f t="shared" si="149"/>
        <v>0</v>
      </c>
      <c r="T104" s="158" t="str">
        <f t="shared" si="149"/>
        <v>0</v>
      </c>
      <c r="U104" s="158" t="str">
        <f t="shared" si="149"/>
        <v>0</v>
      </c>
      <c r="V104" s="158" t="str">
        <f t="shared" si="149"/>
        <v>0</v>
      </c>
      <c r="W104" s="158" t="str">
        <f t="shared" si="149"/>
        <v>0</v>
      </c>
      <c r="X104" s="157" t="str">
        <f t="shared" si="150"/>
        <v>0</v>
      </c>
      <c r="Y104" s="158" t="str">
        <f t="shared" si="150"/>
        <v>0</v>
      </c>
      <c r="Z104" s="158" t="str">
        <f t="shared" si="150"/>
        <v>0</v>
      </c>
      <c r="AA104" s="159" t="str">
        <f t="shared" si="150"/>
        <v>0</v>
      </c>
      <c r="AB104" s="160" t="str">
        <f t="shared" si="150"/>
        <v>0</v>
      </c>
      <c r="AC104" s="161" t="str">
        <f t="shared" si="150"/>
        <v>0</v>
      </c>
      <c r="AD104" s="158" t="str">
        <f t="shared" si="150"/>
        <v>0</v>
      </c>
      <c r="AE104" s="159" t="str">
        <f t="shared" si="150"/>
        <v>0</v>
      </c>
      <c r="AF104" s="367" t="str">
        <f t="shared" si="151"/>
        <v>0</v>
      </c>
      <c r="AG104" s="162" t="str">
        <f t="shared" si="151"/>
        <v>0</v>
      </c>
      <c r="AH104" s="163" t="str">
        <f t="shared" si="151"/>
        <v>0</v>
      </c>
      <c r="AI104" s="165" t="str">
        <f t="shared" si="151"/>
        <v>0</v>
      </c>
      <c r="AJ104" s="164" t="str">
        <f t="shared" si="151"/>
        <v>0</v>
      </c>
      <c r="AK104" s="164" t="str">
        <f t="shared" si="151"/>
        <v>0</v>
      </c>
      <c r="AL104" s="289" t="str">
        <f t="shared" si="151"/>
        <v>0</v>
      </c>
      <c r="AM104" s="165" t="str">
        <f t="shared" si="151"/>
        <v>0</v>
      </c>
      <c r="AN104" s="230" t="str">
        <f t="shared" si="152"/>
        <v>0</v>
      </c>
      <c r="AO104" s="230" t="str">
        <f t="shared" si="152"/>
        <v>0</v>
      </c>
      <c r="AP104" s="230" t="str">
        <f t="shared" si="152"/>
        <v>0</v>
      </c>
      <c r="AQ104" s="230" t="str">
        <f t="shared" si="152"/>
        <v>0</v>
      </c>
      <c r="AR104" s="229" t="str">
        <f t="shared" si="152"/>
        <v>0</v>
      </c>
      <c r="AS104" s="230" t="str">
        <f t="shared" si="152"/>
        <v>0</v>
      </c>
      <c r="AT104" s="230" t="str">
        <f t="shared" si="152"/>
        <v>0</v>
      </c>
      <c r="AU104" s="231" t="str">
        <f t="shared" si="152"/>
        <v>0</v>
      </c>
      <c r="AV104" s="230" t="str">
        <f t="shared" si="153"/>
        <v>0</v>
      </c>
      <c r="AW104" s="232" t="str">
        <f t="shared" si="153"/>
        <v>0</v>
      </c>
      <c r="AX104" s="232" t="str">
        <f t="shared" si="153"/>
        <v>0</v>
      </c>
      <c r="AY104" s="233" t="str">
        <f t="shared" si="153"/>
        <v>0</v>
      </c>
      <c r="AZ104" s="232" t="str">
        <f t="shared" si="153"/>
        <v>0</v>
      </c>
      <c r="BA104" s="232" t="str">
        <f t="shared" si="153"/>
        <v>0</v>
      </c>
      <c r="BB104" s="232" t="str">
        <f t="shared" si="153"/>
        <v>0</v>
      </c>
      <c r="BC104" s="233" t="str">
        <f t="shared" si="153"/>
        <v>0</v>
      </c>
      <c r="BD104" s="168" t="str">
        <f t="shared" si="154"/>
        <v>0</v>
      </c>
      <c r="BE104" s="168" t="str">
        <f t="shared" si="154"/>
        <v>0</v>
      </c>
      <c r="BF104" s="168" t="str">
        <f t="shared" si="154"/>
        <v>0</v>
      </c>
      <c r="BG104" s="169" t="str">
        <f t="shared" si="154"/>
        <v>0</v>
      </c>
      <c r="BH104" s="168" t="str">
        <f t="shared" si="154"/>
        <v>0</v>
      </c>
      <c r="BI104" s="168" t="str">
        <f t="shared" si="154"/>
        <v>0</v>
      </c>
      <c r="BJ104" s="168" t="str">
        <f t="shared" si="154"/>
        <v>0</v>
      </c>
      <c r="BK104" s="169" t="str">
        <f t="shared" si="154"/>
        <v>0</v>
      </c>
      <c r="BL104" s="168" t="str">
        <f t="shared" si="155"/>
        <v>0</v>
      </c>
      <c r="BM104" s="168" t="str">
        <f t="shared" si="155"/>
        <v>0</v>
      </c>
      <c r="BN104" s="168" t="str">
        <f t="shared" si="155"/>
        <v>0</v>
      </c>
      <c r="BO104" s="169" t="str">
        <f t="shared" si="155"/>
        <v>0</v>
      </c>
      <c r="BP104" s="168" t="str">
        <f t="shared" si="155"/>
        <v>0</v>
      </c>
      <c r="BQ104" s="168" t="str">
        <f t="shared" si="155"/>
        <v>0</v>
      </c>
      <c r="BR104" s="168" t="str">
        <f t="shared" si="155"/>
        <v>0</v>
      </c>
      <c r="BS104" s="169" t="str">
        <f t="shared" si="155"/>
        <v>0</v>
      </c>
      <c r="BT104" s="302" t="str">
        <f t="shared" si="156"/>
        <v>0</v>
      </c>
      <c r="BU104" s="302" t="str">
        <f t="shared" si="156"/>
        <v>0</v>
      </c>
      <c r="BV104" s="302" t="str">
        <f t="shared" si="156"/>
        <v>0</v>
      </c>
      <c r="BW104" s="303" t="str">
        <f t="shared" si="156"/>
        <v>0</v>
      </c>
      <c r="BX104" s="302" t="str">
        <f t="shared" si="156"/>
        <v>0</v>
      </c>
      <c r="BY104" s="302" t="str">
        <f t="shared" si="156"/>
        <v>0</v>
      </c>
      <c r="BZ104" s="302" t="str">
        <f t="shared" si="156"/>
        <v>0</v>
      </c>
      <c r="CA104" s="303" t="str">
        <f t="shared" si="156"/>
        <v>0</v>
      </c>
      <c r="CB104" s="164" t="str">
        <f t="shared" si="157"/>
        <v>0</v>
      </c>
      <c r="CC104" s="289" t="str">
        <f t="shared" si="157"/>
        <v>0</v>
      </c>
      <c r="CD104" s="340" t="str">
        <f t="shared" si="157"/>
        <v>0</v>
      </c>
      <c r="CE104" s="341" t="str">
        <f t="shared" si="157"/>
        <v>0</v>
      </c>
      <c r="CF104" s="340" t="str">
        <f t="shared" si="157"/>
        <v>0</v>
      </c>
      <c r="CG104" s="340" t="str">
        <f t="shared" si="157"/>
        <v>0</v>
      </c>
      <c r="CH104" s="340" t="str">
        <f t="shared" si="157"/>
        <v>0</v>
      </c>
      <c r="CI104" s="341" t="str">
        <f t="shared" si="157"/>
        <v>0</v>
      </c>
      <c r="CJ104" s="367"/>
      <c r="CK104" s="32" t="str">
        <f t="shared" si="116"/>
        <v/>
      </c>
      <c r="CL104" s="285">
        <f t="shared" si="146"/>
        <v>0</v>
      </c>
      <c r="CM104" s="285">
        <f t="shared" si="148"/>
        <v>10</v>
      </c>
      <c r="CN104" s="285"/>
      <c r="CO104" s="142">
        <f t="shared" si="117"/>
        <v>-90</v>
      </c>
      <c r="CP104" s="142">
        <f t="shared" si="118"/>
        <v>-67.777777777777771</v>
      </c>
      <c r="CQ104" s="143"/>
      <c r="CR104" s="367"/>
      <c r="CS104" s="170">
        <f t="shared" si="119"/>
        <v>0</v>
      </c>
      <c r="CT104" s="23">
        <f t="shared" si="120"/>
        <v>0</v>
      </c>
      <c r="CU104" s="171">
        <f t="shared" si="121"/>
        <v>0</v>
      </c>
      <c r="CV104" s="23">
        <f t="shared" si="122"/>
        <v>0</v>
      </c>
      <c r="CW104" s="172">
        <f t="shared" si="123"/>
        <v>0</v>
      </c>
      <c r="CX104" s="24">
        <f t="shared" si="124"/>
        <v>0</v>
      </c>
      <c r="CY104" s="267">
        <f t="shared" si="125"/>
        <v>0</v>
      </c>
      <c r="CZ104" s="268">
        <f t="shared" si="126"/>
        <v>0</v>
      </c>
      <c r="DA104" s="267">
        <f t="shared" si="127"/>
        <v>0</v>
      </c>
      <c r="DB104" s="268">
        <f t="shared" si="128"/>
        <v>0</v>
      </c>
      <c r="DC104" s="173">
        <f t="shared" si="129"/>
        <v>0</v>
      </c>
      <c r="DD104" s="26">
        <f t="shared" si="130"/>
        <v>0</v>
      </c>
      <c r="DE104" s="173">
        <f t="shared" si="131"/>
        <v>0</v>
      </c>
      <c r="DF104" s="26">
        <f t="shared" si="132"/>
        <v>0</v>
      </c>
      <c r="DG104" s="326">
        <f t="shared" si="133"/>
        <v>0</v>
      </c>
      <c r="DH104" s="327">
        <f t="shared" si="134"/>
        <v>0</v>
      </c>
      <c r="DI104" s="172">
        <f t="shared" si="135"/>
        <v>0</v>
      </c>
      <c r="DJ104" s="24">
        <f t="shared" si="136"/>
        <v>0</v>
      </c>
      <c r="DK104" s="172"/>
      <c r="DL104" s="19">
        <f t="shared" si="137"/>
        <v>0</v>
      </c>
      <c r="DM104" s="19">
        <f t="shared" si="138"/>
        <v>0</v>
      </c>
      <c r="DN104" s="174">
        <f t="shared" si="139"/>
        <v>0</v>
      </c>
      <c r="DO104" s="278">
        <f t="shared" si="140"/>
        <v>0</v>
      </c>
      <c r="DP104" s="278">
        <f t="shared" si="141"/>
        <v>0</v>
      </c>
      <c r="DQ104" s="20">
        <f t="shared" si="142"/>
        <v>0</v>
      </c>
      <c r="DR104" s="20">
        <f t="shared" si="143"/>
        <v>0</v>
      </c>
      <c r="DS104" s="337">
        <f t="shared" si="144"/>
        <v>0</v>
      </c>
      <c r="DT104" s="174">
        <f t="shared" si="145"/>
        <v>0</v>
      </c>
      <c r="DU104" s="172">
        <f t="shared" si="147"/>
        <v>0</v>
      </c>
      <c r="DV104" s="172"/>
      <c r="DW104" s="172"/>
      <c r="DX104" s="172"/>
      <c r="DY104" s="172"/>
      <c r="DZ104" s="172"/>
      <c r="EA104" s="172"/>
      <c r="EB104" s="172"/>
      <c r="EC104" s="172"/>
      <c r="ED104" s="172"/>
      <c r="EE104" s="172"/>
      <c r="EF104" s="172"/>
      <c r="EG104" s="172"/>
      <c r="EH104" s="172"/>
      <c r="EI104" s="172"/>
      <c r="EJ104" s="172"/>
      <c r="EK104" s="172"/>
      <c r="EL104" s="172"/>
      <c r="EM104" s="172"/>
      <c r="EN104" s="172"/>
      <c r="EO104" s="172"/>
      <c r="EP104" s="172"/>
      <c r="EQ104" s="172"/>
      <c r="ER104" s="172"/>
      <c r="ES104" s="172"/>
      <c r="ET104" s="172"/>
      <c r="EU104" s="172"/>
      <c r="EV104" s="172"/>
      <c r="EW104" s="172"/>
      <c r="EX104" s="172"/>
      <c r="EY104" s="172"/>
      <c r="EZ104" s="172"/>
      <c r="FA104" s="172"/>
      <c r="FB104" s="172"/>
      <c r="FC104" s="172"/>
      <c r="FD104" s="172"/>
      <c r="FE104" s="172"/>
      <c r="FF104" s="172"/>
      <c r="FG104" s="172"/>
      <c r="FH104" s="172"/>
      <c r="FI104" s="172"/>
      <c r="FJ104" s="172"/>
      <c r="FK104" s="172"/>
      <c r="FL104" s="172"/>
      <c r="FM104" s="172"/>
      <c r="FN104" s="172"/>
      <c r="FO104" s="172"/>
      <c r="FP104" s="172"/>
      <c r="FQ104" s="172"/>
      <c r="FR104" s="172"/>
      <c r="FS104" s="172"/>
      <c r="FT104" s="172"/>
      <c r="FU104" s="172"/>
      <c r="FV104" s="172"/>
      <c r="FW104" s="172"/>
      <c r="FX104" s="172"/>
      <c r="FY104" s="172"/>
      <c r="FZ104" s="172"/>
      <c r="GA104" s="172"/>
      <c r="GB104" s="172"/>
      <c r="GC104" s="172"/>
      <c r="GD104" s="172"/>
      <c r="GE104" s="172"/>
      <c r="GF104" s="172"/>
      <c r="GG104" s="172"/>
      <c r="GH104" s="172"/>
      <c r="GI104" s="172"/>
      <c r="GJ104" s="172"/>
      <c r="GK104" s="172"/>
      <c r="GL104" s="172"/>
      <c r="GM104" s="172"/>
      <c r="GN104" s="172"/>
      <c r="GO104" s="172"/>
      <c r="GP104" s="172"/>
      <c r="GQ104" s="172"/>
      <c r="GR104" s="172"/>
      <c r="GS104" s="172"/>
      <c r="GT104" s="172"/>
      <c r="GU104" s="172"/>
      <c r="GV104" s="172"/>
      <c r="GW104" s="172"/>
      <c r="GX104" s="172"/>
      <c r="GY104" s="172"/>
      <c r="GZ104" s="172"/>
      <c r="HA104" s="172"/>
      <c r="HB104" s="172"/>
      <c r="HC104" s="172"/>
      <c r="HD104" s="172"/>
      <c r="HE104" s="172"/>
      <c r="HF104" s="172"/>
      <c r="HG104" s="172"/>
      <c r="HH104" s="172"/>
      <c r="HI104" s="172"/>
      <c r="HJ104" s="172"/>
      <c r="HK104" s="172"/>
      <c r="HL104" s="172"/>
      <c r="HM104" s="172"/>
      <c r="HN104" s="172"/>
      <c r="HO104" s="172"/>
      <c r="HP104" s="172"/>
      <c r="HQ104" s="172"/>
      <c r="HR104" s="172"/>
      <c r="HS104" s="172"/>
      <c r="HT104" s="172"/>
      <c r="HU104" s="172"/>
      <c r="HV104" s="172"/>
      <c r="HW104" s="172"/>
      <c r="HX104" s="172"/>
      <c r="HY104" s="172"/>
      <c r="HZ104" s="172"/>
      <c r="IA104" s="172"/>
      <c r="IB104" s="172"/>
      <c r="IC104" s="172"/>
      <c r="ID104" s="172"/>
      <c r="IE104" s="172"/>
      <c r="IF104" s="172"/>
      <c r="IG104" s="172"/>
      <c r="IH104" s="172"/>
      <c r="II104" s="172"/>
      <c r="IJ104" s="172"/>
      <c r="IK104" s="172"/>
      <c r="IL104" s="172"/>
      <c r="IM104" s="172"/>
      <c r="IN104" s="172"/>
      <c r="IO104" s="172"/>
      <c r="IP104" s="172"/>
      <c r="IQ104" s="172"/>
      <c r="IR104" s="172"/>
      <c r="IS104" s="172"/>
      <c r="IT104" s="172"/>
      <c r="IU104" s="172"/>
      <c r="IV104" s="172"/>
      <c r="IW104" s="172"/>
      <c r="IX104" s="172"/>
      <c r="IY104" s="172"/>
      <c r="IZ104" s="172"/>
      <c r="JA104" s="172"/>
      <c r="JB104" s="172"/>
      <c r="JC104" s="172"/>
      <c r="JD104" s="172"/>
      <c r="JE104" s="172"/>
      <c r="JF104" s="172"/>
      <c r="JG104" s="172"/>
      <c r="JH104" s="172"/>
      <c r="JI104" s="172"/>
      <c r="JJ104" s="172"/>
      <c r="JK104" s="172"/>
      <c r="JL104" s="172"/>
      <c r="JM104" s="172"/>
      <c r="JN104" s="172"/>
      <c r="JO104" s="172"/>
      <c r="JP104" s="172"/>
      <c r="JQ104" s="172"/>
      <c r="JR104" s="172"/>
      <c r="JS104" s="172"/>
      <c r="JT104" s="172"/>
      <c r="JU104" s="172"/>
      <c r="JV104" s="172"/>
      <c r="JW104" s="172"/>
      <c r="JX104" s="172"/>
      <c r="JY104" s="172"/>
      <c r="JZ104" s="172"/>
      <c r="KA104" s="172"/>
      <c r="KB104" s="172"/>
      <c r="KC104" s="172"/>
      <c r="KD104" s="172"/>
      <c r="KE104" s="172"/>
      <c r="KF104" s="172"/>
      <c r="KG104" s="172"/>
      <c r="KH104" s="172"/>
      <c r="KI104" s="172"/>
      <c r="KJ104" s="172"/>
      <c r="KK104" s="172"/>
      <c r="KL104" s="172"/>
      <c r="KM104" s="172"/>
      <c r="KN104" s="172"/>
      <c r="KO104" s="172"/>
      <c r="KP104" s="172"/>
      <c r="KQ104" s="172"/>
      <c r="KR104" s="172"/>
      <c r="KS104" s="172"/>
      <c r="KT104" s="172"/>
      <c r="KU104" s="172"/>
      <c r="KV104" s="172"/>
      <c r="KW104" s="172"/>
      <c r="KX104" s="172"/>
      <c r="KY104" s="172"/>
      <c r="KZ104" s="172"/>
      <c r="LA104" s="172"/>
      <c r="LB104" s="172"/>
      <c r="LC104" s="172"/>
      <c r="LD104" s="172"/>
      <c r="LE104" s="172"/>
      <c r="LF104" s="172"/>
      <c r="LG104" s="172"/>
      <c r="LH104" s="172"/>
      <c r="LI104" s="172"/>
      <c r="LJ104" s="172"/>
      <c r="LK104" s="172"/>
      <c r="LL104" s="172"/>
      <c r="LM104" s="172"/>
      <c r="LN104" s="172"/>
      <c r="LO104" s="172"/>
      <c r="LP104" s="172"/>
      <c r="LQ104" s="172"/>
      <c r="LR104" s="172"/>
      <c r="LS104" s="172"/>
      <c r="LT104" s="172"/>
      <c r="LU104" s="172"/>
      <c r="LV104" s="172"/>
      <c r="LW104" s="172"/>
      <c r="LX104" s="172"/>
      <c r="LY104" s="172"/>
      <c r="LZ104" s="172"/>
      <c r="MA104" s="172"/>
      <c r="MB104" s="172"/>
      <c r="MC104" s="172"/>
      <c r="MD104" s="172"/>
      <c r="ME104" s="172"/>
      <c r="MF104" s="172"/>
      <c r="MG104" s="172"/>
      <c r="MH104" s="172"/>
      <c r="MI104" s="172"/>
      <c r="MJ104" s="172"/>
      <c r="MK104" s="172"/>
      <c r="ML104" s="172"/>
      <c r="MM104" s="172"/>
      <c r="MN104" s="172"/>
      <c r="MO104" s="172"/>
      <c r="MP104" s="172"/>
      <c r="MQ104" s="172"/>
      <c r="MR104" s="172"/>
      <c r="MS104" s="172"/>
      <c r="MT104" s="172"/>
      <c r="MU104" s="172"/>
      <c r="MV104" s="172"/>
      <c r="MW104" s="172"/>
      <c r="MX104" s="172"/>
      <c r="MY104" s="172"/>
      <c r="MZ104" s="172"/>
      <c r="NA104" s="172"/>
      <c r="NB104" s="172"/>
      <c r="NC104" s="172"/>
      <c r="ND104" s="172"/>
      <c r="NE104" s="172"/>
      <c r="NF104" s="172"/>
      <c r="NG104" s="172"/>
      <c r="NH104" s="172"/>
      <c r="NI104" s="172"/>
      <c r="NJ104" s="172"/>
      <c r="NK104" s="172"/>
      <c r="NL104" s="172"/>
      <c r="NM104" s="172"/>
      <c r="NN104" s="172"/>
      <c r="NO104" s="172"/>
      <c r="NP104" s="172"/>
      <c r="NQ104" s="172"/>
      <c r="NR104" s="172"/>
      <c r="NS104" s="172"/>
      <c r="NT104" s="172"/>
      <c r="NU104" s="172"/>
      <c r="NV104" s="172"/>
      <c r="NW104" s="172"/>
      <c r="NX104" s="172"/>
      <c r="NY104" s="172"/>
      <c r="NZ104" s="172"/>
      <c r="OA104" s="172"/>
      <c r="OB104" s="172"/>
      <c r="OC104" s="172"/>
      <c r="OD104" s="172"/>
      <c r="OE104" s="172"/>
      <c r="OF104" s="172"/>
      <c r="OG104" s="172"/>
      <c r="OH104" s="172"/>
      <c r="OI104" s="172"/>
      <c r="OJ104" s="172"/>
      <c r="OK104" s="172"/>
      <c r="OL104" s="172"/>
      <c r="OM104" s="172"/>
      <c r="ON104" s="172"/>
      <c r="OO104" s="172"/>
      <c r="OP104" s="172"/>
      <c r="OQ104" s="172"/>
      <c r="OR104" s="172"/>
      <c r="OS104" s="172"/>
      <c r="OT104" s="172"/>
      <c r="OU104" s="172"/>
      <c r="OV104" s="172"/>
      <c r="OW104" s="172"/>
      <c r="OX104" s="172"/>
      <c r="OY104" s="172"/>
      <c r="OZ104" s="172"/>
      <c r="PA104" s="172"/>
      <c r="PB104" s="172"/>
      <c r="PC104" s="172"/>
      <c r="PD104" s="172"/>
      <c r="PE104" s="172"/>
      <c r="PF104" s="172"/>
      <c r="PG104" s="172"/>
      <c r="PH104" s="172"/>
      <c r="PI104" s="172"/>
      <c r="PJ104" s="172"/>
      <c r="PK104" s="172"/>
      <c r="PL104" s="172"/>
      <c r="PM104" s="172"/>
      <c r="PN104" s="172"/>
      <c r="PO104" s="172"/>
      <c r="PP104" s="172"/>
      <c r="PQ104" s="172"/>
      <c r="PR104" s="172"/>
      <c r="PS104" s="172"/>
      <c r="PT104" s="172"/>
      <c r="PU104" s="172"/>
      <c r="PV104" s="172"/>
      <c r="PW104" s="172"/>
      <c r="PX104" s="172"/>
      <c r="PY104" s="172"/>
      <c r="PZ104" s="172"/>
      <c r="QA104" s="172"/>
      <c r="QB104" s="172"/>
      <c r="QC104" s="172"/>
      <c r="QD104" s="172"/>
      <c r="QE104" s="172"/>
      <c r="QF104" s="172"/>
      <c r="QG104" s="172"/>
      <c r="QH104" s="172"/>
      <c r="QI104" s="172"/>
      <c r="QJ104" s="172"/>
      <c r="QK104" s="172"/>
      <c r="QL104" s="172"/>
      <c r="QM104" s="172"/>
      <c r="QN104" s="172"/>
      <c r="QO104" s="172"/>
      <c r="QP104" s="172"/>
      <c r="QQ104" s="172"/>
      <c r="QR104" s="172"/>
      <c r="QS104" s="172"/>
      <c r="QT104" s="172"/>
      <c r="QU104" s="172"/>
      <c r="QV104" s="172"/>
      <c r="QW104" s="172"/>
      <c r="QX104" s="172"/>
      <c r="QY104" s="172"/>
      <c r="QZ104" s="172"/>
      <c r="RA104" s="172"/>
      <c r="RB104" s="172"/>
      <c r="RC104" s="172"/>
      <c r="RD104" s="172"/>
      <c r="RE104" s="172"/>
      <c r="RF104" s="172"/>
      <c r="RG104" s="172"/>
      <c r="RH104" s="172"/>
      <c r="RI104" s="172"/>
      <c r="RJ104" s="172"/>
      <c r="RK104" s="172"/>
      <c r="RL104" s="172"/>
      <c r="RM104" s="172"/>
      <c r="RN104" s="172"/>
      <c r="RO104" s="172"/>
      <c r="RP104" s="172"/>
      <c r="RQ104" s="172"/>
      <c r="RR104" s="172"/>
      <c r="RS104" s="172"/>
      <c r="RT104" s="172"/>
      <c r="RU104" s="172"/>
      <c r="RV104" s="172"/>
      <c r="RW104" s="172"/>
      <c r="RX104" s="172"/>
      <c r="RY104" s="172"/>
      <c r="RZ104" s="172"/>
      <c r="SA104" s="172"/>
      <c r="SB104" s="172"/>
      <c r="SC104" s="172"/>
      <c r="SD104" s="172"/>
      <c r="SE104" s="172"/>
      <c r="SF104" s="172"/>
      <c r="SG104" s="172"/>
      <c r="SH104" s="172"/>
      <c r="SI104" s="172"/>
      <c r="SJ104" s="172"/>
      <c r="SK104" s="172"/>
      <c r="SL104" s="172"/>
      <c r="SM104" s="172"/>
      <c r="SN104" s="172"/>
      <c r="SO104" s="172"/>
      <c r="SP104" s="172"/>
      <c r="SQ104" s="172"/>
      <c r="SR104" s="172"/>
      <c r="SS104" s="172"/>
      <c r="ST104" s="172"/>
      <c r="SU104" s="172"/>
      <c r="SV104" s="172"/>
      <c r="SW104" s="172"/>
      <c r="SX104" s="172"/>
      <c r="SY104" s="172"/>
      <c r="SZ104" s="172"/>
      <c r="TA104" s="172"/>
      <c r="TB104" s="172"/>
      <c r="TC104" s="172"/>
      <c r="TD104" s="172"/>
      <c r="TE104" s="172"/>
      <c r="TF104" s="172"/>
      <c r="TG104" s="172"/>
      <c r="TH104" s="172"/>
      <c r="TI104" s="172"/>
      <c r="TJ104" s="172"/>
      <c r="TK104" s="172"/>
      <c r="TL104" s="172"/>
      <c r="TM104" s="172"/>
      <c r="TN104" s="172"/>
      <c r="TO104" s="172"/>
      <c r="TP104" s="172"/>
      <c r="TQ104" s="172"/>
      <c r="TR104" s="172"/>
      <c r="TS104" s="172"/>
      <c r="TT104" s="172"/>
      <c r="TU104" s="172"/>
      <c r="TV104" s="172"/>
      <c r="TW104" s="172"/>
      <c r="TX104" s="172"/>
      <c r="TY104" s="172"/>
      <c r="TZ104" s="172"/>
      <c r="UA104" s="172"/>
      <c r="UB104" s="172"/>
      <c r="UC104" s="172"/>
      <c r="UD104" s="172"/>
      <c r="UE104" s="172"/>
      <c r="UF104" s="172"/>
      <c r="UG104" s="172"/>
      <c r="UH104" s="172"/>
      <c r="UI104" s="172"/>
      <c r="UJ104" s="172"/>
      <c r="UK104" s="172"/>
      <c r="UL104" s="172"/>
      <c r="UM104" s="172"/>
      <c r="UN104" s="172"/>
      <c r="UO104" s="172"/>
      <c r="UP104" s="172"/>
      <c r="UQ104" s="172"/>
      <c r="UR104" s="172"/>
      <c r="US104" s="172"/>
      <c r="UT104" s="172"/>
      <c r="UU104" s="172"/>
      <c r="UV104" s="172"/>
      <c r="UW104" s="172"/>
      <c r="UX104" s="172"/>
      <c r="UY104" s="172"/>
      <c r="UZ104" s="172"/>
      <c r="VA104" s="172"/>
      <c r="VB104" s="172"/>
      <c r="VC104" s="172"/>
      <c r="VD104" s="172"/>
      <c r="VE104" s="172"/>
      <c r="VF104" s="172"/>
      <c r="VG104" s="172"/>
      <c r="VH104" s="172"/>
      <c r="VI104" s="172"/>
      <c r="VJ104" s="172"/>
      <c r="VK104" s="172"/>
      <c r="VL104" s="172"/>
      <c r="VM104" s="172"/>
      <c r="VN104" s="172"/>
      <c r="VO104" s="172"/>
      <c r="VP104" s="172"/>
      <c r="VQ104" s="172"/>
      <c r="VR104" s="172"/>
      <c r="VS104" s="172"/>
      <c r="VT104" s="172"/>
      <c r="VU104" s="172"/>
      <c r="VV104" s="172"/>
      <c r="VW104" s="172"/>
      <c r="VX104" s="172"/>
      <c r="VY104" s="172"/>
      <c r="VZ104" s="172"/>
      <c r="WA104" s="172"/>
      <c r="WB104" s="172"/>
      <c r="WC104" s="172"/>
      <c r="WD104" s="172"/>
      <c r="WE104" s="172"/>
      <c r="WF104" s="172"/>
      <c r="WG104" s="172"/>
      <c r="WH104" s="172"/>
      <c r="WI104" s="172"/>
      <c r="WJ104" s="172"/>
      <c r="WK104" s="172"/>
      <c r="WL104" s="172"/>
      <c r="WM104" s="172"/>
      <c r="WN104" s="172"/>
      <c r="WO104" s="172"/>
      <c r="WP104" s="172"/>
      <c r="WQ104" s="172"/>
      <c r="WR104" s="172"/>
      <c r="WS104" s="172"/>
      <c r="WT104" s="172"/>
      <c r="WU104" s="172"/>
      <c r="WV104" s="172"/>
      <c r="WW104" s="172"/>
      <c r="WX104" s="172"/>
      <c r="WY104" s="172"/>
      <c r="WZ104" s="172"/>
      <c r="XA104" s="172"/>
      <c r="XB104" s="172"/>
      <c r="XC104" s="172"/>
      <c r="XD104" s="172"/>
      <c r="XE104" s="172"/>
      <c r="XF104" s="172"/>
      <c r="XG104" s="172"/>
      <c r="XH104" s="172"/>
      <c r="XI104" s="172"/>
      <c r="XJ104" s="172"/>
      <c r="XK104" s="172"/>
      <c r="XL104" s="172"/>
      <c r="XM104" s="172"/>
      <c r="XN104" s="172"/>
      <c r="XO104" s="172"/>
      <c r="XP104" s="172"/>
      <c r="XQ104" s="172"/>
      <c r="XR104" s="172"/>
      <c r="XS104" s="172"/>
      <c r="XT104" s="172"/>
      <c r="XU104" s="172"/>
      <c r="XV104" s="172"/>
      <c r="XW104" s="172"/>
      <c r="XX104" s="172"/>
      <c r="XY104" s="172"/>
      <c r="XZ104" s="172"/>
      <c r="YA104" s="172"/>
      <c r="YB104" s="172"/>
      <c r="YC104" s="172"/>
      <c r="YD104" s="172"/>
      <c r="YE104" s="172"/>
      <c r="YF104" s="172"/>
      <c r="YG104" s="172"/>
      <c r="YH104" s="172"/>
      <c r="YI104" s="172"/>
      <c r="YJ104" s="172"/>
      <c r="YK104" s="172"/>
      <c r="YL104" s="172"/>
      <c r="YM104" s="172"/>
      <c r="YN104" s="172"/>
      <c r="YO104" s="172"/>
      <c r="YP104" s="172"/>
      <c r="YQ104" s="172"/>
      <c r="YR104" s="172"/>
      <c r="YS104" s="172"/>
      <c r="YT104" s="172"/>
      <c r="YU104" s="172"/>
      <c r="YV104" s="172"/>
      <c r="YW104" s="172"/>
      <c r="YX104" s="172"/>
      <c r="YY104" s="172"/>
      <c r="YZ104" s="172"/>
      <c r="ZA104" s="172"/>
      <c r="ZB104" s="172"/>
      <c r="ZC104" s="172"/>
      <c r="ZD104" s="172"/>
      <c r="ZE104" s="172"/>
      <c r="ZF104" s="172"/>
      <c r="ZG104" s="172"/>
      <c r="ZH104" s="172"/>
      <c r="ZI104" s="172"/>
      <c r="ZJ104" s="172"/>
      <c r="ZK104" s="172"/>
      <c r="ZL104" s="172"/>
      <c r="ZM104" s="172"/>
      <c r="ZN104" s="172"/>
      <c r="ZO104" s="172"/>
      <c r="ZP104" s="172"/>
      <c r="ZQ104" s="172"/>
      <c r="ZR104" s="172"/>
      <c r="ZS104" s="172"/>
      <c r="ZT104" s="172"/>
      <c r="ZU104" s="172"/>
      <c r="ZV104" s="172"/>
      <c r="ZW104" s="172"/>
      <c r="ZX104" s="172"/>
      <c r="ZY104" s="172"/>
      <c r="ZZ104" s="172"/>
      <c r="AAA104" s="172"/>
      <c r="AAB104" s="172"/>
      <c r="AAC104" s="172"/>
      <c r="AAD104" s="172"/>
      <c r="AAE104" s="172"/>
      <c r="AAF104" s="172"/>
      <c r="AAG104" s="172"/>
      <c r="AAH104" s="172"/>
      <c r="AAI104" s="172"/>
      <c r="AAJ104" s="172"/>
      <c r="AAK104" s="172"/>
      <c r="AAL104" s="172"/>
      <c r="AAM104" s="172"/>
      <c r="AAN104" s="172"/>
      <c r="AAO104" s="172"/>
      <c r="AAP104" s="172"/>
      <c r="AAQ104" s="172"/>
      <c r="AAR104" s="172"/>
      <c r="AAS104" s="172"/>
      <c r="AAT104" s="172"/>
      <c r="AAU104" s="172"/>
      <c r="AAV104" s="172"/>
      <c r="AAW104" s="172"/>
      <c r="AAX104" s="172"/>
      <c r="AAY104" s="172"/>
      <c r="AAZ104" s="172"/>
      <c r="ABA104" s="172"/>
      <c r="ABB104" s="172"/>
      <c r="ABC104" s="172"/>
      <c r="ABD104" s="172"/>
      <c r="ABE104" s="172"/>
      <c r="ABF104" s="172"/>
      <c r="ABG104" s="172"/>
      <c r="ABH104" s="172"/>
      <c r="ABI104" s="172"/>
      <c r="ABJ104" s="172"/>
      <c r="ABK104" s="172"/>
      <c r="ABL104" s="172"/>
      <c r="ABM104" s="172"/>
      <c r="ABN104" s="172"/>
      <c r="ABO104" s="172"/>
      <c r="ABP104" s="172"/>
      <c r="ABQ104" s="172"/>
      <c r="ABR104" s="172"/>
      <c r="ABS104" s="172"/>
      <c r="ABT104" s="172"/>
      <c r="ABU104" s="172"/>
      <c r="ABV104" s="172"/>
      <c r="ABW104" s="172"/>
      <c r="ABX104" s="172"/>
      <c r="ABY104" s="172"/>
      <c r="ABZ104" s="172"/>
      <c r="ACA104" s="172"/>
      <c r="ACB104" s="172"/>
      <c r="ACC104" s="172"/>
      <c r="ACD104" s="172"/>
      <c r="ACE104" s="172"/>
      <c r="ACF104" s="172"/>
      <c r="ACG104" s="172"/>
      <c r="ACH104" s="172"/>
      <c r="ACI104" s="172"/>
      <c r="ACJ104" s="172"/>
      <c r="ACK104" s="172"/>
      <c r="ACL104" s="172"/>
      <c r="ACM104" s="172"/>
      <c r="ACN104" s="172"/>
      <c r="ACO104" s="172"/>
      <c r="ACP104" s="172"/>
      <c r="ACQ104" s="172"/>
      <c r="ACR104" s="172"/>
      <c r="ACS104" s="172"/>
      <c r="ACT104" s="172"/>
      <c r="ACU104" s="172"/>
      <c r="ACV104" s="172"/>
      <c r="ACW104" s="172"/>
      <c r="ACX104" s="172"/>
      <c r="ACY104" s="172"/>
      <c r="ACZ104" s="172"/>
      <c r="ADA104" s="172"/>
      <c r="ADB104" s="172"/>
      <c r="ADC104" s="172"/>
      <c r="ADD104" s="172"/>
      <c r="ADE104" s="172"/>
      <c r="ADF104" s="172"/>
      <c r="ADG104" s="172"/>
      <c r="ADH104" s="172"/>
      <c r="ADI104" s="172"/>
      <c r="ADJ104" s="172"/>
      <c r="ADK104" s="172"/>
      <c r="ADL104" s="172"/>
      <c r="ADM104" s="172"/>
      <c r="ADN104" s="172"/>
      <c r="ADO104" s="172"/>
      <c r="ADP104" s="172"/>
      <c r="ADQ104" s="172"/>
      <c r="ADR104" s="172"/>
      <c r="ADS104" s="172"/>
      <c r="ADT104" s="172"/>
      <c r="ADU104" s="172"/>
      <c r="ADV104" s="172"/>
      <c r="ADW104" s="172"/>
      <c r="ADX104" s="172"/>
      <c r="ADY104" s="172"/>
      <c r="ADZ104" s="172"/>
      <c r="AEA104" s="172"/>
      <c r="AEB104" s="172"/>
      <c r="AEC104" s="172"/>
      <c r="AED104" s="172"/>
      <c r="AEE104" s="172"/>
      <c r="AEF104" s="172"/>
      <c r="AEG104" s="172"/>
      <c r="AEH104" s="172"/>
      <c r="AEI104" s="172"/>
      <c r="AEJ104" s="172"/>
      <c r="AEK104" s="172"/>
      <c r="AEL104" s="172"/>
      <c r="AEM104" s="172"/>
      <c r="AEN104" s="172"/>
      <c r="AEO104" s="172"/>
      <c r="AEP104" s="172"/>
      <c r="AEQ104" s="172"/>
      <c r="AER104" s="172"/>
      <c r="AES104" s="172"/>
      <c r="AET104" s="172"/>
      <c r="AEU104" s="172"/>
      <c r="AEV104" s="172"/>
      <c r="AEW104" s="172"/>
      <c r="AEX104" s="172"/>
      <c r="AEY104" s="172"/>
      <c r="AEZ104" s="172"/>
      <c r="AFA104" s="172"/>
      <c r="AFB104" s="172"/>
      <c r="AFC104" s="172"/>
      <c r="AFD104" s="172"/>
      <c r="AFE104" s="172"/>
      <c r="AFF104" s="172"/>
      <c r="AFG104" s="172"/>
      <c r="AFH104" s="172"/>
      <c r="AFI104" s="172"/>
      <c r="AFJ104" s="172"/>
      <c r="AFK104" s="172"/>
      <c r="AFL104" s="172"/>
      <c r="AFM104" s="172"/>
      <c r="AFN104" s="172"/>
      <c r="AFO104" s="172"/>
      <c r="AFP104" s="172"/>
      <c r="AFQ104" s="172"/>
      <c r="AFR104" s="172"/>
      <c r="AFS104" s="172"/>
      <c r="AFT104" s="172"/>
      <c r="AFU104" s="172"/>
      <c r="AFV104" s="172"/>
      <c r="AFW104" s="172"/>
      <c r="AFX104" s="172"/>
      <c r="AFY104" s="172"/>
      <c r="AFZ104" s="172"/>
      <c r="AGA104" s="172"/>
      <c r="AGB104" s="172"/>
      <c r="AGC104" s="172"/>
      <c r="AGD104" s="172"/>
      <c r="AGE104" s="172"/>
      <c r="AGF104" s="172"/>
      <c r="AGG104" s="172"/>
      <c r="AGH104" s="172"/>
      <c r="AGI104" s="172"/>
      <c r="AGJ104" s="172"/>
      <c r="AGK104" s="172"/>
      <c r="AGL104" s="172"/>
      <c r="AGM104" s="172"/>
      <c r="AGN104" s="172"/>
      <c r="AGO104" s="172"/>
      <c r="AGP104" s="172"/>
      <c r="AGQ104" s="172"/>
      <c r="AGR104" s="172"/>
      <c r="AGS104" s="172"/>
      <c r="AGT104" s="172"/>
      <c r="AGU104" s="172"/>
      <c r="AGV104" s="172"/>
      <c r="AGW104" s="172"/>
      <c r="AGX104" s="172"/>
      <c r="AGY104" s="172"/>
      <c r="AGZ104" s="172"/>
      <c r="AHA104" s="172"/>
      <c r="AHB104" s="172"/>
      <c r="AHC104" s="172"/>
      <c r="AHD104" s="172"/>
      <c r="AHE104" s="172"/>
      <c r="AHF104" s="172"/>
      <c r="AHG104" s="172"/>
      <c r="AHH104" s="172"/>
      <c r="AHI104" s="172"/>
      <c r="AHJ104" s="172"/>
      <c r="AHK104" s="172"/>
      <c r="AHL104" s="172"/>
      <c r="AHM104" s="172"/>
      <c r="AHN104" s="172"/>
      <c r="AHO104" s="172"/>
      <c r="AHP104" s="172"/>
      <c r="AHQ104" s="172"/>
      <c r="AHR104" s="172"/>
      <c r="AHS104" s="172"/>
      <c r="AHT104" s="172"/>
      <c r="AHU104" s="172"/>
      <c r="AHV104" s="172"/>
      <c r="AHW104" s="172"/>
      <c r="AHX104" s="172"/>
      <c r="AHY104" s="172"/>
      <c r="AHZ104" s="172"/>
      <c r="AIA104" s="172"/>
      <c r="AIB104" s="172"/>
      <c r="AIC104" s="172"/>
      <c r="AID104" s="172"/>
      <c r="AIE104" s="172"/>
      <c r="AIF104" s="172"/>
      <c r="AIG104" s="172"/>
      <c r="AIH104" s="172"/>
      <c r="AII104" s="172"/>
      <c r="AIJ104" s="172"/>
      <c r="AIK104" s="172"/>
      <c r="AIL104" s="172"/>
      <c r="AIM104" s="172"/>
      <c r="AIN104" s="172"/>
      <c r="AIO104" s="172"/>
      <c r="AIP104" s="172"/>
      <c r="AIQ104" s="172"/>
      <c r="AIR104" s="172"/>
      <c r="AIS104" s="172"/>
      <c r="AIT104" s="172"/>
      <c r="AIU104" s="172"/>
      <c r="AIV104" s="172"/>
      <c r="AIW104" s="172"/>
      <c r="AIX104" s="172"/>
      <c r="AIY104" s="172"/>
      <c r="AIZ104" s="172"/>
      <c r="AJA104" s="172"/>
      <c r="AJB104" s="172"/>
      <c r="AJC104" s="172"/>
      <c r="AJD104" s="172"/>
      <c r="AJE104" s="172"/>
      <c r="AJF104" s="172"/>
      <c r="AJG104" s="172"/>
      <c r="AJH104" s="172"/>
      <c r="AJI104" s="172"/>
      <c r="AJJ104" s="172"/>
      <c r="AJK104" s="172"/>
      <c r="AJL104" s="172"/>
      <c r="AJM104" s="172"/>
      <c r="AJN104" s="172"/>
      <c r="AJO104" s="172"/>
      <c r="AJP104" s="172"/>
      <c r="AJQ104" s="172"/>
      <c r="AJR104" s="172"/>
      <c r="AJS104" s="172"/>
      <c r="AJT104" s="172"/>
      <c r="AJU104" s="172"/>
      <c r="AJV104" s="172"/>
      <c r="AJW104" s="172"/>
      <c r="AJX104" s="172"/>
      <c r="AJY104" s="172"/>
      <c r="AJZ104" s="172"/>
      <c r="AKA104" s="172"/>
      <c r="AKB104" s="172"/>
      <c r="AKC104" s="172"/>
      <c r="AKD104" s="172"/>
      <c r="AKE104" s="172"/>
      <c r="AKF104" s="172"/>
      <c r="AKG104" s="172"/>
      <c r="AKH104" s="172"/>
      <c r="AKI104" s="172"/>
      <c r="AKJ104" s="172"/>
      <c r="AKK104" s="172"/>
      <c r="AKL104" s="172"/>
      <c r="AKM104" s="172"/>
      <c r="AKN104" s="172"/>
      <c r="AKO104" s="172"/>
      <c r="AKP104" s="172"/>
      <c r="AKQ104" s="172"/>
      <c r="AKR104" s="172"/>
      <c r="AKS104" s="172"/>
      <c r="AKT104" s="172"/>
      <c r="AKU104" s="172"/>
      <c r="AKV104" s="172"/>
      <c r="AKW104" s="172"/>
      <c r="AKX104" s="172"/>
      <c r="AKY104" s="172"/>
      <c r="AKZ104" s="172"/>
      <c r="ALA104" s="172"/>
      <c r="ALB104" s="172"/>
      <c r="ALC104" s="172"/>
      <c r="ALD104" s="172"/>
      <c r="ALE104" s="172"/>
      <c r="ALF104" s="172"/>
      <c r="ALG104" s="172"/>
      <c r="ALH104" s="172"/>
      <c r="ALI104" s="172"/>
      <c r="ALJ104" s="172"/>
      <c r="ALK104" s="172"/>
      <c r="ALL104" s="172"/>
      <c r="ALM104" s="172"/>
      <c r="ALN104" s="172"/>
      <c r="ALO104" s="172"/>
      <c r="ALP104" s="172"/>
      <c r="ALQ104" s="172"/>
      <c r="ALR104" s="172"/>
      <c r="ALS104" s="172"/>
      <c r="ALT104" s="172"/>
      <c r="ALU104" s="172"/>
      <c r="ALV104" s="172"/>
      <c r="ALW104" s="172"/>
      <c r="ALX104" s="172"/>
      <c r="ALY104" s="172"/>
      <c r="ALZ104" s="172"/>
      <c r="AMA104" s="172"/>
      <c r="AMB104" s="172"/>
      <c r="AMC104" s="172"/>
      <c r="AMD104" s="172"/>
      <c r="AME104" s="172"/>
      <c r="AMF104" s="172"/>
      <c r="AMG104" s="172"/>
      <c r="AMH104" s="172"/>
      <c r="AMI104" s="172"/>
      <c r="AMJ104" s="172"/>
      <c r="AMK104" s="172"/>
      <c r="AML104" s="172"/>
    </row>
    <row r="105" spans="1:1026" s="282" customFormat="1">
      <c r="A105" s="358"/>
      <c r="B105" s="225"/>
      <c r="C105" s="154">
        <f t="shared" si="94"/>
        <v>0</v>
      </c>
      <c r="D105" s="167">
        <f t="shared" si="95"/>
        <v>0</v>
      </c>
      <c r="E105" s="166" t="str">
        <f t="shared" si="96"/>
        <v/>
      </c>
      <c r="F105" s="367" t="str">
        <f t="shared" si="97"/>
        <v/>
      </c>
      <c r="G105" s="367" t="str">
        <f t="shared" si="98"/>
        <v/>
      </c>
      <c r="H105" s="367" t="str">
        <f t="shared" si="99"/>
        <v/>
      </c>
      <c r="I105" s="367" t="str">
        <f t="shared" si="100"/>
        <v/>
      </c>
      <c r="J105" s="367" t="str">
        <f t="shared" si="101"/>
        <v/>
      </c>
      <c r="K105" s="367" t="str">
        <f t="shared" si="102"/>
        <v/>
      </c>
      <c r="L105" s="367" t="str">
        <f t="shared" si="103"/>
        <v/>
      </c>
      <c r="M105" s="367" t="str">
        <f t="shared" si="104"/>
        <v/>
      </c>
      <c r="N105" s="367" t="str">
        <f t="shared" si="105"/>
        <v/>
      </c>
      <c r="O105" s="156" t="str">
        <f t="shared" si="106"/>
        <v/>
      </c>
      <c r="P105" s="157" t="str">
        <f t="shared" si="149"/>
        <v>0</v>
      </c>
      <c r="Q105" s="158" t="str">
        <f t="shared" si="149"/>
        <v>0</v>
      </c>
      <c r="R105" s="158" t="str">
        <f t="shared" si="149"/>
        <v>0</v>
      </c>
      <c r="S105" s="159" t="str">
        <f t="shared" si="149"/>
        <v>0</v>
      </c>
      <c r="T105" s="158" t="str">
        <f t="shared" si="149"/>
        <v>0</v>
      </c>
      <c r="U105" s="158" t="str">
        <f t="shared" si="149"/>
        <v>0</v>
      </c>
      <c r="V105" s="158" t="str">
        <f t="shared" si="149"/>
        <v>0</v>
      </c>
      <c r="W105" s="158" t="str">
        <f t="shared" si="149"/>
        <v>0</v>
      </c>
      <c r="X105" s="157" t="str">
        <f t="shared" si="150"/>
        <v>0</v>
      </c>
      <c r="Y105" s="158" t="str">
        <f t="shared" si="150"/>
        <v>0</v>
      </c>
      <c r="Z105" s="158" t="str">
        <f t="shared" si="150"/>
        <v>0</v>
      </c>
      <c r="AA105" s="159" t="str">
        <f t="shared" si="150"/>
        <v>0</v>
      </c>
      <c r="AB105" s="160" t="str">
        <f t="shared" si="150"/>
        <v>0</v>
      </c>
      <c r="AC105" s="161" t="str">
        <f t="shared" si="150"/>
        <v>0</v>
      </c>
      <c r="AD105" s="158" t="str">
        <f t="shared" si="150"/>
        <v>0</v>
      </c>
      <c r="AE105" s="159" t="str">
        <f t="shared" si="150"/>
        <v>0</v>
      </c>
      <c r="AF105" s="367" t="str">
        <f t="shared" si="151"/>
        <v>0</v>
      </c>
      <c r="AG105" s="162" t="str">
        <f t="shared" si="151"/>
        <v>0</v>
      </c>
      <c r="AH105" s="163" t="str">
        <f t="shared" si="151"/>
        <v>0</v>
      </c>
      <c r="AI105" s="165" t="str">
        <f t="shared" si="151"/>
        <v>0</v>
      </c>
      <c r="AJ105" s="164" t="str">
        <f t="shared" si="151"/>
        <v>0</v>
      </c>
      <c r="AK105" s="164" t="str">
        <f t="shared" si="151"/>
        <v>0</v>
      </c>
      <c r="AL105" s="289" t="str">
        <f t="shared" si="151"/>
        <v>0</v>
      </c>
      <c r="AM105" s="165" t="str">
        <f t="shared" si="151"/>
        <v>0</v>
      </c>
      <c r="AN105" s="230" t="str">
        <f t="shared" si="152"/>
        <v>0</v>
      </c>
      <c r="AO105" s="230" t="str">
        <f t="shared" si="152"/>
        <v>0</v>
      </c>
      <c r="AP105" s="230" t="str">
        <f t="shared" si="152"/>
        <v>0</v>
      </c>
      <c r="AQ105" s="230" t="str">
        <f t="shared" si="152"/>
        <v>0</v>
      </c>
      <c r="AR105" s="229" t="str">
        <f t="shared" si="152"/>
        <v>0</v>
      </c>
      <c r="AS105" s="230" t="str">
        <f t="shared" si="152"/>
        <v>0</v>
      </c>
      <c r="AT105" s="230" t="str">
        <f t="shared" si="152"/>
        <v>0</v>
      </c>
      <c r="AU105" s="231" t="str">
        <f t="shared" si="152"/>
        <v>0</v>
      </c>
      <c r="AV105" s="230" t="str">
        <f t="shared" si="153"/>
        <v>0</v>
      </c>
      <c r="AW105" s="232" t="str">
        <f t="shared" si="153"/>
        <v>0</v>
      </c>
      <c r="AX105" s="232" t="str">
        <f t="shared" si="153"/>
        <v>0</v>
      </c>
      <c r="AY105" s="233" t="str">
        <f t="shared" si="153"/>
        <v>0</v>
      </c>
      <c r="AZ105" s="232" t="str">
        <f t="shared" si="153"/>
        <v>0</v>
      </c>
      <c r="BA105" s="232" t="str">
        <f t="shared" si="153"/>
        <v>0</v>
      </c>
      <c r="BB105" s="232" t="str">
        <f t="shared" si="153"/>
        <v>0</v>
      </c>
      <c r="BC105" s="233" t="str">
        <f t="shared" si="153"/>
        <v>0</v>
      </c>
      <c r="BD105" s="168" t="str">
        <f t="shared" si="154"/>
        <v>0</v>
      </c>
      <c r="BE105" s="168" t="str">
        <f t="shared" si="154"/>
        <v>0</v>
      </c>
      <c r="BF105" s="168" t="str">
        <f t="shared" si="154"/>
        <v>0</v>
      </c>
      <c r="BG105" s="169" t="str">
        <f t="shared" si="154"/>
        <v>0</v>
      </c>
      <c r="BH105" s="168" t="str">
        <f t="shared" si="154"/>
        <v>0</v>
      </c>
      <c r="BI105" s="168" t="str">
        <f t="shared" si="154"/>
        <v>0</v>
      </c>
      <c r="BJ105" s="168" t="str">
        <f t="shared" si="154"/>
        <v>0</v>
      </c>
      <c r="BK105" s="169" t="str">
        <f t="shared" si="154"/>
        <v>0</v>
      </c>
      <c r="BL105" s="168" t="str">
        <f t="shared" si="155"/>
        <v>0</v>
      </c>
      <c r="BM105" s="168" t="str">
        <f t="shared" si="155"/>
        <v>0</v>
      </c>
      <c r="BN105" s="168" t="str">
        <f t="shared" si="155"/>
        <v>0</v>
      </c>
      <c r="BO105" s="169" t="str">
        <f t="shared" si="155"/>
        <v>0</v>
      </c>
      <c r="BP105" s="168" t="str">
        <f t="shared" si="155"/>
        <v>0</v>
      </c>
      <c r="BQ105" s="168" t="str">
        <f t="shared" si="155"/>
        <v>0</v>
      </c>
      <c r="BR105" s="168" t="str">
        <f t="shared" si="155"/>
        <v>0</v>
      </c>
      <c r="BS105" s="169" t="str">
        <f t="shared" si="155"/>
        <v>0</v>
      </c>
      <c r="BT105" s="302" t="str">
        <f t="shared" si="156"/>
        <v>0</v>
      </c>
      <c r="BU105" s="302" t="str">
        <f t="shared" si="156"/>
        <v>0</v>
      </c>
      <c r="BV105" s="302" t="str">
        <f t="shared" si="156"/>
        <v>0</v>
      </c>
      <c r="BW105" s="303" t="str">
        <f t="shared" si="156"/>
        <v>0</v>
      </c>
      <c r="BX105" s="302" t="str">
        <f t="shared" si="156"/>
        <v>0</v>
      </c>
      <c r="BY105" s="302" t="str">
        <f t="shared" si="156"/>
        <v>0</v>
      </c>
      <c r="BZ105" s="302" t="str">
        <f t="shared" si="156"/>
        <v>0</v>
      </c>
      <c r="CA105" s="303" t="str">
        <f t="shared" si="156"/>
        <v>0</v>
      </c>
      <c r="CB105" s="164" t="str">
        <f t="shared" si="157"/>
        <v>0</v>
      </c>
      <c r="CC105" s="289" t="str">
        <f t="shared" si="157"/>
        <v>0</v>
      </c>
      <c r="CD105" s="340" t="str">
        <f t="shared" si="157"/>
        <v>0</v>
      </c>
      <c r="CE105" s="341" t="str">
        <f t="shared" si="157"/>
        <v>0</v>
      </c>
      <c r="CF105" s="340" t="str">
        <f t="shared" si="157"/>
        <v>0</v>
      </c>
      <c r="CG105" s="340" t="str">
        <f t="shared" si="157"/>
        <v>0</v>
      </c>
      <c r="CH105" s="340" t="str">
        <f t="shared" si="157"/>
        <v>0</v>
      </c>
      <c r="CI105" s="341" t="str">
        <f t="shared" si="157"/>
        <v>0</v>
      </c>
      <c r="CJ105" s="367"/>
      <c r="CK105" s="32" t="str">
        <f t="shared" si="116"/>
        <v/>
      </c>
      <c r="CL105" s="285">
        <f t="shared" si="146"/>
        <v>0</v>
      </c>
      <c r="CM105" s="285">
        <f t="shared" si="148"/>
        <v>10</v>
      </c>
      <c r="CN105" s="285"/>
      <c r="CO105" s="142">
        <f t="shared" si="117"/>
        <v>-90</v>
      </c>
      <c r="CP105" s="142">
        <f t="shared" si="118"/>
        <v>-67.777777777777771</v>
      </c>
      <c r="CQ105" s="143"/>
      <c r="CR105" s="367"/>
      <c r="CS105" s="170">
        <f t="shared" si="119"/>
        <v>0</v>
      </c>
      <c r="CT105" s="23">
        <f t="shared" si="120"/>
        <v>0</v>
      </c>
      <c r="CU105" s="171">
        <f t="shared" si="121"/>
        <v>0</v>
      </c>
      <c r="CV105" s="23">
        <f t="shared" si="122"/>
        <v>0</v>
      </c>
      <c r="CW105" s="172">
        <f t="shared" si="123"/>
        <v>0</v>
      </c>
      <c r="CX105" s="24">
        <f t="shared" si="124"/>
        <v>0</v>
      </c>
      <c r="CY105" s="267">
        <f t="shared" si="125"/>
        <v>0</v>
      </c>
      <c r="CZ105" s="268">
        <f t="shared" si="126"/>
        <v>0</v>
      </c>
      <c r="DA105" s="267">
        <f t="shared" si="127"/>
        <v>0</v>
      </c>
      <c r="DB105" s="268">
        <f t="shared" si="128"/>
        <v>0</v>
      </c>
      <c r="DC105" s="173">
        <f t="shared" si="129"/>
        <v>0</v>
      </c>
      <c r="DD105" s="26">
        <f t="shared" si="130"/>
        <v>0</v>
      </c>
      <c r="DE105" s="173">
        <f t="shared" si="131"/>
        <v>0</v>
      </c>
      <c r="DF105" s="26">
        <f t="shared" si="132"/>
        <v>0</v>
      </c>
      <c r="DG105" s="326">
        <f t="shared" si="133"/>
        <v>0</v>
      </c>
      <c r="DH105" s="327">
        <f t="shared" si="134"/>
        <v>0</v>
      </c>
      <c r="DI105" s="172">
        <f t="shared" si="135"/>
        <v>0</v>
      </c>
      <c r="DJ105" s="24">
        <f t="shared" si="136"/>
        <v>0</v>
      </c>
      <c r="DK105" s="172"/>
      <c r="DL105" s="19">
        <f t="shared" si="137"/>
        <v>0</v>
      </c>
      <c r="DM105" s="19">
        <f t="shared" si="138"/>
        <v>0</v>
      </c>
      <c r="DN105" s="174">
        <f t="shared" si="139"/>
        <v>0</v>
      </c>
      <c r="DO105" s="278">
        <f t="shared" si="140"/>
        <v>0</v>
      </c>
      <c r="DP105" s="278">
        <f t="shared" si="141"/>
        <v>0</v>
      </c>
      <c r="DQ105" s="20">
        <f t="shared" si="142"/>
        <v>0</v>
      </c>
      <c r="DR105" s="20">
        <f t="shared" si="143"/>
        <v>0</v>
      </c>
      <c r="DS105" s="337">
        <f t="shared" si="144"/>
        <v>0</v>
      </c>
      <c r="DT105" s="174">
        <f t="shared" si="145"/>
        <v>0</v>
      </c>
      <c r="DU105" s="172">
        <f t="shared" si="147"/>
        <v>0</v>
      </c>
      <c r="DV105" s="172"/>
      <c r="DW105" s="172"/>
      <c r="DX105" s="172"/>
      <c r="DY105" s="172"/>
      <c r="DZ105" s="172"/>
      <c r="EA105" s="172"/>
      <c r="EB105" s="172"/>
      <c r="EC105" s="172"/>
      <c r="ED105" s="172"/>
      <c r="EE105" s="172"/>
      <c r="EF105" s="172"/>
      <c r="EG105" s="172"/>
      <c r="EH105" s="172"/>
      <c r="EI105" s="172"/>
      <c r="EJ105" s="172"/>
      <c r="EK105" s="172"/>
      <c r="EL105" s="172"/>
      <c r="EM105" s="172"/>
      <c r="EN105" s="172"/>
      <c r="EO105" s="172"/>
      <c r="EP105" s="172"/>
      <c r="EQ105" s="172"/>
      <c r="ER105" s="172"/>
      <c r="ES105" s="172"/>
      <c r="ET105" s="172"/>
      <c r="EU105" s="172"/>
      <c r="EV105" s="172"/>
      <c r="EW105" s="172"/>
      <c r="EX105" s="172"/>
      <c r="EY105" s="172"/>
      <c r="EZ105" s="172"/>
      <c r="FA105" s="172"/>
      <c r="FB105" s="172"/>
      <c r="FC105" s="172"/>
      <c r="FD105" s="172"/>
      <c r="FE105" s="172"/>
      <c r="FF105" s="172"/>
      <c r="FG105" s="172"/>
      <c r="FH105" s="172"/>
      <c r="FI105" s="172"/>
      <c r="FJ105" s="172"/>
      <c r="FK105" s="172"/>
      <c r="FL105" s="172"/>
      <c r="FM105" s="172"/>
      <c r="FN105" s="172"/>
      <c r="FO105" s="172"/>
      <c r="FP105" s="172"/>
      <c r="FQ105" s="172"/>
      <c r="FR105" s="172"/>
      <c r="FS105" s="172"/>
      <c r="FT105" s="172"/>
      <c r="FU105" s="172"/>
      <c r="FV105" s="172"/>
      <c r="FW105" s="172"/>
      <c r="FX105" s="172"/>
      <c r="FY105" s="172"/>
      <c r="FZ105" s="172"/>
      <c r="GA105" s="172"/>
      <c r="GB105" s="172"/>
      <c r="GC105" s="172"/>
      <c r="GD105" s="172"/>
      <c r="GE105" s="172"/>
      <c r="GF105" s="172"/>
      <c r="GG105" s="172"/>
      <c r="GH105" s="172"/>
      <c r="GI105" s="172"/>
      <c r="GJ105" s="172"/>
      <c r="GK105" s="172"/>
      <c r="GL105" s="172"/>
      <c r="GM105" s="172"/>
      <c r="GN105" s="172"/>
      <c r="GO105" s="172"/>
      <c r="GP105" s="172"/>
      <c r="GQ105" s="172"/>
      <c r="GR105" s="172"/>
      <c r="GS105" s="172"/>
      <c r="GT105" s="172"/>
      <c r="GU105" s="172"/>
      <c r="GV105" s="172"/>
      <c r="GW105" s="172"/>
      <c r="GX105" s="172"/>
      <c r="GY105" s="172"/>
      <c r="GZ105" s="172"/>
      <c r="HA105" s="172"/>
      <c r="HB105" s="172"/>
      <c r="HC105" s="172"/>
      <c r="HD105" s="172"/>
      <c r="HE105" s="172"/>
      <c r="HF105" s="172"/>
      <c r="HG105" s="172"/>
      <c r="HH105" s="172"/>
      <c r="HI105" s="172"/>
      <c r="HJ105" s="172"/>
      <c r="HK105" s="172"/>
      <c r="HL105" s="172"/>
      <c r="HM105" s="172"/>
      <c r="HN105" s="172"/>
      <c r="HO105" s="172"/>
      <c r="HP105" s="172"/>
      <c r="HQ105" s="172"/>
      <c r="HR105" s="172"/>
      <c r="HS105" s="172"/>
      <c r="HT105" s="172"/>
      <c r="HU105" s="172"/>
      <c r="HV105" s="172"/>
      <c r="HW105" s="172"/>
      <c r="HX105" s="172"/>
      <c r="HY105" s="172"/>
      <c r="HZ105" s="172"/>
      <c r="IA105" s="172"/>
      <c r="IB105" s="172"/>
      <c r="IC105" s="172"/>
      <c r="ID105" s="172"/>
      <c r="IE105" s="172"/>
      <c r="IF105" s="172"/>
      <c r="IG105" s="172"/>
      <c r="IH105" s="172"/>
      <c r="II105" s="172"/>
      <c r="IJ105" s="172"/>
      <c r="IK105" s="172"/>
      <c r="IL105" s="172"/>
      <c r="IM105" s="172"/>
      <c r="IN105" s="172"/>
      <c r="IO105" s="172"/>
      <c r="IP105" s="172"/>
      <c r="IQ105" s="172"/>
      <c r="IR105" s="172"/>
      <c r="IS105" s="172"/>
      <c r="IT105" s="172"/>
      <c r="IU105" s="172"/>
      <c r="IV105" s="172"/>
      <c r="IW105" s="172"/>
      <c r="IX105" s="172"/>
      <c r="IY105" s="172"/>
      <c r="IZ105" s="172"/>
      <c r="JA105" s="172"/>
      <c r="JB105" s="172"/>
      <c r="JC105" s="172"/>
      <c r="JD105" s="172"/>
      <c r="JE105" s="172"/>
      <c r="JF105" s="172"/>
      <c r="JG105" s="172"/>
      <c r="JH105" s="172"/>
      <c r="JI105" s="172"/>
      <c r="JJ105" s="172"/>
      <c r="JK105" s="172"/>
      <c r="JL105" s="172"/>
      <c r="JM105" s="172"/>
      <c r="JN105" s="172"/>
      <c r="JO105" s="172"/>
      <c r="JP105" s="172"/>
      <c r="JQ105" s="172"/>
      <c r="JR105" s="172"/>
      <c r="JS105" s="172"/>
      <c r="JT105" s="172"/>
      <c r="JU105" s="172"/>
      <c r="JV105" s="172"/>
      <c r="JW105" s="172"/>
      <c r="JX105" s="172"/>
      <c r="JY105" s="172"/>
      <c r="JZ105" s="172"/>
      <c r="KA105" s="172"/>
      <c r="KB105" s="172"/>
      <c r="KC105" s="172"/>
      <c r="KD105" s="172"/>
      <c r="KE105" s="172"/>
      <c r="KF105" s="172"/>
      <c r="KG105" s="172"/>
      <c r="KH105" s="172"/>
      <c r="KI105" s="172"/>
      <c r="KJ105" s="172"/>
      <c r="KK105" s="172"/>
      <c r="KL105" s="172"/>
      <c r="KM105" s="172"/>
      <c r="KN105" s="172"/>
      <c r="KO105" s="172"/>
      <c r="KP105" s="172"/>
      <c r="KQ105" s="172"/>
      <c r="KR105" s="172"/>
      <c r="KS105" s="172"/>
      <c r="KT105" s="172"/>
      <c r="KU105" s="172"/>
      <c r="KV105" s="172"/>
      <c r="KW105" s="172"/>
      <c r="KX105" s="172"/>
      <c r="KY105" s="172"/>
      <c r="KZ105" s="172"/>
      <c r="LA105" s="172"/>
      <c r="LB105" s="172"/>
      <c r="LC105" s="172"/>
      <c r="LD105" s="172"/>
      <c r="LE105" s="172"/>
      <c r="LF105" s="172"/>
      <c r="LG105" s="172"/>
      <c r="LH105" s="172"/>
      <c r="LI105" s="172"/>
      <c r="LJ105" s="172"/>
      <c r="LK105" s="172"/>
      <c r="LL105" s="172"/>
      <c r="LM105" s="172"/>
      <c r="LN105" s="172"/>
      <c r="LO105" s="172"/>
      <c r="LP105" s="172"/>
      <c r="LQ105" s="172"/>
      <c r="LR105" s="172"/>
      <c r="LS105" s="172"/>
      <c r="LT105" s="172"/>
      <c r="LU105" s="172"/>
      <c r="LV105" s="172"/>
      <c r="LW105" s="172"/>
      <c r="LX105" s="172"/>
      <c r="LY105" s="172"/>
      <c r="LZ105" s="172"/>
      <c r="MA105" s="172"/>
      <c r="MB105" s="172"/>
      <c r="MC105" s="172"/>
      <c r="MD105" s="172"/>
      <c r="ME105" s="172"/>
      <c r="MF105" s="172"/>
      <c r="MG105" s="172"/>
      <c r="MH105" s="172"/>
      <c r="MI105" s="172"/>
      <c r="MJ105" s="172"/>
      <c r="MK105" s="172"/>
      <c r="ML105" s="172"/>
      <c r="MM105" s="172"/>
      <c r="MN105" s="172"/>
      <c r="MO105" s="172"/>
      <c r="MP105" s="172"/>
      <c r="MQ105" s="172"/>
      <c r="MR105" s="172"/>
      <c r="MS105" s="172"/>
      <c r="MT105" s="172"/>
      <c r="MU105" s="172"/>
      <c r="MV105" s="172"/>
      <c r="MW105" s="172"/>
      <c r="MX105" s="172"/>
      <c r="MY105" s="172"/>
      <c r="MZ105" s="172"/>
      <c r="NA105" s="172"/>
      <c r="NB105" s="172"/>
      <c r="NC105" s="172"/>
      <c r="ND105" s="172"/>
      <c r="NE105" s="172"/>
      <c r="NF105" s="172"/>
      <c r="NG105" s="172"/>
      <c r="NH105" s="172"/>
      <c r="NI105" s="172"/>
      <c r="NJ105" s="172"/>
      <c r="NK105" s="172"/>
      <c r="NL105" s="172"/>
      <c r="NM105" s="172"/>
      <c r="NN105" s="172"/>
      <c r="NO105" s="172"/>
      <c r="NP105" s="172"/>
      <c r="NQ105" s="172"/>
      <c r="NR105" s="172"/>
      <c r="NS105" s="172"/>
      <c r="NT105" s="172"/>
      <c r="NU105" s="172"/>
      <c r="NV105" s="172"/>
      <c r="NW105" s="172"/>
      <c r="NX105" s="172"/>
      <c r="NY105" s="172"/>
      <c r="NZ105" s="172"/>
      <c r="OA105" s="172"/>
      <c r="OB105" s="172"/>
      <c r="OC105" s="172"/>
      <c r="OD105" s="172"/>
      <c r="OE105" s="172"/>
      <c r="OF105" s="172"/>
      <c r="OG105" s="172"/>
      <c r="OH105" s="172"/>
      <c r="OI105" s="172"/>
      <c r="OJ105" s="172"/>
      <c r="OK105" s="172"/>
      <c r="OL105" s="172"/>
      <c r="OM105" s="172"/>
      <c r="ON105" s="172"/>
      <c r="OO105" s="172"/>
      <c r="OP105" s="172"/>
      <c r="OQ105" s="172"/>
      <c r="OR105" s="172"/>
      <c r="OS105" s="172"/>
      <c r="OT105" s="172"/>
      <c r="OU105" s="172"/>
      <c r="OV105" s="172"/>
      <c r="OW105" s="172"/>
      <c r="OX105" s="172"/>
      <c r="OY105" s="172"/>
      <c r="OZ105" s="172"/>
      <c r="PA105" s="172"/>
      <c r="PB105" s="172"/>
      <c r="PC105" s="172"/>
      <c r="PD105" s="172"/>
      <c r="PE105" s="172"/>
      <c r="PF105" s="172"/>
      <c r="PG105" s="172"/>
      <c r="PH105" s="172"/>
      <c r="PI105" s="172"/>
      <c r="PJ105" s="172"/>
      <c r="PK105" s="172"/>
      <c r="PL105" s="172"/>
      <c r="PM105" s="172"/>
      <c r="PN105" s="172"/>
      <c r="PO105" s="172"/>
      <c r="PP105" s="172"/>
      <c r="PQ105" s="172"/>
      <c r="PR105" s="172"/>
      <c r="PS105" s="172"/>
      <c r="PT105" s="172"/>
      <c r="PU105" s="172"/>
      <c r="PV105" s="172"/>
      <c r="PW105" s="172"/>
      <c r="PX105" s="172"/>
      <c r="PY105" s="172"/>
      <c r="PZ105" s="172"/>
      <c r="QA105" s="172"/>
      <c r="QB105" s="172"/>
      <c r="QC105" s="172"/>
      <c r="QD105" s="172"/>
      <c r="QE105" s="172"/>
      <c r="QF105" s="172"/>
      <c r="QG105" s="172"/>
      <c r="QH105" s="172"/>
      <c r="QI105" s="172"/>
      <c r="QJ105" s="172"/>
      <c r="QK105" s="172"/>
      <c r="QL105" s="172"/>
      <c r="QM105" s="172"/>
      <c r="QN105" s="172"/>
      <c r="QO105" s="172"/>
      <c r="QP105" s="172"/>
      <c r="QQ105" s="172"/>
      <c r="QR105" s="172"/>
      <c r="QS105" s="172"/>
      <c r="QT105" s="172"/>
      <c r="QU105" s="172"/>
      <c r="QV105" s="172"/>
      <c r="QW105" s="172"/>
      <c r="QX105" s="172"/>
      <c r="QY105" s="172"/>
      <c r="QZ105" s="172"/>
      <c r="RA105" s="172"/>
      <c r="RB105" s="172"/>
      <c r="RC105" s="172"/>
      <c r="RD105" s="172"/>
      <c r="RE105" s="172"/>
      <c r="RF105" s="172"/>
      <c r="RG105" s="172"/>
      <c r="RH105" s="172"/>
      <c r="RI105" s="172"/>
      <c r="RJ105" s="172"/>
      <c r="RK105" s="172"/>
      <c r="RL105" s="172"/>
      <c r="RM105" s="172"/>
      <c r="RN105" s="172"/>
      <c r="RO105" s="172"/>
      <c r="RP105" s="172"/>
      <c r="RQ105" s="172"/>
      <c r="RR105" s="172"/>
      <c r="RS105" s="172"/>
      <c r="RT105" s="172"/>
      <c r="RU105" s="172"/>
      <c r="RV105" s="172"/>
      <c r="RW105" s="172"/>
      <c r="RX105" s="172"/>
      <c r="RY105" s="172"/>
      <c r="RZ105" s="172"/>
      <c r="SA105" s="172"/>
      <c r="SB105" s="172"/>
      <c r="SC105" s="172"/>
      <c r="SD105" s="172"/>
      <c r="SE105" s="172"/>
      <c r="SF105" s="172"/>
      <c r="SG105" s="172"/>
      <c r="SH105" s="172"/>
      <c r="SI105" s="172"/>
      <c r="SJ105" s="172"/>
      <c r="SK105" s="172"/>
      <c r="SL105" s="172"/>
      <c r="SM105" s="172"/>
      <c r="SN105" s="172"/>
      <c r="SO105" s="172"/>
      <c r="SP105" s="172"/>
      <c r="SQ105" s="172"/>
      <c r="SR105" s="172"/>
      <c r="SS105" s="172"/>
      <c r="ST105" s="172"/>
      <c r="SU105" s="172"/>
      <c r="SV105" s="172"/>
      <c r="SW105" s="172"/>
      <c r="SX105" s="172"/>
      <c r="SY105" s="172"/>
      <c r="SZ105" s="172"/>
      <c r="TA105" s="172"/>
      <c r="TB105" s="172"/>
      <c r="TC105" s="172"/>
      <c r="TD105" s="172"/>
      <c r="TE105" s="172"/>
      <c r="TF105" s="172"/>
      <c r="TG105" s="172"/>
      <c r="TH105" s="172"/>
      <c r="TI105" s="172"/>
      <c r="TJ105" s="172"/>
      <c r="TK105" s="172"/>
      <c r="TL105" s="172"/>
      <c r="TM105" s="172"/>
      <c r="TN105" s="172"/>
      <c r="TO105" s="172"/>
      <c r="TP105" s="172"/>
      <c r="TQ105" s="172"/>
      <c r="TR105" s="172"/>
      <c r="TS105" s="172"/>
      <c r="TT105" s="172"/>
      <c r="TU105" s="172"/>
      <c r="TV105" s="172"/>
      <c r="TW105" s="172"/>
      <c r="TX105" s="172"/>
      <c r="TY105" s="172"/>
      <c r="TZ105" s="172"/>
      <c r="UA105" s="172"/>
      <c r="UB105" s="172"/>
      <c r="UC105" s="172"/>
      <c r="UD105" s="172"/>
      <c r="UE105" s="172"/>
      <c r="UF105" s="172"/>
      <c r="UG105" s="172"/>
      <c r="UH105" s="172"/>
      <c r="UI105" s="172"/>
      <c r="UJ105" s="172"/>
      <c r="UK105" s="172"/>
      <c r="UL105" s="172"/>
      <c r="UM105" s="172"/>
      <c r="UN105" s="172"/>
      <c r="UO105" s="172"/>
      <c r="UP105" s="172"/>
      <c r="UQ105" s="172"/>
      <c r="UR105" s="172"/>
      <c r="US105" s="172"/>
      <c r="UT105" s="172"/>
      <c r="UU105" s="172"/>
      <c r="UV105" s="172"/>
      <c r="UW105" s="172"/>
      <c r="UX105" s="172"/>
      <c r="UY105" s="172"/>
      <c r="UZ105" s="172"/>
      <c r="VA105" s="172"/>
      <c r="VB105" s="172"/>
      <c r="VC105" s="172"/>
      <c r="VD105" s="172"/>
      <c r="VE105" s="172"/>
      <c r="VF105" s="172"/>
      <c r="VG105" s="172"/>
      <c r="VH105" s="172"/>
      <c r="VI105" s="172"/>
      <c r="VJ105" s="172"/>
      <c r="VK105" s="172"/>
      <c r="VL105" s="172"/>
      <c r="VM105" s="172"/>
      <c r="VN105" s="172"/>
      <c r="VO105" s="172"/>
      <c r="VP105" s="172"/>
      <c r="VQ105" s="172"/>
      <c r="VR105" s="172"/>
      <c r="VS105" s="172"/>
      <c r="VT105" s="172"/>
      <c r="VU105" s="172"/>
      <c r="VV105" s="172"/>
      <c r="VW105" s="172"/>
      <c r="VX105" s="172"/>
      <c r="VY105" s="172"/>
      <c r="VZ105" s="172"/>
      <c r="WA105" s="172"/>
      <c r="WB105" s="172"/>
      <c r="WC105" s="172"/>
      <c r="WD105" s="172"/>
      <c r="WE105" s="172"/>
      <c r="WF105" s="172"/>
      <c r="WG105" s="172"/>
      <c r="WH105" s="172"/>
      <c r="WI105" s="172"/>
      <c r="WJ105" s="172"/>
      <c r="WK105" s="172"/>
      <c r="WL105" s="172"/>
      <c r="WM105" s="172"/>
      <c r="WN105" s="172"/>
      <c r="WO105" s="172"/>
      <c r="WP105" s="172"/>
      <c r="WQ105" s="172"/>
      <c r="WR105" s="172"/>
      <c r="WS105" s="172"/>
      <c r="WT105" s="172"/>
      <c r="WU105" s="172"/>
      <c r="WV105" s="172"/>
      <c r="WW105" s="172"/>
      <c r="WX105" s="172"/>
      <c r="WY105" s="172"/>
      <c r="WZ105" s="172"/>
      <c r="XA105" s="172"/>
      <c r="XB105" s="172"/>
      <c r="XC105" s="172"/>
      <c r="XD105" s="172"/>
      <c r="XE105" s="172"/>
      <c r="XF105" s="172"/>
      <c r="XG105" s="172"/>
      <c r="XH105" s="172"/>
      <c r="XI105" s="172"/>
      <c r="XJ105" s="172"/>
      <c r="XK105" s="172"/>
      <c r="XL105" s="172"/>
      <c r="XM105" s="172"/>
      <c r="XN105" s="172"/>
      <c r="XO105" s="172"/>
      <c r="XP105" s="172"/>
      <c r="XQ105" s="172"/>
      <c r="XR105" s="172"/>
      <c r="XS105" s="172"/>
      <c r="XT105" s="172"/>
      <c r="XU105" s="172"/>
      <c r="XV105" s="172"/>
      <c r="XW105" s="172"/>
      <c r="XX105" s="172"/>
      <c r="XY105" s="172"/>
      <c r="XZ105" s="172"/>
      <c r="YA105" s="172"/>
      <c r="YB105" s="172"/>
      <c r="YC105" s="172"/>
      <c r="YD105" s="172"/>
      <c r="YE105" s="172"/>
      <c r="YF105" s="172"/>
      <c r="YG105" s="172"/>
      <c r="YH105" s="172"/>
      <c r="YI105" s="172"/>
      <c r="YJ105" s="172"/>
      <c r="YK105" s="172"/>
      <c r="YL105" s="172"/>
      <c r="YM105" s="172"/>
      <c r="YN105" s="172"/>
      <c r="YO105" s="172"/>
      <c r="YP105" s="172"/>
      <c r="YQ105" s="172"/>
      <c r="YR105" s="172"/>
      <c r="YS105" s="172"/>
      <c r="YT105" s="172"/>
      <c r="YU105" s="172"/>
      <c r="YV105" s="172"/>
      <c r="YW105" s="172"/>
      <c r="YX105" s="172"/>
      <c r="YY105" s="172"/>
      <c r="YZ105" s="172"/>
      <c r="ZA105" s="172"/>
      <c r="ZB105" s="172"/>
      <c r="ZC105" s="172"/>
      <c r="ZD105" s="172"/>
      <c r="ZE105" s="172"/>
      <c r="ZF105" s="172"/>
      <c r="ZG105" s="172"/>
      <c r="ZH105" s="172"/>
      <c r="ZI105" s="172"/>
      <c r="ZJ105" s="172"/>
      <c r="ZK105" s="172"/>
      <c r="ZL105" s="172"/>
      <c r="ZM105" s="172"/>
      <c r="ZN105" s="172"/>
      <c r="ZO105" s="172"/>
      <c r="ZP105" s="172"/>
      <c r="ZQ105" s="172"/>
      <c r="ZR105" s="172"/>
      <c r="ZS105" s="172"/>
      <c r="ZT105" s="172"/>
      <c r="ZU105" s="172"/>
      <c r="ZV105" s="172"/>
      <c r="ZW105" s="172"/>
      <c r="ZX105" s="172"/>
      <c r="ZY105" s="172"/>
      <c r="ZZ105" s="172"/>
      <c r="AAA105" s="172"/>
      <c r="AAB105" s="172"/>
      <c r="AAC105" s="172"/>
      <c r="AAD105" s="172"/>
      <c r="AAE105" s="172"/>
      <c r="AAF105" s="172"/>
      <c r="AAG105" s="172"/>
      <c r="AAH105" s="172"/>
      <c r="AAI105" s="172"/>
      <c r="AAJ105" s="172"/>
      <c r="AAK105" s="172"/>
      <c r="AAL105" s="172"/>
      <c r="AAM105" s="172"/>
      <c r="AAN105" s="172"/>
      <c r="AAO105" s="172"/>
      <c r="AAP105" s="172"/>
      <c r="AAQ105" s="172"/>
      <c r="AAR105" s="172"/>
      <c r="AAS105" s="172"/>
      <c r="AAT105" s="172"/>
      <c r="AAU105" s="172"/>
      <c r="AAV105" s="172"/>
      <c r="AAW105" s="172"/>
      <c r="AAX105" s="172"/>
      <c r="AAY105" s="172"/>
      <c r="AAZ105" s="172"/>
      <c r="ABA105" s="172"/>
      <c r="ABB105" s="172"/>
      <c r="ABC105" s="172"/>
      <c r="ABD105" s="172"/>
      <c r="ABE105" s="172"/>
      <c r="ABF105" s="172"/>
      <c r="ABG105" s="172"/>
      <c r="ABH105" s="172"/>
      <c r="ABI105" s="172"/>
      <c r="ABJ105" s="172"/>
      <c r="ABK105" s="172"/>
      <c r="ABL105" s="172"/>
      <c r="ABM105" s="172"/>
      <c r="ABN105" s="172"/>
      <c r="ABO105" s="172"/>
      <c r="ABP105" s="172"/>
      <c r="ABQ105" s="172"/>
      <c r="ABR105" s="172"/>
      <c r="ABS105" s="172"/>
      <c r="ABT105" s="172"/>
      <c r="ABU105" s="172"/>
      <c r="ABV105" s="172"/>
      <c r="ABW105" s="172"/>
      <c r="ABX105" s="172"/>
      <c r="ABY105" s="172"/>
      <c r="ABZ105" s="172"/>
      <c r="ACA105" s="172"/>
      <c r="ACB105" s="172"/>
      <c r="ACC105" s="172"/>
      <c r="ACD105" s="172"/>
      <c r="ACE105" s="172"/>
      <c r="ACF105" s="172"/>
      <c r="ACG105" s="172"/>
      <c r="ACH105" s="172"/>
      <c r="ACI105" s="172"/>
      <c r="ACJ105" s="172"/>
      <c r="ACK105" s="172"/>
      <c r="ACL105" s="172"/>
      <c r="ACM105" s="172"/>
      <c r="ACN105" s="172"/>
      <c r="ACO105" s="172"/>
      <c r="ACP105" s="172"/>
      <c r="ACQ105" s="172"/>
      <c r="ACR105" s="172"/>
      <c r="ACS105" s="172"/>
      <c r="ACT105" s="172"/>
      <c r="ACU105" s="172"/>
      <c r="ACV105" s="172"/>
      <c r="ACW105" s="172"/>
      <c r="ACX105" s="172"/>
      <c r="ACY105" s="172"/>
      <c r="ACZ105" s="172"/>
      <c r="ADA105" s="172"/>
      <c r="ADB105" s="172"/>
      <c r="ADC105" s="172"/>
      <c r="ADD105" s="172"/>
      <c r="ADE105" s="172"/>
      <c r="ADF105" s="172"/>
      <c r="ADG105" s="172"/>
      <c r="ADH105" s="172"/>
      <c r="ADI105" s="172"/>
      <c r="ADJ105" s="172"/>
      <c r="ADK105" s="172"/>
      <c r="ADL105" s="172"/>
      <c r="ADM105" s="172"/>
      <c r="ADN105" s="172"/>
      <c r="ADO105" s="172"/>
      <c r="ADP105" s="172"/>
      <c r="ADQ105" s="172"/>
      <c r="ADR105" s="172"/>
      <c r="ADS105" s="172"/>
      <c r="ADT105" s="172"/>
      <c r="ADU105" s="172"/>
      <c r="ADV105" s="172"/>
      <c r="ADW105" s="172"/>
      <c r="ADX105" s="172"/>
      <c r="ADY105" s="172"/>
      <c r="ADZ105" s="172"/>
      <c r="AEA105" s="172"/>
      <c r="AEB105" s="172"/>
      <c r="AEC105" s="172"/>
      <c r="AED105" s="172"/>
      <c r="AEE105" s="172"/>
      <c r="AEF105" s="172"/>
      <c r="AEG105" s="172"/>
      <c r="AEH105" s="172"/>
      <c r="AEI105" s="172"/>
      <c r="AEJ105" s="172"/>
      <c r="AEK105" s="172"/>
      <c r="AEL105" s="172"/>
      <c r="AEM105" s="172"/>
      <c r="AEN105" s="172"/>
      <c r="AEO105" s="172"/>
      <c r="AEP105" s="172"/>
      <c r="AEQ105" s="172"/>
      <c r="AER105" s="172"/>
      <c r="AES105" s="172"/>
      <c r="AET105" s="172"/>
      <c r="AEU105" s="172"/>
      <c r="AEV105" s="172"/>
      <c r="AEW105" s="172"/>
      <c r="AEX105" s="172"/>
      <c r="AEY105" s="172"/>
      <c r="AEZ105" s="172"/>
      <c r="AFA105" s="172"/>
      <c r="AFB105" s="172"/>
      <c r="AFC105" s="172"/>
      <c r="AFD105" s="172"/>
      <c r="AFE105" s="172"/>
      <c r="AFF105" s="172"/>
      <c r="AFG105" s="172"/>
      <c r="AFH105" s="172"/>
      <c r="AFI105" s="172"/>
      <c r="AFJ105" s="172"/>
      <c r="AFK105" s="172"/>
      <c r="AFL105" s="172"/>
      <c r="AFM105" s="172"/>
      <c r="AFN105" s="172"/>
      <c r="AFO105" s="172"/>
      <c r="AFP105" s="172"/>
      <c r="AFQ105" s="172"/>
      <c r="AFR105" s="172"/>
      <c r="AFS105" s="172"/>
      <c r="AFT105" s="172"/>
      <c r="AFU105" s="172"/>
      <c r="AFV105" s="172"/>
      <c r="AFW105" s="172"/>
      <c r="AFX105" s="172"/>
      <c r="AFY105" s="172"/>
      <c r="AFZ105" s="172"/>
      <c r="AGA105" s="172"/>
      <c r="AGB105" s="172"/>
      <c r="AGC105" s="172"/>
      <c r="AGD105" s="172"/>
      <c r="AGE105" s="172"/>
      <c r="AGF105" s="172"/>
      <c r="AGG105" s="172"/>
      <c r="AGH105" s="172"/>
      <c r="AGI105" s="172"/>
      <c r="AGJ105" s="172"/>
      <c r="AGK105" s="172"/>
      <c r="AGL105" s="172"/>
      <c r="AGM105" s="172"/>
      <c r="AGN105" s="172"/>
      <c r="AGO105" s="172"/>
      <c r="AGP105" s="172"/>
      <c r="AGQ105" s="172"/>
      <c r="AGR105" s="172"/>
      <c r="AGS105" s="172"/>
      <c r="AGT105" s="172"/>
      <c r="AGU105" s="172"/>
      <c r="AGV105" s="172"/>
      <c r="AGW105" s="172"/>
      <c r="AGX105" s="172"/>
      <c r="AGY105" s="172"/>
      <c r="AGZ105" s="172"/>
      <c r="AHA105" s="172"/>
      <c r="AHB105" s="172"/>
      <c r="AHC105" s="172"/>
      <c r="AHD105" s="172"/>
      <c r="AHE105" s="172"/>
      <c r="AHF105" s="172"/>
      <c r="AHG105" s="172"/>
      <c r="AHH105" s="172"/>
      <c r="AHI105" s="172"/>
      <c r="AHJ105" s="172"/>
      <c r="AHK105" s="172"/>
      <c r="AHL105" s="172"/>
      <c r="AHM105" s="172"/>
      <c r="AHN105" s="172"/>
      <c r="AHO105" s="172"/>
      <c r="AHP105" s="172"/>
      <c r="AHQ105" s="172"/>
      <c r="AHR105" s="172"/>
      <c r="AHS105" s="172"/>
      <c r="AHT105" s="172"/>
      <c r="AHU105" s="172"/>
      <c r="AHV105" s="172"/>
      <c r="AHW105" s="172"/>
      <c r="AHX105" s="172"/>
      <c r="AHY105" s="172"/>
      <c r="AHZ105" s="172"/>
      <c r="AIA105" s="172"/>
      <c r="AIB105" s="172"/>
      <c r="AIC105" s="172"/>
      <c r="AID105" s="172"/>
      <c r="AIE105" s="172"/>
      <c r="AIF105" s="172"/>
      <c r="AIG105" s="172"/>
      <c r="AIH105" s="172"/>
      <c r="AII105" s="172"/>
      <c r="AIJ105" s="172"/>
      <c r="AIK105" s="172"/>
      <c r="AIL105" s="172"/>
      <c r="AIM105" s="172"/>
      <c r="AIN105" s="172"/>
      <c r="AIO105" s="172"/>
      <c r="AIP105" s="172"/>
      <c r="AIQ105" s="172"/>
      <c r="AIR105" s="172"/>
      <c r="AIS105" s="172"/>
      <c r="AIT105" s="172"/>
      <c r="AIU105" s="172"/>
      <c r="AIV105" s="172"/>
      <c r="AIW105" s="172"/>
      <c r="AIX105" s="172"/>
      <c r="AIY105" s="172"/>
      <c r="AIZ105" s="172"/>
      <c r="AJA105" s="172"/>
      <c r="AJB105" s="172"/>
      <c r="AJC105" s="172"/>
      <c r="AJD105" s="172"/>
      <c r="AJE105" s="172"/>
      <c r="AJF105" s="172"/>
      <c r="AJG105" s="172"/>
      <c r="AJH105" s="172"/>
      <c r="AJI105" s="172"/>
      <c r="AJJ105" s="172"/>
      <c r="AJK105" s="172"/>
      <c r="AJL105" s="172"/>
      <c r="AJM105" s="172"/>
      <c r="AJN105" s="172"/>
      <c r="AJO105" s="172"/>
      <c r="AJP105" s="172"/>
      <c r="AJQ105" s="172"/>
      <c r="AJR105" s="172"/>
      <c r="AJS105" s="172"/>
      <c r="AJT105" s="172"/>
      <c r="AJU105" s="172"/>
      <c r="AJV105" s="172"/>
      <c r="AJW105" s="172"/>
      <c r="AJX105" s="172"/>
      <c r="AJY105" s="172"/>
      <c r="AJZ105" s="172"/>
      <c r="AKA105" s="172"/>
      <c r="AKB105" s="172"/>
      <c r="AKC105" s="172"/>
      <c r="AKD105" s="172"/>
      <c r="AKE105" s="172"/>
      <c r="AKF105" s="172"/>
      <c r="AKG105" s="172"/>
      <c r="AKH105" s="172"/>
      <c r="AKI105" s="172"/>
      <c r="AKJ105" s="172"/>
      <c r="AKK105" s="172"/>
      <c r="AKL105" s="172"/>
      <c r="AKM105" s="172"/>
      <c r="AKN105" s="172"/>
      <c r="AKO105" s="172"/>
      <c r="AKP105" s="172"/>
      <c r="AKQ105" s="172"/>
      <c r="AKR105" s="172"/>
      <c r="AKS105" s="172"/>
      <c r="AKT105" s="172"/>
      <c r="AKU105" s="172"/>
      <c r="AKV105" s="172"/>
      <c r="AKW105" s="172"/>
      <c r="AKX105" s="172"/>
      <c r="AKY105" s="172"/>
      <c r="AKZ105" s="172"/>
      <c r="ALA105" s="172"/>
      <c r="ALB105" s="172"/>
      <c r="ALC105" s="172"/>
      <c r="ALD105" s="172"/>
      <c r="ALE105" s="172"/>
      <c r="ALF105" s="172"/>
      <c r="ALG105" s="172"/>
      <c r="ALH105" s="172"/>
      <c r="ALI105" s="172"/>
      <c r="ALJ105" s="172"/>
      <c r="ALK105" s="172"/>
      <c r="ALL105" s="172"/>
      <c r="ALM105" s="172"/>
      <c r="ALN105" s="172"/>
      <c r="ALO105" s="172"/>
      <c r="ALP105" s="172"/>
      <c r="ALQ105" s="172"/>
      <c r="ALR105" s="172"/>
      <c r="ALS105" s="172"/>
      <c r="ALT105" s="172"/>
      <c r="ALU105" s="172"/>
      <c r="ALV105" s="172"/>
      <c r="ALW105" s="172"/>
      <c r="ALX105" s="172"/>
      <c r="ALY105" s="172"/>
      <c r="ALZ105" s="172"/>
      <c r="AMA105" s="172"/>
      <c r="AMB105" s="172"/>
      <c r="AMC105" s="172"/>
      <c r="AMD105" s="172"/>
      <c r="AME105" s="172"/>
      <c r="AMF105" s="172"/>
      <c r="AMG105" s="172"/>
      <c r="AMH105" s="172"/>
      <c r="AMI105" s="172"/>
      <c r="AMJ105" s="172"/>
      <c r="AMK105" s="172"/>
      <c r="AML105" s="172"/>
    </row>
    <row r="106" spans="1:1026" s="282" customFormat="1">
      <c r="A106" s="358"/>
      <c r="B106" s="225"/>
      <c r="C106" s="154">
        <f t="shared" si="94"/>
        <v>0</v>
      </c>
      <c r="D106" s="167">
        <f t="shared" si="95"/>
        <v>0</v>
      </c>
      <c r="E106" s="166" t="str">
        <f t="shared" si="96"/>
        <v/>
      </c>
      <c r="F106" s="367" t="str">
        <f t="shared" si="97"/>
        <v/>
      </c>
      <c r="G106" s="367" t="str">
        <f t="shared" si="98"/>
        <v/>
      </c>
      <c r="H106" s="367" t="str">
        <f t="shared" si="99"/>
        <v/>
      </c>
      <c r="I106" s="367" t="str">
        <f t="shared" si="100"/>
        <v/>
      </c>
      <c r="J106" s="367" t="str">
        <f t="shared" si="101"/>
        <v/>
      </c>
      <c r="K106" s="367" t="str">
        <f t="shared" si="102"/>
        <v/>
      </c>
      <c r="L106" s="367" t="str">
        <f t="shared" si="103"/>
        <v/>
      </c>
      <c r="M106" s="367" t="str">
        <f t="shared" si="104"/>
        <v/>
      </c>
      <c r="N106" s="367" t="str">
        <f t="shared" si="105"/>
        <v/>
      </c>
      <c r="O106" s="156" t="str">
        <f t="shared" si="106"/>
        <v/>
      </c>
      <c r="P106" s="157" t="str">
        <f t="shared" si="149"/>
        <v>0</v>
      </c>
      <c r="Q106" s="158" t="str">
        <f t="shared" si="149"/>
        <v>0</v>
      </c>
      <c r="R106" s="158" t="str">
        <f t="shared" si="149"/>
        <v>0</v>
      </c>
      <c r="S106" s="159" t="str">
        <f t="shared" si="149"/>
        <v>0</v>
      </c>
      <c r="T106" s="158" t="str">
        <f t="shared" si="149"/>
        <v>0</v>
      </c>
      <c r="U106" s="158" t="str">
        <f t="shared" si="149"/>
        <v>0</v>
      </c>
      <c r="V106" s="158" t="str">
        <f t="shared" si="149"/>
        <v>0</v>
      </c>
      <c r="W106" s="158" t="str">
        <f t="shared" si="149"/>
        <v>0</v>
      </c>
      <c r="X106" s="157" t="str">
        <f t="shared" si="150"/>
        <v>0</v>
      </c>
      <c r="Y106" s="158" t="str">
        <f t="shared" si="150"/>
        <v>0</v>
      </c>
      <c r="Z106" s="158" t="str">
        <f t="shared" si="150"/>
        <v>0</v>
      </c>
      <c r="AA106" s="159" t="str">
        <f t="shared" si="150"/>
        <v>0</v>
      </c>
      <c r="AB106" s="160" t="str">
        <f t="shared" si="150"/>
        <v>0</v>
      </c>
      <c r="AC106" s="161" t="str">
        <f t="shared" si="150"/>
        <v>0</v>
      </c>
      <c r="AD106" s="158" t="str">
        <f t="shared" si="150"/>
        <v>0</v>
      </c>
      <c r="AE106" s="159" t="str">
        <f t="shared" si="150"/>
        <v>0</v>
      </c>
      <c r="AF106" s="367" t="str">
        <f t="shared" si="151"/>
        <v>0</v>
      </c>
      <c r="AG106" s="162" t="str">
        <f t="shared" si="151"/>
        <v>0</v>
      </c>
      <c r="AH106" s="163" t="str">
        <f t="shared" si="151"/>
        <v>0</v>
      </c>
      <c r="AI106" s="165" t="str">
        <f t="shared" si="151"/>
        <v>0</v>
      </c>
      <c r="AJ106" s="164" t="str">
        <f t="shared" si="151"/>
        <v>0</v>
      </c>
      <c r="AK106" s="164" t="str">
        <f t="shared" si="151"/>
        <v>0</v>
      </c>
      <c r="AL106" s="289" t="str">
        <f t="shared" si="151"/>
        <v>0</v>
      </c>
      <c r="AM106" s="165" t="str">
        <f t="shared" si="151"/>
        <v>0</v>
      </c>
      <c r="AN106" s="230" t="str">
        <f t="shared" si="152"/>
        <v>0</v>
      </c>
      <c r="AO106" s="230" t="str">
        <f t="shared" si="152"/>
        <v>0</v>
      </c>
      <c r="AP106" s="230" t="str">
        <f t="shared" si="152"/>
        <v>0</v>
      </c>
      <c r="AQ106" s="230" t="str">
        <f t="shared" si="152"/>
        <v>0</v>
      </c>
      <c r="AR106" s="229" t="str">
        <f t="shared" si="152"/>
        <v>0</v>
      </c>
      <c r="AS106" s="230" t="str">
        <f t="shared" si="152"/>
        <v>0</v>
      </c>
      <c r="AT106" s="230" t="str">
        <f t="shared" si="152"/>
        <v>0</v>
      </c>
      <c r="AU106" s="231" t="str">
        <f t="shared" si="152"/>
        <v>0</v>
      </c>
      <c r="AV106" s="230" t="str">
        <f t="shared" si="153"/>
        <v>0</v>
      </c>
      <c r="AW106" s="232" t="str">
        <f t="shared" si="153"/>
        <v>0</v>
      </c>
      <c r="AX106" s="232" t="str">
        <f t="shared" si="153"/>
        <v>0</v>
      </c>
      <c r="AY106" s="233" t="str">
        <f t="shared" si="153"/>
        <v>0</v>
      </c>
      <c r="AZ106" s="232" t="str">
        <f t="shared" si="153"/>
        <v>0</v>
      </c>
      <c r="BA106" s="232" t="str">
        <f t="shared" si="153"/>
        <v>0</v>
      </c>
      <c r="BB106" s="232" t="str">
        <f t="shared" si="153"/>
        <v>0</v>
      </c>
      <c r="BC106" s="233" t="str">
        <f t="shared" si="153"/>
        <v>0</v>
      </c>
      <c r="BD106" s="168" t="str">
        <f t="shared" si="154"/>
        <v>0</v>
      </c>
      <c r="BE106" s="168" t="str">
        <f t="shared" si="154"/>
        <v>0</v>
      </c>
      <c r="BF106" s="168" t="str">
        <f t="shared" si="154"/>
        <v>0</v>
      </c>
      <c r="BG106" s="169" t="str">
        <f t="shared" si="154"/>
        <v>0</v>
      </c>
      <c r="BH106" s="168" t="str">
        <f t="shared" si="154"/>
        <v>0</v>
      </c>
      <c r="BI106" s="168" t="str">
        <f t="shared" si="154"/>
        <v>0</v>
      </c>
      <c r="BJ106" s="168" t="str">
        <f t="shared" si="154"/>
        <v>0</v>
      </c>
      <c r="BK106" s="169" t="str">
        <f t="shared" si="154"/>
        <v>0</v>
      </c>
      <c r="BL106" s="168" t="str">
        <f t="shared" si="155"/>
        <v>0</v>
      </c>
      <c r="BM106" s="168" t="str">
        <f t="shared" si="155"/>
        <v>0</v>
      </c>
      <c r="BN106" s="168" t="str">
        <f t="shared" si="155"/>
        <v>0</v>
      </c>
      <c r="BO106" s="169" t="str">
        <f t="shared" si="155"/>
        <v>0</v>
      </c>
      <c r="BP106" s="168" t="str">
        <f t="shared" si="155"/>
        <v>0</v>
      </c>
      <c r="BQ106" s="168" t="str">
        <f t="shared" si="155"/>
        <v>0</v>
      </c>
      <c r="BR106" s="168" t="str">
        <f t="shared" si="155"/>
        <v>0</v>
      </c>
      <c r="BS106" s="169" t="str">
        <f t="shared" si="155"/>
        <v>0</v>
      </c>
      <c r="BT106" s="302" t="str">
        <f t="shared" si="156"/>
        <v>0</v>
      </c>
      <c r="BU106" s="302" t="str">
        <f t="shared" si="156"/>
        <v>0</v>
      </c>
      <c r="BV106" s="302" t="str">
        <f t="shared" si="156"/>
        <v>0</v>
      </c>
      <c r="BW106" s="303" t="str">
        <f t="shared" si="156"/>
        <v>0</v>
      </c>
      <c r="BX106" s="302" t="str">
        <f t="shared" si="156"/>
        <v>0</v>
      </c>
      <c r="BY106" s="302" t="str">
        <f t="shared" si="156"/>
        <v>0</v>
      </c>
      <c r="BZ106" s="302" t="str">
        <f t="shared" si="156"/>
        <v>0</v>
      </c>
      <c r="CA106" s="303" t="str">
        <f t="shared" si="156"/>
        <v>0</v>
      </c>
      <c r="CB106" s="164" t="str">
        <f t="shared" si="157"/>
        <v>0</v>
      </c>
      <c r="CC106" s="289" t="str">
        <f t="shared" si="157"/>
        <v>0</v>
      </c>
      <c r="CD106" s="340" t="str">
        <f t="shared" si="157"/>
        <v>0</v>
      </c>
      <c r="CE106" s="341" t="str">
        <f t="shared" si="157"/>
        <v>0</v>
      </c>
      <c r="CF106" s="340" t="str">
        <f t="shared" si="157"/>
        <v>0</v>
      </c>
      <c r="CG106" s="340" t="str">
        <f t="shared" si="157"/>
        <v>0</v>
      </c>
      <c r="CH106" s="340" t="str">
        <f t="shared" si="157"/>
        <v>0</v>
      </c>
      <c r="CI106" s="341" t="str">
        <f t="shared" si="157"/>
        <v>0</v>
      </c>
      <c r="CJ106" s="367"/>
      <c r="CK106" s="32" t="str">
        <f t="shared" si="116"/>
        <v/>
      </c>
      <c r="CL106" s="285">
        <f t="shared" si="146"/>
        <v>0</v>
      </c>
      <c r="CM106" s="285">
        <f t="shared" si="148"/>
        <v>10</v>
      </c>
      <c r="CN106" s="285"/>
      <c r="CO106" s="142">
        <f t="shared" si="117"/>
        <v>-90</v>
      </c>
      <c r="CP106" s="142">
        <f t="shared" si="118"/>
        <v>-67.777777777777771</v>
      </c>
      <c r="CQ106" s="143"/>
      <c r="CR106" s="367"/>
      <c r="CS106" s="170">
        <f t="shared" si="119"/>
        <v>0</v>
      </c>
      <c r="CT106" s="23">
        <f t="shared" si="120"/>
        <v>0</v>
      </c>
      <c r="CU106" s="171">
        <f t="shared" si="121"/>
        <v>0</v>
      </c>
      <c r="CV106" s="23">
        <f t="shared" si="122"/>
        <v>0</v>
      </c>
      <c r="CW106" s="172">
        <f t="shared" si="123"/>
        <v>0</v>
      </c>
      <c r="CX106" s="24">
        <f t="shared" si="124"/>
        <v>0</v>
      </c>
      <c r="CY106" s="267">
        <f t="shared" si="125"/>
        <v>0</v>
      </c>
      <c r="CZ106" s="268">
        <f t="shared" si="126"/>
        <v>0</v>
      </c>
      <c r="DA106" s="267">
        <f t="shared" si="127"/>
        <v>0</v>
      </c>
      <c r="DB106" s="268">
        <f t="shared" si="128"/>
        <v>0</v>
      </c>
      <c r="DC106" s="173">
        <f t="shared" si="129"/>
        <v>0</v>
      </c>
      <c r="DD106" s="26">
        <f t="shared" si="130"/>
        <v>0</v>
      </c>
      <c r="DE106" s="173">
        <f t="shared" si="131"/>
        <v>0</v>
      </c>
      <c r="DF106" s="26">
        <f t="shared" si="132"/>
        <v>0</v>
      </c>
      <c r="DG106" s="326">
        <f t="shared" si="133"/>
        <v>0</v>
      </c>
      <c r="DH106" s="327">
        <f t="shared" si="134"/>
        <v>0</v>
      </c>
      <c r="DI106" s="172">
        <f t="shared" si="135"/>
        <v>0</v>
      </c>
      <c r="DJ106" s="24">
        <f t="shared" si="136"/>
        <v>0</v>
      </c>
      <c r="DK106" s="172"/>
      <c r="DL106" s="19">
        <f t="shared" si="137"/>
        <v>0</v>
      </c>
      <c r="DM106" s="19">
        <f t="shared" si="138"/>
        <v>0</v>
      </c>
      <c r="DN106" s="174">
        <f t="shared" si="139"/>
        <v>0</v>
      </c>
      <c r="DO106" s="278">
        <f t="shared" si="140"/>
        <v>0</v>
      </c>
      <c r="DP106" s="278">
        <f t="shared" si="141"/>
        <v>0</v>
      </c>
      <c r="DQ106" s="20">
        <f t="shared" si="142"/>
        <v>0</v>
      </c>
      <c r="DR106" s="20">
        <f t="shared" si="143"/>
        <v>0</v>
      </c>
      <c r="DS106" s="337">
        <f t="shared" si="144"/>
        <v>0</v>
      </c>
      <c r="DT106" s="174">
        <f t="shared" si="145"/>
        <v>0</v>
      </c>
      <c r="DU106" s="172">
        <f t="shared" si="147"/>
        <v>0</v>
      </c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  <c r="IP106" s="172"/>
      <c r="IQ106" s="172"/>
      <c r="IR106" s="172"/>
      <c r="IS106" s="172"/>
      <c r="IT106" s="172"/>
      <c r="IU106" s="172"/>
      <c r="IV106" s="172"/>
      <c r="IW106" s="172"/>
      <c r="IX106" s="172"/>
      <c r="IY106" s="172"/>
      <c r="IZ106" s="172"/>
      <c r="JA106" s="172"/>
      <c r="JB106" s="172"/>
      <c r="JC106" s="172"/>
      <c r="JD106" s="172"/>
      <c r="JE106" s="172"/>
      <c r="JF106" s="172"/>
      <c r="JG106" s="172"/>
      <c r="JH106" s="172"/>
      <c r="JI106" s="172"/>
      <c r="JJ106" s="172"/>
      <c r="JK106" s="172"/>
      <c r="JL106" s="172"/>
      <c r="JM106" s="172"/>
      <c r="JN106" s="172"/>
      <c r="JO106" s="172"/>
      <c r="JP106" s="172"/>
      <c r="JQ106" s="172"/>
      <c r="JR106" s="172"/>
      <c r="JS106" s="172"/>
      <c r="JT106" s="172"/>
      <c r="JU106" s="172"/>
      <c r="JV106" s="172"/>
      <c r="JW106" s="172"/>
      <c r="JX106" s="172"/>
      <c r="JY106" s="172"/>
      <c r="JZ106" s="172"/>
      <c r="KA106" s="172"/>
      <c r="KB106" s="172"/>
      <c r="KC106" s="172"/>
      <c r="KD106" s="172"/>
      <c r="KE106" s="172"/>
      <c r="KF106" s="172"/>
      <c r="KG106" s="172"/>
      <c r="KH106" s="172"/>
      <c r="KI106" s="172"/>
      <c r="KJ106" s="172"/>
      <c r="KK106" s="172"/>
      <c r="KL106" s="172"/>
      <c r="KM106" s="172"/>
      <c r="KN106" s="172"/>
      <c r="KO106" s="172"/>
      <c r="KP106" s="172"/>
      <c r="KQ106" s="172"/>
      <c r="KR106" s="172"/>
      <c r="KS106" s="172"/>
      <c r="KT106" s="172"/>
      <c r="KU106" s="172"/>
      <c r="KV106" s="172"/>
      <c r="KW106" s="172"/>
      <c r="KX106" s="172"/>
      <c r="KY106" s="172"/>
      <c r="KZ106" s="172"/>
      <c r="LA106" s="172"/>
      <c r="LB106" s="172"/>
      <c r="LC106" s="172"/>
      <c r="LD106" s="172"/>
      <c r="LE106" s="172"/>
      <c r="LF106" s="172"/>
      <c r="LG106" s="172"/>
      <c r="LH106" s="172"/>
      <c r="LI106" s="172"/>
      <c r="LJ106" s="172"/>
      <c r="LK106" s="172"/>
      <c r="LL106" s="172"/>
      <c r="LM106" s="172"/>
      <c r="LN106" s="172"/>
      <c r="LO106" s="172"/>
      <c r="LP106" s="172"/>
      <c r="LQ106" s="172"/>
      <c r="LR106" s="172"/>
      <c r="LS106" s="172"/>
      <c r="LT106" s="172"/>
      <c r="LU106" s="172"/>
      <c r="LV106" s="172"/>
      <c r="LW106" s="172"/>
      <c r="LX106" s="172"/>
      <c r="LY106" s="172"/>
      <c r="LZ106" s="172"/>
      <c r="MA106" s="172"/>
      <c r="MB106" s="172"/>
      <c r="MC106" s="172"/>
      <c r="MD106" s="172"/>
      <c r="ME106" s="172"/>
      <c r="MF106" s="172"/>
      <c r="MG106" s="172"/>
      <c r="MH106" s="172"/>
      <c r="MI106" s="172"/>
      <c r="MJ106" s="172"/>
      <c r="MK106" s="172"/>
      <c r="ML106" s="172"/>
      <c r="MM106" s="172"/>
      <c r="MN106" s="172"/>
      <c r="MO106" s="172"/>
      <c r="MP106" s="172"/>
      <c r="MQ106" s="172"/>
      <c r="MR106" s="172"/>
      <c r="MS106" s="172"/>
      <c r="MT106" s="172"/>
      <c r="MU106" s="172"/>
      <c r="MV106" s="172"/>
      <c r="MW106" s="172"/>
      <c r="MX106" s="172"/>
      <c r="MY106" s="172"/>
      <c r="MZ106" s="172"/>
      <c r="NA106" s="172"/>
      <c r="NB106" s="172"/>
      <c r="NC106" s="172"/>
      <c r="ND106" s="172"/>
      <c r="NE106" s="172"/>
      <c r="NF106" s="172"/>
      <c r="NG106" s="172"/>
      <c r="NH106" s="172"/>
      <c r="NI106" s="172"/>
      <c r="NJ106" s="172"/>
      <c r="NK106" s="172"/>
      <c r="NL106" s="172"/>
      <c r="NM106" s="172"/>
      <c r="NN106" s="172"/>
      <c r="NO106" s="172"/>
      <c r="NP106" s="172"/>
      <c r="NQ106" s="172"/>
      <c r="NR106" s="172"/>
      <c r="NS106" s="172"/>
      <c r="NT106" s="172"/>
      <c r="NU106" s="172"/>
      <c r="NV106" s="172"/>
      <c r="NW106" s="172"/>
      <c r="NX106" s="172"/>
      <c r="NY106" s="172"/>
      <c r="NZ106" s="172"/>
      <c r="OA106" s="172"/>
      <c r="OB106" s="172"/>
      <c r="OC106" s="172"/>
      <c r="OD106" s="172"/>
      <c r="OE106" s="172"/>
      <c r="OF106" s="172"/>
      <c r="OG106" s="172"/>
      <c r="OH106" s="172"/>
      <c r="OI106" s="172"/>
      <c r="OJ106" s="172"/>
      <c r="OK106" s="172"/>
      <c r="OL106" s="172"/>
      <c r="OM106" s="172"/>
      <c r="ON106" s="172"/>
      <c r="OO106" s="172"/>
      <c r="OP106" s="172"/>
      <c r="OQ106" s="172"/>
      <c r="OR106" s="172"/>
      <c r="OS106" s="172"/>
      <c r="OT106" s="172"/>
      <c r="OU106" s="172"/>
      <c r="OV106" s="172"/>
      <c r="OW106" s="172"/>
      <c r="OX106" s="172"/>
      <c r="OY106" s="172"/>
      <c r="OZ106" s="172"/>
      <c r="PA106" s="172"/>
      <c r="PB106" s="172"/>
      <c r="PC106" s="172"/>
      <c r="PD106" s="172"/>
      <c r="PE106" s="172"/>
      <c r="PF106" s="172"/>
      <c r="PG106" s="172"/>
      <c r="PH106" s="172"/>
      <c r="PI106" s="172"/>
      <c r="PJ106" s="172"/>
      <c r="PK106" s="172"/>
      <c r="PL106" s="172"/>
      <c r="PM106" s="172"/>
      <c r="PN106" s="172"/>
      <c r="PO106" s="172"/>
      <c r="PP106" s="172"/>
      <c r="PQ106" s="172"/>
      <c r="PR106" s="172"/>
      <c r="PS106" s="172"/>
      <c r="PT106" s="172"/>
      <c r="PU106" s="172"/>
      <c r="PV106" s="172"/>
      <c r="PW106" s="172"/>
      <c r="PX106" s="172"/>
      <c r="PY106" s="172"/>
      <c r="PZ106" s="172"/>
      <c r="QA106" s="172"/>
      <c r="QB106" s="172"/>
      <c r="QC106" s="172"/>
      <c r="QD106" s="172"/>
      <c r="QE106" s="172"/>
      <c r="QF106" s="172"/>
      <c r="QG106" s="172"/>
      <c r="QH106" s="172"/>
      <c r="QI106" s="172"/>
      <c r="QJ106" s="172"/>
      <c r="QK106" s="172"/>
      <c r="QL106" s="172"/>
      <c r="QM106" s="172"/>
      <c r="QN106" s="172"/>
      <c r="QO106" s="172"/>
      <c r="QP106" s="172"/>
      <c r="QQ106" s="172"/>
      <c r="QR106" s="172"/>
      <c r="QS106" s="172"/>
      <c r="QT106" s="172"/>
      <c r="QU106" s="172"/>
      <c r="QV106" s="172"/>
      <c r="QW106" s="172"/>
      <c r="QX106" s="172"/>
      <c r="QY106" s="172"/>
      <c r="QZ106" s="172"/>
      <c r="RA106" s="172"/>
      <c r="RB106" s="172"/>
      <c r="RC106" s="172"/>
      <c r="RD106" s="172"/>
      <c r="RE106" s="172"/>
      <c r="RF106" s="172"/>
      <c r="RG106" s="172"/>
      <c r="RH106" s="172"/>
      <c r="RI106" s="172"/>
      <c r="RJ106" s="172"/>
      <c r="RK106" s="172"/>
      <c r="RL106" s="172"/>
      <c r="RM106" s="172"/>
      <c r="RN106" s="172"/>
      <c r="RO106" s="172"/>
      <c r="RP106" s="172"/>
      <c r="RQ106" s="172"/>
      <c r="RR106" s="172"/>
      <c r="RS106" s="172"/>
      <c r="RT106" s="172"/>
      <c r="RU106" s="172"/>
      <c r="RV106" s="172"/>
      <c r="RW106" s="172"/>
      <c r="RX106" s="172"/>
      <c r="RY106" s="172"/>
      <c r="RZ106" s="172"/>
      <c r="SA106" s="172"/>
      <c r="SB106" s="172"/>
      <c r="SC106" s="172"/>
      <c r="SD106" s="172"/>
      <c r="SE106" s="172"/>
      <c r="SF106" s="172"/>
      <c r="SG106" s="172"/>
      <c r="SH106" s="172"/>
      <c r="SI106" s="172"/>
      <c r="SJ106" s="172"/>
      <c r="SK106" s="172"/>
      <c r="SL106" s="172"/>
      <c r="SM106" s="172"/>
      <c r="SN106" s="172"/>
      <c r="SO106" s="172"/>
      <c r="SP106" s="172"/>
      <c r="SQ106" s="172"/>
      <c r="SR106" s="172"/>
      <c r="SS106" s="172"/>
      <c r="ST106" s="172"/>
      <c r="SU106" s="172"/>
      <c r="SV106" s="172"/>
      <c r="SW106" s="172"/>
      <c r="SX106" s="172"/>
      <c r="SY106" s="172"/>
      <c r="SZ106" s="172"/>
      <c r="TA106" s="172"/>
      <c r="TB106" s="172"/>
      <c r="TC106" s="172"/>
      <c r="TD106" s="172"/>
      <c r="TE106" s="172"/>
      <c r="TF106" s="172"/>
      <c r="TG106" s="172"/>
      <c r="TH106" s="172"/>
      <c r="TI106" s="172"/>
      <c r="TJ106" s="172"/>
      <c r="TK106" s="172"/>
      <c r="TL106" s="172"/>
      <c r="TM106" s="172"/>
      <c r="TN106" s="172"/>
      <c r="TO106" s="172"/>
      <c r="TP106" s="172"/>
      <c r="TQ106" s="172"/>
      <c r="TR106" s="172"/>
      <c r="TS106" s="172"/>
      <c r="TT106" s="172"/>
      <c r="TU106" s="172"/>
      <c r="TV106" s="172"/>
      <c r="TW106" s="172"/>
      <c r="TX106" s="172"/>
      <c r="TY106" s="172"/>
      <c r="TZ106" s="172"/>
      <c r="UA106" s="172"/>
      <c r="UB106" s="172"/>
      <c r="UC106" s="172"/>
      <c r="UD106" s="172"/>
      <c r="UE106" s="172"/>
      <c r="UF106" s="172"/>
      <c r="UG106" s="172"/>
      <c r="UH106" s="172"/>
      <c r="UI106" s="172"/>
      <c r="UJ106" s="172"/>
      <c r="UK106" s="172"/>
      <c r="UL106" s="172"/>
      <c r="UM106" s="172"/>
      <c r="UN106" s="172"/>
      <c r="UO106" s="172"/>
      <c r="UP106" s="172"/>
      <c r="UQ106" s="172"/>
      <c r="UR106" s="172"/>
      <c r="US106" s="172"/>
      <c r="UT106" s="172"/>
      <c r="UU106" s="172"/>
      <c r="UV106" s="172"/>
      <c r="UW106" s="172"/>
      <c r="UX106" s="172"/>
      <c r="UY106" s="172"/>
      <c r="UZ106" s="172"/>
      <c r="VA106" s="172"/>
      <c r="VB106" s="172"/>
      <c r="VC106" s="172"/>
      <c r="VD106" s="172"/>
      <c r="VE106" s="172"/>
      <c r="VF106" s="172"/>
      <c r="VG106" s="172"/>
      <c r="VH106" s="172"/>
      <c r="VI106" s="172"/>
      <c r="VJ106" s="172"/>
      <c r="VK106" s="172"/>
      <c r="VL106" s="172"/>
      <c r="VM106" s="172"/>
      <c r="VN106" s="172"/>
      <c r="VO106" s="172"/>
      <c r="VP106" s="172"/>
      <c r="VQ106" s="172"/>
      <c r="VR106" s="172"/>
      <c r="VS106" s="172"/>
      <c r="VT106" s="172"/>
      <c r="VU106" s="172"/>
      <c r="VV106" s="172"/>
      <c r="VW106" s="172"/>
      <c r="VX106" s="172"/>
      <c r="VY106" s="172"/>
      <c r="VZ106" s="172"/>
      <c r="WA106" s="172"/>
      <c r="WB106" s="172"/>
      <c r="WC106" s="172"/>
      <c r="WD106" s="172"/>
      <c r="WE106" s="172"/>
      <c r="WF106" s="172"/>
      <c r="WG106" s="172"/>
      <c r="WH106" s="172"/>
      <c r="WI106" s="172"/>
      <c r="WJ106" s="172"/>
      <c r="WK106" s="172"/>
      <c r="WL106" s="172"/>
      <c r="WM106" s="172"/>
      <c r="WN106" s="172"/>
      <c r="WO106" s="172"/>
      <c r="WP106" s="172"/>
      <c r="WQ106" s="172"/>
      <c r="WR106" s="172"/>
      <c r="WS106" s="172"/>
      <c r="WT106" s="172"/>
      <c r="WU106" s="172"/>
      <c r="WV106" s="172"/>
      <c r="WW106" s="172"/>
      <c r="WX106" s="172"/>
      <c r="WY106" s="172"/>
      <c r="WZ106" s="172"/>
      <c r="XA106" s="172"/>
      <c r="XB106" s="172"/>
      <c r="XC106" s="172"/>
      <c r="XD106" s="172"/>
      <c r="XE106" s="172"/>
      <c r="XF106" s="172"/>
      <c r="XG106" s="172"/>
      <c r="XH106" s="172"/>
      <c r="XI106" s="172"/>
      <c r="XJ106" s="172"/>
      <c r="XK106" s="172"/>
      <c r="XL106" s="172"/>
      <c r="XM106" s="172"/>
      <c r="XN106" s="172"/>
      <c r="XO106" s="172"/>
      <c r="XP106" s="172"/>
      <c r="XQ106" s="172"/>
      <c r="XR106" s="172"/>
      <c r="XS106" s="172"/>
      <c r="XT106" s="172"/>
      <c r="XU106" s="172"/>
      <c r="XV106" s="172"/>
      <c r="XW106" s="172"/>
      <c r="XX106" s="172"/>
      <c r="XY106" s="172"/>
      <c r="XZ106" s="172"/>
      <c r="YA106" s="172"/>
      <c r="YB106" s="172"/>
      <c r="YC106" s="172"/>
      <c r="YD106" s="172"/>
      <c r="YE106" s="172"/>
      <c r="YF106" s="172"/>
      <c r="YG106" s="172"/>
      <c r="YH106" s="172"/>
      <c r="YI106" s="172"/>
      <c r="YJ106" s="172"/>
      <c r="YK106" s="172"/>
      <c r="YL106" s="172"/>
      <c r="YM106" s="172"/>
      <c r="YN106" s="172"/>
      <c r="YO106" s="172"/>
      <c r="YP106" s="172"/>
      <c r="YQ106" s="172"/>
      <c r="YR106" s="172"/>
      <c r="YS106" s="172"/>
      <c r="YT106" s="172"/>
      <c r="YU106" s="172"/>
      <c r="YV106" s="172"/>
      <c r="YW106" s="172"/>
      <c r="YX106" s="172"/>
      <c r="YY106" s="172"/>
      <c r="YZ106" s="172"/>
      <c r="ZA106" s="172"/>
      <c r="ZB106" s="172"/>
      <c r="ZC106" s="172"/>
      <c r="ZD106" s="172"/>
      <c r="ZE106" s="172"/>
      <c r="ZF106" s="172"/>
      <c r="ZG106" s="172"/>
      <c r="ZH106" s="172"/>
      <c r="ZI106" s="172"/>
      <c r="ZJ106" s="172"/>
      <c r="ZK106" s="172"/>
      <c r="ZL106" s="172"/>
      <c r="ZM106" s="172"/>
      <c r="ZN106" s="172"/>
      <c r="ZO106" s="172"/>
      <c r="ZP106" s="172"/>
      <c r="ZQ106" s="172"/>
      <c r="ZR106" s="172"/>
      <c r="ZS106" s="172"/>
      <c r="ZT106" s="172"/>
      <c r="ZU106" s="172"/>
      <c r="ZV106" s="172"/>
      <c r="ZW106" s="172"/>
      <c r="ZX106" s="172"/>
      <c r="ZY106" s="172"/>
      <c r="ZZ106" s="172"/>
      <c r="AAA106" s="172"/>
      <c r="AAB106" s="172"/>
      <c r="AAC106" s="172"/>
      <c r="AAD106" s="172"/>
      <c r="AAE106" s="172"/>
      <c r="AAF106" s="172"/>
      <c r="AAG106" s="172"/>
      <c r="AAH106" s="172"/>
      <c r="AAI106" s="172"/>
      <c r="AAJ106" s="172"/>
      <c r="AAK106" s="172"/>
      <c r="AAL106" s="172"/>
      <c r="AAM106" s="172"/>
      <c r="AAN106" s="172"/>
      <c r="AAO106" s="172"/>
      <c r="AAP106" s="172"/>
      <c r="AAQ106" s="172"/>
      <c r="AAR106" s="172"/>
      <c r="AAS106" s="172"/>
      <c r="AAT106" s="172"/>
      <c r="AAU106" s="172"/>
      <c r="AAV106" s="172"/>
      <c r="AAW106" s="172"/>
      <c r="AAX106" s="172"/>
      <c r="AAY106" s="172"/>
      <c r="AAZ106" s="172"/>
      <c r="ABA106" s="172"/>
      <c r="ABB106" s="172"/>
      <c r="ABC106" s="172"/>
      <c r="ABD106" s="172"/>
      <c r="ABE106" s="172"/>
      <c r="ABF106" s="172"/>
      <c r="ABG106" s="172"/>
      <c r="ABH106" s="172"/>
      <c r="ABI106" s="172"/>
      <c r="ABJ106" s="172"/>
      <c r="ABK106" s="172"/>
      <c r="ABL106" s="172"/>
      <c r="ABM106" s="172"/>
      <c r="ABN106" s="172"/>
      <c r="ABO106" s="172"/>
      <c r="ABP106" s="172"/>
      <c r="ABQ106" s="172"/>
      <c r="ABR106" s="172"/>
      <c r="ABS106" s="172"/>
      <c r="ABT106" s="172"/>
      <c r="ABU106" s="172"/>
      <c r="ABV106" s="172"/>
      <c r="ABW106" s="172"/>
      <c r="ABX106" s="172"/>
      <c r="ABY106" s="172"/>
      <c r="ABZ106" s="172"/>
      <c r="ACA106" s="172"/>
      <c r="ACB106" s="172"/>
      <c r="ACC106" s="172"/>
      <c r="ACD106" s="172"/>
      <c r="ACE106" s="172"/>
      <c r="ACF106" s="172"/>
      <c r="ACG106" s="172"/>
      <c r="ACH106" s="172"/>
      <c r="ACI106" s="172"/>
      <c r="ACJ106" s="172"/>
      <c r="ACK106" s="172"/>
      <c r="ACL106" s="172"/>
      <c r="ACM106" s="172"/>
      <c r="ACN106" s="172"/>
      <c r="ACO106" s="172"/>
      <c r="ACP106" s="172"/>
      <c r="ACQ106" s="172"/>
      <c r="ACR106" s="172"/>
      <c r="ACS106" s="172"/>
      <c r="ACT106" s="172"/>
      <c r="ACU106" s="172"/>
      <c r="ACV106" s="172"/>
      <c r="ACW106" s="172"/>
      <c r="ACX106" s="172"/>
      <c r="ACY106" s="172"/>
      <c r="ACZ106" s="172"/>
      <c r="ADA106" s="172"/>
      <c r="ADB106" s="172"/>
      <c r="ADC106" s="172"/>
      <c r="ADD106" s="172"/>
      <c r="ADE106" s="172"/>
      <c r="ADF106" s="172"/>
      <c r="ADG106" s="172"/>
      <c r="ADH106" s="172"/>
      <c r="ADI106" s="172"/>
      <c r="ADJ106" s="172"/>
      <c r="ADK106" s="172"/>
      <c r="ADL106" s="172"/>
      <c r="ADM106" s="172"/>
      <c r="ADN106" s="172"/>
      <c r="ADO106" s="172"/>
      <c r="ADP106" s="172"/>
      <c r="ADQ106" s="172"/>
      <c r="ADR106" s="172"/>
      <c r="ADS106" s="172"/>
      <c r="ADT106" s="172"/>
      <c r="ADU106" s="172"/>
      <c r="ADV106" s="172"/>
      <c r="ADW106" s="172"/>
      <c r="ADX106" s="172"/>
      <c r="ADY106" s="172"/>
      <c r="ADZ106" s="172"/>
      <c r="AEA106" s="172"/>
      <c r="AEB106" s="172"/>
      <c r="AEC106" s="172"/>
      <c r="AED106" s="172"/>
      <c r="AEE106" s="172"/>
      <c r="AEF106" s="172"/>
      <c r="AEG106" s="172"/>
      <c r="AEH106" s="172"/>
      <c r="AEI106" s="172"/>
      <c r="AEJ106" s="172"/>
      <c r="AEK106" s="172"/>
      <c r="AEL106" s="172"/>
      <c r="AEM106" s="172"/>
      <c r="AEN106" s="172"/>
      <c r="AEO106" s="172"/>
      <c r="AEP106" s="172"/>
      <c r="AEQ106" s="172"/>
      <c r="AER106" s="172"/>
      <c r="AES106" s="172"/>
      <c r="AET106" s="172"/>
      <c r="AEU106" s="172"/>
      <c r="AEV106" s="172"/>
      <c r="AEW106" s="172"/>
      <c r="AEX106" s="172"/>
      <c r="AEY106" s="172"/>
      <c r="AEZ106" s="172"/>
      <c r="AFA106" s="172"/>
      <c r="AFB106" s="172"/>
      <c r="AFC106" s="172"/>
      <c r="AFD106" s="172"/>
      <c r="AFE106" s="172"/>
      <c r="AFF106" s="172"/>
      <c r="AFG106" s="172"/>
      <c r="AFH106" s="172"/>
      <c r="AFI106" s="172"/>
      <c r="AFJ106" s="172"/>
      <c r="AFK106" s="172"/>
      <c r="AFL106" s="172"/>
      <c r="AFM106" s="172"/>
      <c r="AFN106" s="172"/>
      <c r="AFO106" s="172"/>
      <c r="AFP106" s="172"/>
      <c r="AFQ106" s="172"/>
      <c r="AFR106" s="172"/>
      <c r="AFS106" s="172"/>
      <c r="AFT106" s="172"/>
      <c r="AFU106" s="172"/>
      <c r="AFV106" s="172"/>
      <c r="AFW106" s="172"/>
      <c r="AFX106" s="172"/>
      <c r="AFY106" s="172"/>
      <c r="AFZ106" s="172"/>
      <c r="AGA106" s="172"/>
      <c r="AGB106" s="172"/>
      <c r="AGC106" s="172"/>
      <c r="AGD106" s="172"/>
      <c r="AGE106" s="172"/>
      <c r="AGF106" s="172"/>
      <c r="AGG106" s="172"/>
      <c r="AGH106" s="172"/>
      <c r="AGI106" s="172"/>
      <c r="AGJ106" s="172"/>
      <c r="AGK106" s="172"/>
      <c r="AGL106" s="172"/>
      <c r="AGM106" s="172"/>
      <c r="AGN106" s="172"/>
      <c r="AGO106" s="172"/>
      <c r="AGP106" s="172"/>
      <c r="AGQ106" s="172"/>
      <c r="AGR106" s="172"/>
      <c r="AGS106" s="172"/>
      <c r="AGT106" s="172"/>
      <c r="AGU106" s="172"/>
      <c r="AGV106" s="172"/>
      <c r="AGW106" s="172"/>
      <c r="AGX106" s="172"/>
      <c r="AGY106" s="172"/>
      <c r="AGZ106" s="172"/>
      <c r="AHA106" s="172"/>
      <c r="AHB106" s="172"/>
      <c r="AHC106" s="172"/>
      <c r="AHD106" s="172"/>
      <c r="AHE106" s="172"/>
      <c r="AHF106" s="172"/>
      <c r="AHG106" s="172"/>
      <c r="AHH106" s="172"/>
      <c r="AHI106" s="172"/>
      <c r="AHJ106" s="172"/>
      <c r="AHK106" s="172"/>
      <c r="AHL106" s="172"/>
      <c r="AHM106" s="172"/>
      <c r="AHN106" s="172"/>
      <c r="AHO106" s="172"/>
      <c r="AHP106" s="172"/>
      <c r="AHQ106" s="172"/>
      <c r="AHR106" s="172"/>
      <c r="AHS106" s="172"/>
      <c r="AHT106" s="172"/>
      <c r="AHU106" s="172"/>
      <c r="AHV106" s="172"/>
      <c r="AHW106" s="172"/>
      <c r="AHX106" s="172"/>
      <c r="AHY106" s="172"/>
      <c r="AHZ106" s="172"/>
      <c r="AIA106" s="172"/>
      <c r="AIB106" s="172"/>
      <c r="AIC106" s="172"/>
      <c r="AID106" s="172"/>
      <c r="AIE106" s="172"/>
      <c r="AIF106" s="172"/>
      <c r="AIG106" s="172"/>
      <c r="AIH106" s="172"/>
      <c r="AII106" s="172"/>
      <c r="AIJ106" s="172"/>
      <c r="AIK106" s="172"/>
      <c r="AIL106" s="172"/>
      <c r="AIM106" s="172"/>
      <c r="AIN106" s="172"/>
      <c r="AIO106" s="172"/>
      <c r="AIP106" s="172"/>
      <c r="AIQ106" s="172"/>
      <c r="AIR106" s="172"/>
      <c r="AIS106" s="172"/>
      <c r="AIT106" s="172"/>
      <c r="AIU106" s="172"/>
      <c r="AIV106" s="172"/>
      <c r="AIW106" s="172"/>
      <c r="AIX106" s="172"/>
      <c r="AIY106" s="172"/>
      <c r="AIZ106" s="172"/>
      <c r="AJA106" s="172"/>
      <c r="AJB106" s="172"/>
      <c r="AJC106" s="172"/>
      <c r="AJD106" s="172"/>
      <c r="AJE106" s="172"/>
      <c r="AJF106" s="172"/>
      <c r="AJG106" s="172"/>
      <c r="AJH106" s="172"/>
      <c r="AJI106" s="172"/>
      <c r="AJJ106" s="172"/>
      <c r="AJK106" s="172"/>
      <c r="AJL106" s="172"/>
      <c r="AJM106" s="172"/>
      <c r="AJN106" s="172"/>
      <c r="AJO106" s="172"/>
      <c r="AJP106" s="172"/>
      <c r="AJQ106" s="172"/>
      <c r="AJR106" s="172"/>
      <c r="AJS106" s="172"/>
      <c r="AJT106" s="172"/>
      <c r="AJU106" s="172"/>
      <c r="AJV106" s="172"/>
      <c r="AJW106" s="172"/>
      <c r="AJX106" s="172"/>
      <c r="AJY106" s="172"/>
      <c r="AJZ106" s="172"/>
      <c r="AKA106" s="172"/>
      <c r="AKB106" s="172"/>
      <c r="AKC106" s="172"/>
      <c r="AKD106" s="172"/>
      <c r="AKE106" s="172"/>
      <c r="AKF106" s="172"/>
      <c r="AKG106" s="172"/>
      <c r="AKH106" s="172"/>
      <c r="AKI106" s="172"/>
      <c r="AKJ106" s="172"/>
      <c r="AKK106" s="172"/>
      <c r="AKL106" s="172"/>
      <c r="AKM106" s="172"/>
      <c r="AKN106" s="172"/>
      <c r="AKO106" s="172"/>
      <c r="AKP106" s="172"/>
      <c r="AKQ106" s="172"/>
      <c r="AKR106" s="172"/>
      <c r="AKS106" s="172"/>
      <c r="AKT106" s="172"/>
      <c r="AKU106" s="172"/>
      <c r="AKV106" s="172"/>
      <c r="AKW106" s="172"/>
      <c r="AKX106" s="172"/>
      <c r="AKY106" s="172"/>
      <c r="AKZ106" s="172"/>
      <c r="ALA106" s="172"/>
      <c r="ALB106" s="172"/>
      <c r="ALC106" s="172"/>
      <c r="ALD106" s="172"/>
      <c r="ALE106" s="172"/>
      <c r="ALF106" s="172"/>
      <c r="ALG106" s="172"/>
      <c r="ALH106" s="172"/>
      <c r="ALI106" s="172"/>
      <c r="ALJ106" s="172"/>
      <c r="ALK106" s="172"/>
      <c r="ALL106" s="172"/>
      <c r="ALM106" s="172"/>
      <c r="ALN106" s="172"/>
      <c r="ALO106" s="172"/>
      <c r="ALP106" s="172"/>
      <c r="ALQ106" s="172"/>
      <c r="ALR106" s="172"/>
      <c r="ALS106" s="172"/>
      <c r="ALT106" s="172"/>
      <c r="ALU106" s="172"/>
      <c r="ALV106" s="172"/>
      <c r="ALW106" s="172"/>
      <c r="ALX106" s="172"/>
      <c r="ALY106" s="172"/>
      <c r="ALZ106" s="172"/>
      <c r="AMA106" s="172"/>
      <c r="AMB106" s="172"/>
      <c r="AMC106" s="172"/>
      <c r="AMD106" s="172"/>
      <c r="AME106" s="172"/>
      <c r="AMF106" s="172"/>
      <c r="AMG106" s="172"/>
      <c r="AMH106" s="172"/>
      <c r="AMI106" s="172"/>
      <c r="AMJ106" s="172"/>
      <c r="AMK106" s="172"/>
      <c r="AML106" s="172"/>
    </row>
    <row r="107" spans="1:1026" s="282" customFormat="1">
      <c r="A107" s="358"/>
      <c r="B107" s="225"/>
      <c r="C107" s="154">
        <f t="shared" si="94"/>
        <v>0</v>
      </c>
      <c r="D107" s="167">
        <f t="shared" si="95"/>
        <v>0</v>
      </c>
      <c r="E107" s="166" t="str">
        <f t="shared" si="96"/>
        <v/>
      </c>
      <c r="F107" s="367" t="str">
        <f t="shared" si="97"/>
        <v/>
      </c>
      <c r="G107" s="367" t="str">
        <f t="shared" si="98"/>
        <v/>
      </c>
      <c r="H107" s="367" t="str">
        <f t="shared" si="99"/>
        <v/>
      </c>
      <c r="I107" s="367" t="str">
        <f t="shared" si="100"/>
        <v/>
      </c>
      <c r="J107" s="367" t="str">
        <f t="shared" si="101"/>
        <v/>
      </c>
      <c r="K107" s="367" t="str">
        <f t="shared" si="102"/>
        <v/>
      </c>
      <c r="L107" s="367" t="str">
        <f t="shared" si="103"/>
        <v/>
      </c>
      <c r="M107" s="367" t="str">
        <f t="shared" si="104"/>
        <v/>
      </c>
      <c r="N107" s="367" t="str">
        <f t="shared" si="105"/>
        <v/>
      </c>
      <c r="O107" s="156" t="str">
        <f t="shared" si="106"/>
        <v/>
      </c>
      <c r="P107" s="157" t="str">
        <f t="shared" ref="P107:W121" si="158">MID(HEX2BIN($E107,8),P$2,1)</f>
        <v>0</v>
      </c>
      <c r="Q107" s="158" t="str">
        <f t="shared" si="158"/>
        <v>0</v>
      </c>
      <c r="R107" s="158" t="str">
        <f t="shared" si="158"/>
        <v>0</v>
      </c>
      <c r="S107" s="159" t="str">
        <f t="shared" si="158"/>
        <v>0</v>
      </c>
      <c r="T107" s="158" t="str">
        <f t="shared" si="158"/>
        <v>0</v>
      </c>
      <c r="U107" s="158" t="str">
        <f t="shared" si="158"/>
        <v>0</v>
      </c>
      <c r="V107" s="158" t="str">
        <f t="shared" si="158"/>
        <v>0</v>
      </c>
      <c r="W107" s="158" t="str">
        <f t="shared" si="158"/>
        <v>0</v>
      </c>
      <c r="X107" s="157" t="str">
        <f t="shared" ref="X107:AE121" si="159">MID(HEX2BIN($F107,8),X$2,1)</f>
        <v>0</v>
      </c>
      <c r="Y107" s="158" t="str">
        <f t="shared" si="159"/>
        <v>0</v>
      </c>
      <c r="Z107" s="158" t="str">
        <f t="shared" si="159"/>
        <v>0</v>
      </c>
      <c r="AA107" s="159" t="str">
        <f t="shared" si="159"/>
        <v>0</v>
      </c>
      <c r="AB107" s="160" t="str">
        <f t="shared" si="159"/>
        <v>0</v>
      </c>
      <c r="AC107" s="161" t="str">
        <f t="shared" si="159"/>
        <v>0</v>
      </c>
      <c r="AD107" s="158" t="str">
        <f t="shared" si="159"/>
        <v>0</v>
      </c>
      <c r="AE107" s="159" t="str">
        <f t="shared" si="159"/>
        <v>0</v>
      </c>
      <c r="AF107" s="367" t="str">
        <f t="shared" ref="AF107:AM121" si="160">MID(HEX2BIN($G107,8),AF$2,1)</f>
        <v>0</v>
      </c>
      <c r="AG107" s="162" t="str">
        <f t="shared" si="160"/>
        <v>0</v>
      </c>
      <c r="AH107" s="163" t="str">
        <f t="shared" si="160"/>
        <v>0</v>
      </c>
      <c r="AI107" s="165" t="str">
        <f t="shared" si="160"/>
        <v>0</v>
      </c>
      <c r="AJ107" s="164" t="str">
        <f t="shared" si="160"/>
        <v>0</v>
      </c>
      <c r="AK107" s="164" t="str">
        <f t="shared" si="160"/>
        <v>0</v>
      </c>
      <c r="AL107" s="289" t="str">
        <f t="shared" si="160"/>
        <v>0</v>
      </c>
      <c r="AM107" s="165" t="str">
        <f t="shared" si="160"/>
        <v>0</v>
      </c>
      <c r="AN107" s="230" t="str">
        <f t="shared" ref="AN107:AU121" si="161">MID(HEX2BIN($H107,8),AN$2,1)</f>
        <v>0</v>
      </c>
      <c r="AO107" s="230" t="str">
        <f t="shared" si="161"/>
        <v>0</v>
      </c>
      <c r="AP107" s="230" t="str">
        <f t="shared" si="161"/>
        <v>0</v>
      </c>
      <c r="AQ107" s="230" t="str">
        <f t="shared" si="161"/>
        <v>0</v>
      </c>
      <c r="AR107" s="229" t="str">
        <f t="shared" si="161"/>
        <v>0</v>
      </c>
      <c r="AS107" s="230" t="str">
        <f t="shared" si="161"/>
        <v>0</v>
      </c>
      <c r="AT107" s="230" t="str">
        <f t="shared" si="161"/>
        <v>0</v>
      </c>
      <c r="AU107" s="231" t="str">
        <f t="shared" si="161"/>
        <v>0</v>
      </c>
      <c r="AV107" s="230" t="str">
        <f t="shared" ref="AV107:BC121" si="162">MID(HEX2BIN($I107,8),AV$2,1)</f>
        <v>0</v>
      </c>
      <c r="AW107" s="232" t="str">
        <f t="shared" si="162"/>
        <v>0</v>
      </c>
      <c r="AX107" s="232" t="str">
        <f t="shared" si="162"/>
        <v>0</v>
      </c>
      <c r="AY107" s="233" t="str">
        <f t="shared" si="162"/>
        <v>0</v>
      </c>
      <c r="AZ107" s="232" t="str">
        <f t="shared" si="162"/>
        <v>0</v>
      </c>
      <c r="BA107" s="232" t="str">
        <f t="shared" si="162"/>
        <v>0</v>
      </c>
      <c r="BB107" s="232" t="str">
        <f t="shared" si="162"/>
        <v>0</v>
      </c>
      <c r="BC107" s="233" t="str">
        <f t="shared" si="162"/>
        <v>0</v>
      </c>
      <c r="BD107" s="168" t="str">
        <f t="shared" ref="BD107:BK121" si="163">MID(HEX2BIN($J107,8),BD$2,1)</f>
        <v>0</v>
      </c>
      <c r="BE107" s="168" t="str">
        <f t="shared" si="163"/>
        <v>0</v>
      </c>
      <c r="BF107" s="168" t="str">
        <f t="shared" si="163"/>
        <v>0</v>
      </c>
      <c r="BG107" s="169" t="str">
        <f t="shared" si="163"/>
        <v>0</v>
      </c>
      <c r="BH107" s="168" t="str">
        <f t="shared" si="163"/>
        <v>0</v>
      </c>
      <c r="BI107" s="168" t="str">
        <f t="shared" si="163"/>
        <v>0</v>
      </c>
      <c r="BJ107" s="168" t="str">
        <f t="shared" si="163"/>
        <v>0</v>
      </c>
      <c r="BK107" s="169" t="str">
        <f t="shared" si="163"/>
        <v>0</v>
      </c>
      <c r="BL107" s="168" t="str">
        <f t="shared" ref="BL107:BS121" si="164">MID(HEX2BIN($K107,8),BL$2,1)</f>
        <v>0</v>
      </c>
      <c r="BM107" s="168" t="str">
        <f t="shared" si="164"/>
        <v>0</v>
      </c>
      <c r="BN107" s="168" t="str">
        <f t="shared" si="164"/>
        <v>0</v>
      </c>
      <c r="BO107" s="169" t="str">
        <f t="shared" si="164"/>
        <v>0</v>
      </c>
      <c r="BP107" s="168" t="str">
        <f t="shared" si="164"/>
        <v>0</v>
      </c>
      <c r="BQ107" s="168" t="str">
        <f t="shared" si="164"/>
        <v>0</v>
      </c>
      <c r="BR107" s="168" t="str">
        <f t="shared" si="164"/>
        <v>0</v>
      </c>
      <c r="BS107" s="169" t="str">
        <f t="shared" si="164"/>
        <v>0</v>
      </c>
      <c r="BT107" s="302" t="str">
        <f t="shared" ref="BT107:CA121" si="165">MID(HEX2BIN($L107,8),BT$2,1)</f>
        <v>0</v>
      </c>
      <c r="BU107" s="302" t="str">
        <f t="shared" si="165"/>
        <v>0</v>
      </c>
      <c r="BV107" s="302" t="str">
        <f t="shared" si="165"/>
        <v>0</v>
      </c>
      <c r="BW107" s="303" t="str">
        <f t="shared" si="165"/>
        <v>0</v>
      </c>
      <c r="BX107" s="302" t="str">
        <f t="shared" si="165"/>
        <v>0</v>
      </c>
      <c r="BY107" s="302" t="str">
        <f t="shared" si="165"/>
        <v>0</v>
      </c>
      <c r="BZ107" s="302" t="str">
        <f t="shared" si="165"/>
        <v>0</v>
      </c>
      <c r="CA107" s="303" t="str">
        <f t="shared" si="165"/>
        <v>0</v>
      </c>
      <c r="CB107" s="164" t="str">
        <f t="shared" ref="CB107:CI121" si="166">MID(HEX2BIN($M107,8),CB$2,1)</f>
        <v>0</v>
      </c>
      <c r="CC107" s="289" t="str">
        <f t="shared" si="166"/>
        <v>0</v>
      </c>
      <c r="CD107" s="340" t="str">
        <f t="shared" si="166"/>
        <v>0</v>
      </c>
      <c r="CE107" s="341" t="str">
        <f t="shared" si="166"/>
        <v>0</v>
      </c>
      <c r="CF107" s="340" t="str">
        <f t="shared" si="166"/>
        <v>0</v>
      </c>
      <c r="CG107" s="340" t="str">
        <f t="shared" si="166"/>
        <v>0</v>
      </c>
      <c r="CH107" s="340" t="str">
        <f t="shared" si="166"/>
        <v>0</v>
      </c>
      <c r="CI107" s="341" t="str">
        <f t="shared" si="166"/>
        <v>0</v>
      </c>
      <c r="CJ107" s="367"/>
      <c r="CK107" s="32" t="str">
        <f t="shared" si="116"/>
        <v/>
      </c>
      <c r="CL107" s="285">
        <f t="shared" si="146"/>
        <v>0</v>
      </c>
      <c r="CM107" s="285">
        <f t="shared" si="148"/>
        <v>10</v>
      </c>
      <c r="CN107" s="285"/>
      <c r="CO107" s="142">
        <f t="shared" si="117"/>
        <v>-90</v>
      </c>
      <c r="CP107" s="142">
        <f t="shared" si="118"/>
        <v>-67.777777777777771</v>
      </c>
      <c r="CQ107" s="143"/>
      <c r="CR107" s="367"/>
      <c r="CS107" s="170">
        <f t="shared" si="119"/>
        <v>0</v>
      </c>
      <c r="CT107" s="23">
        <f t="shared" si="120"/>
        <v>0</v>
      </c>
      <c r="CU107" s="171">
        <f t="shared" si="121"/>
        <v>0</v>
      </c>
      <c r="CV107" s="23">
        <f t="shared" si="122"/>
        <v>0</v>
      </c>
      <c r="CW107" s="172">
        <f t="shared" si="123"/>
        <v>0</v>
      </c>
      <c r="CX107" s="24">
        <f t="shared" si="124"/>
        <v>0</v>
      </c>
      <c r="CY107" s="267">
        <f t="shared" si="125"/>
        <v>0</v>
      </c>
      <c r="CZ107" s="268">
        <f t="shared" si="126"/>
        <v>0</v>
      </c>
      <c r="DA107" s="267">
        <f t="shared" si="127"/>
        <v>0</v>
      </c>
      <c r="DB107" s="268">
        <f t="shared" si="128"/>
        <v>0</v>
      </c>
      <c r="DC107" s="173">
        <f t="shared" si="129"/>
        <v>0</v>
      </c>
      <c r="DD107" s="26">
        <f t="shared" si="130"/>
        <v>0</v>
      </c>
      <c r="DE107" s="173">
        <f t="shared" si="131"/>
        <v>0</v>
      </c>
      <c r="DF107" s="26">
        <f t="shared" si="132"/>
        <v>0</v>
      </c>
      <c r="DG107" s="326">
        <f t="shared" si="133"/>
        <v>0</v>
      </c>
      <c r="DH107" s="327">
        <f t="shared" si="134"/>
        <v>0</v>
      </c>
      <c r="DI107" s="172">
        <f t="shared" si="135"/>
        <v>0</v>
      </c>
      <c r="DJ107" s="24">
        <f t="shared" si="136"/>
        <v>0</v>
      </c>
      <c r="DK107" s="172"/>
      <c r="DL107" s="19">
        <f t="shared" si="137"/>
        <v>0</v>
      </c>
      <c r="DM107" s="19">
        <f t="shared" si="138"/>
        <v>0</v>
      </c>
      <c r="DN107" s="174">
        <f t="shared" si="139"/>
        <v>0</v>
      </c>
      <c r="DO107" s="278">
        <f t="shared" si="140"/>
        <v>0</v>
      </c>
      <c r="DP107" s="278">
        <f t="shared" si="141"/>
        <v>0</v>
      </c>
      <c r="DQ107" s="20">
        <f t="shared" si="142"/>
        <v>0</v>
      </c>
      <c r="DR107" s="20">
        <f t="shared" si="143"/>
        <v>0</v>
      </c>
      <c r="DS107" s="337">
        <f t="shared" si="144"/>
        <v>0</v>
      </c>
      <c r="DT107" s="174">
        <f t="shared" si="145"/>
        <v>0</v>
      </c>
      <c r="DU107" s="172">
        <f t="shared" si="147"/>
        <v>0</v>
      </c>
      <c r="DV107" s="172"/>
      <c r="DW107" s="172"/>
      <c r="DX107" s="172"/>
      <c r="DY107" s="172"/>
      <c r="DZ107" s="172"/>
      <c r="EA107" s="172"/>
      <c r="EB107" s="172"/>
      <c r="EC107" s="172"/>
      <c r="ED107" s="172"/>
      <c r="EE107" s="172"/>
      <c r="EF107" s="172"/>
      <c r="EG107" s="172"/>
      <c r="EH107" s="172"/>
      <c r="EI107" s="172"/>
      <c r="EJ107" s="172"/>
      <c r="EK107" s="172"/>
      <c r="EL107" s="172"/>
      <c r="EM107" s="172"/>
      <c r="EN107" s="172"/>
      <c r="EO107" s="172"/>
      <c r="EP107" s="172"/>
      <c r="EQ107" s="172"/>
      <c r="ER107" s="172"/>
      <c r="ES107" s="172"/>
      <c r="ET107" s="172"/>
      <c r="EU107" s="172"/>
      <c r="EV107" s="172"/>
      <c r="EW107" s="172"/>
      <c r="EX107" s="172"/>
      <c r="EY107" s="172"/>
      <c r="EZ107" s="172"/>
      <c r="FA107" s="172"/>
      <c r="FB107" s="172"/>
      <c r="FC107" s="172"/>
      <c r="FD107" s="172"/>
      <c r="FE107" s="172"/>
      <c r="FF107" s="172"/>
      <c r="FG107" s="172"/>
      <c r="FH107" s="172"/>
      <c r="FI107" s="172"/>
      <c r="FJ107" s="172"/>
      <c r="FK107" s="172"/>
      <c r="FL107" s="172"/>
      <c r="FM107" s="172"/>
      <c r="FN107" s="172"/>
      <c r="FO107" s="172"/>
      <c r="FP107" s="172"/>
      <c r="FQ107" s="172"/>
      <c r="FR107" s="172"/>
      <c r="FS107" s="172"/>
      <c r="FT107" s="172"/>
      <c r="FU107" s="172"/>
      <c r="FV107" s="172"/>
      <c r="FW107" s="172"/>
      <c r="FX107" s="172"/>
      <c r="FY107" s="172"/>
      <c r="FZ107" s="172"/>
      <c r="GA107" s="172"/>
      <c r="GB107" s="172"/>
      <c r="GC107" s="172"/>
      <c r="GD107" s="172"/>
      <c r="GE107" s="172"/>
      <c r="GF107" s="172"/>
      <c r="GG107" s="172"/>
      <c r="GH107" s="172"/>
      <c r="GI107" s="172"/>
      <c r="GJ107" s="172"/>
      <c r="GK107" s="172"/>
      <c r="GL107" s="172"/>
      <c r="GM107" s="172"/>
      <c r="GN107" s="172"/>
      <c r="GO107" s="172"/>
      <c r="GP107" s="172"/>
      <c r="GQ107" s="172"/>
      <c r="GR107" s="172"/>
      <c r="GS107" s="172"/>
      <c r="GT107" s="172"/>
      <c r="GU107" s="172"/>
      <c r="GV107" s="172"/>
      <c r="GW107" s="172"/>
      <c r="GX107" s="172"/>
      <c r="GY107" s="172"/>
      <c r="GZ107" s="172"/>
      <c r="HA107" s="172"/>
      <c r="HB107" s="172"/>
      <c r="HC107" s="172"/>
      <c r="HD107" s="172"/>
      <c r="HE107" s="172"/>
      <c r="HF107" s="172"/>
      <c r="HG107" s="172"/>
      <c r="HH107" s="172"/>
      <c r="HI107" s="172"/>
      <c r="HJ107" s="172"/>
      <c r="HK107" s="172"/>
      <c r="HL107" s="172"/>
      <c r="HM107" s="172"/>
      <c r="HN107" s="172"/>
      <c r="HO107" s="172"/>
      <c r="HP107" s="172"/>
      <c r="HQ107" s="172"/>
      <c r="HR107" s="172"/>
      <c r="HS107" s="172"/>
      <c r="HT107" s="172"/>
      <c r="HU107" s="172"/>
      <c r="HV107" s="172"/>
      <c r="HW107" s="172"/>
      <c r="HX107" s="172"/>
      <c r="HY107" s="172"/>
      <c r="HZ107" s="172"/>
      <c r="IA107" s="172"/>
      <c r="IB107" s="172"/>
      <c r="IC107" s="172"/>
      <c r="ID107" s="172"/>
      <c r="IE107" s="172"/>
      <c r="IF107" s="172"/>
      <c r="IG107" s="172"/>
      <c r="IH107" s="172"/>
      <c r="II107" s="172"/>
      <c r="IJ107" s="172"/>
      <c r="IK107" s="172"/>
      <c r="IL107" s="172"/>
      <c r="IM107" s="172"/>
      <c r="IN107" s="172"/>
      <c r="IO107" s="172"/>
      <c r="IP107" s="172"/>
      <c r="IQ107" s="172"/>
      <c r="IR107" s="172"/>
      <c r="IS107" s="172"/>
      <c r="IT107" s="172"/>
      <c r="IU107" s="172"/>
      <c r="IV107" s="172"/>
      <c r="IW107" s="172"/>
      <c r="IX107" s="172"/>
      <c r="IY107" s="172"/>
      <c r="IZ107" s="172"/>
      <c r="JA107" s="172"/>
      <c r="JB107" s="172"/>
      <c r="JC107" s="172"/>
      <c r="JD107" s="172"/>
      <c r="JE107" s="172"/>
      <c r="JF107" s="172"/>
      <c r="JG107" s="172"/>
      <c r="JH107" s="172"/>
      <c r="JI107" s="172"/>
      <c r="JJ107" s="172"/>
      <c r="JK107" s="172"/>
      <c r="JL107" s="172"/>
      <c r="JM107" s="172"/>
      <c r="JN107" s="172"/>
      <c r="JO107" s="172"/>
      <c r="JP107" s="172"/>
      <c r="JQ107" s="172"/>
      <c r="JR107" s="172"/>
      <c r="JS107" s="172"/>
      <c r="JT107" s="172"/>
      <c r="JU107" s="172"/>
      <c r="JV107" s="172"/>
      <c r="JW107" s="172"/>
      <c r="JX107" s="172"/>
      <c r="JY107" s="172"/>
      <c r="JZ107" s="172"/>
      <c r="KA107" s="172"/>
      <c r="KB107" s="172"/>
      <c r="KC107" s="172"/>
      <c r="KD107" s="172"/>
      <c r="KE107" s="172"/>
      <c r="KF107" s="172"/>
      <c r="KG107" s="172"/>
      <c r="KH107" s="172"/>
      <c r="KI107" s="172"/>
      <c r="KJ107" s="172"/>
      <c r="KK107" s="172"/>
      <c r="KL107" s="172"/>
      <c r="KM107" s="172"/>
      <c r="KN107" s="172"/>
      <c r="KO107" s="172"/>
      <c r="KP107" s="172"/>
      <c r="KQ107" s="172"/>
      <c r="KR107" s="172"/>
      <c r="KS107" s="172"/>
      <c r="KT107" s="172"/>
      <c r="KU107" s="172"/>
      <c r="KV107" s="172"/>
      <c r="KW107" s="172"/>
      <c r="KX107" s="172"/>
      <c r="KY107" s="172"/>
      <c r="KZ107" s="172"/>
      <c r="LA107" s="172"/>
      <c r="LB107" s="172"/>
      <c r="LC107" s="172"/>
      <c r="LD107" s="172"/>
      <c r="LE107" s="172"/>
      <c r="LF107" s="172"/>
      <c r="LG107" s="172"/>
      <c r="LH107" s="172"/>
      <c r="LI107" s="172"/>
      <c r="LJ107" s="172"/>
      <c r="LK107" s="172"/>
      <c r="LL107" s="172"/>
      <c r="LM107" s="172"/>
      <c r="LN107" s="172"/>
      <c r="LO107" s="172"/>
      <c r="LP107" s="172"/>
      <c r="LQ107" s="172"/>
      <c r="LR107" s="172"/>
      <c r="LS107" s="172"/>
      <c r="LT107" s="172"/>
      <c r="LU107" s="172"/>
      <c r="LV107" s="172"/>
      <c r="LW107" s="172"/>
      <c r="LX107" s="172"/>
      <c r="LY107" s="172"/>
      <c r="LZ107" s="172"/>
      <c r="MA107" s="172"/>
      <c r="MB107" s="172"/>
      <c r="MC107" s="172"/>
      <c r="MD107" s="172"/>
      <c r="ME107" s="172"/>
      <c r="MF107" s="172"/>
      <c r="MG107" s="172"/>
      <c r="MH107" s="172"/>
      <c r="MI107" s="172"/>
      <c r="MJ107" s="172"/>
      <c r="MK107" s="172"/>
      <c r="ML107" s="172"/>
      <c r="MM107" s="172"/>
      <c r="MN107" s="172"/>
      <c r="MO107" s="172"/>
      <c r="MP107" s="172"/>
      <c r="MQ107" s="172"/>
      <c r="MR107" s="172"/>
      <c r="MS107" s="172"/>
      <c r="MT107" s="172"/>
      <c r="MU107" s="172"/>
      <c r="MV107" s="172"/>
      <c r="MW107" s="172"/>
      <c r="MX107" s="172"/>
      <c r="MY107" s="172"/>
      <c r="MZ107" s="172"/>
      <c r="NA107" s="172"/>
      <c r="NB107" s="172"/>
      <c r="NC107" s="172"/>
      <c r="ND107" s="172"/>
      <c r="NE107" s="172"/>
      <c r="NF107" s="172"/>
      <c r="NG107" s="172"/>
      <c r="NH107" s="172"/>
      <c r="NI107" s="172"/>
      <c r="NJ107" s="172"/>
      <c r="NK107" s="172"/>
      <c r="NL107" s="172"/>
      <c r="NM107" s="172"/>
      <c r="NN107" s="172"/>
      <c r="NO107" s="172"/>
      <c r="NP107" s="172"/>
      <c r="NQ107" s="172"/>
      <c r="NR107" s="172"/>
      <c r="NS107" s="172"/>
      <c r="NT107" s="172"/>
      <c r="NU107" s="172"/>
      <c r="NV107" s="172"/>
      <c r="NW107" s="172"/>
      <c r="NX107" s="172"/>
      <c r="NY107" s="172"/>
      <c r="NZ107" s="172"/>
      <c r="OA107" s="172"/>
      <c r="OB107" s="172"/>
      <c r="OC107" s="172"/>
      <c r="OD107" s="172"/>
      <c r="OE107" s="172"/>
      <c r="OF107" s="172"/>
      <c r="OG107" s="172"/>
      <c r="OH107" s="172"/>
      <c r="OI107" s="172"/>
      <c r="OJ107" s="172"/>
      <c r="OK107" s="172"/>
      <c r="OL107" s="172"/>
      <c r="OM107" s="172"/>
      <c r="ON107" s="172"/>
      <c r="OO107" s="172"/>
      <c r="OP107" s="172"/>
      <c r="OQ107" s="172"/>
      <c r="OR107" s="172"/>
      <c r="OS107" s="172"/>
      <c r="OT107" s="172"/>
      <c r="OU107" s="172"/>
      <c r="OV107" s="172"/>
      <c r="OW107" s="172"/>
      <c r="OX107" s="172"/>
      <c r="OY107" s="172"/>
      <c r="OZ107" s="172"/>
      <c r="PA107" s="172"/>
      <c r="PB107" s="172"/>
      <c r="PC107" s="172"/>
      <c r="PD107" s="172"/>
      <c r="PE107" s="172"/>
      <c r="PF107" s="172"/>
      <c r="PG107" s="172"/>
      <c r="PH107" s="172"/>
      <c r="PI107" s="172"/>
      <c r="PJ107" s="172"/>
      <c r="PK107" s="172"/>
      <c r="PL107" s="172"/>
      <c r="PM107" s="172"/>
      <c r="PN107" s="172"/>
      <c r="PO107" s="172"/>
      <c r="PP107" s="172"/>
      <c r="PQ107" s="172"/>
      <c r="PR107" s="172"/>
      <c r="PS107" s="172"/>
      <c r="PT107" s="172"/>
      <c r="PU107" s="172"/>
      <c r="PV107" s="172"/>
      <c r="PW107" s="172"/>
      <c r="PX107" s="172"/>
      <c r="PY107" s="172"/>
      <c r="PZ107" s="172"/>
      <c r="QA107" s="172"/>
      <c r="QB107" s="172"/>
      <c r="QC107" s="172"/>
      <c r="QD107" s="172"/>
      <c r="QE107" s="172"/>
      <c r="QF107" s="172"/>
      <c r="QG107" s="172"/>
      <c r="QH107" s="172"/>
      <c r="QI107" s="172"/>
      <c r="QJ107" s="172"/>
      <c r="QK107" s="172"/>
      <c r="QL107" s="172"/>
      <c r="QM107" s="172"/>
      <c r="QN107" s="172"/>
      <c r="QO107" s="172"/>
      <c r="QP107" s="172"/>
      <c r="QQ107" s="172"/>
      <c r="QR107" s="172"/>
      <c r="QS107" s="172"/>
      <c r="QT107" s="172"/>
      <c r="QU107" s="172"/>
      <c r="QV107" s="172"/>
      <c r="QW107" s="172"/>
      <c r="QX107" s="172"/>
      <c r="QY107" s="172"/>
      <c r="QZ107" s="172"/>
      <c r="RA107" s="172"/>
      <c r="RB107" s="172"/>
      <c r="RC107" s="172"/>
      <c r="RD107" s="172"/>
      <c r="RE107" s="172"/>
      <c r="RF107" s="172"/>
      <c r="RG107" s="172"/>
      <c r="RH107" s="172"/>
      <c r="RI107" s="172"/>
      <c r="RJ107" s="172"/>
      <c r="RK107" s="172"/>
      <c r="RL107" s="172"/>
      <c r="RM107" s="172"/>
      <c r="RN107" s="172"/>
      <c r="RO107" s="172"/>
      <c r="RP107" s="172"/>
      <c r="RQ107" s="172"/>
      <c r="RR107" s="172"/>
      <c r="RS107" s="172"/>
      <c r="RT107" s="172"/>
      <c r="RU107" s="172"/>
      <c r="RV107" s="172"/>
      <c r="RW107" s="172"/>
      <c r="RX107" s="172"/>
      <c r="RY107" s="172"/>
      <c r="RZ107" s="172"/>
      <c r="SA107" s="172"/>
      <c r="SB107" s="172"/>
      <c r="SC107" s="172"/>
      <c r="SD107" s="172"/>
      <c r="SE107" s="172"/>
      <c r="SF107" s="172"/>
      <c r="SG107" s="172"/>
      <c r="SH107" s="172"/>
      <c r="SI107" s="172"/>
      <c r="SJ107" s="172"/>
      <c r="SK107" s="172"/>
      <c r="SL107" s="172"/>
      <c r="SM107" s="172"/>
      <c r="SN107" s="172"/>
      <c r="SO107" s="172"/>
      <c r="SP107" s="172"/>
      <c r="SQ107" s="172"/>
      <c r="SR107" s="172"/>
      <c r="SS107" s="172"/>
      <c r="ST107" s="172"/>
      <c r="SU107" s="172"/>
      <c r="SV107" s="172"/>
      <c r="SW107" s="172"/>
      <c r="SX107" s="172"/>
      <c r="SY107" s="172"/>
      <c r="SZ107" s="172"/>
      <c r="TA107" s="172"/>
      <c r="TB107" s="172"/>
      <c r="TC107" s="172"/>
      <c r="TD107" s="172"/>
      <c r="TE107" s="172"/>
      <c r="TF107" s="172"/>
      <c r="TG107" s="172"/>
      <c r="TH107" s="172"/>
      <c r="TI107" s="172"/>
      <c r="TJ107" s="172"/>
      <c r="TK107" s="172"/>
      <c r="TL107" s="172"/>
      <c r="TM107" s="172"/>
      <c r="TN107" s="172"/>
      <c r="TO107" s="172"/>
      <c r="TP107" s="172"/>
      <c r="TQ107" s="172"/>
      <c r="TR107" s="172"/>
      <c r="TS107" s="172"/>
      <c r="TT107" s="172"/>
      <c r="TU107" s="172"/>
      <c r="TV107" s="172"/>
      <c r="TW107" s="172"/>
      <c r="TX107" s="172"/>
      <c r="TY107" s="172"/>
      <c r="TZ107" s="172"/>
      <c r="UA107" s="172"/>
      <c r="UB107" s="172"/>
      <c r="UC107" s="172"/>
      <c r="UD107" s="172"/>
      <c r="UE107" s="172"/>
      <c r="UF107" s="172"/>
      <c r="UG107" s="172"/>
      <c r="UH107" s="172"/>
      <c r="UI107" s="172"/>
      <c r="UJ107" s="172"/>
      <c r="UK107" s="172"/>
      <c r="UL107" s="172"/>
      <c r="UM107" s="172"/>
      <c r="UN107" s="172"/>
      <c r="UO107" s="172"/>
      <c r="UP107" s="172"/>
      <c r="UQ107" s="172"/>
      <c r="UR107" s="172"/>
      <c r="US107" s="172"/>
      <c r="UT107" s="172"/>
      <c r="UU107" s="172"/>
      <c r="UV107" s="172"/>
      <c r="UW107" s="172"/>
      <c r="UX107" s="172"/>
      <c r="UY107" s="172"/>
      <c r="UZ107" s="172"/>
      <c r="VA107" s="172"/>
      <c r="VB107" s="172"/>
      <c r="VC107" s="172"/>
      <c r="VD107" s="172"/>
      <c r="VE107" s="172"/>
      <c r="VF107" s="172"/>
      <c r="VG107" s="172"/>
      <c r="VH107" s="172"/>
      <c r="VI107" s="172"/>
      <c r="VJ107" s="172"/>
      <c r="VK107" s="172"/>
      <c r="VL107" s="172"/>
      <c r="VM107" s="172"/>
      <c r="VN107" s="172"/>
      <c r="VO107" s="172"/>
      <c r="VP107" s="172"/>
      <c r="VQ107" s="172"/>
      <c r="VR107" s="172"/>
      <c r="VS107" s="172"/>
      <c r="VT107" s="172"/>
      <c r="VU107" s="172"/>
      <c r="VV107" s="172"/>
      <c r="VW107" s="172"/>
      <c r="VX107" s="172"/>
      <c r="VY107" s="172"/>
      <c r="VZ107" s="172"/>
      <c r="WA107" s="172"/>
      <c r="WB107" s="172"/>
      <c r="WC107" s="172"/>
      <c r="WD107" s="172"/>
      <c r="WE107" s="172"/>
      <c r="WF107" s="172"/>
      <c r="WG107" s="172"/>
      <c r="WH107" s="172"/>
      <c r="WI107" s="172"/>
      <c r="WJ107" s="172"/>
      <c r="WK107" s="172"/>
      <c r="WL107" s="172"/>
      <c r="WM107" s="172"/>
      <c r="WN107" s="172"/>
      <c r="WO107" s="172"/>
      <c r="WP107" s="172"/>
      <c r="WQ107" s="172"/>
      <c r="WR107" s="172"/>
      <c r="WS107" s="172"/>
      <c r="WT107" s="172"/>
      <c r="WU107" s="172"/>
      <c r="WV107" s="172"/>
      <c r="WW107" s="172"/>
      <c r="WX107" s="172"/>
      <c r="WY107" s="172"/>
      <c r="WZ107" s="172"/>
      <c r="XA107" s="172"/>
      <c r="XB107" s="172"/>
      <c r="XC107" s="172"/>
      <c r="XD107" s="172"/>
      <c r="XE107" s="172"/>
      <c r="XF107" s="172"/>
      <c r="XG107" s="172"/>
      <c r="XH107" s="172"/>
      <c r="XI107" s="172"/>
      <c r="XJ107" s="172"/>
      <c r="XK107" s="172"/>
      <c r="XL107" s="172"/>
      <c r="XM107" s="172"/>
      <c r="XN107" s="172"/>
      <c r="XO107" s="172"/>
      <c r="XP107" s="172"/>
      <c r="XQ107" s="172"/>
      <c r="XR107" s="172"/>
      <c r="XS107" s="172"/>
      <c r="XT107" s="172"/>
      <c r="XU107" s="172"/>
      <c r="XV107" s="172"/>
      <c r="XW107" s="172"/>
      <c r="XX107" s="172"/>
      <c r="XY107" s="172"/>
      <c r="XZ107" s="172"/>
      <c r="YA107" s="172"/>
      <c r="YB107" s="172"/>
      <c r="YC107" s="172"/>
      <c r="YD107" s="172"/>
      <c r="YE107" s="172"/>
      <c r="YF107" s="172"/>
      <c r="YG107" s="172"/>
      <c r="YH107" s="172"/>
      <c r="YI107" s="172"/>
      <c r="YJ107" s="172"/>
      <c r="YK107" s="172"/>
      <c r="YL107" s="172"/>
      <c r="YM107" s="172"/>
      <c r="YN107" s="172"/>
      <c r="YO107" s="172"/>
      <c r="YP107" s="172"/>
      <c r="YQ107" s="172"/>
      <c r="YR107" s="172"/>
      <c r="YS107" s="172"/>
      <c r="YT107" s="172"/>
      <c r="YU107" s="172"/>
      <c r="YV107" s="172"/>
      <c r="YW107" s="172"/>
      <c r="YX107" s="172"/>
      <c r="YY107" s="172"/>
      <c r="YZ107" s="172"/>
      <c r="ZA107" s="172"/>
      <c r="ZB107" s="172"/>
      <c r="ZC107" s="172"/>
      <c r="ZD107" s="172"/>
      <c r="ZE107" s="172"/>
      <c r="ZF107" s="172"/>
      <c r="ZG107" s="172"/>
      <c r="ZH107" s="172"/>
      <c r="ZI107" s="172"/>
      <c r="ZJ107" s="172"/>
      <c r="ZK107" s="172"/>
      <c r="ZL107" s="172"/>
      <c r="ZM107" s="172"/>
      <c r="ZN107" s="172"/>
      <c r="ZO107" s="172"/>
      <c r="ZP107" s="172"/>
      <c r="ZQ107" s="172"/>
      <c r="ZR107" s="172"/>
      <c r="ZS107" s="172"/>
      <c r="ZT107" s="172"/>
      <c r="ZU107" s="172"/>
      <c r="ZV107" s="172"/>
      <c r="ZW107" s="172"/>
      <c r="ZX107" s="172"/>
      <c r="ZY107" s="172"/>
      <c r="ZZ107" s="172"/>
      <c r="AAA107" s="172"/>
      <c r="AAB107" s="172"/>
      <c r="AAC107" s="172"/>
      <c r="AAD107" s="172"/>
      <c r="AAE107" s="172"/>
      <c r="AAF107" s="172"/>
      <c r="AAG107" s="172"/>
      <c r="AAH107" s="172"/>
      <c r="AAI107" s="172"/>
      <c r="AAJ107" s="172"/>
      <c r="AAK107" s="172"/>
      <c r="AAL107" s="172"/>
      <c r="AAM107" s="172"/>
      <c r="AAN107" s="172"/>
      <c r="AAO107" s="172"/>
      <c r="AAP107" s="172"/>
      <c r="AAQ107" s="172"/>
      <c r="AAR107" s="172"/>
      <c r="AAS107" s="172"/>
      <c r="AAT107" s="172"/>
      <c r="AAU107" s="172"/>
      <c r="AAV107" s="172"/>
      <c r="AAW107" s="172"/>
      <c r="AAX107" s="172"/>
      <c r="AAY107" s="172"/>
      <c r="AAZ107" s="172"/>
      <c r="ABA107" s="172"/>
      <c r="ABB107" s="172"/>
      <c r="ABC107" s="172"/>
      <c r="ABD107" s="172"/>
      <c r="ABE107" s="172"/>
      <c r="ABF107" s="172"/>
      <c r="ABG107" s="172"/>
      <c r="ABH107" s="172"/>
      <c r="ABI107" s="172"/>
      <c r="ABJ107" s="172"/>
      <c r="ABK107" s="172"/>
      <c r="ABL107" s="172"/>
      <c r="ABM107" s="172"/>
      <c r="ABN107" s="172"/>
      <c r="ABO107" s="172"/>
      <c r="ABP107" s="172"/>
      <c r="ABQ107" s="172"/>
      <c r="ABR107" s="172"/>
      <c r="ABS107" s="172"/>
      <c r="ABT107" s="172"/>
      <c r="ABU107" s="172"/>
      <c r="ABV107" s="172"/>
      <c r="ABW107" s="172"/>
      <c r="ABX107" s="172"/>
      <c r="ABY107" s="172"/>
      <c r="ABZ107" s="172"/>
      <c r="ACA107" s="172"/>
      <c r="ACB107" s="172"/>
      <c r="ACC107" s="172"/>
      <c r="ACD107" s="172"/>
      <c r="ACE107" s="172"/>
      <c r="ACF107" s="172"/>
      <c r="ACG107" s="172"/>
      <c r="ACH107" s="172"/>
      <c r="ACI107" s="172"/>
      <c r="ACJ107" s="172"/>
      <c r="ACK107" s="172"/>
      <c r="ACL107" s="172"/>
      <c r="ACM107" s="172"/>
      <c r="ACN107" s="172"/>
      <c r="ACO107" s="172"/>
      <c r="ACP107" s="172"/>
      <c r="ACQ107" s="172"/>
      <c r="ACR107" s="172"/>
      <c r="ACS107" s="172"/>
      <c r="ACT107" s="172"/>
      <c r="ACU107" s="172"/>
      <c r="ACV107" s="172"/>
      <c r="ACW107" s="172"/>
      <c r="ACX107" s="172"/>
      <c r="ACY107" s="172"/>
      <c r="ACZ107" s="172"/>
      <c r="ADA107" s="172"/>
      <c r="ADB107" s="172"/>
      <c r="ADC107" s="172"/>
      <c r="ADD107" s="172"/>
      <c r="ADE107" s="172"/>
      <c r="ADF107" s="172"/>
      <c r="ADG107" s="172"/>
      <c r="ADH107" s="172"/>
      <c r="ADI107" s="172"/>
      <c r="ADJ107" s="172"/>
      <c r="ADK107" s="172"/>
      <c r="ADL107" s="172"/>
      <c r="ADM107" s="172"/>
      <c r="ADN107" s="172"/>
      <c r="ADO107" s="172"/>
      <c r="ADP107" s="172"/>
      <c r="ADQ107" s="172"/>
      <c r="ADR107" s="172"/>
      <c r="ADS107" s="172"/>
      <c r="ADT107" s="172"/>
      <c r="ADU107" s="172"/>
      <c r="ADV107" s="172"/>
      <c r="ADW107" s="172"/>
      <c r="ADX107" s="172"/>
      <c r="ADY107" s="172"/>
      <c r="ADZ107" s="172"/>
      <c r="AEA107" s="172"/>
      <c r="AEB107" s="172"/>
      <c r="AEC107" s="172"/>
      <c r="AED107" s="172"/>
      <c r="AEE107" s="172"/>
      <c r="AEF107" s="172"/>
      <c r="AEG107" s="172"/>
      <c r="AEH107" s="172"/>
      <c r="AEI107" s="172"/>
      <c r="AEJ107" s="172"/>
      <c r="AEK107" s="172"/>
      <c r="AEL107" s="172"/>
      <c r="AEM107" s="172"/>
      <c r="AEN107" s="172"/>
      <c r="AEO107" s="172"/>
      <c r="AEP107" s="172"/>
      <c r="AEQ107" s="172"/>
      <c r="AER107" s="172"/>
      <c r="AES107" s="172"/>
      <c r="AET107" s="172"/>
      <c r="AEU107" s="172"/>
      <c r="AEV107" s="172"/>
      <c r="AEW107" s="172"/>
      <c r="AEX107" s="172"/>
      <c r="AEY107" s="172"/>
      <c r="AEZ107" s="172"/>
      <c r="AFA107" s="172"/>
      <c r="AFB107" s="172"/>
      <c r="AFC107" s="172"/>
      <c r="AFD107" s="172"/>
      <c r="AFE107" s="172"/>
      <c r="AFF107" s="172"/>
      <c r="AFG107" s="172"/>
      <c r="AFH107" s="172"/>
      <c r="AFI107" s="172"/>
      <c r="AFJ107" s="172"/>
      <c r="AFK107" s="172"/>
      <c r="AFL107" s="172"/>
      <c r="AFM107" s="172"/>
      <c r="AFN107" s="172"/>
      <c r="AFO107" s="172"/>
      <c r="AFP107" s="172"/>
      <c r="AFQ107" s="172"/>
      <c r="AFR107" s="172"/>
      <c r="AFS107" s="172"/>
      <c r="AFT107" s="172"/>
      <c r="AFU107" s="172"/>
      <c r="AFV107" s="172"/>
      <c r="AFW107" s="172"/>
      <c r="AFX107" s="172"/>
      <c r="AFY107" s="172"/>
      <c r="AFZ107" s="172"/>
      <c r="AGA107" s="172"/>
      <c r="AGB107" s="172"/>
      <c r="AGC107" s="172"/>
      <c r="AGD107" s="172"/>
      <c r="AGE107" s="172"/>
      <c r="AGF107" s="172"/>
      <c r="AGG107" s="172"/>
      <c r="AGH107" s="172"/>
      <c r="AGI107" s="172"/>
      <c r="AGJ107" s="172"/>
      <c r="AGK107" s="172"/>
      <c r="AGL107" s="172"/>
      <c r="AGM107" s="172"/>
      <c r="AGN107" s="172"/>
      <c r="AGO107" s="172"/>
      <c r="AGP107" s="172"/>
      <c r="AGQ107" s="172"/>
      <c r="AGR107" s="172"/>
      <c r="AGS107" s="172"/>
      <c r="AGT107" s="172"/>
      <c r="AGU107" s="172"/>
      <c r="AGV107" s="172"/>
      <c r="AGW107" s="172"/>
      <c r="AGX107" s="172"/>
      <c r="AGY107" s="172"/>
      <c r="AGZ107" s="172"/>
      <c r="AHA107" s="172"/>
      <c r="AHB107" s="172"/>
      <c r="AHC107" s="172"/>
      <c r="AHD107" s="172"/>
      <c r="AHE107" s="172"/>
      <c r="AHF107" s="172"/>
      <c r="AHG107" s="172"/>
      <c r="AHH107" s="172"/>
      <c r="AHI107" s="172"/>
      <c r="AHJ107" s="172"/>
      <c r="AHK107" s="172"/>
      <c r="AHL107" s="172"/>
      <c r="AHM107" s="172"/>
      <c r="AHN107" s="172"/>
      <c r="AHO107" s="172"/>
      <c r="AHP107" s="172"/>
      <c r="AHQ107" s="172"/>
      <c r="AHR107" s="172"/>
      <c r="AHS107" s="172"/>
      <c r="AHT107" s="172"/>
      <c r="AHU107" s="172"/>
      <c r="AHV107" s="172"/>
      <c r="AHW107" s="172"/>
      <c r="AHX107" s="172"/>
      <c r="AHY107" s="172"/>
      <c r="AHZ107" s="172"/>
      <c r="AIA107" s="172"/>
      <c r="AIB107" s="172"/>
      <c r="AIC107" s="172"/>
      <c r="AID107" s="172"/>
      <c r="AIE107" s="172"/>
      <c r="AIF107" s="172"/>
      <c r="AIG107" s="172"/>
      <c r="AIH107" s="172"/>
      <c r="AII107" s="172"/>
      <c r="AIJ107" s="172"/>
      <c r="AIK107" s="172"/>
      <c r="AIL107" s="172"/>
      <c r="AIM107" s="172"/>
      <c r="AIN107" s="172"/>
      <c r="AIO107" s="172"/>
      <c r="AIP107" s="172"/>
      <c r="AIQ107" s="172"/>
      <c r="AIR107" s="172"/>
      <c r="AIS107" s="172"/>
      <c r="AIT107" s="172"/>
      <c r="AIU107" s="172"/>
      <c r="AIV107" s="172"/>
      <c r="AIW107" s="172"/>
      <c r="AIX107" s="172"/>
      <c r="AIY107" s="172"/>
      <c r="AIZ107" s="172"/>
      <c r="AJA107" s="172"/>
      <c r="AJB107" s="172"/>
      <c r="AJC107" s="172"/>
      <c r="AJD107" s="172"/>
      <c r="AJE107" s="172"/>
      <c r="AJF107" s="172"/>
      <c r="AJG107" s="172"/>
      <c r="AJH107" s="172"/>
      <c r="AJI107" s="172"/>
      <c r="AJJ107" s="172"/>
      <c r="AJK107" s="172"/>
      <c r="AJL107" s="172"/>
      <c r="AJM107" s="172"/>
      <c r="AJN107" s="172"/>
      <c r="AJO107" s="172"/>
      <c r="AJP107" s="172"/>
      <c r="AJQ107" s="172"/>
      <c r="AJR107" s="172"/>
      <c r="AJS107" s="172"/>
      <c r="AJT107" s="172"/>
      <c r="AJU107" s="172"/>
      <c r="AJV107" s="172"/>
      <c r="AJW107" s="172"/>
      <c r="AJX107" s="172"/>
      <c r="AJY107" s="172"/>
      <c r="AJZ107" s="172"/>
      <c r="AKA107" s="172"/>
      <c r="AKB107" s="172"/>
      <c r="AKC107" s="172"/>
      <c r="AKD107" s="172"/>
      <c r="AKE107" s="172"/>
      <c r="AKF107" s="172"/>
      <c r="AKG107" s="172"/>
      <c r="AKH107" s="172"/>
      <c r="AKI107" s="172"/>
      <c r="AKJ107" s="172"/>
      <c r="AKK107" s="172"/>
      <c r="AKL107" s="172"/>
      <c r="AKM107" s="172"/>
      <c r="AKN107" s="172"/>
      <c r="AKO107" s="172"/>
      <c r="AKP107" s="172"/>
      <c r="AKQ107" s="172"/>
      <c r="AKR107" s="172"/>
      <c r="AKS107" s="172"/>
      <c r="AKT107" s="172"/>
      <c r="AKU107" s="172"/>
      <c r="AKV107" s="172"/>
      <c r="AKW107" s="172"/>
      <c r="AKX107" s="172"/>
      <c r="AKY107" s="172"/>
      <c r="AKZ107" s="172"/>
      <c r="ALA107" s="172"/>
      <c r="ALB107" s="172"/>
      <c r="ALC107" s="172"/>
      <c r="ALD107" s="172"/>
      <c r="ALE107" s="172"/>
      <c r="ALF107" s="172"/>
      <c r="ALG107" s="172"/>
      <c r="ALH107" s="172"/>
      <c r="ALI107" s="172"/>
      <c r="ALJ107" s="172"/>
      <c r="ALK107" s="172"/>
      <c r="ALL107" s="172"/>
      <c r="ALM107" s="172"/>
      <c r="ALN107" s="172"/>
      <c r="ALO107" s="172"/>
      <c r="ALP107" s="172"/>
      <c r="ALQ107" s="172"/>
      <c r="ALR107" s="172"/>
      <c r="ALS107" s="172"/>
      <c r="ALT107" s="172"/>
      <c r="ALU107" s="172"/>
      <c r="ALV107" s="172"/>
      <c r="ALW107" s="172"/>
      <c r="ALX107" s="172"/>
      <c r="ALY107" s="172"/>
      <c r="ALZ107" s="172"/>
      <c r="AMA107" s="172"/>
      <c r="AMB107" s="172"/>
      <c r="AMC107" s="172"/>
      <c r="AMD107" s="172"/>
      <c r="AME107" s="172"/>
      <c r="AMF107" s="172"/>
      <c r="AMG107" s="172"/>
      <c r="AMH107" s="172"/>
      <c r="AMI107" s="172"/>
      <c r="AMJ107" s="172"/>
      <c r="AMK107" s="172"/>
      <c r="AML107" s="172"/>
    </row>
    <row r="108" spans="1:1026" s="282" customFormat="1">
      <c r="A108" s="358"/>
      <c r="B108" s="225"/>
      <c r="C108" s="154">
        <f t="shared" si="94"/>
        <v>0</v>
      </c>
      <c r="D108" s="167">
        <f t="shared" si="95"/>
        <v>0</v>
      </c>
      <c r="E108" s="166" t="str">
        <f t="shared" si="96"/>
        <v/>
      </c>
      <c r="F108" s="367" t="str">
        <f t="shared" si="97"/>
        <v/>
      </c>
      <c r="G108" s="367" t="str">
        <f t="shared" si="98"/>
        <v/>
      </c>
      <c r="H108" s="367" t="str">
        <f t="shared" si="99"/>
        <v/>
      </c>
      <c r="I108" s="367" t="str">
        <f t="shared" si="100"/>
        <v/>
      </c>
      <c r="J108" s="367" t="str">
        <f t="shared" si="101"/>
        <v/>
      </c>
      <c r="K108" s="367" t="str">
        <f t="shared" si="102"/>
        <v/>
      </c>
      <c r="L108" s="367" t="str">
        <f t="shared" si="103"/>
        <v/>
      </c>
      <c r="M108" s="367" t="str">
        <f t="shared" si="104"/>
        <v/>
      </c>
      <c r="N108" s="367" t="str">
        <f t="shared" si="105"/>
        <v/>
      </c>
      <c r="O108" s="156" t="str">
        <f t="shared" si="106"/>
        <v/>
      </c>
      <c r="P108" s="157" t="str">
        <f t="shared" si="158"/>
        <v>0</v>
      </c>
      <c r="Q108" s="158" t="str">
        <f t="shared" si="158"/>
        <v>0</v>
      </c>
      <c r="R108" s="158" t="str">
        <f t="shared" si="158"/>
        <v>0</v>
      </c>
      <c r="S108" s="159" t="str">
        <f t="shared" si="158"/>
        <v>0</v>
      </c>
      <c r="T108" s="158" t="str">
        <f t="shared" si="158"/>
        <v>0</v>
      </c>
      <c r="U108" s="158" t="str">
        <f t="shared" si="158"/>
        <v>0</v>
      </c>
      <c r="V108" s="158" t="str">
        <f t="shared" si="158"/>
        <v>0</v>
      </c>
      <c r="W108" s="158" t="str">
        <f t="shared" si="158"/>
        <v>0</v>
      </c>
      <c r="X108" s="157" t="str">
        <f t="shared" si="159"/>
        <v>0</v>
      </c>
      <c r="Y108" s="158" t="str">
        <f t="shared" si="159"/>
        <v>0</v>
      </c>
      <c r="Z108" s="158" t="str">
        <f t="shared" si="159"/>
        <v>0</v>
      </c>
      <c r="AA108" s="159" t="str">
        <f t="shared" si="159"/>
        <v>0</v>
      </c>
      <c r="AB108" s="160" t="str">
        <f t="shared" si="159"/>
        <v>0</v>
      </c>
      <c r="AC108" s="161" t="str">
        <f t="shared" si="159"/>
        <v>0</v>
      </c>
      <c r="AD108" s="158" t="str">
        <f t="shared" si="159"/>
        <v>0</v>
      </c>
      <c r="AE108" s="159" t="str">
        <f t="shared" si="159"/>
        <v>0</v>
      </c>
      <c r="AF108" s="367" t="str">
        <f t="shared" si="160"/>
        <v>0</v>
      </c>
      <c r="AG108" s="162" t="str">
        <f t="shared" si="160"/>
        <v>0</v>
      </c>
      <c r="AH108" s="163" t="str">
        <f t="shared" si="160"/>
        <v>0</v>
      </c>
      <c r="AI108" s="165" t="str">
        <f t="shared" si="160"/>
        <v>0</v>
      </c>
      <c r="AJ108" s="164" t="str">
        <f t="shared" si="160"/>
        <v>0</v>
      </c>
      <c r="AK108" s="164" t="str">
        <f t="shared" si="160"/>
        <v>0</v>
      </c>
      <c r="AL108" s="289" t="str">
        <f t="shared" si="160"/>
        <v>0</v>
      </c>
      <c r="AM108" s="165" t="str">
        <f t="shared" si="160"/>
        <v>0</v>
      </c>
      <c r="AN108" s="230" t="str">
        <f t="shared" si="161"/>
        <v>0</v>
      </c>
      <c r="AO108" s="230" t="str">
        <f t="shared" si="161"/>
        <v>0</v>
      </c>
      <c r="AP108" s="230" t="str">
        <f t="shared" si="161"/>
        <v>0</v>
      </c>
      <c r="AQ108" s="230" t="str">
        <f t="shared" si="161"/>
        <v>0</v>
      </c>
      <c r="AR108" s="229" t="str">
        <f t="shared" si="161"/>
        <v>0</v>
      </c>
      <c r="AS108" s="230" t="str">
        <f t="shared" si="161"/>
        <v>0</v>
      </c>
      <c r="AT108" s="230" t="str">
        <f t="shared" si="161"/>
        <v>0</v>
      </c>
      <c r="AU108" s="231" t="str">
        <f t="shared" si="161"/>
        <v>0</v>
      </c>
      <c r="AV108" s="230" t="str">
        <f t="shared" si="162"/>
        <v>0</v>
      </c>
      <c r="AW108" s="232" t="str">
        <f t="shared" si="162"/>
        <v>0</v>
      </c>
      <c r="AX108" s="232" t="str">
        <f t="shared" si="162"/>
        <v>0</v>
      </c>
      <c r="AY108" s="233" t="str">
        <f t="shared" si="162"/>
        <v>0</v>
      </c>
      <c r="AZ108" s="232" t="str">
        <f t="shared" si="162"/>
        <v>0</v>
      </c>
      <c r="BA108" s="232" t="str">
        <f t="shared" si="162"/>
        <v>0</v>
      </c>
      <c r="BB108" s="232" t="str">
        <f t="shared" si="162"/>
        <v>0</v>
      </c>
      <c r="BC108" s="233" t="str">
        <f t="shared" si="162"/>
        <v>0</v>
      </c>
      <c r="BD108" s="168" t="str">
        <f t="shared" si="163"/>
        <v>0</v>
      </c>
      <c r="BE108" s="168" t="str">
        <f t="shared" si="163"/>
        <v>0</v>
      </c>
      <c r="BF108" s="168" t="str">
        <f t="shared" si="163"/>
        <v>0</v>
      </c>
      <c r="BG108" s="169" t="str">
        <f t="shared" si="163"/>
        <v>0</v>
      </c>
      <c r="BH108" s="168" t="str">
        <f t="shared" si="163"/>
        <v>0</v>
      </c>
      <c r="BI108" s="168" t="str">
        <f t="shared" si="163"/>
        <v>0</v>
      </c>
      <c r="BJ108" s="168" t="str">
        <f t="shared" si="163"/>
        <v>0</v>
      </c>
      <c r="BK108" s="169" t="str">
        <f t="shared" si="163"/>
        <v>0</v>
      </c>
      <c r="BL108" s="168" t="str">
        <f t="shared" si="164"/>
        <v>0</v>
      </c>
      <c r="BM108" s="168" t="str">
        <f t="shared" si="164"/>
        <v>0</v>
      </c>
      <c r="BN108" s="168" t="str">
        <f t="shared" si="164"/>
        <v>0</v>
      </c>
      <c r="BO108" s="169" t="str">
        <f t="shared" si="164"/>
        <v>0</v>
      </c>
      <c r="BP108" s="168" t="str">
        <f t="shared" si="164"/>
        <v>0</v>
      </c>
      <c r="BQ108" s="168" t="str">
        <f t="shared" si="164"/>
        <v>0</v>
      </c>
      <c r="BR108" s="168" t="str">
        <f t="shared" si="164"/>
        <v>0</v>
      </c>
      <c r="BS108" s="169" t="str">
        <f t="shared" si="164"/>
        <v>0</v>
      </c>
      <c r="BT108" s="302" t="str">
        <f t="shared" si="165"/>
        <v>0</v>
      </c>
      <c r="BU108" s="302" t="str">
        <f t="shared" si="165"/>
        <v>0</v>
      </c>
      <c r="BV108" s="302" t="str">
        <f t="shared" si="165"/>
        <v>0</v>
      </c>
      <c r="BW108" s="303" t="str">
        <f t="shared" si="165"/>
        <v>0</v>
      </c>
      <c r="BX108" s="302" t="str">
        <f t="shared" si="165"/>
        <v>0</v>
      </c>
      <c r="BY108" s="302" t="str">
        <f t="shared" si="165"/>
        <v>0</v>
      </c>
      <c r="BZ108" s="302" t="str">
        <f t="shared" si="165"/>
        <v>0</v>
      </c>
      <c r="CA108" s="303" t="str">
        <f t="shared" si="165"/>
        <v>0</v>
      </c>
      <c r="CB108" s="164" t="str">
        <f t="shared" si="166"/>
        <v>0</v>
      </c>
      <c r="CC108" s="289" t="str">
        <f t="shared" si="166"/>
        <v>0</v>
      </c>
      <c r="CD108" s="340" t="str">
        <f t="shared" si="166"/>
        <v>0</v>
      </c>
      <c r="CE108" s="341" t="str">
        <f t="shared" si="166"/>
        <v>0</v>
      </c>
      <c r="CF108" s="340" t="str">
        <f t="shared" si="166"/>
        <v>0</v>
      </c>
      <c r="CG108" s="340" t="str">
        <f t="shared" si="166"/>
        <v>0</v>
      </c>
      <c r="CH108" s="340" t="str">
        <f t="shared" si="166"/>
        <v>0</v>
      </c>
      <c r="CI108" s="341" t="str">
        <f t="shared" si="166"/>
        <v>0</v>
      </c>
      <c r="CJ108" s="367"/>
      <c r="CK108" s="32" t="str">
        <f t="shared" si="116"/>
        <v/>
      </c>
      <c r="CL108" s="285">
        <f t="shared" si="146"/>
        <v>0</v>
      </c>
      <c r="CM108" s="285">
        <f t="shared" si="148"/>
        <v>10</v>
      </c>
      <c r="CN108" s="285"/>
      <c r="CO108" s="142">
        <f t="shared" si="117"/>
        <v>-90</v>
      </c>
      <c r="CP108" s="142">
        <f t="shared" si="118"/>
        <v>-67.777777777777771</v>
      </c>
      <c r="CQ108" s="143"/>
      <c r="CR108" s="367"/>
      <c r="CS108" s="170">
        <f t="shared" si="119"/>
        <v>0</v>
      </c>
      <c r="CT108" s="23">
        <f t="shared" si="120"/>
        <v>0</v>
      </c>
      <c r="CU108" s="171">
        <f t="shared" si="121"/>
        <v>0</v>
      </c>
      <c r="CV108" s="23">
        <f t="shared" si="122"/>
        <v>0</v>
      </c>
      <c r="CW108" s="172">
        <f t="shared" si="123"/>
        <v>0</v>
      </c>
      <c r="CX108" s="24">
        <f t="shared" si="124"/>
        <v>0</v>
      </c>
      <c r="CY108" s="267">
        <f t="shared" si="125"/>
        <v>0</v>
      </c>
      <c r="CZ108" s="268">
        <f t="shared" si="126"/>
        <v>0</v>
      </c>
      <c r="DA108" s="267">
        <f t="shared" si="127"/>
        <v>0</v>
      </c>
      <c r="DB108" s="268">
        <f t="shared" si="128"/>
        <v>0</v>
      </c>
      <c r="DC108" s="173">
        <f t="shared" si="129"/>
        <v>0</v>
      </c>
      <c r="DD108" s="26">
        <f t="shared" si="130"/>
        <v>0</v>
      </c>
      <c r="DE108" s="173">
        <f t="shared" si="131"/>
        <v>0</v>
      </c>
      <c r="DF108" s="26">
        <f t="shared" si="132"/>
        <v>0</v>
      </c>
      <c r="DG108" s="326">
        <f t="shared" si="133"/>
        <v>0</v>
      </c>
      <c r="DH108" s="327">
        <f t="shared" si="134"/>
        <v>0</v>
      </c>
      <c r="DI108" s="172">
        <f t="shared" si="135"/>
        <v>0</v>
      </c>
      <c r="DJ108" s="24">
        <f t="shared" si="136"/>
        <v>0</v>
      </c>
      <c r="DK108" s="172"/>
      <c r="DL108" s="19">
        <f t="shared" si="137"/>
        <v>0</v>
      </c>
      <c r="DM108" s="19">
        <f t="shared" si="138"/>
        <v>0</v>
      </c>
      <c r="DN108" s="174">
        <f t="shared" si="139"/>
        <v>0</v>
      </c>
      <c r="DO108" s="278">
        <f t="shared" si="140"/>
        <v>0</v>
      </c>
      <c r="DP108" s="278">
        <f t="shared" si="141"/>
        <v>0</v>
      </c>
      <c r="DQ108" s="20">
        <f t="shared" si="142"/>
        <v>0</v>
      </c>
      <c r="DR108" s="20">
        <f t="shared" si="143"/>
        <v>0</v>
      </c>
      <c r="DS108" s="337">
        <f t="shared" si="144"/>
        <v>0</v>
      </c>
      <c r="DT108" s="174">
        <f t="shared" si="145"/>
        <v>0</v>
      </c>
      <c r="DU108" s="172">
        <f t="shared" si="147"/>
        <v>0</v>
      </c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  <c r="IP108" s="172"/>
      <c r="IQ108" s="172"/>
      <c r="IR108" s="172"/>
      <c r="IS108" s="172"/>
      <c r="IT108" s="172"/>
      <c r="IU108" s="172"/>
      <c r="IV108" s="172"/>
      <c r="IW108" s="172"/>
      <c r="IX108" s="172"/>
      <c r="IY108" s="172"/>
      <c r="IZ108" s="172"/>
      <c r="JA108" s="172"/>
      <c r="JB108" s="172"/>
      <c r="JC108" s="172"/>
      <c r="JD108" s="172"/>
      <c r="JE108" s="172"/>
      <c r="JF108" s="172"/>
      <c r="JG108" s="172"/>
      <c r="JH108" s="172"/>
      <c r="JI108" s="172"/>
      <c r="JJ108" s="172"/>
      <c r="JK108" s="172"/>
      <c r="JL108" s="172"/>
      <c r="JM108" s="172"/>
      <c r="JN108" s="172"/>
      <c r="JO108" s="172"/>
      <c r="JP108" s="172"/>
      <c r="JQ108" s="172"/>
      <c r="JR108" s="172"/>
      <c r="JS108" s="172"/>
      <c r="JT108" s="172"/>
      <c r="JU108" s="172"/>
      <c r="JV108" s="172"/>
      <c r="JW108" s="172"/>
      <c r="JX108" s="172"/>
      <c r="JY108" s="172"/>
      <c r="JZ108" s="172"/>
      <c r="KA108" s="172"/>
      <c r="KB108" s="172"/>
      <c r="KC108" s="172"/>
      <c r="KD108" s="172"/>
      <c r="KE108" s="172"/>
      <c r="KF108" s="172"/>
      <c r="KG108" s="172"/>
      <c r="KH108" s="172"/>
      <c r="KI108" s="172"/>
      <c r="KJ108" s="172"/>
      <c r="KK108" s="172"/>
      <c r="KL108" s="172"/>
      <c r="KM108" s="172"/>
      <c r="KN108" s="172"/>
      <c r="KO108" s="172"/>
      <c r="KP108" s="172"/>
      <c r="KQ108" s="172"/>
      <c r="KR108" s="172"/>
      <c r="KS108" s="172"/>
      <c r="KT108" s="172"/>
      <c r="KU108" s="172"/>
      <c r="KV108" s="172"/>
      <c r="KW108" s="172"/>
      <c r="KX108" s="172"/>
      <c r="KY108" s="172"/>
      <c r="KZ108" s="172"/>
      <c r="LA108" s="172"/>
      <c r="LB108" s="172"/>
      <c r="LC108" s="172"/>
      <c r="LD108" s="172"/>
      <c r="LE108" s="172"/>
      <c r="LF108" s="172"/>
      <c r="LG108" s="172"/>
      <c r="LH108" s="172"/>
      <c r="LI108" s="172"/>
      <c r="LJ108" s="172"/>
      <c r="LK108" s="172"/>
      <c r="LL108" s="172"/>
      <c r="LM108" s="172"/>
      <c r="LN108" s="172"/>
      <c r="LO108" s="172"/>
      <c r="LP108" s="172"/>
      <c r="LQ108" s="172"/>
      <c r="LR108" s="172"/>
      <c r="LS108" s="172"/>
      <c r="LT108" s="172"/>
      <c r="LU108" s="172"/>
      <c r="LV108" s="172"/>
      <c r="LW108" s="172"/>
      <c r="LX108" s="172"/>
      <c r="LY108" s="172"/>
      <c r="LZ108" s="172"/>
      <c r="MA108" s="172"/>
      <c r="MB108" s="172"/>
      <c r="MC108" s="172"/>
      <c r="MD108" s="172"/>
      <c r="ME108" s="172"/>
      <c r="MF108" s="172"/>
      <c r="MG108" s="172"/>
      <c r="MH108" s="172"/>
      <c r="MI108" s="172"/>
      <c r="MJ108" s="172"/>
      <c r="MK108" s="172"/>
      <c r="ML108" s="172"/>
      <c r="MM108" s="172"/>
      <c r="MN108" s="172"/>
      <c r="MO108" s="172"/>
      <c r="MP108" s="172"/>
      <c r="MQ108" s="172"/>
      <c r="MR108" s="172"/>
      <c r="MS108" s="172"/>
      <c r="MT108" s="172"/>
      <c r="MU108" s="172"/>
      <c r="MV108" s="172"/>
      <c r="MW108" s="172"/>
      <c r="MX108" s="172"/>
      <c r="MY108" s="172"/>
      <c r="MZ108" s="172"/>
      <c r="NA108" s="172"/>
      <c r="NB108" s="172"/>
      <c r="NC108" s="172"/>
      <c r="ND108" s="172"/>
      <c r="NE108" s="172"/>
      <c r="NF108" s="172"/>
      <c r="NG108" s="172"/>
      <c r="NH108" s="172"/>
      <c r="NI108" s="172"/>
      <c r="NJ108" s="172"/>
      <c r="NK108" s="172"/>
      <c r="NL108" s="172"/>
      <c r="NM108" s="172"/>
      <c r="NN108" s="172"/>
      <c r="NO108" s="172"/>
      <c r="NP108" s="172"/>
      <c r="NQ108" s="172"/>
      <c r="NR108" s="172"/>
      <c r="NS108" s="172"/>
      <c r="NT108" s="172"/>
      <c r="NU108" s="172"/>
      <c r="NV108" s="172"/>
      <c r="NW108" s="172"/>
      <c r="NX108" s="172"/>
      <c r="NY108" s="172"/>
      <c r="NZ108" s="172"/>
      <c r="OA108" s="172"/>
      <c r="OB108" s="172"/>
      <c r="OC108" s="172"/>
      <c r="OD108" s="172"/>
      <c r="OE108" s="172"/>
      <c r="OF108" s="172"/>
      <c r="OG108" s="172"/>
      <c r="OH108" s="172"/>
      <c r="OI108" s="172"/>
      <c r="OJ108" s="172"/>
      <c r="OK108" s="172"/>
      <c r="OL108" s="172"/>
      <c r="OM108" s="172"/>
      <c r="ON108" s="172"/>
      <c r="OO108" s="172"/>
      <c r="OP108" s="172"/>
      <c r="OQ108" s="172"/>
      <c r="OR108" s="172"/>
      <c r="OS108" s="172"/>
      <c r="OT108" s="172"/>
      <c r="OU108" s="172"/>
      <c r="OV108" s="172"/>
      <c r="OW108" s="172"/>
      <c r="OX108" s="172"/>
      <c r="OY108" s="172"/>
      <c r="OZ108" s="172"/>
      <c r="PA108" s="172"/>
      <c r="PB108" s="172"/>
      <c r="PC108" s="172"/>
      <c r="PD108" s="172"/>
      <c r="PE108" s="172"/>
      <c r="PF108" s="172"/>
      <c r="PG108" s="172"/>
      <c r="PH108" s="172"/>
      <c r="PI108" s="172"/>
      <c r="PJ108" s="172"/>
      <c r="PK108" s="172"/>
      <c r="PL108" s="172"/>
      <c r="PM108" s="172"/>
      <c r="PN108" s="172"/>
      <c r="PO108" s="172"/>
      <c r="PP108" s="172"/>
      <c r="PQ108" s="172"/>
      <c r="PR108" s="172"/>
      <c r="PS108" s="172"/>
      <c r="PT108" s="172"/>
      <c r="PU108" s="172"/>
      <c r="PV108" s="172"/>
      <c r="PW108" s="172"/>
      <c r="PX108" s="172"/>
      <c r="PY108" s="172"/>
      <c r="PZ108" s="172"/>
      <c r="QA108" s="172"/>
      <c r="QB108" s="172"/>
      <c r="QC108" s="172"/>
      <c r="QD108" s="172"/>
      <c r="QE108" s="172"/>
      <c r="QF108" s="172"/>
      <c r="QG108" s="172"/>
      <c r="QH108" s="172"/>
      <c r="QI108" s="172"/>
      <c r="QJ108" s="172"/>
      <c r="QK108" s="172"/>
      <c r="QL108" s="172"/>
      <c r="QM108" s="172"/>
      <c r="QN108" s="172"/>
      <c r="QO108" s="172"/>
      <c r="QP108" s="172"/>
      <c r="QQ108" s="172"/>
      <c r="QR108" s="172"/>
      <c r="QS108" s="172"/>
      <c r="QT108" s="172"/>
      <c r="QU108" s="172"/>
      <c r="QV108" s="172"/>
      <c r="QW108" s="172"/>
      <c r="QX108" s="172"/>
      <c r="QY108" s="172"/>
      <c r="QZ108" s="172"/>
      <c r="RA108" s="172"/>
      <c r="RB108" s="172"/>
      <c r="RC108" s="172"/>
      <c r="RD108" s="172"/>
      <c r="RE108" s="172"/>
      <c r="RF108" s="172"/>
      <c r="RG108" s="172"/>
      <c r="RH108" s="172"/>
      <c r="RI108" s="172"/>
      <c r="RJ108" s="172"/>
      <c r="RK108" s="172"/>
      <c r="RL108" s="172"/>
      <c r="RM108" s="172"/>
      <c r="RN108" s="172"/>
      <c r="RO108" s="172"/>
      <c r="RP108" s="172"/>
      <c r="RQ108" s="172"/>
      <c r="RR108" s="172"/>
      <c r="RS108" s="172"/>
      <c r="RT108" s="172"/>
      <c r="RU108" s="172"/>
      <c r="RV108" s="172"/>
      <c r="RW108" s="172"/>
      <c r="RX108" s="172"/>
      <c r="RY108" s="172"/>
      <c r="RZ108" s="172"/>
      <c r="SA108" s="172"/>
      <c r="SB108" s="172"/>
      <c r="SC108" s="172"/>
      <c r="SD108" s="172"/>
      <c r="SE108" s="172"/>
      <c r="SF108" s="172"/>
      <c r="SG108" s="172"/>
      <c r="SH108" s="172"/>
      <c r="SI108" s="172"/>
      <c r="SJ108" s="172"/>
      <c r="SK108" s="172"/>
      <c r="SL108" s="172"/>
      <c r="SM108" s="172"/>
      <c r="SN108" s="172"/>
      <c r="SO108" s="172"/>
      <c r="SP108" s="172"/>
      <c r="SQ108" s="172"/>
      <c r="SR108" s="172"/>
      <c r="SS108" s="172"/>
      <c r="ST108" s="172"/>
      <c r="SU108" s="172"/>
      <c r="SV108" s="172"/>
      <c r="SW108" s="172"/>
      <c r="SX108" s="172"/>
      <c r="SY108" s="172"/>
      <c r="SZ108" s="172"/>
      <c r="TA108" s="172"/>
      <c r="TB108" s="172"/>
      <c r="TC108" s="172"/>
      <c r="TD108" s="172"/>
      <c r="TE108" s="172"/>
      <c r="TF108" s="172"/>
      <c r="TG108" s="172"/>
      <c r="TH108" s="172"/>
      <c r="TI108" s="172"/>
      <c r="TJ108" s="172"/>
      <c r="TK108" s="172"/>
      <c r="TL108" s="172"/>
      <c r="TM108" s="172"/>
      <c r="TN108" s="172"/>
      <c r="TO108" s="172"/>
      <c r="TP108" s="172"/>
      <c r="TQ108" s="172"/>
      <c r="TR108" s="172"/>
      <c r="TS108" s="172"/>
      <c r="TT108" s="172"/>
      <c r="TU108" s="172"/>
      <c r="TV108" s="172"/>
      <c r="TW108" s="172"/>
      <c r="TX108" s="172"/>
      <c r="TY108" s="172"/>
      <c r="TZ108" s="172"/>
      <c r="UA108" s="172"/>
      <c r="UB108" s="172"/>
      <c r="UC108" s="172"/>
      <c r="UD108" s="172"/>
      <c r="UE108" s="172"/>
      <c r="UF108" s="172"/>
      <c r="UG108" s="172"/>
      <c r="UH108" s="172"/>
      <c r="UI108" s="172"/>
      <c r="UJ108" s="172"/>
      <c r="UK108" s="172"/>
      <c r="UL108" s="172"/>
      <c r="UM108" s="172"/>
      <c r="UN108" s="172"/>
      <c r="UO108" s="172"/>
      <c r="UP108" s="172"/>
      <c r="UQ108" s="172"/>
      <c r="UR108" s="172"/>
      <c r="US108" s="172"/>
      <c r="UT108" s="172"/>
      <c r="UU108" s="172"/>
      <c r="UV108" s="172"/>
      <c r="UW108" s="172"/>
      <c r="UX108" s="172"/>
      <c r="UY108" s="172"/>
      <c r="UZ108" s="172"/>
      <c r="VA108" s="172"/>
      <c r="VB108" s="172"/>
      <c r="VC108" s="172"/>
      <c r="VD108" s="172"/>
      <c r="VE108" s="172"/>
      <c r="VF108" s="172"/>
      <c r="VG108" s="172"/>
      <c r="VH108" s="172"/>
      <c r="VI108" s="172"/>
      <c r="VJ108" s="172"/>
      <c r="VK108" s="172"/>
      <c r="VL108" s="172"/>
      <c r="VM108" s="172"/>
      <c r="VN108" s="172"/>
      <c r="VO108" s="172"/>
      <c r="VP108" s="172"/>
      <c r="VQ108" s="172"/>
      <c r="VR108" s="172"/>
      <c r="VS108" s="172"/>
      <c r="VT108" s="172"/>
      <c r="VU108" s="172"/>
      <c r="VV108" s="172"/>
      <c r="VW108" s="172"/>
      <c r="VX108" s="172"/>
      <c r="VY108" s="172"/>
      <c r="VZ108" s="172"/>
      <c r="WA108" s="172"/>
      <c r="WB108" s="172"/>
      <c r="WC108" s="172"/>
      <c r="WD108" s="172"/>
      <c r="WE108" s="172"/>
      <c r="WF108" s="172"/>
      <c r="WG108" s="172"/>
      <c r="WH108" s="172"/>
      <c r="WI108" s="172"/>
      <c r="WJ108" s="172"/>
      <c r="WK108" s="172"/>
      <c r="WL108" s="172"/>
      <c r="WM108" s="172"/>
      <c r="WN108" s="172"/>
      <c r="WO108" s="172"/>
      <c r="WP108" s="172"/>
      <c r="WQ108" s="172"/>
      <c r="WR108" s="172"/>
      <c r="WS108" s="172"/>
      <c r="WT108" s="172"/>
      <c r="WU108" s="172"/>
      <c r="WV108" s="172"/>
      <c r="WW108" s="172"/>
      <c r="WX108" s="172"/>
      <c r="WY108" s="172"/>
      <c r="WZ108" s="172"/>
      <c r="XA108" s="172"/>
      <c r="XB108" s="172"/>
      <c r="XC108" s="172"/>
      <c r="XD108" s="172"/>
      <c r="XE108" s="172"/>
      <c r="XF108" s="172"/>
      <c r="XG108" s="172"/>
      <c r="XH108" s="172"/>
      <c r="XI108" s="172"/>
      <c r="XJ108" s="172"/>
      <c r="XK108" s="172"/>
      <c r="XL108" s="172"/>
      <c r="XM108" s="172"/>
      <c r="XN108" s="172"/>
      <c r="XO108" s="172"/>
      <c r="XP108" s="172"/>
      <c r="XQ108" s="172"/>
      <c r="XR108" s="172"/>
      <c r="XS108" s="172"/>
      <c r="XT108" s="172"/>
      <c r="XU108" s="172"/>
      <c r="XV108" s="172"/>
      <c r="XW108" s="172"/>
      <c r="XX108" s="172"/>
      <c r="XY108" s="172"/>
      <c r="XZ108" s="172"/>
      <c r="YA108" s="172"/>
      <c r="YB108" s="172"/>
      <c r="YC108" s="172"/>
      <c r="YD108" s="172"/>
      <c r="YE108" s="172"/>
      <c r="YF108" s="172"/>
      <c r="YG108" s="172"/>
      <c r="YH108" s="172"/>
      <c r="YI108" s="172"/>
      <c r="YJ108" s="172"/>
      <c r="YK108" s="172"/>
      <c r="YL108" s="172"/>
      <c r="YM108" s="172"/>
      <c r="YN108" s="172"/>
      <c r="YO108" s="172"/>
      <c r="YP108" s="172"/>
      <c r="YQ108" s="172"/>
      <c r="YR108" s="172"/>
      <c r="YS108" s="172"/>
      <c r="YT108" s="172"/>
      <c r="YU108" s="172"/>
      <c r="YV108" s="172"/>
      <c r="YW108" s="172"/>
      <c r="YX108" s="172"/>
      <c r="YY108" s="172"/>
      <c r="YZ108" s="172"/>
      <c r="ZA108" s="172"/>
      <c r="ZB108" s="172"/>
      <c r="ZC108" s="172"/>
      <c r="ZD108" s="172"/>
      <c r="ZE108" s="172"/>
      <c r="ZF108" s="172"/>
      <c r="ZG108" s="172"/>
      <c r="ZH108" s="172"/>
      <c r="ZI108" s="172"/>
      <c r="ZJ108" s="172"/>
      <c r="ZK108" s="172"/>
      <c r="ZL108" s="172"/>
      <c r="ZM108" s="172"/>
      <c r="ZN108" s="172"/>
      <c r="ZO108" s="172"/>
      <c r="ZP108" s="172"/>
      <c r="ZQ108" s="172"/>
      <c r="ZR108" s="172"/>
      <c r="ZS108" s="172"/>
      <c r="ZT108" s="172"/>
      <c r="ZU108" s="172"/>
      <c r="ZV108" s="172"/>
      <c r="ZW108" s="172"/>
      <c r="ZX108" s="172"/>
      <c r="ZY108" s="172"/>
      <c r="ZZ108" s="172"/>
      <c r="AAA108" s="172"/>
      <c r="AAB108" s="172"/>
      <c r="AAC108" s="172"/>
      <c r="AAD108" s="172"/>
      <c r="AAE108" s="172"/>
      <c r="AAF108" s="172"/>
      <c r="AAG108" s="172"/>
      <c r="AAH108" s="172"/>
      <c r="AAI108" s="172"/>
      <c r="AAJ108" s="172"/>
      <c r="AAK108" s="172"/>
      <c r="AAL108" s="172"/>
      <c r="AAM108" s="172"/>
      <c r="AAN108" s="172"/>
      <c r="AAO108" s="172"/>
      <c r="AAP108" s="172"/>
      <c r="AAQ108" s="172"/>
      <c r="AAR108" s="172"/>
      <c r="AAS108" s="172"/>
      <c r="AAT108" s="172"/>
      <c r="AAU108" s="172"/>
      <c r="AAV108" s="172"/>
      <c r="AAW108" s="172"/>
      <c r="AAX108" s="172"/>
      <c r="AAY108" s="172"/>
      <c r="AAZ108" s="172"/>
      <c r="ABA108" s="172"/>
      <c r="ABB108" s="172"/>
      <c r="ABC108" s="172"/>
      <c r="ABD108" s="172"/>
      <c r="ABE108" s="172"/>
      <c r="ABF108" s="172"/>
      <c r="ABG108" s="172"/>
      <c r="ABH108" s="172"/>
      <c r="ABI108" s="172"/>
      <c r="ABJ108" s="172"/>
      <c r="ABK108" s="172"/>
      <c r="ABL108" s="172"/>
      <c r="ABM108" s="172"/>
      <c r="ABN108" s="172"/>
      <c r="ABO108" s="172"/>
      <c r="ABP108" s="172"/>
      <c r="ABQ108" s="172"/>
      <c r="ABR108" s="172"/>
      <c r="ABS108" s="172"/>
      <c r="ABT108" s="172"/>
      <c r="ABU108" s="172"/>
      <c r="ABV108" s="172"/>
      <c r="ABW108" s="172"/>
      <c r="ABX108" s="172"/>
      <c r="ABY108" s="172"/>
      <c r="ABZ108" s="172"/>
      <c r="ACA108" s="172"/>
      <c r="ACB108" s="172"/>
      <c r="ACC108" s="172"/>
      <c r="ACD108" s="172"/>
      <c r="ACE108" s="172"/>
      <c r="ACF108" s="172"/>
      <c r="ACG108" s="172"/>
      <c r="ACH108" s="172"/>
      <c r="ACI108" s="172"/>
      <c r="ACJ108" s="172"/>
      <c r="ACK108" s="172"/>
      <c r="ACL108" s="172"/>
      <c r="ACM108" s="172"/>
      <c r="ACN108" s="172"/>
      <c r="ACO108" s="172"/>
      <c r="ACP108" s="172"/>
      <c r="ACQ108" s="172"/>
      <c r="ACR108" s="172"/>
      <c r="ACS108" s="172"/>
      <c r="ACT108" s="172"/>
      <c r="ACU108" s="172"/>
      <c r="ACV108" s="172"/>
      <c r="ACW108" s="172"/>
      <c r="ACX108" s="172"/>
      <c r="ACY108" s="172"/>
      <c r="ACZ108" s="172"/>
      <c r="ADA108" s="172"/>
      <c r="ADB108" s="172"/>
      <c r="ADC108" s="172"/>
      <c r="ADD108" s="172"/>
      <c r="ADE108" s="172"/>
      <c r="ADF108" s="172"/>
      <c r="ADG108" s="172"/>
      <c r="ADH108" s="172"/>
      <c r="ADI108" s="172"/>
      <c r="ADJ108" s="172"/>
      <c r="ADK108" s="172"/>
      <c r="ADL108" s="172"/>
      <c r="ADM108" s="172"/>
      <c r="ADN108" s="172"/>
      <c r="ADO108" s="172"/>
      <c r="ADP108" s="172"/>
      <c r="ADQ108" s="172"/>
      <c r="ADR108" s="172"/>
      <c r="ADS108" s="172"/>
      <c r="ADT108" s="172"/>
      <c r="ADU108" s="172"/>
      <c r="ADV108" s="172"/>
      <c r="ADW108" s="172"/>
      <c r="ADX108" s="172"/>
      <c r="ADY108" s="172"/>
      <c r="ADZ108" s="172"/>
      <c r="AEA108" s="172"/>
      <c r="AEB108" s="172"/>
      <c r="AEC108" s="172"/>
      <c r="AED108" s="172"/>
      <c r="AEE108" s="172"/>
      <c r="AEF108" s="172"/>
      <c r="AEG108" s="172"/>
      <c r="AEH108" s="172"/>
      <c r="AEI108" s="172"/>
      <c r="AEJ108" s="172"/>
      <c r="AEK108" s="172"/>
      <c r="AEL108" s="172"/>
      <c r="AEM108" s="172"/>
      <c r="AEN108" s="172"/>
      <c r="AEO108" s="172"/>
      <c r="AEP108" s="172"/>
      <c r="AEQ108" s="172"/>
      <c r="AER108" s="172"/>
      <c r="AES108" s="172"/>
      <c r="AET108" s="172"/>
      <c r="AEU108" s="172"/>
      <c r="AEV108" s="172"/>
      <c r="AEW108" s="172"/>
      <c r="AEX108" s="172"/>
      <c r="AEY108" s="172"/>
      <c r="AEZ108" s="172"/>
      <c r="AFA108" s="172"/>
      <c r="AFB108" s="172"/>
      <c r="AFC108" s="172"/>
      <c r="AFD108" s="172"/>
      <c r="AFE108" s="172"/>
      <c r="AFF108" s="172"/>
      <c r="AFG108" s="172"/>
      <c r="AFH108" s="172"/>
      <c r="AFI108" s="172"/>
      <c r="AFJ108" s="172"/>
      <c r="AFK108" s="172"/>
      <c r="AFL108" s="172"/>
      <c r="AFM108" s="172"/>
      <c r="AFN108" s="172"/>
      <c r="AFO108" s="172"/>
      <c r="AFP108" s="172"/>
      <c r="AFQ108" s="172"/>
      <c r="AFR108" s="172"/>
      <c r="AFS108" s="172"/>
      <c r="AFT108" s="172"/>
      <c r="AFU108" s="172"/>
      <c r="AFV108" s="172"/>
      <c r="AFW108" s="172"/>
      <c r="AFX108" s="172"/>
      <c r="AFY108" s="172"/>
      <c r="AFZ108" s="172"/>
      <c r="AGA108" s="172"/>
      <c r="AGB108" s="172"/>
      <c r="AGC108" s="172"/>
      <c r="AGD108" s="172"/>
      <c r="AGE108" s="172"/>
      <c r="AGF108" s="172"/>
      <c r="AGG108" s="172"/>
      <c r="AGH108" s="172"/>
      <c r="AGI108" s="172"/>
      <c r="AGJ108" s="172"/>
      <c r="AGK108" s="172"/>
      <c r="AGL108" s="172"/>
      <c r="AGM108" s="172"/>
      <c r="AGN108" s="172"/>
      <c r="AGO108" s="172"/>
      <c r="AGP108" s="172"/>
      <c r="AGQ108" s="172"/>
      <c r="AGR108" s="172"/>
      <c r="AGS108" s="172"/>
      <c r="AGT108" s="172"/>
      <c r="AGU108" s="172"/>
      <c r="AGV108" s="172"/>
      <c r="AGW108" s="172"/>
      <c r="AGX108" s="172"/>
      <c r="AGY108" s="172"/>
      <c r="AGZ108" s="172"/>
      <c r="AHA108" s="172"/>
      <c r="AHB108" s="172"/>
      <c r="AHC108" s="172"/>
      <c r="AHD108" s="172"/>
      <c r="AHE108" s="172"/>
      <c r="AHF108" s="172"/>
      <c r="AHG108" s="172"/>
      <c r="AHH108" s="172"/>
      <c r="AHI108" s="172"/>
      <c r="AHJ108" s="172"/>
      <c r="AHK108" s="172"/>
      <c r="AHL108" s="172"/>
      <c r="AHM108" s="172"/>
      <c r="AHN108" s="172"/>
      <c r="AHO108" s="172"/>
      <c r="AHP108" s="172"/>
      <c r="AHQ108" s="172"/>
      <c r="AHR108" s="172"/>
      <c r="AHS108" s="172"/>
      <c r="AHT108" s="172"/>
      <c r="AHU108" s="172"/>
      <c r="AHV108" s="172"/>
      <c r="AHW108" s="172"/>
      <c r="AHX108" s="172"/>
      <c r="AHY108" s="172"/>
      <c r="AHZ108" s="172"/>
      <c r="AIA108" s="172"/>
      <c r="AIB108" s="172"/>
      <c r="AIC108" s="172"/>
      <c r="AID108" s="172"/>
      <c r="AIE108" s="172"/>
      <c r="AIF108" s="172"/>
      <c r="AIG108" s="172"/>
      <c r="AIH108" s="172"/>
      <c r="AII108" s="172"/>
      <c r="AIJ108" s="172"/>
      <c r="AIK108" s="172"/>
      <c r="AIL108" s="172"/>
      <c r="AIM108" s="172"/>
      <c r="AIN108" s="172"/>
      <c r="AIO108" s="172"/>
      <c r="AIP108" s="172"/>
      <c r="AIQ108" s="172"/>
      <c r="AIR108" s="172"/>
      <c r="AIS108" s="172"/>
      <c r="AIT108" s="172"/>
      <c r="AIU108" s="172"/>
      <c r="AIV108" s="172"/>
      <c r="AIW108" s="172"/>
      <c r="AIX108" s="172"/>
      <c r="AIY108" s="172"/>
      <c r="AIZ108" s="172"/>
      <c r="AJA108" s="172"/>
      <c r="AJB108" s="172"/>
      <c r="AJC108" s="172"/>
      <c r="AJD108" s="172"/>
      <c r="AJE108" s="172"/>
      <c r="AJF108" s="172"/>
      <c r="AJG108" s="172"/>
      <c r="AJH108" s="172"/>
      <c r="AJI108" s="172"/>
      <c r="AJJ108" s="172"/>
      <c r="AJK108" s="172"/>
      <c r="AJL108" s="172"/>
      <c r="AJM108" s="172"/>
      <c r="AJN108" s="172"/>
      <c r="AJO108" s="172"/>
      <c r="AJP108" s="172"/>
      <c r="AJQ108" s="172"/>
      <c r="AJR108" s="172"/>
      <c r="AJS108" s="172"/>
      <c r="AJT108" s="172"/>
      <c r="AJU108" s="172"/>
      <c r="AJV108" s="172"/>
      <c r="AJW108" s="172"/>
      <c r="AJX108" s="172"/>
      <c r="AJY108" s="172"/>
      <c r="AJZ108" s="172"/>
      <c r="AKA108" s="172"/>
      <c r="AKB108" s="172"/>
      <c r="AKC108" s="172"/>
      <c r="AKD108" s="172"/>
      <c r="AKE108" s="172"/>
      <c r="AKF108" s="172"/>
      <c r="AKG108" s="172"/>
      <c r="AKH108" s="172"/>
      <c r="AKI108" s="172"/>
      <c r="AKJ108" s="172"/>
      <c r="AKK108" s="172"/>
      <c r="AKL108" s="172"/>
      <c r="AKM108" s="172"/>
      <c r="AKN108" s="172"/>
      <c r="AKO108" s="172"/>
      <c r="AKP108" s="172"/>
      <c r="AKQ108" s="172"/>
      <c r="AKR108" s="172"/>
      <c r="AKS108" s="172"/>
      <c r="AKT108" s="172"/>
      <c r="AKU108" s="172"/>
      <c r="AKV108" s="172"/>
      <c r="AKW108" s="172"/>
      <c r="AKX108" s="172"/>
      <c r="AKY108" s="172"/>
      <c r="AKZ108" s="172"/>
      <c r="ALA108" s="172"/>
      <c r="ALB108" s="172"/>
      <c r="ALC108" s="172"/>
      <c r="ALD108" s="172"/>
      <c r="ALE108" s="172"/>
      <c r="ALF108" s="172"/>
      <c r="ALG108" s="172"/>
      <c r="ALH108" s="172"/>
      <c r="ALI108" s="172"/>
      <c r="ALJ108" s="172"/>
      <c r="ALK108" s="172"/>
      <c r="ALL108" s="172"/>
      <c r="ALM108" s="172"/>
      <c r="ALN108" s="172"/>
      <c r="ALO108" s="172"/>
      <c r="ALP108" s="172"/>
      <c r="ALQ108" s="172"/>
      <c r="ALR108" s="172"/>
      <c r="ALS108" s="172"/>
      <c r="ALT108" s="172"/>
      <c r="ALU108" s="172"/>
      <c r="ALV108" s="172"/>
      <c r="ALW108" s="172"/>
      <c r="ALX108" s="172"/>
      <c r="ALY108" s="172"/>
      <c r="ALZ108" s="172"/>
      <c r="AMA108" s="172"/>
      <c r="AMB108" s="172"/>
      <c r="AMC108" s="172"/>
      <c r="AMD108" s="172"/>
      <c r="AME108" s="172"/>
      <c r="AMF108" s="172"/>
      <c r="AMG108" s="172"/>
      <c r="AMH108" s="172"/>
      <c r="AMI108" s="172"/>
      <c r="AMJ108" s="172"/>
      <c r="AMK108" s="172"/>
      <c r="AML108" s="172"/>
    </row>
    <row r="109" spans="1:1026" s="282" customFormat="1">
      <c r="A109" s="358"/>
      <c r="B109" s="368"/>
      <c r="C109" s="154">
        <f t="shared" si="94"/>
        <v>0</v>
      </c>
      <c r="D109" s="167">
        <f t="shared" si="95"/>
        <v>0</v>
      </c>
      <c r="E109" s="166" t="str">
        <f t="shared" si="96"/>
        <v/>
      </c>
      <c r="F109" s="367" t="str">
        <f t="shared" si="97"/>
        <v/>
      </c>
      <c r="G109" s="367" t="str">
        <f t="shared" si="98"/>
        <v/>
      </c>
      <c r="H109" s="367" t="str">
        <f t="shared" si="99"/>
        <v/>
      </c>
      <c r="I109" s="367" t="str">
        <f t="shared" si="100"/>
        <v/>
      </c>
      <c r="J109" s="367" t="str">
        <f t="shared" si="101"/>
        <v/>
      </c>
      <c r="K109" s="367" t="str">
        <f t="shared" si="102"/>
        <v/>
      </c>
      <c r="L109" s="367" t="str">
        <f t="shared" si="103"/>
        <v/>
      </c>
      <c r="M109" s="367" t="str">
        <f t="shared" si="104"/>
        <v/>
      </c>
      <c r="N109" s="367" t="str">
        <f t="shared" si="105"/>
        <v/>
      </c>
      <c r="O109" s="156" t="str">
        <f t="shared" si="106"/>
        <v/>
      </c>
      <c r="P109" s="157" t="str">
        <f t="shared" si="158"/>
        <v>0</v>
      </c>
      <c r="Q109" s="158" t="str">
        <f t="shared" si="158"/>
        <v>0</v>
      </c>
      <c r="R109" s="158" t="str">
        <f t="shared" si="158"/>
        <v>0</v>
      </c>
      <c r="S109" s="159" t="str">
        <f t="shared" si="158"/>
        <v>0</v>
      </c>
      <c r="T109" s="158" t="str">
        <f t="shared" si="158"/>
        <v>0</v>
      </c>
      <c r="U109" s="158" t="str">
        <f t="shared" si="158"/>
        <v>0</v>
      </c>
      <c r="V109" s="158" t="str">
        <f t="shared" si="158"/>
        <v>0</v>
      </c>
      <c r="W109" s="158" t="str">
        <f t="shared" si="158"/>
        <v>0</v>
      </c>
      <c r="X109" s="157" t="str">
        <f t="shared" si="159"/>
        <v>0</v>
      </c>
      <c r="Y109" s="158" t="str">
        <f t="shared" si="159"/>
        <v>0</v>
      </c>
      <c r="Z109" s="158" t="str">
        <f t="shared" si="159"/>
        <v>0</v>
      </c>
      <c r="AA109" s="159" t="str">
        <f t="shared" si="159"/>
        <v>0</v>
      </c>
      <c r="AB109" s="160" t="str">
        <f t="shared" si="159"/>
        <v>0</v>
      </c>
      <c r="AC109" s="161" t="str">
        <f t="shared" si="159"/>
        <v>0</v>
      </c>
      <c r="AD109" s="158" t="str">
        <f t="shared" si="159"/>
        <v>0</v>
      </c>
      <c r="AE109" s="159" t="str">
        <f t="shared" si="159"/>
        <v>0</v>
      </c>
      <c r="AF109" s="367" t="str">
        <f t="shared" si="160"/>
        <v>0</v>
      </c>
      <c r="AG109" s="162" t="str">
        <f t="shared" si="160"/>
        <v>0</v>
      </c>
      <c r="AH109" s="163" t="str">
        <f t="shared" si="160"/>
        <v>0</v>
      </c>
      <c r="AI109" s="165" t="str">
        <f t="shared" si="160"/>
        <v>0</v>
      </c>
      <c r="AJ109" s="164" t="str">
        <f t="shared" si="160"/>
        <v>0</v>
      </c>
      <c r="AK109" s="164" t="str">
        <f t="shared" si="160"/>
        <v>0</v>
      </c>
      <c r="AL109" s="289" t="str">
        <f t="shared" si="160"/>
        <v>0</v>
      </c>
      <c r="AM109" s="165" t="str">
        <f t="shared" si="160"/>
        <v>0</v>
      </c>
      <c r="AN109" s="230" t="str">
        <f t="shared" si="161"/>
        <v>0</v>
      </c>
      <c r="AO109" s="230" t="str">
        <f t="shared" si="161"/>
        <v>0</v>
      </c>
      <c r="AP109" s="230" t="str">
        <f t="shared" si="161"/>
        <v>0</v>
      </c>
      <c r="AQ109" s="230" t="str">
        <f t="shared" si="161"/>
        <v>0</v>
      </c>
      <c r="AR109" s="229" t="str">
        <f t="shared" si="161"/>
        <v>0</v>
      </c>
      <c r="AS109" s="230" t="str">
        <f t="shared" si="161"/>
        <v>0</v>
      </c>
      <c r="AT109" s="230" t="str">
        <f t="shared" si="161"/>
        <v>0</v>
      </c>
      <c r="AU109" s="231" t="str">
        <f t="shared" si="161"/>
        <v>0</v>
      </c>
      <c r="AV109" s="230" t="str">
        <f t="shared" si="162"/>
        <v>0</v>
      </c>
      <c r="AW109" s="232" t="str">
        <f t="shared" si="162"/>
        <v>0</v>
      </c>
      <c r="AX109" s="232" t="str">
        <f t="shared" si="162"/>
        <v>0</v>
      </c>
      <c r="AY109" s="233" t="str">
        <f t="shared" si="162"/>
        <v>0</v>
      </c>
      <c r="AZ109" s="232" t="str">
        <f t="shared" si="162"/>
        <v>0</v>
      </c>
      <c r="BA109" s="232" t="str">
        <f t="shared" si="162"/>
        <v>0</v>
      </c>
      <c r="BB109" s="232" t="str">
        <f t="shared" si="162"/>
        <v>0</v>
      </c>
      <c r="BC109" s="233" t="str">
        <f t="shared" si="162"/>
        <v>0</v>
      </c>
      <c r="BD109" s="168" t="str">
        <f t="shared" si="163"/>
        <v>0</v>
      </c>
      <c r="BE109" s="168" t="str">
        <f t="shared" si="163"/>
        <v>0</v>
      </c>
      <c r="BF109" s="168" t="str">
        <f t="shared" si="163"/>
        <v>0</v>
      </c>
      <c r="BG109" s="169" t="str">
        <f t="shared" si="163"/>
        <v>0</v>
      </c>
      <c r="BH109" s="168" t="str">
        <f t="shared" si="163"/>
        <v>0</v>
      </c>
      <c r="BI109" s="168" t="str">
        <f t="shared" si="163"/>
        <v>0</v>
      </c>
      <c r="BJ109" s="168" t="str">
        <f t="shared" si="163"/>
        <v>0</v>
      </c>
      <c r="BK109" s="169" t="str">
        <f t="shared" si="163"/>
        <v>0</v>
      </c>
      <c r="BL109" s="168" t="str">
        <f t="shared" si="164"/>
        <v>0</v>
      </c>
      <c r="BM109" s="168" t="str">
        <f t="shared" si="164"/>
        <v>0</v>
      </c>
      <c r="BN109" s="168" t="str">
        <f t="shared" si="164"/>
        <v>0</v>
      </c>
      <c r="BO109" s="169" t="str">
        <f t="shared" si="164"/>
        <v>0</v>
      </c>
      <c r="BP109" s="168" t="str">
        <f t="shared" si="164"/>
        <v>0</v>
      </c>
      <c r="BQ109" s="168" t="str">
        <f t="shared" si="164"/>
        <v>0</v>
      </c>
      <c r="BR109" s="168" t="str">
        <f t="shared" si="164"/>
        <v>0</v>
      </c>
      <c r="BS109" s="169" t="str">
        <f t="shared" si="164"/>
        <v>0</v>
      </c>
      <c r="BT109" s="302" t="str">
        <f t="shared" si="165"/>
        <v>0</v>
      </c>
      <c r="BU109" s="302" t="str">
        <f t="shared" si="165"/>
        <v>0</v>
      </c>
      <c r="BV109" s="302" t="str">
        <f t="shared" si="165"/>
        <v>0</v>
      </c>
      <c r="BW109" s="303" t="str">
        <f t="shared" si="165"/>
        <v>0</v>
      </c>
      <c r="BX109" s="302" t="str">
        <f t="shared" si="165"/>
        <v>0</v>
      </c>
      <c r="BY109" s="302" t="str">
        <f t="shared" si="165"/>
        <v>0</v>
      </c>
      <c r="BZ109" s="302" t="str">
        <f t="shared" si="165"/>
        <v>0</v>
      </c>
      <c r="CA109" s="303" t="str">
        <f t="shared" si="165"/>
        <v>0</v>
      </c>
      <c r="CB109" s="164" t="str">
        <f t="shared" si="166"/>
        <v>0</v>
      </c>
      <c r="CC109" s="289" t="str">
        <f t="shared" si="166"/>
        <v>0</v>
      </c>
      <c r="CD109" s="340" t="str">
        <f t="shared" si="166"/>
        <v>0</v>
      </c>
      <c r="CE109" s="341" t="str">
        <f t="shared" si="166"/>
        <v>0</v>
      </c>
      <c r="CF109" s="340" t="str">
        <f t="shared" si="166"/>
        <v>0</v>
      </c>
      <c r="CG109" s="340" t="str">
        <f t="shared" si="166"/>
        <v>0</v>
      </c>
      <c r="CH109" s="340" t="str">
        <f t="shared" si="166"/>
        <v>0</v>
      </c>
      <c r="CI109" s="341" t="str">
        <f t="shared" si="166"/>
        <v>0</v>
      </c>
      <c r="CJ109" s="367"/>
      <c r="CK109" s="32" t="str">
        <f t="shared" si="116"/>
        <v/>
      </c>
      <c r="CL109" s="285">
        <f t="shared" si="146"/>
        <v>0</v>
      </c>
      <c r="CM109" s="285">
        <f t="shared" si="148"/>
        <v>10</v>
      </c>
      <c r="CN109" s="285"/>
      <c r="CO109" s="142">
        <f t="shared" si="117"/>
        <v>-90</v>
      </c>
      <c r="CP109" s="142">
        <f t="shared" si="118"/>
        <v>-67.777777777777771</v>
      </c>
      <c r="CQ109" s="143"/>
      <c r="CR109" s="367"/>
      <c r="CS109" s="170">
        <f t="shared" si="119"/>
        <v>0</v>
      </c>
      <c r="CT109" s="23">
        <f t="shared" si="120"/>
        <v>0</v>
      </c>
      <c r="CU109" s="171">
        <f t="shared" si="121"/>
        <v>0</v>
      </c>
      <c r="CV109" s="23">
        <f t="shared" si="122"/>
        <v>0</v>
      </c>
      <c r="CW109" s="172">
        <f t="shared" si="123"/>
        <v>0</v>
      </c>
      <c r="CX109" s="24">
        <f t="shared" si="124"/>
        <v>0</v>
      </c>
      <c r="CY109" s="267">
        <f t="shared" si="125"/>
        <v>0</v>
      </c>
      <c r="CZ109" s="268">
        <f t="shared" si="126"/>
        <v>0</v>
      </c>
      <c r="DA109" s="267">
        <f t="shared" si="127"/>
        <v>0</v>
      </c>
      <c r="DB109" s="268">
        <f t="shared" si="128"/>
        <v>0</v>
      </c>
      <c r="DC109" s="173">
        <f t="shared" si="129"/>
        <v>0</v>
      </c>
      <c r="DD109" s="26">
        <f t="shared" si="130"/>
        <v>0</v>
      </c>
      <c r="DE109" s="173">
        <f t="shared" si="131"/>
        <v>0</v>
      </c>
      <c r="DF109" s="26">
        <f t="shared" si="132"/>
        <v>0</v>
      </c>
      <c r="DG109" s="326">
        <f t="shared" si="133"/>
        <v>0</v>
      </c>
      <c r="DH109" s="327">
        <f t="shared" si="134"/>
        <v>0</v>
      </c>
      <c r="DI109" s="172">
        <f t="shared" si="135"/>
        <v>0</v>
      </c>
      <c r="DJ109" s="24">
        <f t="shared" si="136"/>
        <v>0</v>
      </c>
      <c r="DK109" s="172"/>
      <c r="DL109" s="19">
        <f t="shared" si="137"/>
        <v>0</v>
      </c>
      <c r="DM109" s="19">
        <f t="shared" si="138"/>
        <v>0</v>
      </c>
      <c r="DN109" s="174">
        <f t="shared" si="139"/>
        <v>0</v>
      </c>
      <c r="DO109" s="278">
        <f t="shared" si="140"/>
        <v>0</v>
      </c>
      <c r="DP109" s="278">
        <f t="shared" si="141"/>
        <v>0</v>
      </c>
      <c r="DQ109" s="20">
        <f t="shared" si="142"/>
        <v>0</v>
      </c>
      <c r="DR109" s="20">
        <f t="shared" si="143"/>
        <v>0</v>
      </c>
      <c r="DS109" s="337">
        <f t="shared" si="144"/>
        <v>0</v>
      </c>
      <c r="DT109" s="174">
        <f t="shared" si="145"/>
        <v>0</v>
      </c>
      <c r="DU109" s="172">
        <f t="shared" si="147"/>
        <v>0</v>
      </c>
      <c r="DV109" s="172"/>
      <c r="DW109" s="172"/>
      <c r="DX109" s="172"/>
      <c r="DY109" s="172"/>
      <c r="DZ109" s="172"/>
      <c r="EA109" s="172"/>
      <c r="EB109" s="172"/>
      <c r="EC109" s="172"/>
      <c r="ED109" s="172"/>
      <c r="EE109" s="172"/>
      <c r="EF109" s="172"/>
      <c r="EG109" s="172"/>
      <c r="EH109" s="172"/>
      <c r="EI109" s="172"/>
      <c r="EJ109" s="172"/>
      <c r="EK109" s="172"/>
      <c r="EL109" s="172"/>
      <c r="EM109" s="172"/>
      <c r="EN109" s="172"/>
      <c r="EO109" s="172"/>
      <c r="EP109" s="172"/>
      <c r="EQ109" s="172"/>
      <c r="ER109" s="172"/>
      <c r="ES109" s="172"/>
      <c r="ET109" s="172"/>
      <c r="EU109" s="172"/>
      <c r="EV109" s="172"/>
      <c r="EW109" s="172"/>
      <c r="EX109" s="172"/>
      <c r="EY109" s="172"/>
      <c r="EZ109" s="172"/>
      <c r="FA109" s="172"/>
      <c r="FB109" s="172"/>
      <c r="FC109" s="172"/>
      <c r="FD109" s="172"/>
      <c r="FE109" s="172"/>
      <c r="FF109" s="172"/>
      <c r="FG109" s="172"/>
      <c r="FH109" s="172"/>
      <c r="FI109" s="172"/>
      <c r="FJ109" s="172"/>
      <c r="FK109" s="172"/>
      <c r="FL109" s="172"/>
      <c r="FM109" s="172"/>
      <c r="FN109" s="172"/>
      <c r="FO109" s="172"/>
      <c r="FP109" s="172"/>
      <c r="FQ109" s="172"/>
      <c r="FR109" s="172"/>
      <c r="FS109" s="172"/>
      <c r="FT109" s="172"/>
      <c r="FU109" s="172"/>
      <c r="FV109" s="172"/>
      <c r="FW109" s="172"/>
      <c r="FX109" s="172"/>
      <c r="FY109" s="172"/>
      <c r="FZ109" s="172"/>
      <c r="GA109" s="172"/>
      <c r="GB109" s="172"/>
      <c r="GC109" s="172"/>
      <c r="GD109" s="172"/>
      <c r="GE109" s="172"/>
      <c r="GF109" s="172"/>
      <c r="GG109" s="172"/>
      <c r="GH109" s="172"/>
      <c r="GI109" s="172"/>
      <c r="GJ109" s="172"/>
      <c r="GK109" s="172"/>
      <c r="GL109" s="172"/>
      <c r="GM109" s="172"/>
      <c r="GN109" s="172"/>
      <c r="GO109" s="172"/>
      <c r="GP109" s="172"/>
      <c r="GQ109" s="172"/>
      <c r="GR109" s="172"/>
      <c r="GS109" s="172"/>
      <c r="GT109" s="172"/>
      <c r="GU109" s="172"/>
      <c r="GV109" s="172"/>
      <c r="GW109" s="172"/>
      <c r="GX109" s="172"/>
      <c r="GY109" s="172"/>
      <c r="GZ109" s="172"/>
      <c r="HA109" s="172"/>
      <c r="HB109" s="172"/>
      <c r="HC109" s="172"/>
      <c r="HD109" s="172"/>
      <c r="HE109" s="172"/>
      <c r="HF109" s="172"/>
      <c r="HG109" s="172"/>
      <c r="HH109" s="172"/>
      <c r="HI109" s="172"/>
      <c r="HJ109" s="172"/>
      <c r="HK109" s="172"/>
      <c r="HL109" s="172"/>
      <c r="HM109" s="172"/>
      <c r="HN109" s="172"/>
      <c r="HO109" s="172"/>
      <c r="HP109" s="172"/>
      <c r="HQ109" s="172"/>
      <c r="HR109" s="172"/>
      <c r="HS109" s="172"/>
      <c r="HT109" s="172"/>
      <c r="HU109" s="172"/>
      <c r="HV109" s="172"/>
      <c r="HW109" s="172"/>
      <c r="HX109" s="172"/>
      <c r="HY109" s="172"/>
      <c r="HZ109" s="172"/>
      <c r="IA109" s="172"/>
      <c r="IB109" s="172"/>
      <c r="IC109" s="172"/>
      <c r="ID109" s="172"/>
      <c r="IE109" s="172"/>
      <c r="IF109" s="172"/>
      <c r="IG109" s="172"/>
      <c r="IH109" s="172"/>
      <c r="II109" s="172"/>
      <c r="IJ109" s="172"/>
      <c r="IK109" s="172"/>
      <c r="IL109" s="172"/>
      <c r="IM109" s="172"/>
      <c r="IN109" s="172"/>
      <c r="IO109" s="172"/>
      <c r="IP109" s="172"/>
      <c r="IQ109" s="172"/>
      <c r="IR109" s="172"/>
      <c r="IS109" s="172"/>
      <c r="IT109" s="172"/>
      <c r="IU109" s="172"/>
      <c r="IV109" s="172"/>
      <c r="IW109" s="172"/>
      <c r="IX109" s="172"/>
      <c r="IY109" s="172"/>
      <c r="IZ109" s="172"/>
      <c r="JA109" s="172"/>
      <c r="JB109" s="172"/>
      <c r="JC109" s="172"/>
      <c r="JD109" s="172"/>
      <c r="JE109" s="172"/>
      <c r="JF109" s="172"/>
      <c r="JG109" s="172"/>
      <c r="JH109" s="172"/>
      <c r="JI109" s="172"/>
      <c r="JJ109" s="172"/>
      <c r="JK109" s="172"/>
      <c r="JL109" s="172"/>
      <c r="JM109" s="172"/>
      <c r="JN109" s="172"/>
      <c r="JO109" s="172"/>
      <c r="JP109" s="172"/>
      <c r="JQ109" s="172"/>
      <c r="JR109" s="172"/>
      <c r="JS109" s="172"/>
      <c r="JT109" s="172"/>
      <c r="JU109" s="172"/>
      <c r="JV109" s="172"/>
      <c r="JW109" s="172"/>
      <c r="JX109" s="172"/>
      <c r="JY109" s="172"/>
      <c r="JZ109" s="172"/>
      <c r="KA109" s="172"/>
      <c r="KB109" s="172"/>
      <c r="KC109" s="172"/>
      <c r="KD109" s="172"/>
      <c r="KE109" s="172"/>
      <c r="KF109" s="172"/>
      <c r="KG109" s="172"/>
      <c r="KH109" s="172"/>
      <c r="KI109" s="172"/>
      <c r="KJ109" s="172"/>
      <c r="KK109" s="172"/>
      <c r="KL109" s="172"/>
      <c r="KM109" s="172"/>
      <c r="KN109" s="172"/>
      <c r="KO109" s="172"/>
      <c r="KP109" s="172"/>
      <c r="KQ109" s="172"/>
      <c r="KR109" s="172"/>
      <c r="KS109" s="172"/>
      <c r="KT109" s="172"/>
      <c r="KU109" s="172"/>
      <c r="KV109" s="172"/>
      <c r="KW109" s="172"/>
      <c r="KX109" s="172"/>
      <c r="KY109" s="172"/>
      <c r="KZ109" s="172"/>
      <c r="LA109" s="172"/>
      <c r="LB109" s="172"/>
      <c r="LC109" s="172"/>
      <c r="LD109" s="172"/>
      <c r="LE109" s="172"/>
      <c r="LF109" s="172"/>
      <c r="LG109" s="172"/>
      <c r="LH109" s="172"/>
      <c r="LI109" s="172"/>
      <c r="LJ109" s="172"/>
      <c r="LK109" s="172"/>
      <c r="LL109" s="172"/>
      <c r="LM109" s="172"/>
      <c r="LN109" s="172"/>
      <c r="LO109" s="172"/>
      <c r="LP109" s="172"/>
      <c r="LQ109" s="172"/>
      <c r="LR109" s="172"/>
      <c r="LS109" s="172"/>
      <c r="LT109" s="172"/>
      <c r="LU109" s="172"/>
      <c r="LV109" s="172"/>
      <c r="LW109" s="172"/>
      <c r="LX109" s="172"/>
      <c r="LY109" s="172"/>
      <c r="LZ109" s="172"/>
      <c r="MA109" s="172"/>
      <c r="MB109" s="172"/>
      <c r="MC109" s="172"/>
      <c r="MD109" s="172"/>
      <c r="ME109" s="172"/>
      <c r="MF109" s="172"/>
      <c r="MG109" s="172"/>
      <c r="MH109" s="172"/>
      <c r="MI109" s="172"/>
      <c r="MJ109" s="172"/>
      <c r="MK109" s="172"/>
      <c r="ML109" s="172"/>
      <c r="MM109" s="172"/>
      <c r="MN109" s="172"/>
      <c r="MO109" s="172"/>
      <c r="MP109" s="172"/>
      <c r="MQ109" s="172"/>
      <c r="MR109" s="172"/>
      <c r="MS109" s="172"/>
      <c r="MT109" s="172"/>
      <c r="MU109" s="172"/>
      <c r="MV109" s="172"/>
      <c r="MW109" s="172"/>
      <c r="MX109" s="172"/>
      <c r="MY109" s="172"/>
      <c r="MZ109" s="172"/>
      <c r="NA109" s="172"/>
      <c r="NB109" s="172"/>
      <c r="NC109" s="172"/>
      <c r="ND109" s="172"/>
      <c r="NE109" s="172"/>
      <c r="NF109" s="172"/>
      <c r="NG109" s="172"/>
      <c r="NH109" s="172"/>
      <c r="NI109" s="172"/>
      <c r="NJ109" s="172"/>
      <c r="NK109" s="172"/>
      <c r="NL109" s="172"/>
      <c r="NM109" s="172"/>
      <c r="NN109" s="172"/>
      <c r="NO109" s="172"/>
      <c r="NP109" s="172"/>
      <c r="NQ109" s="172"/>
      <c r="NR109" s="172"/>
      <c r="NS109" s="172"/>
      <c r="NT109" s="172"/>
      <c r="NU109" s="172"/>
      <c r="NV109" s="172"/>
      <c r="NW109" s="172"/>
      <c r="NX109" s="172"/>
      <c r="NY109" s="172"/>
      <c r="NZ109" s="172"/>
      <c r="OA109" s="172"/>
      <c r="OB109" s="172"/>
      <c r="OC109" s="172"/>
      <c r="OD109" s="172"/>
      <c r="OE109" s="172"/>
      <c r="OF109" s="172"/>
      <c r="OG109" s="172"/>
      <c r="OH109" s="172"/>
      <c r="OI109" s="172"/>
      <c r="OJ109" s="172"/>
      <c r="OK109" s="172"/>
      <c r="OL109" s="172"/>
      <c r="OM109" s="172"/>
      <c r="ON109" s="172"/>
      <c r="OO109" s="172"/>
      <c r="OP109" s="172"/>
      <c r="OQ109" s="172"/>
      <c r="OR109" s="172"/>
      <c r="OS109" s="172"/>
      <c r="OT109" s="172"/>
      <c r="OU109" s="172"/>
      <c r="OV109" s="172"/>
      <c r="OW109" s="172"/>
      <c r="OX109" s="172"/>
      <c r="OY109" s="172"/>
      <c r="OZ109" s="172"/>
      <c r="PA109" s="172"/>
      <c r="PB109" s="172"/>
      <c r="PC109" s="172"/>
      <c r="PD109" s="172"/>
      <c r="PE109" s="172"/>
      <c r="PF109" s="172"/>
      <c r="PG109" s="172"/>
      <c r="PH109" s="172"/>
      <c r="PI109" s="172"/>
      <c r="PJ109" s="172"/>
      <c r="PK109" s="172"/>
      <c r="PL109" s="172"/>
      <c r="PM109" s="172"/>
      <c r="PN109" s="172"/>
      <c r="PO109" s="172"/>
      <c r="PP109" s="172"/>
      <c r="PQ109" s="172"/>
      <c r="PR109" s="172"/>
      <c r="PS109" s="172"/>
      <c r="PT109" s="172"/>
      <c r="PU109" s="172"/>
      <c r="PV109" s="172"/>
      <c r="PW109" s="172"/>
      <c r="PX109" s="172"/>
      <c r="PY109" s="172"/>
      <c r="PZ109" s="172"/>
      <c r="QA109" s="172"/>
      <c r="QB109" s="172"/>
      <c r="QC109" s="172"/>
      <c r="QD109" s="172"/>
      <c r="QE109" s="172"/>
      <c r="QF109" s="172"/>
      <c r="QG109" s="172"/>
      <c r="QH109" s="172"/>
      <c r="QI109" s="172"/>
      <c r="QJ109" s="172"/>
      <c r="QK109" s="172"/>
      <c r="QL109" s="172"/>
      <c r="QM109" s="172"/>
      <c r="QN109" s="172"/>
      <c r="QO109" s="172"/>
      <c r="QP109" s="172"/>
      <c r="QQ109" s="172"/>
      <c r="QR109" s="172"/>
      <c r="QS109" s="172"/>
      <c r="QT109" s="172"/>
      <c r="QU109" s="172"/>
      <c r="QV109" s="172"/>
      <c r="QW109" s="172"/>
      <c r="QX109" s="172"/>
      <c r="QY109" s="172"/>
      <c r="QZ109" s="172"/>
      <c r="RA109" s="172"/>
      <c r="RB109" s="172"/>
      <c r="RC109" s="172"/>
      <c r="RD109" s="172"/>
      <c r="RE109" s="172"/>
      <c r="RF109" s="172"/>
      <c r="RG109" s="172"/>
      <c r="RH109" s="172"/>
      <c r="RI109" s="172"/>
      <c r="RJ109" s="172"/>
      <c r="RK109" s="172"/>
      <c r="RL109" s="172"/>
      <c r="RM109" s="172"/>
      <c r="RN109" s="172"/>
      <c r="RO109" s="172"/>
      <c r="RP109" s="172"/>
      <c r="RQ109" s="172"/>
      <c r="RR109" s="172"/>
      <c r="RS109" s="172"/>
      <c r="RT109" s="172"/>
      <c r="RU109" s="172"/>
      <c r="RV109" s="172"/>
      <c r="RW109" s="172"/>
      <c r="RX109" s="172"/>
      <c r="RY109" s="172"/>
      <c r="RZ109" s="172"/>
      <c r="SA109" s="172"/>
      <c r="SB109" s="172"/>
      <c r="SC109" s="172"/>
      <c r="SD109" s="172"/>
      <c r="SE109" s="172"/>
      <c r="SF109" s="172"/>
      <c r="SG109" s="172"/>
      <c r="SH109" s="172"/>
      <c r="SI109" s="172"/>
      <c r="SJ109" s="172"/>
      <c r="SK109" s="172"/>
      <c r="SL109" s="172"/>
      <c r="SM109" s="172"/>
      <c r="SN109" s="172"/>
      <c r="SO109" s="172"/>
      <c r="SP109" s="172"/>
      <c r="SQ109" s="172"/>
      <c r="SR109" s="172"/>
      <c r="SS109" s="172"/>
      <c r="ST109" s="172"/>
      <c r="SU109" s="172"/>
      <c r="SV109" s="172"/>
      <c r="SW109" s="172"/>
      <c r="SX109" s="172"/>
      <c r="SY109" s="172"/>
      <c r="SZ109" s="172"/>
      <c r="TA109" s="172"/>
      <c r="TB109" s="172"/>
      <c r="TC109" s="172"/>
      <c r="TD109" s="172"/>
      <c r="TE109" s="172"/>
      <c r="TF109" s="172"/>
      <c r="TG109" s="172"/>
      <c r="TH109" s="172"/>
      <c r="TI109" s="172"/>
      <c r="TJ109" s="172"/>
      <c r="TK109" s="172"/>
      <c r="TL109" s="172"/>
      <c r="TM109" s="172"/>
      <c r="TN109" s="172"/>
      <c r="TO109" s="172"/>
      <c r="TP109" s="172"/>
      <c r="TQ109" s="172"/>
      <c r="TR109" s="172"/>
      <c r="TS109" s="172"/>
      <c r="TT109" s="172"/>
      <c r="TU109" s="172"/>
      <c r="TV109" s="172"/>
      <c r="TW109" s="172"/>
      <c r="TX109" s="172"/>
      <c r="TY109" s="172"/>
      <c r="TZ109" s="172"/>
      <c r="UA109" s="172"/>
      <c r="UB109" s="172"/>
      <c r="UC109" s="172"/>
      <c r="UD109" s="172"/>
      <c r="UE109" s="172"/>
      <c r="UF109" s="172"/>
      <c r="UG109" s="172"/>
      <c r="UH109" s="172"/>
      <c r="UI109" s="172"/>
      <c r="UJ109" s="172"/>
      <c r="UK109" s="172"/>
      <c r="UL109" s="172"/>
      <c r="UM109" s="172"/>
      <c r="UN109" s="172"/>
      <c r="UO109" s="172"/>
      <c r="UP109" s="172"/>
      <c r="UQ109" s="172"/>
      <c r="UR109" s="172"/>
      <c r="US109" s="172"/>
      <c r="UT109" s="172"/>
      <c r="UU109" s="172"/>
      <c r="UV109" s="172"/>
      <c r="UW109" s="172"/>
      <c r="UX109" s="172"/>
      <c r="UY109" s="172"/>
      <c r="UZ109" s="172"/>
      <c r="VA109" s="172"/>
      <c r="VB109" s="172"/>
      <c r="VC109" s="172"/>
      <c r="VD109" s="172"/>
      <c r="VE109" s="172"/>
      <c r="VF109" s="172"/>
      <c r="VG109" s="172"/>
      <c r="VH109" s="172"/>
      <c r="VI109" s="172"/>
      <c r="VJ109" s="172"/>
      <c r="VK109" s="172"/>
      <c r="VL109" s="172"/>
      <c r="VM109" s="172"/>
      <c r="VN109" s="172"/>
      <c r="VO109" s="172"/>
      <c r="VP109" s="172"/>
      <c r="VQ109" s="172"/>
      <c r="VR109" s="172"/>
      <c r="VS109" s="172"/>
      <c r="VT109" s="172"/>
      <c r="VU109" s="172"/>
      <c r="VV109" s="172"/>
      <c r="VW109" s="172"/>
      <c r="VX109" s="172"/>
      <c r="VY109" s="172"/>
      <c r="VZ109" s="172"/>
      <c r="WA109" s="172"/>
      <c r="WB109" s="172"/>
      <c r="WC109" s="172"/>
      <c r="WD109" s="172"/>
      <c r="WE109" s="172"/>
      <c r="WF109" s="172"/>
      <c r="WG109" s="172"/>
      <c r="WH109" s="172"/>
      <c r="WI109" s="172"/>
      <c r="WJ109" s="172"/>
      <c r="WK109" s="172"/>
      <c r="WL109" s="172"/>
      <c r="WM109" s="172"/>
      <c r="WN109" s="172"/>
      <c r="WO109" s="172"/>
      <c r="WP109" s="172"/>
      <c r="WQ109" s="172"/>
      <c r="WR109" s="172"/>
      <c r="WS109" s="172"/>
      <c r="WT109" s="172"/>
      <c r="WU109" s="172"/>
      <c r="WV109" s="172"/>
      <c r="WW109" s="172"/>
      <c r="WX109" s="172"/>
      <c r="WY109" s="172"/>
      <c r="WZ109" s="172"/>
      <c r="XA109" s="172"/>
      <c r="XB109" s="172"/>
      <c r="XC109" s="172"/>
      <c r="XD109" s="172"/>
      <c r="XE109" s="172"/>
      <c r="XF109" s="172"/>
      <c r="XG109" s="172"/>
      <c r="XH109" s="172"/>
      <c r="XI109" s="172"/>
      <c r="XJ109" s="172"/>
      <c r="XK109" s="172"/>
      <c r="XL109" s="172"/>
      <c r="XM109" s="172"/>
      <c r="XN109" s="172"/>
      <c r="XO109" s="172"/>
      <c r="XP109" s="172"/>
      <c r="XQ109" s="172"/>
      <c r="XR109" s="172"/>
      <c r="XS109" s="172"/>
      <c r="XT109" s="172"/>
      <c r="XU109" s="172"/>
      <c r="XV109" s="172"/>
      <c r="XW109" s="172"/>
      <c r="XX109" s="172"/>
      <c r="XY109" s="172"/>
      <c r="XZ109" s="172"/>
      <c r="YA109" s="172"/>
      <c r="YB109" s="172"/>
      <c r="YC109" s="172"/>
      <c r="YD109" s="172"/>
      <c r="YE109" s="172"/>
      <c r="YF109" s="172"/>
      <c r="YG109" s="172"/>
      <c r="YH109" s="172"/>
      <c r="YI109" s="172"/>
      <c r="YJ109" s="172"/>
      <c r="YK109" s="172"/>
      <c r="YL109" s="172"/>
      <c r="YM109" s="172"/>
      <c r="YN109" s="172"/>
      <c r="YO109" s="172"/>
      <c r="YP109" s="172"/>
      <c r="YQ109" s="172"/>
      <c r="YR109" s="172"/>
      <c r="YS109" s="172"/>
      <c r="YT109" s="172"/>
      <c r="YU109" s="172"/>
      <c r="YV109" s="172"/>
      <c r="YW109" s="172"/>
      <c r="YX109" s="172"/>
      <c r="YY109" s="172"/>
      <c r="YZ109" s="172"/>
      <c r="ZA109" s="172"/>
      <c r="ZB109" s="172"/>
      <c r="ZC109" s="172"/>
      <c r="ZD109" s="172"/>
      <c r="ZE109" s="172"/>
      <c r="ZF109" s="172"/>
      <c r="ZG109" s="172"/>
      <c r="ZH109" s="172"/>
      <c r="ZI109" s="172"/>
      <c r="ZJ109" s="172"/>
      <c r="ZK109" s="172"/>
      <c r="ZL109" s="172"/>
      <c r="ZM109" s="172"/>
      <c r="ZN109" s="172"/>
      <c r="ZO109" s="172"/>
      <c r="ZP109" s="172"/>
      <c r="ZQ109" s="172"/>
      <c r="ZR109" s="172"/>
      <c r="ZS109" s="172"/>
      <c r="ZT109" s="172"/>
      <c r="ZU109" s="172"/>
      <c r="ZV109" s="172"/>
      <c r="ZW109" s="172"/>
      <c r="ZX109" s="172"/>
      <c r="ZY109" s="172"/>
      <c r="ZZ109" s="172"/>
      <c r="AAA109" s="172"/>
      <c r="AAB109" s="172"/>
      <c r="AAC109" s="172"/>
      <c r="AAD109" s="172"/>
      <c r="AAE109" s="172"/>
      <c r="AAF109" s="172"/>
      <c r="AAG109" s="172"/>
      <c r="AAH109" s="172"/>
      <c r="AAI109" s="172"/>
      <c r="AAJ109" s="172"/>
      <c r="AAK109" s="172"/>
      <c r="AAL109" s="172"/>
      <c r="AAM109" s="172"/>
      <c r="AAN109" s="172"/>
      <c r="AAO109" s="172"/>
      <c r="AAP109" s="172"/>
      <c r="AAQ109" s="172"/>
      <c r="AAR109" s="172"/>
      <c r="AAS109" s="172"/>
      <c r="AAT109" s="172"/>
      <c r="AAU109" s="172"/>
      <c r="AAV109" s="172"/>
      <c r="AAW109" s="172"/>
      <c r="AAX109" s="172"/>
      <c r="AAY109" s="172"/>
      <c r="AAZ109" s="172"/>
      <c r="ABA109" s="172"/>
      <c r="ABB109" s="172"/>
      <c r="ABC109" s="172"/>
      <c r="ABD109" s="172"/>
      <c r="ABE109" s="172"/>
      <c r="ABF109" s="172"/>
      <c r="ABG109" s="172"/>
      <c r="ABH109" s="172"/>
      <c r="ABI109" s="172"/>
      <c r="ABJ109" s="172"/>
      <c r="ABK109" s="172"/>
      <c r="ABL109" s="172"/>
      <c r="ABM109" s="172"/>
      <c r="ABN109" s="172"/>
      <c r="ABO109" s="172"/>
      <c r="ABP109" s="172"/>
      <c r="ABQ109" s="172"/>
      <c r="ABR109" s="172"/>
      <c r="ABS109" s="172"/>
      <c r="ABT109" s="172"/>
      <c r="ABU109" s="172"/>
      <c r="ABV109" s="172"/>
      <c r="ABW109" s="172"/>
      <c r="ABX109" s="172"/>
      <c r="ABY109" s="172"/>
      <c r="ABZ109" s="172"/>
      <c r="ACA109" s="172"/>
      <c r="ACB109" s="172"/>
      <c r="ACC109" s="172"/>
      <c r="ACD109" s="172"/>
      <c r="ACE109" s="172"/>
      <c r="ACF109" s="172"/>
      <c r="ACG109" s="172"/>
      <c r="ACH109" s="172"/>
      <c r="ACI109" s="172"/>
      <c r="ACJ109" s="172"/>
      <c r="ACK109" s="172"/>
      <c r="ACL109" s="172"/>
      <c r="ACM109" s="172"/>
      <c r="ACN109" s="172"/>
      <c r="ACO109" s="172"/>
      <c r="ACP109" s="172"/>
      <c r="ACQ109" s="172"/>
      <c r="ACR109" s="172"/>
      <c r="ACS109" s="172"/>
      <c r="ACT109" s="172"/>
      <c r="ACU109" s="172"/>
      <c r="ACV109" s="172"/>
      <c r="ACW109" s="172"/>
      <c r="ACX109" s="172"/>
      <c r="ACY109" s="172"/>
      <c r="ACZ109" s="172"/>
      <c r="ADA109" s="172"/>
      <c r="ADB109" s="172"/>
      <c r="ADC109" s="172"/>
      <c r="ADD109" s="172"/>
      <c r="ADE109" s="172"/>
      <c r="ADF109" s="172"/>
      <c r="ADG109" s="172"/>
      <c r="ADH109" s="172"/>
      <c r="ADI109" s="172"/>
      <c r="ADJ109" s="172"/>
      <c r="ADK109" s="172"/>
      <c r="ADL109" s="172"/>
      <c r="ADM109" s="172"/>
      <c r="ADN109" s="172"/>
      <c r="ADO109" s="172"/>
      <c r="ADP109" s="172"/>
      <c r="ADQ109" s="172"/>
      <c r="ADR109" s="172"/>
      <c r="ADS109" s="172"/>
      <c r="ADT109" s="172"/>
      <c r="ADU109" s="172"/>
      <c r="ADV109" s="172"/>
      <c r="ADW109" s="172"/>
      <c r="ADX109" s="172"/>
      <c r="ADY109" s="172"/>
      <c r="ADZ109" s="172"/>
      <c r="AEA109" s="172"/>
      <c r="AEB109" s="172"/>
      <c r="AEC109" s="172"/>
      <c r="AED109" s="172"/>
      <c r="AEE109" s="172"/>
      <c r="AEF109" s="172"/>
      <c r="AEG109" s="172"/>
      <c r="AEH109" s="172"/>
      <c r="AEI109" s="172"/>
      <c r="AEJ109" s="172"/>
      <c r="AEK109" s="172"/>
      <c r="AEL109" s="172"/>
      <c r="AEM109" s="172"/>
      <c r="AEN109" s="172"/>
      <c r="AEO109" s="172"/>
      <c r="AEP109" s="172"/>
      <c r="AEQ109" s="172"/>
      <c r="AER109" s="172"/>
      <c r="AES109" s="172"/>
      <c r="AET109" s="172"/>
      <c r="AEU109" s="172"/>
      <c r="AEV109" s="172"/>
      <c r="AEW109" s="172"/>
      <c r="AEX109" s="172"/>
      <c r="AEY109" s="172"/>
      <c r="AEZ109" s="172"/>
      <c r="AFA109" s="172"/>
      <c r="AFB109" s="172"/>
      <c r="AFC109" s="172"/>
      <c r="AFD109" s="172"/>
      <c r="AFE109" s="172"/>
      <c r="AFF109" s="172"/>
      <c r="AFG109" s="172"/>
      <c r="AFH109" s="172"/>
      <c r="AFI109" s="172"/>
      <c r="AFJ109" s="172"/>
      <c r="AFK109" s="172"/>
      <c r="AFL109" s="172"/>
      <c r="AFM109" s="172"/>
      <c r="AFN109" s="172"/>
      <c r="AFO109" s="172"/>
      <c r="AFP109" s="172"/>
      <c r="AFQ109" s="172"/>
      <c r="AFR109" s="172"/>
      <c r="AFS109" s="172"/>
      <c r="AFT109" s="172"/>
      <c r="AFU109" s="172"/>
      <c r="AFV109" s="172"/>
      <c r="AFW109" s="172"/>
      <c r="AFX109" s="172"/>
      <c r="AFY109" s="172"/>
      <c r="AFZ109" s="172"/>
      <c r="AGA109" s="172"/>
      <c r="AGB109" s="172"/>
      <c r="AGC109" s="172"/>
      <c r="AGD109" s="172"/>
      <c r="AGE109" s="172"/>
      <c r="AGF109" s="172"/>
      <c r="AGG109" s="172"/>
      <c r="AGH109" s="172"/>
      <c r="AGI109" s="172"/>
      <c r="AGJ109" s="172"/>
      <c r="AGK109" s="172"/>
      <c r="AGL109" s="172"/>
      <c r="AGM109" s="172"/>
      <c r="AGN109" s="172"/>
      <c r="AGO109" s="172"/>
      <c r="AGP109" s="172"/>
      <c r="AGQ109" s="172"/>
      <c r="AGR109" s="172"/>
      <c r="AGS109" s="172"/>
      <c r="AGT109" s="172"/>
      <c r="AGU109" s="172"/>
      <c r="AGV109" s="172"/>
      <c r="AGW109" s="172"/>
      <c r="AGX109" s="172"/>
      <c r="AGY109" s="172"/>
      <c r="AGZ109" s="172"/>
      <c r="AHA109" s="172"/>
      <c r="AHB109" s="172"/>
      <c r="AHC109" s="172"/>
      <c r="AHD109" s="172"/>
      <c r="AHE109" s="172"/>
      <c r="AHF109" s="172"/>
      <c r="AHG109" s="172"/>
      <c r="AHH109" s="172"/>
      <c r="AHI109" s="172"/>
      <c r="AHJ109" s="172"/>
      <c r="AHK109" s="172"/>
      <c r="AHL109" s="172"/>
      <c r="AHM109" s="172"/>
      <c r="AHN109" s="172"/>
      <c r="AHO109" s="172"/>
      <c r="AHP109" s="172"/>
      <c r="AHQ109" s="172"/>
      <c r="AHR109" s="172"/>
      <c r="AHS109" s="172"/>
      <c r="AHT109" s="172"/>
      <c r="AHU109" s="172"/>
      <c r="AHV109" s="172"/>
      <c r="AHW109" s="172"/>
      <c r="AHX109" s="172"/>
      <c r="AHY109" s="172"/>
      <c r="AHZ109" s="172"/>
      <c r="AIA109" s="172"/>
      <c r="AIB109" s="172"/>
      <c r="AIC109" s="172"/>
      <c r="AID109" s="172"/>
      <c r="AIE109" s="172"/>
      <c r="AIF109" s="172"/>
      <c r="AIG109" s="172"/>
      <c r="AIH109" s="172"/>
      <c r="AII109" s="172"/>
      <c r="AIJ109" s="172"/>
      <c r="AIK109" s="172"/>
      <c r="AIL109" s="172"/>
      <c r="AIM109" s="172"/>
      <c r="AIN109" s="172"/>
      <c r="AIO109" s="172"/>
      <c r="AIP109" s="172"/>
      <c r="AIQ109" s="172"/>
      <c r="AIR109" s="172"/>
      <c r="AIS109" s="172"/>
      <c r="AIT109" s="172"/>
      <c r="AIU109" s="172"/>
      <c r="AIV109" s="172"/>
      <c r="AIW109" s="172"/>
      <c r="AIX109" s="172"/>
      <c r="AIY109" s="172"/>
      <c r="AIZ109" s="172"/>
      <c r="AJA109" s="172"/>
      <c r="AJB109" s="172"/>
      <c r="AJC109" s="172"/>
      <c r="AJD109" s="172"/>
      <c r="AJE109" s="172"/>
      <c r="AJF109" s="172"/>
      <c r="AJG109" s="172"/>
      <c r="AJH109" s="172"/>
      <c r="AJI109" s="172"/>
      <c r="AJJ109" s="172"/>
      <c r="AJK109" s="172"/>
      <c r="AJL109" s="172"/>
      <c r="AJM109" s="172"/>
      <c r="AJN109" s="172"/>
      <c r="AJO109" s="172"/>
      <c r="AJP109" s="172"/>
      <c r="AJQ109" s="172"/>
      <c r="AJR109" s="172"/>
      <c r="AJS109" s="172"/>
      <c r="AJT109" s="172"/>
      <c r="AJU109" s="172"/>
      <c r="AJV109" s="172"/>
      <c r="AJW109" s="172"/>
      <c r="AJX109" s="172"/>
      <c r="AJY109" s="172"/>
      <c r="AJZ109" s="172"/>
      <c r="AKA109" s="172"/>
      <c r="AKB109" s="172"/>
      <c r="AKC109" s="172"/>
      <c r="AKD109" s="172"/>
      <c r="AKE109" s="172"/>
      <c r="AKF109" s="172"/>
      <c r="AKG109" s="172"/>
      <c r="AKH109" s="172"/>
      <c r="AKI109" s="172"/>
      <c r="AKJ109" s="172"/>
      <c r="AKK109" s="172"/>
      <c r="AKL109" s="172"/>
      <c r="AKM109" s="172"/>
      <c r="AKN109" s="172"/>
      <c r="AKO109" s="172"/>
      <c r="AKP109" s="172"/>
      <c r="AKQ109" s="172"/>
      <c r="AKR109" s="172"/>
      <c r="AKS109" s="172"/>
      <c r="AKT109" s="172"/>
      <c r="AKU109" s="172"/>
      <c r="AKV109" s="172"/>
      <c r="AKW109" s="172"/>
      <c r="AKX109" s="172"/>
      <c r="AKY109" s="172"/>
      <c r="AKZ109" s="172"/>
      <c r="ALA109" s="172"/>
      <c r="ALB109" s="172"/>
      <c r="ALC109" s="172"/>
      <c r="ALD109" s="172"/>
      <c r="ALE109" s="172"/>
      <c r="ALF109" s="172"/>
      <c r="ALG109" s="172"/>
      <c r="ALH109" s="172"/>
      <c r="ALI109" s="172"/>
      <c r="ALJ109" s="172"/>
      <c r="ALK109" s="172"/>
      <c r="ALL109" s="172"/>
      <c r="ALM109" s="172"/>
      <c r="ALN109" s="172"/>
      <c r="ALO109" s="172"/>
      <c r="ALP109" s="172"/>
      <c r="ALQ109" s="172"/>
      <c r="ALR109" s="172"/>
      <c r="ALS109" s="172"/>
      <c r="ALT109" s="172"/>
      <c r="ALU109" s="172"/>
      <c r="ALV109" s="172"/>
      <c r="ALW109" s="172"/>
      <c r="ALX109" s="172"/>
      <c r="ALY109" s="172"/>
      <c r="ALZ109" s="172"/>
      <c r="AMA109" s="172"/>
      <c r="AMB109" s="172"/>
      <c r="AMC109" s="172"/>
      <c r="AMD109" s="172"/>
      <c r="AME109" s="172"/>
      <c r="AMF109" s="172"/>
      <c r="AMG109" s="172"/>
      <c r="AMH109" s="172"/>
      <c r="AMI109" s="172"/>
      <c r="AMJ109" s="172"/>
      <c r="AMK109" s="172"/>
      <c r="AML109" s="172"/>
    </row>
    <row r="110" spans="1:1026" s="282" customFormat="1">
      <c r="A110" s="358"/>
      <c r="B110" s="368"/>
      <c r="C110" s="154">
        <f t="shared" si="94"/>
        <v>0</v>
      </c>
      <c r="D110" s="167">
        <f t="shared" si="95"/>
        <v>0</v>
      </c>
      <c r="E110" s="166" t="str">
        <f t="shared" si="96"/>
        <v/>
      </c>
      <c r="F110" s="367" t="str">
        <f t="shared" si="97"/>
        <v/>
      </c>
      <c r="G110" s="367" t="str">
        <f t="shared" si="98"/>
        <v/>
      </c>
      <c r="H110" s="367" t="str">
        <f t="shared" si="99"/>
        <v/>
      </c>
      <c r="I110" s="367" t="str">
        <f t="shared" si="100"/>
        <v/>
      </c>
      <c r="J110" s="367" t="str">
        <f t="shared" si="101"/>
        <v/>
      </c>
      <c r="K110" s="367" t="str">
        <f t="shared" si="102"/>
        <v/>
      </c>
      <c r="L110" s="367" t="str">
        <f t="shared" si="103"/>
        <v/>
      </c>
      <c r="M110" s="367" t="str">
        <f t="shared" si="104"/>
        <v/>
      </c>
      <c r="N110" s="367" t="str">
        <f t="shared" si="105"/>
        <v/>
      </c>
      <c r="O110" s="156" t="str">
        <f t="shared" si="106"/>
        <v/>
      </c>
      <c r="P110" s="157" t="str">
        <f t="shared" si="158"/>
        <v>0</v>
      </c>
      <c r="Q110" s="158" t="str">
        <f t="shared" si="158"/>
        <v>0</v>
      </c>
      <c r="R110" s="158" t="str">
        <f t="shared" si="158"/>
        <v>0</v>
      </c>
      <c r="S110" s="159" t="str">
        <f t="shared" si="158"/>
        <v>0</v>
      </c>
      <c r="T110" s="158" t="str">
        <f t="shared" si="158"/>
        <v>0</v>
      </c>
      <c r="U110" s="158" t="str">
        <f t="shared" si="158"/>
        <v>0</v>
      </c>
      <c r="V110" s="158" t="str">
        <f t="shared" si="158"/>
        <v>0</v>
      </c>
      <c r="W110" s="158" t="str">
        <f t="shared" si="158"/>
        <v>0</v>
      </c>
      <c r="X110" s="157" t="str">
        <f t="shared" si="159"/>
        <v>0</v>
      </c>
      <c r="Y110" s="158" t="str">
        <f t="shared" si="159"/>
        <v>0</v>
      </c>
      <c r="Z110" s="158" t="str">
        <f t="shared" si="159"/>
        <v>0</v>
      </c>
      <c r="AA110" s="159" t="str">
        <f t="shared" si="159"/>
        <v>0</v>
      </c>
      <c r="AB110" s="160" t="str">
        <f t="shared" si="159"/>
        <v>0</v>
      </c>
      <c r="AC110" s="161" t="str">
        <f t="shared" si="159"/>
        <v>0</v>
      </c>
      <c r="AD110" s="158" t="str">
        <f t="shared" si="159"/>
        <v>0</v>
      </c>
      <c r="AE110" s="159" t="str">
        <f t="shared" si="159"/>
        <v>0</v>
      </c>
      <c r="AF110" s="367" t="str">
        <f t="shared" si="160"/>
        <v>0</v>
      </c>
      <c r="AG110" s="162" t="str">
        <f t="shared" si="160"/>
        <v>0</v>
      </c>
      <c r="AH110" s="163" t="str">
        <f t="shared" si="160"/>
        <v>0</v>
      </c>
      <c r="AI110" s="165" t="str">
        <f t="shared" si="160"/>
        <v>0</v>
      </c>
      <c r="AJ110" s="164" t="str">
        <f t="shared" si="160"/>
        <v>0</v>
      </c>
      <c r="AK110" s="164" t="str">
        <f t="shared" si="160"/>
        <v>0</v>
      </c>
      <c r="AL110" s="289" t="str">
        <f t="shared" si="160"/>
        <v>0</v>
      </c>
      <c r="AM110" s="165" t="str">
        <f t="shared" si="160"/>
        <v>0</v>
      </c>
      <c r="AN110" s="230" t="str">
        <f t="shared" si="161"/>
        <v>0</v>
      </c>
      <c r="AO110" s="230" t="str">
        <f t="shared" si="161"/>
        <v>0</v>
      </c>
      <c r="AP110" s="230" t="str">
        <f t="shared" si="161"/>
        <v>0</v>
      </c>
      <c r="AQ110" s="230" t="str">
        <f t="shared" si="161"/>
        <v>0</v>
      </c>
      <c r="AR110" s="229" t="str">
        <f t="shared" si="161"/>
        <v>0</v>
      </c>
      <c r="AS110" s="230" t="str">
        <f t="shared" si="161"/>
        <v>0</v>
      </c>
      <c r="AT110" s="230" t="str">
        <f t="shared" si="161"/>
        <v>0</v>
      </c>
      <c r="AU110" s="231" t="str">
        <f t="shared" si="161"/>
        <v>0</v>
      </c>
      <c r="AV110" s="230" t="str">
        <f t="shared" si="162"/>
        <v>0</v>
      </c>
      <c r="AW110" s="232" t="str">
        <f t="shared" si="162"/>
        <v>0</v>
      </c>
      <c r="AX110" s="232" t="str">
        <f t="shared" si="162"/>
        <v>0</v>
      </c>
      <c r="AY110" s="233" t="str">
        <f t="shared" si="162"/>
        <v>0</v>
      </c>
      <c r="AZ110" s="232" t="str">
        <f t="shared" si="162"/>
        <v>0</v>
      </c>
      <c r="BA110" s="232" t="str">
        <f t="shared" si="162"/>
        <v>0</v>
      </c>
      <c r="BB110" s="232" t="str">
        <f t="shared" si="162"/>
        <v>0</v>
      </c>
      <c r="BC110" s="233" t="str">
        <f t="shared" si="162"/>
        <v>0</v>
      </c>
      <c r="BD110" s="168" t="str">
        <f t="shared" si="163"/>
        <v>0</v>
      </c>
      <c r="BE110" s="168" t="str">
        <f t="shared" si="163"/>
        <v>0</v>
      </c>
      <c r="BF110" s="168" t="str">
        <f t="shared" si="163"/>
        <v>0</v>
      </c>
      <c r="BG110" s="169" t="str">
        <f t="shared" si="163"/>
        <v>0</v>
      </c>
      <c r="BH110" s="168" t="str">
        <f t="shared" si="163"/>
        <v>0</v>
      </c>
      <c r="BI110" s="168" t="str">
        <f t="shared" si="163"/>
        <v>0</v>
      </c>
      <c r="BJ110" s="168" t="str">
        <f t="shared" si="163"/>
        <v>0</v>
      </c>
      <c r="BK110" s="169" t="str">
        <f t="shared" si="163"/>
        <v>0</v>
      </c>
      <c r="BL110" s="168" t="str">
        <f t="shared" si="164"/>
        <v>0</v>
      </c>
      <c r="BM110" s="168" t="str">
        <f t="shared" si="164"/>
        <v>0</v>
      </c>
      <c r="BN110" s="168" t="str">
        <f t="shared" si="164"/>
        <v>0</v>
      </c>
      <c r="BO110" s="169" t="str">
        <f t="shared" si="164"/>
        <v>0</v>
      </c>
      <c r="BP110" s="168" t="str">
        <f t="shared" si="164"/>
        <v>0</v>
      </c>
      <c r="BQ110" s="168" t="str">
        <f t="shared" si="164"/>
        <v>0</v>
      </c>
      <c r="BR110" s="168" t="str">
        <f t="shared" si="164"/>
        <v>0</v>
      </c>
      <c r="BS110" s="169" t="str">
        <f t="shared" si="164"/>
        <v>0</v>
      </c>
      <c r="BT110" s="302" t="str">
        <f t="shared" si="165"/>
        <v>0</v>
      </c>
      <c r="BU110" s="302" t="str">
        <f t="shared" si="165"/>
        <v>0</v>
      </c>
      <c r="BV110" s="302" t="str">
        <f t="shared" si="165"/>
        <v>0</v>
      </c>
      <c r="BW110" s="303" t="str">
        <f t="shared" si="165"/>
        <v>0</v>
      </c>
      <c r="BX110" s="302" t="str">
        <f t="shared" si="165"/>
        <v>0</v>
      </c>
      <c r="BY110" s="302" t="str">
        <f t="shared" si="165"/>
        <v>0</v>
      </c>
      <c r="BZ110" s="302" t="str">
        <f t="shared" si="165"/>
        <v>0</v>
      </c>
      <c r="CA110" s="303" t="str">
        <f t="shared" si="165"/>
        <v>0</v>
      </c>
      <c r="CB110" s="164" t="str">
        <f t="shared" si="166"/>
        <v>0</v>
      </c>
      <c r="CC110" s="289" t="str">
        <f t="shared" si="166"/>
        <v>0</v>
      </c>
      <c r="CD110" s="340" t="str">
        <f t="shared" si="166"/>
        <v>0</v>
      </c>
      <c r="CE110" s="341" t="str">
        <f t="shared" si="166"/>
        <v>0</v>
      </c>
      <c r="CF110" s="340" t="str">
        <f t="shared" si="166"/>
        <v>0</v>
      </c>
      <c r="CG110" s="340" t="str">
        <f t="shared" si="166"/>
        <v>0</v>
      </c>
      <c r="CH110" s="340" t="str">
        <f t="shared" si="166"/>
        <v>0</v>
      </c>
      <c r="CI110" s="341" t="str">
        <f t="shared" si="166"/>
        <v>0</v>
      </c>
      <c r="CJ110" s="367"/>
      <c r="CK110" s="32" t="str">
        <f t="shared" si="116"/>
        <v/>
      </c>
      <c r="CL110" s="285">
        <f t="shared" si="146"/>
        <v>0</v>
      </c>
      <c r="CM110" s="285">
        <f t="shared" si="148"/>
        <v>10</v>
      </c>
      <c r="CN110" s="285"/>
      <c r="CO110" s="142">
        <f t="shared" si="117"/>
        <v>-90</v>
      </c>
      <c r="CP110" s="142">
        <f t="shared" si="118"/>
        <v>-67.777777777777771</v>
      </c>
      <c r="CQ110" s="143"/>
      <c r="CR110" s="367"/>
      <c r="CS110" s="170">
        <f t="shared" si="119"/>
        <v>0</v>
      </c>
      <c r="CT110" s="23">
        <f t="shared" si="120"/>
        <v>0</v>
      </c>
      <c r="CU110" s="171">
        <f t="shared" si="121"/>
        <v>0</v>
      </c>
      <c r="CV110" s="23">
        <f t="shared" si="122"/>
        <v>0</v>
      </c>
      <c r="CW110" s="172">
        <f t="shared" si="123"/>
        <v>0</v>
      </c>
      <c r="CX110" s="24">
        <f t="shared" si="124"/>
        <v>0</v>
      </c>
      <c r="CY110" s="267">
        <f t="shared" si="125"/>
        <v>0</v>
      </c>
      <c r="CZ110" s="268">
        <f t="shared" si="126"/>
        <v>0</v>
      </c>
      <c r="DA110" s="267">
        <f t="shared" si="127"/>
        <v>0</v>
      </c>
      <c r="DB110" s="268">
        <f t="shared" si="128"/>
        <v>0</v>
      </c>
      <c r="DC110" s="173">
        <f t="shared" si="129"/>
        <v>0</v>
      </c>
      <c r="DD110" s="26">
        <f t="shared" si="130"/>
        <v>0</v>
      </c>
      <c r="DE110" s="173">
        <f t="shared" si="131"/>
        <v>0</v>
      </c>
      <c r="DF110" s="26">
        <f t="shared" si="132"/>
        <v>0</v>
      </c>
      <c r="DG110" s="326">
        <f t="shared" si="133"/>
        <v>0</v>
      </c>
      <c r="DH110" s="327">
        <f t="shared" si="134"/>
        <v>0</v>
      </c>
      <c r="DI110" s="172">
        <f t="shared" si="135"/>
        <v>0</v>
      </c>
      <c r="DJ110" s="24">
        <f t="shared" si="136"/>
        <v>0</v>
      </c>
      <c r="DK110" s="172"/>
      <c r="DL110" s="19">
        <f t="shared" si="137"/>
        <v>0</v>
      </c>
      <c r="DM110" s="19">
        <f t="shared" si="138"/>
        <v>0</v>
      </c>
      <c r="DN110" s="174">
        <f t="shared" si="139"/>
        <v>0</v>
      </c>
      <c r="DO110" s="278">
        <f t="shared" si="140"/>
        <v>0</v>
      </c>
      <c r="DP110" s="278">
        <f t="shared" si="141"/>
        <v>0</v>
      </c>
      <c r="DQ110" s="20">
        <f t="shared" si="142"/>
        <v>0</v>
      </c>
      <c r="DR110" s="20">
        <f t="shared" si="143"/>
        <v>0</v>
      </c>
      <c r="DS110" s="337">
        <f t="shared" si="144"/>
        <v>0</v>
      </c>
      <c r="DT110" s="174">
        <f t="shared" si="145"/>
        <v>0</v>
      </c>
      <c r="DU110" s="172">
        <f t="shared" si="147"/>
        <v>0</v>
      </c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  <c r="IP110" s="172"/>
      <c r="IQ110" s="172"/>
      <c r="IR110" s="172"/>
      <c r="IS110" s="172"/>
      <c r="IT110" s="172"/>
      <c r="IU110" s="172"/>
      <c r="IV110" s="172"/>
      <c r="IW110" s="172"/>
      <c r="IX110" s="172"/>
      <c r="IY110" s="172"/>
      <c r="IZ110" s="172"/>
      <c r="JA110" s="172"/>
      <c r="JB110" s="172"/>
      <c r="JC110" s="172"/>
      <c r="JD110" s="172"/>
      <c r="JE110" s="172"/>
      <c r="JF110" s="172"/>
      <c r="JG110" s="172"/>
      <c r="JH110" s="172"/>
      <c r="JI110" s="172"/>
      <c r="JJ110" s="172"/>
      <c r="JK110" s="172"/>
      <c r="JL110" s="172"/>
      <c r="JM110" s="172"/>
      <c r="JN110" s="172"/>
      <c r="JO110" s="172"/>
      <c r="JP110" s="172"/>
      <c r="JQ110" s="172"/>
      <c r="JR110" s="172"/>
      <c r="JS110" s="172"/>
      <c r="JT110" s="172"/>
      <c r="JU110" s="172"/>
      <c r="JV110" s="172"/>
      <c r="JW110" s="172"/>
      <c r="JX110" s="172"/>
      <c r="JY110" s="172"/>
      <c r="JZ110" s="172"/>
      <c r="KA110" s="172"/>
      <c r="KB110" s="172"/>
      <c r="KC110" s="172"/>
      <c r="KD110" s="172"/>
      <c r="KE110" s="172"/>
      <c r="KF110" s="172"/>
      <c r="KG110" s="172"/>
      <c r="KH110" s="172"/>
      <c r="KI110" s="172"/>
      <c r="KJ110" s="172"/>
      <c r="KK110" s="172"/>
      <c r="KL110" s="172"/>
      <c r="KM110" s="172"/>
      <c r="KN110" s="172"/>
      <c r="KO110" s="172"/>
      <c r="KP110" s="172"/>
      <c r="KQ110" s="172"/>
      <c r="KR110" s="172"/>
      <c r="KS110" s="172"/>
      <c r="KT110" s="172"/>
      <c r="KU110" s="172"/>
      <c r="KV110" s="172"/>
      <c r="KW110" s="172"/>
      <c r="KX110" s="172"/>
      <c r="KY110" s="172"/>
      <c r="KZ110" s="172"/>
      <c r="LA110" s="172"/>
      <c r="LB110" s="172"/>
      <c r="LC110" s="172"/>
      <c r="LD110" s="172"/>
      <c r="LE110" s="172"/>
      <c r="LF110" s="172"/>
      <c r="LG110" s="172"/>
      <c r="LH110" s="172"/>
      <c r="LI110" s="172"/>
      <c r="LJ110" s="172"/>
      <c r="LK110" s="172"/>
      <c r="LL110" s="172"/>
      <c r="LM110" s="172"/>
      <c r="LN110" s="172"/>
      <c r="LO110" s="172"/>
      <c r="LP110" s="172"/>
      <c r="LQ110" s="172"/>
      <c r="LR110" s="172"/>
      <c r="LS110" s="172"/>
      <c r="LT110" s="172"/>
      <c r="LU110" s="172"/>
      <c r="LV110" s="172"/>
      <c r="LW110" s="172"/>
      <c r="LX110" s="172"/>
      <c r="LY110" s="172"/>
      <c r="LZ110" s="172"/>
      <c r="MA110" s="172"/>
      <c r="MB110" s="172"/>
      <c r="MC110" s="172"/>
      <c r="MD110" s="172"/>
      <c r="ME110" s="172"/>
      <c r="MF110" s="172"/>
      <c r="MG110" s="172"/>
      <c r="MH110" s="172"/>
      <c r="MI110" s="172"/>
      <c r="MJ110" s="172"/>
      <c r="MK110" s="172"/>
      <c r="ML110" s="172"/>
      <c r="MM110" s="172"/>
      <c r="MN110" s="172"/>
      <c r="MO110" s="172"/>
      <c r="MP110" s="172"/>
      <c r="MQ110" s="172"/>
      <c r="MR110" s="172"/>
      <c r="MS110" s="172"/>
      <c r="MT110" s="172"/>
      <c r="MU110" s="172"/>
      <c r="MV110" s="172"/>
      <c r="MW110" s="172"/>
      <c r="MX110" s="172"/>
      <c r="MY110" s="172"/>
      <c r="MZ110" s="172"/>
      <c r="NA110" s="172"/>
      <c r="NB110" s="172"/>
      <c r="NC110" s="172"/>
      <c r="ND110" s="172"/>
      <c r="NE110" s="172"/>
      <c r="NF110" s="172"/>
      <c r="NG110" s="172"/>
      <c r="NH110" s="172"/>
      <c r="NI110" s="172"/>
      <c r="NJ110" s="172"/>
      <c r="NK110" s="172"/>
      <c r="NL110" s="172"/>
      <c r="NM110" s="172"/>
      <c r="NN110" s="172"/>
      <c r="NO110" s="172"/>
      <c r="NP110" s="172"/>
      <c r="NQ110" s="172"/>
      <c r="NR110" s="172"/>
      <c r="NS110" s="172"/>
      <c r="NT110" s="172"/>
      <c r="NU110" s="172"/>
      <c r="NV110" s="172"/>
      <c r="NW110" s="172"/>
      <c r="NX110" s="172"/>
      <c r="NY110" s="172"/>
      <c r="NZ110" s="172"/>
      <c r="OA110" s="172"/>
      <c r="OB110" s="172"/>
      <c r="OC110" s="172"/>
      <c r="OD110" s="172"/>
      <c r="OE110" s="172"/>
      <c r="OF110" s="172"/>
      <c r="OG110" s="172"/>
      <c r="OH110" s="172"/>
      <c r="OI110" s="172"/>
      <c r="OJ110" s="172"/>
      <c r="OK110" s="172"/>
      <c r="OL110" s="172"/>
      <c r="OM110" s="172"/>
      <c r="ON110" s="172"/>
      <c r="OO110" s="172"/>
      <c r="OP110" s="172"/>
      <c r="OQ110" s="172"/>
      <c r="OR110" s="172"/>
      <c r="OS110" s="172"/>
      <c r="OT110" s="172"/>
      <c r="OU110" s="172"/>
      <c r="OV110" s="172"/>
      <c r="OW110" s="172"/>
      <c r="OX110" s="172"/>
      <c r="OY110" s="172"/>
      <c r="OZ110" s="172"/>
      <c r="PA110" s="172"/>
      <c r="PB110" s="172"/>
      <c r="PC110" s="172"/>
      <c r="PD110" s="172"/>
      <c r="PE110" s="172"/>
      <c r="PF110" s="172"/>
      <c r="PG110" s="172"/>
      <c r="PH110" s="172"/>
      <c r="PI110" s="172"/>
      <c r="PJ110" s="172"/>
      <c r="PK110" s="172"/>
      <c r="PL110" s="172"/>
      <c r="PM110" s="172"/>
      <c r="PN110" s="172"/>
      <c r="PO110" s="172"/>
      <c r="PP110" s="172"/>
      <c r="PQ110" s="172"/>
      <c r="PR110" s="172"/>
      <c r="PS110" s="172"/>
      <c r="PT110" s="172"/>
      <c r="PU110" s="172"/>
      <c r="PV110" s="172"/>
      <c r="PW110" s="172"/>
      <c r="PX110" s="172"/>
      <c r="PY110" s="172"/>
      <c r="PZ110" s="172"/>
      <c r="QA110" s="172"/>
      <c r="QB110" s="172"/>
      <c r="QC110" s="172"/>
      <c r="QD110" s="172"/>
      <c r="QE110" s="172"/>
      <c r="QF110" s="172"/>
      <c r="QG110" s="172"/>
      <c r="QH110" s="172"/>
      <c r="QI110" s="172"/>
      <c r="QJ110" s="172"/>
      <c r="QK110" s="172"/>
      <c r="QL110" s="172"/>
      <c r="QM110" s="172"/>
      <c r="QN110" s="172"/>
      <c r="QO110" s="172"/>
      <c r="QP110" s="172"/>
      <c r="QQ110" s="172"/>
      <c r="QR110" s="172"/>
      <c r="QS110" s="172"/>
      <c r="QT110" s="172"/>
      <c r="QU110" s="172"/>
      <c r="QV110" s="172"/>
      <c r="QW110" s="172"/>
      <c r="QX110" s="172"/>
      <c r="QY110" s="172"/>
      <c r="QZ110" s="172"/>
      <c r="RA110" s="172"/>
      <c r="RB110" s="172"/>
      <c r="RC110" s="172"/>
      <c r="RD110" s="172"/>
      <c r="RE110" s="172"/>
      <c r="RF110" s="172"/>
      <c r="RG110" s="172"/>
      <c r="RH110" s="172"/>
      <c r="RI110" s="172"/>
      <c r="RJ110" s="172"/>
      <c r="RK110" s="172"/>
      <c r="RL110" s="172"/>
      <c r="RM110" s="172"/>
      <c r="RN110" s="172"/>
      <c r="RO110" s="172"/>
      <c r="RP110" s="172"/>
      <c r="RQ110" s="172"/>
      <c r="RR110" s="172"/>
      <c r="RS110" s="172"/>
      <c r="RT110" s="172"/>
      <c r="RU110" s="172"/>
      <c r="RV110" s="172"/>
      <c r="RW110" s="172"/>
      <c r="RX110" s="172"/>
      <c r="RY110" s="172"/>
      <c r="RZ110" s="172"/>
      <c r="SA110" s="172"/>
      <c r="SB110" s="172"/>
      <c r="SC110" s="172"/>
      <c r="SD110" s="172"/>
      <c r="SE110" s="172"/>
      <c r="SF110" s="172"/>
      <c r="SG110" s="172"/>
      <c r="SH110" s="172"/>
      <c r="SI110" s="172"/>
      <c r="SJ110" s="172"/>
      <c r="SK110" s="172"/>
      <c r="SL110" s="172"/>
      <c r="SM110" s="172"/>
      <c r="SN110" s="172"/>
      <c r="SO110" s="172"/>
      <c r="SP110" s="172"/>
      <c r="SQ110" s="172"/>
      <c r="SR110" s="172"/>
      <c r="SS110" s="172"/>
      <c r="ST110" s="172"/>
      <c r="SU110" s="172"/>
      <c r="SV110" s="172"/>
      <c r="SW110" s="172"/>
      <c r="SX110" s="172"/>
      <c r="SY110" s="172"/>
      <c r="SZ110" s="172"/>
      <c r="TA110" s="172"/>
      <c r="TB110" s="172"/>
      <c r="TC110" s="172"/>
      <c r="TD110" s="172"/>
      <c r="TE110" s="172"/>
      <c r="TF110" s="172"/>
      <c r="TG110" s="172"/>
      <c r="TH110" s="172"/>
      <c r="TI110" s="172"/>
      <c r="TJ110" s="172"/>
      <c r="TK110" s="172"/>
      <c r="TL110" s="172"/>
      <c r="TM110" s="172"/>
      <c r="TN110" s="172"/>
      <c r="TO110" s="172"/>
      <c r="TP110" s="172"/>
      <c r="TQ110" s="172"/>
      <c r="TR110" s="172"/>
      <c r="TS110" s="172"/>
      <c r="TT110" s="172"/>
      <c r="TU110" s="172"/>
      <c r="TV110" s="172"/>
      <c r="TW110" s="172"/>
      <c r="TX110" s="172"/>
      <c r="TY110" s="172"/>
      <c r="TZ110" s="172"/>
      <c r="UA110" s="172"/>
      <c r="UB110" s="172"/>
      <c r="UC110" s="172"/>
      <c r="UD110" s="172"/>
      <c r="UE110" s="172"/>
      <c r="UF110" s="172"/>
      <c r="UG110" s="172"/>
      <c r="UH110" s="172"/>
      <c r="UI110" s="172"/>
      <c r="UJ110" s="172"/>
      <c r="UK110" s="172"/>
      <c r="UL110" s="172"/>
      <c r="UM110" s="172"/>
      <c r="UN110" s="172"/>
      <c r="UO110" s="172"/>
      <c r="UP110" s="172"/>
      <c r="UQ110" s="172"/>
      <c r="UR110" s="172"/>
      <c r="US110" s="172"/>
      <c r="UT110" s="172"/>
      <c r="UU110" s="172"/>
      <c r="UV110" s="172"/>
      <c r="UW110" s="172"/>
      <c r="UX110" s="172"/>
      <c r="UY110" s="172"/>
      <c r="UZ110" s="172"/>
      <c r="VA110" s="172"/>
      <c r="VB110" s="172"/>
      <c r="VC110" s="172"/>
      <c r="VD110" s="172"/>
      <c r="VE110" s="172"/>
      <c r="VF110" s="172"/>
      <c r="VG110" s="172"/>
      <c r="VH110" s="172"/>
      <c r="VI110" s="172"/>
      <c r="VJ110" s="172"/>
      <c r="VK110" s="172"/>
      <c r="VL110" s="172"/>
      <c r="VM110" s="172"/>
      <c r="VN110" s="172"/>
      <c r="VO110" s="172"/>
      <c r="VP110" s="172"/>
      <c r="VQ110" s="172"/>
      <c r="VR110" s="172"/>
      <c r="VS110" s="172"/>
      <c r="VT110" s="172"/>
      <c r="VU110" s="172"/>
      <c r="VV110" s="172"/>
      <c r="VW110" s="172"/>
      <c r="VX110" s="172"/>
      <c r="VY110" s="172"/>
      <c r="VZ110" s="172"/>
      <c r="WA110" s="172"/>
      <c r="WB110" s="172"/>
      <c r="WC110" s="172"/>
      <c r="WD110" s="172"/>
      <c r="WE110" s="172"/>
      <c r="WF110" s="172"/>
      <c r="WG110" s="172"/>
      <c r="WH110" s="172"/>
      <c r="WI110" s="172"/>
      <c r="WJ110" s="172"/>
      <c r="WK110" s="172"/>
      <c r="WL110" s="172"/>
      <c r="WM110" s="172"/>
      <c r="WN110" s="172"/>
      <c r="WO110" s="172"/>
      <c r="WP110" s="172"/>
      <c r="WQ110" s="172"/>
      <c r="WR110" s="172"/>
      <c r="WS110" s="172"/>
      <c r="WT110" s="172"/>
      <c r="WU110" s="172"/>
      <c r="WV110" s="172"/>
      <c r="WW110" s="172"/>
      <c r="WX110" s="172"/>
      <c r="WY110" s="172"/>
      <c r="WZ110" s="172"/>
      <c r="XA110" s="172"/>
      <c r="XB110" s="172"/>
      <c r="XC110" s="172"/>
      <c r="XD110" s="172"/>
      <c r="XE110" s="172"/>
      <c r="XF110" s="172"/>
      <c r="XG110" s="172"/>
      <c r="XH110" s="172"/>
      <c r="XI110" s="172"/>
      <c r="XJ110" s="172"/>
      <c r="XK110" s="172"/>
      <c r="XL110" s="172"/>
      <c r="XM110" s="172"/>
      <c r="XN110" s="172"/>
      <c r="XO110" s="172"/>
      <c r="XP110" s="172"/>
      <c r="XQ110" s="172"/>
      <c r="XR110" s="172"/>
      <c r="XS110" s="172"/>
      <c r="XT110" s="172"/>
      <c r="XU110" s="172"/>
      <c r="XV110" s="172"/>
      <c r="XW110" s="172"/>
      <c r="XX110" s="172"/>
      <c r="XY110" s="172"/>
      <c r="XZ110" s="172"/>
      <c r="YA110" s="172"/>
      <c r="YB110" s="172"/>
      <c r="YC110" s="172"/>
      <c r="YD110" s="172"/>
      <c r="YE110" s="172"/>
      <c r="YF110" s="172"/>
      <c r="YG110" s="172"/>
      <c r="YH110" s="172"/>
      <c r="YI110" s="172"/>
      <c r="YJ110" s="172"/>
      <c r="YK110" s="172"/>
      <c r="YL110" s="172"/>
      <c r="YM110" s="172"/>
      <c r="YN110" s="172"/>
      <c r="YO110" s="172"/>
      <c r="YP110" s="172"/>
      <c r="YQ110" s="172"/>
      <c r="YR110" s="172"/>
      <c r="YS110" s="172"/>
      <c r="YT110" s="172"/>
      <c r="YU110" s="172"/>
      <c r="YV110" s="172"/>
      <c r="YW110" s="172"/>
      <c r="YX110" s="172"/>
      <c r="YY110" s="172"/>
      <c r="YZ110" s="172"/>
      <c r="ZA110" s="172"/>
      <c r="ZB110" s="172"/>
      <c r="ZC110" s="172"/>
      <c r="ZD110" s="172"/>
      <c r="ZE110" s="172"/>
      <c r="ZF110" s="172"/>
      <c r="ZG110" s="172"/>
      <c r="ZH110" s="172"/>
      <c r="ZI110" s="172"/>
      <c r="ZJ110" s="172"/>
      <c r="ZK110" s="172"/>
      <c r="ZL110" s="172"/>
      <c r="ZM110" s="172"/>
      <c r="ZN110" s="172"/>
      <c r="ZO110" s="172"/>
      <c r="ZP110" s="172"/>
      <c r="ZQ110" s="172"/>
      <c r="ZR110" s="172"/>
      <c r="ZS110" s="172"/>
      <c r="ZT110" s="172"/>
      <c r="ZU110" s="172"/>
      <c r="ZV110" s="172"/>
      <c r="ZW110" s="172"/>
      <c r="ZX110" s="172"/>
      <c r="ZY110" s="172"/>
      <c r="ZZ110" s="172"/>
      <c r="AAA110" s="172"/>
      <c r="AAB110" s="172"/>
      <c r="AAC110" s="172"/>
      <c r="AAD110" s="172"/>
      <c r="AAE110" s="172"/>
      <c r="AAF110" s="172"/>
      <c r="AAG110" s="172"/>
      <c r="AAH110" s="172"/>
      <c r="AAI110" s="172"/>
      <c r="AAJ110" s="172"/>
      <c r="AAK110" s="172"/>
      <c r="AAL110" s="172"/>
      <c r="AAM110" s="172"/>
      <c r="AAN110" s="172"/>
      <c r="AAO110" s="172"/>
      <c r="AAP110" s="172"/>
      <c r="AAQ110" s="172"/>
      <c r="AAR110" s="172"/>
      <c r="AAS110" s="172"/>
      <c r="AAT110" s="172"/>
      <c r="AAU110" s="172"/>
      <c r="AAV110" s="172"/>
      <c r="AAW110" s="172"/>
      <c r="AAX110" s="172"/>
      <c r="AAY110" s="172"/>
      <c r="AAZ110" s="172"/>
      <c r="ABA110" s="172"/>
      <c r="ABB110" s="172"/>
      <c r="ABC110" s="172"/>
      <c r="ABD110" s="172"/>
      <c r="ABE110" s="172"/>
      <c r="ABF110" s="172"/>
      <c r="ABG110" s="172"/>
      <c r="ABH110" s="172"/>
      <c r="ABI110" s="172"/>
      <c r="ABJ110" s="172"/>
      <c r="ABK110" s="172"/>
      <c r="ABL110" s="172"/>
      <c r="ABM110" s="172"/>
      <c r="ABN110" s="172"/>
      <c r="ABO110" s="172"/>
      <c r="ABP110" s="172"/>
      <c r="ABQ110" s="172"/>
      <c r="ABR110" s="172"/>
      <c r="ABS110" s="172"/>
      <c r="ABT110" s="172"/>
      <c r="ABU110" s="172"/>
      <c r="ABV110" s="172"/>
      <c r="ABW110" s="172"/>
      <c r="ABX110" s="172"/>
      <c r="ABY110" s="172"/>
      <c r="ABZ110" s="172"/>
      <c r="ACA110" s="172"/>
      <c r="ACB110" s="172"/>
      <c r="ACC110" s="172"/>
      <c r="ACD110" s="172"/>
      <c r="ACE110" s="172"/>
      <c r="ACF110" s="172"/>
      <c r="ACG110" s="172"/>
      <c r="ACH110" s="172"/>
      <c r="ACI110" s="172"/>
      <c r="ACJ110" s="172"/>
      <c r="ACK110" s="172"/>
      <c r="ACL110" s="172"/>
      <c r="ACM110" s="172"/>
      <c r="ACN110" s="172"/>
      <c r="ACO110" s="172"/>
      <c r="ACP110" s="172"/>
      <c r="ACQ110" s="172"/>
      <c r="ACR110" s="172"/>
      <c r="ACS110" s="172"/>
      <c r="ACT110" s="172"/>
      <c r="ACU110" s="172"/>
      <c r="ACV110" s="172"/>
      <c r="ACW110" s="172"/>
      <c r="ACX110" s="172"/>
      <c r="ACY110" s="172"/>
      <c r="ACZ110" s="172"/>
      <c r="ADA110" s="172"/>
      <c r="ADB110" s="172"/>
      <c r="ADC110" s="172"/>
      <c r="ADD110" s="172"/>
      <c r="ADE110" s="172"/>
      <c r="ADF110" s="172"/>
      <c r="ADG110" s="172"/>
      <c r="ADH110" s="172"/>
      <c r="ADI110" s="172"/>
      <c r="ADJ110" s="172"/>
      <c r="ADK110" s="172"/>
      <c r="ADL110" s="172"/>
      <c r="ADM110" s="172"/>
      <c r="ADN110" s="172"/>
      <c r="ADO110" s="172"/>
      <c r="ADP110" s="172"/>
      <c r="ADQ110" s="172"/>
      <c r="ADR110" s="172"/>
      <c r="ADS110" s="172"/>
      <c r="ADT110" s="172"/>
      <c r="ADU110" s="172"/>
      <c r="ADV110" s="172"/>
      <c r="ADW110" s="172"/>
      <c r="ADX110" s="172"/>
      <c r="ADY110" s="172"/>
      <c r="ADZ110" s="172"/>
      <c r="AEA110" s="172"/>
      <c r="AEB110" s="172"/>
      <c r="AEC110" s="172"/>
      <c r="AED110" s="172"/>
      <c r="AEE110" s="172"/>
      <c r="AEF110" s="172"/>
      <c r="AEG110" s="172"/>
      <c r="AEH110" s="172"/>
      <c r="AEI110" s="172"/>
      <c r="AEJ110" s="172"/>
      <c r="AEK110" s="172"/>
      <c r="AEL110" s="172"/>
      <c r="AEM110" s="172"/>
      <c r="AEN110" s="172"/>
      <c r="AEO110" s="172"/>
      <c r="AEP110" s="172"/>
      <c r="AEQ110" s="172"/>
      <c r="AER110" s="172"/>
      <c r="AES110" s="172"/>
      <c r="AET110" s="172"/>
      <c r="AEU110" s="172"/>
      <c r="AEV110" s="172"/>
      <c r="AEW110" s="172"/>
      <c r="AEX110" s="172"/>
      <c r="AEY110" s="172"/>
      <c r="AEZ110" s="172"/>
      <c r="AFA110" s="172"/>
      <c r="AFB110" s="172"/>
      <c r="AFC110" s="172"/>
      <c r="AFD110" s="172"/>
      <c r="AFE110" s="172"/>
      <c r="AFF110" s="172"/>
      <c r="AFG110" s="172"/>
      <c r="AFH110" s="172"/>
      <c r="AFI110" s="172"/>
      <c r="AFJ110" s="172"/>
      <c r="AFK110" s="172"/>
      <c r="AFL110" s="172"/>
      <c r="AFM110" s="172"/>
      <c r="AFN110" s="172"/>
      <c r="AFO110" s="172"/>
      <c r="AFP110" s="172"/>
      <c r="AFQ110" s="172"/>
      <c r="AFR110" s="172"/>
      <c r="AFS110" s="172"/>
      <c r="AFT110" s="172"/>
      <c r="AFU110" s="172"/>
      <c r="AFV110" s="172"/>
      <c r="AFW110" s="172"/>
      <c r="AFX110" s="172"/>
      <c r="AFY110" s="172"/>
      <c r="AFZ110" s="172"/>
      <c r="AGA110" s="172"/>
      <c r="AGB110" s="172"/>
      <c r="AGC110" s="172"/>
      <c r="AGD110" s="172"/>
      <c r="AGE110" s="172"/>
      <c r="AGF110" s="172"/>
      <c r="AGG110" s="172"/>
      <c r="AGH110" s="172"/>
      <c r="AGI110" s="172"/>
      <c r="AGJ110" s="172"/>
      <c r="AGK110" s="172"/>
      <c r="AGL110" s="172"/>
      <c r="AGM110" s="172"/>
      <c r="AGN110" s="172"/>
      <c r="AGO110" s="172"/>
      <c r="AGP110" s="172"/>
      <c r="AGQ110" s="172"/>
      <c r="AGR110" s="172"/>
      <c r="AGS110" s="172"/>
      <c r="AGT110" s="172"/>
      <c r="AGU110" s="172"/>
      <c r="AGV110" s="172"/>
      <c r="AGW110" s="172"/>
      <c r="AGX110" s="172"/>
      <c r="AGY110" s="172"/>
      <c r="AGZ110" s="172"/>
      <c r="AHA110" s="172"/>
      <c r="AHB110" s="172"/>
      <c r="AHC110" s="172"/>
      <c r="AHD110" s="172"/>
      <c r="AHE110" s="172"/>
      <c r="AHF110" s="172"/>
      <c r="AHG110" s="172"/>
      <c r="AHH110" s="172"/>
      <c r="AHI110" s="172"/>
      <c r="AHJ110" s="172"/>
      <c r="AHK110" s="172"/>
      <c r="AHL110" s="172"/>
      <c r="AHM110" s="172"/>
      <c r="AHN110" s="172"/>
      <c r="AHO110" s="172"/>
      <c r="AHP110" s="172"/>
      <c r="AHQ110" s="172"/>
      <c r="AHR110" s="172"/>
      <c r="AHS110" s="172"/>
      <c r="AHT110" s="172"/>
      <c r="AHU110" s="172"/>
      <c r="AHV110" s="172"/>
      <c r="AHW110" s="172"/>
      <c r="AHX110" s="172"/>
      <c r="AHY110" s="172"/>
      <c r="AHZ110" s="172"/>
      <c r="AIA110" s="172"/>
      <c r="AIB110" s="172"/>
      <c r="AIC110" s="172"/>
      <c r="AID110" s="172"/>
      <c r="AIE110" s="172"/>
      <c r="AIF110" s="172"/>
      <c r="AIG110" s="172"/>
      <c r="AIH110" s="172"/>
      <c r="AII110" s="172"/>
      <c r="AIJ110" s="172"/>
      <c r="AIK110" s="172"/>
      <c r="AIL110" s="172"/>
      <c r="AIM110" s="172"/>
      <c r="AIN110" s="172"/>
      <c r="AIO110" s="172"/>
      <c r="AIP110" s="172"/>
      <c r="AIQ110" s="172"/>
      <c r="AIR110" s="172"/>
      <c r="AIS110" s="172"/>
      <c r="AIT110" s="172"/>
      <c r="AIU110" s="172"/>
      <c r="AIV110" s="172"/>
      <c r="AIW110" s="172"/>
      <c r="AIX110" s="172"/>
      <c r="AIY110" s="172"/>
      <c r="AIZ110" s="172"/>
      <c r="AJA110" s="172"/>
      <c r="AJB110" s="172"/>
      <c r="AJC110" s="172"/>
      <c r="AJD110" s="172"/>
      <c r="AJE110" s="172"/>
      <c r="AJF110" s="172"/>
      <c r="AJG110" s="172"/>
      <c r="AJH110" s="172"/>
      <c r="AJI110" s="172"/>
      <c r="AJJ110" s="172"/>
      <c r="AJK110" s="172"/>
      <c r="AJL110" s="172"/>
      <c r="AJM110" s="172"/>
      <c r="AJN110" s="172"/>
      <c r="AJO110" s="172"/>
      <c r="AJP110" s="172"/>
      <c r="AJQ110" s="172"/>
      <c r="AJR110" s="172"/>
      <c r="AJS110" s="172"/>
      <c r="AJT110" s="172"/>
      <c r="AJU110" s="172"/>
      <c r="AJV110" s="172"/>
      <c r="AJW110" s="172"/>
      <c r="AJX110" s="172"/>
      <c r="AJY110" s="172"/>
      <c r="AJZ110" s="172"/>
      <c r="AKA110" s="172"/>
      <c r="AKB110" s="172"/>
      <c r="AKC110" s="172"/>
      <c r="AKD110" s="172"/>
      <c r="AKE110" s="172"/>
      <c r="AKF110" s="172"/>
      <c r="AKG110" s="172"/>
      <c r="AKH110" s="172"/>
      <c r="AKI110" s="172"/>
      <c r="AKJ110" s="172"/>
      <c r="AKK110" s="172"/>
      <c r="AKL110" s="172"/>
      <c r="AKM110" s="172"/>
      <c r="AKN110" s="172"/>
      <c r="AKO110" s="172"/>
      <c r="AKP110" s="172"/>
      <c r="AKQ110" s="172"/>
      <c r="AKR110" s="172"/>
      <c r="AKS110" s="172"/>
      <c r="AKT110" s="172"/>
      <c r="AKU110" s="172"/>
      <c r="AKV110" s="172"/>
      <c r="AKW110" s="172"/>
      <c r="AKX110" s="172"/>
      <c r="AKY110" s="172"/>
      <c r="AKZ110" s="172"/>
      <c r="ALA110" s="172"/>
      <c r="ALB110" s="172"/>
      <c r="ALC110" s="172"/>
      <c r="ALD110" s="172"/>
      <c r="ALE110" s="172"/>
      <c r="ALF110" s="172"/>
      <c r="ALG110" s="172"/>
      <c r="ALH110" s="172"/>
      <c r="ALI110" s="172"/>
      <c r="ALJ110" s="172"/>
      <c r="ALK110" s="172"/>
      <c r="ALL110" s="172"/>
      <c r="ALM110" s="172"/>
      <c r="ALN110" s="172"/>
      <c r="ALO110" s="172"/>
      <c r="ALP110" s="172"/>
      <c r="ALQ110" s="172"/>
      <c r="ALR110" s="172"/>
      <c r="ALS110" s="172"/>
      <c r="ALT110" s="172"/>
      <c r="ALU110" s="172"/>
      <c r="ALV110" s="172"/>
      <c r="ALW110" s="172"/>
      <c r="ALX110" s="172"/>
      <c r="ALY110" s="172"/>
      <c r="ALZ110" s="172"/>
      <c r="AMA110" s="172"/>
      <c r="AMB110" s="172"/>
      <c r="AMC110" s="172"/>
      <c r="AMD110" s="172"/>
      <c r="AME110" s="172"/>
      <c r="AMF110" s="172"/>
      <c r="AMG110" s="172"/>
      <c r="AMH110" s="172"/>
      <c r="AMI110" s="172"/>
      <c r="AMJ110" s="172"/>
      <c r="AMK110" s="172"/>
      <c r="AML110" s="172"/>
    </row>
    <row r="111" spans="1:1026" s="282" customFormat="1">
      <c r="A111" s="358"/>
      <c r="B111" s="368"/>
      <c r="C111" s="154">
        <f t="shared" si="94"/>
        <v>0</v>
      </c>
      <c r="D111" s="167">
        <f t="shared" si="95"/>
        <v>0</v>
      </c>
      <c r="E111" s="166" t="str">
        <f t="shared" si="96"/>
        <v/>
      </c>
      <c r="F111" s="367" t="str">
        <f t="shared" si="97"/>
        <v/>
      </c>
      <c r="G111" s="367" t="str">
        <f t="shared" si="98"/>
        <v/>
      </c>
      <c r="H111" s="367" t="str">
        <f t="shared" si="99"/>
        <v/>
      </c>
      <c r="I111" s="367" t="str">
        <f t="shared" si="100"/>
        <v/>
      </c>
      <c r="J111" s="367" t="str">
        <f t="shared" si="101"/>
        <v/>
      </c>
      <c r="K111" s="367" t="str">
        <f t="shared" si="102"/>
        <v/>
      </c>
      <c r="L111" s="367" t="str">
        <f t="shared" si="103"/>
        <v/>
      </c>
      <c r="M111" s="367" t="str">
        <f t="shared" si="104"/>
        <v/>
      </c>
      <c r="N111" s="367" t="str">
        <f t="shared" si="105"/>
        <v/>
      </c>
      <c r="O111" s="156" t="str">
        <f t="shared" si="106"/>
        <v/>
      </c>
      <c r="P111" s="157" t="str">
        <f t="shared" si="158"/>
        <v>0</v>
      </c>
      <c r="Q111" s="158" t="str">
        <f t="shared" si="158"/>
        <v>0</v>
      </c>
      <c r="R111" s="158" t="str">
        <f t="shared" si="158"/>
        <v>0</v>
      </c>
      <c r="S111" s="159" t="str">
        <f t="shared" si="158"/>
        <v>0</v>
      </c>
      <c r="T111" s="158" t="str">
        <f t="shared" si="158"/>
        <v>0</v>
      </c>
      <c r="U111" s="158" t="str">
        <f t="shared" si="158"/>
        <v>0</v>
      </c>
      <c r="V111" s="158" t="str">
        <f t="shared" si="158"/>
        <v>0</v>
      </c>
      <c r="W111" s="158" t="str">
        <f t="shared" si="158"/>
        <v>0</v>
      </c>
      <c r="X111" s="157" t="str">
        <f t="shared" si="159"/>
        <v>0</v>
      </c>
      <c r="Y111" s="158" t="str">
        <f t="shared" si="159"/>
        <v>0</v>
      </c>
      <c r="Z111" s="158" t="str">
        <f t="shared" si="159"/>
        <v>0</v>
      </c>
      <c r="AA111" s="159" t="str">
        <f t="shared" si="159"/>
        <v>0</v>
      </c>
      <c r="AB111" s="160" t="str">
        <f t="shared" si="159"/>
        <v>0</v>
      </c>
      <c r="AC111" s="161" t="str">
        <f t="shared" si="159"/>
        <v>0</v>
      </c>
      <c r="AD111" s="158" t="str">
        <f t="shared" si="159"/>
        <v>0</v>
      </c>
      <c r="AE111" s="159" t="str">
        <f t="shared" si="159"/>
        <v>0</v>
      </c>
      <c r="AF111" s="367" t="str">
        <f t="shared" si="160"/>
        <v>0</v>
      </c>
      <c r="AG111" s="162" t="str">
        <f t="shared" si="160"/>
        <v>0</v>
      </c>
      <c r="AH111" s="163" t="str">
        <f t="shared" si="160"/>
        <v>0</v>
      </c>
      <c r="AI111" s="165" t="str">
        <f t="shared" si="160"/>
        <v>0</v>
      </c>
      <c r="AJ111" s="164" t="str">
        <f t="shared" si="160"/>
        <v>0</v>
      </c>
      <c r="AK111" s="164" t="str">
        <f t="shared" si="160"/>
        <v>0</v>
      </c>
      <c r="AL111" s="289" t="str">
        <f t="shared" si="160"/>
        <v>0</v>
      </c>
      <c r="AM111" s="165" t="str">
        <f t="shared" si="160"/>
        <v>0</v>
      </c>
      <c r="AN111" s="230" t="str">
        <f t="shared" si="161"/>
        <v>0</v>
      </c>
      <c r="AO111" s="230" t="str">
        <f t="shared" si="161"/>
        <v>0</v>
      </c>
      <c r="AP111" s="230" t="str">
        <f t="shared" si="161"/>
        <v>0</v>
      </c>
      <c r="AQ111" s="230" t="str">
        <f t="shared" si="161"/>
        <v>0</v>
      </c>
      <c r="AR111" s="229" t="str">
        <f t="shared" si="161"/>
        <v>0</v>
      </c>
      <c r="AS111" s="230" t="str">
        <f t="shared" si="161"/>
        <v>0</v>
      </c>
      <c r="AT111" s="230" t="str">
        <f t="shared" si="161"/>
        <v>0</v>
      </c>
      <c r="AU111" s="231" t="str">
        <f t="shared" si="161"/>
        <v>0</v>
      </c>
      <c r="AV111" s="230" t="str">
        <f t="shared" si="162"/>
        <v>0</v>
      </c>
      <c r="AW111" s="232" t="str">
        <f t="shared" si="162"/>
        <v>0</v>
      </c>
      <c r="AX111" s="232" t="str">
        <f t="shared" si="162"/>
        <v>0</v>
      </c>
      <c r="AY111" s="233" t="str">
        <f t="shared" si="162"/>
        <v>0</v>
      </c>
      <c r="AZ111" s="232" t="str">
        <f t="shared" si="162"/>
        <v>0</v>
      </c>
      <c r="BA111" s="232" t="str">
        <f t="shared" si="162"/>
        <v>0</v>
      </c>
      <c r="BB111" s="232" t="str">
        <f t="shared" si="162"/>
        <v>0</v>
      </c>
      <c r="BC111" s="233" t="str">
        <f t="shared" si="162"/>
        <v>0</v>
      </c>
      <c r="BD111" s="168" t="str">
        <f t="shared" si="163"/>
        <v>0</v>
      </c>
      <c r="BE111" s="168" t="str">
        <f t="shared" si="163"/>
        <v>0</v>
      </c>
      <c r="BF111" s="168" t="str">
        <f t="shared" si="163"/>
        <v>0</v>
      </c>
      <c r="BG111" s="169" t="str">
        <f t="shared" si="163"/>
        <v>0</v>
      </c>
      <c r="BH111" s="168" t="str">
        <f t="shared" si="163"/>
        <v>0</v>
      </c>
      <c r="BI111" s="168" t="str">
        <f t="shared" si="163"/>
        <v>0</v>
      </c>
      <c r="BJ111" s="168" t="str">
        <f t="shared" si="163"/>
        <v>0</v>
      </c>
      <c r="BK111" s="169" t="str">
        <f t="shared" si="163"/>
        <v>0</v>
      </c>
      <c r="BL111" s="168" t="str">
        <f t="shared" si="164"/>
        <v>0</v>
      </c>
      <c r="BM111" s="168" t="str">
        <f t="shared" si="164"/>
        <v>0</v>
      </c>
      <c r="BN111" s="168" t="str">
        <f t="shared" si="164"/>
        <v>0</v>
      </c>
      <c r="BO111" s="169" t="str">
        <f t="shared" si="164"/>
        <v>0</v>
      </c>
      <c r="BP111" s="168" t="str">
        <f t="shared" si="164"/>
        <v>0</v>
      </c>
      <c r="BQ111" s="168" t="str">
        <f t="shared" si="164"/>
        <v>0</v>
      </c>
      <c r="BR111" s="168" t="str">
        <f t="shared" si="164"/>
        <v>0</v>
      </c>
      <c r="BS111" s="169" t="str">
        <f t="shared" si="164"/>
        <v>0</v>
      </c>
      <c r="BT111" s="302" t="str">
        <f t="shared" si="165"/>
        <v>0</v>
      </c>
      <c r="BU111" s="302" t="str">
        <f t="shared" si="165"/>
        <v>0</v>
      </c>
      <c r="BV111" s="302" t="str">
        <f t="shared" si="165"/>
        <v>0</v>
      </c>
      <c r="BW111" s="303" t="str">
        <f t="shared" si="165"/>
        <v>0</v>
      </c>
      <c r="BX111" s="302" t="str">
        <f t="shared" si="165"/>
        <v>0</v>
      </c>
      <c r="BY111" s="302" t="str">
        <f t="shared" si="165"/>
        <v>0</v>
      </c>
      <c r="BZ111" s="302" t="str">
        <f t="shared" si="165"/>
        <v>0</v>
      </c>
      <c r="CA111" s="303" t="str">
        <f t="shared" si="165"/>
        <v>0</v>
      </c>
      <c r="CB111" s="164" t="str">
        <f t="shared" si="166"/>
        <v>0</v>
      </c>
      <c r="CC111" s="289" t="str">
        <f t="shared" si="166"/>
        <v>0</v>
      </c>
      <c r="CD111" s="340" t="str">
        <f t="shared" si="166"/>
        <v>0</v>
      </c>
      <c r="CE111" s="341" t="str">
        <f t="shared" si="166"/>
        <v>0</v>
      </c>
      <c r="CF111" s="340" t="str">
        <f t="shared" si="166"/>
        <v>0</v>
      </c>
      <c r="CG111" s="340" t="str">
        <f t="shared" si="166"/>
        <v>0</v>
      </c>
      <c r="CH111" s="340" t="str">
        <f t="shared" si="166"/>
        <v>0</v>
      </c>
      <c r="CI111" s="341" t="str">
        <f t="shared" si="166"/>
        <v>0</v>
      </c>
      <c r="CJ111" s="367"/>
      <c r="CK111" s="32" t="str">
        <f t="shared" si="116"/>
        <v/>
      </c>
      <c r="CL111" s="285">
        <f t="shared" si="146"/>
        <v>0</v>
      </c>
      <c r="CM111" s="285">
        <f t="shared" si="148"/>
        <v>10</v>
      </c>
      <c r="CN111" s="285"/>
      <c r="CO111" s="142">
        <f t="shared" si="117"/>
        <v>-90</v>
      </c>
      <c r="CP111" s="142">
        <f t="shared" si="118"/>
        <v>-67.777777777777771</v>
      </c>
      <c r="CQ111" s="143"/>
      <c r="CR111" s="367"/>
      <c r="CS111" s="170">
        <f t="shared" si="119"/>
        <v>0</v>
      </c>
      <c r="CT111" s="23">
        <f t="shared" si="120"/>
        <v>0</v>
      </c>
      <c r="CU111" s="171">
        <f t="shared" si="121"/>
        <v>0</v>
      </c>
      <c r="CV111" s="23">
        <f t="shared" si="122"/>
        <v>0</v>
      </c>
      <c r="CW111" s="172">
        <f t="shared" si="123"/>
        <v>0</v>
      </c>
      <c r="CX111" s="24">
        <f t="shared" si="124"/>
        <v>0</v>
      </c>
      <c r="CY111" s="267">
        <f t="shared" si="125"/>
        <v>0</v>
      </c>
      <c r="CZ111" s="268">
        <f t="shared" si="126"/>
        <v>0</v>
      </c>
      <c r="DA111" s="267">
        <f t="shared" si="127"/>
        <v>0</v>
      </c>
      <c r="DB111" s="268">
        <f t="shared" si="128"/>
        <v>0</v>
      </c>
      <c r="DC111" s="173">
        <f t="shared" si="129"/>
        <v>0</v>
      </c>
      <c r="DD111" s="26">
        <f t="shared" si="130"/>
        <v>0</v>
      </c>
      <c r="DE111" s="173">
        <f t="shared" si="131"/>
        <v>0</v>
      </c>
      <c r="DF111" s="26">
        <f t="shared" si="132"/>
        <v>0</v>
      </c>
      <c r="DG111" s="326">
        <f t="shared" si="133"/>
        <v>0</v>
      </c>
      <c r="DH111" s="327">
        <f t="shared" si="134"/>
        <v>0</v>
      </c>
      <c r="DI111" s="172">
        <f t="shared" si="135"/>
        <v>0</v>
      </c>
      <c r="DJ111" s="24">
        <f t="shared" si="136"/>
        <v>0</v>
      </c>
      <c r="DK111" s="172"/>
      <c r="DL111" s="19">
        <f t="shared" si="137"/>
        <v>0</v>
      </c>
      <c r="DM111" s="19">
        <f t="shared" si="138"/>
        <v>0</v>
      </c>
      <c r="DN111" s="174">
        <f t="shared" si="139"/>
        <v>0</v>
      </c>
      <c r="DO111" s="278">
        <f t="shared" si="140"/>
        <v>0</v>
      </c>
      <c r="DP111" s="278">
        <f t="shared" si="141"/>
        <v>0</v>
      </c>
      <c r="DQ111" s="20">
        <f t="shared" si="142"/>
        <v>0</v>
      </c>
      <c r="DR111" s="20">
        <f t="shared" si="143"/>
        <v>0</v>
      </c>
      <c r="DS111" s="337">
        <f t="shared" si="144"/>
        <v>0</v>
      </c>
      <c r="DT111" s="174">
        <f t="shared" si="145"/>
        <v>0</v>
      </c>
      <c r="DU111" s="172">
        <f t="shared" si="147"/>
        <v>0</v>
      </c>
      <c r="DV111" s="172"/>
      <c r="DW111" s="172"/>
      <c r="DX111" s="172"/>
      <c r="DY111" s="172"/>
      <c r="DZ111" s="172"/>
      <c r="EA111" s="172"/>
      <c r="EB111" s="172"/>
      <c r="EC111" s="172"/>
      <c r="ED111" s="172"/>
      <c r="EE111" s="172"/>
      <c r="EF111" s="172"/>
      <c r="EG111" s="172"/>
      <c r="EH111" s="172"/>
      <c r="EI111" s="172"/>
      <c r="EJ111" s="172"/>
      <c r="EK111" s="172"/>
      <c r="EL111" s="172"/>
      <c r="EM111" s="172"/>
      <c r="EN111" s="172"/>
      <c r="EO111" s="172"/>
      <c r="EP111" s="172"/>
      <c r="EQ111" s="172"/>
      <c r="ER111" s="172"/>
      <c r="ES111" s="172"/>
      <c r="ET111" s="172"/>
      <c r="EU111" s="172"/>
      <c r="EV111" s="172"/>
      <c r="EW111" s="172"/>
      <c r="EX111" s="172"/>
      <c r="EY111" s="172"/>
      <c r="EZ111" s="172"/>
      <c r="FA111" s="172"/>
      <c r="FB111" s="172"/>
      <c r="FC111" s="172"/>
      <c r="FD111" s="172"/>
      <c r="FE111" s="172"/>
      <c r="FF111" s="172"/>
      <c r="FG111" s="172"/>
      <c r="FH111" s="172"/>
      <c r="FI111" s="172"/>
      <c r="FJ111" s="172"/>
      <c r="FK111" s="172"/>
      <c r="FL111" s="172"/>
      <c r="FM111" s="172"/>
      <c r="FN111" s="172"/>
      <c r="FO111" s="172"/>
      <c r="FP111" s="172"/>
      <c r="FQ111" s="172"/>
      <c r="FR111" s="172"/>
      <c r="FS111" s="172"/>
      <c r="FT111" s="172"/>
      <c r="FU111" s="172"/>
      <c r="FV111" s="172"/>
      <c r="FW111" s="172"/>
      <c r="FX111" s="172"/>
      <c r="FY111" s="172"/>
      <c r="FZ111" s="172"/>
      <c r="GA111" s="172"/>
      <c r="GB111" s="172"/>
      <c r="GC111" s="172"/>
      <c r="GD111" s="172"/>
      <c r="GE111" s="172"/>
      <c r="GF111" s="172"/>
      <c r="GG111" s="172"/>
      <c r="GH111" s="172"/>
      <c r="GI111" s="172"/>
      <c r="GJ111" s="172"/>
      <c r="GK111" s="172"/>
      <c r="GL111" s="172"/>
      <c r="GM111" s="172"/>
      <c r="GN111" s="172"/>
      <c r="GO111" s="172"/>
      <c r="GP111" s="172"/>
      <c r="GQ111" s="172"/>
      <c r="GR111" s="172"/>
      <c r="GS111" s="172"/>
      <c r="GT111" s="172"/>
      <c r="GU111" s="172"/>
      <c r="GV111" s="172"/>
      <c r="GW111" s="172"/>
      <c r="GX111" s="172"/>
      <c r="GY111" s="172"/>
      <c r="GZ111" s="172"/>
      <c r="HA111" s="172"/>
      <c r="HB111" s="172"/>
      <c r="HC111" s="172"/>
      <c r="HD111" s="172"/>
      <c r="HE111" s="172"/>
      <c r="HF111" s="172"/>
      <c r="HG111" s="172"/>
      <c r="HH111" s="172"/>
      <c r="HI111" s="172"/>
      <c r="HJ111" s="172"/>
      <c r="HK111" s="172"/>
      <c r="HL111" s="172"/>
      <c r="HM111" s="172"/>
      <c r="HN111" s="172"/>
      <c r="HO111" s="172"/>
      <c r="HP111" s="172"/>
      <c r="HQ111" s="172"/>
      <c r="HR111" s="172"/>
      <c r="HS111" s="172"/>
      <c r="HT111" s="172"/>
      <c r="HU111" s="172"/>
      <c r="HV111" s="172"/>
      <c r="HW111" s="172"/>
      <c r="HX111" s="172"/>
      <c r="HY111" s="172"/>
      <c r="HZ111" s="172"/>
      <c r="IA111" s="172"/>
      <c r="IB111" s="172"/>
      <c r="IC111" s="172"/>
      <c r="ID111" s="172"/>
      <c r="IE111" s="172"/>
      <c r="IF111" s="172"/>
      <c r="IG111" s="172"/>
      <c r="IH111" s="172"/>
      <c r="II111" s="172"/>
      <c r="IJ111" s="172"/>
      <c r="IK111" s="172"/>
      <c r="IL111" s="172"/>
      <c r="IM111" s="172"/>
      <c r="IN111" s="172"/>
      <c r="IO111" s="172"/>
      <c r="IP111" s="172"/>
      <c r="IQ111" s="172"/>
      <c r="IR111" s="172"/>
      <c r="IS111" s="172"/>
      <c r="IT111" s="172"/>
      <c r="IU111" s="172"/>
      <c r="IV111" s="172"/>
      <c r="IW111" s="172"/>
      <c r="IX111" s="172"/>
      <c r="IY111" s="172"/>
      <c r="IZ111" s="172"/>
      <c r="JA111" s="172"/>
      <c r="JB111" s="172"/>
      <c r="JC111" s="172"/>
      <c r="JD111" s="172"/>
      <c r="JE111" s="172"/>
      <c r="JF111" s="172"/>
      <c r="JG111" s="172"/>
      <c r="JH111" s="172"/>
      <c r="JI111" s="172"/>
      <c r="JJ111" s="172"/>
      <c r="JK111" s="172"/>
      <c r="JL111" s="172"/>
      <c r="JM111" s="172"/>
      <c r="JN111" s="172"/>
      <c r="JO111" s="172"/>
      <c r="JP111" s="172"/>
      <c r="JQ111" s="172"/>
      <c r="JR111" s="172"/>
      <c r="JS111" s="172"/>
      <c r="JT111" s="172"/>
      <c r="JU111" s="172"/>
      <c r="JV111" s="172"/>
      <c r="JW111" s="172"/>
      <c r="JX111" s="172"/>
      <c r="JY111" s="172"/>
      <c r="JZ111" s="172"/>
      <c r="KA111" s="172"/>
      <c r="KB111" s="172"/>
      <c r="KC111" s="172"/>
      <c r="KD111" s="172"/>
      <c r="KE111" s="172"/>
      <c r="KF111" s="172"/>
      <c r="KG111" s="172"/>
      <c r="KH111" s="172"/>
      <c r="KI111" s="172"/>
      <c r="KJ111" s="172"/>
      <c r="KK111" s="172"/>
      <c r="KL111" s="172"/>
      <c r="KM111" s="172"/>
      <c r="KN111" s="172"/>
      <c r="KO111" s="172"/>
      <c r="KP111" s="172"/>
      <c r="KQ111" s="172"/>
      <c r="KR111" s="172"/>
      <c r="KS111" s="172"/>
      <c r="KT111" s="172"/>
      <c r="KU111" s="172"/>
      <c r="KV111" s="172"/>
      <c r="KW111" s="172"/>
      <c r="KX111" s="172"/>
      <c r="KY111" s="172"/>
      <c r="KZ111" s="172"/>
      <c r="LA111" s="172"/>
      <c r="LB111" s="172"/>
      <c r="LC111" s="172"/>
      <c r="LD111" s="172"/>
      <c r="LE111" s="172"/>
      <c r="LF111" s="172"/>
      <c r="LG111" s="172"/>
      <c r="LH111" s="172"/>
      <c r="LI111" s="172"/>
      <c r="LJ111" s="172"/>
      <c r="LK111" s="172"/>
      <c r="LL111" s="172"/>
      <c r="LM111" s="172"/>
      <c r="LN111" s="172"/>
      <c r="LO111" s="172"/>
      <c r="LP111" s="172"/>
      <c r="LQ111" s="172"/>
      <c r="LR111" s="172"/>
      <c r="LS111" s="172"/>
      <c r="LT111" s="172"/>
      <c r="LU111" s="172"/>
      <c r="LV111" s="172"/>
      <c r="LW111" s="172"/>
      <c r="LX111" s="172"/>
      <c r="LY111" s="172"/>
      <c r="LZ111" s="172"/>
      <c r="MA111" s="172"/>
      <c r="MB111" s="172"/>
      <c r="MC111" s="172"/>
      <c r="MD111" s="172"/>
      <c r="ME111" s="172"/>
      <c r="MF111" s="172"/>
      <c r="MG111" s="172"/>
      <c r="MH111" s="172"/>
      <c r="MI111" s="172"/>
      <c r="MJ111" s="172"/>
      <c r="MK111" s="172"/>
      <c r="ML111" s="172"/>
      <c r="MM111" s="172"/>
      <c r="MN111" s="172"/>
      <c r="MO111" s="172"/>
      <c r="MP111" s="172"/>
      <c r="MQ111" s="172"/>
      <c r="MR111" s="172"/>
      <c r="MS111" s="172"/>
      <c r="MT111" s="172"/>
      <c r="MU111" s="172"/>
      <c r="MV111" s="172"/>
      <c r="MW111" s="172"/>
      <c r="MX111" s="172"/>
      <c r="MY111" s="172"/>
      <c r="MZ111" s="172"/>
      <c r="NA111" s="172"/>
      <c r="NB111" s="172"/>
      <c r="NC111" s="172"/>
      <c r="ND111" s="172"/>
      <c r="NE111" s="172"/>
      <c r="NF111" s="172"/>
      <c r="NG111" s="172"/>
      <c r="NH111" s="172"/>
      <c r="NI111" s="172"/>
      <c r="NJ111" s="172"/>
      <c r="NK111" s="172"/>
      <c r="NL111" s="172"/>
      <c r="NM111" s="172"/>
      <c r="NN111" s="172"/>
      <c r="NO111" s="172"/>
      <c r="NP111" s="172"/>
      <c r="NQ111" s="172"/>
      <c r="NR111" s="172"/>
      <c r="NS111" s="172"/>
      <c r="NT111" s="172"/>
      <c r="NU111" s="172"/>
      <c r="NV111" s="172"/>
      <c r="NW111" s="172"/>
      <c r="NX111" s="172"/>
      <c r="NY111" s="172"/>
      <c r="NZ111" s="172"/>
      <c r="OA111" s="172"/>
      <c r="OB111" s="172"/>
      <c r="OC111" s="172"/>
      <c r="OD111" s="172"/>
      <c r="OE111" s="172"/>
      <c r="OF111" s="172"/>
      <c r="OG111" s="172"/>
      <c r="OH111" s="172"/>
      <c r="OI111" s="172"/>
      <c r="OJ111" s="172"/>
      <c r="OK111" s="172"/>
      <c r="OL111" s="172"/>
      <c r="OM111" s="172"/>
      <c r="ON111" s="172"/>
      <c r="OO111" s="172"/>
      <c r="OP111" s="172"/>
      <c r="OQ111" s="172"/>
      <c r="OR111" s="172"/>
      <c r="OS111" s="172"/>
      <c r="OT111" s="172"/>
      <c r="OU111" s="172"/>
      <c r="OV111" s="172"/>
      <c r="OW111" s="172"/>
      <c r="OX111" s="172"/>
      <c r="OY111" s="172"/>
      <c r="OZ111" s="172"/>
      <c r="PA111" s="172"/>
      <c r="PB111" s="172"/>
      <c r="PC111" s="172"/>
      <c r="PD111" s="172"/>
      <c r="PE111" s="172"/>
      <c r="PF111" s="172"/>
      <c r="PG111" s="172"/>
      <c r="PH111" s="172"/>
      <c r="PI111" s="172"/>
      <c r="PJ111" s="172"/>
      <c r="PK111" s="172"/>
      <c r="PL111" s="172"/>
      <c r="PM111" s="172"/>
      <c r="PN111" s="172"/>
      <c r="PO111" s="172"/>
      <c r="PP111" s="172"/>
      <c r="PQ111" s="172"/>
      <c r="PR111" s="172"/>
      <c r="PS111" s="172"/>
      <c r="PT111" s="172"/>
      <c r="PU111" s="172"/>
      <c r="PV111" s="172"/>
      <c r="PW111" s="172"/>
      <c r="PX111" s="172"/>
      <c r="PY111" s="172"/>
      <c r="PZ111" s="172"/>
      <c r="QA111" s="172"/>
      <c r="QB111" s="172"/>
      <c r="QC111" s="172"/>
      <c r="QD111" s="172"/>
      <c r="QE111" s="172"/>
      <c r="QF111" s="172"/>
      <c r="QG111" s="172"/>
      <c r="QH111" s="172"/>
      <c r="QI111" s="172"/>
      <c r="QJ111" s="172"/>
      <c r="QK111" s="172"/>
      <c r="QL111" s="172"/>
      <c r="QM111" s="172"/>
      <c r="QN111" s="172"/>
      <c r="QO111" s="172"/>
      <c r="QP111" s="172"/>
      <c r="QQ111" s="172"/>
      <c r="QR111" s="172"/>
      <c r="QS111" s="172"/>
      <c r="QT111" s="172"/>
      <c r="QU111" s="172"/>
      <c r="QV111" s="172"/>
      <c r="QW111" s="172"/>
      <c r="QX111" s="172"/>
      <c r="QY111" s="172"/>
      <c r="QZ111" s="172"/>
      <c r="RA111" s="172"/>
      <c r="RB111" s="172"/>
      <c r="RC111" s="172"/>
      <c r="RD111" s="172"/>
      <c r="RE111" s="172"/>
      <c r="RF111" s="172"/>
      <c r="RG111" s="172"/>
      <c r="RH111" s="172"/>
      <c r="RI111" s="172"/>
      <c r="RJ111" s="172"/>
      <c r="RK111" s="172"/>
      <c r="RL111" s="172"/>
      <c r="RM111" s="172"/>
      <c r="RN111" s="172"/>
      <c r="RO111" s="172"/>
      <c r="RP111" s="172"/>
      <c r="RQ111" s="172"/>
      <c r="RR111" s="172"/>
      <c r="RS111" s="172"/>
      <c r="RT111" s="172"/>
      <c r="RU111" s="172"/>
      <c r="RV111" s="172"/>
      <c r="RW111" s="172"/>
      <c r="RX111" s="172"/>
      <c r="RY111" s="172"/>
      <c r="RZ111" s="172"/>
      <c r="SA111" s="172"/>
      <c r="SB111" s="172"/>
      <c r="SC111" s="172"/>
      <c r="SD111" s="172"/>
      <c r="SE111" s="172"/>
      <c r="SF111" s="172"/>
      <c r="SG111" s="172"/>
      <c r="SH111" s="172"/>
      <c r="SI111" s="172"/>
      <c r="SJ111" s="172"/>
      <c r="SK111" s="172"/>
      <c r="SL111" s="172"/>
      <c r="SM111" s="172"/>
      <c r="SN111" s="172"/>
      <c r="SO111" s="172"/>
      <c r="SP111" s="172"/>
      <c r="SQ111" s="172"/>
      <c r="SR111" s="172"/>
      <c r="SS111" s="172"/>
      <c r="ST111" s="172"/>
      <c r="SU111" s="172"/>
      <c r="SV111" s="172"/>
      <c r="SW111" s="172"/>
      <c r="SX111" s="172"/>
      <c r="SY111" s="172"/>
      <c r="SZ111" s="172"/>
      <c r="TA111" s="172"/>
      <c r="TB111" s="172"/>
      <c r="TC111" s="172"/>
      <c r="TD111" s="172"/>
      <c r="TE111" s="172"/>
      <c r="TF111" s="172"/>
      <c r="TG111" s="172"/>
      <c r="TH111" s="172"/>
      <c r="TI111" s="172"/>
      <c r="TJ111" s="172"/>
      <c r="TK111" s="172"/>
      <c r="TL111" s="172"/>
      <c r="TM111" s="172"/>
      <c r="TN111" s="172"/>
      <c r="TO111" s="172"/>
      <c r="TP111" s="172"/>
      <c r="TQ111" s="172"/>
      <c r="TR111" s="172"/>
      <c r="TS111" s="172"/>
      <c r="TT111" s="172"/>
      <c r="TU111" s="172"/>
      <c r="TV111" s="172"/>
      <c r="TW111" s="172"/>
      <c r="TX111" s="172"/>
      <c r="TY111" s="172"/>
      <c r="TZ111" s="172"/>
      <c r="UA111" s="172"/>
      <c r="UB111" s="172"/>
      <c r="UC111" s="172"/>
      <c r="UD111" s="172"/>
      <c r="UE111" s="172"/>
      <c r="UF111" s="172"/>
      <c r="UG111" s="172"/>
      <c r="UH111" s="172"/>
      <c r="UI111" s="172"/>
      <c r="UJ111" s="172"/>
      <c r="UK111" s="172"/>
      <c r="UL111" s="172"/>
      <c r="UM111" s="172"/>
      <c r="UN111" s="172"/>
      <c r="UO111" s="172"/>
      <c r="UP111" s="172"/>
      <c r="UQ111" s="172"/>
      <c r="UR111" s="172"/>
      <c r="US111" s="172"/>
      <c r="UT111" s="172"/>
      <c r="UU111" s="172"/>
      <c r="UV111" s="172"/>
      <c r="UW111" s="172"/>
      <c r="UX111" s="172"/>
      <c r="UY111" s="172"/>
      <c r="UZ111" s="172"/>
      <c r="VA111" s="172"/>
      <c r="VB111" s="172"/>
      <c r="VC111" s="172"/>
      <c r="VD111" s="172"/>
      <c r="VE111" s="172"/>
      <c r="VF111" s="172"/>
      <c r="VG111" s="172"/>
      <c r="VH111" s="172"/>
      <c r="VI111" s="172"/>
      <c r="VJ111" s="172"/>
      <c r="VK111" s="172"/>
      <c r="VL111" s="172"/>
      <c r="VM111" s="172"/>
      <c r="VN111" s="172"/>
      <c r="VO111" s="172"/>
      <c r="VP111" s="172"/>
      <c r="VQ111" s="172"/>
      <c r="VR111" s="172"/>
      <c r="VS111" s="172"/>
      <c r="VT111" s="172"/>
      <c r="VU111" s="172"/>
      <c r="VV111" s="172"/>
      <c r="VW111" s="172"/>
      <c r="VX111" s="172"/>
      <c r="VY111" s="172"/>
      <c r="VZ111" s="172"/>
      <c r="WA111" s="172"/>
      <c r="WB111" s="172"/>
      <c r="WC111" s="172"/>
      <c r="WD111" s="172"/>
      <c r="WE111" s="172"/>
      <c r="WF111" s="172"/>
      <c r="WG111" s="172"/>
      <c r="WH111" s="172"/>
      <c r="WI111" s="172"/>
      <c r="WJ111" s="172"/>
      <c r="WK111" s="172"/>
      <c r="WL111" s="172"/>
      <c r="WM111" s="172"/>
      <c r="WN111" s="172"/>
      <c r="WO111" s="172"/>
      <c r="WP111" s="172"/>
      <c r="WQ111" s="172"/>
      <c r="WR111" s="172"/>
      <c r="WS111" s="172"/>
      <c r="WT111" s="172"/>
      <c r="WU111" s="172"/>
      <c r="WV111" s="172"/>
      <c r="WW111" s="172"/>
      <c r="WX111" s="172"/>
      <c r="WY111" s="172"/>
      <c r="WZ111" s="172"/>
      <c r="XA111" s="172"/>
      <c r="XB111" s="172"/>
      <c r="XC111" s="172"/>
      <c r="XD111" s="172"/>
      <c r="XE111" s="172"/>
      <c r="XF111" s="172"/>
      <c r="XG111" s="172"/>
      <c r="XH111" s="172"/>
      <c r="XI111" s="172"/>
      <c r="XJ111" s="172"/>
      <c r="XK111" s="172"/>
      <c r="XL111" s="172"/>
      <c r="XM111" s="172"/>
      <c r="XN111" s="172"/>
      <c r="XO111" s="172"/>
      <c r="XP111" s="172"/>
      <c r="XQ111" s="172"/>
      <c r="XR111" s="172"/>
      <c r="XS111" s="172"/>
      <c r="XT111" s="172"/>
      <c r="XU111" s="172"/>
      <c r="XV111" s="172"/>
      <c r="XW111" s="172"/>
      <c r="XX111" s="172"/>
      <c r="XY111" s="172"/>
      <c r="XZ111" s="172"/>
      <c r="YA111" s="172"/>
      <c r="YB111" s="172"/>
      <c r="YC111" s="172"/>
      <c r="YD111" s="172"/>
      <c r="YE111" s="172"/>
      <c r="YF111" s="172"/>
      <c r="YG111" s="172"/>
      <c r="YH111" s="172"/>
      <c r="YI111" s="172"/>
      <c r="YJ111" s="172"/>
      <c r="YK111" s="172"/>
      <c r="YL111" s="172"/>
      <c r="YM111" s="172"/>
      <c r="YN111" s="172"/>
      <c r="YO111" s="172"/>
      <c r="YP111" s="172"/>
      <c r="YQ111" s="172"/>
      <c r="YR111" s="172"/>
      <c r="YS111" s="172"/>
      <c r="YT111" s="172"/>
      <c r="YU111" s="172"/>
      <c r="YV111" s="172"/>
      <c r="YW111" s="172"/>
      <c r="YX111" s="172"/>
      <c r="YY111" s="172"/>
      <c r="YZ111" s="172"/>
      <c r="ZA111" s="172"/>
      <c r="ZB111" s="172"/>
      <c r="ZC111" s="172"/>
      <c r="ZD111" s="172"/>
      <c r="ZE111" s="172"/>
      <c r="ZF111" s="172"/>
      <c r="ZG111" s="172"/>
      <c r="ZH111" s="172"/>
      <c r="ZI111" s="172"/>
      <c r="ZJ111" s="172"/>
      <c r="ZK111" s="172"/>
      <c r="ZL111" s="172"/>
      <c r="ZM111" s="172"/>
      <c r="ZN111" s="172"/>
      <c r="ZO111" s="172"/>
      <c r="ZP111" s="172"/>
      <c r="ZQ111" s="172"/>
      <c r="ZR111" s="172"/>
      <c r="ZS111" s="172"/>
      <c r="ZT111" s="172"/>
      <c r="ZU111" s="172"/>
      <c r="ZV111" s="172"/>
      <c r="ZW111" s="172"/>
      <c r="ZX111" s="172"/>
      <c r="ZY111" s="172"/>
      <c r="ZZ111" s="172"/>
      <c r="AAA111" s="172"/>
      <c r="AAB111" s="172"/>
      <c r="AAC111" s="172"/>
      <c r="AAD111" s="172"/>
      <c r="AAE111" s="172"/>
      <c r="AAF111" s="172"/>
      <c r="AAG111" s="172"/>
      <c r="AAH111" s="172"/>
      <c r="AAI111" s="172"/>
      <c r="AAJ111" s="172"/>
      <c r="AAK111" s="172"/>
      <c r="AAL111" s="172"/>
      <c r="AAM111" s="172"/>
      <c r="AAN111" s="172"/>
      <c r="AAO111" s="172"/>
      <c r="AAP111" s="172"/>
      <c r="AAQ111" s="172"/>
      <c r="AAR111" s="172"/>
      <c r="AAS111" s="172"/>
      <c r="AAT111" s="172"/>
      <c r="AAU111" s="172"/>
      <c r="AAV111" s="172"/>
      <c r="AAW111" s="172"/>
      <c r="AAX111" s="172"/>
      <c r="AAY111" s="172"/>
      <c r="AAZ111" s="172"/>
      <c r="ABA111" s="172"/>
      <c r="ABB111" s="172"/>
      <c r="ABC111" s="172"/>
      <c r="ABD111" s="172"/>
      <c r="ABE111" s="172"/>
      <c r="ABF111" s="172"/>
      <c r="ABG111" s="172"/>
      <c r="ABH111" s="172"/>
      <c r="ABI111" s="172"/>
      <c r="ABJ111" s="172"/>
      <c r="ABK111" s="172"/>
      <c r="ABL111" s="172"/>
      <c r="ABM111" s="172"/>
      <c r="ABN111" s="172"/>
      <c r="ABO111" s="172"/>
      <c r="ABP111" s="172"/>
      <c r="ABQ111" s="172"/>
      <c r="ABR111" s="172"/>
      <c r="ABS111" s="172"/>
      <c r="ABT111" s="172"/>
      <c r="ABU111" s="172"/>
      <c r="ABV111" s="172"/>
      <c r="ABW111" s="172"/>
      <c r="ABX111" s="172"/>
      <c r="ABY111" s="172"/>
      <c r="ABZ111" s="172"/>
      <c r="ACA111" s="172"/>
      <c r="ACB111" s="172"/>
      <c r="ACC111" s="172"/>
      <c r="ACD111" s="172"/>
      <c r="ACE111" s="172"/>
      <c r="ACF111" s="172"/>
      <c r="ACG111" s="172"/>
      <c r="ACH111" s="172"/>
      <c r="ACI111" s="172"/>
      <c r="ACJ111" s="172"/>
      <c r="ACK111" s="172"/>
      <c r="ACL111" s="172"/>
      <c r="ACM111" s="172"/>
      <c r="ACN111" s="172"/>
      <c r="ACO111" s="172"/>
      <c r="ACP111" s="172"/>
      <c r="ACQ111" s="172"/>
      <c r="ACR111" s="172"/>
      <c r="ACS111" s="172"/>
      <c r="ACT111" s="172"/>
      <c r="ACU111" s="172"/>
      <c r="ACV111" s="172"/>
      <c r="ACW111" s="172"/>
      <c r="ACX111" s="172"/>
      <c r="ACY111" s="172"/>
      <c r="ACZ111" s="172"/>
      <c r="ADA111" s="172"/>
      <c r="ADB111" s="172"/>
      <c r="ADC111" s="172"/>
      <c r="ADD111" s="172"/>
      <c r="ADE111" s="172"/>
      <c r="ADF111" s="172"/>
      <c r="ADG111" s="172"/>
      <c r="ADH111" s="172"/>
      <c r="ADI111" s="172"/>
      <c r="ADJ111" s="172"/>
      <c r="ADK111" s="172"/>
      <c r="ADL111" s="172"/>
      <c r="ADM111" s="172"/>
      <c r="ADN111" s="172"/>
      <c r="ADO111" s="172"/>
      <c r="ADP111" s="172"/>
      <c r="ADQ111" s="172"/>
      <c r="ADR111" s="172"/>
      <c r="ADS111" s="172"/>
      <c r="ADT111" s="172"/>
      <c r="ADU111" s="172"/>
      <c r="ADV111" s="172"/>
      <c r="ADW111" s="172"/>
      <c r="ADX111" s="172"/>
      <c r="ADY111" s="172"/>
      <c r="ADZ111" s="172"/>
      <c r="AEA111" s="172"/>
      <c r="AEB111" s="172"/>
      <c r="AEC111" s="172"/>
      <c r="AED111" s="172"/>
      <c r="AEE111" s="172"/>
      <c r="AEF111" s="172"/>
      <c r="AEG111" s="172"/>
      <c r="AEH111" s="172"/>
      <c r="AEI111" s="172"/>
      <c r="AEJ111" s="172"/>
      <c r="AEK111" s="172"/>
      <c r="AEL111" s="172"/>
      <c r="AEM111" s="172"/>
      <c r="AEN111" s="172"/>
      <c r="AEO111" s="172"/>
      <c r="AEP111" s="172"/>
      <c r="AEQ111" s="172"/>
      <c r="AER111" s="172"/>
      <c r="AES111" s="172"/>
      <c r="AET111" s="172"/>
      <c r="AEU111" s="172"/>
      <c r="AEV111" s="172"/>
      <c r="AEW111" s="172"/>
      <c r="AEX111" s="172"/>
      <c r="AEY111" s="172"/>
      <c r="AEZ111" s="172"/>
      <c r="AFA111" s="172"/>
      <c r="AFB111" s="172"/>
      <c r="AFC111" s="172"/>
      <c r="AFD111" s="172"/>
      <c r="AFE111" s="172"/>
      <c r="AFF111" s="172"/>
      <c r="AFG111" s="172"/>
      <c r="AFH111" s="172"/>
      <c r="AFI111" s="172"/>
      <c r="AFJ111" s="172"/>
      <c r="AFK111" s="172"/>
      <c r="AFL111" s="172"/>
      <c r="AFM111" s="172"/>
      <c r="AFN111" s="172"/>
      <c r="AFO111" s="172"/>
      <c r="AFP111" s="172"/>
      <c r="AFQ111" s="172"/>
      <c r="AFR111" s="172"/>
      <c r="AFS111" s="172"/>
      <c r="AFT111" s="172"/>
      <c r="AFU111" s="172"/>
      <c r="AFV111" s="172"/>
      <c r="AFW111" s="172"/>
      <c r="AFX111" s="172"/>
      <c r="AFY111" s="172"/>
      <c r="AFZ111" s="172"/>
      <c r="AGA111" s="172"/>
      <c r="AGB111" s="172"/>
      <c r="AGC111" s="172"/>
      <c r="AGD111" s="172"/>
      <c r="AGE111" s="172"/>
      <c r="AGF111" s="172"/>
      <c r="AGG111" s="172"/>
      <c r="AGH111" s="172"/>
      <c r="AGI111" s="172"/>
      <c r="AGJ111" s="172"/>
      <c r="AGK111" s="172"/>
      <c r="AGL111" s="172"/>
      <c r="AGM111" s="172"/>
      <c r="AGN111" s="172"/>
      <c r="AGO111" s="172"/>
      <c r="AGP111" s="172"/>
      <c r="AGQ111" s="172"/>
      <c r="AGR111" s="172"/>
      <c r="AGS111" s="172"/>
      <c r="AGT111" s="172"/>
      <c r="AGU111" s="172"/>
      <c r="AGV111" s="172"/>
      <c r="AGW111" s="172"/>
      <c r="AGX111" s="172"/>
      <c r="AGY111" s="172"/>
      <c r="AGZ111" s="172"/>
      <c r="AHA111" s="172"/>
      <c r="AHB111" s="172"/>
      <c r="AHC111" s="172"/>
      <c r="AHD111" s="172"/>
      <c r="AHE111" s="172"/>
      <c r="AHF111" s="172"/>
      <c r="AHG111" s="172"/>
      <c r="AHH111" s="172"/>
      <c r="AHI111" s="172"/>
      <c r="AHJ111" s="172"/>
      <c r="AHK111" s="172"/>
      <c r="AHL111" s="172"/>
      <c r="AHM111" s="172"/>
      <c r="AHN111" s="172"/>
      <c r="AHO111" s="172"/>
      <c r="AHP111" s="172"/>
      <c r="AHQ111" s="172"/>
      <c r="AHR111" s="172"/>
      <c r="AHS111" s="172"/>
      <c r="AHT111" s="172"/>
      <c r="AHU111" s="172"/>
      <c r="AHV111" s="172"/>
      <c r="AHW111" s="172"/>
      <c r="AHX111" s="172"/>
      <c r="AHY111" s="172"/>
      <c r="AHZ111" s="172"/>
      <c r="AIA111" s="172"/>
      <c r="AIB111" s="172"/>
      <c r="AIC111" s="172"/>
      <c r="AID111" s="172"/>
      <c r="AIE111" s="172"/>
      <c r="AIF111" s="172"/>
      <c r="AIG111" s="172"/>
      <c r="AIH111" s="172"/>
      <c r="AII111" s="172"/>
      <c r="AIJ111" s="172"/>
      <c r="AIK111" s="172"/>
      <c r="AIL111" s="172"/>
      <c r="AIM111" s="172"/>
      <c r="AIN111" s="172"/>
      <c r="AIO111" s="172"/>
      <c r="AIP111" s="172"/>
      <c r="AIQ111" s="172"/>
      <c r="AIR111" s="172"/>
      <c r="AIS111" s="172"/>
      <c r="AIT111" s="172"/>
      <c r="AIU111" s="172"/>
      <c r="AIV111" s="172"/>
      <c r="AIW111" s="172"/>
      <c r="AIX111" s="172"/>
      <c r="AIY111" s="172"/>
      <c r="AIZ111" s="172"/>
      <c r="AJA111" s="172"/>
      <c r="AJB111" s="172"/>
      <c r="AJC111" s="172"/>
      <c r="AJD111" s="172"/>
      <c r="AJE111" s="172"/>
      <c r="AJF111" s="172"/>
      <c r="AJG111" s="172"/>
      <c r="AJH111" s="172"/>
      <c r="AJI111" s="172"/>
      <c r="AJJ111" s="172"/>
      <c r="AJK111" s="172"/>
      <c r="AJL111" s="172"/>
      <c r="AJM111" s="172"/>
      <c r="AJN111" s="172"/>
      <c r="AJO111" s="172"/>
      <c r="AJP111" s="172"/>
      <c r="AJQ111" s="172"/>
      <c r="AJR111" s="172"/>
      <c r="AJS111" s="172"/>
      <c r="AJT111" s="172"/>
      <c r="AJU111" s="172"/>
      <c r="AJV111" s="172"/>
      <c r="AJW111" s="172"/>
      <c r="AJX111" s="172"/>
      <c r="AJY111" s="172"/>
      <c r="AJZ111" s="172"/>
      <c r="AKA111" s="172"/>
      <c r="AKB111" s="172"/>
      <c r="AKC111" s="172"/>
      <c r="AKD111" s="172"/>
      <c r="AKE111" s="172"/>
      <c r="AKF111" s="172"/>
      <c r="AKG111" s="172"/>
      <c r="AKH111" s="172"/>
      <c r="AKI111" s="172"/>
      <c r="AKJ111" s="172"/>
      <c r="AKK111" s="172"/>
      <c r="AKL111" s="172"/>
      <c r="AKM111" s="172"/>
      <c r="AKN111" s="172"/>
      <c r="AKO111" s="172"/>
      <c r="AKP111" s="172"/>
      <c r="AKQ111" s="172"/>
      <c r="AKR111" s="172"/>
      <c r="AKS111" s="172"/>
      <c r="AKT111" s="172"/>
      <c r="AKU111" s="172"/>
      <c r="AKV111" s="172"/>
      <c r="AKW111" s="172"/>
      <c r="AKX111" s="172"/>
      <c r="AKY111" s="172"/>
      <c r="AKZ111" s="172"/>
      <c r="ALA111" s="172"/>
      <c r="ALB111" s="172"/>
      <c r="ALC111" s="172"/>
      <c r="ALD111" s="172"/>
      <c r="ALE111" s="172"/>
      <c r="ALF111" s="172"/>
      <c r="ALG111" s="172"/>
      <c r="ALH111" s="172"/>
      <c r="ALI111" s="172"/>
      <c r="ALJ111" s="172"/>
      <c r="ALK111" s="172"/>
      <c r="ALL111" s="172"/>
      <c r="ALM111" s="172"/>
      <c r="ALN111" s="172"/>
      <c r="ALO111" s="172"/>
      <c r="ALP111" s="172"/>
      <c r="ALQ111" s="172"/>
      <c r="ALR111" s="172"/>
      <c r="ALS111" s="172"/>
      <c r="ALT111" s="172"/>
      <c r="ALU111" s="172"/>
      <c r="ALV111" s="172"/>
      <c r="ALW111" s="172"/>
      <c r="ALX111" s="172"/>
      <c r="ALY111" s="172"/>
      <c r="ALZ111" s="172"/>
      <c r="AMA111" s="172"/>
      <c r="AMB111" s="172"/>
      <c r="AMC111" s="172"/>
      <c r="AMD111" s="172"/>
      <c r="AME111" s="172"/>
      <c r="AMF111" s="172"/>
      <c r="AMG111" s="172"/>
      <c r="AMH111" s="172"/>
      <c r="AMI111" s="172"/>
      <c r="AMJ111" s="172"/>
      <c r="AMK111" s="172"/>
      <c r="AML111" s="172"/>
    </row>
    <row r="112" spans="1:1026" s="282" customFormat="1">
      <c r="A112" s="358"/>
      <c r="B112" s="368"/>
      <c r="C112" s="154">
        <f t="shared" si="94"/>
        <v>0</v>
      </c>
      <c r="D112" s="167">
        <f t="shared" si="95"/>
        <v>0</v>
      </c>
      <c r="E112" s="166" t="str">
        <f t="shared" si="96"/>
        <v/>
      </c>
      <c r="F112" s="367" t="str">
        <f t="shared" si="97"/>
        <v/>
      </c>
      <c r="G112" s="367" t="str">
        <f t="shared" si="98"/>
        <v/>
      </c>
      <c r="H112" s="367" t="str">
        <f t="shared" si="99"/>
        <v/>
      </c>
      <c r="I112" s="367" t="str">
        <f t="shared" si="100"/>
        <v/>
      </c>
      <c r="J112" s="367" t="str">
        <f t="shared" si="101"/>
        <v/>
      </c>
      <c r="K112" s="367" t="str">
        <f t="shared" si="102"/>
        <v/>
      </c>
      <c r="L112" s="367" t="str">
        <f t="shared" si="103"/>
        <v/>
      </c>
      <c r="M112" s="367" t="str">
        <f t="shared" si="104"/>
        <v/>
      </c>
      <c r="N112" s="367" t="str">
        <f t="shared" si="105"/>
        <v/>
      </c>
      <c r="O112" s="156" t="str">
        <f t="shared" si="106"/>
        <v/>
      </c>
      <c r="P112" s="157" t="str">
        <f t="shared" si="158"/>
        <v>0</v>
      </c>
      <c r="Q112" s="158" t="str">
        <f t="shared" si="158"/>
        <v>0</v>
      </c>
      <c r="R112" s="158" t="str">
        <f t="shared" si="158"/>
        <v>0</v>
      </c>
      <c r="S112" s="159" t="str">
        <f t="shared" si="158"/>
        <v>0</v>
      </c>
      <c r="T112" s="158" t="str">
        <f t="shared" si="158"/>
        <v>0</v>
      </c>
      <c r="U112" s="158" t="str">
        <f t="shared" si="158"/>
        <v>0</v>
      </c>
      <c r="V112" s="158" t="str">
        <f t="shared" si="158"/>
        <v>0</v>
      </c>
      <c r="W112" s="158" t="str">
        <f t="shared" si="158"/>
        <v>0</v>
      </c>
      <c r="X112" s="157" t="str">
        <f t="shared" si="159"/>
        <v>0</v>
      </c>
      <c r="Y112" s="158" t="str">
        <f t="shared" si="159"/>
        <v>0</v>
      </c>
      <c r="Z112" s="158" t="str">
        <f t="shared" si="159"/>
        <v>0</v>
      </c>
      <c r="AA112" s="159" t="str">
        <f t="shared" si="159"/>
        <v>0</v>
      </c>
      <c r="AB112" s="160" t="str">
        <f t="shared" si="159"/>
        <v>0</v>
      </c>
      <c r="AC112" s="161" t="str">
        <f t="shared" si="159"/>
        <v>0</v>
      </c>
      <c r="AD112" s="158" t="str">
        <f t="shared" si="159"/>
        <v>0</v>
      </c>
      <c r="AE112" s="159" t="str">
        <f t="shared" si="159"/>
        <v>0</v>
      </c>
      <c r="AF112" s="367" t="str">
        <f t="shared" si="160"/>
        <v>0</v>
      </c>
      <c r="AG112" s="162" t="str">
        <f t="shared" si="160"/>
        <v>0</v>
      </c>
      <c r="AH112" s="163" t="str">
        <f t="shared" si="160"/>
        <v>0</v>
      </c>
      <c r="AI112" s="165" t="str">
        <f t="shared" si="160"/>
        <v>0</v>
      </c>
      <c r="AJ112" s="164" t="str">
        <f t="shared" si="160"/>
        <v>0</v>
      </c>
      <c r="AK112" s="164" t="str">
        <f t="shared" si="160"/>
        <v>0</v>
      </c>
      <c r="AL112" s="289" t="str">
        <f t="shared" si="160"/>
        <v>0</v>
      </c>
      <c r="AM112" s="165" t="str">
        <f t="shared" si="160"/>
        <v>0</v>
      </c>
      <c r="AN112" s="230" t="str">
        <f t="shared" si="161"/>
        <v>0</v>
      </c>
      <c r="AO112" s="230" t="str">
        <f t="shared" si="161"/>
        <v>0</v>
      </c>
      <c r="AP112" s="230" t="str">
        <f t="shared" si="161"/>
        <v>0</v>
      </c>
      <c r="AQ112" s="230" t="str">
        <f t="shared" si="161"/>
        <v>0</v>
      </c>
      <c r="AR112" s="229" t="str">
        <f t="shared" si="161"/>
        <v>0</v>
      </c>
      <c r="AS112" s="230" t="str">
        <f t="shared" si="161"/>
        <v>0</v>
      </c>
      <c r="AT112" s="230" t="str">
        <f t="shared" si="161"/>
        <v>0</v>
      </c>
      <c r="AU112" s="231" t="str">
        <f t="shared" si="161"/>
        <v>0</v>
      </c>
      <c r="AV112" s="230" t="str">
        <f t="shared" si="162"/>
        <v>0</v>
      </c>
      <c r="AW112" s="232" t="str">
        <f t="shared" si="162"/>
        <v>0</v>
      </c>
      <c r="AX112" s="232" t="str">
        <f t="shared" si="162"/>
        <v>0</v>
      </c>
      <c r="AY112" s="233" t="str">
        <f t="shared" si="162"/>
        <v>0</v>
      </c>
      <c r="AZ112" s="232" t="str">
        <f t="shared" si="162"/>
        <v>0</v>
      </c>
      <c r="BA112" s="232" t="str">
        <f t="shared" si="162"/>
        <v>0</v>
      </c>
      <c r="BB112" s="232" t="str">
        <f t="shared" si="162"/>
        <v>0</v>
      </c>
      <c r="BC112" s="233" t="str">
        <f t="shared" si="162"/>
        <v>0</v>
      </c>
      <c r="BD112" s="168" t="str">
        <f t="shared" si="163"/>
        <v>0</v>
      </c>
      <c r="BE112" s="168" t="str">
        <f t="shared" si="163"/>
        <v>0</v>
      </c>
      <c r="BF112" s="168" t="str">
        <f t="shared" si="163"/>
        <v>0</v>
      </c>
      <c r="BG112" s="169" t="str">
        <f t="shared" si="163"/>
        <v>0</v>
      </c>
      <c r="BH112" s="168" t="str">
        <f t="shared" si="163"/>
        <v>0</v>
      </c>
      <c r="BI112" s="168" t="str">
        <f t="shared" si="163"/>
        <v>0</v>
      </c>
      <c r="BJ112" s="168" t="str">
        <f t="shared" si="163"/>
        <v>0</v>
      </c>
      <c r="BK112" s="169" t="str">
        <f t="shared" si="163"/>
        <v>0</v>
      </c>
      <c r="BL112" s="168" t="str">
        <f t="shared" si="164"/>
        <v>0</v>
      </c>
      <c r="BM112" s="168" t="str">
        <f t="shared" si="164"/>
        <v>0</v>
      </c>
      <c r="BN112" s="168" t="str">
        <f t="shared" si="164"/>
        <v>0</v>
      </c>
      <c r="BO112" s="169" t="str">
        <f t="shared" si="164"/>
        <v>0</v>
      </c>
      <c r="BP112" s="168" t="str">
        <f t="shared" si="164"/>
        <v>0</v>
      </c>
      <c r="BQ112" s="168" t="str">
        <f t="shared" si="164"/>
        <v>0</v>
      </c>
      <c r="BR112" s="168" t="str">
        <f t="shared" si="164"/>
        <v>0</v>
      </c>
      <c r="BS112" s="169" t="str">
        <f t="shared" si="164"/>
        <v>0</v>
      </c>
      <c r="BT112" s="302" t="str">
        <f t="shared" si="165"/>
        <v>0</v>
      </c>
      <c r="BU112" s="302" t="str">
        <f t="shared" si="165"/>
        <v>0</v>
      </c>
      <c r="BV112" s="302" t="str">
        <f t="shared" si="165"/>
        <v>0</v>
      </c>
      <c r="BW112" s="303" t="str">
        <f t="shared" si="165"/>
        <v>0</v>
      </c>
      <c r="BX112" s="302" t="str">
        <f t="shared" si="165"/>
        <v>0</v>
      </c>
      <c r="BY112" s="302" t="str">
        <f t="shared" si="165"/>
        <v>0</v>
      </c>
      <c r="BZ112" s="302" t="str">
        <f t="shared" si="165"/>
        <v>0</v>
      </c>
      <c r="CA112" s="303" t="str">
        <f t="shared" si="165"/>
        <v>0</v>
      </c>
      <c r="CB112" s="164" t="str">
        <f t="shared" si="166"/>
        <v>0</v>
      </c>
      <c r="CC112" s="289" t="str">
        <f t="shared" si="166"/>
        <v>0</v>
      </c>
      <c r="CD112" s="340" t="str">
        <f t="shared" si="166"/>
        <v>0</v>
      </c>
      <c r="CE112" s="341" t="str">
        <f t="shared" si="166"/>
        <v>0</v>
      </c>
      <c r="CF112" s="340" t="str">
        <f t="shared" si="166"/>
        <v>0</v>
      </c>
      <c r="CG112" s="340" t="str">
        <f t="shared" si="166"/>
        <v>0</v>
      </c>
      <c r="CH112" s="340" t="str">
        <f t="shared" si="166"/>
        <v>0</v>
      </c>
      <c r="CI112" s="341" t="str">
        <f t="shared" si="166"/>
        <v>0</v>
      </c>
      <c r="CJ112" s="367"/>
      <c r="CK112" s="32" t="str">
        <f t="shared" si="116"/>
        <v/>
      </c>
      <c r="CL112" s="285">
        <f t="shared" si="146"/>
        <v>0</v>
      </c>
      <c r="CM112" s="285">
        <f t="shared" si="148"/>
        <v>10</v>
      </c>
      <c r="CN112" s="285"/>
      <c r="CO112" s="142">
        <f t="shared" si="117"/>
        <v>-90</v>
      </c>
      <c r="CP112" s="142">
        <f t="shared" si="118"/>
        <v>-67.777777777777771</v>
      </c>
      <c r="CQ112" s="143"/>
      <c r="CR112" s="367"/>
      <c r="CS112" s="170">
        <f t="shared" si="119"/>
        <v>0</v>
      </c>
      <c r="CT112" s="23">
        <f t="shared" si="120"/>
        <v>0</v>
      </c>
      <c r="CU112" s="171">
        <f t="shared" si="121"/>
        <v>0</v>
      </c>
      <c r="CV112" s="23">
        <f t="shared" si="122"/>
        <v>0</v>
      </c>
      <c r="CW112" s="172">
        <f t="shared" si="123"/>
        <v>0</v>
      </c>
      <c r="CX112" s="24">
        <f t="shared" si="124"/>
        <v>0</v>
      </c>
      <c r="CY112" s="267">
        <f t="shared" si="125"/>
        <v>0</v>
      </c>
      <c r="CZ112" s="268">
        <f t="shared" si="126"/>
        <v>0</v>
      </c>
      <c r="DA112" s="267">
        <f t="shared" si="127"/>
        <v>0</v>
      </c>
      <c r="DB112" s="268">
        <f t="shared" si="128"/>
        <v>0</v>
      </c>
      <c r="DC112" s="173">
        <f t="shared" si="129"/>
        <v>0</v>
      </c>
      <c r="DD112" s="26">
        <f t="shared" si="130"/>
        <v>0</v>
      </c>
      <c r="DE112" s="173">
        <f t="shared" si="131"/>
        <v>0</v>
      </c>
      <c r="DF112" s="26">
        <f t="shared" si="132"/>
        <v>0</v>
      </c>
      <c r="DG112" s="326">
        <f t="shared" si="133"/>
        <v>0</v>
      </c>
      <c r="DH112" s="327">
        <f t="shared" si="134"/>
        <v>0</v>
      </c>
      <c r="DI112" s="172">
        <f t="shared" si="135"/>
        <v>0</v>
      </c>
      <c r="DJ112" s="24">
        <f t="shared" si="136"/>
        <v>0</v>
      </c>
      <c r="DK112" s="172"/>
      <c r="DL112" s="19">
        <f t="shared" si="137"/>
        <v>0</v>
      </c>
      <c r="DM112" s="19">
        <f t="shared" si="138"/>
        <v>0</v>
      </c>
      <c r="DN112" s="174">
        <f t="shared" si="139"/>
        <v>0</v>
      </c>
      <c r="DO112" s="278">
        <f t="shared" si="140"/>
        <v>0</v>
      </c>
      <c r="DP112" s="278">
        <f t="shared" si="141"/>
        <v>0</v>
      </c>
      <c r="DQ112" s="20">
        <f t="shared" si="142"/>
        <v>0</v>
      </c>
      <c r="DR112" s="20">
        <f t="shared" si="143"/>
        <v>0</v>
      </c>
      <c r="DS112" s="337">
        <f t="shared" si="144"/>
        <v>0</v>
      </c>
      <c r="DT112" s="174">
        <f t="shared" si="145"/>
        <v>0</v>
      </c>
      <c r="DU112" s="172">
        <f t="shared" si="147"/>
        <v>0</v>
      </c>
      <c r="DV112" s="172"/>
      <c r="DW112" s="172"/>
      <c r="DX112" s="172"/>
      <c r="DY112" s="172"/>
      <c r="DZ112" s="172"/>
      <c r="EA112" s="172"/>
      <c r="EB112" s="172"/>
      <c r="EC112" s="172"/>
      <c r="ED112" s="172"/>
      <c r="EE112" s="172"/>
      <c r="EF112" s="172"/>
      <c r="EG112" s="172"/>
      <c r="EH112" s="172"/>
      <c r="EI112" s="172"/>
      <c r="EJ112" s="172"/>
      <c r="EK112" s="172"/>
      <c r="EL112" s="172"/>
      <c r="EM112" s="172"/>
      <c r="EN112" s="172"/>
      <c r="EO112" s="172"/>
      <c r="EP112" s="172"/>
      <c r="EQ112" s="172"/>
      <c r="ER112" s="172"/>
      <c r="ES112" s="172"/>
      <c r="ET112" s="172"/>
      <c r="EU112" s="172"/>
      <c r="EV112" s="172"/>
      <c r="EW112" s="172"/>
      <c r="EX112" s="172"/>
      <c r="EY112" s="172"/>
      <c r="EZ112" s="172"/>
      <c r="FA112" s="172"/>
      <c r="FB112" s="172"/>
      <c r="FC112" s="172"/>
      <c r="FD112" s="172"/>
      <c r="FE112" s="172"/>
      <c r="FF112" s="172"/>
      <c r="FG112" s="172"/>
      <c r="FH112" s="172"/>
      <c r="FI112" s="172"/>
      <c r="FJ112" s="172"/>
      <c r="FK112" s="172"/>
      <c r="FL112" s="172"/>
      <c r="FM112" s="172"/>
      <c r="FN112" s="172"/>
      <c r="FO112" s="172"/>
      <c r="FP112" s="172"/>
      <c r="FQ112" s="172"/>
      <c r="FR112" s="172"/>
      <c r="FS112" s="172"/>
      <c r="FT112" s="172"/>
      <c r="FU112" s="172"/>
      <c r="FV112" s="172"/>
      <c r="FW112" s="172"/>
      <c r="FX112" s="172"/>
      <c r="FY112" s="172"/>
      <c r="FZ112" s="172"/>
      <c r="GA112" s="172"/>
      <c r="GB112" s="172"/>
      <c r="GC112" s="172"/>
      <c r="GD112" s="172"/>
      <c r="GE112" s="172"/>
      <c r="GF112" s="172"/>
      <c r="GG112" s="172"/>
      <c r="GH112" s="172"/>
      <c r="GI112" s="172"/>
      <c r="GJ112" s="172"/>
      <c r="GK112" s="172"/>
      <c r="GL112" s="172"/>
      <c r="GM112" s="172"/>
      <c r="GN112" s="172"/>
      <c r="GO112" s="172"/>
      <c r="GP112" s="172"/>
      <c r="GQ112" s="172"/>
      <c r="GR112" s="172"/>
      <c r="GS112" s="172"/>
      <c r="GT112" s="172"/>
      <c r="GU112" s="172"/>
      <c r="GV112" s="172"/>
      <c r="GW112" s="172"/>
      <c r="GX112" s="172"/>
      <c r="GY112" s="172"/>
      <c r="GZ112" s="172"/>
      <c r="HA112" s="172"/>
      <c r="HB112" s="172"/>
      <c r="HC112" s="172"/>
      <c r="HD112" s="172"/>
      <c r="HE112" s="172"/>
      <c r="HF112" s="172"/>
      <c r="HG112" s="172"/>
      <c r="HH112" s="172"/>
      <c r="HI112" s="172"/>
      <c r="HJ112" s="172"/>
      <c r="HK112" s="172"/>
      <c r="HL112" s="172"/>
      <c r="HM112" s="172"/>
      <c r="HN112" s="172"/>
      <c r="HO112" s="172"/>
      <c r="HP112" s="172"/>
      <c r="HQ112" s="172"/>
      <c r="HR112" s="172"/>
      <c r="HS112" s="172"/>
      <c r="HT112" s="172"/>
      <c r="HU112" s="172"/>
      <c r="HV112" s="172"/>
      <c r="HW112" s="172"/>
      <c r="HX112" s="172"/>
      <c r="HY112" s="172"/>
      <c r="HZ112" s="172"/>
      <c r="IA112" s="172"/>
      <c r="IB112" s="172"/>
      <c r="IC112" s="172"/>
      <c r="ID112" s="172"/>
      <c r="IE112" s="172"/>
      <c r="IF112" s="172"/>
      <c r="IG112" s="172"/>
      <c r="IH112" s="172"/>
      <c r="II112" s="172"/>
      <c r="IJ112" s="172"/>
      <c r="IK112" s="172"/>
      <c r="IL112" s="172"/>
      <c r="IM112" s="172"/>
      <c r="IN112" s="172"/>
      <c r="IO112" s="172"/>
      <c r="IP112" s="172"/>
      <c r="IQ112" s="172"/>
      <c r="IR112" s="172"/>
      <c r="IS112" s="172"/>
      <c r="IT112" s="172"/>
      <c r="IU112" s="172"/>
      <c r="IV112" s="172"/>
      <c r="IW112" s="172"/>
      <c r="IX112" s="172"/>
      <c r="IY112" s="172"/>
      <c r="IZ112" s="172"/>
      <c r="JA112" s="172"/>
      <c r="JB112" s="172"/>
      <c r="JC112" s="172"/>
      <c r="JD112" s="172"/>
      <c r="JE112" s="172"/>
      <c r="JF112" s="172"/>
      <c r="JG112" s="172"/>
      <c r="JH112" s="172"/>
      <c r="JI112" s="172"/>
      <c r="JJ112" s="172"/>
      <c r="JK112" s="172"/>
      <c r="JL112" s="172"/>
      <c r="JM112" s="172"/>
      <c r="JN112" s="172"/>
      <c r="JO112" s="172"/>
      <c r="JP112" s="172"/>
      <c r="JQ112" s="172"/>
      <c r="JR112" s="172"/>
      <c r="JS112" s="172"/>
      <c r="JT112" s="172"/>
      <c r="JU112" s="172"/>
      <c r="JV112" s="172"/>
      <c r="JW112" s="172"/>
      <c r="JX112" s="172"/>
      <c r="JY112" s="172"/>
      <c r="JZ112" s="172"/>
      <c r="KA112" s="172"/>
      <c r="KB112" s="172"/>
      <c r="KC112" s="172"/>
      <c r="KD112" s="172"/>
      <c r="KE112" s="172"/>
      <c r="KF112" s="172"/>
      <c r="KG112" s="172"/>
      <c r="KH112" s="172"/>
      <c r="KI112" s="172"/>
      <c r="KJ112" s="172"/>
      <c r="KK112" s="172"/>
      <c r="KL112" s="172"/>
      <c r="KM112" s="172"/>
      <c r="KN112" s="172"/>
      <c r="KO112" s="172"/>
      <c r="KP112" s="172"/>
      <c r="KQ112" s="172"/>
      <c r="KR112" s="172"/>
      <c r="KS112" s="172"/>
      <c r="KT112" s="172"/>
      <c r="KU112" s="172"/>
      <c r="KV112" s="172"/>
      <c r="KW112" s="172"/>
      <c r="KX112" s="172"/>
      <c r="KY112" s="172"/>
      <c r="KZ112" s="172"/>
      <c r="LA112" s="172"/>
      <c r="LB112" s="172"/>
      <c r="LC112" s="172"/>
      <c r="LD112" s="172"/>
      <c r="LE112" s="172"/>
      <c r="LF112" s="172"/>
      <c r="LG112" s="172"/>
      <c r="LH112" s="172"/>
      <c r="LI112" s="172"/>
      <c r="LJ112" s="172"/>
      <c r="LK112" s="172"/>
      <c r="LL112" s="172"/>
      <c r="LM112" s="172"/>
      <c r="LN112" s="172"/>
      <c r="LO112" s="172"/>
      <c r="LP112" s="172"/>
      <c r="LQ112" s="172"/>
      <c r="LR112" s="172"/>
      <c r="LS112" s="172"/>
      <c r="LT112" s="172"/>
      <c r="LU112" s="172"/>
      <c r="LV112" s="172"/>
      <c r="LW112" s="172"/>
      <c r="LX112" s="172"/>
      <c r="LY112" s="172"/>
      <c r="LZ112" s="172"/>
      <c r="MA112" s="172"/>
      <c r="MB112" s="172"/>
      <c r="MC112" s="172"/>
      <c r="MD112" s="172"/>
      <c r="ME112" s="172"/>
      <c r="MF112" s="172"/>
      <c r="MG112" s="172"/>
      <c r="MH112" s="172"/>
      <c r="MI112" s="172"/>
      <c r="MJ112" s="172"/>
      <c r="MK112" s="172"/>
      <c r="ML112" s="172"/>
      <c r="MM112" s="172"/>
      <c r="MN112" s="172"/>
      <c r="MO112" s="172"/>
      <c r="MP112" s="172"/>
      <c r="MQ112" s="172"/>
      <c r="MR112" s="172"/>
      <c r="MS112" s="172"/>
      <c r="MT112" s="172"/>
      <c r="MU112" s="172"/>
      <c r="MV112" s="172"/>
      <c r="MW112" s="172"/>
      <c r="MX112" s="172"/>
      <c r="MY112" s="172"/>
      <c r="MZ112" s="172"/>
      <c r="NA112" s="172"/>
      <c r="NB112" s="172"/>
      <c r="NC112" s="172"/>
      <c r="ND112" s="172"/>
      <c r="NE112" s="172"/>
      <c r="NF112" s="172"/>
      <c r="NG112" s="172"/>
      <c r="NH112" s="172"/>
      <c r="NI112" s="172"/>
      <c r="NJ112" s="172"/>
      <c r="NK112" s="172"/>
      <c r="NL112" s="172"/>
      <c r="NM112" s="172"/>
      <c r="NN112" s="172"/>
      <c r="NO112" s="172"/>
      <c r="NP112" s="172"/>
      <c r="NQ112" s="172"/>
      <c r="NR112" s="172"/>
      <c r="NS112" s="172"/>
      <c r="NT112" s="172"/>
      <c r="NU112" s="172"/>
      <c r="NV112" s="172"/>
      <c r="NW112" s="172"/>
      <c r="NX112" s="172"/>
      <c r="NY112" s="172"/>
      <c r="NZ112" s="172"/>
      <c r="OA112" s="172"/>
      <c r="OB112" s="172"/>
      <c r="OC112" s="172"/>
      <c r="OD112" s="172"/>
      <c r="OE112" s="172"/>
      <c r="OF112" s="172"/>
      <c r="OG112" s="172"/>
      <c r="OH112" s="172"/>
      <c r="OI112" s="172"/>
      <c r="OJ112" s="172"/>
      <c r="OK112" s="172"/>
      <c r="OL112" s="172"/>
      <c r="OM112" s="172"/>
      <c r="ON112" s="172"/>
      <c r="OO112" s="172"/>
      <c r="OP112" s="172"/>
      <c r="OQ112" s="172"/>
      <c r="OR112" s="172"/>
      <c r="OS112" s="172"/>
      <c r="OT112" s="172"/>
      <c r="OU112" s="172"/>
      <c r="OV112" s="172"/>
      <c r="OW112" s="172"/>
      <c r="OX112" s="172"/>
      <c r="OY112" s="172"/>
      <c r="OZ112" s="172"/>
      <c r="PA112" s="172"/>
      <c r="PB112" s="172"/>
      <c r="PC112" s="172"/>
      <c r="PD112" s="172"/>
      <c r="PE112" s="172"/>
      <c r="PF112" s="172"/>
      <c r="PG112" s="172"/>
      <c r="PH112" s="172"/>
      <c r="PI112" s="172"/>
      <c r="PJ112" s="172"/>
      <c r="PK112" s="172"/>
      <c r="PL112" s="172"/>
      <c r="PM112" s="172"/>
      <c r="PN112" s="172"/>
      <c r="PO112" s="172"/>
      <c r="PP112" s="172"/>
      <c r="PQ112" s="172"/>
      <c r="PR112" s="172"/>
      <c r="PS112" s="172"/>
      <c r="PT112" s="172"/>
      <c r="PU112" s="172"/>
      <c r="PV112" s="172"/>
      <c r="PW112" s="172"/>
      <c r="PX112" s="172"/>
      <c r="PY112" s="172"/>
      <c r="PZ112" s="172"/>
      <c r="QA112" s="172"/>
      <c r="QB112" s="172"/>
      <c r="QC112" s="172"/>
      <c r="QD112" s="172"/>
      <c r="QE112" s="172"/>
      <c r="QF112" s="172"/>
      <c r="QG112" s="172"/>
      <c r="QH112" s="172"/>
      <c r="QI112" s="172"/>
      <c r="QJ112" s="172"/>
      <c r="QK112" s="172"/>
      <c r="QL112" s="172"/>
      <c r="QM112" s="172"/>
      <c r="QN112" s="172"/>
      <c r="QO112" s="172"/>
      <c r="QP112" s="172"/>
      <c r="QQ112" s="172"/>
      <c r="QR112" s="172"/>
      <c r="QS112" s="172"/>
      <c r="QT112" s="172"/>
      <c r="QU112" s="172"/>
      <c r="QV112" s="172"/>
      <c r="QW112" s="172"/>
      <c r="QX112" s="172"/>
      <c r="QY112" s="172"/>
      <c r="QZ112" s="172"/>
      <c r="RA112" s="172"/>
      <c r="RB112" s="172"/>
      <c r="RC112" s="172"/>
      <c r="RD112" s="172"/>
      <c r="RE112" s="172"/>
      <c r="RF112" s="172"/>
      <c r="RG112" s="172"/>
      <c r="RH112" s="172"/>
      <c r="RI112" s="172"/>
      <c r="RJ112" s="172"/>
      <c r="RK112" s="172"/>
      <c r="RL112" s="172"/>
      <c r="RM112" s="172"/>
      <c r="RN112" s="172"/>
      <c r="RO112" s="172"/>
      <c r="RP112" s="172"/>
      <c r="RQ112" s="172"/>
      <c r="RR112" s="172"/>
      <c r="RS112" s="172"/>
      <c r="RT112" s="172"/>
      <c r="RU112" s="172"/>
      <c r="RV112" s="172"/>
      <c r="RW112" s="172"/>
      <c r="RX112" s="172"/>
      <c r="RY112" s="172"/>
      <c r="RZ112" s="172"/>
      <c r="SA112" s="172"/>
      <c r="SB112" s="172"/>
      <c r="SC112" s="172"/>
      <c r="SD112" s="172"/>
      <c r="SE112" s="172"/>
      <c r="SF112" s="172"/>
      <c r="SG112" s="172"/>
      <c r="SH112" s="172"/>
      <c r="SI112" s="172"/>
      <c r="SJ112" s="172"/>
      <c r="SK112" s="172"/>
      <c r="SL112" s="172"/>
      <c r="SM112" s="172"/>
      <c r="SN112" s="172"/>
      <c r="SO112" s="172"/>
      <c r="SP112" s="172"/>
      <c r="SQ112" s="172"/>
      <c r="SR112" s="172"/>
      <c r="SS112" s="172"/>
      <c r="ST112" s="172"/>
      <c r="SU112" s="172"/>
      <c r="SV112" s="172"/>
      <c r="SW112" s="172"/>
      <c r="SX112" s="172"/>
      <c r="SY112" s="172"/>
      <c r="SZ112" s="172"/>
      <c r="TA112" s="172"/>
      <c r="TB112" s="172"/>
      <c r="TC112" s="172"/>
      <c r="TD112" s="172"/>
      <c r="TE112" s="172"/>
      <c r="TF112" s="172"/>
      <c r="TG112" s="172"/>
      <c r="TH112" s="172"/>
      <c r="TI112" s="172"/>
      <c r="TJ112" s="172"/>
      <c r="TK112" s="172"/>
      <c r="TL112" s="172"/>
      <c r="TM112" s="172"/>
      <c r="TN112" s="172"/>
      <c r="TO112" s="172"/>
      <c r="TP112" s="172"/>
      <c r="TQ112" s="172"/>
      <c r="TR112" s="172"/>
      <c r="TS112" s="172"/>
      <c r="TT112" s="172"/>
      <c r="TU112" s="172"/>
      <c r="TV112" s="172"/>
      <c r="TW112" s="172"/>
      <c r="TX112" s="172"/>
      <c r="TY112" s="172"/>
      <c r="TZ112" s="172"/>
      <c r="UA112" s="172"/>
      <c r="UB112" s="172"/>
      <c r="UC112" s="172"/>
      <c r="UD112" s="172"/>
      <c r="UE112" s="172"/>
      <c r="UF112" s="172"/>
      <c r="UG112" s="172"/>
      <c r="UH112" s="172"/>
      <c r="UI112" s="172"/>
      <c r="UJ112" s="172"/>
      <c r="UK112" s="172"/>
      <c r="UL112" s="172"/>
      <c r="UM112" s="172"/>
      <c r="UN112" s="172"/>
      <c r="UO112" s="172"/>
      <c r="UP112" s="172"/>
      <c r="UQ112" s="172"/>
      <c r="UR112" s="172"/>
      <c r="US112" s="172"/>
      <c r="UT112" s="172"/>
      <c r="UU112" s="172"/>
      <c r="UV112" s="172"/>
      <c r="UW112" s="172"/>
      <c r="UX112" s="172"/>
      <c r="UY112" s="172"/>
      <c r="UZ112" s="172"/>
      <c r="VA112" s="172"/>
      <c r="VB112" s="172"/>
      <c r="VC112" s="172"/>
      <c r="VD112" s="172"/>
      <c r="VE112" s="172"/>
      <c r="VF112" s="172"/>
      <c r="VG112" s="172"/>
      <c r="VH112" s="172"/>
      <c r="VI112" s="172"/>
      <c r="VJ112" s="172"/>
      <c r="VK112" s="172"/>
      <c r="VL112" s="172"/>
      <c r="VM112" s="172"/>
      <c r="VN112" s="172"/>
      <c r="VO112" s="172"/>
      <c r="VP112" s="172"/>
      <c r="VQ112" s="172"/>
      <c r="VR112" s="172"/>
      <c r="VS112" s="172"/>
      <c r="VT112" s="172"/>
      <c r="VU112" s="172"/>
      <c r="VV112" s="172"/>
      <c r="VW112" s="172"/>
      <c r="VX112" s="172"/>
      <c r="VY112" s="172"/>
      <c r="VZ112" s="172"/>
      <c r="WA112" s="172"/>
      <c r="WB112" s="172"/>
      <c r="WC112" s="172"/>
      <c r="WD112" s="172"/>
      <c r="WE112" s="172"/>
      <c r="WF112" s="172"/>
      <c r="WG112" s="172"/>
      <c r="WH112" s="172"/>
      <c r="WI112" s="172"/>
      <c r="WJ112" s="172"/>
      <c r="WK112" s="172"/>
      <c r="WL112" s="172"/>
      <c r="WM112" s="172"/>
      <c r="WN112" s="172"/>
      <c r="WO112" s="172"/>
      <c r="WP112" s="172"/>
      <c r="WQ112" s="172"/>
      <c r="WR112" s="172"/>
      <c r="WS112" s="172"/>
      <c r="WT112" s="172"/>
      <c r="WU112" s="172"/>
      <c r="WV112" s="172"/>
      <c r="WW112" s="172"/>
      <c r="WX112" s="172"/>
      <c r="WY112" s="172"/>
      <c r="WZ112" s="172"/>
      <c r="XA112" s="172"/>
      <c r="XB112" s="172"/>
      <c r="XC112" s="172"/>
      <c r="XD112" s="172"/>
      <c r="XE112" s="172"/>
      <c r="XF112" s="172"/>
      <c r="XG112" s="172"/>
      <c r="XH112" s="172"/>
      <c r="XI112" s="172"/>
      <c r="XJ112" s="172"/>
      <c r="XK112" s="172"/>
      <c r="XL112" s="172"/>
      <c r="XM112" s="172"/>
      <c r="XN112" s="172"/>
      <c r="XO112" s="172"/>
      <c r="XP112" s="172"/>
      <c r="XQ112" s="172"/>
      <c r="XR112" s="172"/>
      <c r="XS112" s="172"/>
      <c r="XT112" s="172"/>
      <c r="XU112" s="172"/>
      <c r="XV112" s="172"/>
      <c r="XW112" s="172"/>
      <c r="XX112" s="172"/>
      <c r="XY112" s="172"/>
      <c r="XZ112" s="172"/>
      <c r="YA112" s="172"/>
      <c r="YB112" s="172"/>
      <c r="YC112" s="172"/>
      <c r="YD112" s="172"/>
      <c r="YE112" s="172"/>
      <c r="YF112" s="172"/>
      <c r="YG112" s="172"/>
      <c r="YH112" s="172"/>
      <c r="YI112" s="172"/>
      <c r="YJ112" s="172"/>
      <c r="YK112" s="172"/>
      <c r="YL112" s="172"/>
      <c r="YM112" s="172"/>
      <c r="YN112" s="172"/>
      <c r="YO112" s="172"/>
      <c r="YP112" s="172"/>
      <c r="YQ112" s="172"/>
      <c r="YR112" s="172"/>
      <c r="YS112" s="172"/>
      <c r="YT112" s="172"/>
      <c r="YU112" s="172"/>
      <c r="YV112" s="172"/>
      <c r="YW112" s="172"/>
      <c r="YX112" s="172"/>
      <c r="YY112" s="172"/>
      <c r="YZ112" s="172"/>
      <c r="ZA112" s="172"/>
      <c r="ZB112" s="172"/>
      <c r="ZC112" s="172"/>
      <c r="ZD112" s="172"/>
      <c r="ZE112" s="172"/>
      <c r="ZF112" s="172"/>
      <c r="ZG112" s="172"/>
      <c r="ZH112" s="172"/>
      <c r="ZI112" s="172"/>
      <c r="ZJ112" s="172"/>
      <c r="ZK112" s="172"/>
      <c r="ZL112" s="172"/>
      <c r="ZM112" s="172"/>
      <c r="ZN112" s="172"/>
      <c r="ZO112" s="172"/>
      <c r="ZP112" s="172"/>
      <c r="ZQ112" s="172"/>
      <c r="ZR112" s="172"/>
      <c r="ZS112" s="172"/>
      <c r="ZT112" s="172"/>
      <c r="ZU112" s="172"/>
      <c r="ZV112" s="172"/>
      <c r="ZW112" s="172"/>
      <c r="ZX112" s="172"/>
      <c r="ZY112" s="172"/>
      <c r="ZZ112" s="172"/>
      <c r="AAA112" s="172"/>
      <c r="AAB112" s="172"/>
      <c r="AAC112" s="172"/>
      <c r="AAD112" s="172"/>
      <c r="AAE112" s="172"/>
      <c r="AAF112" s="172"/>
      <c r="AAG112" s="172"/>
      <c r="AAH112" s="172"/>
      <c r="AAI112" s="172"/>
      <c r="AAJ112" s="172"/>
      <c r="AAK112" s="172"/>
      <c r="AAL112" s="172"/>
      <c r="AAM112" s="172"/>
      <c r="AAN112" s="172"/>
      <c r="AAO112" s="172"/>
      <c r="AAP112" s="172"/>
      <c r="AAQ112" s="172"/>
      <c r="AAR112" s="172"/>
      <c r="AAS112" s="172"/>
      <c r="AAT112" s="172"/>
      <c r="AAU112" s="172"/>
      <c r="AAV112" s="172"/>
      <c r="AAW112" s="172"/>
      <c r="AAX112" s="172"/>
      <c r="AAY112" s="172"/>
      <c r="AAZ112" s="172"/>
      <c r="ABA112" s="172"/>
      <c r="ABB112" s="172"/>
      <c r="ABC112" s="172"/>
      <c r="ABD112" s="172"/>
      <c r="ABE112" s="172"/>
      <c r="ABF112" s="172"/>
      <c r="ABG112" s="172"/>
      <c r="ABH112" s="172"/>
      <c r="ABI112" s="172"/>
      <c r="ABJ112" s="172"/>
      <c r="ABK112" s="172"/>
      <c r="ABL112" s="172"/>
      <c r="ABM112" s="172"/>
      <c r="ABN112" s="172"/>
      <c r="ABO112" s="172"/>
      <c r="ABP112" s="172"/>
      <c r="ABQ112" s="172"/>
      <c r="ABR112" s="172"/>
      <c r="ABS112" s="172"/>
      <c r="ABT112" s="172"/>
      <c r="ABU112" s="172"/>
      <c r="ABV112" s="172"/>
      <c r="ABW112" s="172"/>
      <c r="ABX112" s="172"/>
      <c r="ABY112" s="172"/>
      <c r="ABZ112" s="172"/>
      <c r="ACA112" s="172"/>
      <c r="ACB112" s="172"/>
      <c r="ACC112" s="172"/>
      <c r="ACD112" s="172"/>
      <c r="ACE112" s="172"/>
      <c r="ACF112" s="172"/>
      <c r="ACG112" s="172"/>
      <c r="ACH112" s="172"/>
      <c r="ACI112" s="172"/>
      <c r="ACJ112" s="172"/>
      <c r="ACK112" s="172"/>
      <c r="ACL112" s="172"/>
      <c r="ACM112" s="172"/>
      <c r="ACN112" s="172"/>
      <c r="ACO112" s="172"/>
      <c r="ACP112" s="172"/>
      <c r="ACQ112" s="172"/>
      <c r="ACR112" s="172"/>
      <c r="ACS112" s="172"/>
      <c r="ACT112" s="172"/>
      <c r="ACU112" s="172"/>
      <c r="ACV112" s="172"/>
      <c r="ACW112" s="172"/>
      <c r="ACX112" s="172"/>
      <c r="ACY112" s="172"/>
      <c r="ACZ112" s="172"/>
      <c r="ADA112" s="172"/>
      <c r="ADB112" s="172"/>
      <c r="ADC112" s="172"/>
      <c r="ADD112" s="172"/>
      <c r="ADE112" s="172"/>
      <c r="ADF112" s="172"/>
      <c r="ADG112" s="172"/>
      <c r="ADH112" s="172"/>
      <c r="ADI112" s="172"/>
      <c r="ADJ112" s="172"/>
      <c r="ADK112" s="172"/>
      <c r="ADL112" s="172"/>
      <c r="ADM112" s="172"/>
      <c r="ADN112" s="172"/>
      <c r="ADO112" s="172"/>
      <c r="ADP112" s="172"/>
      <c r="ADQ112" s="172"/>
      <c r="ADR112" s="172"/>
      <c r="ADS112" s="172"/>
      <c r="ADT112" s="172"/>
      <c r="ADU112" s="172"/>
      <c r="ADV112" s="172"/>
      <c r="ADW112" s="172"/>
      <c r="ADX112" s="172"/>
      <c r="ADY112" s="172"/>
      <c r="ADZ112" s="172"/>
      <c r="AEA112" s="172"/>
      <c r="AEB112" s="172"/>
      <c r="AEC112" s="172"/>
      <c r="AED112" s="172"/>
      <c r="AEE112" s="172"/>
      <c r="AEF112" s="172"/>
      <c r="AEG112" s="172"/>
      <c r="AEH112" s="172"/>
      <c r="AEI112" s="172"/>
      <c r="AEJ112" s="172"/>
      <c r="AEK112" s="172"/>
      <c r="AEL112" s="172"/>
      <c r="AEM112" s="172"/>
      <c r="AEN112" s="172"/>
      <c r="AEO112" s="172"/>
      <c r="AEP112" s="172"/>
      <c r="AEQ112" s="172"/>
      <c r="AER112" s="172"/>
      <c r="AES112" s="172"/>
      <c r="AET112" s="172"/>
      <c r="AEU112" s="172"/>
      <c r="AEV112" s="172"/>
      <c r="AEW112" s="172"/>
      <c r="AEX112" s="172"/>
      <c r="AEY112" s="172"/>
      <c r="AEZ112" s="172"/>
      <c r="AFA112" s="172"/>
      <c r="AFB112" s="172"/>
      <c r="AFC112" s="172"/>
      <c r="AFD112" s="172"/>
      <c r="AFE112" s="172"/>
      <c r="AFF112" s="172"/>
      <c r="AFG112" s="172"/>
      <c r="AFH112" s="172"/>
      <c r="AFI112" s="172"/>
      <c r="AFJ112" s="172"/>
      <c r="AFK112" s="172"/>
      <c r="AFL112" s="172"/>
      <c r="AFM112" s="172"/>
      <c r="AFN112" s="172"/>
      <c r="AFO112" s="172"/>
      <c r="AFP112" s="172"/>
      <c r="AFQ112" s="172"/>
      <c r="AFR112" s="172"/>
      <c r="AFS112" s="172"/>
      <c r="AFT112" s="172"/>
      <c r="AFU112" s="172"/>
      <c r="AFV112" s="172"/>
      <c r="AFW112" s="172"/>
      <c r="AFX112" s="172"/>
      <c r="AFY112" s="172"/>
      <c r="AFZ112" s="172"/>
      <c r="AGA112" s="172"/>
      <c r="AGB112" s="172"/>
      <c r="AGC112" s="172"/>
      <c r="AGD112" s="172"/>
      <c r="AGE112" s="172"/>
      <c r="AGF112" s="172"/>
      <c r="AGG112" s="172"/>
      <c r="AGH112" s="172"/>
      <c r="AGI112" s="172"/>
      <c r="AGJ112" s="172"/>
      <c r="AGK112" s="172"/>
      <c r="AGL112" s="172"/>
      <c r="AGM112" s="172"/>
      <c r="AGN112" s="172"/>
      <c r="AGO112" s="172"/>
      <c r="AGP112" s="172"/>
      <c r="AGQ112" s="172"/>
      <c r="AGR112" s="172"/>
      <c r="AGS112" s="172"/>
      <c r="AGT112" s="172"/>
      <c r="AGU112" s="172"/>
      <c r="AGV112" s="172"/>
      <c r="AGW112" s="172"/>
      <c r="AGX112" s="172"/>
      <c r="AGY112" s="172"/>
      <c r="AGZ112" s="172"/>
      <c r="AHA112" s="172"/>
      <c r="AHB112" s="172"/>
      <c r="AHC112" s="172"/>
      <c r="AHD112" s="172"/>
      <c r="AHE112" s="172"/>
      <c r="AHF112" s="172"/>
      <c r="AHG112" s="172"/>
      <c r="AHH112" s="172"/>
      <c r="AHI112" s="172"/>
      <c r="AHJ112" s="172"/>
      <c r="AHK112" s="172"/>
      <c r="AHL112" s="172"/>
      <c r="AHM112" s="172"/>
      <c r="AHN112" s="172"/>
      <c r="AHO112" s="172"/>
      <c r="AHP112" s="172"/>
      <c r="AHQ112" s="172"/>
      <c r="AHR112" s="172"/>
      <c r="AHS112" s="172"/>
      <c r="AHT112" s="172"/>
      <c r="AHU112" s="172"/>
      <c r="AHV112" s="172"/>
      <c r="AHW112" s="172"/>
      <c r="AHX112" s="172"/>
      <c r="AHY112" s="172"/>
      <c r="AHZ112" s="172"/>
      <c r="AIA112" s="172"/>
      <c r="AIB112" s="172"/>
      <c r="AIC112" s="172"/>
      <c r="AID112" s="172"/>
      <c r="AIE112" s="172"/>
      <c r="AIF112" s="172"/>
      <c r="AIG112" s="172"/>
      <c r="AIH112" s="172"/>
      <c r="AII112" s="172"/>
      <c r="AIJ112" s="172"/>
      <c r="AIK112" s="172"/>
      <c r="AIL112" s="172"/>
      <c r="AIM112" s="172"/>
      <c r="AIN112" s="172"/>
      <c r="AIO112" s="172"/>
      <c r="AIP112" s="172"/>
      <c r="AIQ112" s="172"/>
      <c r="AIR112" s="172"/>
      <c r="AIS112" s="172"/>
      <c r="AIT112" s="172"/>
      <c r="AIU112" s="172"/>
      <c r="AIV112" s="172"/>
      <c r="AIW112" s="172"/>
      <c r="AIX112" s="172"/>
      <c r="AIY112" s="172"/>
      <c r="AIZ112" s="172"/>
      <c r="AJA112" s="172"/>
      <c r="AJB112" s="172"/>
      <c r="AJC112" s="172"/>
      <c r="AJD112" s="172"/>
      <c r="AJE112" s="172"/>
      <c r="AJF112" s="172"/>
      <c r="AJG112" s="172"/>
      <c r="AJH112" s="172"/>
      <c r="AJI112" s="172"/>
      <c r="AJJ112" s="172"/>
      <c r="AJK112" s="172"/>
      <c r="AJL112" s="172"/>
      <c r="AJM112" s="172"/>
      <c r="AJN112" s="172"/>
      <c r="AJO112" s="172"/>
      <c r="AJP112" s="172"/>
      <c r="AJQ112" s="172"/>
      <c r="AJR112" s="172"/>
      <c r="AJS112" s="172"/>
      <c r="AJT112" s="172"/>
      <c r="AJU112" s="172"/>
      <c r="AJV112" s="172"/>
      <c r="AJW112" s="172"/>
      <c r="AJX112" s="172"/>
      <c r="AJY112" s="172"/>
      <c r="AJZ112" s="172"/>
      <c r="AKA112" s="172"/>
      <c r="AKB112" s="172"/>
      <c r="AKC112" s="172"/>
      <c r="AKD112" s="172"/>
      <c r="AKE112" s="172"/>
      <c r="AKF112" s="172"/>
      <c r="AKG112" s="172"/>
      <c r="AKH112" s="172"/>
      <c r="AKI112" s="172"/>
      <c r="AKJ112" s="172"/>
      <c r="AKK112" s="172"/>
      <c r="AKL112" s="172"/>
      <c r="AKM112" s="172"/>
      <c r="AKN112" s="172"/>
      <c r="AKO112" s="172"/>
      <c r="AKP112" s="172"/>
      <c r="AKQ112" s="172"/>
      <c r="AKR112" s="172"/>
      <c r="AKS112" s="172"/>
      <c r="AKT112" s="172"/>
      <c r="AKU112" s="172"/>
      <c r="AKV112" s="172"/>
      <c r="AKW112" s="172"/>
      <c r="AKX112" s="172"/>
      <c r="AKY112" s="172"/>
      <c r="AKZ112" s="172"/>
      <c r="ALA112" s="172"/>
      <c r="ALB112" s="172"/>
      <c r="ALC112" s="172"/>
      <c r="ALD112" s="172"/>
      <c r="ALE112" s="172"/>
      <c r="ALF112" s="172"/>
      <c r="ALG112" s="172"/>
      <c r="ALH112" s="172"/>
      <c r="ALI112" s="172"/>
      <c r="ALJ112" s="172"/>
      <c r="ALK112" s="172"/>
      <c r="ALL112" s="172"/>
      <c r="ALM112" s="172"/>
      <c r="ALN112" s="172"/>
      <c r="ALO112" s="172"/>
      <c r="ALP112" s="172"/>
      <c r="ALQ112" s="172"/>
      <c r="ALR112" s="172"/>
      <c r="ALS112" s="172"/>
      <c r="ALT112" s="172"/>
      <c r="ALU112" s="172"/>
      <c r="ALV112" s="172"/>
      <c r="ALW112" s="172"/>
      <c r="ALX112" s="172"/>
      <c r="ALY112" s="172"/>
      <c r="ALZ112" s="172"/>
      <c r="AMA112" s="172"/>
      <c r="AMB112" s="172"/>
      <c r="AMC112" s="172"/>
      <c r="AMD112" s="172"/>
      <c r="AME112" s="172"/>
      <c r="AMF112" s="172"/>
      <c r="AMG112" s="172"/>
      <c r="AMH112" s="172"/>
      <c r="AMI112" s="172"/>
      <c r="AMJ112" s="172"/>
      <c r="AMK112" s="172"/>
      <c r="AML112" s="172"/>
    </row>
    <row r="113" spans="1:1026" s="282" customFormat="1">
      <c r="A113" s="358"/>
      <c r="B113" s="368"/>
      <c r="C113" s="154">
        <f t="shared" si="94"/>
        <v>0</v>
      </c>
      <c r="D113" s="167">
        <f t="shared" si="95"/>
        <v>0</v>
      </c>
      <c r="E113" s="166" t="str">
        <f t="shared" si="96"/>
        <v/>
      </c>
      <c r="F113" s="367" t="str">
        <f t="shared" si="97"/>
        <v/>
      </c>
      <c r="G113" s="367" t="str">
        <f t="shared" si="98"/>
        <v/>
      </c>
      <c r="H113" s="367" t="str">
        <f t="shared" si="99"/>
        <v/>
      </c>
      <c r="I113" s="367" t="str">
        <f t="shared" si="100"/>
        <v/>
      </c>
      <c r="J113" s="367" t="str">
        <f t="shared" si="101"/>
        <v/>
      </c>
      <c r="K113" s="367" t="str">
        <f t="shared" si="102"/>
        <v/>
      </c>
      <c r="L113" s="367" t="str">
        <f t="shared" si="103"/>
        <v/>
      </c>
      <c r="M113" s="367" t="str">
        <f t="shared" si="104"/>
        <v/>
      </c>
      <c r="N113" s="367" t="str">
        <f t="shared" si="105"/>
        <v/>
      </c>
      <c r="O113" s="156" t="str">
        <f t="shared" si="106"/>
        <v/>
      </c>
      <c r="P113" s="157" t="str">
        <f t="shared" si="158"/>
        <v>0</v>
      </c>
      <c r="Q113" s="158" t="str">
        <f t="shared" si="158"/>
        <v>0</v>
      </c>
      <c r="R113" s="158" t="str">
        <f t="shared" si="158"/>
        <v>0</v>
      </c>
      <c r="S113" s="159" t="str">
        <f t="shared" si="158"/>
        <v>0</v>
      </c>
      <c r="T113" s="158" t="str">
        <f t="shared" si="158"/>
        <v>0</v>
      </c>
      <c r="U113" s="158" t="str">
        <f t="shared" si="158"/>
        <v>0</v>
      </c>
      <c r="V113" s="158" t="str">
        <f t="shared" si="158"/>
        <v>0</v>
      </c>
      <c r="W113" s="158" t="str">
        <f t="shared" si="158"/>
        <v>0</v>
      </c>
      <c r="X113" s="157" t="str">
        <f t="shared" si="159"/>
        <v>0</v>
      </c>
      <c r="Y113" s="158" t="str">
        <f t="shared" si="159"/>
        <v>0</v>
      </c>
      <c r="Z113" s="158" t="str">
        <f t="shared" si="159"/>
        <v>0</v>
      </c>
      <c r="AA113" s="159" t="str">
        <f t="shared" si="159"/>
        <v>0</v>
      </c>
      <c r="AB113" s="160" t="str">
        <f t="shared" si="159"/>
        <v>0</v>
      </c>
      <c r="AC113" s="161" t="str">
        <f t="shared" si="159"/>
        <v>0</v>
      </c>
      <c r="AD113" s="158" t="str">
        <f t="shared" si="159"/>
        <v>0</v>
      </c>
      <c r="AE113" s="159" t="str">
        <f t="shared" si="159"/>
        <v>0</v>
      </c>
      <c r="AF113" s="367" t="str">
        <f t="shared" si="160"/>
        <v>0</v>
      </c>
      <c r="AG113" s="162" t="str">
        <f t="shared" si="160"/>
        <v>0</v>
      </c>
      <c r="AH113" s="163" t="str">
        <f t="shared" si="160"/>
        <v>0</v>
      </c>
      <c r="AI113" s="165" t="str">
        <f t="shared" si="160"/>
        <v>0</v>
      </c>
      <c r="AJ113" s="164" t="str">
        <f t="shared" si="160"/>
        <v>0</v>
      </c>
      <c r="AK113" s="164" t="str">
        <f t="shared" si="160"/>
        <v>0</v>
      </c>
      <c r="AL113" s="289" t="str">
        <f t="shared" si="160"/>
        <v>0</v>
      </c>
      <c r="AM113" s="165" t="str">
        <f t="shared" si="160"/>
        <v>0</v>
      </c>
      <c r="AN113" s="230" t="str">
        <f t="shared" si="161"/>
        <v>0</v>
      </c>
      <c r="AO113" s="230" t="str">
        <f t="shared" si="161"/>
        <v>0</v>
      </c>
      <c r="AP113" s="230" t="str">
        <f t="shared" si="161"/>
        <v>0</v>
      </c>
      <c r="AQ113" s="230" t="str">
        <f t="shared" si="161"/>
        <v>0</v>
      </c>
      <c r="AR113" s="229" t="str">
        <f t="shared" si="161"/>
        <v>0</v>
      </c>
      <c r="AS113" s="230" t="str">
        <f t="shared" si="161"/>
        <v>0</v>
      </c>
      <c r="AT113" s="230" t="str">
        <f t="shared" si="161"/>
        <v>0</v>
      </c>
      <c r="AU113" s="231" t="str">
        <f t="shared" si="161"/>
        <v>0</v>
      </c>
      <c r="AV113" s="230" t="str">
        <f t="shared" si="162"/>
        <v>0</v>
      </c>
      <c r="AW113" s="232" t="str">
        <f t="shared" si="162"/>
        <v>0</v>
      </c>
      <c r="AX113" s="232" t="str">
        <f t="shared" si="162"/>
        <v>0</v>
      </c>
      <c r="AY113" s="233" t="str">
        <f t="shared" si="162"/>
        <v>0</v>
      </c>
      <c r="AZ113" s="232" t="str">
        <f t="shared" si="162"/>
        <v>0</v>
      </c>
      <c r="BA113" s="232" t="str">
        <f t="shared" si="162"/>
        <v>0</v>
      </c>
      <c r="BB113" s="232" t="str">
        <f t="shared" si="162"/>
        <v>0</v>
      </c>
      <c r="BC113" s="233" t="str">
        <f t="shared" si="162"/>
        <v>0</v>
      </c>
      <c r="BD113" s="168" t="str">
        <f t="shared" si="163"/>
        <v>0</v>
      </c>
      <c r="BE113" s="168" t="str">
        <f t="shared" si="163"/>
        <v>0</v>
      </c>
      <c r="BF113" s="168" t="str">
        <f t="shared" si="163"/>
        <v>0</v>
      </c>
      <c r="BG113" s="169" t="str">
        <f t="shared" si="163"/>
        <v>0</v>
      </c>
      <c r="BH113" s="168" t="str">
        <f t="shared" si="163"/>
        <v>0</v>
      </c>
      <c r="BI113" s="168" t="str">
        <f t="shared" si="163"/>
        <v>0</v>
      </c>
      <c r="BJ113" s="168" t="str">
        <f t="shared" si="163"/>
        <v>0</v>
      </c>
      <c r="BK113" s="169" t="str">
        <f t="shared" si="163"/>
        <v>0</v>
      </c>
      <c r="BL113" s="168" t="str">
        <f t="shared" si="164"/>
        <v>0</v>
      </c>
      <c r="BM113" s="168" t="str">
        <f t="shared" si="164"/>
        <v>0</v>
      </c>
      <c r="BN113" s="168" t="str">
        <f t="shared" si="164"/>
        <v>0</v>
      </c>
      <c r="BO113" s="169" t="str">
        <f t="shared" si="164"/>
        <v>0</v>
      </c>
      <c r="BP113" s="168" t="str">
        <f t="shared" si="164"/>
        <v>0</v>
      </c>
      <c r="BQ113" s="168" t="str">
        <f t="shared" si="164"/>
        <v>0</v>
      </c>
      <c r="BR113" s="168" t="str">
        <f t="shared" si="164"/>
        <v>0</v>
      </c>
      <c r="BS113" s="169" t="str">
        <f t="shared" si="164"/>
        <v>0</v>
      </c>
      <c r="BT113" s="302" t="str">
        <f t="shared" si="165"/>
        <v>0</v>
      </c>
      <c r="BU113" s="302" t="str">
        <f t="shared" si="165"/>
        <v>0</v>
      </c>
      <c r="BV113" s="302" t="str">
        <f t="shared" si="165"/>
        <v>0</v>
      </c>
      <c r="BW113" s="303" t="str">
        <f t="shared" si="165"/>
        <v>0</v>
      </c>
      <c r="BX113" s="302" t="str">
        <f t="shared" si="165"/>
        <v>0</v>
      </c>
      <c r="BY113" s="302" t="str">
        <f t="shared" si="165"/>
        <v>0</v>
      </c>
      <c r="BZ113" s="302" t="str">
        <f t="shared" si="165"/>
        <v>0</v>
      </c>
      <c r="CA113" s="303" t="str">
        <f t="shared" si="165"/>
        <v>0</v>
      </c>
      <c r="CB113" s="164" t="str">
        <f t="shared" si="166"/>
        <v>0</v>
      </c>
      <c r="CC113" s="289" t="str">
        <f t="shared" si="166"/>
        <v>0</v>
      </c>
      <c r="CD113" s="340" t="str">
        <f t="shared" si="166"/>
        <v>0</v>
      </c>
      <c r="CE113" s="341" t="str">
        <f t="shared" si="166"/>
        <v>0</v>
      </c>
      <c r="CF113" s="340" t="str">
        <f t="shared" si="166"/>
        <v>0</v>
      </c>
      <c r="CG113" s="340" t="str">
        <f t="shared" si="166"/>
        <v>0</v>
      </c>
      <c r="CH113" s="340" t="str">
        <f t="shared" si="166"/>
        <v>0</v>
      </c>
      <c r="CI113" s="341" t="str">
        <f t="shared" si="166"/>
        <v>0</v>
      </c>
      <c r="CJ113" s="367"/>
      <c r="CK113" s="32" t="str">
        <f t="shared" si="116"/>
        <v/>
      </c>
      <c r="CL113" s="285">
        <f t="shared" si="146"/>
        <v>0</v>
      </c>
      <c r="CM113" s="285">
        <f t="shared" si="148"/>
        <v>10</v>
      </c>
      <c r="CN113" s="285"/>
      <c r="CO113" s="142">
        <f t="shared" si="117"/>
        <v>-90</v>
      </c>
      <c r="CP113" s="142">
        <f t="shared" si="118"/>
        <v>-67.777777777777771</v>
      </c>
      <c r="CQ113" s="143"/>
      <c r="CR113" s="367"/>
      <c r="CS113" s="170">
        <f t="shared" si="119"/>
        <v>0</v>
      </c>
      <c r="CT113" s="23">
        <f t="shared" si="120"/>
        <v>0</v>
      </c>
      <c r="CU113" s="171">
        <f t="shared" si="121"/>
        <v>0</v>
      </c>
      <c r="CV113" s="23">
        <f t="shared" si="122"/>
        <v>0</v>
      </c>
      <c r="CW113" s="172">
        <f t="shared" si="123"/>
        <v>0</v>
      </c>
      <c r="CX113" s="24">
        <f t="shared" si="124"/>
        <v>0</v>
      </c>
      <c r="CY113" s="267">
        <f t="shared" si="125"/>
        <v>0</v>
      </c>
      <c r="CZ113" s="268">
        <f t="shared" si="126"/>
        <v>0</v>
      </c>
      <c r="DA113" s="267">
        <f t="shared" si="127"/>
        <v>0</v>
      </c>
      <c r="DB113" s="268">
        <f t="shared" si="128"/>
        <v>0</v>
      </c>
      <c r="DC113" s="173">
        <f t="shared" si="129"/>
        <v>0</v>
      </c>
      <c r="DD113" s="26">
        <f t="shared" si="130"/>
        <v>0</v>
      </c>
      <c r="DE113" s="173">
        <f t="shared" si="131"/>
        <v>0</v>
      </c>
      <c r="DF113" s="26">
        <f t="shared" si="132"/>
        <v>0</v>
      </c>
      <c r="DG113" s="326">
        <f t="shared" si="133"/>
        <v>0</v>
      </c>
      <c r="DH113" s="327">
        <f t="shared" si="134"/>
        <v>0</v>
      </c>
      <c r="DI113" s="172">
        <f t="shared" si="135"/>
        <v>0</v>
      </c>
      <c r="DJ113" s="24">
        <f t="shared" si="136"/>
        <v>0</v>
      </c>
      <c r="DK113" s="172"/>
      <c r="DL113" s="19">
        <f t="shared" si="137"/>
        <v>0</v>
      </c>
      <c r="DM113" s="19">
        <f t="shared" si="138"/>
        <v>0</v>
      </c>
      <c r="DN113" s="174">
        <f t="shared" si="139"/>
        <v>0</v>
      </c>
      <c r="DO113" s="278">
        <f t="shared" si="140"/>
        <v>0</v>
      </c>
      <c r="DP113" s="278">
        <f t="shared" si="141"/>
        <v>0</v>
      </c>
      <c r="DQ113" s="20">
        <f t="shared" si="142"/>
        <v>0</v>
      </c>
      <c r="DR113" s="20">
        <f t="shared" si="143"/>
        <v>0</v>
      </c>
      <c r="DS113" s="337">
        <f t="shared" si="144"/>
        <v>0</v>
      </c>
      <c r="DT113" s="174">
        <f t="shared" si="145"/>
        <v>0</v>
      </c>
      <c r="DU113" s="172">
        <f t="shared" si="147"/>
        <v>0</v>
      </c>
      <c r="DV113" s="172"/>
      <c r="DW113" s="172"/>
      <c r="DX113" s="172"/>
      <c r="DY113" s="172"/>
      <c r="DZ113" s="172"/>
      <c r="EA113" s="172"/>
      <c r="EB113" s="172"/>
      <c r="EC113" s="172"/>
      <c r="ED113" s="172"/>
      <c r="EE113" s="172"/>
      <c r="EF113" s="172"/>
      <c r="EG113" s="172"/>
      <c r="EH113" s="172"/>
      <c r="EI113" s="172"/>
      <c r="EJ113" s="172"/>
      <c r="EK113" s="172"/>
      <c r="EL113" s="172"/>
      <c r="EM113" s="172"/>
      <c r="EN113" s="172"/>
      <c r="EO113" s="172"/>
      <c r="EP113" s="172"/>
      <c r="EQ113" s="172"/>
      <c r="ER113" s="172"/>
      <c r="ES113" s="172"/>
      <c r="ET113" s="172"/>
      <c r="EU113" s="172"/>
      <c r="EV113" s="172"/>
      <c r="EW113" s="172"/>
      <c r="EX113" s="172"/>
      <c r="EY113" s="172"/>
      <c r="EZ113" s="172"/>
      <c r="FA113" s="172"/>
      <c r="FB113" s="172"/>
      <c r="FC113" s="172"/>
      <c r="FD113" s="172"/>
      <c r="FE113" s="172"/>
      <c r="FF113" s="172"/>
      <c r="FG113" s="172"/>
      <c r="FH113" s="172"/>
      <c r="FI113" s="172"/>
      <c r="FJ113" s="172"/>
      <c r="FK113" s="172"/>
      <c r="FL113" s="172"/>
      <c r="FM113" s="172"/>
      <c r="FN113" s="172"/>
      <c r="FO113" s="172"/>
      <c r="FP113" s="172"/>
      <c r="FQ113" s="172"/>
      <c r="FR113" s="172"/>
      <c r="FS113" s="172"/>
      <c r="FT113" s="172"/>
      <c r="FU113" s="172"/>
      <c r="FV113" s="172"/>
      <c r="FW113" s="172"/>
      <c r="FX113" s="172"/>
      <c r="FY113" s="172"/>
      <c r="FZ113" s="172"/>
      <c r="GA113" s="172"/>
      <c r="GB113" s="172"/>
      <c r="GC113" s="172"/>
      <c r="GD113" s="172"/>
      <c r="GE113" s="172"/>
      <c r="GF113" s="172"/>
      <c r="GG113" s="172"/>
      <c r="GH113" s="172"/>
      <c r="GI113" s="172"/>
      <c r="GJ113" s="172"/>
      <c r="GK113" s="172"/>
      <c r="GL113" s="172"/>
      <c r="GM113" s="172"/>
      <c r="GN113" s="172"/>
      <c r="GO113" s="172"/>
      <c r="GP113" s="172"/>
      <c r="GQ113" s="172"/>
      <c r="GR113" s="172"/>
      <c r="GS113" s="172"/>
      <c r="GT113" s="172"/>
      <c r="GU113" s="172"/>
      <c r="GV113" s="172"/>
      <c r="GW113" s="172"/>
      <c r="GX113" s="172"/>
      <c r="GY113" s="172"/>
      <c r="GZ113" s="172"/>
      <c r="HA113" s="172"/>
      <c r="HB113" s="172"/>
      <c r="HC113" s="172"/>
      <c r="HD113" s="172"/>
      <c r="HE113" s="172"/>
      <c r="HF113" s="172"/>
      <c r="HG113" s="172"/>
      <c r="HH113" s="172"/>
      <c r="HI113" s="172"/>
      <c r="HJ113" s="172"/>
      <c r="HK113" s="172"/>
      <c r="HL113" s="172"/>
      <c r="HM113" s="172"/>
      <c r="HN113" s="172"/>
      <c r="HO113" s="172"/>
      <c r="HP113" s="172"/>
      <c r="HQ113" s="172"/>
      <c r="HR113" s="172"/>
      <c r="HS113" s="172"/>
      <c r="HT113" s="172"/>
      <c r="HU113" s="172"/>
      <c r="HV113" s="172"/>
      <c r="HW113" s="172"/>
      <c r="HX113" s="172"/>
      <c r="HY113" s="172"/>
      <c r="HZ113" s="172"/>
      <c r="IA113" s="172"/>
      <c r="IB113" s="172"/>
      <c r="IC113" s="172"/>
      <c r="ID113" s="172"/>
      <c r="IE113" s="172"/>
      <c r="IF113" s="172"/>
      <c r="IG113" s="172"/>
      <c r="IH113" s="172"/>
      <c r="II113" s="172"/>
      <c r="IJ113" s="172"/>
      <c r="IK113" s="172"/>
      <c r="IL113" s="172"/>
      <c r="IM113" s="172"/>
      <c r="IN113" s="172"/>
      <c r="IO113" s="172"/>
      <c r="IP113" s="172"/>
      <c r="IQ113" s="172"/>
      <c r="IR113" s="172"/>
      <c r="IS113" s="172"/>
      <c r="IT113" s="172"/>
      <c r="IU113" s="172"/>
      <c r="IV113" s="172"/>
      <c r="IW113" s="172"/>
      <c r="IX113" s="172"/>
      <c r="IY113" s="172"/>
      <c r="IZ113" s="172"/>
      <c r="JA113" s="172"/>
      <c r="JB113" s="172"/>
      <c r="JC113" s="172"/>
      <c r="JD113" s="172"/>
      <c r="JE113" s="172"/>
      <c r="JF113" s="172"/>
      <c r="JG113" s="172"/>
      <c r="JH113" s="172"/>
      <c r="JI113" s="172"/>
      <c r="JJ113" s="172"/>
      <c r="JK113" s="172"/>
      <c r="JL113" s="172"/>
      <c r="JM113" s="172"/>
      <c r="JN113" s="172"/>
      <c r="JO113" s="172"/>
      <c r="JP113" s="172"/>
      <c r="JQ113" s="172"/>
      <c r="JR113" s="172"/>
      <c r="JS113" s="172"/>
      <c r="JT113" s="172"/>
      <c r="JU113" s="172"/>
      <c r="JV113" s="172"/>
      <c r="JW113" s="172"/>
      <c r="JX113" s="172"/>
      <c r="JY113" s="172"/>
      <c r="JZ113" s="172"/>
      <c r="KA113" s="172"/>
      <c r="KB113" s="172"/>
      <c r="KC113" s="172"/>
      <c r="KD113" s="172"/>
      <c r="KE113" s="172"/>
      <c r="KF113" s="172"/>
      <c r="KG113" s="172"/>
      <c r="KH113" s="172"/>
      <c r="KI113" s="172"/>
      <c r="KJ113" s="172"/>
      <c r="KK113" s="172"/>
      <c r="KL113" s="172"/>
      <c r="KM113" s="172"/>
      <c r="KN113" s="172"/>
      <c r="KO113" s="172"/>
      <c r="KP113" s="172"/>
      <c r="KQ113" s="172"/>
      <c r="KR113" s="172"/>
      <c r="KS113" s="172"/>
      <c r="KT113" s="172"/>
      <c r="KU113" s="172"/>
      <c r="KV113" s="172"/>
      <c r="KW113" s="172"/>
      <c r="KX113" s="172"/>
      <c r="KY113" s="172"/>
      <c r="KZ113" s="172"/>
      <c r="LA113" s="172"/>
      <c r="LB113" s="172"/>
      <c r="LC113" s="172"/>
      <c r="LD113" s="172"/>
      <c r="LE113" s="172"/>
      <c r="LF113" s="172"/>
      <c r="LG113" s="172"/>
      <c r="LH113" s="172"/>
      <c r="LI113" s="172"/>
      <c r="LJ113" s="172"/>
      <c r="LK113" s="172"/>
      <c r="LL113" s="172"/>
      <c r="LM113" s="172"/>
      <c r="LN113" s="172"/>
      <c r="LO113" s="172"/>
      <c r="LP113" s="172"/>
      <c r="LQ113" s="172"/>
      <c r="LR113" s="172"/>
      <c r="LS113" s="172"/>
      <c r="LT113" s="172"/>
      <c r="LU113" s="172"/>
      <c r="LV113" s="172"/>
      <c r="LW113" s="172"/>
      <c r="LX113" s="172"/>
      <c r="LY113" s="172"/>
      <c r="LZ113" s="172"/>
      <c r="MA113" s="172"/>
      <c r="MB113" s="172"/>
      <c r="MC113" s="172"/>
      <c r="MD113" s="172"/>
      <c r="ME113" s="172"/>
      <c r="MF113" s="172"/>
      <c r="MG113" s="172"/>
      <c r="MH113" s="172"/>
      <c r="MI113" s="172"/>
      <c r="MJ113" s="172"/>
      <c r="MK113" s="172"/>
      <c r="ML113" s="172"/>
      <c r="MM113" s="172"/>
      <c r="MN113" s="172"/>
      <c r="MO113" s="172"/>
      <c r="MP113" s="172"/>
      <c r="MQ113" s="172"/>
      <c r="MR113" s="172"/>
      <c r="MS113" s="172"/>
      <c r="MT113" s="172"/>
      <c r="MU113" s="172"/>
      <c r="MV113" s="172"/>
      <c r="MW113" s="172"/>
      <c r="MX113" s="172"/>
      <c r="MY113" s="172"/>
      <c r="MZ113" s="172"/>
      <c r="NA113" s="172"/>
      <c r="NB113" s="172"/>
      <c r="NC113" s="172"/>
      <c r="ND113" s="172"/>
      <c r="NE113" s="172"/>
      <c r="NF113" s="172"/>
      <c r="NG113" s="172"/>
      <c r="NH113" s="172"/>
      <c r="NI113" s="172"/>
      <c r="NJ113" s="172"/>
      <c r="NK113" s="172"/>
      <c r="NL113" s="172"/>
      <c r="NM113" s="172"/>
      <c r="NN113" s="172"/>
      <c r="NO113" s="172"/>
      <c r="NP113" s="172"/>
      <c r="NQ113" s="172"/>
      <c r="NR113" s="172"/>
      <c r="NS113" s="172"/>
      <c r="NT113" s="172"/>
      <c r="NU113" s="172"/>
      <c r="NV113" s="172"/>
      <c r="NW113" s="172"/>
      <c r="NX113" s="172"/>
      <c r="NY113" s="172"/>
      <c r="NZ113" s="172"/>
      <c r="OA113" s="172"/>
      <c r="OB113" s="172"/>
      <c r="OC113" s="172"/>
      <c r="OD113" s="172"/>
      <c r="OE113" s="172"/>
      <c r="OF113" s="172"/>
      <c r="OG113" s="172"/>
      <c r="OH113" s="172"/>
      <c r="OI113" s="172"/>
      <c r="OJ113" s="172"/>
      <c r="OK113" s="172"/>
      <c r="OL113" s="172"/>
      <c r="OM113" s="172"/>
      <c r="ON113" s="172"/>
      <c r="OO113" s="172"/>
      <c r="OP113" s="172"/>
      <c r="OQ113" s="172"/>
      <c r="OR113" s="172"/>
      <c r="OS113" s="172"/>
      <c r="OT113" s="172"/>
      <c r="OU113" s="172"/>
      <c r="OV113" s="172"/>
      <c r="OW113" s="172"/>
      <c r="OX113" s="172"/>
      <c r="OY113" s="172"/>
      <c r="OZ113" s="172"/>
      <c r="PA113" s="172"/>
      <c r="PB113" s="172"/>
      <c r="PC113" s="172"/>
      <c r="PD113" s="172"/>
      <c r="PE113" s="172"/>
      <c r="PF113" s="172"/>
      <c r="PG113" s="172"/>
      <c r="PH113" s="172"/>
      <c r="PI113" s="172"/>
      <c r="PJ113" s="172"/>
      <c r="PK113" s="172"/>
      <c r="PL113" s="172"/>
      <c r="PM113" s="172"/>
      <c r="PN113" s="172"/>
      <c r="PO113" s="172"/>
      <c r="PP113" s="172"/>
      <c r="PQ113" s="172"/>
      <c r="PR113" s="172"/>
      <c r="PS113" s="172"/>
      <c r="PT113" s="172"/>
      <c r="PU113" s="172"/>
      <c r="PV113" s="172"/>
      <c r="PW113" s="172"/>
      <c r="PX113" s="172"/>
      <c r="PY113" s="172"/>
      <c r="PZ113" s="172"/>
      <c r="QA113" s="172"/>
      <c r="QB113" s="172"/>
      <c r="QC113" s="172"/>
      <c r="QD113" s="172"/>
      <c r="QE113" s="172"/>
      <c r="QF113" s="172"/>
      <c r="QG113" s="172"/>
      <c r="QH113" s="172"/>
      <c r="QI113" s="172"/>
      <c r="QJ113" s="172"/>
      <c r="QK113" s="172"/>
      <c r="QL113" s="172"/>
      <c r="QM113" s="172"/>
      <c r="QN113" s="172"/>
      <c r="QO113" s="172"/>
      <c r="QP113" s="172"/>
      <c r="QQ113" s="172"/>
      <c r="QR113" s="172"/>
      <c r="QS113" s="172"/>
      <c r="QT113" s="172"/>
      <c r="QU113" s="172"/>
      <c r="QV113" s="172"/>
      <c r="QW113" s="172"/>
      <c r="QX113" s="172"/>
      <c r="QY113" s="172"/>
      <c r="QZ113" s="172"/>
      <c r="RA113" s="172"/>
      <c r="RB113" s="172"/>
      <c r="RC113" s="172"/>
      <c r="RD113" s="172"/>
      <c r="RE113" s="172"/>
      <c r="RF113" s="172"/>
      <c r="RG113" s="172"/>
      <c r="RH113" s="172"/>
      <c r="RI113" s="172"/>
      <c r="RJ113" s="172"/>
      <c r="RK113" s="172"/>
      <c r="RL113" s="172"/>
      <c r="RM113" s="172"/>
      <c r="RN113" s="172"/>
      <c r="RO113" s="172"/>
      <c r="RP113" s="172"/>
      <c r="RQ113" s="172"/>
      <c r="RR113" s="172"/>
      <c r="RS113" s="172"/>
      <c r="RT113" s="172"/>
      <c r="RU113" s="172"/>
      <c r="RV113" s="172"/>
      <c r="RW113" s="172"/>
      <c r="RX113" s="172"/>
      <c r="RY113" s="172"/>
      <c r="RZ113" s="172"/>
      <c r="SA113" s="172"/>
      <c r="SB113" s="172"/>
      <c r="SC113" s="172"/>
      <c r="SD113" s="172"/>
      <c r="SE113" s="172"/>
      <c r="SF113" s="172"/>
      <c r="SG113" s="172"/>
      <c r="SH113" s="172"/>
      <c r="SI113" s="172"/>
      <c r="SJ113" s="172"/>
      <c r="SK113" s="172"/>
      <c r="SL113" s="172"/>
      <c r="SM113" s="172"/>
      <c r="SN113" s="172"/>
      <c r="SO113" s="172"/>
      <c r="SP113" s="172"/>
      <c r="SQ113" s="172"/>
      <c r="SR113" s="172"/>
      <c r="SS113" s="172"/>
      <c r="ST113" s="172"/>
      <c r="SU113" s="172"/>
      <c r="SV113" s="172"/>
      <c r="SW113" s="172"/>
      <c r="SX113" s="172"/>
      <c r="SY113" s="172"/>
      <c r="SZ113" s="172"/>
      <c r="TA113" s="172"/>
      <c r="TB113" s="172"/>
      <c r="TC113" s="172"/>
      <c r="TD113" s="172"/>
      <c r="TE113" s="172"/>
      <c r="TF113" s="172"/>
      <c r="TG113" s="172"/>
      <c r="TH113" s="172"/>
      <c r="TI113" s="172"/>
      <c r="TJ113" s="172"/>
      <c r="TK113" s="172"/>
      <c r="TL113" s="172"/>
      <c r="TM113" s="172"/>
      <c r="TN113" s="172"/>
      <c r="TO113" s="172"/>
      <c r="TP113" s="172"/>
      <c r="TQ113" s="172"/>
      <c r="TR113" s="172"/>
      <c r="TS113" s="172"/>
      <c r="TT113" s="172"/>
      <c r="TU113" s="172"/>
      <c r="TV113" s="172"/>
      <c r="TW113" s="172"/>
      <c r="TX113" s="172"/>
      <c r="TY113" s="172"/>
      <c r="TZ113" s="172"/>
      <c r="UA113" s="172"/>
      <c r="UB113" s="172"/>
      <c r="UC113" s="172"/>
      <c r="UD113" s="172"/>
      <c r="UE113" s="172"/>
      <c r="UF113" s="172"/>
      <c r="UG113" s="172"/>
      <c r="UH113" s="172"/>
      <c r="UI113" s="172"/>
      <c r="UJ113" s="172"/>
      <c r="UK113" s="172"/>
      <c r="UL113" s="172"/>
      <c r="UM113" s="172"/>
      <c r="UN113" s="172"/>
      <c r="UO113" s="172"/>
      <c r="UP113" s="172"/>
      <c r="UQ113" s="172"/>
      <c r="UR113" s="172"/>
      <c r="US113" s="172"/>
      <c r="UT113" s="172"/>
      <c r="UU113" s="172"/>
      <c r="UV113" s="172"/>
      <c r="UW113" s="172"/>
      <c r="UX113" s="172"/>
      <c r="UY113" s="172"/>
      <c r="UZ113" s="172"/>
      <c r="VA113" s="172"/>
      <c r="VB113" s="172"/>
      <c r="VC113" s="172"/>
      <c r="VD113" s="172"/>
      <c r="VE113" s="172"/>
      <c r="VF113" s="172"/>
      <c r="VG113" s="172"/>
      <c r="VH113" s="172"/>
      <c r="VI113" s="172"/>
      <c r="VJ113" s="172"/>
      <c r="VK113" s="172"/>
      <c r="VL113" s="172"/>
      <c r="VM113" s="172"/>
      <c r="VN113" s="172"/>
      <c r="VO113" s="172"/>
      <c r="VP113" s="172"/>
      <c r="VQ113" s="172"/>
      <c r="VR113" s="172"/>
      <c r="VS113" s="172"/>
      <c r="VT113" s="172"/>
      <c r="VU113" s="172"/>
      <c r="VV113" s="172"/>
      <c r="VW113" s="172"/>
      <c r="VX113" s="172"/>
      <c r="VY113" s="172"/>
      <c r="VZ113" s="172"/>
      <c r="WA113" s="172"/>
      <c r="WB113" s="172"/>
      <c r="WC113" s="172"/>
      <c r="WD113" s="172"/>
      <c r="WE113" s="172"/>
      <c r="WF113" s="172"/>
      <c r="WG113" s="172"/>
      <c r="WH113" s="172"/>
      <c r="WI113" s="172"/>
      <c r="WJ113" s="172"/>
      <c r="WK113" s="172"/>
      <c r="WL113" s="172"/>
      <c r="WM113" s="172"/>
      <c r="WN113" s="172"/>
      <c r="WO113" s="172"/>
      <c r="WP113" s="172"/>
      <c r="WQ113" s="172"/>
      <c r="WR113" s="172"/>
      <c r="WS113" s="172"/>
      <c r="WT113" s="172"/>
      <c r="WU113" s="172"/>
      <c r="WV113" s="172"/>
      <c r="WW113" s="172"/>
      <c r="WX113" s="172"/>
      <c r="WY113" s="172"/>
      <c r="WZ113" s="172"/>
      <c r="XA113" s="172"/>
      <c r="XB113" s="172"/>
      <c r="XC113" s="172"/>
      <c r="XD113" s="172"/>
      <c r="XE113" s="172"/>
      <c r="XF113" s="172"/>
      <c r="XG113" s="172"/>
      <c r="XH113" s="172"/>
      <c r="XI113" s="172"/>
      <c r="XJ113" s="172"/>
      <c r="XK113" s="172"/>
      <c r="XL113" s="172"/>
      <c r="XM113" s="172"/>
      <c r="XN113" s="172"/>
      <c r="XO113" s="172"/>
      <c r="XP113" s="172"/>
      <c r="XQ113" s="172"/>
      <c r="XR113" s="172"/>
      <c r="XS113" s="172"/>
      <c r="XT113" s="172"/>
      <c r="XU113" s="172"/>
      <c r="XV113" s="172"/>
      <c r="XW113" s="172"/>
      <c r="XX113" s="172"/>
      <c r="XY113" s="172"/>
      <c r="XZ113" s="172"/>
      <c r="YA113" s="172"/>
      <c r="YB113" s="172"/>
      <c r="YC113" s="172"/>
      <c r="YD113" s="172"/>
      <c r="YE113" s="172"/>
      <c r="YF113" s="172"/>
      <c r="YG113" s="172"/>
      <c r="YH113" s="172"/>
      <c r="YI113" s="172"/>
      <c r="YJ113" s="172"/>
      <c r="YK113" s="172"/>
      <c r="YL113" s="172"/>
      <c r="YM113" s="172"/>
      <c r="YN113" s="172"/>
      <c r="YO113" s="172"/>
      <c r="YP113" s="172"/>
      <c r="YQ113" s="172"/>
      <c r="YR113" s="172"/>
      <c r="YS113" s="172"/>
      <c r="YT113" s="172"/>
      <c r="YU113" s="172"/>
      <c r="YV113" s="172"/>
      <c r="YW113" s="172"/>
      <c r="YX113" s="172"/>
      <c r="YY113" s="172"/>
      <c r="YZ113" s="172"/>
      <c r="ZA113" s="172"/>
      <c r="ZB113" s="172"/>
      <c r="ZC113" s="172"/>
      <c r="ZD113" s="172"/>
      <c r="ZE113" s="172"/>
      <c r="ZF113" s="172"/>
      <c r="ZG113" s="172"/>
      <c r="ZH113" s="172"/>
      <c r="ZI113" s="172"/>
      <c r="ZJ113" s="172"/>
      <c r="ZK113" s="172"/>
      <c r="ZL113" s="172"/>
      <c r="ZM113" s="172"/>
      <c r="ZN113" s="172"/>
      <c r="ZO113" s="172"/>
      <c r="ZP113" s="172"/>
      <c r="ZQ113" s="172"/>
      <c r="ZR113" s="172"/>
      <c r="ZS113" s="172"/>
      <c r="ZT113" s="172"/>
      <c r="ZU113" s="172"/>
      <c r="ZV113" s="172"/>
      <c r="ZW113" s="172"/>
      <c r="ZX113" s="172"/>
      <c r="ZY113" s="172"/>
      <c r="ZZ113" s="172"/>
      <c r="AAA113" s="172"/>
      <c r="AAB113" s="172"/>
      <c r="AAC113" s="172"/>
      <c r="AAD113" s="172"/>
      <c r="AAE113" s="172"/>
      <c r="AAF113" s="172"/>
      <c r="AAG113" s="172"/>
      <c r="AAH113" s="172"/>
      <c r="AAI113" s="172"/>
      <c r="AAJ113" s="172"/>
      <c r="AAK113" s="172"/>
      <c r="AAL113" s="172"/>
      <c r="AAM113" s="172"/>
      <c r="AAN113" s="172"/>
      <c r="AAO113" s="172"/>
      <c r="AAP113" s="172"/>
      <c r="AAQ113" s="172"/>
      <c r="AAR113" s="172"/>
      <c r="AAS113" s="172"/>
      <c r="AAT113" s="172"/>
      <c r="AAU113" s="172"/>
      <c r="AAV113" s="172"/>
      <c r="AAW113" s="172"/>
      <c r="AAX113" s="172"/>
      <c r="AAY113" s="172"/>
      <c r="AAZ113" s="172"/>
      <c r="ABA113" s="172"/>
      <c r="ABB113" s="172"/>
      <c r="ABC113" s="172"/>
      <c r="ABD113" s="172"/>
      <c r="ABE113" s="172"/>
      <c r="ABF113" s="172"/>
      <c r="ABG113" s="172"/>
      <c r="ABH113" s="172"/>
      <c r="ABI113" s="172"/>
      <c r="ABJ113" s="172"/>
      <c r="ABK113" s="172"/>
      <c r="ABL113" s="172"/>
      <c r="ABM113" s="172"/>
      <c r="ABN113" s="172"/>
      <c r="ABO113" s="172"/>
      <c r="ABP113" s="172"/>
      <c r="ABQ113" s="172"/>
      <c r="ABR113" s="172"/>
      <c r="ABS113" s="172"/>
      <c r="ABT113" s="172"/>
      <c r="ABU113" s="172"/>
      <c r="ABV113" s="172"/>
      <c r="ABW113" s="172"/>
      <c r="ABX113" s="172"/>
      <c r="ABY113" s="172"/>
      <c r="ABZ113" s="172"/>
      <c r="ACA113" s="172"/>
      <c r="ACB113" s="172"/>
      <c r="ACC113" s="172"/>
      <c r="ACD113" s="172"/>
      <c r="ACE113" s="172"/>
      <c r="ACF113" s="172"/>
      <c r="ACG113" s="172"/>
      <c r="ACH113" s="172"/>
      <c r="ACI113" s="172"/>
      <c r="ACJ113" s="172"/>
      <c r="ACK113" s="172"/>
      <c r="ACL113" s="172"/>
      <c r="ACM113" s="172"/>
      <c r="ACN113" s="172"/>
      <c r="ACO113" s="172"/>
      <c r="ACP113" s="172"/>
      <c r="ACQ113" s="172"/>
      <c r="ACR113" s="172"/>
      <c r="ACS113" s="172"/>
      <c r="ACT113" s="172"/>
      <c r="ACU113" s="172"/>
      <c r="ACV113" s="172"/>
      <c r="ACW113" s="172"/>
      <c r="ACX113" s="172"/>
      <c r="ACY113" s="172"/>
      <c r="ACZ113" s="172"/>
      <c r="ADA113" s="172"/>
      <c r="ADB113" s="172"/>
      <c r="ADC113" s="172"/>
      <c r="ADD113" s="172"/>
      <c r="ADE113" s="172"/>
      <c r="ADF113" s="172"/>
      <c r="ADG113" s="172"/>
      <c r="ADH113" s="172"/>
      <c r="ADI113" s="172"/>
      <c r="ADJ113" s="172"/>
      <c r="ADK113" s="172"/>
      <c r="ADL113" s="172"/>
      <c r="ADM113" s="172"/>
      <c r="ADN113" s="172"/>
      <c r="ADO113" s="172"/>
      <c r="ADP113" s="172"/>
      <c r="ADQ113" s="172"/>
      <c r="ADR113" s="172"/>
      <c r="ADS113" s="172"/>
      <c r="ADT113" s="172"/>
      <c r="ADU113" s="172"/>
      <c r="ADV113" s="172"/>
      <c r="ADW113" s="172"/>
      <c r="ADX113" s="172"/>
      <c r="ADY113" s="172"/>
      <c r="ADZ113" s="172"/>
      <c r="AEA113" s="172"/>
      <c r="AEB113" s="172"/>
      <c r="AEC113" s="172"/>
      <c r="AED113" s="172"/>
      <c r="AEE113" s="172"/>
      <c r="AEF113" s="172"/>
      <c r="AEG113" s="172"/>
      <c r="AEH113" s="172"/>
      <c r="AEI113" s="172"/>
      <c r="AEJ113" s="172"/>
      <c r="AEK113" s="172"/>
      <c r="AEL113" s="172"/>
      <c r="AEM113" s="172"/>
      <c r="AEN113" s="172"/>
      <c r="AEO113" s="172"/>
      <c r="AEP113" s="172"/>
      <c r="AEQ113" s="172"/>
      <c r="AER113" s="172"/>
      <c r="AES113" s="172"/>
      <c r="AET113" s="172"/>
      <c r="AEU113" s="172"/>
      <c r="AEV113" s="172"/>
      <c r="AEW113" s="172"/>
      <c r="AEX113" s="172"/>
      <c r="AEY113" s="172"/>
      <c r="AEZ113" s="172"/>
      <c r="AFA113" s="172"/>
      <c r="AFB113" s="172"/>
      <c r="AFC113" s="172"/>
      <c r="AFD113" s="172"/>
      <c r="AFE113" s="172"/>
      <c r="AFF113" s="172"/>
      <c r="AFG113" s="172"/>
      <c r="AFH113" s="172"/>
      <c r="AFI113" s="172"/>
      <c r="AFJ113" s="172"/>
      <c r="AFK113" s="172"/>
      <c r="AFL113" s="172"/>
      <c r="AFM113" s="172"/>
      <c r="AFN113" s="172"/>
      <c r="AFO113" s="172"/>
      <c r="AFP113" s="172"/>
      <c r="AFQ113" s="172"/>
      <c r="AFR113" s="172"/>
      <c r="AFS113" s="172"/>
      <c r="AFT113" s="172"/>
      <c r="AFU113" s="172"/>
      <c r="AFV113" s="172"/>
      <c r="AFW113" s="172"/>
      <c r="AFX113" s="172"/>
      <c r="AFY113" s="172"/>
      <c r="AFZ113" s="172"/>
      <c r="AGA113" s="172"/>
      <c r="AGB113" s="172"/>
      <c r="AGC113" s="172"/>
      <c r="AGD113" s="172"/>
      <c r="AGE113" s="172"/>
      <c r="AGF113" s="172"/>
      <c r="AGG113" s="172"/>
      <c r="AGH113" s="172"/>
      <c r="AGI113" s="172"/>
      <c r="AGJ113" s="172"/>
      <c r="AGK113" s="172"/>
      <c r="AGL113" s="172"/>
      <c r="AGM113" s="172"/>
      <c r="AGN113" s="172"/>
      <c r="AGO113" s="172"/>
      <c r="AGP113" s="172"/>
      <c r="AGQ113" s="172"/>
      <c r="AGR113" s="172"/>
      <c r="AGS113" s="172"/>
      <c r="AGT113" s="172"/>
      <c r="AGU113" s="172"/>
      <c r="AGV113" s="172"/>
      <c r="AGW113" s="172"/>
      <c r="AGX113" s="172"/>
      <c r="AGY113" s="172"/>
      <c r="AGZ113" s="172"/>
      <c r="AHA113" s="172"/>
      <c r="AHB113" s="172"/>
      <c r="AHC113" s="172"/>
      <c r="AHD113" s="172"/>
      <c r="AHE113" s="172"/>
      <c r="AHF113" s="172"/>
      <c r="AHG113" s="172"/>
      <c r="AHH113" s="172"/>
      <c r="AHI113" s="172"/>
      <c r="AHJ113" s="172"/>
      <c r="AHK113" s="172"/>
      <c r="AHL113" s="172"/>
      <c r="AHM113" s="172"/>
      <c r="AHN113" s="172"/>
      <c r="AHO113" s="172"/>
      <c r="AHP113" s="172"/>
      <c r="AHQ113" s="172"/>
      <c r="AHR113" s="172"/>
      <c r="AHS113" s="172"/>
      <c r="AHT113" s="172"/>
      <c r="AHU113" s="172"/>
      <c r="AHV113" s="172"/>
      <c r="AHW113" s="172"/>
      <c r="AHX113" s="172"/>
      <c r="AHY113" s="172"/>
      <c r="AHZ113" s="172"/>
      <c r="AIA113" s="172"/>
      <c r="AIB113" s="172"/>
      <c r="AIC113" s="172"/>
      <c r="AID113" s="172"/>
      <c r="AIE113" s="172"/>
      <c r="AIF113" s="172"/>
      <c r="AIG113" s="172"/>
      <c r="AIH113" s="172"/>
      <c r="AII113" s="172"/>
      <c r="AIJ113" s="172"/>
      <c r="AIK113" s="172"/>
      <c r="AIL113" s="172"/>
      <c r="AIM113" s="172"/>
      <c r="AIN113" s="172"/>
      <c r="AIO113" s="172"/>
      <c r="AIP113" s="172"/>
      <c r="AIQ113" s="172"/>
      <c r="AIR113" s="172"/>
      <c r="AIS113" s="172"/>
      <c r="AIT113" s="172"/>
      <c r="AIU113" s="172"/>
      <c r="AIV113" s="172"/>
      <c r="AIW113" s="172"/>
      <c r="AIX113" s="172"/>
      <c r="AIY113" s="172"/>
      <c r="AIZ113" s="172"/>
      <c r="AJA113" s="172"/>
      <c r="AJB113" s="172"/>
      <c r="AJC113" s="172"/>
      <c r="AJD113" s="172"/>
      <c r="AJE113" s="172"/>
      <c r="AJF113" s="172"/>
      <c r="AJG113" s="172"/>
      <c r="AJH113" s="172"/>
      <c r="AJI113" s="172"/>
      <c r="AJJ113" s="172"/>
      <c r="AJK113" s="172"/>
      <c r="AJL113" s="172"/>
      <c r="AJM113" s="172"/>
      <c r="AJN113" s="172"/>
      <c r="AJO113" s="172"/>
      <c r="AJP113" s="172"/>
      <c r="AJQ113" s="172"/>
      <c r="AJR113" s="172"/>
      <c r="AJS113" s="172"/>
      <c r="AJT113" s="172"/>
      <c r="AJU113" s="172"/>
      <c r="AJV113" s="172"/>
      <c r="AJW113" s="172"/>
      <c r="AJX113" s="172"/>
      <c r="AJY113" s="172"/>
      <c r="AJZ113" s="172"/>
      <c r="AKA113" s="172"/>
      <c r="AKB113" s="172"/>
      <c r="AKC113" s="172"/>
      <c r="AKD113" s="172"/>
      <c r="AKE113" s="172"/>
      <c r="AKF113" s="172"/>
      <c r="AKG113" s="172"/>
      <c r="AKH113" s="172"/>
      <c r="AKI113" s="172"/>
      <c r="AKJ113" s="172"/>
      <c r="AKK113" s="172"/>
      <c r="AKL113" s="172"/>
      <c r="AKM113" s="172"/>
      <c r="AKN113" s="172"/>
      <c r="AKO113" s="172"/>
      <c r="AKP113" s="172"/>
      <c r="AKQ113" s="172"/>
      <c r="AKR113" s="172"/>
      <c r="AKS113" s="172"/>
      <c r="AKT113" s="172"/>
      <c r="AKU113" s="172"/>
      <c r="AKV113" s="172"/>
      <c r="AKW113" s="172"/>
      <c r="AKX113" s="172"/>
      <c r="AKY113" s="172"/>
      <c r="AKZ113" s="172"/>
      <c r="ALA113" s="172"/>
      <c r="ALB113" s="172"/>
      <c r="ALC113" s="172"/>
      <c r="ALD113" s="172"/>
      <c r="ALE113" s="172"/>
      <c r="ALF113" s="172"/>
      <c r="ALG113" s="172"/>
      <c r="ALH113" s="172"/>
      <c r="ALI113" s="172"/>
      <c r="ALJ113" s="172"/>
      <c r="ALK113" s="172"/>
      <c r="ALL113" s="172"/>
      <c r="ALM113" s="172"/>
      <c r="ALN113" s="172"/>
      <c r="ALO113" s="172"/>
      <c r="ALP113" s="172"/>
      <c r="ALQ113" s="172"/>
      <c r="ALR113" s="172"/>
      <c r="ALS113" s="172"/>
      <c r="ALT113" s="172"/>
      <c r="ALU113" s="172"/>
      <c r="ALV113" s="172"/>
      <c r="ALW113" s="172"/>
      <c r="ALX113" s="172"/>
      <c r="ALY113" s="172"/>
      <c r="ALZ113" s="172"/>
      <c r="AMA113" s="172"/>
      <c r="AMB113" s="172"/>
      <c r="AMC113" s="172"/>
      <c r="AMD113" s="172"/>
      <c r="AME113" s="172"/>
      <c r="AMF113" s="172"/>
      <c r="AMG113" s="172"/>
      <c r="AMH113" s="172"/>
      <c r="AMI113" s="172"/>
      <c r="AMJ113" s="172"/>
      <c r="AMK113" s="172"/>
      <c r="AML113" s="172"/>
    </row>
    <row r="114" spans="1:1026" s="282" customFormat="1">
      <c r="A114" s="358"/>
      <c r="B114" s="368"/>
      <c r="C114" s="154">
        <f t="shared" si="94"/>
        <v>0</v>
      </c>
      <c r="D114" s="167">
        <f t="shared" si="95"/>
        <v>0</v>
      </c>
      <c r="E114" s="166" t="str">
        <f t="shared" si="96"/>
        <v/>
      </c>
      <c r="F114" s="367" t="str">
        <f t="shared" si="97"/>
        <v/>
      </c>
      <c r="G114" s="367" t="str">
        <f t="shared" si="98"/>
        <v/>
      </c>
      <c r="H114" s="367" t="str">
        <f t="shared" si="99"/>
        <v/>
      </c>
      <c r="I114" s="367" t="str">
        <f t="shared" si="100"/>
        <v/>
      </c>
      <c r="J114" s="367" t="str">
        <f t="shared" si="101"/>
        <v/>
      </c>
      <c r="K114" s="367" t="str">
        <f t="shared" si="102"/>
        <v/>
      </c>
      <c r="L114" s="367" t="str">
        <f t="shared" si="103"/>
        <v/>
      </c>
      <c r="M114" s="367" t="str">
        <f t="shared" si="104"/>
        <v/>
      </c>
      <c r="N114" s="367" t="str">
        <f t="shared" si="105"/>
        <v/>
      </c>
      <c r="O114" s="156" t="str">
        <f t="shared" si="106"/>
        <v/>
      </c>
      <c r="P114" s="157" t="str">
        <f t="shared" si="158"/>
        <v>0</v>
      </c>
      <c r="Q114" s="158" t="str">
        <f t="shared" si="158"/>
        <v>0</v>
      </c>
      <c r="R114" s="158" t="str">
        <f t="shared" si="158"/>
        <v>0</v>
      </c>
      <c r="S114" s="159" t="str">
        <f t="shared" si="158"/>
        <v>0</v>
      </c>
      <c r="T114" s="158" t="str">
        <f t="shared" si="158"/>
        <v>0</v>
      </c>
      <c r="U114" s="158" t="str">
        <f t="shared" si="158"/>
        <v>0</v>
      </c>
      <c r="V114" s="158" t="str">
        <f t="shared" si="158"/>
        <v>0</v>
      </c>
      <c r="W114" s="158" t="str">
        <f t="shared" si="158"/>
        <v>0</v>
      </c>
      <c r="X114" s="157" t="str">
        <f t="shared" si="159"/>
        <v>0</v>
      </c>
      <c r="Y114" s="158" t="str">
        <f t="shared" si="159"/>
        <v>0</v>
      </c>
      <c r="Z114" s="158" t="str">
        <f t="shared" si="159"/>
        <v>0</v>
      </c>
      <c r="AA114" s="159" t="str">
        <f t="shared" si="159"/>
        <v>0</v>
      </c>
      <c r="AB114" s="160" t="str">
        <f t="shared" si="159"/>
        <v>0</v>
      </c>
      <c r="AC114" s="161" t="str">
        <f t="shared" si="159"/>
        <v>0</v>
      </c>
      <c r="AD114" s="158" t="str">
        <f t="shared" si="159"/>
        <v>0</v>
      </c>
      <c r="AE114" s="159" t="str">
        <f t="shared" si="159"/>
        <v>0</v>
      </c>
      <c r="AF114" s="367" t="str">
        <f t="shared" si="160"/>
        <v>0</v>
      </c>
      <c r="AG114" s="162" t="str">
        <f t="shared" si="160"/>
        <v>0</v>
      </c>
      <c r="AH114" s="163" t="str">
        <f t="shared" si="160"/>
        <v>0</v>
      </c>
      <c r="AI114" s="165" t="str">
        <f t="shared" si="160"/>
        <v>0</v>
      </c>
      <c r="AJ114" s="164" t="str">
        <f t="shared" si="160"/>
        <v>0</v>
      </c>
      <c r="AK114" s="164" t="str">
        <f t="shared" si="160"/>
        <v>0</v>
      </c>
      <c r="AL114" s="289" t="str">
        <f t="shared" si="160"/>
        <v>0</v>
      </c>
      <c r="AM114" s="165" t="str">
        <f t="shared" si="160"/>
        <v>0</v>
      </c>
      <c r="AN114" s="230" t="str">
        <f t="shared" si="161"/>
        <v>0</v>
      </c>
      <c r="AO114" s="230" t="str">
        <f t="shared" si="161"/>
        <v>0</v>
      </c>
      <c r="AP114" s="230" t="str">
        <f t="shared" si="161"/>
        <v>0</v>
      </c>
      <c r="AQ114" s="230" t="str">
        <f t="shared" si="161"/>
        <v>0</v>
      </c>
      <c r="AR114" s="229" t="str">
        <f t="shared" si="161"/>
        <v>0</v>
      </c>
      <c r="AS114" s="230" t="str">
        <f t="shared" si="161"/>
        <v>0</v>
      </c>
      <c r="AT114" s="230" t="str">
        <f t="shared" si="161"/>
        <v>0</v>
      </c>
      <c r="AU114" s="231" t="str">
        <f t="shared" si="161"/>
        <v>0</v>
      </c>
      <c r="AV114" s="230" t="str">
        <f t="shared" si="162"/>
        <v>0</v>
      </c>
      <c r="AW114" s="232" t="str">
        <f t="shared" si="162"/>
        <v>0</v>
      </c>
      <c r="AX114" s="232" t="str">
        <f t="shared" si="162"/>
        <v>0</v>
      </c>
      <c r="AY114" s="233" t="str">
        <f t="shared" si="162"/>
        <v>0</v>
      </c>
      <c r="AZ114" s="232" t="str">
        <f t="shared" si="162"/>
        <v>0</v>
      </c>
      <c r="BA114" s="232" t="str">
        <f t="shared" si="162"/>
        <v>0</v>
      </c>
      <c r="BB114" s="232" t="str">
        <f t="shared" si="162"/>
        <v>0</v>
      </c>
      <c r="BC114" s="233" t="str">
        <f t="shared" si="162"/>
        <v>0</v>
      </c>
      <c r="BD114" s="168" t="str">
        <f t="shared" si="163"/>
        <v>0</v>
      </c>
      <c r="BE114" s="168" t="str">
        <f t="shared" si="163"/>
        <v>0</v>
      </c>
      <c r="BF114" s="168" t="str">
        <f t="shared" si="163"/>
        <v>0</v>
      </c>
      <c r="BG114" s="169" t="str">
        <f t="shared" si="163"/>
        <v>0</v>
      </c>
      <c r="BH114" s="168" t="str">
        <f t="shared" si="163"/>
        <v>0</v>
      </c>
      <c r="BI114" s="168" t="str">
        <f t="shared" si="163"/>
        <v>0</v>
      </c>
      <c r="BJ114" s="168" t="str">
        <f t="shared" si="163"/>
        <v>0</v>
      </c>
      <c r="BK114" s="169" t="str">
        <f t="shared" si="163"/>
        <v>0</v>
      </c>
      <c r="BL114" s="168" t="str">
        <f t="shared" si="164"/>
        <v>0</v>
      </c>
      <c r="BM114" s="168" t="str">
        <f t="shared" si="164"/>
        <v>0</v>
      </c>
      <c r="BN114" s="168" t="str">
        <f t="shared" si="164"/>
        <v>0</v>
      </c>
      <c r="BO114" s="169" t="str">
        <f t="shared" si="164"/>
        <v>0</v>
      </c>
      <c r="BP114" s="168" t="str">
        <f t="shared" si="164"/>
        <v>0</v>
      </c>
      <c r="BQ114" s="168" t="str">
        <f t="shared" si="164"/>
        <v>0</v>
      </c>
      <c r="BR114" s="168" t="str">
        <f t="shared" si="164"/>
        <v>0</v>
      </c>
      <c r="BS114" s="169" t="str">
        <f t="shared" si="164"/>
        <v>0</v>
      </c>
      <c r="BT114" s="302" t="str">
        <f t="shared" si="165"/>
        <v>0</v>
      </c>
      <c r="BU114" s="302" t="str">
        <f t="shared" si="165"/>
        <v>0</v>
      </c>
      <c r="BV114" s="302" t="str">
        <f t="shared" si="165"/>
        <v>0</v>
      </c>
      <c r="BW114" s="303" t="str">
        <f t="shared" si="165"/>
        <v>0</v>
      </c>
      <c r="BX114" s="302" t="str">
        <f t="shared" si="165"/>
        <v>0</v>
      </c>
      <c r="BY114" s="302" t="str">
        <f t="shared" si="165"/>
        <v>0</v>
      </c>
      <c r="BZ114" s="302" t="str">
        <f t="shared" si="165"/>
        <v>0</v>
      </c>
      <c r="CA114" s="303" t="str">
        <f t="shared" si="165"/>
        <v>0</v>
      </c>
      <c r="CB114" s="164" t="str">
        <f t="shared" si="166"/>
        <v>0</v>
      </c>
      <c r="CC114" s="289" t="str">
        <f t="shared" si="166"/>
        <v>0</v>
      </c>
      <c r="CD114" s="340" t="str">
        <f t="shared" si="166"/>
        <v>0</v>
      </c>
      <c r="CE114" s="341" t="str">
        <f t="shared" si="166"/>
        <v>0</v>
      </c>
      <c r="CF114" s="340" t="str">
        <f t="shared" si="166"/>
        <v>0</v>
      </c>
      <c r="CG114" s="340" t="str">
        <f t="shared" si="166"/>
        <v>0</v>
      </c>
      <c r="CH114" s="340" t="str">
        <f t="shared" si="166"/>
        <v>0</v>
      </c>
      <c r="CI114" s="341" t="str">
        <f t="shared" si="166"/>
        <v>0</v>
      </c>
      <c r="CJ114" s="367"/>
      <c r="CK114" s="32" t="str">
        <f t="shared" si="116"/>
        <v/>
      </c>
      <c r="CL114" s="285">
        <f t="shared" si="146"/>
        <v>0</v>
      </c>
      <c r="CM114" s="285">
        <f t="shared" si="148"/>
        <v>10</v>
      </c>
      <c r="CN114" s="285"/>
      <c r="CO114" s="142">
        <f t="shared" si="117"/>
        <v>-90</v>
      </c>
      <c r="CP114" s="142">
        <f t="shared" si="118"/>
        <v>-67.777777777777771</v>
      </c>
      <c r="CQ114" s="143"/>
      <c r="CR114" s="367"/>
      <c r="CS114" s="170">
        <f t="shared" si="119"/>
        <v>0</v>
      </c>
      <c r="CT114" s="23">
        <f t="shared" si="120"/>
        <v>0</v>
      </c>
      <c r="CU114" s="171">
        <f t="shared" si="121"/>
        <v>0</v>
      </c>
      <c r="CV114" s="23">
        <f t="shared" si="122"/>
        <v>0</v>
      </c>
      <c r="CW114" s="172">
        <f t="shared" si="123"/>
        <v>0</v>
      </c>
      <c r="CX114" s="24">
        <f t="shared" si="124"/>
        <v>0</v>
      </c>
      <c r="CY114" s="267">
        <f t="shared" si="125"/>
        <v>0</v>
      </c>
      <c r="CZ114" s="268">
        <f t="shared" si="126"/>
        <v>0</v>
      </c>
      <c r="DA114" s="267">
        <f t="shared" si="127"/>
        <v>0</v>
      </c>
      <c r="DB114" s="268">
        <f t="shared" si="128"/>
        <v>0</v>
      </c>
      <c r="DC114" s="173">
        <f t="shared" si="129"/>
        <v>0</v>
      </c>
      <c r="DD114" s="26">
        <f t="shared" si="130"/>
        <v>0</v>
      </c>
      <c r="DE114" s="173">
        <f t="shared" si="131"/>
        <v>0</v>
      </c>
      <c r="DF114" s="26">
        <f t="shared" si="132"/>
        <v>0</v>
      </c>
      <c r="DG114" s="326">
        <f t="shared" si="133"/>
        <v>0</v>
      </c>
      <c r="DH114" s="327">
        <f t="shared" si="134"/>
        <v>0</v>
      </c>
      <c r="DI114" s="172">
        <f t="shared" si="135"/>
        <v>0</v>
      </c>
      <c r="DJ114" s="24">
        <f t="shared" si="136"/>
        <v>0</v>
      </c>
      <c r="DK114" s="172"/>
      <c r="DL114" s="19">
        <f t="shared" si="137"/>
        <v>0</v>
      </c>
      <c r="DM114" s="19">
        <f t="shared" si="138"/>
        <v>0</v>
      </c>
      <c r="DN114" s="174">
        <f t="shared" si="139"/>
        <v>0</v>
      </c>
      <c r="DO114" s="278">
        <f t="shared" si="140"/>
        <v>0</v>
      </c>
      <c r="DP114" s="278">
        <f t="shared" si="141"/>
        <v>0</v>
      </c>
      <c r="DQ114" s="20">
        <f t="shared" si="142"/>
        <v>0</v>
      </c>
      <c r="DR114" s="20">
        <f t="shared" si="143"/>
        <v>0</v>
      </c>
      <c r="DS114" s="337">
        <f t="shared" si="144"/>
        <v>0</v>
      </c>
      <c r="DT114" s="174">
        <f t="shared" si="145"/>
        <v>0</v>
      </c>
      <c r="DU114" s="172">
        <f t="shared" si="147"/>
        <v>0</v>
      </c>
      <c r="DV114" s="172"/>
      <c r="DW114" s="172"/>
      <c r="DX114" s="172"/>
      <c r="DY114" s="172"/>
      <c r="DZ114" s="172"/>
      <c r="EA114" s="172"/>
      <c r="EB114" s="172"/>
      <c r="EC114" s="172"/>
      <c r="ED114" s="172"/>
      <c r="EE114" s="172"/>
      <c r="EF114" s="172"/>
      <c r="EG114" s="172"/>
      <c r="EH114" s="172"/>
      <c r="EI114" s="172"/>
      <c r="EJ114" s="172"/>
      <c r="EK114" s="172"/>
      <c r="EL114" s="172"/>
      <c r="EM114" s="172"/>
      <c r="EN114" s="172"/>
      <c r="EO114" s="172"/>
      <c r="EP114" s="172"/>
      <c r="EQ114" s="172"/>
      <c r="ER114" s="172"/>
      <c r="ES114" s="172"/>
      <c r="ET114" s="172"/>
      <c r="EU114" s="172"/>
      <c r="EV114" s="172"/>
      <c r="EW114" s="172"/>
      <c r="EX114" s="172"/>
      <c r="EY114" s="172"/>
      <c r="EZ114" s="172"/>
      <c r="FA114" s="172"/>
      <c r="FB114" s="172"/>
      <c r="FC114" s="172"/>
      <c r="FD114" s="172"/>
      <c r="FE114" s="172"/>
      <c r="FF114" s="172"/>
      <c r="FG114" s="172"/>
      <c r="FH114" s="172"/>
      <c r="FI114" s="172"/>
      <c r="FJ114" s="172"/>
      <c r="FK114" s="172"/>
      <c r="FL114" s="172"/>
      <c r="FM114" s="172"/>
      <c r="FN114" s="172"/>
      <c r="FO114" s="172"/>
      <c r="FP114" s="172"/>
      <c r="FQ114" s="172"/>
      <c r="FR114" s="172"/>
      <c r="FS114" s="172"/>
      <c r="FT114" s="172"/>
      <c r="FU114" s="172"/>
      <c r="FV114" s="172"/>
      <c r="FW114" s="172"/>
      <c r="FX114" s="172"/>
      <c r="FY114" s="172"/>
      <c r="FZ114" s="172"/>
      <c r="GA114" s="172"/>
      <c r="GB114" s="172"/>
      <c r="GC114" s="172"/>
      <c r="GD114" s="172"/>
      <c r="GE114" s="172"/>
      <c r="GF114" s="172"/>
      <c r="GG114" s="172"/>
      <c r="GH114" s="172"/>
      <c r="GI114" s="172"/>
      <c r="GJ114" s="172"/>
      <c r="GK114" s="172"/>
      <c r="GL114" s="172"/>
      <c r="GM114" s="172"/>
      <c r="GN114" s="172"/>
      <c r="GO114" s="172"/>
      <c r="GP114" s="172"/>
      <c r="GQ114" s="172"/>
      <c r="GR114" s="172"/>
      <c r="GS114" s="172"/>
      <c r="GT114" s="172"/>
      <c r="GU114" s="172"/>
      <c r="GV114" s="172"/>
      <c r="GW114" s="172"/>
      <c r="GX114" s="172"/>
      <c r="GY114" s="172"/>
      <c r="GZ114" s="172"/>
      <c r="HA114" s="172"/>
      <c r="HB114" s="172"/>
      <c r="HC114" s="172"/>
      <c r="HD114" s="172"/>
      <c r="HE114" s="172"/>
      <c r="HF114" s="172"/>
      <c r="HG114" s="172"/>
      <c r="HH114" s="172"/>
      <c r="HI114" s="172"/>
      <c r="HJ114" s="172"/>
      <c r="HK114" s="172"/>
      <c r="HL114" s="172"/>
      <c r="HM114" s="172"/>
      <c r="HN114" s="172"/>
      <c r="HO114" s="172"/>
      <c r="HP114" s="172"/>
      <c r="HQ114" s="172"/>
      <c r="HR114" s="172"/>
      <c r="HS114" s="172"/>
      <c r="HT114" s="172"/>
      <c r="HU114" s="172"/>
      <c r="HV114" s="172"/>
      <c r="HW114" s="172"/>
      <c r="HX114" s="172"/>
      <c r="HY114" s="172"/>
      <c r="HZ114" s="172"/>
      <c r="IA114" s="172"/>
      <c r="IB114" s="172"/>
      <c r="IC114" s="172"/>
      <c r="ID114" s="172"/>
      <c r="IE114" s="172"/>
      <c r="IF114" s="172"/>
      <c r="IG114" s="172"/>
      <c r="IH114" s="172"/>
      <c r="II114" s="172"/>
      <c r="IJ114" s="172"/>
      <c r="IK114" s="172"/>
      <c r="IL114" s="172"/>
      <c r="IM114" s="172"/>
      <c r="IN114" s="172"/>
      <c r="IO114" s="172"/>
      <c r="IP114" s="172"/>
      <c r="IQ114" s="172"/>
      <c r="IR114" s="172"/>
      <c r="IS114" s="172"/>
      <c r="IT114" s="172"/>
      <c r="IU114" s="172"/>
      <c r="IV114" s="172"/>
      <c r="IW114" s="172"/>
      <c r="IX114" s="172"/>
      <c r="IY114" s="172"/>
      <c r="IZ114" s="172"/>
      <c r="JA114" s="172"/>
      <c r="JB114" s="172"/>
      <c r="JC114" s="172"/>
      <c r="JD114" s="172"/>
      <c r="JE114" s="172"/>
      <c r="JF114" s="172"/>
      <c r="JG114" s="172"/>
      <c r="JH114" s="172"/>
      <c r="JI114" s="172"/>
      <c r="JJ114" s="172"/>
      <c r="JK114" s="172"/>
      <c r="JL114" s="172"/>
      <c r="JM114" s="172"/>
      <c r="JN114" s="172"/>
      <c r="JO114" s="172"/>
      <c r="JP114" s="172"/>
      <c r="JQ114" s="172"/>
      <c r="JR114" s="172"/>
      <c r="JS114" s="172"/>
      <c r="JT114" s="172"/>
      <c r="JU114" s="172"/>
      <c r="JV114" s="172"/>
      <c r="JW114" s="172"/>
      <c r="JX114" s="172"/>
      <c r="JY114" s="172"/>
      <c r="JZ114" s="172"/>
      <c r="KA114" s="172"/>
      <c r="KB114" s="172"/>
      <c r="KC114" s="172"/>
      <c r="KD114" s="172"/>
      <c r="KE114" s="172"/>
      <c r="KF114" s="172"/>
      <c r="KG114" s="172"/>
      <c r="KH114" s="172"/>
      <c r="KI114" s="172"/>
      <c r="KJ114" s="172"/>
      <c r="KK114" s="172"/>
      <c r="KL114" s="172"/>
      <c r="KM114" s="172"/>
      <c r="KN114" s="172"/>
      <c r="KO114" s="172"/>
      <c r="KP114" s="172"/>
      <c r="KQ114" s="172"/>
      <c r="KR114" s="172"/>
      <c r="KS114" s="172"/>
      <c r="KT114" s="172"/>
      <c r="KU114" s="172"/>
      <c r="KV114" s="172"/>
      <c r="KW114" s="172"/>
      <c r="KX114" s="172"/>
      <c r="KY114" s="172"/>
      <c r="KZ114" s="172"/>
      <c r="LA114" s="172"/>
      <c r="LB114" s="172"/>
      <c r="LC114" s="172"/>
      <c r="LD114" s="172"/>
      <c r="LE114" s="172"/>
      <c r="LF114" s="172"/>
      <c r="LG114" s="172"/>
      <c r="LH114" s="172"/>
      <c r="LI114" s="172"/>
      <c r="LJ114" s="172"/>
      <c r="LK114" s="172"/>
      <c r="LL114" s="172"/>
      <c r="LM114" s="172"/>
      <c r="LN114" s="172"/>
      <c r="LO114" s="172"/>
      <c r="LP114" s="172"/>
      <c r="LQ114" s="172"/>
      <c r="LR114" s="172"/>
      <c r="LS114" s="172"/>
      <c r="LT114" s="172"/>
      <c r="LU114" s="172"/>
      <c r="LV114" s="172"/>
      <c r="LW114" s="172"/>
      <c r="LX114" s="172"/>
      <c r="LY114" s="172"/>
      <c r="LZ114" s="172"/>
      <c r="MA114" s="172"/>
      <c r="MB114" s="172"/>
      <c r="MC114" s="172"/>
      <c r="MD114" s="172"/>
      <c r="ME114" s="172"/>
      <c r="MF114" s="172"/>
      <c r="MG114" s="172"/>
      <c r="MH114" s="172"/>
      <c r="MI114" s="172"/>
      <c r="MJ114" s="172"/>
      <c r="MK114" s="172"/>
      <c r="ML114" s="172"/>
      <c r="MM114" s="172"/>
      <c r="MN114" s="172"/>
      <c r="MO114" s="172"/>
      <c r="MP114" s="172"/>
      <c r="MQ114" s="172"/>
      <c r="MR114" s="172"/>
      <c r="MS114" s="172"/>
      <c r="MT114" s="172"/>
      <c r="MU114" s="172"/>
      <c r="MV114" s="172"/>
      <c r="MW114" s="172"/>
      <c r="MX114" s="172"/>
      <c r="MY114" s="172"/>
      <c r="MZ114" s="172"/>
      <c r="NA114" s="172"/>
      <c r="NB114" s="172"/>
      <c r="NC114" s="172"/>
      <c r="ND114" s="172"/>
      <c r="NE114" s="172"/>
      <c r="NF114" s="172"/>
      <c r="NG114" s="172"/>
      <c r="NH114" s="172"/>
      <c r="NI114" s="172"/>
      <c r="NJ114" s="172"/>
      <c r="NK114" s="172"/>
      <c r="NL114" s="172"/>
      <c r="NM114" s="172"/>
      <c r="NN114" s="172"/>
      <c r="NO114" s="172"/>
      <c r="NP114" s="172"/>
      <c r="NQ114" s="172"/>
      <c r="NR114" s="172"/>
      <c r="NS114" s="172"/>
      <c r="NT114" s="172"/>
      <c r="NU114" s="172"/>
      <c r="NV114" s="172"/>
      <c r="NW114" s="172"/>
      <c r="NX114" s="172"/>
      <c r="NY114" s="172"/>
      <c r="NZ114" s="172"/>
      <c r="OA114" s="172"/>
      <c r="OB114" s="172"/>
      <c r="OC114" s="172"/>
      <c r="OD114" s="172"/>
      <c r="OE114" s="172"/>
      <c r="OF114" s="172"/>
      <c r="OG114" s="172"/>
      <c r="OH114" s="172"/>
      <c r="OI114" s="172"/>
      <c r="OJ114" s="172"/>
      <c r="OK114" s="172"/>
      <c r="OL114" s="172"/>
      <c r="OM114" s="172"/>
      <c r="ON114" s="172"/>
      <c r="OO114" s="172"/>
      <c r="OP114" s="172"/>
      <c r="OQ114" s="172"/>
      <c r="OR114" s="172"/>
      <c r="OS114" s="172"/>
      <c r="OT114" s="172"/>
      <c r="OU114" s="172"/>
      <c r="OV114" s="172"/>
      <c r="OW114" s="172"/>
      <c r="OX114" s="172"/>
      <c r="OY114" s="172"/>
      <c r="OZ114" s="172"/>
      <c r="PA114" s="172"/>
      <c r="PB114" s="172"/>
      <c r="PC114" s="172"/>
      <c r="PD114" s="172"/>
      <c r="PE114" s="172"/>
      <c r="PF114" s="172"/>
      <c r="PG114" s="172"/>
      <c r="PH114" s="172"/>
      <c r="PI114" s="172"/>
      <c r="PJ114" s="172"/>
      <c r="PK114" s="172"/>
      <c r="PL114" s="172"/>
      <c r="PM114" s="172"/>
      <c r="PN114" s="172"/>
      <c r="PO114" s="172"/>
      <c r="PP114" s="172"/>
      <c r="PQ114" s="172"/>
      <c r="PR114" s="172"/>
      <c r="PS114" s="172"/>
      <c r="PT114" s="172"/>
      <c r="PU114" s="172"/>
      <c r="PV114" s="172"/>
      <c r="PW114" s="172"/>
      <c r="PX114" s="172"/>
      <c r="PY114" s="172"/>
      <c r="PZ114" s="172"/>
      <c r="QA114" s="172"/>
      <c r="QB114" s="172"/>
      <c r="QC114" s="172"/>
      <c r="QD114" s="172"/>
      <c r="QE114" s="172"/>
      <c r="QF114" s="172"/>
      <c r="QG114" s="172"/>
      <c r="QH114" s="172"/>
      <c r="QI114" s="172"/>
      <c r="QJ114" s="172"/>
      <c r="QK114" s="172"/>
      <c r="QL114" s="172"/>
      <c r="QM114" s="172"/>
      <c r="QN114" s="172"/>
      <c r="QO114" s="172"/>
      <c r="QP114" s="172"/>
      <c r="QQ114" s="172"/>
      <c r="QR114" s="172"/>
      <c r="QS114" s="172"/>
      <c r="QT114" s="172"/>
      <c r="QU114" s="172"/>
      <c r="QV114" s="172"/>
      <c r="QW114" s="172"/>
      <c r="QX114" s="172"/>
      <c r="QY114" s="172"/>
      <c r="QZ114" s="172"/>
      <c r="RA114" s="172"/>
      <c r="RB114" s="172"/>
      <c r="RC114" s="172"/>
      <c r="RD114" s="172"/>
      <c r="RE114" s="172"/>
      <c r="RF114" s="172"/>
      <c r="RG114" s="172"/>
      <c r="RH114" s="172"/>
      <c r="RI114" s="172"/>
      <c r="RJ114" s="172"/>
      <c r="RK114" s="172"/>
      <c r="RL114" s="172"/>
      <c r="RM114" s="172"/>
      <c r="RN114" s="172"/>
      <c r="RO114" s="172"/>
      <c r="RP114" s="172"/>
      <c r="RQ114" s="172"/>
      <c r="RR114" s="172"/>
      <c r="RS114" s="172"/>
      <c r="RT114" s="172"/>
      <c r="RU114" s="172"/>
      <c r="RV114" s="172"/>
      <c r="RW114" s="172"/>
      <c r="RX114" s="172"/>
      <c r="RY114" s="172"/>
      <c r="RZ114" s="172"/>
      <c r="SA114" s="172"/>
      <c r="SB114" s="172"/>
      <c r="SC114" s="172"/>
      <c r="SD114" s="172"/>
      <c r="SE114" s="172"/>
      <c r="SF114" s="172"/>
      <c r="SG114" s="172"/>
      <c r="SH114" s="172"/>
      <c r="SI114" s="172"/>
      <c r="SJ114" s="172"/>
      <c r="SK114" s="172"/>
      <c r="SL114" s="172"/>
      <c r="SM114" s="172"/>
      <c r="SN114" s="172"/>
      <c r="SO114" s="172"/>
      <c r="SP114" s="172"/>
      <c r="SQ114" s="172"/>
      <c r="SR114" s="172"/>
      <c r="SS114" s="172"/>
      <c r="ST114" s="172"/>
      <c r="SU114" s="172"/>
      <c r="SV114" s="172"/>
      <c r="SW114" s="172"/>
      <c r="SX114" s="172"/>
      <c r="SY114" s="172"/>
      <c r="SZ114" s="172"/>
      <c r="TA114" s="172"/>
      <c r="TB114" s="172"/>
      <c r="TC114" s="172"/>
      <c r="TD114" s="172"/>
      <c r="TE114" s="172"/>
      <c r="TF114" s="172"/>
      <c r="TG114" s="172"/>
      <c r="TH114" s="172"/>
      <c r="TI114" s="172"/>
      <c r="TJ114" s="172"/>
      <c r="TK114" s="172"/>
      <c r="TL114" s="172"/>
      <c r="TM114" s="172"/>
      <c r="TN114" s="172"/>
      <c r="TO114" s="172"/>
      <c r="TP114" s="172"/>
      <c r="TQ114" s="172"/>
      <c r="TR114" s="172"/>
      <c r="TS114" s="172"/>
      <c r="TT114" s="172"/>
      <c r="TU114" s="172"/>
      <c r="TV114" s="172"/>
      <c r="TW114" s="172"/>
      <c r="TX114" s="172"/>
      <c r="TY114" s="172"/>
      <c r="TZ114" s="172"/>
      <c r="UA114" s="172"/>
      <c r="UB114" s="172"/>
      <c r="UC114" s="172"/>
      <c r="UD114" s="172"/>
      <c r="UE114" s="172"/>
      <c r="UF114" s="172"/>
      <c r="UG114" s="172"/>
      <c r="UH114" s="172"/>
      <c r="UI114" s="172"/>
      <c r="UJ114" s="172"/>
      <c r="UK114" s="172"/>
      <c r="UL114" s="172"/>
      <c r="UM114" s="172"/>
      <c r="UN114" s="172"/>
      <c r="UO114" s="172"/>
      <c r="UP114" s="172"/>
      <c r="UQ114" s="172"/>
      <c r="UR114" s="172"/>
      <c r="US114" s="172"/>
      <c r="UT114" s="172"/>
      <c r="UU114" s="172"/>
      <c r="UV114" s="172"/>
      <c r="UW114" s="172"/>
      <c r="UX114" s="172"/>
      <c r="UY114" s="172"/>
      <c r="UZ114" s="172"/>
      <c r="VA114" s="172"/>
      <c r="VB114" s="172"/>
      <c r="VC114" s="172"/>
      <c r="VD114" s="172"/>
      <c r="VE114" s="172"/>
      <c r="VF114" s="172"/>
      <c r="VG114" s="172"/>
      <c r="VH114" s="172"/>
      <c r="VI114" s="172"/>
      <c r="VJ114" s="172"/>
      <c r="VK114" s="172"/>
      <c r="VL114" s="172"/>
      <c r="VM114" s="172"/>
      <c r="VN114" s="172"/>
      <c r="VO114" s="172"/>
      <c r="VP114" s="172"/>
      <c r="VQ114" s="172"/>
      <c r="VR114" s="172"/>
      <c r="VS114" s="172"/>
      <c r="VT114" s="172"/>
      <c r="VU114" s="172"/>
      <c r="VV114" s="172"/>
      <c r="VW114" s="172"/>
      <c r="VX114" s="172"/>
      <c r="VY114" s="172"/>
      <c r="VZ114" s="172"/>
      <c r="WA114" s="172"/>
      <c r="WB114" s="172"/>
      <c r="WC114" s="172"/>
      <c r="WD114" s="172"/>
      <c r="WE114" s="172"/>
      <c r="WF114" s="172"/>
      <c r="WG114" s="172"/>
      <c r="WH114" s="172"/>
      <c r="WI114" s="172"/>
      <c r="WJ114" s="172"/>
      <c r="WK114" s="172"/>
      <c r="WL114" s="172"/>
      <c r="WM114" s="172"/>
      <c r="WN114" s="172"/>
      <c r="WO114" s="172"/>
      <c r="WP114" s="172"/>
      <c r="WQ114" s="172"/>
      <c r="WR114" s="172"/>
      <c r="WS114" s="172"/>
      <c r="WT114" s="172"/>
      <c r="WU114" s="172"/>
      <c r="WV114" s="172"/>
      <c r="WW114" s="172"/>
      <c r="WX114" s="172"/>
      <c r="WY114" s="172"/>
      <c r="WZ114" s="172"/>
      <c r="XA114" s="172"/>
      <c r="XB114" s="172"/>
      <c r="XC114" s="172"/>
      <c r="XD114" s="172"/>
      <c r="XE114" s="172"/>
      <c r="XF114" s="172"/>
      <c r="XG114" s="172"/>
      <c r="XH114" s="172"/>
      <c r="XI114" s="172"/>
      <c r="XJ114" s="172"/>
      <c r="XK114" s="172"/>
      <c r="XL114" s="172"/>
      <c r="XM114" s="172"/>
      <c r="XN114" s="172"/>
      <c r="XO114" s="172"/>
      <c r="XP114" s="172"/>
      <c r="XQ114" s="172"/>
      <c r="XR114" s="172"/>
      <c r="XS114" s="172"/>
      <c r="XT114" s="172"/>
      <c r="XU114" s="172"/>
      <c r="XV114" s="172"/>
      <c r="XW114" s="172"/>
      <c r="XX114" s="172"/>
      <c r="XY114" s="172"/>
      <c r="XZ114" s="172"/>
      <c r="YA114" s="172"/>
      <c r="YB114" s="172"/>
      <c r="YC114" s="172"/>
      <c r="YD114" s="172"/>
      <c r="YE114" s="172"/>
      <c r="YF114" s="172"/>
      <c r="YG114" s="172"/>
      <c r="YH114" s="172"/>
      <c r="YI114" s="172"/>
      <c r="YJ114" s="172"/>
      <c r="YK114" s="172"/>
      <c r="YL114" s="172"/>
      <c r="YM114" s="172"/>
      <c r="YN114" s="172"/>
      <c r="YO114" s="172"/>
      <c r="YP114" s="172"/>
      <c r="YQ114" s="172"/>
      <c r="YR114" s="172"/>
      <c r="YS114" s="172"/>
      <c r="YT114" s="172"/>
      <c r="YU114" s="172"/>
      <c r="YV114" s="172"/>
      <c r="YW114" s="172"/>
      <c r="YX114" s="172"/>
      <c r="YY114" s="172"/>
      <c r="YZ114" s="172"/>
      <c r="ZA114" s="172"/>
      <c r="ZB114" s="172"/>
      <c r="ZC114" s="172"/>
      <c r="ZD114" s="172"/>
      <c r="ZE114" s="172"/>
      <c r="ZF114" s="172"/>
      <c r="ZG114" s="172"/>
      <c r="ZH114" s="172"/>
      <c r="ZI114" s="172"/>
      <c r="ZJ114" s="172"/>
      <c r="ZK114" s="172"/>
      <c r="ZL114" s="172"/>
      <c r="ZM114" s="172"/>
      <c r="ZN114" s="172"/>
      <c r="ZO114" s="172"/>
      <c r="ZP114" s="172"/>
      <c r="ZQ114" s="172"/>
      <c r="ZR114" s="172"/>
      <c r="ZS114" s="172"/>
      <c r="ZT114" s="172"/>
      <c r="ZU114" s="172"/>
      <c r="ZV114" s="172"/>
      <c r="ZW114" s="172"/>
      <c r="ZX114" s="172"/>
      <c r="ZY114" s="172"/>
      <c r="ZZ114" s="172"/>
      <c r="AAA114" s="172"/>
      <c r="AAB114" s="172"/>
      <c r="AAC114" s="172"/>
      <c r="AAD114" s="172"/>
      <c r="AAE114" s="172"/>
      <c r="AAF114" s="172"/>
      <c r="AAG114" s="172"/>
      <c r="AAH114" s="172"/>
      <c r="AAI114" s="172"/>
      <c r="AAJ114" s="172"/>
      <c r="AAK114" s="172"/>
      <c r="AAL114" s="172"/>
      <c r="AAM114" s="172"/>
      <c r="AAN114" s="172"/>
      <c r="AAO114" s="172"/>
      <c r="AAP114" s="172"/>
      <c r="AAQ114" s="172"/>
      <c r="AAR114" s="172"/>
      <c r="AAS114" s="172"/>
      <c r="AAT114" s="172"/>
      <c r="AAU114" s="172"/>
      <c r="AAV114" s="172"/>
      <c r="AAW114" s="172"/>
      <c r="AAX114" s="172"/>
      <c r="AAY114" s="172"/>
      <c r="AAZ114" s="172"/>
      <c r="ABA114" s="172"/>
      <c r="ABB114" s="172"/>
      <c r="ABC114" s="172"/>
      <c r="ABD114" s="172"/>
      <c r="ABE114" s="172"/>
      <c r="ABF114" s="172"/>
      <c r="ABG114" s="172"/>
      <c r="ABH114" s="172"/>
      <c r="ABI114" s="172"/>
      <c r="ABJ114" s="172"/>
      <c r="ABK114" s="172"/>
      <c r="ABL114" s="172"/>
      <c r="ABM114" s="172"/>
      <c r="ABN114" s="172"/>
      <c r="ABO114" s="172"/>
      <c r="ABP114" s="172"/>
      <c r="ABQ114" s="172"/>
      <c r="ABR114" s="172"/>
      <c r="ABS114" s="172"/>
      <c r="ABT114" s="172"/>
      <c r="ABU114" s="172"/>
      <c r="ABV114" s="172"/>
      <c r="ABW114" s="172"/>
      <c r="ABX114" s="172"/>
      <c r="ABY114" s="172"/>
      <c r="ABZ114" s="172"/>
      <c r="ACA114" s="172"/>
      <c r="ACB114" s="172"/>
      <c r="ACC114" s="172"/>
      <c r="ACD114" s="172"/>
      <c r="ACE114" s="172"/>
      <c r="ACF114" s="172"/>
      <c r="ACG114" s="172"/>
      <c r="ACH114" s="172"/>
      <c r="ACI114" s="172"/>
      <c r="ACJ114" s="172"/>
      <c r="ACK114" s="172"/>
      <c r="ACL114" s="172"/>
      <c r="ACM114" s="172"/>
      <c r="ACN114" s="172"/>
      <c r="ACO114" s="172"/>
      <c r="ACP114" s="172"/>
      <c r="ACQ114" s="172"/>
      <c r="ACR114" s="172"/>
      <c r="ACS114" s="172"/>
      <c r="ACT114" s="172"/>
      <c r="ACU114" s="172"/>
      <c r="ACV114" s="172"/>
      <c r="ACW114" s="172"/>
      <c r="ACX114" s="172"/>
      <c r="ACY114" s="172"/>
      <c r="ACZ114" s="172"/>
      <c r="ADA114" s="172"/>
      <c r="ADB114" s="172"/>
      <c r="ADC114" s="172"/>
      <c r="ADD114" s="172"/>
      <c r="ADE114" s="172"/>
      <c r="ADF114" s="172"/>
      <c r="ADG114" s="172"/>
      <c r="ADH114" s="172"/>
      <c r="ADI114" s="172"/>
      <c r="ADJ114" s="172"/>
      <c r="ADK114" s="172"/>
      <c r="ADL114" s="172"/>
      <c r="ADM114" s="172"/>
      <c r="ADN114" s="172"/>
      <c r="ADO114" s="172"/>
      <c r="ADP114" s="172"/>
      <c r="ADQ114" s="172"/>
      <c r="ADR114" s="172"/>
      <c r="ADS114" s="172"/>
      <c r="ADT114" s="172"/>
      <c r="ADU114" s="172"/>
      <c r="ADV114" s="172"/>
      <c r="ADW114" s="172"/>
      <c r="ADX114" s="172"/>
      <c r="ADY114" s="172"/>
      <c r="ADZ114" s="172"/>
      <c r="AEA114" s="172"/>
      <c r="AEB114" s="172"/>
      <c r="AEC114" s="172"/>
      <c r="AED114" s="172"/>
      <c r="AEE114" s="172"/>
      <c r="AEF114" s="172"/>
      <c r="AEG114" s="172"/>
      <c r="AEH114" s="172"/>
      <c r="AEI114" s="172"/>
      <c r="AEJ114" s="172"/>
      <c r="AEK114" s="172"/>
      <c r="AEL114" s="172"/>
      <c r="AEM114" s="172"/>
      <c r="AEN114" s="172"/>
      <c r="AEO114" s="172"/>
      <c r="AEP114" s="172"/>
      <c r="AEQ114" s="172"/>
      <c r="AER114" s="172"/>
      <c r="AES114" s="172"/>
      <c r="AET114" s="172"/>
      <c r="AEU114" s="172"/>
      <c r="AEV114" s="172"/>
      <c r="AEW114" s="172"/>
      <c r="AEX114" s="172"/>
      <c r="AEY114" s="172"/>
      <c r="AEZ114" s="172"/>
      <c r="AFA114" s="172"/>
      <c r="AFB114" s="172"/>
      <c r="AFC114" s="172"/>
      <c r="AFD114" s="172"/>
      <c r="AFE114" s="172"/>
      <c r="AFF114" s="172"/>
      <c r="AFG114" s="172"/>
      <c r="AFH114" s="172"/>
      <c r="AFI114" s="172"/>
      <c r="AFJ114" s="172"/>
      <c r="AFK114" s="172"/>
      <c r="AFL114" s="172"/>
      <c r="AFM114" s="172"/>
      <c r="AFN114" s="172"/>
      <c r="AFO114" s="172"/>
      <c r="AFP114" s="172"/>
      <c r="AFQ114" s="172"/>
      <c r="AFR114" s="172"/>
      <c r="AFS114" s="172"/>
      <c r="AFT114" s="172"/>
      <c r="AFU114" s="172"/>
      <c r="AFV114" s="172"/>
      <c r="AFW114" s="172"/>
      <c r="AFX114" s="172"/>
      <c r="AFY114" s="172"/>
      <c r="AFZ114" s="172"/>
      <c r="AGA114" s="172"/>
      <c r="AGB114" s="172"/>
      <c r="AGC114" s="172"/>
      <c r="AGD114" s="172"/>
      <c r="AGE114" s="172"/>
      <c r="AGF114" s="172"/>
      <c r="AGG114" s="172"/>
      <c r="AGH114" s="172"/>
      <c r="AGI114" s="172"/>
      <c r="AGJ114" s="172"/>
      <c r="AGK114" s="172"/>
      <c r="AGL114" s="172"/>
      <c r="AGM114" s="172"/>
      <c r="AGN114" s="172"/>
      <c r="AGO114" s="172"/>
      <c r="AGP114" s="172"/>
      <c r="AGQ114" s="172"/>
      <c r="AGR114" s="172"/>
      <c r="AGS114" s="172"/>
      <c r="AGT114" s="172"/>
      <c r="AGU114" s="172"/>
      <c r="AGV114" s="172"/>
      <c r="AGW114" s="172"/>
      <c r="AGX114" s="172"/>
      <c r="AGY114" s="172"/>
      <c r="AGZ114" s="172"/>
      <c r="AHA114" s="172"/>
      <c r="AHB114" s="172"/>
      <c r="AHC114" s="172"/>
      <c r="AHD114" s="172"/>
      <c r="AHE114" s="172"/>
      <c r="AHF114" s="172"/>
      <c r="AHG114" s="172"/>
      <c r="AHH114" s="172"/>
      <c r="AHI114" s="172"/>
      <c r="AHJ114" s="172"/>
      <c r="AHK114" s="172"/>
      <c r="AHL114" s="172"/>
      <c r="AHM114" s="172"/>
      <c r="AHN114" s="172"/>
      <c r="AHO114" s="172"/>
      <c r="AHP114" s="172"/>
      <c r="AHQ114" s="172"/>
      <c r="AHR114" s="172"/>
      <c r="AHS114" s="172"/>
      <c r="AHT114" s="172"/>
      <c r="AHU114" s="172"/>
      <c r="AHV114" s="172"/>
      <c r="AHW114" s="172"/>
      <c r="AHX114" s="172"/>
      <c r="AHY114" s="172"/>
      <c r="AHZ114" s="172"/>
      <c r="AIA114" s="172"/>
      <c r="AIB114" s="172"/>
      <c r="AIC114" s="172"/>
      <c r="AID114" s="172"/>
      <c r="AIE114" s="172"/>
      <c r="AIF114" s="172"/>
      <c r="AIG114" s="172"/>
      <c r="AIH114" s="172"/>
      <c r="AII114" s="172"/>
      <c r="AIJ114" s="172"/>
      <c r="AIK114" s="172"/>
      <c r="AIL114" s="172"/>
      <c r="AIM114" s="172"/>
      <c r="AIN114" s="172"/>
      <c r="AIO114" s="172"/>
      <c r="AIP114" s="172"/>
      <c r="AIQ114" s="172"/>
      <c r="AIR114" s="172"/>
      <c r="AIS114" s="172"/>
      <c r="AIT114" s="172"/>
      <c r="AIU114" s="172"/>
      <c r="AIV114" s="172"/>
      <c r="AIW114" s="172"/>
      <c r="AIX114" s="172"/>
      <c r="AIY114" s="172"/>
      <c r="AIZ114" s="172"/>
      <c r="AJA114" s="172"/>
      <c r="AJB114" s="172"/>
      <c r="AJC114" s="172"/>
      <c r="AJD114" s="172"/>
      <c r="AJE114" s="172"/>
      <c r="AJF114" s="172"/>
      <c r="AJG114" s="172"/>
      <c r="AJH114" s="172"/>
      <c r="AJI114" s="172"/>
      <c r="AJJ114" s="172"/>
      <c r="AJK114" s="172"/>
      <c r="AJL114" s="172"/>
      <c r="AJM114" s="172"/>
      <c r="AJN114" s="172"/>
      <c r="AJO114" s="172"/>
      <c r="AJP114" s="172"/>
      <c r="AJQ114" s="172"/>
      <c r="AJR114" s="172"/>
      <c r="AJS114" s="172"/>
      <c r="AJT114" s="172"/>
      <c r="AJU114" s="172"/>
      <c r="AJV114" s="172"/>
      <c r="AJW114" s="172"/>
      <c r="AJX114" s="172"/>
      <c r="AJY114" s="172"/>
      <c r="AJZ114" s="172"/>
      <c r="AKA114" s="172"/>
      <c r="AKB114" s="172"/>
      <c r="AKC114" s="172"/>
      <c r="AKD114" s="172"/>
      <c r="AKE114" s="172"/>
      <c r="AKF114" s="172"/>
      <c r="AKG114" s="172"/>
      <c r="AKH114" s="172"/>
      <c r="AKI114" s="172"/>
      <c r="AKJ114" s="172"/>
      <c r="AKK114" s="172"/>
      <c r="AKL114" s="172"/>
      <c r="AKM114" s="172"/>
      <c r="AKN114" s="172"/>
      <c r="AKO114" s="172"/>
      <c r="AKP114" s="172"/>
      <c r="AKQ114" s="172"/>
      <c r="AKR114" s="172"/>
      <c r="AKS114" s="172"/>
      <c r="AKT114" s="172"/>
      <c r="AKU114" s="172"/>
      <c r="AKV114" s="172"/>
      <c r="AKW114" s="172"/>
      <c r="AKX114" s="172"/>
      <c r="AKY114" s="172"/>
      <c r="AKZ114" s="172"/>
      <c r="ALA114" s="172"/>
      <c r="ALB114" s="172"/>
      <c r="ALC114" s="172"/>
      <c r="ALD114" s="172"/>
      <c r="ALE114" s="172"/>
      <c r="ALF114" s="172"/>
      <c r="ALG114" s="172"/>
      <c r="ALH114" s="172"/>
      <c r="ALI114" s="172"/>
      <c r="ALJ114" s="172"/>
      <c r="ALK114" s="172"/>
      <c r="ALL114" s="172"/>
      <c r="ALM114" s="172"/>
      <c r="ALN114" s="172"/>
      <c r="ALO114" s="172"/>
      <c r="ALP114" s="172"/>
      <c r="ALQ114" s="172"/>
      <c r="ALR114" s="172"/>
      <c r="ALS114" s="172"/>
      <c r="ALT114" s="172"/>
      <c r="ALU114" s="172"/>
      <c r="ALV114" s="172"/>
      <c r="ALW114" s="172"/>
      <c r="ALX114" s="172"/>
      <c r="ALY114" s="172"/>
      <c r="ALZ114" s="172"/>
      <c r="AMA114" s="172"/>
      <c r="AMB114" s="172"/>
      <c r="AMC114" s="172"/>
      <c r="AMD114" s="172"/>
      <c r="AME114" s="172"/>
      <c r="AMF114" s="172"/>
      <c r="AMG114" s="172"/>
      <c r="AMH114" s="172"/>
      <c r="AMI114" s="172"/>
      <c r="AMJ114" s="172"/>
      <c r="AMK114" s="172"/>
      <c r="AML114" s="172"/>
    </row>
    <row r="115" spans="1:1026" s="282" customFormat="1">
      <c r="A115" s="358"/>
      <c r="B115" s="368"/>
      <c r="C115" s="154">
        <f t="shared" si="94"/>
        <v>0</v>
      </c>
      <c r="D115" s="167">
        <f t="shared" si="95"/>
        <v>0</v>
      </c>
      <c r="E115" s="166" t="str">
        <f t="shared" si="96"/>
        <v/>
      </c>
      <c r="F115" s="367" t="str">
        <f t="shared" si="97"/>
        <v/>
      </c>
      <c r="G115" s="367" t="str">
        <f t="shared" si="98"/>
        <v/>
      </c>
      <c r="H115" s="367" t="str">
        <f t="shared" si="99"/>
        <v/>
      </c>
      <c r="I115" s="367" t="str">
        <f t="shared" si="100"/>
        <v/>
      </c>
      <c r="J115" s="367" t="str">
        <f t="shared" si="101"/>
        <v/>
      </c>
      <c r="K115" s="367" t="str">
        <f t="shared" si="102"/>
        <v/>
      </c>
      <c r="L115" s="367" t="str">
        <f t="shared" si="103"/>
        <v/>
      </c>
      <c r="M115" s="367" t="str">
        <f t="shared" si="104"/>
        <v/>
      </c>
      <c r="N115" s="367" t="str">
        <f t="shared" si="105"/>
        <v/>
      </c>
      <c r="O115" s="156" t="str">
        <f t="shared" si="106"/>
        <v/>
      </c>
      <c r="P115" s="157" t="str">
        <f t="shared" si="158"/>
        <v>0</v>
      </c>
      <c r="Q115" s="158" t="str">
        <f t="shared" si="158"/>
        <v>0</v>
      </c>
      <c r="R115" s="158" t="str">
        <f t="shared" si="158"/>
        <v>0</v>
      </c>
      <c r="S115" s="159" t="str">
        <f t="shared" si="158"/>
        <v>0</v>
      </c>
      <c r="T115" s="158" t="str">
        <f t="shared" si="158"/>
        <v>0</v>
      </c>
      <c r="U115" s="158" t="str">
        <f t="shared" si="158"/>
        <v>0</v>
      </c>
      <c r="V115" s="158" t="str">
        <f t="shared" si="158"/>
        <v>0</v>
      </c>
      <c r="W115" s="158" t="str">
        <f t="shared" si="158"/>
        <v>0</v>
      </c>
      <c r="X115" s="157" t="str">
        <f t="shared" si="159"/>
        <v>0</v>
      </c>
      <c r="Y115" s="158" t="str">
        <f t="shared" si="159"/>
        <v>0</v>
      </c>
      <c r="Z115" s="158" t="str">
        <f t="shared" si="159"/>
        <v>0</v>
      </c>
      <c r="AA115" s="159" t="str">
        <f t="shared" si="159"/>
        <v>0</v>
      </c>
      <c r="AB115" s="160" t="str">
        <f t="shared" si="159"/>
        <v>0</v>
      </c>
      <c r="AC115" s="161" t="str">
        <f t="shared" si="159"/>
        <v>0</v>
      </c>
      <c r="AD115" s="158" t="str">
        <f t="shared" si="159"/>
        <v>0</v>
      </c>
      <c r="AE115" s="159" t="str">
        <f t="shared" si="159"/>
        <v>0</v>
      </c>
      <c r="AF115" s="367" t="str">
        <f t="shared" si="160"/>
        <v>0</v>
      </c>
      <c r="AG115" s="162" t="str">
        <f t="shared" si="160"/>
        <v>0</v>
      </c>
      <c r="AH115" s="163" t="str">
        <f t="shared" si="160"/>
        <v>0</v>
      </c>
      <c r="AI115" s="165" t="str">
        <f t="shared" si="160"/>
        <v>0</v>
      </c>
      <c r="AJ115" s="164" t="str">
        <f t="shared" si="160"/>
        <v>0</v>
      </c>
      <c r="AK115" s="164" t="str">
        <f t="shared" si="160"/>
        <v>0</v>
      </c>
      <c r="AL115" s="289" t="str">
        <f t="shared" si="160"/>
        <v>0</v>
      </c>
      <c r="AM115" s="165" t="str">
        <f t="shared" si="160"/>
        <v>0</v>
      </c>
      <c r="AN115" s="230" t="str">
        <f t="shared" si="161"/>
        <v>0</v>
      </c>
      <c r="AO115" s="230" t="str">
        <f t="shared" si="161"/>
        <v>0</v>
      </c>
      <c r="AP115" s="230" t="str">
        <f t="shared" si="161"/>
        <v>0</v>
      </c>
      <c r="AQ115" s="230" t="str">
        <f t="shared" si="161"/>
        <v>0</v>
      </c>
      <c r="AR115" s="229" t="str">
        <f t="shared" si="161"/>
        <v>0</v>
      </c>
      <c r="AS115" s="230" t="str">
        <f t="shared" si="161"/>
        <v>0</v>
      </c>
      <c r="AT115" s="230" t="str">
        <f t="shared" si="161"/>
        <v>0</v>
      </c>
      <c r="AU115" s="231" t="str">
        <f t="shared" si="161"/>
        <v>0</v>
      </c>
      <c r="AV115" s="230" t="str">
        <f t="shared" si="162"/>
        <v>0</v>
      </c>
      <c r="AW115" s="232" t="str">
        <f t="shared" si="162"/>
        <v>0</v>
      </c>
      <c r="AX115" s="232" t="str">
        <f t="shared" si="162"/>
        <v>0</v>
      </c>
      <c r="AY115" s="233" t="str">
        <f t="shared" si="162"/>
        <v>0</v>
      </c>
      <c r="AZ115" s="232" t="str">
        <f t="shared" si="162"/>
        <v>0</v>
      </c>
      <c r="BA115" s="232" t="str">
        <f t="shared" si="162"/>
        <v>0</v>
      </c>
      <c r="BB115" s="232" t="str">
        <f t="shared" si="162"/>
        <v>0</v>
      </c>
      <c r="BC115" s="233" t="str">
        <f t="shared" si="162"/>
        <v>0</v>
      </c>
      <c r="BD115" s="168" t="str">
        <f t="shared" si="163"/>
        <v>0</v>
      </c>
      <c r="BE115" s="168" t="str">
        <f t="shared" si="163"/>
        <v>0</v>
      </c>
      <c r="BF115" s="168" t="str">
        <f t="shared" si="163"/>
        <v>0</v>
      </c>
      <c r="BG115" s="169" t="str">
        <f t="shared" si="163"/>
        <v>0</v>
      </c>
      <c r="BH115" s="168" t="str">
        <f t="shared" si="163"/>
        <v>0</v>
      </c>
      <c r="BI115" s="168" t="str">
        <f t="shared" si="163"/>
        <v>0</v>
      </c>
      <c r="BJ115" s="168" t="str">
        <f t="shared" si="163"/>
        <v>0</v>
      </c>
      <c r="BK115" s="169" t="str">
        <f t="shared" si="163"/>
        <v>0</v>
      </c>
      <c r="BL115" s="168" t="str">
        <f t="shared" si="164"/>
        <v>0</v>
      </c>
      <c r="BM115" s="168" t="str">
        <f t="shared" si="164"/>
        <v>0</v>
      </c>
      <c r="BN115" s="168" t="str">
        <f t="shared" si="164"/>
        <v>0</v>
      </c>
      <c r="BO115" s="169" t="str">
        <f t="shared" si="164"/>
        <v>0</v>
      </c>
      <c r="BP115" s="168" t="str">
        <f t="shared" si="164"/>
        <v>0</v>
      </c>
      <c r="BQ115" s="168" t="str">
        <f t="shared" si="164"/>
        <v>0</v>
      </c>
      <c r="BR115" s="168" t="str">
        <f t="shared" si="164"/>
        <v>0</v>
      </c>
      <c r="BS115" s="169" t="str">
        <f t="shared" si="164"/>
        <v>0</v>
      </c>
      <c r="BT115" s="302" t="str">
        <f t="shared" si="165"/>
        <v>0</v>
      </c>
      <c r="BU115" s="302" t="str">
        <f t="shared" si="165"/>
        <v>0</v>
      </c>
      <c r="BV115" s="302" t="str">
        <f t="shared" si="165"/>
        <v>0</v>
      </c>
      <c r="BW115" s="303" t="str">
        <f t="shared" si="165"/>
        <v>0</v>
      </c>
      <c r="BX115" s="302" t="str">
        <f t="shared" si="165"/>
        <v>0</v>
      </c>
      <c r="BY115" s="302" t="str">
        <f t="shared" si="165"/>
        <v>0</v>
      </c>
      <c r="BZ115" s="302" t="str">
        <f t="shared" si="165"/>
        <v>0</v>
      </c>
      <c r="CA115" s="303" t="str">
        <f t="shared" si="165"/>
        <v>0</v>
      </c>
      <c r="CB115" s="164" t="str">
        <f t="shared" si="166"/>
        <v>0</v>
      </c>
      <c r="CC115" s="289" t="str">
        <f t="shared" si="166"/>
        <v>0</v>
      </c>
      <c r="CD115" s="340" t="str">
        <f t="shared" si="166"/>
        <v>0</v>
      </c>
      <c r="CE115" s="341" t="str">
        <f t="shared" si="166"/>
        <v>0</v>
      </c>
      <c r="CF115" s="340" t="str">
        <f t="shared" si="166"/>
        <v>0</v>
      </c>
      <c r="CG115" s="340" t="str">
        <f t="shared" si="166"/>
        <v>0</v>
      </c>
      <c r="CH115" s="340" t="str">
        <f t="shared" si="166"/>
        <v>0</v>
      </c>
      <c r="CI115" s="341" t="str">
        <f t="shared" si="166"/>
        <v>0</v>
      </c>
      <c r="CJ115" s="367"/>
      <c r="CK115" s="32" t="str">
        <f t="shared" si="116"/>
        <v/>
      </c>
      <c r="CL115" s="285">
        <f t="shared" si="146"/>
        <v>0</v>
      </c>
      <c r="CM115" s="285">
        <f t="shared" si="148"/>
        <v>10</v>
      </c>
      <c r="CN115" s="285"/>
      <c r="CO115" s="142">
        <f t="shared" si="117"/>
        <v>-90</v>
      </c>
      <c r="CP115" s="142">
        <f t="shared" si="118"/>
        <v>-67.777777777777771</v>
      </c>
      <c r="CQ115" s="143"/>
      <c r="CR115" s="367"/>
      <c r="CS115" s="170">
        <f t="shared" si="119"/>
        <v>0</v>
      </c>
      <c r="CT115" s="23">
        <f t="shared" si="120"/>
        <v>0</v>
      </c>
      <c r="CU115" s="171">
        <f t="shared" si="121"/>
        <v>0</v>
      </c>
      <c r="CV115" s="23">
        <f t="shared" si="122"/>
        <v>0</v>
      </c>
      <c r="CW115" s="172">
        <f t="shared" si="123"/>
        <v>0</v>
      </c>
      <c r="CX115" s="24">
        <f t="shared" si="124"/>
        <v>0</v>
      </c>
      <c r="CY115" s="267">
        <f t="shared" si="125"/>
        <v>0</v>
      </c>
      <c r="CZ115" s="268">
        <f t="shared" si="126"/>
        <v>0</v>
      </c>
      <c r="DA115" s="267">
        <f t="shared" si="127"/>
        <v>0</v>
      </c>
      <c r="DB115" s="268">
        <f t="shared" si="128"/>
        <v>0</v>
      </c>
      <c r="DC115" s="173">
        <f t="shared" si="129"/>
        <v>0</v>
      </c>
      <c r="DD115" s="26">
        <f t="shared" si="130"/>
        <v>0</v>
      </c>
      <c r="DE115" s="173">
        <f t="shared" si="131"/>
        <v>0</v>
      </c>
      <c r="DF115" s="26">
        <f t="shared" si="132"/>
        <v>0</v>
      </c>
      <c r="DG115" s="326">
        <f t="shared" si="133"/>
        <v>0</v>
      </c>
      <c r="DH115" s="327">
        <f t="shared" si="134"/>
        <v>0</v>
      </c>
      <c r="DI115" s="172">
        <f t="shared" si="135"/>
        <v>0</v>
      </c>
      <c r="DJ115" s="24">
        <f t="shared" si="136"/>
        <v>0</v>
      </c>
      <c r="DK115" s="172"/>
      <c r="DL115" s="19">
        <f t="shared" si="137"/>
        <v>0</v>
      </c>
      <c r="DM115" s="19">
        <f t="shared" si="138"/>
        <v>0</v>
      </c>
      <c r="DN115" s="174">
        <f t="shared" si="139"/>
        <v>0</v>
      </c>
      <c r="DO115" s="278">
        <f t="shared" si="140"/>
        <v>0</v>
      </c>
      <c r="DP115" s="278">
        <f t="shared" si="141"/>
        <v>0</v>
      </c>
      <c r="DQ115" s="20">
        <f t="shared" si="142"/>
        <v>0</v>
      </c>
      <c r="DR115" s="20">
        <f t="shared" si="143"/>
        <v>0</v>
      </c>
      <c r="DS115" s="337">
        <f t="shared" si="144"/>
        <v>0</v>
      </c>
      <c r="DT115" s="174">
        <f t="shared" si="145"/>
        <v>0</v>
      </c>
      <c r="DU115" s="172">
        <f t="shared" si="147"/>
        <v>0</v>
      </c>
      <c r="DV115" s="172"/>
      <c r="DW115" s="172"/>
      <c r="DX115" s="172"/>
      <c r="DY115" s="172"/>
      <c r="DZ115" s="172"/>
      <c r="EA115" s="172"/>
      <c r="EB115" s="172"/>
      <c r="EC115" s="172"/>
      <c r="ED115" s="172"/>
      <c r="EE115" s="172"/>
      <c r="EF115" s="172"/>
      <c r="EG115" s="172"/>
      <c r="EH115" s="172"/>
      <c r="EI115" s="172"/>
      <c r="EJ115" s="172"/>
      <c r="EK115" s="172"/>
      <c r="EL115" s="172"/>
      <c r="EM115" s="172"/>
      <c r="EN115" s="172"/>
      <c r="EO115" s="172"/>
      <c r="EP115" s="172"/>
      <c r="EQ115" s="172"/>
      <c r="ER115" s="172"/>
      <c r="ES115" s="172"/>
      <c r="ET115" s="172"/>
      <c r="EU115" s="172"/>
      <c r="EV115" s="172"/>
      <c r="EW115" s="172"/>
      <c r="EX115" s="172"/>
      <c r="EY115" s="172"/>
      <c r="EZ115" s="172"/>
      <c r="FA115" s="172"/>
      <c r="FB115" s="172"/>
      <c r="FC115" s="172"/>
      <c r="FD115" s="172"/>
      <c r="FE115" s="172"/>
      <c r="FF115" s="172"/>
      <c r="FG115" s="172"/>
      <c r="FH115" s="172"/>
      <c r="FI115" s="172"/>
      <c r="FJ115" s="172"/>
      <c r="FK115" s="172"/>
      <c r="FL115" s="172"/>
      <c r="FM115" s="172"/>
      <c r="FN115" s="172"/>
      <c r="FO115" s="172"/>
      <c r="FP115" s="172"/>
      <c r="FQ115" s="172"/>
      <c r="FR115" s="172"/>
      <c r="FS115" s="172"/>
      <c r="FT115" s="172"/>
      <c r="FU115" s="172"/>
      <c r="FV115" s="172"/>
      <c r="FW115" s="172"/>
      <c r="FX115" s="172"/>
      <c r="FY115" s="172"/>
      <c r="FZ115" s="172"/>
      <c r="GA115" s="172"/>
      <c r="GB115" s="172"/>
      <c r="GC115" s="172"/>
      <c r="GD115" s="172"/>
      <c r="GE115" s="172"/>
      <c r="GF115" s="172"/>
      <c r="GG115" s="172"/>
      <c r="GH115" s="172"/>
      <c r="GI115" s="172"/>
      <c r="GJ115" s="172"/>
      <c r="GK115" s="172"/>
      <c r="GL115" s="172"/>
      <c r="GM115" s="172"/>
      <c r="GN115" s="172"/>
      <c r="GO115" s="172"/>
      <c r="GP115" s="172"/>
      <c r="GQ115" s="172"/>
      <c r="GR115" s="172"/>
      <c r="GS115" s="172"/>
      <c r="GT115" s="172"/>
      <c r="GU115" s="172"/>
      <c r="GV115" s="172"/>
      <c r="GW115" s="172"/>
      <c r="GX115" s="172"/>
      <c r="GY115" s="172"/>
      <c r="GZ115" s="172"/>
      <c r="HA115" s="172"/>
      <c r="HB115" s="172"/>
      <c r="HC115" s="172"/>
      <c r="HD115" s="172"/>
      <c r="HE115" s="172"/>
      <c r="HF115" s="172"/>
      <c r="HG115" s="172"/>
      <c r="HH115" s="172"/>
      <c r="HI115" s="172"/>
      <c r="HJ115" s="172"/>
      <c r="HK115" s="172"/>
      <c r="HL115" s="172"/>
      <c r="HM115" s="172"/>
      <c r="HN115" s="172"/>
      <c r="HO115" s="172"/>
      <c r="HP115" s="172"/>
      <c r="HQ115" s="172"/>
      <c r="HR115" s="172"/>
      <c r="HS115" s="172"/>
      <c r="HT115" s="172"/>
      <c r="HU115" s="172"/>
      <c r="HV115" s="172"/>
      <c r="HW115" s="172"/>
      <c r="HX115" s="172"/>
      <c r="HY115" s="172"/>
      <c r="HZ115" s="172"/>
      <c r="IA115" s="172"/>
      <c r="IB115" s="172"/>
      <c r="IC115" s="172"/>
      <c r="ID115" s="172"/>
      <c r="IE115" s="172"/>
      <c r="IF115" s="172"/>
      <c r="IG115" s="172"/>
      <c r="IH115" s="172"/>
      <c r="II115" s="172"/>
      <c r="IJ115" s="172"/>
      <c r="IK115" s="172"/>
      <c r="IL115" s="172"/>
      <c r="IM115" s="172"/>
      <c r="IN115" s="172"/>
      <c r="IO115" s="172"/>
      <c r="IP115" s="172"/>
      <c r="IQ115" s="172"/>
      <c r="IR115" s="172"/>
      <c r="IS115" s="172"/>
      <c r="IT115" s="172"/>
      <c r="IU115" s="172"/>
      <c r="IV115" s="172"/>
      <c r="IW115" s="172"/>
      <c r="IX115" s="172"/>
      <c r="IY115" s="172"/>
      <c r="IZ115" s="172"/>
      <c r="JA115" s="172"/>
      <c r="JB115" s="172"/>
      <c r="JC115" s="172"/>
      <c r="JD115" s="172"/>
      <c r="JE115" s="172"/>
      <c r="JF115" s="172"/>
      <c r="JG115" s="172"/>
      <c r="JH115" s="172"/>
      <c r="JI115" s="172"/>
      <c r="JJ115" s="172"/>
      <c r="JK115" s="172"/>
      <c r="JL115" s="172"/>
      <c r="JM115" s="172"/>
      <c r="JN115" s="172"/>
      <c r="JO115" s="172"/>
      <c r="JP115" s="172"/>
      <c r="JQ115" s="172"/>
      <c r="JR115" s="172"/>
      <c r="JS115" s="172"/>
      <c r="JT115" s="172"/>
      <c r="JU115" s="172"/>
      <c r="JV115" s="172"/>
      <c r="JW115" s="172"/>
      <c r="JX115" s="172"/>
      <c r="JY115" s="172"/>
      <c r="JZ115" s="172"/>
      <c r="KA115" s="172"/>
      <c r="KB115" s="172"/>
      <c r="KC115" s="172"/>
      <c r="KD115" s="172"/>
      <c r="KE115" s="172"/>
      <c r="KF115" s="172"/>
      <c r="KG115" s="172"/>
      <c r="KH115" s="172"/>
      <c r="KI115" s="172"/>
      <c r="KJ115" s="172"/>
      <c r="KK115" s="172"/>
      <c r="KL115" s="172"/>
      <c r="KM115" s="172"/>
      <c r="KN115" s="172"/>
      <c r="KO115" s="172"/>
      <c r="KP115" s="172"/>
      <c r="KQ115" s="172"/>
      <c r="KR115" s="172"/>
      <c r="KS115" s="172"/>
      <c r="KT115" s="172"/>
      <c r="KU115" s="172"/>
      <c r="KV115" s="172"/>
      <c r="KW115" s="172"/>
      <c r="KX115" s="172"/>
      <c r="KY115" s="172"/>
      <c r="KZ115" s="172"/>
      <c r="LA115" s="172"/>
      <c r="LB115" s="172"/>
      <c r="LC115" s="172"/>
      <c r="LD115" s="172"/>
      <c r="LE115" s="172"/>
      <c r="LF115" s="172"/>
      <c r="LG115" s="172"/>
      <c r="LH115" s="172"/>
      <c r="LI115" s="172"/>
      <c r="LJ115" s="172"/>
      <c r="LK115" s="172"/>
      <c r="LL115" s="172"/>
      <c r="LM115" s="172"/>
      <c r="LN115" s="172"/>
      <c r="LO115" s="172"/>
      <c r="LP115" s="172"/>
      <c r="LQ115" s="172"/>
      <c r="LR115" s="172"/>
      <c r="LS115" s="172"/>
      <c r="LT115" s="172"/>
      <c r="LU115" s="172"/>
      <c r="LV115" s="172"/>
      <c r="LW115" s="172"/>
      <c r="LX115" s="172"/>
      <c r="LY115" s="172"/>
      <c r="LZ115" s="172"/>
      <c r="MA115" s="172"/>
      <c r="MB115" s="172"/>
      <c r="MC115" s="172"/>
      <c r="MD115" s="172"/>
      <c r="ME115" s="172"/>
      <c r="MF115" s="172"/>
      <c r="MG115" s="172"/>
      <c r="MH115" s="172"/>
      <c r="MI115" s="172"/>
      <c r="MJ115" s="172"/>
      <c r="MK115" s="172"/>
      <c r="ML115" s="172"/>
      <c r="MM115" s="172"/>
      <c r="MN115" s="172"/>
      <c r="MO115" s="172"/>
      <c r="MP115" s="172"/>
      <c r="MQ115" s="172"/>
      <c r="MR115" s="172"/>
      <c r="MS115" s="172"/>
      <c r="MT115" s="172"/>
      <c r="MU115" s="172"/>
      <c r="MV115" s="172"/>
      <c r="MW115" s="172"/>
      <c r="MX115" s="172"/>
      <c r="MY115" s="172"/>
      <c r="MZ115" s="172"/>
      <c r="NA115" s="172"/>
      <c r="NB115" s="172"/>
      <c r="NC115" s="172"/>
      <c r="ND115" s="172"/>
      <c r="NE115" s="172"/>
      <c r="NF115" s="172"/>
      <c r="NG115" s="172"/>
      <c r="NH115" s="172"/>
      <c r="NI115" s="172"/>
      <c r="NJ115" s="172"/>
      <c r="NK115" s="172"/>
      <c r="NL115" s="172"/>
      <c r="NM115" s="172"/>
      <c r="NN115" s="172"/>
      <c r="NO115" s="172"/>
      <c r="NP115" s="172"/>
      <c r="NQ115" s="172"/>
      <c r="NR115" s="172"/>
      <c r="NS115" s="172"/>
      <c r="NT115" s="172"/>
      <c r="NU115" s="172"/>
      <c r="NV115" s="172"/>
      <c r="NW115" s="172"/>
      <c r="NX115" s="172"/>
      <c r="NY115" s="172"/>
      <c r="NZ115" s="172"/>
      <c r="OA115" s="172"/>
      <c r="OB115" s="172"/>
      <c r="OC115" s="172"/>
      <c r="OD115" s="172"/>
      <c r="OE115" s="172"/>
      <c r="OF115" s="172"/>
      <c r="OG115" s="172"/>
      <c r="OH115" s="172"/>
      <c r="OI115" s="172"/>
      <c r="OJ115" s="172"/>
      <c r="OK115" s="172"/>
      <c r="OL115" s="172"/>
      <c r="OM115" s="172"/>
      <c r="ON115" s="172"/>
      <c r="OO115" s="172"/>
      <c r="OP115" s="172"/>
      <c r="OQ115" s="172"/>
      <c r="OR115" s="172"/>
      <c r="OS115" s="172"/>
      <c r="OT115" s="172"/>
      <c r="OU115" s="172"/>
      <c r="OV115" s="172"/>
      <c r="OW115" s="172"/>
      <c r="OX115" s="172"/>
      <c r="OY115" s="172"/>
      <c r="OZ115" s="172"/>
      <c r="PA115" s="172"/>
      <c r="PB115" s="172"/>
      <c r="PC115" s="172"/>
      <c r="PD115" s="172"/>
      <c r="PE115" s="172"/>
      <c r="PF115" s="172"/>
      <c r="PG115" s="172"/>
      <c r="PH115" s="172"/>
      <c r="PI115" s="172"/>
      <c r="PJ115" s="172"/>
      <c r="PK115" s="172"/>
      <c r="PL115" s="172"/>
      <c r="PM115" s="172"/>
      <c r="PN115" s="172"/>
      <c r="PO115" s="172"/>
      <c r="PP115" s="172"/>
      <c r="PQ115" s="172"/>
      <c r="PR115" s="172"/>
      <c r="PS115" s="172"/>
      <c r="PT115" s="172"/>
      <c r="PU115" s="172"/>
      <c r="PV115" s="172"/>
      <c r="PW115" s="172"/>
      <c r="PX115" s="172"/>
      <c r="PY115" s="172"/>
      <c r="PZ115" s="172"/>
      <c r="QA115" s="172"/>
      <c r="QB115" s="172"/>
      <c r="QC115" s="172"/>
      <c r="QD115" s="172"/>
      <c r="QE115" s="172"/>
      <c r="QF115" s="172"/>
      <c r="QG115" s="172"/>
      <c r="QH115" s="172"/>
      <c r="QI115" s="172"/>
      <c r="QJ115" s="172"/>
      <c r="QK115" s="172"/>
      <c r="QL115" s="172"/>
      <c r="QM115" s="172"/>
      <c r="QN115" s="172"/>
      <c r="QO115" s="172"/>
      <c r="QP115" s="172"/>
      <c r="QQ115" s="172"/>
      <c r="QR115" s="172"/>
      <c r="QS115" s="172"/>
      <c r="QT115" s="172"/>
      <c r="QU115" s="172"/>
      <c r="QV115" s="172"/>
      <c r="QW115" s="172"/>
      <c r="QX115" s="172"/>
      <c r="QY115" s="172"/>
      <c r="QZ115" s="172"/>
      <c r="RA115" s="172"/>
      <c r="RB115" s="172"/>
      <c r="RC115" s="172"/>
      <c r="RD115" s="172"/>
      <c r="RE115" s="172"/>
      <c r="RF115" s="172"/>
      <c r="RG115" s="172"/>
      <c r="RH115" s="172"/>
      <c r="RI115" s="172"/>
      <c r="RJ115" s="172"/>
      <c r="RK115" s="172"/>
      <c r="RL115" s="172"/>
      <c r="RM115" s="172"/>
      <c r="RN115" s="172"/>
      <c r="RO115" s="172"/>
      <c r="RP115" s="172"/>
      <c r="RQ115" s="172"/>
      <c r="RR115" s="172"/>
      <c r="RS115" s="172"/>
      <c r="RT115" s="172"/>
      <c r="RU115" s="172"/>
      <c r="RV115" s="172"/>
      <c r="RW115" s="172"/>
      <c r="RX115" s="172"/>
      <c r="RY115" s="172"/>
      <c r="RZ115" s="172"/>
      <c r="SA115" s="172"/>
      <c r="SB115" s="172"/>
      <c r="SC115" s="172"/>
      <c r="SD115" s="172"/>
      <c r="SE115" s="172"/>
      <c r="SF115" s="172"/>
      <c r="SG115" s="172"/>
      <c r="SH115" s="172"/>
      <c r="SI115" s="172"/>
      <c r="SJ115" s="172"/>
      <c r="SK115" s="172"/>
      <c r="SL115" s="172"/>
      <c r="SM115" s="172"/>
      <c r="SN115" s="172"/>
      <c r="SO115" s="172"/>
      <c r="SP115" s="172"/>
      <c r="SQ115" s="172"/>
      <c r="SR115" s="172"/>
      <c r="SS115" s="172"/>
      <c r="ST115" s="172"/>
      <c r="SU115" s="172"/>
      <c r="SV115" s="172"/>
      <c r="SW115" s="172"/>
      <c r="SX115" s="172"/>
      <c r="SY115" s="172"/>
      <c r="SZ115" s="172"/>
      <c r="TA115" s="172"/>
      <c r="TB115" s="172"/>
      <c r="TC115" s="172"/>
      <c r="TD115" s="172"/>
      <c r="TE115" s="172"/>
      <c r="TF115" s="172"/>
      <c r="TG115" s="172"/>
      <c r="TH115" s="172"/>
      <c r="TI115" s="172"/>
      <c r="TJ115" s="172"/>
      <c r="TK115" s="172"/>
      <c r="TL115" s="172"/>
      <c r="TM115" s="172"/>
      <c r="TN115" s="172"/>
      <c r="TO115" s="172"/>
      <c r="TP115" s="172"/>
      <c r="TQ115" s="172"/>
      <c r="TR115" s="172"/>
      <c r="TS115" s="172"/>
      <c r="TT115" s="172"/>
      <c r="TU115" s="172"/>
      <c r="TV115" s="172"/>
      <c r="TW115" s="172"/>
      <c r="TX115" s="172"/>
      <c r="TY115" s="172"/>
      <c r="TZ115" s="172"/>
      <c r="UA115" s="172"/>
      <c r="UB115" s="172"/>
      <c r="UC115" s="172"/>
      <c r="UD115" s="172"/>
      <c r="UE115" s="172"/>
      <c r="UF115" s="172"/>
      <c r="UG115" s="172"/>
      <c r="UH115" s="172"/>
      <c r="UI115" s="172"/>
      <c r="UJ115" s="172"/>
      <c r="UK115" s="172"/>
      <c r="UL115" s="172"/>
      <c r="UM115" s="172"/>
      <c r="UN115" s="172"/>
      <c r="UO115" s="172"/>
      <c r="UP115" s="172"/>
      <c r="UQ115" s="172"/>
      <c r="UR115" s="172"/>
      <c r="US115" s="172"/>
      <c r="UT115" s="172"/>
      <c r="UU115" s="172"/>
      <c r="UV115" s="172"/>
      <c r="UW115" s="172"/>
      <c r="UX115" s="172"/>
      <c r="UY115" s="172"/>
      <c r="UZ115" s="172"/>
      <c r="VA115" s="172"/>
      <c r="VB115" s="172"/>
      <c r="VC115" s="172"/>
      <c r="VD115" s="172"/>
      <c r="VE115" s="172"/>
      <c r="VF115" s="172"/>
      <c r="VG115" s="172"/>
      <c r="VH115" s="172"/>
      <c r="VI115" s="172"/>
      <c r="VJ115" s="172"/>
      <c r="VK115" s="172"/>
      <c r="VL115" s="172"/>
      <c r="VM115" s="172"/>
      <c r="VN115" s="172"/>
      <c r="VO115" s="172"/>
      <c r="VP115" s="172"/>
      <c r="VQ115" s="172"/>
      <c r="VR115" s="172"/>
      <c r="VS115" s="172"/>
      <c r="VT115" s="172"/>
      <c r="VU115" s="172"/>
      <c r="VV115" s="172"/>
      <c r="VW115" s="172"/>
      <c r="VX115" s="172"/>
      <c r="VY115" s="172"/>
      <c r="VZ115" s="172"/>
      <c r="WA115" s="172"/>
      <c r="WB115" s="172"/>
      <c r="WC115" s="172"/>
      <c r="WD115" s="172"/>
      <c r="WE115" s="172"/>
      <c r="WF115" s="172"/>
      <c r="WG115" s="172"/>
      <c r="WH115" s="172"/>
      <c r="WI115" s="172"/>
      <c r="WJ115" s="172"/>
      <c r="WK115" s="172"/>
      <c r="WL115" s="172"/>
      <c r="WM115" s="172"/>
      <c r="WN115" s="172"/>
      <c r="WO115" s="172"/>
      <c r="WP115" s="172"/>
      <c r="WQ115" s="172"/>
      <c r="WR115" s="172"/>
      <c r="WS115" s="172"/>
      <c r="WT115" s="172"/>
      <c r="WU115" s="172"/>
      <c r="WV115" s="172"/>
      <c r="WW115" s="172"/>
      <c r="WX115" s="172"/>
      <c r="WY115" s="172"/>
      <c r="WZ115" s="172"/>
      <c r="XA115" s="172"/>
      <c r="XB115" s="172"/>
      <c r="XC115" s="172"/>
      <c r="XD115" s="172"/>
      <c r="XE115" s="172"/>
      <c r="XF115" s="172"/>
      <c r="XG115" s="172"/>
      <c r="XH115" s="172"/>
      <c r="XI115" s="172"/>
      <c r="XJ115" s="172"/>
      <c r="XK115" s="172"/>
      <c r="XL115" s="172"/>
      <c r="XM115" s="172"/>
      <c r="XN115" s="172"/>
      <c r="XO115" s="172"/>
      <c r="XP115" s="172"/>
      <c r="XQ115" s="172"/>
      <c r="XR115" s="172"/>
      <c r="XS115" s="172"/>
      <c r="XT115" s="172"/>
      <c r="XU115" s="172"/>
      <c r="XV115" s="172"/>
      <c r="XW115" s="172"/>
      <c r="XX115" s="172"/>
      <c r="XY115" s="172"/>
      <c r="XZ115" s="172"/>
      <c r="YA115" s="172"/>
      <c r="YB115" s="172"/>
      <c r="YC115" s="172"/>
      <c r="YD115" s="172"/>
      <c r="YE115" s="172"/>
      <c r="YF115" s="172"/>
      <c r="YG115" s="172"/>
      <c r="YH115" s="172"/>
      <c r="YI115" s="172"/>
      <c r="YJ115" s="172"/>
      <c r="YK115" s="172"/>
      <c r="YL115" s="172"/>
      <c r="YM115" s="172"/>
      <c r="YN115" s="172"/>
      <c r="YO115" s="172"/>
      <c r="YP115" s="172"/>
      <c r="YQ115" s="172"/>
      <c r="YR115" s="172"/>
      <c r="YS115" s="172"/>
      <c r="YT115" s="172"/>
      <c r="YU115" s="172"/>
      <c r="YV115" s="172"/>
      <c r="YW115" s="172"/>
      <c r="YX115" s="172"/>
      <c r="YY115" s="172"/>
      <c r="YZ115" s="172"/>
      <c r="ZA115" s="172"/>
      <c r="ZB115" s="172"/>
      <c r="ZC115" s="172"/>
      <c r="ZD115" s="172"/>
      <c r="ZE115" s="172"/>
      <c r="ZF115" s="172"/>
      <c r="ZG115" s="172"/>
      <c r="ZH115" s="172"/>
      <c r="ZI115" s="172"/>
      <c r="ZJ115" s="172"/>
      <c r="ZK115" s="172"/>
      <c r="ZL115" s="172"/>
      <c r="ZM115" s="172"/>
      <c r="ZN115" s="172"/>
      <c r="ZO115" s="172"/>
      <c r="ZP115" s="172"/>
      <c r="ZQ115" s="172"/>
      <c r="ZR115" s="172"/>
      <c r="ZS115" s="172"/>
      <c r="ZT115" s="172"/>
      <c r="ZU115" s="172"/>
      <c r="ZV115" s="172"/>
      <c r="ZW115" s="172"/>
      <c r="ZX115" s="172"/>
      <c r="ZY115" s="172"/>
      <c r="ZZ115" s="172"/>
      <c r="AAA115" s="172"/>
      <c r="AAB115" s="172"/>
      <c r="AAC115" s="172"/>
      <c r="AAD115" s="172"/>
      <c r="AAE115" s="172"/>
      <c r="AAF115" s="172"/>
      <c r="AAG115" s="172"/>
      <c r="AAH115" s="172"/>
      <c r="AAI115" s="172"/>
      <c r="AAJ115" s="172"/>
      <c r="AAK115" s="172"/>
      <c r="AAL115" s="172"/>
      <c r="AAM115" s="172"/>
      <c r="AAN115" s="172"/>
      <c r="AAO115" s="172"/>
      <c r="AAP115" s="172"/>
      <c r="AAQ115" s="172"/>
      <c r="AAR115" s="172"/>
      <c r="AAS115" s="172"/>
      <c r="AAT115" s="172"/>
      <c r="AAU115" s="172"/>
      <c r="AAV115" s="172"/>
      <c r="AAW115" s="172"/>
      <c r="AAX115" s="172"/>
      <c r="AAY115" s="172"/>
      <c r="AAZ115" s="172"/>
      <c r="ABA115" s="172"/>
      <c r="ABB115" s="172"/>
      <c r="ABC115" s="172"/>
      <c r="ABD115" s="172"/>
      <c r="ABE115" s="172"/>
      <c r="ABF115" s="172"/>
      <c r="ABG115" s="172"/>
      <c r="ABH115" s="172"/>
      <c r="ABI115" s="172"/>
      <c r="ABJ115" s="172"/>
      <c r="ABK115" s="172"/>
      <c r="ABL115" s="172"/>
      <c r="ABM115" s="172"/>
      <c r="ABN115" s="172"/>
      <c r="ABO115" s="172"/>
      <c r="ABP115" s="172"/>
      <c r="ABQ115" s="172"/>
      <c r="ABR115" s="172"/>
      <c r="ABS115" s="172"/>
      <c r="ABT115" s="172"/>
      <c r="ABU115" s="172"/>
      <c r="ABV115" s="172"/>
      <c r="ABW115" s="172"/>
      <c r="ABX115" s="172"/>
      <c r="ABY115" s="172"/>
      <c r="ABZ115" s="172"/>
      <c r="ACA115" s="172"/>
      <c r="ACB115" s="172"/>
      <c r="ACC115" s="172"/>
      <c r="ACD115" s="172"/>
      <c r="ACE115" s="172"/>
      <c r="ACF115" s="172"/>
      <c r="ACG115" s="172"/>
      <c r="ACH115" s="172"/>
      <c r="ACI115" s="172"/>
      <c r="ACJ115" s="172"/>
      <c r="ACK115" s="172"/>
      <c r="ACL115" s="172"/>
      <c r="ACM115" s="172"/>
      <c r="ACN115" s="172"/>
      <c r="ACO115" s="172"/>
      <c r="ACP115" s="172"/>
      <c r="ACQ115" s="172"/>
      <c r="ACR115" s="172"/>
      <c r="ACS115" s="172"/>
      <c r="ACT115" s="172"/>
      <c r="ACU115" s="172"/>
      <c r="ACV115" s="172"/>
      <c r="ACW115" s="172"/>
      <c r="ACX115" s="172"/>
      <c r="ACY115" s="172"/>
      <c r="ACZ115" s="172"/>
      <c r="ADA115" s="172"/>
      <c r="ADB115" s="172"/>
      <c r="ADC115" s="172"/>
      <c r="ADD115" s="172"/>
      <c r="ADE115" s="172"/>
      <c r="ADF115" s="172"/>
      <c r="ADG115" s="172"/>
      <c r="ADH115" s="172"/>
      <c r="ADI115" s="172"/>
      <c r="ADJ115" s="172"/>
      <c r="ADK115" s="172"/>
      <c r="ADL115" s="172"/>
      <c r="ADM115" s="172"/>
      <c r="ADN115" s="172"/>
      <c r="ADO115" s="172"/>
      <c r="ADP115" s="172"/>
      <c r="ADQ115" s="172"/>
      <c r="ADR115" s="172"/>
      <c r="ADS115" s="172"/>
      <c r="ADT115" s="172"/>
      <c r="ADU115" s="172"/>
      <c r="ADV115" s="172"/>
      <c r="ADW115" s="172"/>
      <c r="ADX115" s="172"/>
      <c r="ADY115" s="172"/>
      <c r="ADZ115" s="172"/>
      <c r="AEA115" s="172"/>
      <c r="AEB115" s="172"/>
      <c r="AEC115" s="172"/>
      <c r="AED115" s="172"/>
      <c r="AEE115" s="172"/>
      <c r="AEF115" s="172"/>
      <c r="AEG115" s="172"/>
      <c r="AEH115" s="172"/>
      <c r="AEI115" s="172"/>
      <c r="AEJ115" s="172"/>
      <c r="AEK115" s="172"/>
      <c r="AEL115" s="172"/>
      <c r="AEM115" s="172"/>
      <c r="AEN115" s="172"/>
      <c r="AEO115" s="172"/>
      <c r="AEP115" s="172"/>
      <c r="AEQ115" s="172"/>
      <c r="AER115" s="172"/>
      <c r="AES115" s="172"/>
      <c r="AET115" s="172"/>
      <c r="AEU115" s="172"/>
      <c r="AEV115" s="172"/>
      <c r="AEW115" s="172"/>
      <c r="AEX115" s="172"/>
      <c r="AEY115" s="172"/>
      <c r="AEZ115" s="172"/>
      <c r="AFA115" s="172"/>
      <c r="AFB115" s="172"/>
      <c r="AFC115" s="172"/>
      <c r="AFD115" s="172"/>
      <c r="AFE115" s="172"/>
      <c r="AFF115" s="172"/>
      <c r="AFG115" s="172"/>
      <c r="AFH115" s="172"/>
      <c r="AFI115" s="172"/>
      <c r="AFJ115" s="172"/>
      <c r="AFK115" s="172"/>
      <c r="AFL115" s="172"/>
      <c r="AFM115" s="172"/>
      <c r="AFN115" s="172"/>
      <c r="AFO115" s="172"/>
      <c r="AFP115" s="172"/>
      <c r="AFQ115" s="172"/>
      <c r="AFR115" s="172"/>
      <c r="AFS115" s="172"/>
      <c r="AFT115" s="172"/>
      <c r="AFU115" s="172"/>
      <c r="AFV115" s="172"/>
      <c r="AFW115" s="172"/>
      <c r="AFX115" s="172"/>
      <c r="AFY115" s="172"/>
      <c r="AFZ115" s="172"/>
      <c r="AGA115" s="172"/>
      <c r="AGB115" s="172"/>
      <c r="AGC115" s="172"/>
      <c r="AGD115" s="172"/>
      <c r="AGE115" s="172"/>
      <c r="AGF115" s="172"/>
      <c r="AGG115" s="172"/>
      <c r="AGH115" s="172"/>
      <c r="AGI115" s="172"/>
      <c r="AGJ115" s="172"/>
      <c r="AGK115" s="172"/>
      <c r="AGL115" s="172"/>
      <c r="AGM115" s="172"/>
      <c r="AGN115" s="172"/>
      <c r="AGO115" s="172"/>
      <c r="AGP115" s="172"/>
      <c r="AGQ115" s="172"/>
      <c r="AGR115" s="172"/>
      <c r="AGS115" s="172"/>
      <c r="AGT115" s="172"/>
      <c r="AGU115" s="172"/>
      <c r="AGV115" s="172"/>
      <c r="AGW115" s="172"/>
      <c r="AGX115" s="172"/>
      <c r="AGY115" s="172"/>
      <c r="AGZ115" s="172"/>
      <c r="AHA115" s="172"/>
      <c r="AHB115" s="172"/>
      <c r="AHC115" s="172"/>
      <c r="AHD115" s="172"/>
      <c r="AHE115" s="172"/>
      <c r="AHF115" s="172"/>
      <c r="AHG115" s="172"/>
      <c r="AHH115" s="172"/>
      <c r="AHI115" s="172"/>
      <c r="AHJ115" s="172"/>
      <c r="AHK115" s="172"/>
      <c r="AHL115" s="172"/>
      <c r="AHM115" s="172"/>
      <c r="AHN115" s="172"/>
      <c r="AHO115" s="172"/>
      <c r="AHP115" s="172"/>
      <c r="AHQ115" s="172"/>
      <c r="AHR115" s="172"/>
      <c r="AHS115" s="172"/>
      <c r="AHT115" s="172"/>
      <c r="AHU115" s="172"/>
      <c r="AHV115" s="172"/>
      <c r="AHW115" s="172"/>
      <c r="AHX115" s="172"/>
      <c r="AHY115" s="172"/>
      <c r="AHZ115" s="172"/>
      <c r="AIA115" s="172"/>
      <c r="AIB115" s="172"/>
      <c r="AIC115" s="172"/>
      <c r="AID115" s="172"/>
      <c r="AIE115" s="172"/>
      <c r="AIF115" s="172"/>
      <c r="AIG115" s="172"/>
      <c r="AIH115" s="172"/>
      <c r="AII115" s="172"/>
      <c r="AIJ115" s="172"/>
      <c r="AIK115" s="172"/>
      <c r="AIL115" s="172"/>
      <c r="AIM115" s="172"/>
      <c r="AIN115" s="172"/>
      <c r="AIO115" s="172"/>
      <c r="AIP115" s="172"/>
      <c r="AIQ115" s="172"/>
      <c r="AIR115" s="172"/>
      <c r="AIS115" s="172"/>
      <c r="AIT115" s="172"/>
      <c r="AIU115" s="172"/>
      <c r="AIV115" s="172"/>
      <c r="AIW115" s="172"/>
      <c r="AIX115" s="172"/>
      <c r="AIY115" s="172"/>
      <c r="AIZ115" s="172"/>
      <c r="AJA115" s="172"/>
      <c r="AJB115" s="172"/>
      <c r="AJC115" s="172"/>
      <c r="AJD115" s="172"/>
      <c r="AJE115" s="172"/>
      <c r="AJF115" s="172"/>
      <c r="AJG115" s="172"/>
      <c r="AJH115" s="172"/>
      <c r="AJI115" s="172"/>
      <c r="AJJ115" s="172"/>
      <c r="AJK115" s="172"/>
      <c r="AJL115" s="172"/>
      <c r="AJM115" s="172"/>
      <c r="AJN115" s="172"/>
      <c r="AJO115" s="172"/>
      <c r="AJP115" s="172"/>
      <c r="AJQ115" s="172"/>
      <c r="AJR115" s="172"/>
      <c r="AJS115" s="172"/>
      <c r="AJT115" s="172"/>
      <c r="AJU115" s="172"/>
      <c r="AJV115" s="172"/>
      <c r="AJW115" s="172"/>
      <c r="AJX115" s="172"/>
      <c r="AJY115" s="172"/>
      <c r="AJZ115" s="172"/>
      <c r="AKA115" s="172"/>
      <c r="AKB115" s="172"/>
      <c r="AKC115" s="172"/>
      <c r="AKD115" s="172"/>
      <c r="AKE115" s="172"/>
      <c r="AKF115" s="172"/>
      <c r="AKG115" s="172"/>
      <c r="AKH115" s="172"/>
      <c r="AKI115" s="172"/>
      <c r="AKJ115" s="172"/>
      <c r="AKK115" s="172"/>
      <c r="AKL115" s="172"/>
      <c r="AKM115" s="172"/>
      <c r="AKN115" s="172"/>
      <c r="AKO115" s="172"/>
      <c r="AKP115" s="172"/>
      <c r="AKQ115" s="172"/>
      <c r="AKR115" s="172"/>
      <c r="AKS115" s="172"/>
      <c r="AKT115" s="172"/>
      <c r="AKU115" s="172"/>
      <c r="AKV115" s="172"/>
      <c r="AKW115" s="172"/>
      <c r="AKX115" s="172"/>
      <c r="AKY115" s="172"/>
      <c r="AKZ115" s="172"/>
      <c r="ALA115" s="172"/>
      <c r="ALB115" s="172"/>
      <c r="ALC115" s="172"/>
      <c r="ALD115" s="172"/>
      <c r="ALE115" s="172"/>
      <c r="ALF115" s="172"/>
      <c r="ALG115" s="172"/>
      <c r="ALH115" s="172"/>
      <c r="ALI115" s="172"/>
      <c r="ALJ115" s="172"/>
      <c r="ALK115" s="172"/>
      <c r="ALL115" s="172"/>
      <c r="ALM115" s="172"/>
      <c r="ALN115" s="172"/>
      <c r="ALO115" s="172"/>
      <c r="ALP115" s="172"/>
      <c r="ALQ115" s="172"/>
      <c r="ALR115" s="172"/>
      <c r="ALS115" s="172"/>
      <c r="ALT115" s="172"/>
      <c r="ALU115" s="172"/>
      <c r="ALV115" s="172"/>
      <c r="ALW115" s="172"/>
      <c r="ALX115" s="172"/>
      <c r="ALY115" s="172"/>
      <c r="ALZ115" s="172"/>
      <c r="AMA115" s="172"/>
      <c r="AMB115" s="172"/>
      <c r="AMC115" s="172"/>
      <c r="AMD115" s="172"/>
      <c r="AME115" s="172"/>
      <c r="AMF115" s="172"/>
      <c r="AMG115" s="172"/>
      <c r="AMH115" s="172"/>
      <c r="AMI115" s="172"/>
      <c r="AMJ115" s="172"/>
      <c r="AMK115" s="172"/>
      <c r="AML115" s="172"/>
    </row>
    <row r="116" spans="1:1026" s="282" customFormat="1">
      <c r="A116" s="358"/>
      <c r="B116" s="368"/>
      <c r="C116" s="154">
        <f t="shared" si="94"/>
        <v>0</v>
      </c>
      <c r="D116" s="167">
        <f t="shared" si="95"/>
        <v>0</v>
      </c>
      <c r="E116" s="166" t="str">
        <f t="shared" si="96"/>
        <v/>
      </c>
      <c r="F116" s="367" t="str">
        <f t="shared" si="97"/>
        <v/>
      </c>
      <c r="G116" s="367" t="str">
        <f t="shared" si="98"/>
        <v/>
      </c>
      <c r="H116" s="367" t="str">
        <f t="shared" si="99"/>
        <v/>
      </c>
      <c r="I116" s="367" t="str">
        <f t="shared" si="100"/>
        <v/>
      </c>
      <c r="J116" s="367" t="str">
        <f t="shared" si="101"/>
        <v/>
      </c>
      <c r="K116" s="367" t="str">
        <f t="shared" si="102"/>
        <v/>
      </c>
      <c r="L116" s="367" t="str">
        <f t="shared" si="103"/>
        <v/>
      </c>
      <c r="M116" s="367" t="str">
        <f t="shared" si="104"/>
        <v/>
      </c>
      <c r="N116" s="367" t="str">
        <f t="shared" si="105"/>
        <v/>
      </c>
      <c r="O116" s="156" t="str">
        <f t="shared" si="106"/>
        <v/>
      </c>
      <c r="P116" s="157" t="str">
        <f t="shared" si="158"/>
        <v>0</v>
      </c>
      <c r="Q116" s="158" t="str">
        <f t="shared" si="158"/>
        <v>0</v>
      </c>
      <c r="R116" s="158" t="str">
        <f t="shared" si="158"/>
        <v>0</v>
      </c>
      <c r="S116" s="159" t="str">
        <f t="shared" si="158"/>
        <v>0</v>
      </c>
      <c r="T116" s="158" t="str">
        <f t="shared" si="158"/>
        <v>0</v>
      </c>
      <c r="U116" s="158" t="str">
        <f t="shared" si="158"/>
        <v>0</v>
      </c>
      <c r="V116" s="158" t="str">
        <f t="shared" si="158"/>
        <v>0</v>
      </c>
      <c r="W116" s="158" t="str">
        <f t="shared" si="158"/>
        <v>0</v>
      </c>
      <c r="X116" s="157" t="str">
        <f t="shared" si="159"/>
        <v>0</v>
      </c>
      <c r="Y116" s="158" t="str">
        <f t="shared" si="159"/>
        <v>0</v>
      </c>
      <c r="Z116" s="158" t="str">
        <f t="shared" si="159"/>
        <v>0</v>
      </c>
      <c r="AA116" s="159" t="str">
        <f t="shared" si="159"/>
        <v>0</v>
      </c>
      <c r="AB116" s="160" t="str">
        <f t="shared" si="159"/>
        <v>0</v>
      </c>
      <c r="AC116" s="161" t="str">
        <f t="shared" si="159"/>
        <v>0</v>
      </c>
      <c r="AD116" s="158" t="str">
        <f t="shared" si="159"/>
        <v>0</v>
      </c>
      <c r="AE116" s="159" t="str">
        <f t="shared" si="159"/>
        <v>0</v>
      </c>
      <c r="AF116" s="367" t="str">
        <f t="shared" si="160"/>
        <v>0</v>
      </c>
      <c r="AG116" s="162" t="str">
        <f t="shared" si="160"/>
        <v>0</v>
      </c>
      <c r="AH116" s="163" t="str">
        <f t="shared" si="160"/>
        <v>0</v>
      </c>
      <c r="AI116" s="165" t="str">
        <f t="shared" si="160"/>
        <v>0</v>
      </c>
      <c r="AJ116" s="164" t="str">
        <f t="shared" si="160"/>
        <v>0</v>
      </c>
      <c r="AK116" s="164" t="str">
        <f t="shared" si="160"/>
        <v>0</v>
      </c>
      <c r="AL116" s="289" t="str">
        <f t="shared" si="160"/>
        <v>0</v>
      </c>
      <c r="AM116" s="165" t="str">
        <f t="shared" si="160"/>
        <v>0</v>
      </c>
      <c r="AN116" s="230" t="str">
        <f t="shared" si="161"/>
        <v>0</v>
      </c>
      <c r="AO116" s="230" t="str">
        <f t="shared" si="161"/>
        <v>0</v>
      </c>
      <c r="AP116" s="230" t="str">
        <f t="shared" si="161"/>
        <v>0</v>
      </c>
      <c r="AQ116" s="230" t="str">
        <f t="shared" si="161"/>
        <v>0</v>
      </c>
      <c r="AR116" s="229" t="str">
        <f t="shared" si="161"/>
        <v>0</v>
      </c>
      <c r="AS116" s="230" t="str">
        <f t="shared" si="161"/>
        <v>0</v>
      </c>
      <c r="AT116" s="230" t="str">
        <f t="shared" si="161"/>
        <v>0</v>
      </c>
      <c r="AU116" s="231" t="str">
        <f t="shared" si="161"/>
        <v>0</v>
      </c>
      <c r="AV116" s="230" t="str">
        <f t="shared" si="162"/>
        <v>0</v>
      </c>
      <c r="AW116" s="232" t="str">
        <f t="shared" si="162"/>
        <v>0</v>
      </c>
      <c r="AX116" s="232" t="str">
        <f t="shared" si="162"/>
        <v>0</v>
      </c>
      <c r="AY116" s="233" t="str">
        <f t="shared" si="162"/>
        <v>0</v>
      </c>
      <c r="AZ116" s="232" t="str">
        <f t="shared" si="162"/>
        <v>0</v>
      </c>
      <c r="BA116" s="232" t="str">
        <f t="shared" si="162"/>
        <v>0</v>
      </c>
      <c r="BB116" s="232" t="str">
        <f t="shared" si="162"/>
        <v>0</v>
      </c>
      <c r="BC116" s="233" t="str">
        <f t="shared" si="162"/>
        <v>0</v>
      </c>
      <c r="BD116" s="168" t="str">
        <f t="shared" si="163"/>
        <v>0</v>
      </c>
      <c r="BE116" s="168" t="str">
        <f t="shared" si="163"/>
        <v>0</v>
      </c>
      <c r="BF116" s="168" t="str">
        <f t="shared" si="163"/>
        <v>0</v>
      </c>
      <c r="BG116" s="169" t="str">
        <f t="shared" si="163"/>
        <v>0</v>
      </c>
      <c r="BH116" s="168" t="str">
        <f t="shared" si="163"/>
        <v>0</v>
      </c>
      <c r="BI116" s="168" t="str">
        <f t="shared" si="163"/>
        <v>0</v>
      </c>
      <c r="BJ116" s="168" t="str">
        <f t="shared" si="163"/>
        <v>0</v>
      </c>
      <c r="BK116" s="169" t="str">
        <f t="shared" si="163"/>
        <v>0</v>
      </c>
      <c r="BL116" s="168" t="str">
        <f t="shared" si="164"/>
        <v>0</v>
      </c>
      <c r="BM116" s="168" t="str">
        <f t="shared" si="164"/>
        <v>0</v>
      </c>
      <c r="BN116" s="168" t="str">
        <f t="shared" si="164"/>
        <v>0</v>
      </c>
      <c r="BO116" s="169" t="str">
        <f t="shared" si="164"/>
        <v>0</v>
      </c>
      <c r="BP116" s="168" t="str">
        <f t="shared" si="164"/>
        <v>0</v>
      </c>
      <c r="BQ116" s="168" t="str">
        <f t="shared" si="164"/>
        <v>0</v>
      </c>
      <c r="BR116" s="168" t="str">
        <f t="shared" si="164"/>
        <v>0</v>
      </c>
      <c r="BS116" s="169" t="str">
        <f t="shared" si="164"/>
        <v>0</v>
      </c>
      <c r="BT116" s="302" t="str">
        <f t="shared" si="165"/>
        <v>0</v>
      </c>
      <c r="BU116" s="302" t="str">
        <f t="shared" si="165"/>
        <v>0</v>
      </c>
      <c r="BV116" s="302" t="str">
        <f t="shared" si="165"/>
        <v>0</v>
      </c>
      <c r="BW116" s="303" t="str">
        <f t="shared" si="165"/>
        <v>0</v>
      </c>
      <c r="BX116" s="302" t="str">
        <f t="shared" si="165"/>
        <v>0</v>
      </c>
      <c r="BY116" s="302" t="str">
        <f t="shared" si="165"/>
        <v>0</v>
      </c>
      <c r="BZ116" s="302" t="str">
        <f t="shared" si="165"/>
        <v>0</v>
      </c>
      <c r="CA116" s="303" t="str">
        <f t="shared" si="165"/>
        <v>0</v>
      </c>
      <c r="CB116" s="164" t="str">
        <f t="shared" si="166"/>
        <v>0</v>
      </c>
      <c r="CC116" s="289" t="str">
        <f t="shared" si="166"/>
        <v>0</v>
      </c>
      <c r="CD116" s="340" t="str">
        <f t="shared" si="166"/>
        <v>0</v>
      </c>
      <c r="CE116" s="341" t="str">
        <f t="shared" si="166"/>
        <v>0</v>
      </c>
      <c r="CF116" s="340" t="str">
        <f t="shared" si="166"/>
        <v>0</v>
      </c>
      <c r="CG116" s="340" t="str">
        <f t="shared" si="166"/>
        <v>0</v>
      </c>
      <c r="CH116" s="340" t="str">
        <f t="shared" si="166"/>
        <v>0</v>
      </c>
      <c r="CI116" s="341" t="str">
        <f t="shared" si="166"/>
        <v>0</v>
      </c>
      <c r="CJ116" s="367"/>
      <c r="CK116" s="32" t="str">
        <f t="shared" si="116"/>
        <v/>
      </c>
      <c r="CL116" s="285">
        <f t="shared" si="146"/>
        <v>0</v>
      </c>
      <c r="CM116" s="285">
        <f t="shared" si="148"/>
        <v>10</v>
      </c>
      <c r="CN116" s="285"/>
      <c r="CO116" s="142">
        <f t="shared" si="117"/>
        <v>-90</v>
      </c>
      <c r="CP116" s="142">
        <f t="shared" si="118"/>
        <v>-67.777777777777771</v>
      </c>
      <c r="CQ116" s="143"/>
      <c r="CR116" s="367"/>
      <c r="CS116" s="170">
        <f t="shared" si="119"/>
        <v>0</v>
      </c>
      <c r="CT116" s="23">
        <f t="shared" si="120"/>
        <v>0</v>
      </c>
      <c r="CU116" s="171">
        <f t="shared" si="121"/>
        <v>0</v>
      </c>
      <c r="CV116" s="23">
        <f t="shared" si="122"/>
        <v>0</v>
      </c>
      <c r="CW116" s="172">
        <f t="shared" si="123"/>
        <v>0</v>
      </c>
      <c r="CX116" s="24">
        <f t="shared" si="124"/>
        <v>0</v>
      </c>
      <c r="CY116" s="267">
        <f t="shared" si="125"/>
        <v>0</v>
      </c>
      <c r="CZ116" s="268">
        <f t="shared" si="126"/>
        <v>0</v>
      </c>
      <c r="DA116" s="267">
        <f t="shared" si="127"/>
        <v>0</v>
      </c>
      <c r="DB116" s="268">
        <f t="shared" si="128"/>
        <v>0</v>
      </c>
      <c r="DC116" s="173">
        <f t="shared" si="129"/>
        <v>0</v>
      </c>
      <c r="DD116" s="26">
        <f t="shared" si="130"/>
        <v>0</v>
      </c>
      <c r="DE116" s="173">
        <f t="shared" si="131"/>
        <v>0</v>
      </c>
      <c r="DF116" s="26">
        <f t="shared" si="132"/>
        <v>0</v>
      </c>
      <c r="DG116" s="326">
        <f t="shared" si="133"/>
        <v>0</v>
      </c>
      <c r="DH116" s="327">
        <f t="shared" si="134"/>
        <v>0</v>
      </c>
      <c r="DI116" s="172">
        <f t="shared" si="135"/>
        <v>0</v>
      </c>
      <c r="DJ116" s="24">
        <f t="shared" si="136"/>
        <v>0</v>
      </c>
      <c r="DK116" s="172"/>
      <c r="DL116" s="19">
        <f t="shared" si="137"/>
        <v>0</v>
      </c>
      <c r="DM116" s="19">
        <f t="shared" si="138"/>
        <v>0</v>
      </c>
      <c r="DN116" s="174">
        <f t="shared" si="139"/>
        <v>0</v>
      </c>
      <c r="DO116" s="278">
        <f t="shared" si="140"/>
        <v>0</v>
      </c>
      <c r="DP116" s="278">
        <f t="shared" si="141"/>
        <v>0</v>
      </c>
      <c r="DQ116" s="20">
        <f t="shared" si="142"/>
        <v>0</v>
      </c>
      <c r="DR116" s="20">
        <f t="shared" si="143"/>
        <v>0</v>
      </c>
      <c r="DS116" s="337">
        <f t="shared" si="144"/>
        <v>0</v>
      </c>
      <c r="DT116" s="174">
        <f t="shared" si="145"/>
        <v>0</v>
      </c>
      <c r="DU116" s="172">
        <f t="shared" si="147"/>
        <v>0</v>
      </c>
      <c r="DV116" s="172"/>
      <c r="DW116" s="172"/>
      <c r="DX116" s="172"/>
      <c r="DY116" s="172"/>
      <c r="DZ116" s="172"/>
      <c r="EA116" s="172"/>
      <c r="EB116" s="172"/>
      <c r="EC116" s="172"/>
      <c r="ED116" s="172"/>
      <c r="EE116" s="172"/>
      <c r="EF116" s="172"/>
      <c r="EG116" s="172"/>
      <c r="EH116" s="172"/>
      <c r="EI116" s="172"/>
      <c r="EJ116" s="172"/>
      <c r="EK116" s="172"/>
      <c r="EL116" s="172"/>
      <c r="EM116" s="172"/>
      <c r="EN116" s="172"/>
      <c r="EO116" s="172"/>
      <c r="EP116" s="172"/>
      <c r="EQ116" s="172"/>
      <c r="ER116" s="172"/>
      <c r="ES116" s="172"/>
      <c r="ET116" s="172"/>
      <c r="EU116" s="172"/>
      <c r="EV116" s="172"/>
      <c r="EW116" s="172"/>
      <c r="EX116" s="172"/>
      <c r="EY116" s="172"/>
      <c r="EZ116" s="172"/>
      <c r="FA116" s="172"/>
      <c r="FB116" s="172"/>
      <c r="FC116" s="172"/>
      <c r="FD116" s="172"/>
      <c r="FE116" s="172"/>
      <c r="FF116" s="172"/>
      <c r="FG116" s="172"/>
      <c r="FH116" s="172"/>
      <c r="FI116" s="172"/>
      <c r="FJ116" s="172"/>
      <c r="FK116" s="172"/>
      <c r="FL116" s="172"/>
      <c r="FM116" s="172"/>
      <c r="FN116" s="172"/>
      <c r="FO116" s="172"/>
      <c r="FP116" s="172"/>
      <c r="FQ116" s="172"/>
      <c r="FR116" s="172"/>
      <c r="FS116" s="172"/>
      <c r="FT116" s="172"/>
      <c r="FU116" s="172"/>
      <c r="FV116" s="172"/>
      <c r="FW116" s="172"/>
      <c r="FX116" s="172"/>
      <c r="FY116" s="172"/>
      <c r="FZ116" s="172"/>
      <c r="GA116" s="172"/>
      <c r="GB116" s="172"/>
      <c r="GC116" s="172"/>
      <c r="GD116" s="172"/>
      <c r="GE116" s="172"/>
      <c r="GF116" s="172"/>
      <c r="GG116" s="172"/>
      <c r="GH116" s="172"/>
      <c r="GI116" s="172"/>
      <c r="GJ116" s="172"/>
      <c r="GK116" s="172"/>
      <c r="GL116" s="172"/>
      <c r="GM116" s="172"/>
      <c r="GN116" s="172"/>
      <c r="GO116" s="172"/>
      <c r="GP116" s="172"/>
      <c r="GQ116" s="172"/>
      <c r="GR116" s="172"/>
      <c r="GS116" s="172"/>
      <c r="GT116" s="172"/>
      <c r="GU116" s="172"/>
      <c r="GV116" s="172"/>
      <c r="GW116" s="172"/>
      <c r="GX116" s="172"/>
      <c r="GY116" s="172"/>
      <c r="GZ116" s="172"/>
      <c r="HA116" s="172"/>
      <c r="HB116" s="172"/>
      <c r="HC116" s="172"/>
      <c r="HD116" s="172"/>
      <c r="HE116" s="172"/>
      <c r="HF116" s="172"/>
      <c r="HG116" s="172"/>
      <c r="HH116" s="172"/>
      <c r="HI116" s="172"/>
      <c r="HJ116" s="172"/>
      <c r="HK116" s="172"/>
      <c r="HL116" s="172"/>
      <c r="HM116" s="172"/>
      <c r="HN116" s="172"/>
      <c r="HO116" s="172"/>
      <c r="HP116" s="172"/>
      <c r="HQ116" s="172"/>
      <c r="HR116" s="172"/>
      <c r="HS116" s="172"/>
      <c r="HT116" s="172"/>
      <c r="HU116" s="172"/>
      <c r="HV116" s="172"/>
      <c r="HW116" s="172"/>
      <c r="HX116" s="172"/>
      <c r="HY116" s="172"/>
      <c r="HZ116" s="172"/>
      <c r="IA116" s="172"/>
      <c r="IB116" s="172"/>
      <c r="IC116" s="172"/>
      <c r="ID116" s="172"/>
      <c r="IE116" s="172"/>
      <c r="IF116" s="172"/>
      <c r="IG116" s="172"/>
      <c r="IH116" s="172"/>
      <c r="II116" s="172"/>
      <c r="IJ116" s="172"/>
      <c r="IK116" s="172"/>
      <c r="IL116" s="172"/>
      <c r="IM116" s="172"/>
      <c r="IN116" s="172"/>
      <c r="IO116" s="172"/>
      <c r="IP116" s="172"/>
      <c r="IQ116" s="172"/>
      <c r="IR116" s="172"/>
      <c r="IS116" s="172"/>
      <c r="IT116" s="172"/>
      <c r="IU116" s="172"/>
      <c r="IV116" s="172"/>
      <c r="IW116" s="172"/>
      <c r="IX116" s="172"/>
      <c r="IY116" s="172"/>
      <c r="IZ116" s="172"/>
      <c r="JA116" s="172"/>
      <c r="JB116" s="172"/>
      <c r="JC116" s="172"/>
      <c r="JD116" s="172"/>
      <c r="JE116" s="172"/>
      <c r="JF116" s="172"/>
      <c r="JG116" s="172"/>
      <c r="JH116" s="172"/>
      <c r="JI116" s="172"/>
      <c r="JJ116" s="172"/>
      <c r="JK116" s="172"/>
      <c r="JL116" s="172"/>
      <c r="JM116" s="172"/>
      <c r="JN116" s="172"/>
      <c r="JO116" s="172"/>
      <c r="JP116" s="172"/>
      <c r="JQ116" s="172"/>
      <c r="JR116" s="172"/>
      <c r="JS116" s="172"/>
      <c r="JT116" s="172"/>
      <c r="JU116" s="172"/>
      <c r="JV116" s="172"/>
      <c r="JW116" s="172"/>
      <c r="JX116" s="172"/>
      <c r="JY116" s="172"/>
      <c r="JZ116" s="172"/>
      <c r="KA116" s="172"/>
      <c r="KB116" s="172"/>
      <c r="KC116" s="172"/>
      <c r="KD116" s="172"/>
      <c r="KE116" s="172"/>
      <c r="KF116" s="172"/>
      <c r="KG116" s="172"/>
      <c r="KH116" s="172"/>
      <c r="KI116" s="172"/>
      <c r="KJ116" s="172"/>
      <c r="KK116" s="172"/>
      <c r="KL116" s="172"/>
      <c r="KM116" s="172"/>
      <c r="KN116" s="172"/>
      <c r="KO116" s="172"/>
      <c r="KP116" s="172"/>
      <c r="KQ116" s="172"/>
      <c r="KR116" s="172"/>
      <c r="KS116" s="172"/>
      <c r="KT116" s="172"/>
      <c r="KU116" s="172"/>
      <c r="KV116" s="172"/>
      <c r="KW116" s="172"/>
      <c r="KX116" s="172"/>
      <c r="KY116" s="172"/>
      <c r="KZ116" s="172"/>
      <c r="LA116" s="172"/>
      <c r="LB116" s="172"/>
      <c r="LC116" s="172"/>
      <c r="LD116" s="172"/>
      <c r="LE116" s="172"/>
      <c r="LF116" s="172"/>
      <c r="LG116" s="172"/>
      <c r="LH116" s="172"/>
      <c r="LI116" s="172"/>
      <c r="LJ116" s="172"/>
      <c r="LK116" s="172"/>
      <c r="LL116" s="172"/>
      <c r="LM116" s="172"/>
      <c r="LN116" s="172"/>
      <c r="LO116" s="172"/>
      <c r="LP116" s="172"/>
      <c r="LQ116" s="172"/>
      <c r="LR116" s="172"/>
      <c r="LS116" s="172"/>
      <c r="LT116" s="172"/>
      <c r="LU116" s="172"/>
      <c r="LV116" s="172"/>
      <c r="LW116" s="172"/>
      <c r="LX116" s="172"/>
      <c r="LY116" s="172"/>
      <c r="LZ116" s="172"/>
      <c r="MA116" s="172"/>
      <c r="MB116" s="172"/>
      <c r="MC116" s="172"/>
      <c r="MD116" s="172"/>
      <c r="ME116" s="172"/>
      <c r="MF116" s="172"/>
      <c r="MG116" s="172"/>
      <c r="MH116" s="172"/>
      <c r="MI116" s="172"/>
      <c r="MJ116" s="172"/>
      <c r="MK116" s="172"/>
      <c r="ML116" s="172"/>
      <c r="MM116" s="172"/>
      <c r="MN116" s="172"/>
      <c r="MO116" s="172"/>
      <c r="MP116" s="172"/>
      <c r="MQ116" s="172"/>
      <c r="MR116" s="172"/>
      <c r="MS116" s="172"/>
      <c r="MT116" s="172"/>
      <c r="MU116" s="172"/>
      <c r="MV116" s="172"/>
      <c r="MW116" s="172"/>
      <c r="MX116" s="172"/>
      <c r="MY116" s="172"/>
      <c r="MZ116" s="172"/>
      <c r="NA116" s="172"/>
      <c r="NB116" s="172"/>
      <c r="NC116" s="172"/>
      <c r="ND116" s="172"/>
      <c r="NE116" s="172"/>
      <c r="NF116" s="172"/>
      <c r="NG116" s="172"/>
      <c r="NH116" s="172"/>
      <c r="NI116" s="172"/>
      <c r="NJ116" s="172"/>
      <c r="NK116" s="172"/>
      <c r="NL116" s="172"/>
      <c r="NM116" s="172"/>
      <c r="NN116" s="172"/>
      <c r="NO116" s="172"/>
      <c r="NP116" s="172"/>
      <c r="NQ116" s="172"/>
      <c r="NR116" s="172"/>
      <c r="NS116" s="172"/>
      <c r="NT116" s="172"/>
      <c r="NU116" s="172"/>
      <c r="NV116" s="172"/>
      <c r="NW116" s="172"/>
      <c r="NX116" s="172"/>
      <c r="NY116" s="172"/>
      <c r="NZ116" s="172"/>
      <c r="OA116" s="172"/>
      <c r="OB116" s="172"/>
      <c r="OC116" s="172"/>
      <c r="OD116" s="172"/>
      <c r="OE116" s="172"/>
      <c r="OF116" s="172"/>
      <c r="OG116" s="172"/>
      <c r="OH116" s="172"/>
      <c r="OI116" s="172"/>
      <c r="OJ116" s="172"/>
      <c r="OK116" s="172"/>
      <c r="OL116" s="172"/>
      <c r="OM116" s="172"/>
      <c r="ON116" s="172"/>
      <c r="OO116" s="172"/>
      <c r="OP116" s="172"/>
      <c r="OQ116" s="172"/>
      <c r="OR116" s="172"/>
      <c r="OS116" s="172"/>
      <c r="OT116" s="172"/>
      <c r="OU116" s="172"/>
      <c r="OV116" s="172"/>
      <c r="OW116" s="172"/>
      <c r="OX116" s="172"/>
      <c r="OY116" s="172"/>
      <c r="OZ116" s="172"/>
      <c r="PA116" s="172"/>
      <c r="PB116" s="172"/>
      <c r="PC116" s="172"/>
      <c r="PD116" s="172"/>
      <c r="PE116" s="172"/>
      <c r="PF116" s="172"/>
      <c r="PG116" s="172"/>
      <c r="PH116" s="172"/>
      <c r="PI116" s="172"/>
      <c r="PJ116" s="172"/>
      <c r="PK116" s="172"/>
      <c r="PL116" s="172"/>
      <c r="PM116" s="172"/>
      <c r="PN116" s="172"/>
      <c r="PO116" s="172"/>
      <c r="PP116" s="172"/>
      <c r="PQ116" s="172"/>
      <c r="PR116" s="172"/>
      <c r="PS116" s="172"/>
      <c r="PT116" s="172"/>
      <c r="PU116" s="172"/>
      <c r="PV116" s="172"/>
      <c r="PW116" s="172"/>
      <c r="PX116" s="172"/>
      <c r="PY116" s="172"/>
      <c r="PZ116" s="172"/>
      <c r="QA116" s="172"/>
      <c r="QB116" s="172"/>
      <c r="QC116" s="172"/>
      <c r="QD116" s="172"/>
      <c r="QE116" s="172"/>
      <c r="QF116" s="172"/>
      <c r="QG116" s="172"/>
      <c r="QH116" s="172"/>
      <c r="QI116" s="172"/>
      <c r="QJ116" s="172"/>
      <c r="QK116" s="172"/>
      <c r="QL116" s="172"/>
      <c r="QM116" s="172"/>
      <c r="QN116" s="172"/>
      <c r="QO116" s="172"/>
      <c r="QP116" s="172"/>
      <c r="QQ116" s="172"/>
      <c r="QR116" s="172"/>
      <c r="QS116" s="172"/>
      <c r="QT116" s="172"/>
      <c r="QU116" s="172"/>
      <c r="QV116" s="172"/>
      <c r="QW116" s="172"/>
      <c r="QX116" s="172"/>
      <c r="QY116" s="172"/>
      <c r="QZ116" s="172"/>
      <c r="RA116" s="172"/>
      <c r="RB116" s="172"/>
      <c r="RC116" s="172"/>
      <c r="RD116" s="172"/>
      <c r="RE116" s="172"/>
      <c r="RF116" s="172"/>
      <c r="RG116" s="172"/>
      <c r="RH116" s="172"/>
      <c r="RI116" s="172"/>
      <c r="RJ116" s="172"/>
      <c r="RK116" s="172"/>
      <c r="RL116" s="172"/>
      <c r="RM116" s="172"/>
      <c r="RN116" s="172"/>
      <c r="RO116" s="172"/>
      <c r="RP116" s="172"/>
      <c r="RQ116" s="172"/>
      <c r="RR116" s="172"/>
      <c r="RS116" s="172"/>
      <c r="RT116" s="172"/>
      <c r="RU116" s="172"/>
      <c r="RV116" s="172"/>
      <c r="RW116" s="172"/>
      <c r="RX116" s="172"/>
      <c r="RY116" s="172"/>
      <c r="RZ116" s="172"/>
      <c r="SA116" s="172"/>
      <c r="SB116" s="172"/>
      <c r="SC116" s="172"/>
      <c r="SD116" s="172"/>
      <c r="SE116" s="172"/>
      <c r="SF116" s="172"/>
      <c r="SG116" s="172"/>
      <c r="SH116" s="172"/>
      <c r="SI116" s="172"/>
      <c r="SJ116" s="172"/>
      <c r="SK116" s="172"/>
      <c r="SL116" s="172"/>
      <c r="SM116" s="172"/>
      <c r="SN116" s="172"/>
      <c r="SO116" s="172"/>
      <c r="SP116" s="172"/>
      <c r="SQ116" s="172"/>
      <c r="SR116" s="172"/>
      <c r="SS116" s="172"/>
      <c r="ST116" s="172"/>
      <c r="SU116" s="172"/>
      <c r="SV116" s="172"/>
      <c r="SW116" s="172"/>
      <c r="SX116" s="172"/>
      <c r="SY116" s="172"/>
      <c r="SZ116" s="172"/>
      <c r="TA116" s="172"/>
      <c r="TB116" s="172"/>
      <c r="TC116" s="172"/>
      <c r="TD116" s="172"/>
      <c r="TE116" s="172"/>
      <c r="TF116" s="172"/>
      <c r="TG116" s="172"/>
      <c r="TH116" s="172"/>
      <c r="TI116" s="172"/>
      <c r="TJ116" s="172"/>
      <c r="TK116" s="172"/>
      <c r="TL116" s="172"/>
      <c r="TM116" s="172"/>
      <c r="TN116" s="172"/>
      <c r="TO116" s="172"/>
      <c r="TP116" s="172"/>
      <c r="TQ116" s="172"/>
      <c r="TR116" s="172"/>
      <c r="TS116" s="172"/>
      <c r="TT116" s="172"/>
      <c r="TU116" s="172"/>
      <c r="TV116" s="172"/>
      <c r="TW116" s="172"/>
      <c r="TX116" s="172"/>
      <c r="TY116" s="172"/>
      <c r="TZ116" s="172"/>
      <c r="UA116" s="172"/>
      <c r="UB116" s="172"/>
      <c r="UC116" s="172"/>
      <c r="UD116" s="172"/>
      <c r="UE116" s="172"/>
      <c r="UF116" s="172"/>
      <c r="UG116" s="172"/>
      <c r="UH116" s="172"/>
      <c r="UI116" s="172"/>
      <c r="UJ116" s="172"/>
      <c r="UK116" s="172"/>
      <c r="UL116" s="172"/>
      <c r="UM116" s="172"/>
      <c r="UN116" s="172"/>
      <c r="UO116" s="172"/>
      <c r="UP116" s="172"/>
      <c r="UQ116" s="172"/>
      <c r="UR116" s="172"/>
      <c r="US116" s="172"/>
      <c r="UT116" s="172"/>
      <c r="UU116" s="172"/>
      <c r="UV116" s="172"/>
      <c r="UW116" s="172"/>
      <c r="UX116" s="172"/>
      <c r="UY116" s="172"/>
      <c r="UZ116" s="172"/>
      <c r="VA116" s="172"/>
      <c r="VB116" s="172"/>
      <c r="VC116" s="172"/>
      <c r="VD116" s="172"/>
      <c r="VE116" s="172"/>
      <c r="VF116" s="172"/>
      <c r="VG116" s="172"/>
      <c r="VH116" s="172"/>
      <c r="VI116" s="172"/>
      <c r="VJ116" s="172"/>
      <c r="VK116" s="172"/>
      <c r="VL116" s="172"/>
      <c r="VM116" s="172"/>
      <c r="VN116" s="172"/>
      <c r="VO116" s="172"/>
      <c r="VP116" s="172"/>
      <c r="VQ116" s="172"/>
      <c r="VR116" s="172"/>
      <c r="VS116" s="172"/>
      <c r="VT116" s="172"/>
      <c r="VU116" s="172"/>
      <c r="VV116" s="172"/>
      <c r="VW116" s="172"/>
      <c r="VX116" s="172"/>
      <c r="VY116" s="172"/>
      <c r="VZ116" s="172"/>
      <c r="WA116" s="172"/>
      <c r="WB116" s="172"/>
      <c r="WC116" s="172"/>
      <c r="WD116" s="172"/>
      <c r="WE116" s="172"/>
      <c r="WF116" s="172"/>
      <c r="WG116" s="172"/>
      <c r="WH116" s="172"/>
      <c r="WI116" s="172"/>
      <c r="WJ116" s="172"/>
      <c r="WK116" s="172"/>
      <c r="WL116" s="172"/>
      <c r="WM116" s="172"/>
      <c r="WN116" s="172"/>
      <c r="WO116" s="172"/>
      <c r="WP116" s="172"/>
      <c r="WQ116" s="172"/>
      <c r="WR116" s="172"/>
      <c r="WS116" s="172"/>
      <c r="WT116" s="172"/>
      <c r="WU116" s="172"/>
      <c r="WV116" s="172"/>
      <c r="WW116" s="172"/>
      <c r="WX116" s="172"/>
      <c r="WY116" s="172"/>
      <c r="WZ116" s="172"/>
      <c r="XA116" s="172"/>
      <c r="XB116" s="172"/>
      <c r="XC116" s="172"/>
      <c r="XD116" s="172"/>
      <c r="XE116" s="172"/>
      <c r="XF116" s="172"/>
      <c r="XG116" s="172"/>
      <c r="XH116" s="172"/>
      <c r="XI116" s="172"/>
      <c r="XJ116" s="172"/>
      <c r="XK116" s="172"/>
      <c r="XL116" s="172"/>
      <c r="XM116" s="172"/>
      <c r="XN116" s="172"/>
      <c r="XO116" s="172"/>
      <c r="XP116" s="172"/>
      <c r="XQ116" s="172"/>
      <c r="XR116" s="172"/>
      <c r="XS116" s="172"/>
      <c r="XT116" s="172"/>
      <c r="XU116" s="172"/>
      <c r="XV116" s="172"/>
      <c r="XW116" s="172"/>
      <c r="XX116" s="172"/>
      <c r="XY116" s="172"/>
      <c r="XZ116" s="172"/>
      <c r="YA116" s="172"/>
      <c r="YB116" s="172"/>
      <c r="YC116" s="172"/>
      <c r="YD116" s="172"/>
      <c r="YE116" s="172"/>
      <c r="YF116" s="172"/>
      <c r="YG116" s="172"/>
      <c r="YH116" s="172"/>
      <c r="YI116" s="172"/>
      <c r="YJ116" s="172"/>
      <c r="YK116" s="172"/>
      <c r="YL116" s="172"/>
      <c r="YM116" s="172"/>
      <c r="YN116" s="172"/>
      <c r="YO116" s="172"/>
      <c r="YP116" s="172"/>
      <c r="YQ116" s="172"/>
      <c r="YR116" s="172"/>
      <c r="YS116" s="172"/>
      <c r="YT116" s="172"/>
      <c r="YU116" s="172"/>
      <c r="YV116" s="172"/>
      <c r="YW116" s="172"/>
      <c r="YX116" s="172"/>
      <c r="YY116" s="172"/>
      <c r="YZ116" s="172"/>
      <c r="ZA116" s="172"/>
      <c r="ZB116" s="172"/>
      <c r="ZC116" s="172"/>
      <c r="ZD116" s="172"/>
      <c r="ZE116" s="172"/>
      <c r="ZF116" s="172"/>
      <c r="ZG116" s="172"/>
      <c r="ZH116" s="172"/>
      <c r="ZI116" s="172"/>
      <c r="ZJ116" s="172"/>
      <c r="ZK116" s="172"/>
      <c r="ZL116" s="172"/>
      <c r="ZM116" s="172"/>
      <c r="ZN116" s="172"/>
      <c r="ZO116" s="172"/>
      <c r="ZP116" s="172"/>
      <c r="ZQ116" s="172"/>
      <c r="ZR116" s="172"/>
      <c r="ZS116" s="172"/>
      <c r="ZT116" s="172"/>
      <c r="ZU116" s="172"/>
      <c r="ZV116" s="172"/>
      <c r="ZW116" s="172"/>
      <c r="ZX116" s="172"/>
      <c r="ZY116" s="172"/>
      <c r="ZZ116" s="172"/>
      <c r="AAA116" s="172"/>
      <c r="AAB116" s="172"/>
      <c r="AAC116" s="172"/>
      <c r="AAD116" s="172"/>
      <c r="AAE116" s="172"/>
      <c r="AAF116" s="172"/>
      <c r="AAG116" s="172"/>
      <c r="AAH116" s="172"/>
      <c r="AAI116" s="172"/>
      <c r="AAJ116" s="172"/>
      <c r="AAK116" s="172"/>
      <c r="AAL116" s="172"/>
      <c r="AAM116" s="172"/>
      <c r="AAN116" s="172"/>
      <c r="AAO116" s="172"/>
      <c r="AAP116" s="172"/>
      <c r="AAQ116" s="172"/>
      <c r="AAR116" s="172"/>
      <c r="AAS116" s="172"/>
      <c r="AAT116" s="172"/>
      <c r="AAU116" s="172"/>
      <c r="AAV116" s="172"/>
      <c r="AAW116" s="172"/>
      <c r="AAX116" s="172"/>
      <c r="AAY116" s="172"/>
      <c r="AAZ116" s="172"/>
      <c r="ABA116" s="172"/>
      <c r="ABB116" s="172"/>
      <c r="ABC116" s="172"/>
      <c r="ABD116" s="172"/>
      <c r="ABE116" s="172"/>
      <c r="ABF116" s="172"/>
      <c r="ABG116" s="172"/>
      <c r="ABH116" s="172"/>
      <c r="ABI116" s="172"/>
      <c r="ABJ116" s="172"/>
      <c r="ABK116" s="172"/>
      <c r="ABL116" s="172"/>
      <c r="ABM116" s="172"/>
      <c r="ABN116" s="172"/>
      <c r="ABO116" s="172"/>
      <c r="ABP116" s="172"/>
      <c r="ABQ116" s="172"/>
      <c r="ABR116" s="172"/>
      <c r="ABS116" s="172"/>
      <c r="ABT116" s="172"/>
      <c r="ABU116" s="172"/>
      <c r="ABV116" s="172"/>
      <c r="ABW116" s="172"/>
      <c r="ABX116" s="172"/>
      <c r="ABY116" s="172"/>
      <c r="ABZ116" s="172"/>
      <c r="ACA116" s="172"/>
      <c r="ACB116" s="172"/>
      <c r="ACC116" s="172"/>
      <c r="ACD116" s="172"/>
      <c r="ACE116" s="172"/>
      <c r="ACF116" s="172"/>
      <c r="ACG116" s="172"/>
      <c r="ACH116" s="172"/>
      <c r="ACI116" s="172"/>
      <c r="ACJ116" s="172"/>
      <c r="ACK116" s="172"/>
      <c r="ACL116" s="172"/>
      <c r="ACM116" s="172"/>
      <c r="ACN116" s="172"/>
      <c r="ACO116" s="172"/>
      <c r="ACP116" s="172"/>
      <c r="ACQ116" s="172"/>
      <c r="ACR116" s="172"/>
      <c r="ACS116" s="172"/>
      <c r="ACT116" s="172"/>
      <c r="ACU116" s="172"/>
      <c r="ACV116" s="172"/>
      <c r="ACW116" s="172"/>
      <c r="ACX116" s="172"/>
      <c r="ACY116" s="172"/>
      <c r="ACZ116" s="172"/>
      <c r="ADA116" s="172"/>
      <c r="ADB116" s="172"/>
      <c r="ADC116" s="172"/>
      <c r="ADD116" s="172"/>
      <c r="ADE116" s="172"/>
      <c r="ADF116" s="172"/>
      <c r="ADG116" s="172"/>
      <c r="ADH116" s="172"/>
      <c r="ADI116" s="172"/>
      <c r="ADJ116" s="172"/>
      <c r="ADK116" s="172"/>
      <c r="ADL116" s="172"/>
      <c r="ADM116" s="172"/>
      <c r="ADN116" s="172"/>
      <c r="ADO116" s="172"/>
      <c r="ADP116" s="172"/>
      <c r="ADQ116" s="172"/>
      <c r="ADR116" s="172"/>
      <c r="ADS116" s="172"/>
      <c r="ADT116" s="172"/>
      <c r="ADU116" s="172"/>
      <c r="ADV116" s="172"/>
      <c r="ADW116" s="172"/>
      <c r="ADX116" s="172"/>
      <c r="ADY116" s="172"/>
      <c r="ADZ116" s="172"/>
      <c r="AEA116" s="172"/>
      <c r="AEB116" s="172"/>
      <c r="AEC116" s="172"/>
      <c r="AED116" s="172"/>
      <c r="AEE116" s="172"/>
      <c r="AEF116" s="172"/>
      <c r="AEG116" s="172"/>
      <c r="AEH116" s="172"/>
      <c r="AEI116" s="172"/>
      <c r="AEJ116" s="172"/>
      <c r="AEK116" s="172"/>
      <c r="AEL116" s="172"/>
      <c r="AEM116" s="172"/>
      <c r="AEN116" s="172"/>
      <c r="AEO116" s="172"/>
      <c r="AEP116" s="172"/>
      <c r="AEQ116" s="172"/>
      <c r="AER116" s="172"/>
      <c r="AES116" s="172"/>
      <c r="AET116" s="172"/>
      <c r="AEU116" s="172"/>
      <c r="AEV116" s="172"/>
      <c r="AEW116" s="172"/>
      <c r="AEX116" s="172"/>
      <c r="AEY116" s="172"/>
      <c r="AEZ116" s="172"/>
      <c r="AFA116" s="172"/>
      <c r="AFB116" s="172"/>
      <c r="AFC116" s="172"/>
      <c r="AFD116" s="172"/>
      <c r="AFE116" s="172"/>
      <c r="AFF116" s="172"/>
      <c r="AFG116" s="172"/>
      <c r="AFH116" s="172"/>
      <c r="AFI116" s="172"/>
      <c r="AFJ116" s="172"/>
      <c r="AFK116" s="172"/>
      <c r="AFL116" s="172"/>
      <c r="AFM116" s="172"/>
      <c r="AFN116" s="172"/>
      <c r="AFO116" s="172"/>
      <c r="AFP116" s="172"/>
      <c r="AFQ116" s="172"/>
      <c r="AFR116" s="172"/>
      <c r="AFS116" s="172"/>
      <c r="AFT116" s="172"/>
      <c r="AFU116" s="172"/>
      <c r="AFV116" s="172"/>
      <c r="AFW116" s="172"/>
      <c r="AFX116" s="172"/>
      <c r="AFY116" s="172"/>
      <c r="AFZ116" s="172"/>
      <c r="AGA116" s="172"/>
      <c r="AGB116" s="172"/>
      <c r="AGC116" s="172"/>
      <c r="AGD116" s="172"/>
      <c r="AGE116" s="172"/>
      <c r="AGF116" s="172"/>
      <c r="AGG116" s="172"/>
      <c r="AGH116" s="172"/>
      <c r="AGI116" s="172"/>
      <c r="AGJ116" s="172"/>
      <c r="AGK116" s="172"/>
      <c r="AGL116" s="172"/>
      <c r="AGM116" s="172"/>
      <c r="AGN116" s="172"/>
      <c r="AGO116" s="172"/>
      <c r="AGP116" s="172"/>
      <c r="AGQ116" s="172"/>
      <c r="AGR116" s="172"/>
      <c r="AGS116" s="172"/>
      <c r="AGT116" s="172"/>
      <c r="AGU116" s="172"/>
      <c r="AGV116" s="172"/>
      <c r="AGW116" s="172"/>
      <c r="AGX116" s="172"/>
      <c r="AGY116" s="172"/>
      <c r="AGZ116" s="172"/>
      <c r="AHA116" s="172"/>
      <c r="AHB116" s="172"/>
      <c r="AHC116" s="172"/>
      <c r="AHD116" s="172"/>
      <c r="AHE116" s="172"/>
      <c r="AHF116" s="172"/>
      <c r="AHG116" s="172"/>
      <c r="AHH116" s="172"/>
      <c r="AHI116" s="172"/>
      <c r="AHJ116" s="172"/>
      <c r="AHK116" s="172"/>
      <c r="AHL116" s="172"/>
      <c r="AHM116" s="172"/>
      <c r="AHN116" s="172"/>
      <c r="AHO116" s="172"/>
      <c r="AHP116" s="172"/>
      <c r="AHQ116" s="172"/>
      <c r="AHR116" s="172"/>
      <c r="AHS116" s="172"/>
      <c r="AHT116" s="172"/>
      <c r="AHU116" s="172"/>
      <c r="AHV116" s="172"/>
      <c r="AHW116" s="172"/>
      <c r="AHX116" s="172"/>
      <c r="AHY116" s="172"/>
      <c r="AHZ116" s="172"/>
      <c r="AIA116" s="172"/>
      <c r="AIB116" s="172"/>
      <c r="AIC116" s="172"/>
      <c r="AID116" s="172"/>
      <c r="AIE116" s="172"/>
      <c r="AIF116" s="172"/>
      <c r="AIG116" s="172"/>
      <c r="AIH116" s="172"/>
      <c r="AII116" s="172"/>
      <c r="AIJ116" s="172"/>
      <c r="AIK116" s="172"/>
      <c r="AIL116" s="172"/>
      <c r="AIM116" s="172"/>
      <c r="AIN116" s="172"/>
      <c r="AIO116" s="172"/>
      <c r="AIP116" s="172"/>
      <c r="AIQ116" s="172"/>
      <c r="AIR116" s="172"/>
      <c r="AIS116" s="172"/>
      <c r="AIT116" s="172"/>
      <c r="AIU116" s="172"/>
      <c r="AIV116" s="172"/>
      <c r="AIW116" s="172"/>
      <c r="AIX116" s="172"/>
      <c r="AIY116" s="172"/>
      <c r="AIZ116" s="172"/>
      <c r="AJA116" s="172"/>
      <c r="AJB116" s="172"/>
      <c r="AJC116" s="172"/>
      <c r="AJD116" s="172"/>
      <c r="AJE116" s="172"/>
      <c r="AJF116" s="172"/>
      <c r="AJG116" s="172"/>
      <c r="AJH116" s="172"/>
      <c r="AJI116" s="172"/>
      <c r="AJJ116" s="172"/>
      <c r="AJK116" s="172"/>
      <c r="AJL116" s="172"/>
      <c r="AJM116" s="172"/>
      <c r="AJN116" s="172"/>
      <c r="AJO116" s="172"/>
      <c r="AJP116" s="172"/>
      <c r="AJQ116" s="172"/>
      <c r="AJR116" s="172"/>
      <c r="AJS116" s="172"/>
      <c r="AJT116" s="172"/>
      <c r="AJU116" s="172"/>
      <c r="AJV116" s="172"/>
      <c r="AJW116" s="172"/>
      <c r="AJX116" s="172"/>
      <c r="AJY116" s="172"/>
      <c r="AJZ116" s="172"/>
      <c r="AKA116" s="172"/>
      <c r="AKB116" s="172"/>
      <c r="AKC116" s="172"/>
      <c r="AKD116" s="172"/>
      <c r="AKE116" s="172"/>
      <c r="AKF116" s="172"/>
      <c r="AKG116" s="172"/>
      <c r="AKH116" s="172"/>
      <c r="AKI116" s="172"/>
      <c r="AKJ116" s="172"/>
      <c r="AKK116" s="172"/>
      <c r="AKL116" s="172"/>
      <c r="AKM116" s="172"/>
      <c r="AKN116" s="172"/>
      <c r="AKO116" s="172"/>
      <c r="AKP116" s="172"/>
      <c r="AKQ116" s="172"/>
      <c r="AKR116" s="172"/>
      <c r="AKS116" s="172"/>
      <c r="AKT116" s="172"/>
      <c r="AKU116" s="172"/>
      <c r="AKV116" s="172"/>
      <c r="AKW116" s="172"/>
      <c r="AKX116" s="172"/>
      <c r="AKY116" s="172"/>
      <c r="AKZ116" s="172"/>
      <c r="ALA116" s="172"/>
      <c r="ALB116" s="172"/>
      <c r="ALC116" s="172"/>
      <c r="ALD116" s="172"/>
      <c r="ALE116" s="172"/>
      <c r="ALF116" s="172"/>
      <c r="ALG116" s="172"/>
      <c r="ALH116" s="172"/>
      <c r="ALI116" s="172"/>
      <c r="ALJ116" s="172"/>
      <c r="ALK116" s="172"/>
      <c r="ALL116" s="172"/>
      <c r="ALM116" s="172"/>
      <c r="ALN116" s="172"/>
      <c r="ALO116" s="172"/>
      <c r="ALP116" s="172"/>
      <c r="ALQ116" s="172"/>
      <c r="ALR116" s="172"/>
      <c r="ALS116" s="172"/>
      <c r="ALT116" s="172"/>
      <c r="ALU116" s="172"/>
      <c r="ALV116" s="172"/>
      <c r="ALW116" s="172"/>
      <c r="ALX116" s="172"/>
      <c r="ALY116" s="172"/>
      <c r="ALZ116" s="172"/>
      <c r="AMA116" s="172"/>
      <c r="AMB116" s="172"/>
      <c r="AMC116" s="172"/>
      <c r="AMD116" s="172"/>
      <c r="AME116" s="172"/>
      <c r="AMF116" s="172"/>
      <c r="AMG116" s="172"/>
      <c r="AMH116" s="172"/>
      <c r="AMI116" s="172"/>
      <c r="AMJ116" s="172"/>
      <c r="AMK116" s="172"/>
      <c r="AML116" s="172"/>
    </row>
    <row r="117" spans="1:1026" s="282" customFormat="1">
      <c r="A117" s="172"/>
      <c r="B117" s="455"/>
      <c r="C117" s="154">
        <f t="shared" si="94"/>
        <v>0</v>
      </c>
      <c r="D117" s="167">
        <f t="shared" si="95"/>
        <v>0</v>
      </c>
      <c r="E117" s="166" t="str">
        <f t="shared" si="96"/>
        <v/>
      </c>
      <c r="F117" s="367" t="str">
        <f t="shared" si="97"/>
        <v/>
      </c>
      <c r="G117" s="367" t="str">
        <f t="shared" si="98"/>
        <v/>
      </c>
      <c r="H117" s="367" t="str">
        <f t="shared" si="99"/>
        <v/>
      </c>
      <c r="I117" s="367" t="str">
        <f t="shared" si="100"/>
        <v/>
      </c>
      <c r="J117" s="367" t="str">
        <f t="shared" si="101"/>
        <v/>
      </c>
      <c r="K117" s="367" t="str">
        <f t="shared" si="102"/>
        <v/>
      </c>
      <c r="L117" s="367" t="str">
        <f t="shared" si="103"/>
        <v/>
      </c>
      <c r="M117" s="367" t="str">
        <f t="shared" si="104"/>
        <v/>
      </c>
      <c r="N117" s="367" t="str">
        <f t="shared" si="105"/>
        <v/>
      </c>
      <c r="O117" s="156" t="str">
        <f t="shared" si="106"/>
        <v/>
      </c>
      <c r="P117" s="157" t="str">
        <f t="shared" si="158"/>
        <v>0</v>
      </c>
      <c r="Q117" s="158" t="str">
        <f t="shared" si="158"/>
        <v>0</v>
      </c>
      <c r="R117" s="158" t="str">
        <f t="shared" si="158"/>
        <v>0</v>
      </c>
      <c r="S117" s="159" t="str">
        <f t="shared" si="158"/>
        <v>0</v>
      </c>
      <c r="T117" s="158" t="str">
        <f t="shared" si="158"/>
        <v>0</v>
      </c>
      <c r="U117" s="158" t="str">
        <f t="shared" si="158"/>
        <v>0</v>
      </c>
      <c r="V117" s="158" t="str">
        <f t="shared" si="158"/>
        <v>0</v>
      </c>
      <c r="W117" s="158" t="str">
        <f t="shared" si="158"/>
        <v>0</v>
      </c>
      <c r="X117" s="157" t="str">
        <f t="shared" si="159"/>
        <v>0</v>
      </c>
      <c r="Y117" s="158" t="str">
        <f t="shared" si="159"/>
        <v>0</v>
      </c>
      <c r="Z117" s="158" t="str">
        <f t="shared" si="159"/>
        <v>0</v>
      </c>
      <c r="AA117" s="159" t="str">
        <f t="shared" si="159"/>
        <v>0</v>
      </c>
      <c r="AB117" s="160" t="str">
        <f t="shared" si="159"/>
        <v>0</v>
      </c>
      <c r="AC117" s="161" t="str">
        <f t="shared" si="159"/>
        <v>0</v>
      </c>
      <c r="AD117" s="158" t="str">
        <f t="shared" si="159"/>
        <v>0</v>
      </c>
      <c r="AE117" s="159" t="str">
        <f t="shared" si="159"/>
        <v>0</v>
      </c>
      <c r="AF117" s="367" t="str">
        <f t="shared" si="160"/>
        <v>0</v>
      </c>
      <c r="AG117" s="162" t="str">
        <f t="shared" si="160"/>
        <v>0</v>
      </c>
      <c r="AH117" s="163" t="str">
        <f t="shared" si="160"/>
        <v>0</v>
      </c>
      <c r="AI117" s="165" t="str">
        <f t="shared" si="160"/>
        <v>0</v>
      </c>
      <c r="AJ117" s="164" t="str">
        <f t="shared" si="160"/>
        <v>0</v>
      </c>
      <c r="AK117" s="164" t="str">
        <f t="shared" si="160"/>
        <v>0</v>
      </c>
      <c r="AL117" s="289" t="str">
        <f t="shared" si="160"/>
        <v>0</v>
      </c>
      <c r="AM117" s="165" t="str">
        <f t="shared" si="160"/>
        <v>0</v>
      </c>
      <c r="AN117" s="230" t="str">
        <f t="shared" si="161"/>
        <v>0</v>
      </c>
      <c r="AO117" s="230" t="str">
        <f t="shared" si="161"/>
        <v>0</v>
      </c>
      <c r="AP117" s="230" t="str">
        <f t="shared" si="161"/>
        <v>0</v>
      </c>
      <c r="AQ117" s="230" t="str">
        <f t="shared" si="161"/>
        <v>0</v>
      </c>
      <c r="AR117" s="229" t="str">
        <f t="shared" si="161"/>
        <v>0</v>
      </c>
      <c r="AS117" s="230" t="str">
        <f t="shared" si="161"/>
        <v>0</v>
      </c>
      <c r="AT117" s="230" t="str">
        <f t="shared" si="161"/>
        <v>0</v>
      </c>
      <c r="AU117" s="231" t="str">
        <f t="shared" si="161"/>
        <v>0</v>
      </c>
      <c r="AV117" s="230" t="str">
        <f t="shared" si="162"/>
        <v>0</v>
      </c>
      <c r="AW117" s="232" t="str">
        <f t="shared" si="162"/>
        <v>0</v>
      </c>
      <c r="AX117" s="232" t="str">
        <f t="shared" si="162"/>
        <v>0</v>
      </c>
      <c r="AY117" s="233" t="str">
        <f t="shared" si="162"/>
        <v>0</v>
      </c>
      <c r="AZ117" s="232" t="str">
        <f t="shared" si="162"/>
        <v>0</v>
      </c>
      <c r="BA117" s="232" t="str">
        <f t="shared" si="162"/>
        <v>0</v>
      </c>
      <c r="BB117" s="232" t="str">
        <f t="shared" si="162"/>
        <v>0</v>
      </c>
      <c r="BC117" s="233" t="str">
        <f t="shared" si="162"/>
        <v>0</v>
      </c>
      <c r="BD117" s="168" t="str">
        <f t="shared" si="163"/>
        <v>0</v>
      </c>
      <c r="BE117" s="168" t="str">
        <f t="shared" si="163"/>
        <v>0</v>
      </c>
      <c r="BF117" s="168" t="str">
        <f t="shared" si="163"/>
        <v>0</v>
      </c>
      <c r="BG117" s="169" t="str">
        <f t="shared" si="163"/>
        <v>0</v>
      </c>
      <c r="BH117" s="168" t="str">
        <f t="shared" si="163"/>
        <v>0</v>
      </c>
      <c r="BI117" s="168" t="str">
        <f t="shared" si="163"/>
        <v>0</v>
      </c>
      <c r="BJ117" s="168" t="str">
        <f t="shared" si="163"/>
        <v>0</v>
      </c>
      <c r="BK117" s="169" t="str">
        <f t="shared" si="163"/>
        <v>0</v>
      </c>
      <c r="BL117" s="168" t="str">
        <f t="shared" si="164"/>
        <v>0</v>
      </c>
      <c r="BM117" s="168" t="str">
        <f t="shared" si="164"/>
        <v>0</v>
      </c>
      <c r="BN117" s="168" t="str">
        <f t="shared" si="164"/>
        <v>0</v>
      </c>
      <c r="BO117" s="169" t="str">
        <f t="shared" si="164"/>
        <v>0</v>
      </c>
      <c r="BP117" s="168" t="str">
        <f t="shared" si="164"/>
        <v>0</v>
      </c>
      <c r="BQ117" s="168" t="str">
        <f t="shared" si="164"/>
        <v>0</v>
      </c>
      <c r="BR117" s="168" t="str">
        <f t="shared" si="164"/>
        <v>0</v>
      </c>
      <c r="BS117" s="169" t="str">
        <f t="shared" si="164"/>
        <v>0</v>
      </c>
      <c r="BT117" s="302" t="str">
        <f t="shared" si="165"/>
        <v>0</v>
      </c>
      <c r="BU117" s="302" t="str">
        <f t="shared" si="165"/>
        <v>0</v>
      </c>
      <c r="BV117" s="302" t="str">
        <f t="shared" si="165"/>
        <v>0</v>
      </c>
      <c r="BW117" s="303" t="str">
        <f t="shared" si="165"/>
        <v>0</v>
      </c>
      <c r="BX117" s="302" t="str">
        <f t="shared" si="165"/>
        <v>0</v>
      </c>
      <c r="BY117" s="302" t="str">
        <f t="shared" si="165"/>
        <v>0</v>
      </c>
      <c r="BZ117" s="302" t="str">
        <f t="shared" si="165"/>
        <v>0</v>
      </c>
      <c r="CA117" s="303" t="str">
        <f t="shared" si="165"/>
        <v>0</v>
      </c>
      <c r="CB117" s="164" t="str">
        <f t="shared" si="166"/>
        <v>0</v>
      </c>
      <c r="CC117" s="289" t="str">
        <f t="shared" si="166"/>
        <v>0</v>
      </c>
      <c r="CD117" s="340" t="str">
        <f t="shared" si="166"/>
        <v>0</v>
      </c>
      <c r="CE117" s="341" t="str">
        <f t="shared" si="166"/>
        <v>0</v>
      </c>
      <c r="CF117" s="340" t="str">
        <f t="shared" si="166"/>
        <v>0</v>
      </c>
      <c r="CG117" s="340" t="str">
        <f t="shared" si="166"/>
        <v>0</v>
      </c>
      <c r="CH117" s="340" t="str">
        <f t="shared" si="166"/>
        <v>0</v>
      </c>
      <c r="CI117" s="341" t="str">
        <f t="shared" si="166"/>
        <v>0</v>
      </c>
      <c r="CJ117" s="367"/>
      <c r="CK117" s="32" t="str">
        <f t="shared" si="116"/>
        <v/>
      </c>
      <c r="CL117" s="285">
        <f t="shared" si="146"/>
        <v>0</v>
      </c>
      <c r="CM117" s="285">
        <f t="shared" si="148"/>
        <v>10</v>
      </c>
      <c r="CN117" s="285"/>
      <c r="CO117" s="142">
        <f t="shared" si="117"/>
        <v>-90</v>
      </c>
      <c r="CP117" s="142">
        <f t="shared" si="118"/>
        <v>-67.777777777777771</v>
      </c>
      <c r="CQ117" s="143"/>
      <c r="CR117" s="367"/>
      <c r="CS117" s="170">
        <f t="shared" si="119"/>
        <v>0</v>
      </c>
      <c r="CT117" s="23">
        <f t="shared" si="120"/>
        <v>0</v>
      </c>
      <c r="CU117" s="171">
        <f t="shared" si="121"/>
        <v>0</v>
      </c>
      <c r="CV117" s="23">
        <f t="shared" si="122"/>
        <v>0</v>
      </c>
      <c r="CW117" s="172">
        <f t="shared" si="123"/>
        <v>0</v>
      </c>
      <c r="CX117" s="24">
        <f t="shared" si="124"/>
        <v>0</v>
      </c>
      <c r="CY117" s="267">
        <f t="shared" si="125"/>
        <v>0</v>
      </c>
      <c r="CZ117" s="268">
        <f t="shared" si="126"/>
        <v>0</v>
      </c>
      <c r="DA117" s="267">
        <f t="shared" si="127"/>
        <v>0</v>
      </c>
      <c r="DB117" s="268">
        <f t="shared" si="128"/>
        <v>0</v>
      </c>
      <c r="DC117" s="173">
        <f t="shared" si="129"/>
        <v>0</v>
      </c>
      <c r="DD117" s="26">
        <f t="shared" si="130"/>
        <v>0</v>
      </c>
      <c r="DE117" s="173">
        <f t="shared" si="131"/>
        <v>0</v>
      </c>
      <c r="DF117" s="26">
        <f t="shared" si="132"/>
        <v>0</v>
      </c>
      <c r="DG117" s="326">
        <f t="shared" si="133"/>
        <v>0</v>
      </c>
      <c r="DH117" s="327">
        <f t="shared" si="134"/>
        <v>0</v>
      </c>
      <c r="DI117" s="172">
        <f t="shared" si="135"/>
        <v>0</v>
      </c>
      <c r="DJ117" s="24">
        <f t="shared" si="136"/>
        <v>0</v>
      </c>
      <c r="DK117" s="172"/>
      <c r="DL117" s="19">
        <f t="shared" si="137"/>
        <v>0</v>
      </c>
      <c r="DM117" s="19">
        <f t="shared" si="138"/>
        <v>0</v>
      </c>
      <c r="DN117" s="174">
        <f t="shared" si="139"/>
        <v>0</v>
      </c>
      <c r="DO117" s="278">
        <f t="shared" si="140"/>
        <v>0</v>
      </c>
      <c r="DP117" s="278">
        <f t="shared" si="141"/>
        <v>0</v>
      </c>
      <c r="DQ117" s="20">
        <f t="shared" si="142"/>
        <v>0</v>
      </c>
      <c r="DR117" s="20">
        <f t="shared" si="143"/>
        <v>0</v>
      </c>
      <c r="DS117" s="337">
        <f t="shared" si="144"/>
        <v>0</v>
      </c>
      <c r="DT117" s="174">
        <f t="shared" si="145"/>
        <v>0</v>
      </c>
      <c r="DU117" s="172">
        <f t="shared" si="147"/>
        <v>0</v>
      </c>
      <c r="DV117" s="172"/>
      <c r="DW117" s="172"/>
      <c r="DX117" s="172"/>
      <c r="DY117" s="172"/>
      <c r="DZ117" s="172"/>
      <c r="EA117" s="172"/>
      <c r="EB117" s="172"/>
      <c r="EC117" s="172"/>
      <c r="ED117" s="172"/>
      <c r="EE117" s="172"/>
      <c r="EF117" s="172"/>
      <c r="EG117" s="172"/>
      <c r="EH117" s="172"/>
      <c r="EI117" s="172"/>
      <c r="EJ117" s="172"/>
      <c r="EK117" s="172"/>
      <c r="EL117" s="172"/>
      <c r="EM117" s="172"/>
      <c r="EN117" s="172"/>
      <c r="EO117" s="172"/>
      <c r="EP117" s="172"/>
      <c r="EQ117" s="172"/>
      <c r="ER117" s="172"/>
      <c r="ES117" s="172"/>
      <c r="ET117" s="172"/>
      <c r="EU117" s="172"/>
      <c r="EV117" s="172"/>
      <c r="EW117" s="172"/>
      <c r="EX117" s="172"/>
      <c r="EY117" s="172"/>
      <c r="EZ117" s="172"/>
      <c r="FA117" s="172"/>
      <c r="FB117" s="172"/>
      <c r="FC117" s="172"/>
      <c r="FD117" s="172"/>
      <c r="FE117" s="172"/>
      <c r="FF117" s="172"/>
      <c r="FG117" s="172"/>
      <c r="FH117" s="172"/>
      <c r="FI117" s="172"/>
      <c r="FJ117" s="172"/>
      <c r="FK117" s="172"/>
      <c r="FL117" s="172"/>
      <c r="FM117" s="172"/>
      <c r="FN117" s="172"/>
      <c r="FO117" s="172"/>
      <c r="FP117" s="172"/>
      <c r="FQ117" s="172"/>
      <c r="FR117" s="172"/>
      <c r="FS117" s="172"/>
      <c r="FT117" s="172"/>
      <c r="FU117" s="172"/>
      <c r="FV117" s="172"/>
      <c r="FW117" s="172"/>
      <c r="FX117" s="172"/>
      <c r="FY117" s="172"/>
      <c r="FZ117" s="172"/>
      <c r="GA117" s="172"/>
      <c r="GB117" s="172"/>
      <c r="GC117" s="172"/>
      <c r="GD117" s="172"/>
      <c r="GE117" s="172"/>
      <c r="GF117" s="172"/>
      <c r="GG117" s="172"/>
      <c r="GH117" s="172"/>
      <c r="GI117" s="172"/>
      <c r="GJ117" s="172"/>
      <c r="GK117" s="172"/>
      <c r="GL117" s="172"/>
      <c r="GM117" s="172"/>
      <c r="GN117" s="172"/>
      <c r="GO117" s="172"/>
      <c r="GP117" s="172"/>
      <c r="GQ117" s="172"/>
      <c r="GR117" s="172"/>
      <c r="GS117" s="172"/>
      <c r="GT117" s="172"/>
      <c r="GU117" s="172"/>
      <c r="GV117" s="172"/>
      <c r="GW117" s="172"/>
      <c r="GX117" s="172"/>
      <c r="GY117" s="172"/>
      <c r="GZ117" s="172"/>
      <c r="HA117" s="172"/>
      <c r="HB117" s="172"/>
      <c r="HC117" s="172"/>
      <c r="HD117" s="172"/>
      <c r="HE117" s="172"/>
      <c r="HF117" s="172"/>
      <c r="HG117" s="172"/>
      <c r="HH117" s="172"/>
      <c r="HI117" s="172"/>
      <c r="HJ117" s="172"/>
      <c r="HK117" s="172"/>
      <c r="HL117" s="172"/>
      <c r="HM117" s="172"/>
      <c r="HN117" s="172"/>
      <c r="HO117" s="172"/>
      <c r="HP117" s="172"/>
      <c r="HQ117" s="172"/>
      <c r="HR117" s="172"/>
      <c r="HS117" s="172"/>
      <c r="HT117" s="172"/>
      <c r="HU117" s="172"/>
      <c r="HV117" s="172"/>
      <c r="HW117" s="172"/>
      <c r="HX117" s="172"/>
      <c r="HY117" s="172"/>
      <c r="HZ117" s="172"/>
      <c r="IA117" s="172"/>
      <c r="IB117" s="172"/>
      <c r="IC117" s="172"/>
      <c r="ID117" s="172"/>
      <c r="IE117" s="172"/>
      <c r="IF117" s="172"/>
      <c r="IG117" s="172"/>
      <c r="IH117" s="172"/>
      <c r="II117" s="172"/>
      <c r="IJ117" s="172"/>
      <c r="IK117" s="172"/>
      <c r="IL117" s="172"/>
      <c r="IM117" s="172"/>
      <c r="IN117" s="172"/>
      <c r="IO117" s="172"/>
      <c r="IP117" s="172"/>
      <c r="IQ117" s="172"/>
      <c r="IR117" s="172"/>
      <c r="IS117" s="172"/>
      <c r="IT117" s="172"/>
      <c r="IU117" s="172"/>
      <c r="IV117" s="172"/>
      <c r="IW117" s="172"/>
      <c r="IX117" s="172"/>
      <c r="IY117" s="172"/>
      <c r="IZ117" s="172"/>
      <c r="JA117" s="172"/>
      <c r="JB117" s="172"/>
      <c r="JC117" s="172"/>
      <c r="JD117" s="172"/>
      <c r="JE117" s="172"/>
      <c r="JF117" s="172"/>
      <c r="JG117" s="172"/>
      <c r="JH117" s="172"/>
      <c r="JI117" s="172"/>
      <c r="JJ117" s="172"/>
      <c r="JK117" s="172"/>
      <c r="JL117" s="172"/>
      <c r="JM117" s="172"/>
      <c r="JN117" s="172"/>
      <c r="JO117" s="172"/>
      <c r="JP117" s="172"/>
      <c r="JQ117" s="172"/>
      <c r="JR117" s="172"/>
      <c r="JS117" s="172"/>
      <c r="JT117" s="172"/>
      <c r="JU117" s="172"/>
      <c r="JV117" s="172"/>
      <c r="JW117" s="172"/>
      <c r="JX117" s="172"/>
      <c r="JY117" s="172"/>
      <c r="JZ117" s="172"/>
      <c r="KA117" s="172"/>
      <c r="KB117" s="172"/>
      <c r="KC117" s="172"/>
      <c r="KD117" s="172"/>
      <c r="KE117" s="172"/>
      <c r="KF117" s="172"/>
      <c r="KG117" s="172"/>
      <c r="KH117" s="172"/>
      <c r="KI117" s="172"/>
      <c r="KJ117" s="172"/>
      <c r="KK117" s="172"/>
      <c r="KL117" s="172"/>
      <c r="KM117" s="172"/>
      <c r="KN117" s="172"/>
      <c r="KO117" s="172"/>
      <c r="KP117" s="172"/>
      <c r="KQ117" s="172"/>
      <c r="KR117" s="172"/>
      <c r="KS117" s="172"/>
      <c r="KT117" s="172"/>
      <c r="KU117" s="172"/>
      <c r="KV117" s="172"/>
      <c r="KW117" s="172"/>
      <c r="KX117" s="172"/>
      <c r="KY117" s="172"/>
      <c r="KZ117" s="172"/>
      <c r="LA117" s="172"/>
      <c r="LB117" s="172"/>
      <c r="LC117" s="172"/>
      <c r="LD117" s="172"/>
      <c r="LE117" s="172"/>
      <c r="LF117" s="172"/>
      <c r="LG117" s="172"/>
      <c r="LH117" s="172"/>
      <c r="LI117" s="172"/>
      <c r="LJ117" s="172"/>
      <c r="LK117" s="172"/>
      <c r="LL117" s="172"/>
      <c r="LM117" s="172"/>
      <c r="LN117" s="172"/>
      <c r="LO117" s="172"/>
      <c r="LP117" s="172"/>
      <c r="LQ117" s="172"/>
      <c r="LR117" s="172"/>
      <c r="LS117" s="172"/>
      <c r="LT117" s="172"/>
      <c r="LU117" s="172"/>
      <c r="LV117" s="172"/>
      <c r="LW117" s="172"/>
      <c r="LX117" s="172"/>
      <c r="LY117" s="172"/>
      <c r="LZ117" s="172"/>
      <c r="MA117" s="172"/>
      <c r="MB117" s="172"/>
      <c r="MC117" s="172"/>
      <c r="MD117" s="172"/>
      <c r="ME117" s="172"/>
      <c r="MF117" s="172"/>
      <c r="MG117" s="172"/>
      <c r="MH117" s="172"/>
      <c r="MI117" s="172"/>
      <c r="MJ117" s="172"/>
      <c r="MK117" s="172"/>
      <c r="ML117" s="172"/>
      <c r="MM117" s="172"/>
      <c r="MN117" s="172"/>
      <c r="MO117" s="172"/>
      <c r="MP117" s="172"/>
      <c r="MQ117" s="172"/>
      <c r="MR117" s="172"/>
      <c r="MS117" s="172"/>
      <c r="MT117" s="172"/>
      <c r="MU117" s="172"/>
      <c r="MV117" s="172"/>
      <c r="MW117" s="172"/>
      <c r="MX117" s="172"/>
      <c r="MY117" s="172"/>
      <c r="MZ117" s="172"/>
      <c r="NA117" s="172"/>
      <c r="NB117" s="172"/>
      <c r="NC117" s="172"/>
      <c r="ND117" s="172"/>
      <c r="NE117" s="172"/>
      <c r="NF117" s="172"/>
      <c r="NG117" s="172"/>
      <c r="NH117" s="172"/>
      <c r="NI117" s="172"/>
      <c r="NJ117" s="172"/>
      <c r="NK117" s="172"/>
      <c r="NL117" s="172"/>
      <c r="NM117" s="172"/>
      <c r="NN117" s="172"/>
      <c r="NO117" s="172"/>
      <c r="NP117" s="172"/>
      <c r="NQ117" s="172"/>
      <c r="NR117" s="172"/>
      <c r="NS117" s="172"/>
      <c r="NT117" s="172"/>
      <c r="NU117" s="172"/>
      <c r="NV117" s="172"/>
      <c r="NW117" s="172"/>
      <c r="NX117" s="172"/>
      <c r="NY117" s="172"/>
      <c r="NZ117" s="172"/>
      <c r="OA117" s="172"/>
      <c r="OB117" s="172"/>
      <c r="OC117" s="172"/>
      <c r="OD117" s="172"/>
      <c r="OE117" s="172"/>
      <c r="OF117" s="172"/>
      <c r="OG117" s="172"/>
      <c r="OH117" s="172"/>
      <c r="OI117" s="172"/>
      <c r="OJ117" s="172"/>
      <c r="OK117" s="172"/>
      <c r="OL117" s="172"/>
      <c r="OM117" s="172"/>
      <c r="ON117" s="172"/>
      <c r="OO117" s="172"/>
      <c r="OP117" s="172"/>
      <c r="OQ117" s="172"/>
      <c r="OR117" s="172"/>
      <c r="OS117" s="172"/>
      <c r="OT117" s="172"/>
      <c r="OU117" s="172"/>
      <c r="OV117" s="172"/>
      <c r="OW117" s="172"/>
      <c r="OX117" s="172"/>
      <c r="OY117" s="172"/>
      <c r="OZ117" s="172"/>
      <c r="PA117" s="172"/>
      <c r="PB117" s="172"/>
      <c r="PC117" s="172"/>
      <c r="PD117" s="172"/>
      <c r="PE117" s="172"/>
      <c r="PF117" s="172"/>
      <c r="PG117" s="172"/>
      <c r="PH117" s="172"/>
      <c r="PI117" s="172"/>
      <c r="PJ117" s="172"/>
      <c r="PK117" s="172"/>
      <c r="PL117" s="172"/>
      <c r="PM117" s="172"/>
      <c r="PN117" s="172"/>
      <c r="PO117" s="172"/>
      <c r="PP117" s="172"/>
      <c r="PQ117" s="172"/>
      <c r="PR117" s="172"/>
      <c r="PS117" s="172"/>
      <c r="PT117" s="172"/>
      <c r="PU117" s="172"/>
      <c r="PV117" s="172"/>
      <c r="PW117" s="172"/>
      <c r="PX117" s="172"/>
      <c r="PY117" s="172"/>
      <c r="PZ117" s="172"/>
      <c r="QA117" s="172"/>
      <c r="QB117" s="172"/>
      <c r="QC117" s="172"/>
      <c r="QD117" s="172"/>
      <c r="QE117" s="172"/>
      <c r="QF117" s="172"/>
      <c r="QG117" s="172"/>
      <c r="QH117" s="172"/>
      <c r="QI117" s="172"/>
      <c r="QJ117" s="172"/>
      <c r="QK117" s="172"/>
      <c r="QL117" s="172"/>
      <c r="QM117" s="172"/>
      <c r="QN117" s="172"/>
      <c r="QO117" s="172"/>
      <c r="QP117" s="172"/>
      <c r="QQ117" s="172"/>
      <c r="QR117" s="172"/>
      <c r="QS117" s="172"/>
      <c r="QT117" s="172"/>
      <c r="QU117" s="172"/>
      <c r="QV117" s="172"/>
      <c r="QW117" s="172"/>
      <c r="QX117" s="172"/>
      <c r="QY117" s="172"/>
      <c r="QZ117" s="172"/>
      <c r="RA117" s="172"/>
      <c r="RB117" s="172"/>
      <c r="RC117" s="172"/>
      <c r="RD117" s="172"/>
      <c r="RE117" s="172"/>
      <c r="RF117" s="172"/>
      <c r="RG117" s="172"/>
      <c r="RH117" s="172"/>
      <c r="RI117" s="172"/>
      <c r="RJ117" s="172"/>
      <c r="RK117" s="172"/>
      <c r="RL117" s="172"/>
      <c r="RM117" s="172"/>
      <c r="RN117" s="172"/>
      <c r="RO117" s="172"/>
      <c r="RP117" s="172"/>
      <c r="RQ117" s="172"/>
      <c r="RR117" s="172"/>
      <c r="RS117" s="172"/>
      <c r="RT117" s="172"/>
      <c r="RU117" s="172"/>
      <c r="RV117" s="172"/>
      <c r="RW117" s="172"/>
      <c r="RX117" s="172"/>
      <c r="RY117" s="172"/>
      <c r="RZ117" s="172"/>
      <c r="SA117" s="172"/>
      <c r="SB117" s="172"/>
      <c r="SC117" s="172"/>
      <c r="SD117" s="172"/>
      <c r="SE117" s="172"/>
      <c r="SF117" s="172"/>
      <c r="SG117" s="172"/>
      <c r="SH117" s="172"/>
      <c r="SI117" s="172"/>
      <c r="SJ117" s="172"/>
      <c r="SK117" s="172"/>
      <c r="SL117" s="172"/>
      <c r="SM117" s="172"/>
      <c r="SN117" s="172"/>
      <c r="SO117" s="172"/>
      <c r="SP117" s="172"/>
      <c r="SQ117" s="172"/>
      <c r="SR117" s="172"/>
      <c r="SS117" s="172"/>
      <c r="ST117" s="172"/>
      <c r="SU117" s="172"/>
      <c r="SV117" s="172"/>
      <c r="SW117" s="172"/>
      <c r="SX117" s="172"/>
      <c r="SY117" s="172"/>
      <c r="SZ117" s="172"/>
      <c r="TA117" s="172"/>
      <c r="TB117" s="172"/>
      <c r="TC117" s="172"/>
      <c r="TD117" s="172"/>
      <c r="TE117" s="172"/>
      <c r="TF117" s="172"/>
      <c r="TG117" s="172"/>
      <c r="TH117" s="172"/>
      <c r="TI117" s="172"/>
      <c r="TJ117" s="172"/>
      <c r="TK117" s="172"/>
      <c r="TL117" s="172"/>
      <c r="TM117" s="172"/>
      <c r="TN117" s="172"/>
      <c r="TO117" s="172"/>
      <c r="TP117" s="172"/>
      <c r="TQ117" s="172"/>
      <c r="TR117" s="172"/>
      <c r="TS117" s="172"/>
      <c r="TT117" s="172"/>
      <c r="TU117" s="172"/>
      <c r="TV117" s="172"/>
      <c r="TW117" s="172"/>
      <c r="TX117" s="172"/>
      <c r="TY117" s="172"/>
      <c r="TZ117" s="172"/>
      <c r="UA117" s="172"/>
      <c r="UB117" s="172"/>
      <c r="UC117" s="172"/>
      <c r="UD117" s="172"/>
      <c r="UE117" s="172"/>
      <c r="UF117" s="172"/>
      <c r="UG117" s="172"/>
      <c r="UH117" s="172"/>
      <c r="UI117" s="172"/>
      <c r="UJ117" s="172"/>
      <c r="UK117" s="172"/>
      <c r="UL117" s="172"/>
      <c r="UM117" s="172"/>
      <c r="UN117" s="172"/>
      <c r="UO117" s="172"/>
      <c r="UP117" s="172"/>
      <c r="UQ117" s="172"/>
      <c r="UR117" s="172"/>
      <c r="US117" s="172"/>
      <c r="UT117" s="172"/>
      <c r="UU117" s="172"/>
      <c r="UV117" s="172"/>
      <c r="UW117" s="172"/>
      <c r="UX117" s="172"/>
      <c r="UY117" s="172"/>
      <c r="UZ117" s="172"/>
      <c r="VA117" s="172"/>
      <c r="VB117" s="172"/>
      <c r="VC117" s="172"/>
      <c r="VD117" s="172"/>
      <c r="VE117" s="172"/>
      <c r="VF117" s="172"/>
      <c r="VG117" s="172"/>
      <c r="VH117" s="172"/>
      <c r="VI117" s="172"/>
      <c r="VJ117" s="172"/>
      <c r="VK117" s="172"/>
      <c r="VL117" s="172"/>
      <c r="VM117" s="172"/>
      <c r="VN117" s="172"/>
      <c r="VO117" s="172"/>
      <c r="VP117" s="172"/>
      <c r="VQ117" s="172"/>
      <c r="VR117" s="172"/>
      <c r="VS117" s="172"/>
      <c r="VT117" s="172"/>
      <c r="VU117" s="172"/>
      <c r="VV117" s="172"/>
      <c r="VW117" s="172"/>
      <c r="VX117" s="172"/>
      <c r="VY117" s="172"/>
      <c r="VZ117" s="172"/>
      <c r="WA117" s="172"/>
      <c r="WB117" s="172"/>
      <c r="WC117" s="172"/>
      <c r="WD117" s="172"/>
      <c r="WE117" s="172"/>
      <c r="WF117" s="172"/>
      <c r="WG117" s="172"/>
      <c r="WH117" s="172"/>
      <c r="WI117" s="172"/>
      <c r="WJ117" s="172"/>
      <c r="WK117" s="172"/>
      <c r="WL117" s="172"/>
      <c r="WM117" s="172"/>
      <c r="WN117" s="172"/>
      <c r="WO117" s="172"/>
      <c r="WP117" s="172"/>
      <c r="WQ117" s="172"/>
      <c r="WR117" s="172"/>
      <c r="WS117" s="172"/>
      <c r="WT117" s="172"/>
      <c r="WU117" s="172"/>
      <c r="WV117" s="172"/>
      <c r="WW117" s="172"/>
      <c r="WX117" s="172"/>
      <c r="WY117" s="172"/>
      <c r="WZ117" s="172"/>
      <c r="XA117" s="172"/>
      <c r="XB117" s="172"/>
      <c r="XC117" s="172"/>
      <c r="XD117" s="172"/>
      <c r="XE117" s="172"/>
      <c r="XF117" s="172"/>
      <c r="XG117" s="172"/>
      <c r="XH117" s="172"/>
      <c r="XI117" s="172"/>
      <c r="XJ117" s="172"/>
      <c r="XK117" s="172"/>
      <c r="XL117" s="172"/>
      <c r="XM117" s="172"/>
      <c r="XN117" s="172"/>
      <c r="XO117" s="172"/>
      <c r="XP117" s="172"/>
      <c r="XQ117" s="172"/>
      <c r="XR117" s="172"/>
      <c r="XS117" s="172"/>
      <c r="XT117" s="172"/>
      <c r="XU117" s="172"/>
      <c r="XV117" s="172"/>
      <c r="XW117" s="172"/>
      <c r="XX117" s="172"/>
      <c r="XY117" s="172"/>
      <c r="XZ117" s="172"/>
      <c r="YA117" s="172"/>
      <c r="YB117" s="172"/>
      <c r="YC117" s="172"/>
      <c r="YD117" s="172"/>
      <c r="YE117" s="172"/>
      <c r="YF117" s="172"/>
      <c r="YG117" s="172"/>
      <c r="YH117" s="172"/>
      <c r="YI117" s="172"/>
      <c r="YJ117" s="172"/>
      <c r="YK117" s="172"/>
      <c r="YL117" s="172"/>
      <c r="YM117" s="172"/>
      <c r="YN117" s="172"/>
      <c r="YO117" s="172"/>
      <c r="YP117" s="172"/>
      <c r="YQ117" s="172"/>
      <c r="YR117" s="172"/>
      <c r="YS117" s="172"/>
      <c r="YT117" s="172"/>
      <c r="YU117" s="172"/>
      <c r="YV117" s="172"/>
      <c r="YW117" s="172"/>
      <c r="YX117" s="172"/>
      <c r="YY117" s="172"/>
      <c r="YZ117" s="172"/>
      <c r="ZA117" s="172"/>
      <c r="ZB117" s="172"/>
      <c r="ZC117" s="172"/>
      <c r="ZD117" s="172"/>
      <c r="ZE117" s="172"/>
      <c r="ZF117" s="172"/>
      <c r="ZG117" s="172"/>
      <c r="ZH117" s="172"/>
      <c r="ZI117" s="172"/>
      <c r="ZJ117" s="172"/>
      <c r="ZK117" s="172"/>
      <c r="ZL117" s="172"/>
      <c r="ZM117" s="172"/>
      <c r="ZN117" s="172"/>
      <c r="ZO117" s="172"/>
      <c r="ZP117" s="172"/>
      <c r="ZQ117" s="172"/>
      <c r="ZR117" s="172"/>
      <c r="ZS117" s="172"/>
      <c r="ZT117" s="172"/>
      <c r="ZU117" s="172"/>
      <c r="ZV117" s="172"/>
      <c r="ZW117" s="172"/>
      <c r="ZX117" s="172"/>
      <c r="ZY117" s="172"/>
      <c r="ZZ117" s="172"/>
      <c r="AAA117" s="172"/>
      <c r="AAB117" s="172"/>
      <c r="AAC117" s="172"/>
      <c r="AAD117" s="172"/>
      <c r="AAE117" s="172"/>
      <c r="AAF117" s="172"/>
      <c r="AAG117" s="172"/>
      <c r="AAH117" s="172"/>
      <c r="AAI117" s="172"/>
      <c r="AAJ117" s="172"/>
      <c r="AAK117" s="172"/>
      <c r="AAL117" s="172"/>
      <c r="AAM117" s="172"/>
      <c r="AAN117" s="172"/>
      <c r="AAO117" s="172"/>
      <c r="AAP117" s="172"/>
      <c r="AAQ117" s="172"/>
      <c r="AAR117" s="172"/>
      <c r="AAS117" s="172"/>
      <c r="AAT117" s="172"/>
      <c r="AAU117" s="172"/>
      <c r="AAV117" s="172"/>
      <c r="AAW117" s="172"/>
      <c r="AAX117" s="172"/>
      <c r="AAY117" s="172"/>
      <c r="AAZ117" s="172"/>
      <c r="ABA117" s="172"/>
      <c r="ABB117" s="172"/>
      <c r="ABC117" s="172"/>
      <c r="ABD117" s="172"/>
      <c r="ABE117" s="172"/>
      <c r="ABF117" s="172"/>
      <c r="ABG117" s="172"/>
      <c r="ABH117" s="172"/>
      <c r="ABI117" s="172"/>
      <c r="ABJ117" s="172"/>
      <c r="ABK117" s="172"/>
      <c r="ABL117" s="172"/>
      <c r="ABM117" s="172"/>
      <c r="ABN117" s="172"/>
      <c r="ABO117" s="172"/>
      <c r="ABP117" s="172"/>
      <c r="ABQ117" s="172"/>
      <c r="ABR117" s="172"/>
      <c r="ABS117" s="172"/>
      <c r="ABT117" s="172"/>
      <c r="ABU117" s="172"/>
      <c r="ABV117" s="172"/>
      <c r="ABW117" s="172"/>
      <c r="ABX117" s="172"/>
      <c r="ABY117" s="172"/>
      <c r="ABZ117" s="172"/>
      <c r="ACA117" s="172"/>
      <c r="ACB117" s="172"/>
      <c r="ACC117" s="172"/>
      <c r="ACD117" s="172"/>
      <c r="ACE117" s="172"/>
      <c r="ACF117" s="172"/>
      <c r="ACG117" s="172"/>
      <c r="ACH117" s="172"/>
      <c r="ACI117" s="172"/>
      <c r="ACJ117" s="172"/>
      <c r="ACK117" s="172"/>
      <c r="ACL117" s="172"/>
      <c r="ACM117" s="172"/>
      <c r="ACN117" s="172"/>
      <c r="ACO117" s="172"/>
      <c r="ACP117" s="172"/>
      <c r="ACQ117" s="172"/>
      <c r="ACR117" s="172"/>
      <c r="ACS117" s="172"/>
      <c r="ACT117" s="172"/>
      <c r="ACU117" s="172"/>
      <c r="ACV117" s="172"/>
      <c r="ACW117" s="172"/>
      <c r="ACX117" s="172"/>
      <c r="ACY117" s="172"/>
      <c r="ACZ117" s="172"/>
      <c r="ADA117" s="172"/>
      <c r="ADB117" s="172"/>
      <c r="ADC117" s="172"/>
      <c r="ADD117" s="172"/>
      <c r="ADE117" s="172"/>
      <c r="ADF117" s="172"/>
      <c r="ADG117" s="172"/>
      <c r="ADH117" s="172"/>
      <c r="ADI117" s="172"/>
      <c r="ADJ117" s="172"/>
      <c r="ADK117" s="172"/>
      <c r="ADL117" s="172"/>
      <c r="ADM117" s="172"/>
      <c r="ADN117" s="172"/>
      <c r="ADO117" s="172"/>
      <c r="ADP117" s="172"/>
      <c r="ADQ117" s="172"/>
      <c r="ADR117" s="172"/>
      <c r="ADS117" s="172"/>
      <c r="ADT117" s="172"/>
      <c r="ADU117" s="172"/>
      <c r="ADV117" s="172"/>
      <c r="ADW117" s="172"/>
      <c r="ADX117" s="172"/>
      <c r="ADY117" s="172"/>
      <c r="ADZ117" s="172"/>
      <c r="AEA117" s="172"/>
      <c r="AEB117" s="172"/>
      <c r="AEC117" s="172"/>
      <c r="AED117" s="172"/>
      <c r="AEE117" s="172"/>
      <c r="AEF117" s="172"/>
      <c r="AEG117" s="172"/>
      <c r="AEH117" s="172"/>
      <c r="AEI117" s="172"/>
      <c r="AEJ117" s="172"/>
      <c r="AEK117" s="172"/>
      <c r="AEL117" s="172"/>
      <c r="AEM117" s="172"/>
      <c r="AEN117" s="172"/>
      <c r="AEO117" s="172"/>
      <c r="AEP117" s="172"/>
      <c r="AEQ117" s="172"/>
      <c r="AER117" s="172"/>
      <c r="AES117" s="172"/>
      <c r="AET117" s="172"/>
      <c r="AEU117" s="172"/>
      <c r="AEV117" s="172"/>
      <c r="AEW117" s="172"/>
      <c r="AEX117" s="172"/>
      <c r="AEY117" s="172"/>
      <c r="AEZ117" s="172"/>
      <c r="AFA117" s="172"/>
      <c r="AFB117" s="172"/>
      <c r="AFC117" s="172"/>
      <c r="AFD117" s="172"/>
      <c r="AFE117" s="172"/>
      <c r="AFF117" s="172"/>
      <c r="AFG117" s="172"/>
      <c r="AFH117" s="172"/>
      <c r="AFI117" s="172"/>
      <c r="AFJ117" s="172"/>
      <c r="AFK117" s="172"/>
      <c r="AFL117" s="172"/>
      <c r="AFM117" s="172"/>
      <c r="AFN117" s="172"/>
      <c r="AFO117" s="172"/>
      <c r="AFP117" s="172"/>
      <c r="AFQ117" s="172"/>
      <c r="AFR117" s="172"/>
      <c r="AFS117" s="172"/>
      <c r="AFT117" s="172"/>
      <c r="AFU117" s="172"/>
      <c r="AFV117" s="172"/>
      <c r="AFW117" s="172"/>
      <c r="AFX117" s="172"/>
      <c r="AFY117" s="172"/>
      <c r="AFZ117" s="172"/>
      <c r="AGA117" s="172"/>
      <c r="AGB117" s="172"/>
      <c r="AGC117" s="172"/>
      <c r="AGD117" s="172"/>
      <c r="AGE117" s="172"/>
      <c r="AGF117" s="172"/>
      <c r="AGG117" s="172"/>
      <c r="AGH117" s="172"/>
      <c r="AGI117" s="172"/>
      <c r="AGJ117" s="172"/>
      <c r="AGK117" s="172"/>
      <c r="AGL117" s="172"/>
      <c r="AGM117" s="172"/>
      <c r="AGN117" s="172"/>
      <c r="AGO117" s="172"/>
      <c r="AGP117" s="172"/>
      <c r="AGQ117" s="172"/>
      <c r="AGR117" s="172"/>
      <c r="AGS117" s="172"/>
      <c r="AGT117" s="172"/>
      <c r="AGU117" s="172"/>
      <c r="AGV117" s="172"/>
      <c r="AGW117" s="172"/>
      <c r="AGX117" s="172"/>
      <c r="AGY117" s="172"/>
      <c r="AGZ117" s="172"/>
      <c r="AHA117" s="172"/>
      <c r="AHB117" s="172"/>
      <c r="AHC117" s="172"/>
      <c r="AHD117" s="172"/>
      <c r="AHE117" s="172"/>
      <c r="AHF117" s="172"/>
      <c r="AHG117" s="172"/>
      <c r="AHH117" s="172"/>
      <c r="AHI117" s="172"/>
      <c r="AHJ117" s="172"/>
      <c r="AHK117" s="172"/>
      <c r="AHL117" s="172"/>
      <c r="AHM117" s="172"/>
      <c r="AHN117" s="172"/>
      <c r="AHO117" s="172"/>
      <c r="AHP117" s="172"/>
      <c r="AHQ117" s="172"/>
      <c r="AHR117" s="172"/>
      <c r="AHS117" s="172"/>
      <c r="AHT117" s="172"/>
      <c r="AHU117" s="172"/>
      <c r="AHV117" s="172"/>
      <c r="AHW117" s="172"/>
      <c r="AHX117" s="172"/>
      <c r="AHY117" s="172"/>
      <c r="AHZ117" s="172"/>
      <c r="AIA117" s="172"/>
      <c r="AIB117" s="172"/>
      <c r="AIC117" s="172"/>
      <c r="AID117" s="172"/>
      <c r="AIE117" s="172"/>
      <c r="AIF117" s="172"/>
      <c r="AIG117" s="172"/>
      <c r="AIH117" s="172"/>
      <c r="AII117" s="172"/>
      <c r="AIJ117" s="172"/>
      <c r="AIK117" s="172"/>
      <c r="AIL117" s="172"/>
      <c r="AIM117" s="172"/>
      <c r="AIN117" s="172"/>
      <c r="AIO117" s="172"/>
      <c r="AIP117" s="172"/>
      <c r="AIQ117" s="172"/>
      <c r="AIR117" s="172"/>
      <c r="AIS117" s="172"/>
      <c r="AIT117" s="172"/>
      <c r="AIU117" s="172"/>
      <c r="AIV117" s="172"/>
      <c r="AIW117" s="172"/>
      <c r="AIX117" s="172"/>
      <c r="AIY117" s="172"/>
      <c r="AIZ117" s="172"/>
      <c r="AJA117" s="172"/>
      <c r="AJB117" s="172"/>
      <c r="AJC117" s="172"/>
      <c r="AJD117" s="172"/>
      <c r="AJE117" s="172"/>
      <c r="AJF117" s="172"/>
      <c r="AJG117" s="172"/>
      <c r="AJH117" s="172"/>
      <c r="AJI117" s="172"/>
      <c r="AJJ117" s="172"/>
      <c r="AJK117" s="172"/>
      <c r="AJL117" s="172"/>
      <c r="AJM117" s="172"/>
      <c r="AJN117" s="172"/>
      <c r="AJO117" s="172"/>
      <c r="AJP117" s="172"/>
      <c r="AJQ117" s="172"/>
      <c r="AJR117" s="172"/>
      <c r="AJS117" s="172"/>
      <c r="AJT117" s="172"/>
      <c r="AJU117" s="172"/>
      <c r="AJV117" s="172"/>
      <c r="AJW117" s="172"/>
      <c r="AJX117" s="172"/>
      <c r="AJY117" s="172"/>
      <c r="AJZ117" s="172"/>
      <c r="AKA117" s="172"/>
      <c r="AKB117" s="172"/>
      <c r="AKC117" s="172"/>
      <c r="AKD117" s="172"/>
      <c r="AKE117" s="172"/>
      <c r="AKF117" s="172"/>
      <c r="AKG117" s="172"/>
      <c r="AKH117" s="172"/>
      <c r="AKI117" s="172"/>
      <c r="AKJ117" s="172"/>
      <c r="AKK117" s="172"/>
      <c r="AKL117" s="172"/>
      <c r="AKM117" s="172"/>
      <c r="AKN117" s="172"/>
      <c r="AKO117" s="172"/>
      <c r="AKP117" s="172"/>
      <c r="AKQ117" s="172"/>
      <c r="AKR117" s="172"/>
      <c r="AKS117" s="172"/>
      <c r="AKT117" s="172"/>
      <c r="AKU117" s="172"/>
      <c r="AKV117" s="172"/>
      <c r="AKW117" s="172"/>
      <c r="AKX117" s="172"/>
      <c r="AKY117" s="172"/>
      <c r="AKZ117" s="172"/>
      <c r="ALA117" s="172"/>
      <c r="ALB117" s="172"/>
      <c r="ALC117" s="172"/>
      <c r="ALD117" s="172"/>
      <c r="ALE117" s="172"/>
      <c r="ALF117" s="172"/>
      <c r="ALG117" s="172"/>
      <c r="ALH117" s="172"/>
      <c r="ALI117" s="172"/>
      <c r="ALJ117" s="172"/>
      <c r="ALK117" s="172"/>
      <c r="ALL117" s="172"/>
      <c r="ALM117" s="172"/>
      <c r="ALN117" s="172"/>
      <c r="ALO117" s="172"/>
      <c r="ALP117" s="172"/>
      <c r="ALQ117" s="172"/>
      <c r="ALR117" s="172"/>
      <c r="ALS117" s="172"/>
      <c r="ALT117" s="172"/>
      <c r="ALU117" s="172"/>
      <c r="ALV117" s="172"/>
      <c r="ALW117" s="172"/>
      <c r="ALX117" s="172"/>
      <c r="ALY117" s="172"/>
      <c r="ALZ117" s="172"/>
      <c r="AMA117" s="172"/>
      <c r="AMB117" s="172"/>
      <c r="AMC117" s="172"/>
      <c r="AMD117" s="172"/>
      <c r="AME117" s="172"/>
      <c r="AMF117" s="172"/>
      <c r="AMG117" s="172"/>
      <c r="AMH117" s="172"/>
      <c r="AMI117" s="172"/>
      <c r="AMJ117" s="172"/>
      <c r="AMK117" s="172"/>
      <c r="AML117" s="172"/>
    </row>
    <row r="118" spans="1:1026" s="282" customFormat="1">
      <c r="A118" s="172"/>
      <c r="B118" s="455"/>
      <c r="C118" s="154">
        <f t="shared" si="94"/>
        <v>0</v>
      </c>
      <c r="D118" s="167">
        <f t="shared" si="95"/>
        <v>0</v>
      </c>
      <c r="E118" s="166" t="str">
        <f t="shared" si="96"/>
        <v/>
      </c>
      <c r="F118" s="367" t="str">
        <f t="shared" si="97"/>
        <v/>
      </c>
      <c r="G118" s="367" t="str">
        <f t="shared" si="98"/>
        <v/>
      </c>
      <c r="H118" s="367" t="str">
        <f t="shared" si="99"/>
        <v/>
      </c>
      <c r="I118" s="367" t="str">
        <f t="shared" si="100"/>
        <v/>
      </c>
      <c r="J118" s="367" t="str">
        <f t="shared" si="101"/>
        <v/>
      </c>
      <c r="K118" s="367" t="str">
        <f t="shared" si="102"/>
        <v/>
      </c>
      <c r="L118" s="367" t="str">
        <f t="shared" si="103"/>
        <v/>
      </c>
      <c r="M118" s="367" t="str">
        <f t="shared" si="104"/>
        <v/>
      </c>
      <c r="N118" s="367" t="str">
        <f t="shared" si="105"/>
        <v/>
      </c>
      <c r="O118" s="156" t="str">
        <f t="shared" si="106"/>
        <v/>
      </c>
      <c r="P118" s="157" t="str">
        <f t="shared" si="158"/>
        <v>0</v>
      </c>
      <c r="Q118" s="158" t="str">
        <f t="shared" si="158"/>
        <v>0</v>
      </c>
      <c r="R118" s="158" t="str">
        <f t="shared" si="158"/>
        <v>0</v>
      </c>
      <c r="S118" s="159" t="str">
        <f t="shared" si="158"/>
        <v>0</v>
      </c>
      <c r="T118" s="158" t="str">
        <f t="shared" si="158"/>
        <v>0</v>
      </c>
      <c r="U118" s="158" t="str">
        <f t="shared" si="158"/>
        <v>0</v>
      </c>
      <c r="V118" s="158" t="str">
        <f t="shared" si="158"/>
        <v>0</v>
      </c>
      <c r="W118" s="158" t="str">
        <f t="shared" si="158"/>
        <v>0</v>
      </c>
      <c r="X118" s="157" t="str">
        <f t="shared" si="159"/>
        <v>0</v>
      </c>
      <c r="Y118" s="158" t="str">
        <f t="shared" si="159"/>
        <v>0</v>
      </c>
      <c r="Z118" s="158" t="str">
        <f t="shared" si="159"/>
        <v>0</v>
      </c>
      <c r="AA118" s="159" t="str">
        <f t="shared" si="159"/>
        <v>0</v>
      </c>
      <c r="AB118" s="160" t="str">
        <f t="shared" si="159"/>
        <v>0</v>
      </c>
      <c r="AC118" s="161" t="str">
        <f t="shared" si="159"/>
        <v>0</v>
      </c>
      <c r="AD118" s="158" t="str">
        <f t="shared" si="159"/>
        <v>0</v>
      </c>
      <c r="AE118" s="159" t="str">
        <f t="shared" si="159"/>
        <v>0</v>
      </c>
      <c r="AF118" s="367" t="str">
        <f t="shared" si="160"/>
        <v>0</v>
      </c>
      <c r="AG118" s="162" t="str">
        <f t="shared" si="160"/>
        <v>0</v>
      </c>
      <c r="AH118" s="163" t="str">
        <f t="shared" si="160"/>
        <v>0</v>
      </c>
      <c r="AI118" s="165" t="str">
        <f t="shared" si="160"/>
        <v>0</v>
      </c>
      <c r="AJ118" s="164" t="str">
        <f t="shared" si="160"/>
        <v>0</v>
      </c>
      <c r="AK118" s="164" t="str">
        <f t="shared" si="160"/>
        <v>0</v>
      </c>
      <c r="AL118" s="289" t="str">
        <f t="shared" si="160"/>
        <v>0</v>
      </c>
      <c r="AM118" s="165" t="str">
        <f t="shared" si="160"/>
        <v>0</v>
      </c>
      <c r="AN118" s="230" t="str">
        <f t="shared" si="161"/>
        <v>0</v>
      </c>
      <c r="AO118" s="230" t="str">
        <f t="shared" si="161"/>
        <v>0</v>
      </c>
      <c r="AP118" s="230" t="str">
        <f t="shared" si="161"/>
        <v>0</v>
      </c>
      <c r="AQ118" s="230" t="str">
        <f t="shared" si="161"/>
        <v>0</v>
      </c>
      <c r="AR118" s="229" t="str">
        <f t="shared" si="161"/>
        <v>0</v>
      </c>
      <c r="AS118" s="230" t="str">
        <f t="shared" si="161"/>
        <v>0</v>
      </c>
      <c r="AT118" s="230" t="str">
        <f t="shared" si="161"/>
        <v>0</v>
      </c>
      <c r="AU118" s="231" t="str">
        <f t="shared" si="161"/>
        <v>0</v>
      </c>
      <c r="AV118" s="230" t="str">
        <f t="shared" si="162"/>
        <v>0</v>
      </c>
      <c r="AW118" s="232" t="str">
        <f t="shared" si="162"/>
        <v>0</v>
      </c>
      <c r="AX118" s="232" t="str">
        <f t="shared" si="162"/>
        <v>0</v>
      </c>
      <c r="AY118" s="233" t="str">
        <f t="shared" si="162"/>
        <v>0</v>
      </c>
      <c r="AZ118" s="232" t="str">
        <f t="shared" si="162"/>
        <v>0</v>
      </c>
      <c r="BA118" s="232" t="str">
        <f t="shared" si="162"/>
        <v>0</v>
      </c>
      <c r="BB118" s="232" t="str">
        <f t="shared" si="162"/>
        <v>0</v>
      </c>
      <c r="BC118" s="233" t="str">
        <f t="shared" si="162"/>
        <v>0</v>
      </c>
      <c r="BD118" s="168" t="str">
        <f t="shared" si="163"/>
        <v>0</v>
      </c>
      <c r="BE118" s="168" t="str">
        <f t="shared" si="163"/>
        <v>0</v>
      </c>
      <c r="BF118" s="168" t="str">
        <f t="shared" si="163"/>
        <v>0</v>
      </c>
      <c r="BG118" s="169" t="str">
        <f t="shared" si="163"/>
        <v>0</v>
      </c>
      <c r="BH118" s="168" t="str">
        <f t="shared" si="163"/>
        <v>0</v>
      </c>
      <c r="BI118" s="168" t="str">
        <f t="shared" si="163"/>
        <v>0</v>
      </c>
      <c r="BJ118" s="168" t="str">
        <f t="shared" si="163"/>
        <v>0</v>
      </c>
      <c r="BK118" s="169" t="str">
        <f t="shared" si="163"/>
        <v>0</v>
      </c>
      <c r="BL118" s="168" t="str">
        <f t="shared" si="164"/>
        <v>0</v>
      </c>
      <c r="BM118" s="168" t="str">
        <f t="shared" si="164"/>
        <v>0</v>
      </c>
      <c r="BN118" s="168" t="str">
        <f t="shared" si="164"/>
        <v>0</v>
      </c>
      <c r="BO118" s="169" t="str">
        <f t="shared" si="164"/>
        <v>0</v>
      </c>
      <c r="BP118" s="168" t="str">
        <f t="shared" si="164"/>
        <v>0</v>
      </c>
      <c r="BQ118" s="168" t="str">
        <f t="shared" si="164"/>
        <v>0</v>
      </c>
      <c r="BR118" s="168" t="str">
        <f t="shared" si="164"/>
        <v>0</v>
      </c>
      <c r="BS118" s="169" t="str">
        <f t="shared" si="164"/>
        <v>0</v>
      </c>
      <c r="BT118" s="302" t="str">
        <f t="shared" si="165"/>
        <v>0</v>
      </c>
      <c r="BU118" s="302" t="str">
        <f t="shared" si="165"/>
        <v>0</v>
      </c>
      <c r="BV118" s="302" t="str">
        <f t="shared" si="165"/>
        <v>0</v>
      </c>
      <c r="BW118" s="303" t="str">
        <f t="shared" si="165"/>
        <v>0</v>
      </c>
      <c r="BX118" s="302" t="str">
        <f t="shared" si="165"/>
        <v>0</v>
      </c>
      <c r="BY118" s="302" t="str">
        <f t="shared" si="165"/>
        <v>0</v>
      </c>
      <c r="BZ118" s="302" t="str">
        <f t="shared" si="165"/>
        <v>0</v>
      </c>
      <c r="CA118" s="303" t="str">
        <f t="shared" si="165"/>
        <v>0</v>
      </c>
      <c r="CB118" s="164" t="str">
        <f t="shared" si="166"/>
        <v>0</v>
      </c>
      <c r="CC118" s="289" t="str">
        <f t="shared" si="166"/>
        <v>0</v>
      </c>
      <c r="CD118" s="340" t="str">
        <f t="shared" si="166"/>
        <v>0</v>
      </c>
      <c r="CE118" s="341" t="str">
        <f t="shared" si="166"/>
        <v>0</v>
      </c>
      <c r="CF118" s="340" t="str">
        <f t="shared" si="166"/>
        <v>0</v>
      </c>
      <c r="CG118" s="340" t="str">
        <f t="shared" si="166"/>
        <v>0</v>
      </c>
      <c r="CH118" s="340" t="str">
        <f t="shared" si="166"/>
        <v>0</v>
      </c>
      <c r="CI118" s="341" t="str">
        <f t="shared" si="166"/>
        <v>0</v>
      </c>
      <c r="CJ118" s="367"/>
      <c r="CK118" s="32" t="str">
        <f t="shared" si="116"/>
        <v/>
      </c>
      <c r="CL118" s="285">
        <f t="shared" si="146"/>
        <v>0</v>
      </c>
      <c r="CM118" s="285">
        <f t="shared" si="148"/>
        <v>10</v>
      </c>
      <c r="CN118" s="285"/>
      <c r="CO118" s="142">
        <f t="shared" si="117"/>
        <v>-90</v>
      </c>
      <c r="CP118" s="142">
        <f t="shared" si="118"/>
        <v>-67.777777777777771</v>
      </c>
      <c r="CQ118" s="143"/>
      <c r="CR118" s="367"/>
      <c r="CS118" s="170">
        <f t="shared" si="119"/>
        <v>0</v>
      </c>
      <c r="CT118" s="23">
        <f t="shared" si="120"/>
        <v>0</v>
      </c>
      <c r="CU118" s="171">
        <f t="shared" si="121"/>
        <v>0</v>
      </c>
      <c r="CV118" s="23">
        <f t="shared" si="122"/>
        <v>0</v>
      </c>
      <c r="CW118" s="172">
        <f t="shared" si="123"/>
        <v>0</v>
      </c>
      <c r="CX118" s="24">
        <f t="shared" si="124"/>
        <v>0</v>
      </c>
      <c r="CY118" s="267">
        <f t="shared" si="125"/>
        <v>0</v>
      </c>
      <c r="CZ118" s="268">
        <f t="shared" si="126"/>
        <v>0</v>
      </c>
      <c r="DA118" s="267">
        <f t="shared" si="127"/>
        <v>0</v>
      </c>
      <c r="DB118" s="268">
        <f t="shared" si="128"/>
        <v>0</v>
      </c>
      <c r="DC118" s="173">
        <f t="shared" si="129"/>
        <v>0</v>
      </c>
      <c r="DD118" s="26">
        <f t="shared" si="130"/>
        <v>0</v>
      </c>
      <c r="DE118" s="173">
        <f t="shared" si="131"/>
        <v>0</v>
      </c>
      <c r="DF118" s="26">
        <f t="shared" si="132"/>
        <v>0</v>
      </c>
      <c r="DG118" s="326">
        <f t="shared" si="133"/>
        <v>0</v>
      </c>
      <c r="DH118" s="327">
        <f t="shared" si="134"/>
        <v>0</v>
      </c>
      <c r="DI118" s="172">
        <f t="shared" si="135"/>
        <v>0</v>
      </c>
      <c r="DJ118" s="24">
        <f t="shared" si="136"/>
        <v>0</v>
      </c>
      <c r="DK118" s="172"/>
      <c r="DL118" s="19">
        <f t="shared" si="137"/>
        <v>0</v>
      </c>
      <c r="DM118" s="19">
        <f t="shared" si="138"/>
        <v>0</v>
      </c>
      <c r="DN118" s="174">
        <f t="shared" si="139"/>
        <v>0</v>
      </c>
      <c r="DO118" s="278">
        <f t="shared" si="140"/>
        <v>0</v>
      </c>
      <c r="DP118" s="278">
        <f t="shared" si="141"/>
        <v>0</v>
      </c>
      <c r="DQ118" s="20">
        <f t="shared" si="142"/>
        <v>0</v>
      </c>
      <c r="DR118" s="20">
        <f t="shared" si="143"/>
        <v>0</v>
      </c>
      <c r="DS118" s="337">
        <f t="shared" si="144"/>
        <v>0</v>
      </c>
      <c r="DT118" s="174">
        <f t="shared" si="145"/>
        <v>0</v>
      </c>
      <c r="DU118" s="172">
        <f t="shared" si="147"/>
        <v>0</v>
      </c>
      <c r="DV118" s="172"/>
      <c r="DW118" s="172"/>
      <c r="DX118" s="172"/>
      <c r="DY118" s="172"/>
      <c r="DZ118" s="172"/>
      <c r="EA118" s="172"/>
      <c r="EB118" s="172"/>
      <c r="EC118" s="172"/>
      <c r="ED118" s="172"/>
      <c r="EE118" s="172"/>
      <c r="EF118" s="172"/>
      <c r="EG118" s="172"/>
      <c r="EH118" s="172"/>
      <c r="EI118" s="172"/>
      <c r="EJ118" s="172"/>
      <c r="EK118" s="172"/>
      <c r="EL118" s="172"/>
      <c r="EM118" s="172"/>
      <c r="EN118" s="172"/>
      <c r="EO118" s="172"/>
      <c r="EP118" s="172"/>
      <c r="EQ118" s="172"/>
      <c r="ER118" s="172"/>
      <c r="ES118" s="172"/>
      <c r="ET118" s="172"/>
      <c r="EU118" s="172"/>
      <c r="EV118" s="172"/>
      <c r="EW118" s="172"/>
      <c r="EX118" s="172"/>
      <c r="EY118" s="172"/>
      <c r="EZ118" s="172"/>
      <c r="FA118" s="172"/>
      <c r="FB118" s="172"/>
      <c r="FC118" s="172"/>
      <c r="FD118" s="172"/>
      <c r="FE118" s="172"/>
      <c r="FF118" s="172"/>
      <c r="FG118" s="172"/>
      <c r="FH118" s="172"/>
      <c r="FI118" s="172"/>
      <c r="FJ118" s="172"/>
      <c r="FK118" s="172"/>
      <c r="FL118" s="172"/>
      <c r="FM118" s="172"/>
      <c r="FN118" s="172"/>
      <c r="FO118" s="172"/>
      <c r="FP118" s="172"/>
      <c r="FQ118" s="172"/>
      <c r="FR118" s="172"/>
      <c r="FS118" s="172"/>
      <c r="FT118" s="172"/>
      <c r="FU118" s="172"/>
      <c r="FV118" s="172"/>
      <c r="FW118" s="172"/>
      <c r="FX118" s="172"/>
      <c r="FY118" s="172"/>
      <c r="FZ118" s="172"/>
      <c r="GA118" s="172"/>
      <c r="GB118" s="172"/>
      <c r="GC118" s="172"/>
      <c r="GD118" s="172"/>
      <c r="GE118" s="172"/>
      <c r="GF118" s="172"/>
      <c r="GG118" s="172"/>
      <c r="GH118" s="172"/>
      <c r="GI118" s="172"/>
      <c r="GJ118" s="172"/>
      <c r="GK118" s="172"/>
      <c r="GL118" s="172"/>
      <c r="GM118" s="172"/>
      <c r="GN118" s="172"/>
      <c r="GO118" s="172"/>
      <c r="GP118" s="172"/>
      <c r="GQ118" s="172"/>
      <c r="GR118" s="172"/>
      <c r="GS118" s="172"/>
      <c r="GT118" s="172"/>
      <c r="GU118" s="172"/>
      <c r="GV118" s="172"/>
      <c r="GW118" s="172"/>
      <c r="GX118" s="172"/>
      <c r="GY118" s="172"/>
      <c r="GZ118" s="172"/>
      <c r="HA118" s="172"/>
      <c r="HB118" s="172"/>
      <c r="HC118" s="172"/>
      <c r="HD118" s="172"/>
      <c r="HE118" s="172"/>
      <c r="HF118" s="172"/>
      <c r="HG118" s="172"/>
      <c r="HH118" s="172"/>
      <c r="HI118" s="172"/>
      <c r="HJ118" s="172"/>
      <c r="HK118" s="172"/>
      <c r="HL118" s="172"/>
      <c r="HM118" s="172"/>
      <c r="HN118" s="172"/>
      <c r="HO118" s="172"/>
      <c r="HP118" s="172"/>
      <c r="HQ118" s="172"/>
      <c r="HR118" s="172"/>
      <c r="HS118" s="172"/>
      <c r="HT118" s="172"/>
      <c r="HU118" s="172"/>
      <c r="HV118" s="172"/>
      <c r="HW118" s="172"/>
      <c r="HX118" s="172"/>
      <c r="HY118" s="172"/>
      <c r="HZ118" s="172"/>
      <c r="IA118" s="172"/>
      <c r="IB118" s="172"/>
      <c r="IC118" s="172"/>
      <c r="ID118" s="172"/>
      <c r="IE118" s="172"/>
      <c r="IF118" s="172"/>
      <c r="IG118" s="172"/>
      <c r="IH118" s="172"/>
      <c r="II118" s="172"/>
      <c r="IJ118" s="172"/>
      <c r="IK118" s="172"/>
      <c r="IL118" s="172"/>
      <c r="IM118" s="172"/>
      <c r="IN118" s="172"/>
      <c r="IO118" s="172"/>
      <c r="IP118" s="172"/>
      <c r="IQ118" s="172"/>
      <c r="IR118" s="172"/>
      <c r="IS118" s="172"/>
      <c r="IT118" s="172"/>
      <c r="IU118" s="172"/>
      <c r="IV118" s="172"/>
      <c r="IW118" s="172"/>
      <c r="IX118" s="172"/>
      <c r="IY118" s="172"/>
      <c r="IZ118" s="172"/>
      <c r="JA118" s="172"/>
      <c r="JB118" s="172"/>
      <c r="JC118" s="172"/>
      <c r="JD118" s="172"/>
      <c r="JE118" s="172"/>
      <c r="JF118" s="172"/>
      <c r="JG118" s="172"/>
      <c r="JH118" s="172"/>
      <c r="JI118" s="172"/>
      <c r="JJ118" s="172"/>
      <c r="JK118" s="172"/>
      <c r="JL118" s="172"/>
      <c r="JM118" s="172"/>
      <c r="JN118" s="172"/>
      <c r="JO118" s="172"/>
      <c r="JP118" s="172"/>
      <c r="JQ118" s="172"/>
      <c r="JR118" s="172"/>
      <c r="JS118" s="172"/>
      <c r="JT118" s="172"/>
      <c r="JU118" s="172"/>
      <c r="JV118" s="172"/>
      <c r="JW118" s="172"/>
      <c r="JX118" s="172"/>
      <c r="JY118" s="172"/>
      <c r="JZ118" s="172"/>
      <c r="KA118" s="172"/>
      <c r="KB118" s="172"/>
      <c r="KC118" s="172"/>
      <c r="KD118" s="172"/>
      <c r="KE118" s="172"/>
      <c r="KF118" s="172"/>
      <c r="KG118" s="172"/>
      <c r="KH118" s="172"/>
      <c r="KI118" s="172"/>
      <c r="KJ118" s="172"/>
      <c r="KK118" s="172"/>
      <c r="KL118" s="172"/>
      <c r="KM118" s="172"/>
      <c r="KN118" s="172"/>
      <c r="KO118" s="172"/>
      <c r="KP118" s="172"/>
      <c r="KQ118" s="172"/>
      <c r="KR118" s="172"/>
      <c r="KS118" s="172"/>
      <c r="KT118" s="172"/>
      <c r="KU118" s="172"/>
      <c r="KV118" s="172"/>
      <c r="KW118" s="172"/>
      <c r="KX118" s="172"/>
      <c r="KY118" s="172"/>
      <c r="KZ118" s="172"/>
      <c r="LA118" s="172"/>
      <c r="LB118" s="172"/>
      <c r="LC118" s="172"/>
      <c r="LD118" s="172"/>
      <c r="LE118" s="172"/>
      <c r="LF118" s="172"/>
      <c r="LG118" s="172"/>
      <c r="LH118" s="172"/>
      <c r="LI118" s="172"/>
      <c r="LJ118" s="172"/>
      <c r="LK118" s="172"/>
      <c r="LL118" s="172"/>
      <c r="LM118" s="172"/>
      <c r="LN118" s="172"/>
      <c r="LO118" s="172"/>
      <c r="LP118" s="172"/>
      <c r="LQ118" s="172"/>
      <c r="LR118" s="172"/>
      <c r="LS118" s="172"/>
      <c r="LT118" s="172"/>
      <c r="LU118" s="172"/>
      <c r="LV118" s="172"/>
      <c r="LW118" s="172"/>
      <c r="LX118" s="172"/>
      <c r="LY118" s="172"/>
      <c r="LZ118" s="172"/>
      <c r="MA118" s="172"/>
      <c r="MB118" s="172"/>
      <c r="MC118" s="172"/>
      <c r="MD118" s="172"/>
      <c r="ME118" s="172"/>
      <c r="MF118" s="172"/>
      <c r="MG118" s="172"/>
      <c r="MH118" s="172"/>
      <c r="MI118" s="172"/>
      <c r="MJ118" s="172"/>
      <c r="MK118" s="172"/>
      <c r="ML118" s="172"/>
      <c r="MM118" s="172"/>
      <c r="MN118" s="172"/>
      <c r="MO118" s="172"/>
      <c r="MP118" s="172"/>
      <c r="MQ118" s="172"/>
      <c r="MR118" s="172"/>
      <c r="MS118" s="172"/>
      <c r="MT118" s="172"/>
      <c r="MU118" s="172"/>
      <c r="MV118" s="172"/>
      <c r="MW118" s="172"/>
      <c r="MX118" s="172"/>
      <c r="MY118" s="172"/>
      <c r="MZ118" s="172"/>
      <c r="NA118" s="172"/>
      <c r="NB118" s="172"/>
      <c r="NC118" s="172"/>
      <c r="ND118" s="172"/>
      <c r="NE118" s="172"/>
      <c r="NF118" s="172"/>
      <c r="NG118" s="172"/>
      <c r="NH118" s="172"/>
      <c r="NI118" s="172"/>
      <c r="NJ118" s="172"/>
      <c r="NK118" s="172"/>
      <c r="NL118" s="172"/>
      <c r="NM118" s="172"/>
      <c r="NN118" s="172"/>
      <c r="NO118" s="172"/>
      <c r="NP118" s="172"/>
      <c r="NQ118" s="172"/>
      <c r="NR118" s="172"/>
      <c r="NS118" s="172"/>
      <c r="NT118" s="172"/>
      <c r="NU118" s="172"/>
      <c r="NV118" s="172"/>
      <c r="NW118" s="172"/>
      <c r="NX118" s="172"/>
      <c r="NY118" s="172"/>
      <c r="NZ118" s="172"/>
      <c r="OA118" s="172"/>
      <c r="OB118" s="172"/>
      <c r="OC118" s="172"/>
      <c r="OD118" s="172"/>
      <c r="OE118" s="172"/>
      <c r="OF118" s="172"/>
      <c r="OG118" s="172"/>
      <c r="OH118" s="172"/>
      <c r="OI118" s="172"/>
      <c r="OJ118" s="172"/>
      <c r="OK118" s="172"/>
      <c r="OL118" s="172"/>
      <c r="OM118" s="172"/>
      <c r="ON118" s="172"/>
      <c r="OO118" s="172"/>
      <c r="OP118" s="172"/>
      <c r="OQ118" s="172"/>
      <c r="OR118" s="172"/>
      <c r="OS118" s="172"/>
      <c r="OT118" s="172"/>
      <c r="OU118" s="172"/>
      <c r="OV118" s="172"/>
      <c r="OW118" s="172"/>
      <c r="OX118" s="172"/>
      <c r="OY118" s="172"/>
      <c r="OZ118" s="172"/>
      <c r="PA118" s="172"/>
      <c r="PB118" s="172"/>
      <c r="PC118" s="172"/>
      <c r="PD118" s="172"/>
      <c r="PE118" s="172"/>
      <c r="PF118" s="172"/>
      <c r="PG118" s="172"/>
      <c r="PH118" s="172"/>
      <c r="PI118" s="172"/>
      <c r="PJ118" s="172"/>
      <c r="PK118" s="172"/>
      <c r="PL118" s="172"/>
      <c r="PM118" s="172"/>
      <c r="PN118" s="172"/>
      <c r="PO118" s="172"/>
      <c r="PP118" s="172"/>
      <c r="PQ118" s="172"/>
      <c r="PR118" s="172"/>
      <c r="PS118" s="172"/>
      <c r="PT118" s="172"/>
      <c r="PU118" s="172"/>
      <c r="PV118" s="172"/>
      <c r="PW118" s="172"/>
      <c r="PX118" s="172"/>
      <c r="PY118" s="172"/>
      <c r="PZ118" s="172"/>
      <c r="QA118" s="172"/>
      <c r="QB118" s="172"/>
      <c r="QC118" s="172"/>
      <c r="QD118" s="172"/>
      <c r="QE118" s="172"/>
      <c r="QF118" s="172"/>
      <c r="QG118" s="172"/>
      <c r="QH118" s="172"/>
      <c r="QI118" s="172"/>
      <c r="QJ118" s="172"/>
      <c r="QK118" s="172"/>
      <c r="QL118" s="172"/>
      <c r="QM118" s="172"/>
      <c r="QN118" s="172"/>
      <c r="QO118" s="172"/>
      <c r="QP118" s="172"/>
      <c r="QQ118" s="172"/>
      <c r="QR118" s="172"/>
      <c r="QS118" s="172"/>
      <c r="QT118" s="172"/>
      <c r="QU118" s="172"/>
      <c r="QV118" s="172"/>
      <c r="QW118" s="172"/>
      <c r="QX118" s="172"/>
      <c r="QY118" s="172"/>
      <c r="QZ118" s="172"/>
      <c r="RA118" s="172"/>
      <c r="RB118" s="172"/>
      <c r="RC118" s="172"/>
      <c r="RD118" s="172"/>
      <c r="RE118" s="172"/>
      <c r="RF118" s="172"/>
      <c r="RG118" s="172"/>
      <c r="RH118" s="172"/>
      <c r="RI118" s="172"/>
      <c r="RJ118" s="172"/>
      <c r="RK118" s="172"/>
      <c r="RL118" s="172"/>
      <c r="RM118" s="172"/>
      <c r="RN118" s="172"/>
      <c r="RO118" s="172"/>
      <c r="RP118" s="172"/>
      <c r="RQ118" s="172"/>
      <c r="RR118" s="172"/>
      <c r="RS118" s="172"/>
      <c r="RT118" s="172"/>
      <c r="RU118" s="172"/>
      <c r="RV118" s="172"/>
      <c r="RW118" s="172"/>
      <c r="RX118" s="172"/>
      <c r="RY118" s="172"/>
      <c r="RZ118" s="172"/>
      <c r="SA118" s="172"/>
      <c r="SB118" s="172"/>
      <c r="SC118" s="172"/>
      <c r="SD118" s="172"/>
      <c r="SE118" s="172"/>
      <c r="SF118" s="172"/>
      <c r="SG118" s="172"/>
      <c r="SH118" s="172"/>
      <c r="SI118" s="172"/>
      <c r="SJ118" s="172"/>
      <c r="SK118" s="172"/>
      <c r="SL118" s="172"/>
      <c r="SM118" s="172"/>
      <c r="SN118" s="172"/>
      <c r="SO118" s="172"/>
      <c r="SP118" s="172"/>
      <c r="SQ118" s="172"/>
      <c r="SR118" s="172"/>
      <c r="SS118" s="172"/>
      <c r="ST118" s="172"/>
      <c r="SU118" s="172"/>
      <c r="SV118" s="172"/>
      <c r="SW118" s="172"/>
      <c r="SX118" s="172"/>
      <c r="SY118" s="172"/>
      <c r="SZ118" s="172"/>
      <c r="TA118" s="172"/>
      <c r="TB118" s="172"/>
      <c r="TC118" s="172"/>
      <c r="TD118" s="172"/>
      <c r="TE118" s="172"/>
      <c r="TF118" s="172"/>
      <c r="TG118" s="172"/>
      <c r="TH118" s="172"/>
      <c r="TI118" s="172"/>
      <c r="TJ118" s="172"/>
      <c r="TK118" s="172"/>
      <c r="TL118" s="172"/>
      <c r="TM118" s="172"/>
      <c r="TN118" s="172"/>
      <c r="TO118" s="172"/>
      <c r="TP118" s="172"/>
      <c r="TQ118" s="172"/>
      <c r="TR118" s="172"/>
      <c r="TS118" s="172"/>
      <c r="TT118" s="172"/>
      <c r="TU118" s="172"/>
      <c r="TV118" s="172"/>
      <c r="TW118" s="172"/>
      <c r="TX118" s="172"/>
      <c r="TY118" s="172"/>
      <c r="TZ118" s="172"/>
      <c r="UA118" s="172"/>
      <c r="UB118" s="172"/>
      <c r="UC118" s="172"/>
      <c r="UD118" s="172"/>
      <c r="UE118" s="172"/>
      <c r="UF118" s="172"/>
      <c r="UG118" s="172"/>
      <c r="UH118" s="172"/>
      <c r="UI118" s="172"/>
      <c r="UJ118" s="172"/>
      <c r="UK118" s="172"/>
      <c r="UL118" s="172"/>
      <c r="UM118" s="172"/>
      <c r="UN118" s="172"/>
      <c r="UO118" s="172"/>
      <c r="UP118" s="172"/>
      <c r="UQ118" s="172"/>
      <c r="UR118" s="172"/>
      <c r="US118" s="172"/>
      <c r="UT118" s="172"/>
      <c r="UU118" s="172"/>
      <c r="UV118" s="172"/>
      <c r="UW118" s="172"/>
      <c r="UX118" s="172"/>
      <c r="UY118" s="172"/>
      <c r="UZ118" s="172"/>
      <c r="VA118" s="172"/>
      <c r="VB118" s="172"/>
      <c r="VC118" s="172"/>
      <c r="VD118" s="172"/>
      <c r="VE118" s="172"/>
      <c r="VF118" s="172"/>
      <c r="VG118" s="172"/>
      <c r="VH118" s="172"/>
      <c r="VI118" s="172"/>
      <c r="VJ118" s="172"/>
      <c r="VK118" s="172"/>
      <c r="VL118" s="172"/>
      <c r="VM118" s="172"/>
      <c r="VN118" s="172"/>
      <c r="VO118" s="172"/>
      <c r="VP118" s="172"/>
      <c r="VQ118" s="172"/>
      <c r="VR118" s="172"/>
      <c r="VS118" s="172"/>
      <c r="VT118" s="172"/>
      <c r="VU118" s="172"/>
      <c r="VV118" s="172"/>
      <c r="VW118" s="172"/>
      <c r="VX118" s="172"/>
      <c r="VY118" s="172"/>
      <c r="VZ118" s="172"/>
      <c r="WA118" s="172"/>
      <c r="WB118" s="172"/>
      <c r="WC118" s="172"/>
      <c r="WD118" s="172"/>
      <c r="WE118" s="172"/>
      <c r="WF118" s="172"/>
      <c r="WG118" s="172"/>
      <c r="WH118" s="172"/>
      <c r="WI118" s="172"/>
      <c r="WJ118" s="172"/>
      <c r="WK118" s="172"/>
      <c r="WL118" s="172"/>
      <c r="WM118" s="172"/>
      <c r="WN118" s="172"/>
      <c r="WO118" s="172"/>
      <c r="WP118" s="172"/>
      <c r="WQ118" s="172"/>
      <c r="WR118" s="172"/>
      <c r="WS118" s="172"/>
      <c r="WT118" s="172"/>
      <c r="WU118" s="172"/>
      <c r="WV118" s="172"/>
      <c r="WW118" s="172"/>
      <c r="WX118" s="172"/>
      <c r="WY118" s="172"/>
      <c r="WZ118" s="172"/>
      <c r="XA118" s="172"/>
      <c r="XB118" s="172"/>
      <c r="XC118" s="172"/>
      <c r="XD118" s="172"/>
      <c r="XE118" s="172"/>
      <c r="XF118" s="172"/>
      <c r="XG118" s="172"/>
      <c r="XH118" s="172"/>
      <c r="XI118" s="172"/>
      <c r="XJ118" s="172"/>
      <c r="XK118" s="172"/>
      <c r="XL118" s="172"/>
      <c r="XM118" s="172"/>
      <c r="XN118" s="172"/>
      <c r="XO118" s="172"/>
      <c r="XP118" s="172"/>
      <c r="XQ118" s="172"/>
      <c r="XR118" s="172"/>
      <c r="XS118" s="172"/>
      <c r="XT118" s="172"/>
      <c r="XU118" s="172"/>
      <c r="XV118" s="172"/>
      <c r="XW118" s="172"/>
      <c r="XX118" s="172"/>
      <c r="XY118" s="172"/>
      <c r="XZ118" s="172"/>
      <c r="YA118" s="172"/>
      <c r="YB118" s="172"/>
      <c r="YC118" s="172"/>
      <c r="YD118" s="172"/>
      <c r="YE118" s="172"/>
      <c r="YF118" s="172"/>
      <c r="YG118" s="172"/>
      <c r="YH118" s="172"/>
      <c r="YI118" s="172"/>
      <c r="YJ118" s="172"/>
      <c r="YK118" s="172"/>
      <c r="YL118" s="172"/>
      <c r="YM118" s="172"/>
      <c r="YN118" s="172"/>
      <c r="YO118" s="172"/>
      <c r="YP118" s="172"/>
      <c r="YQ118" s="172"/>
      <c r="YR118" s="172"/>
      <c r="YS118" s="172"/>
      <c r="YT118" s="172"/>
      <c r="YU118" s="172"/>
      <c r="YV118" s="172"/>
      <c r="YW118" s="172"/>
      <c r="YX118" s="172"/>
      <c r="YY118" s="172"/>
      <c r="YZ118" s="172"/>
      <c r="ZA118" s="172"/>
      <c r="ZB118" s="172"/>
      <c r="ZC118" s="172"/>
      <c r="ZD118" s="172"/>
      <c r="ZE118" s="172"/>
      <c r="ZF118" s="172"/>
      <c r="ZG118" s="172"/>
      <c r="ZH118" s="172"/>
      <c r="ZI118" s="172"/>
      <c r="ZJ118" s="172"/>
      <c r="ZK118" s="172"/>
      <c r="ZL118" s="172"/>
      <c r="ZM118" s="172"/>
      <c r="ZN118" s="172"/>
      <c r="ZO118" s="172"/>
      <c r="ZP118" s="172"/>
      <c r="ZQ118" s="172"/>
      <c r="ZR118" s="172"/>
      <c r="ZS118" s="172"/>
      <c r="ZT118" s="172"/>
      <c r="ZU118" s="172"/>
      <c r="ZV118" s="172"/>
      <c r="ZW118" s="172"/>
      <c r="ZX118" s="172"/>
      <c r="ZY118" s="172"/>
      <c r="ZZ118" s="172"/>
      <c r="AAA118" s="172"/>
      <c r="AAB118" s="172"/>
      <c r="AAC118" s="172"/>
      <c r="AAD118" s="172"/>
      <c r="AAE118" s="172"/>
      <c r="AAF118" s="172"/>
      <c r="AAG118" s="172"/>
      <c r="AAH118" s="172"/>
      <c r="AAI118" s="172"/>
      <c r="AAJ118" s="172"/>
      <c r="AAK118" s="172"/>
      <c r="AAL118" s="172"/>
      <c r="AAM118" s="172"/>
      <c r="AAN118" s="172"/>
      <c r="AAO118" s="172"/>
      <c r="AAP118" s="172"/>
      <c r="AAQ118" s="172"/>
      <c r="AAR118" s="172"/>
      <c r="AAS118" s="172"/>
      <c r="AAT118" s="172"/>
      <c r="AAU118" s="172"/>
      <c r="AAV118" s="172"/>
      <c r="AAW118" s="172"/>
      <c r="AAX118" s="172"/>
      <c r="AAY118" s="172"/>
      <c r="AAZ118" s="172"/>
      <c r="ABA118" s="172"/>
      <c r="ABB118" s="172"/>
      <c r="ABC118" s="172"/>
      <c r="ABD118" s="172"/>
      <c r="ABE118" s="172"/>
      <c r="ABF118" s="172"/>
      <c r="ABG118" s="172"/>
      <c r="ABH118" s="172"/>
      <c r="ABI118" s="172"/>
      <c r="ABJ118" s="172"/>
      <c r="ABK118" s="172"/>
      <c r="ABL118" s="172"/>
      <c r="ABM118" s="172"/>
      <c r="ABN118" s="172"/>
      <c r="ABO118" s="172"/>
      <c r="ABP118" s="172"/>
      <c r="ABQ118" s="172"/>
      <c r="ABR118" s="172"/>
      <c r="ABS118" s="172"/>
      <c r="ABT118" s="172"/>
      <c r="ABU118" s="172"/>
      <c r="ABV118" s="172"/>
      <c r="ABW118" s="172"/>
      <c r="ABX118" s="172"/>
      <c r="ABY118" s="172"/>
      <c r="ABZ118" s="172"/>
      <c r="ACA118" s="172"/>
      <c r="ACB118" s="172"/>
      <c r="ACC118" s="172"/>
      <c r="ACD118" s="172"/>
      <c r="ACE118" s="172"/>
      <c r="ACF118" s="172"/>
      <c r="ACG118" s="172"/>
      <c r="ACH118" s="172"/>
      <c r="ACI118" s="172"/>
      <c r="ACJ118" s="172"/>
      <c r="ACK118" s="172"/>
      <c r="ACL118" s="172"/>
      <c r="ACM118" s="172"/>
      <c r="ACN118" s="172"/>
      <c r="ACO118" s="172"/>
      <c r="ACP118" s="172"/>
      <c r="ACQ118" s="172"/>
      <c r="ACR118" s="172"/>
      <c r="ACS118" s="172"/>
      <c r="ACT118" s="172"/>
      <c r="ACU118" s="172"/>
      <c r="ACV118" s="172"/>
      <c r="ACW118" s="172"/>
      <c r="ACX118" s="172"/>
      <c r="ACY118" s="172"/>
      <c r="ACZ118" s="172"/>
      <c r="ADA118" s="172"/>
      <c r="ADB118" s="172"/>
      <c r="ADC118" s="172"/>
      <c r="ADD118" s="172"/>
      <c r="ADE118" s="172"/>
      <c r="ADF118" s="172"/>
      <c r="ADG118" s="172"/>
      <c r="ADH118" s="172"/>
      <c r="ADI118" s="172"/>
      <c r="ADJ118" s="172"/>
      <c r="ADK118" s="172"/>
      <c r="ADL118" s="172"/>
      <c r="ADM118" s="172"/>
      <c r="ADN118" s="172"/>
      <c r="ADO118" s="172"/>
      <c r="ADP118" s="172"/>
      <c r="ADQ118" s="172"/>
      <c r="ADR118" s="172"/>
      <c r="ADS118" s="172"/>
      <c r="ADT118" s="172"/>
      <c r="ADU118" s="172"/>
      <c r="ADV118" s="172"/>
      <c r="ADW118" s="172"/>
      <c r="ADX118" s="172"/>
      <c r="ADY118" s="172"/>
      <c r="ADZ118" s="172"/>
      <c r="AEA118" s="172"/>
      <c r="AEB118" s="172"/>
      <c r="AEC118" s="172"/>
      <c r="AED118" s="172"/>
      <c r="AEE118" s="172"/>
      <c r="AEF118" s="172"/>
      <c r="AEG118" s="172"/>
      <c r="AEH118" s="172"/>
      <c r="AEI118" s="172"/>
      <c r="AEJ118" s="172"/>
      <c r="AEK118" s="172"/>
      <c r="AEL118" s="172"/>
      <c r="AEM118" s="172"/>
      <c r="AEN118" s="172"/>
      <c r="AEO118" s="172"/>
      <c r="AEP118" s="172"/>
      <c r="AEQ118" s="172"/>
      <c r="AER118" s="172"/>
      <c r="AES118" s="172"/>
      <c r="AET118" s="172"/>
      <c r="AEU118" s="172"/>
      <c r="AEV118" s="172"/>
      <c r="AEW118" s="172"/>
      <c r="AEX118" s="172"/>
      <c r="AEY118" s="172"/>
      <c r="AEZ118" s="172"/>
      <c r="AFA118" s="172"/>
      <c r="AFB118" s="172"/>
      <c r="AFC118" s="172"/>
      <c r="AFD118" s="172"/>
      <c r="AFE118" s="172"/>
      <c r="AFF118" s="172"/>
      <c r="AFG118" s="172"/>
      <c r="AFH118" s="172"/>
      <c r="AFI118" s="172"/>
      <c r="AFJ118" s="172"/>
      <c r="AFK118" s="172"/>
      <c r="AFL118" s="172"/>
      <c r="AFM118" s="172"/>
      <c r="AFN118" s="172"/>
      <c r="AFO118" s="172"/>
      <c r="AFP118" s="172"/>
      <c r="AFQ118" s="172"/>
      <c r="AFR118" s="172"/>
      <c r="AFS118" s="172"/>
      <c r="AFT118" s="172"/>
      <c r="AFU118" s="172"/>
      <c r="AFV118" s="172"/>
      <c r="AFW118" s="172"/>
      <c r="AFX118" s="172"/>
      <c r="AFY118" s="172"/>
      <c r="AFZ118" s="172"/>
      <c r="AGA118" s="172"/>
      <c r="AGB118" s="172"/>
      <c r="AGC118" s="172"/>
      <c r="AGD118" s="172"/>
      <c r="AGE118" s="172"/>
      <c r="AGF118" s="172"/>
      <c r="AGG118" s="172"/>
      <c r="AGH118" s="172"/>
      <c r="AGI118" s="172"/>
      <c r="AGJ118" s="172"/>
      <c r="AGK118" s="172"/>
      <c r="AGL118" s="172"/>
      <c r="AGM118" s="172"/>
      <c r="AGN118" s="172"/>
      <c r="AGO118" s="172"/>
      <c r="AGP118" s="172"/>
      <c r="AGQ118" s="172"/>
      <c r="AGR118" s="172"/>
      <c r="AGS118" s="172"/>
      <c r="AGT118" s="172"/>
      <c r="AGU118" s="172"/>
      <c r="AGV118" s="172"/>
      <c r="AGW118" s="172"/>
      <c r="AGX118" s="172"/>
      <c r="AGY118" s="172"/>
      <c r="AGZ118" s="172"/>
      <c r="AHA118" s="172"/>
      <c r="AHB118" s="172"/>
      <c r="AHC118" s="172"/>
      <c r="AHD118" s="172"/>
      <c r="AHE118" s="172"/>
      <c r="AHF118" s="172"/>
      <c r="AHG118" s="172"/>
      <c r="AHH118" s="172"/>
      <c r="AHI118" s="172"/>
      <c r="AHJ118" s="172"/>
      <c r="AHK118" s="172"/>
      <c r="AHL118" s="172"/>
      <c r="AHM118" s="172"/>
      <c r="AHN118" s="172"/>
      <c r="AHO118" s="172"/>
      <c r="AHP118" s="172"/>
      <c r="AHQ118" s="172"/>
      <c r="AHR118" s="172"/>
      <c r="AHS118" s="172"/>
      <c r="AHT118" s="172"/>
      <c r="AHU118" s="172"/>
      <c r="AHV118" s="172"/>
      <c r="AHW118" s="172"/>
      <c r="AHX118" s="172"/>
      <c r="AHY118" s="172"/>
      <c r="AHZ118" s="172"/>
      <c r="AIA118" s="172"/>
      <c r="AIB118" s="172"/>
      <c r="AIC118" s="172"/>
      <c r="AID118" s="172"/>
      <c r="AIE118" s="172"/>
      <c r="AIF118" s="172"/>
      <c r="AIG118" s="172"/>
      <c r="AIH118" s="172"/>
      <c r="AII118" s="172"/>
      <c r="AIJ118" s="172"/>
      <c r="AIK118" s="172"/>
      <c r="AIL118" s="172"/>
      <c r="AIM118" s="172"/>
      <c r="AIN118" s="172"/>
      <c r="AIO118" s="172"/>
      <c r="AIP118" s="172"/>
      <c r="AIQ118" s="172"/>
      <c r="AIR118" s="172"/>
      <c r="AIS118" s="172"/>
      <c r="AIT118" s="172"/>
      <c r="AIU118" s="172"/>
      <c r="AIV118" s="172"/>
      <c r="AIW118" s="172"/>
      <c r="AIX118" s="172"/>
      <c r="AIY118" s="172"/>
      <c r="AIZ118" s="172"/>
      <c r="AJA118" s="172"/>
      <c r="AJB118" s="172"/>
      <c r="AJC118" s="172"/>
      <c r="AJD118" s="172"/>
      <c r="AJE118" s="172"/>
      <c r="AJF118" s="172"/>
      <c r="AJG118" s="172"/>
      <c r="AJH118" s="172"/>
      <c r="AJI118" s="172"/>
      <c r="AJJ118" s="172"/>
      <c r="AJK118" s="172"/>
      <c r="AJL118" s="172"/>
      <c r="AJM118" s="172"/>
      <c r="AJN118" s="172"/>
      <c r="AJO118" s="172"/>
      <c r="AJP118" s="172"/>
      <c r="AJQ118" s="172"/>
      <c r="AJR118" s="172"/>
      <c r="AJS118" s="172"/>
      <c r="AJT118" s="172"/>
      <c r="AJU118" s="172"/>
      <c r="AJV118" s="172"/>
      <c r="AJW118" s="172"/>
      <c r="AJX118" s="172"/>
      <c r="AJY118" s="172"/>
      <c r="AJZ118" s="172"/>
      <c r="AKA118" s="172"/>
      <c r="AKB118" s="172"/>
      <c r="AKC118" s="172"/>
      <c r="AKD118" s="172"/>
      <c r="AKE118" s="172"/>
      <c r="AKF118" s="172"/>
      <c r="AKG118" s="172"/>
      <c r="AKH118" s="172"/>
      <c r="AKI118" s="172"/>
      <c r="AKJ118" s="172"/>
      <c r="AKK118" s="172"/>
      <c r="AKL118" s="172"/>
      <c r="AKM118" s="172"/>
      <c r="AKN118" s="172"/>
      <c r="AKO118" s="172"/>
      <c r="AKP118" s="172"/>
      <c r="AKQ118" s="172"/>
      <c r="AKR118" s="172"/>
      <c r="AKS118" s="172"/>
      <c r="AKT118" s="172"/>
      <c r="AKU118" s="172"/>
      <c r="AKV118" s="172"/>
      <c r="AKW118" s="172"/>
      <c r="AKX118" s="172"/>
      <c r="AKY118" s="172"/>
      <c r="AKZ118" s="172"/>
      <c r="ALA118" s="172"/>
      <c r="ALB118" s="172"/>
      <c r="ALC118" s="172"/>
      <c r="ALD118" s="172"/>
      <c r="ALE118" s="172"/>
      <c r="ALF118" s="172"/>
      <c r="ALG118" s="172"/>
      <c r="ALH118" s="172"/>
      <c r="ALI118" s="172"/>
      <c r="ALJ118" s="172"/>
      <c r="ALK118" s="172"/>
      <c r="ALL118" s="172"/>
      <c r="ALM118" s="172"/>
      <c r="ALN118" s="172"/>
      <c r="ALO118" s="172"/>
      <c r="ALP118" s="172"/>
      <c r="ALQ118" s="172"/>
      <c r="ALR118" s="172"/>
      <c r="ALS118" s="172"/>
      <c r="ALT118" s="172"/>
      <c r="ALU118" s="172"/>
      <c r="ALV118" s="172"/>
      <c r="ALW118" s="172"/>
      <c r="ALX118" s="172"/>
      <c r="ALY118" s="172"/>
      <c r="ALZ118" s="172"/>
      <c r="AMA118" s="172"/>
      <c r="AMB118" s="172"/>
      <c r="AMC118" s="172"/>
      <c r="AMD118" s="172"/>
      <c r="AME118" s="172"/>
      <c r="AMF118" s="172"/>
      <c r="AMG118" s="172"/>
      <c r="AMH118" s="172"/>
      <c r="AMI118" s="172"/>
      <c r="AMJ118" s="172"/>
      <c r="AMK118" s="172"/>
      <c r="AML118" s="172"/>
    </row>
    <row r="119" spans="1:1026" s="282" customFormat="1">
      <c r="A119" s="172"/>
      <c r="B119" s="455"/>
      <c r="C119" s="154">
        <f t="shared" si="94"/>
        <v>0</v>
      </c>
      <c r="D119" s="167">
        <f t="shared" si="95"/>
        <v>0</v>
      </c>
      <c r="E119" s="166" t="str">
        <f t="shared" si="96"/>
        <v/>
      </c>
      <c r="F119" s="367" t="str">
        <f t="shared" si="97"/>
        <v/>
      </c>
      <c r="G119" s="367" t="str">
        <f t="shared" si="98"/>
        <v/>
      </c>
      <c r="H119" s="367" t="str">
        <f t="shared" si="99"/>
        <v/>
      </c>
      <c r="I119" s="367" t="str">
        <f t="shared" si="100"/>
        <v/>
      </c>
      <c r="J119" s="367" t="str">
        <f t="shared" si="101"/>
        <v/>
      </c>
      <c r="K119" s="367" t="str">
        <f t="shared" si="102"/>
        <v/>
      </c>
      <c r="L119" s="367" t="str">
        <f t="shared" si="103"/>
        <v/>
      </c>
      <c r="M119" s="367" t="str">
        <f t="shared" si="104"/>
        <v/>
      </c>
      <c r="N119" s="367" t="str">
        <f t="shared" si="105"/>
        <v/>
      </c>
      <c r="O119" s="156" t="str">
        <f t="shared" si="106"/>
        <v/>
      </c>
      <c r="P119" s="157" t="str">
        <f t="shared" si="158"/>
        <v>0</v>
      </c>
      <c r="Q119" s="158" t="str">
        <f t="shared" si="158"/>
        <v>0</v>
      </c>
      <c r="R119" s="158" t="str">
        <f t="shared" si="158"/>
        <v>0</v>
      </c>
      <c r="S119" s="159" t="str">
        <f t="shared" si="158"/>
        <v>0</v>
      </c>
      <c r="T119" s="158" t="str">
        <f t="shared" si="158"/>
        <v>0</v>
      </c>
      <c r="U119" s="158" t="str">
        <f t="shared" si="158"/>
        <v>0</v>
      </c>
      <c r="V119" s="158" t="str">
        <f t="shared" si="158"/>
        <v>0</v>
      </c>
      <c r="W119" s="158" t="str">
        <f t="shared" si="158"/>
        <v>0</v>
      </c>
      <c r="X119" s="157" t="str">
        <f t="shared" si="159"/>
        <v>0</v>
      </c>
      <c r="Y119" s="158" t="str">
        <f t="shared" si="159"/>
        <v>0</v>
      </c>
      <c r="Z119" s="158" t="str">
        <f t="shared" si="159"/>
        <v>0</v>
      </c>
      <c r="AA119" s="159" t="str">
        <f t="shared" si="159"/>
        <v>0</v>
      </c>
      <c r="AB119" s="160" t="str">
        <f t="shared" si="159"/>
        <v>0</v>
      </c>
      <c r="AC119" s="161" t="str">
        <f t="shared" si="159"/>
        <v>0</v>
      </c>
      <c r="AD119" s="158" t="str">
        <f t="shared" si="159"/>
        <v>0</v>
      </c>
      <c r="AE119" s="159" t="str">
        <f t="shared" si="159"/>
        <v>0</v>
      </c>
      <c r="AF119" s="367" t="str">
        <f t="shared" si="160"/>
        <v>0</v>
      </c>
      <c r="AG119" s="162" t="str">
        <f t="shared" si="160"/>
        <v>0</v>
      </c>
      <c r="AH119" s="163" t="str">
        <f t="shared" si="160"/>
        <v>0</v>
      </c>
      <c r="AI119" s="165" t="str">
        <f t="shared" si="160"/>
        <v>0</v>
      </c>
      <c r="AJ119" s="164" t="str">
        <f t="shared" si="160"/>
        <v>0</v>
      </c>
      <c r="AK119" s="164" t="str">
        <f t="shared" si="160"/>
        <v>0</v>
      </c>
      <c r="AL119" s="289" t="str">
        <f t="shared" si="160"/>
        <v>0</v>
      </c>
      <c r="AM119" s="165" t="str">
        <f t="shared" si="160"/>
        <v>0</v>
      </c>
      <c r="AN119" s="230" t="str">
        <f t="shared" si="161"/>
        <v>0</v>
      </c>
      <c r="AO119" s="230" t="str">
        <f t="shared" si="161"/>
        <v>0</v>
      </c>
      <c r="AP119" s="230" t="str">
        <f t="shared" si="161"/>
        <v>0</v>
      </c>
      <c r="AQ119" s="230" t="str">
        <f t="shared" si="161"/>
        <v>0</v>
      </c>
      <c r="AR119" s="229" t="str">
        <f t="shared" si="161"/>
        <v>0</v>
      </c>
      <c r="AS119" s="230" t="str">
        <f t="shared" si="161"/>
        <v>0</v>
      </c>
      <c r="AT119" s="230" t="str">
        <f t="shared" si="161"/>
        <v>0</v>
      </c>
      <c r="AU119" s="231" t="str">
        <f t="shared" si="161"/>
        <v>0</v>
      </c>
      <c r="AV119" s="230" t="str">
        <f t="shared" si="162"/>
        <v>0</v>
      </c>
      <c r="AW119" s="232" t="str">
        <f t="shared" si="162"/>
        <v>0</v>
      </c>
      <c r="AX119" s="232" t="str">
        <f t="shared" si="162"/>
        <v>0</v>
      </c>
      <c r="AY119" s="233" t="str">
        <f t="shared" si="162"/>
        <v>0</v>
      </c>
      <c r="AZ119" s="232" t="str">
        <f t="shared" si="162"/>
        <v>0</v>
      </c>
      <c r="BA119" s="232" t="str">
        <f t="shared" si="162"/>
        <v>0</v>
      </c>
      <c r="BB119" s="232" t="str">
        <f t="shared" si="162"/>
        <v>0</v>
      </c>
      <c r="BC119" s="233" t="str">
        <f t="shared" si="162"/>
        <v>0</v>
      </c>
      <c r="BD119" s="168" t="str">
        <f t="shared" si="163"/>
        <v>0</v>
      </c>
      <c r="BE119" s="168" t="str">
        <f t="shared" si="163"/>
        <v>0</v>
      </c>
      <c r="BF119" s="168" t="str">
        <f t="shared" si="163"/>
        <v>0</v>
      </c>
      <c r="BG119" s="169" t="str">
        <f t="shared" si="163"/>
        <v>0</v>
      </c>
      <c r="BH119" s="168" t="str">
        <f t="shared" si="163"/>
        <v>0</v>
      </c>
      <c r="BI119" s="168" t="str">
        <f t="shared" si="163"/>
        <v>0</v>
      </c>
      <c r="BJ119" s="168" t="str">
        <f t="shared" si="163"/>
        <v>0</v>
      </c>
      <c r="BK119" s="169" t="str">
        <f t="shared" si="163"/>
        <v>0</v>
      </c>
      <c r="BL119" s="168" t="str">
        <f t="shared" si="164"/>
        <v>0</v>
      </c>
      <c r="BM119" s="168" t="str">
        <f t="shared" si="164"/>
        <v>0</v>
      </c>
      <c r="BN119" s="168" t="str">
        <f t="shared" si="164"/>
        <v>0</v>
      </c>
      <c r="BO119" s="169" t="str">
        <f t="shared" si="164"/>
        <v>0</v>
      </c>
      <c r="BP119" s="168" t="str">
        <f t="shared" si="164"/>
        <v>0</v>
      </c>
      <c r="BQ119" s="168" t="str">
        <f t="shared" si="164"/>
        <v>0</v>
      </c>
      <c r="BR119" s="168" t="str">
        <f t="shared" si="164"/>
        <v>0</v>
      </c>
      <c r="BS119" s="169" t="str">
        <f t="shared" si="164"/>
        <v>0</v>
      </c>
      <c r="BT119" s="302" t="str">
        <f t="shared" si="165"/>
        <v>0</v>
      </c>
      <c r="BU119" s="302" t="str">
        <f t="shared" si="165"/>
        <v>0</v>
      </c>
      <c r="BV119" s="302" t="str">
        <f t="shared" si="165"/>
        <v>0</v>
      </c>
      <c r="BW119" s="303" t="str">
        <f t="shared" si="165"/>
        <v>0</v>
      </c>
      <c r="BX119" s="302" t="str">
        <f t="shared" si="165"/>
        <v>0</v>
      </c>
      <c r="BY119" s="302" t="str">
        <f t="shared" si="165"/>
        <v>0</v>
      </c>
      <c r="BZ119" s="302" t="str">
        <f t="shared" si="165"/>
        <v>0</v>
      </c>
      <c r="CA119" s="303" t="str">
        <f t="shared" si="165"/>
        <v>0</v>
      </c>
      <c r="CB119" s="164" t="str">
        <f t="shared" si="166"/>
        <v>0</v>
      </c>
      <c r="CC119" s="289" t="str">
        <f t="shared" si="166"/>
        <v>0</v>
      </c>
      <c r="CD119" s="340" t="str">
        <f t="shared" si="166"/>
        <v>0</v>
      </c>
      <c r="CE119" s="341" t="str">
        <f t="shared" si="166"/>
        <v>0</v>
      </c>
      <c r="CF119" s="340" t="str">
        <f t="shared" si="166"/>
        <v>0</v>
      </c>
      <c r="CG119" s="340" t="str">
        <f t="shared" si="166"/>
        <v>0</v>
      </c>
      <c r="CH119" s="340" t="str">
        <f t="shared" si="166"/>
        <v>0</v>
      </c>
      <c r="CI119" s="341" t="str">
        <f t="shared" si="166"/>
        <v>0</v>
      </c>
      <c r="CJ119" s="367"/>
      <c r="CK119" s="32" t="str">
        <f t="shared" si="116"/>
        <v/>
      </c>
      <c r="CL119" s="285">
        <f t="shared" si="146"/>
        <v>0</v>
      </c>
      <c r="CM119" s="285">
        <f t="shared" si="148"/>
        <v>10</v>
      </c>
      <c r="CN119" s="285"/>
      <c r="CO119" s="142">
        <f t="shared" si="117"/>
        <v>-90</v>
      </c>
      <c r="CP119" s="142">
        <f t="shared" si="118"/>
        <v>-67.777777777777771</v>
      </c>
      <c r="CQ119" s="143"/>
      <c r="CR119" s="367"/>
      <c r="CS119" s="170">
        <f t="shared" si="119"/>
        <v>0</v>
      </c>
      <c r="CT119" s="23">
        <f t="shared" si="120"/>
        <v>0</v>
      </c>
      <c r="CU119" s="171">
        <f t="shared" si="121"/>
        <v>0</v>
      </c>
      <c r="CV119" s="23">
        <f t="shared" si="122"/>
        <v>0</v>
      </c>
      <c r="CW119" s="172">
        <f t="shared" si="123"/>
        <v>0</v>
      </c>
      <c r="CX119" s="24">
        <f t="shared" si="124"/>
        <v>0</v>
      </c>
      <c r="CY119" s="267">
        <f t="shared" si="125"/>
        <v>0</v>
      </c>
      <c r="CZ119" s="268">
        <f t="shared" si="126"/>
        <v>0</v>
      </c>
      <c r="DA119" s="267">
        <f t="shared" si="127"/>
        <v>0</v>
      </c>
      <c r="DB119" s="268">
        <f t="shared" si="128"/>
        <v>0</v>
      </c>
      <c r="DC119" s="173">
        <f t="shared" si="129"/>
        <v>0</v>
      </c>
      <c r="DD119" s="26">
        <f t="shared" si="130"/>
        <v>0</v>
      </c>
      <c r="DE119" s="173">
        <f t="shared" si="131"/>
        <v>0</v>
      </c>
      <c r="DF119" s="26">
        <f t="shared" si="132"/>
        <v>0</v>
      </c>
      <c r="DG119" s="326">
        <f t="shared" si="133"/>
        <v>0</v>
      </c>
      <c r="DH119" s="327">
        <f t="shared" si="134"/>
        <v>0</v>
      </c>
      <c r="DI119" s="172">
        <f t="shared" si="135"/>
        <v>0</v>
      </c>
      <c r="DJ119" s="24">
        <f t="shared" si="136"/>
        <v>0</v>
      </c>
      <c r="DK119" s="172"/>
      <c r="DL119" s="19">
        <f t="shared" si="137"/>
        <v>0</v>
      </c>
      <c r="DM119" s="19">
        <f t="shared" si="138"/>
        <v>0</v>
      </c>
      <c r="DN119" s="174">
        <f t="shared" si="139"/>
        <v>0</v>
      </c>
      <c r="DO119" s="278">
        <f t="shared" si="140"/>
        <v>0</v>
      </c>
      <c r="DP119" s="278">
        <f t="shared" si="141"/>
        <v>0</v>
      </c>
      <c r="DQ119" s="20">
        <f t="shared" si="142"/>
        <v>0</v>
      </c>
      <c r="DR119" s="20">
        <f t="shared" si="143"/>
        <v>0</v>
      </c>
      <c r="DS119" s="337">
        <f t="shared" si="144"/>
        <v>0</v>
      </c>
      <c r="DT119" s="174">
        <f t="shared" si="145"/>
        <v>0</v>
      </c>
      <c r="DU119" s="172">
        <f t="shared" si="147"/>
        <v>0</v>
      </c>
      <c r="DV119" s="172"/>
      <c r="DW119" s="172"/>
      <c r="DX119" s="172"/>
      <c r="DY119" s="172"/>
      <c r="DZ119" s="172"/>
      <c r="EA119" s="172"/>
      <c r="EB119" s="172"/>
      <c r="EC119" s="172"/>
      <c r="ED119" s="172"/>
      <c r="EE119" s="172"/>
      <c r="EF119" s="172"/>
      <c r="EG119" s="172"/>
      <c r="EH119" s="172"/>
      <c r="EI119" s="172"/>
      <c r="EJ119" s="172"/>
      <c r="EK119" s="172"/>
      <c r="EL119" s="172"/>
      <c r="EM119" s="172"/>
      <c r="EN119" s="172"/>
      <c r="EO119" s="172"/>
      <c r="EP119" s="172"/>
      <c r="EQ119" s="172"/>
      <c r="ER119" s="172"/>
      <c r="ES119" s="172"/>
      <c r="ET119" s="172"/>
      <c r="EU119" s="172"/>
      <c r="EV119" s="172"/>
      <c r="EW119" s="172"/>
      <c r="EX119" s="172"/>
      <c r="EY119" s="172"/>
      <c r="EZ119" s="172"/>
      <c r="FA119" s="172"/>
      <c r="FB119" s="172"/>
      <c r="FC119" s="172"/>
      <c r="FD119" s="172"/>
      <c r="FE119" s="172"/>
      <c r="FF119" s="172"/>
      <c r="FG119" s="172"/>
      <c r="FH119" s="172"/>
      <c r="FI119" s="172"/>
      <c r="FJ119" s="172"/>
      <c r="FK119" s="172"/>
      <c r="FL119" s="172"/>
      <c r="FM119" s="172"/>
      <c r="FN119" s="172"/>
      <c r="FO119" s="172"/>
      <c r="FP119" s="172"/>
      <c r="FQ119" s="172"/>
      <c r="FR119" s="172"/>
      <c r="FS119" s="172"/>
      <c r="FT119" s="172"/>
      <c r="FU119" s="172"/>
      <c r="FV119" s="172"/>
      <c r="FW119" s="172"/>
      <c r="FX119" s="172"/>
      <c r="FY119" s="172"/>
      <c r="FZ119" s="172"/>
      <c r="GA119" s="172"/>
      <c r="GB119" s="172"/>
      <c r="GC119" s="172"/>
      <c r="GD119" s="172"/>
      <c r="GE119" s="172"/>
      <c r="GF119" s="172"/>
      <c r="GG119" s="172"/>
      <c r="GH119" s="172"/>
      <c r="GI119" s="172"/>
      <c r="GJ119" s="172"/>
      <c r="GK119" s="172"/>
      <c r="GL119" s="172"/>
      <c r="GM119" s="172"/>
      <c r="GN119" s="172"/>
      <c r="GO119" s="172"/>
      <c r="GP119" s="172"/>
      <c r="GQ119" s="172"/>
      <c r="GR119" s="172"/>
      <c r="GS119" s="172"/>
      <c r="GT119" s="172"/>
      <c r="GU119" s="172"/>
      <c r="GV119" s="172"/>
      <c r="GW119" s="172"/>
      <c r="GX119" s="172"/>
      <c r="GY119" s="172"/>
      <c r="GZ119" s="172"/>
      <c r="HA119" s="172"/>
      <c r="HB119" s="172"/>
      <c r="HC119" s="172"/>
      <c r="HD119" s="172"/>
      <c r="HE119" s="172"/>
      <c r="HF119" s="172"/>
      <c r="HG119" s="172"/>
      <c r="HH119" s="172"/>
      <c r="HI119" s="172"/>
      <c r="HJ119" s="172"/>
      <c r="HK119" s="172"/>
      <c r="HL119" s="172"/>
      <c r="HM119" s="172"/>
      <c r="HN119" s="172"/>
      <c r="HO119" s="172"/>
      <c r="HP119" s="172"/>
      <c r="HQ119" s="172"/>
      <c r="HR119" s="172"/>
      <c r="HS119" s="172"/>
      <c r="HT119" s="172"/>
      <c r="HU119" s="172"/>
      <c r="HV119" s="172"/>
      <c r="HW119" s="172"/>
      <c r="HX119" s="172"/>
      <c r="HY119" s="172"/>
      <c r="HZ119" s="172"/>
      <c r="IA119" s="172"/>
      <c r="IB119" s="172"/>
      <c r="IC119" s="172"/>
      <c r="ID119" s="172"/>
      <c r="IE119" s="172"/>
      <c r="IF119" s="172"/>
      <c r="IG119" s="172"/>
      <c r="IH119" s="172"/>
      <c r="II119" s="172"/>
      <c r="IJ119" s="172"/>
      <c r="IK119" s="172"/>
      <c r="IL119" s="172"/>
      <c r="IM119" s="172"/>
      <c r="IN119" s="172"/>
      <c r="IO119" s="172"/>
      <c r="IP119" s="172"/>
      <c r="IQ119" s="172"/>
      <c r="IR119" s="172"/>
      <c r="IS119" s="172"/>
      <c r="IT119" s="172"/>
      <c r="IU119" s="172"/>
      <c r="IV119" s="172"/>
      <c r="IW119" s="172"/>
      <c r="IX119" s="172"/>
      <c r="IY119" s="172"/>
      <c r="IZ119" s="172"/>
      <c r="JA119" s="172"/>
      <c r="JB119" s="172"/>
      <c r="JC119" s="172"/>
      <c r="JD119" s="172"/>
      <c r="JE119" s="172"/>
      <c r="JF119" s="172"/>
      <c r="JG119" s="172"/>
      <c r="JH119" s="172"/>
      <c r="JI119" s="172"/>
      <c r="JJ119" s="172"/>
      <c r="JK119" s="172"/>
      <c r="JL119" s="172"/>
      <c r="JM119" s="172"/>
      <c r="JN119" s="172"/>
      <c r="JO119" s="172"/>
      <c r="JP119" s="172"/>
      <c r="JQ119" s="172"/>
      <c r="JR119" s="172"/>
      <c r="JS119" s="172"/>
      <c r="JT119" s="172"/>
      <c r="JU119" s="172"/>
      <c r="JV119" s="172"/>
      <c r="JW119" s="172"/>
      <c r="JX119" s="172"/>
      <c r="JY119" s="172"/>
      <c r="JZ119" s="172"/>
      <c r="KA119" s="172"/>
      <c r="KB119" s="172"/>
      <c r="KC119" s="172"/>
      <c r="KD119" s="172"/>
      <c r="KE119" s="172"/>
      <c r="KF119" s="172"/>
      <c r="KG119" s="172"/>
      <c r="KH119" s="172"/>
      <c r="KI119" s="172"/>
      <c r="KJ119" s="172"/>
      <c r="KK119" s="172"/>
      <c r="KL119" s="172"/>
      <c r="KM119" s="172"/>
      <c r="KN119" s="172"/>
      <c r="KO119" s="172"/>
      <c r="KP119" s="172"/>
      <c r="KQ119" s="172"/>
      <c r="KR119" s="172"/>
      <c r="KS119" s="172"/>
      <c r="KT119" s="172"/>
      <c r="KU119" s="172"/>
      <c r="KV119" s="172"/>
      <c r="KW119" s="172"/>
      <c r="KX119" s="172"/>
      <c r="KY119" s="172"/>
      <c r="KZ119" s="172"/>
      <c r="LA119" s="172"/>
      <c r="LB119" s="172"/>
      <c r="LC119" s="172"/>
      <c r="LD119" s="172"/>
      <c r="LE119" s="172"/>
      <c r="LF119" s="172"/>
      <c r="LG119" s="172"/>
      <c r="LH119" s="172"/>
      <c r="LI119" s="172"/>
      <c r="LJ119" s="172"/>
      <c r="LK119" s="172"/>
      <c r="LL119" s="172"/>
      <c r="LM119" s="172"/>
      <c r="LN119" s="172"/>
      <c r="LO119" s="172"/>
      <c r="LP119" s="172"/>
      <c r="LQ119" s="172"/>
      <c r="LR119" s="172"/>
      <c r="LS119" s="172"/>
      <c r="LT119" s="172"/>
      <c r="LU119" s="172"/>
      <c r="LV119" s="172"/>
      <c r="LW119" s="172"/>
      <c r="LX119" s="172"/>
      <c r="LY119" s="172"/>
      <c r="LZ119" s="172"/>
      <c r="MA119" s="172"/>
      <c r="MB119" s="172"/>
      <c r="MC119" s="172"/>
      <c r="MD119" s="172"/>
      <c r="ME119" s="172"/>
      <c r="MF119" s="172"/>
      <c r="MG119" s="172"/>
      <c r="MH119" s="172"/>
      <c r="MI119" s="172"/>
      <c r="MJ119" s="172"/>
      <c r="MK119" s="172"/>
      <c r="ML119" s="172"/>
      <c r="MM119" s="172"/>
      <c r="MN119" s="172"/>
      <c r="MO119" s="172"/>
      <c r="MP119" s="172"/>
      <c r="MQ119" s="172"/>
      <c r="MR119" s="172"/>
      <c r="MS119" s="172"/>
      <c r="MT119" s="172"/>
      <c r="MU119" s="172"/>
      <c r="MV119" s="172"/>
      <c r="MW119" s="172"/>
      <c r="MX119" s="172"/>
      <c r="MY119" s="172"/>
      <c r="MZ119" s="172"/>
      <c r="NA119" s="172"/>
      <c r="NB119" s="172"/>
      <c r="NC119" s="172"/>
      <c r="ND119" s="172"/>
      <c r="NE119" s="172"/>
      <c r="NF119" s="172"/>
      <c r="NG119" s="172"/>
      <c r="NH119" s="172"/>
      <c r="NI119" s="172"/>
      <c r="NJ119" s="172"/>
      <c r="NK119" s="172"/>
      <c r="NL119" s="172"/>
      <c r="NM119" s="172"/>
      <c r="NN119" s="172"/>
      <c r="NO119" s="172"/>
      <c r="NP119" s="172"/>
      <c r="NQ119" s="172"/>
      <c r="NR119" s="172"/>
      <c r="NS119" s="172"/>
      <c r="NT119" s="172"/>
      <c r="NU119" s="172"/>
      <c r="NV119" s="172"/>
      <c r="NW119" s="172"/>
      <c r="NX119" s="172"/>
      <c r="NY119" s="172"/>
      <c r="NZ119" s="172"/>
      <c r="OA119" s="172"/>
      <c r="OB119" s="172"/>
      <c r="OC119" s="172"/>
      <c r="OD119" s="172"/>
      <c r="OE119" s="172"/>
      <c r="OF119" s="172"/>
      <c r="OG119" s="172"/>
      <c r="OH119" s="172"/>
      <c r="OI119" s="172"/>
      <c r="OJ119" s="172"/>
      <c r="OK119" s="172"/>
      <c r="OL119" s="172"/>
      <c r="OM119" s="172"/>
      <c r="ON119" s="172"/>
      <c r="OO119" s="172"/>
      <c r="OP119" s="172"/>
      <c r="OQ119" s="172"/>
      <c r="OR119" s="172"/>
      <c r="OS119" s="172"/>
      <c r="OT119" s="172"/>
      <c r="OU119" s="172"/>
      <c r="OV119" s="172"/>
      <c r="OW119" s="172"/>
      <c r="OX119" s="172"/>
      <c r="OY119" s="172"/>
      <c r="OZ119" s="172"/>
      <c r="PA119" s="172"/>
      <c r="PB119" s="172"/>
      <c r="PC119" s="172"/>
      <c r="PD119" s="172"/>
      <c r="PE119" s="172"/>
      <c r="PF119" s="172"/>
      <c r="PG119" s="172"/>
      <c r="PH119" s="172"/>
      <c r="PI119" s="172"/>
      <c r="PJ119" s="172"/>
      <c r="PK119" s="172"/>
      <c r="PL119" s="172"/>
      <c r="PM119" s="172"/>
      <c r="PN119" s="172"/>
      <c r="PO119" s="172"/>
      <c r="PP119" s="172"/>
      <c r="PQ119" s="172"/>
      <c r="PR119" s="172"/>
      <c r="PS119" s="172"/>
      <c r="PT119" s="172"/>
      <c r="PU119" s="172"/>
      <c r="PV119" s="172"/>
      <c r="PW119" s="172"/>
      <c r="PX119" s="172"/>
      <c r="PY119" s="172"/>
      <c r="PZ119" s="172"/>
      <c r="QA119" s="172"/>
      <c r="QB119" s="172"/>
      <c r="QC119" s="172"/>
      <c r="QD119" s="172"/>
      <c r="QE119" s="172"/>
      <c r="QF119" s="172"/>
      <c r="QG119" s="172"/>
      <c r="QH119" s="172"/>
      <c r="QI119" s="172"/>
      <c r="QJ119" s="172"/>
      <c r="QK119" s="172"/>
      <c r="QL119" s="172"/>
      <c r="QM119" s="172"/>
      <c r="QN119" s="172"/>
      <c r="QO119" s="172"/>
      <c r="QP119" s="172"/>
      <c r="QQ119" s="172"/>
      <c r="QR119" s="172"/>
      <c r="QS119" s="172"/>
      <c r="QT119" s="172"/>
      <c r="QU119" s="172"/>
      <c r="QV119" s="172"/>
      <c r="QW119" s="172"/>
      <c r="QX119" s="172"/>
      <c r="QY119" s="172"/>
      <c r="QZ119" s="172"/>
      <c r="RA119" s="172"/>
      <c r="RB119" s="172"/>
      <c r="RC119" s="172"/>
      <c r="RD119" s="172"/>
      <c r="RE119" s="172"/>
      <c r="RF119" s="172"/>
      <c r="RG119" s="172"/>
      <c r="RH119" s="172"/>
      <c r="RI119" s="172"/>
      <c r="RJ119" s="172"/>
      <c r="RK119" s="172"/>
      <c r="RL119" s="172"/>
      <c r="RM119" s="172"/>
      <c r="RN119" s="172"/>
      <c r="RO119" s="172"/>
      <c r="RP119" s="172"/>
      <c r="RQ119" s="172"/>
      <c r="RR119" s="172"/>
      <c r="RS119" s="172"/>
      <c r="RT119" s="172"/>
      <c r="RU119" s="172"/>
      <c r="RV119" s="172"/>
      <c r="RW119" s="172"/>
      <c r="RX119" s="172"/>
      <c r="RY119" s="172"/>
      <c r="RZ119" s="172"/>
      <c r="SA119" s="172"/>
      <c r="SB119" s="172"/>
      <c r="SC119" s="172"/>
      <c r="SD119" s="172"/>
      <c r="SE119" s="172"/>
      <c r="SF119" s="172"/>
      <c r="SG119" s="172"/>
      <c r="SH119" s="172"/>
      <c r="SI119" s="172"/>
      <c r="SJ119" s="172"/>
      <c r="SK119" s="172"/>
      <c r="SL119" s="172"/>
      <c r="SM119" s="172"/>
      <c r="SN119" s="172"/>
      <c r="SO119" s="172"/>
      <c r="SP119" s="172"/>
      <c r="SQ119" s="172"/>
      <c r="SR119" s="172"/>
      <c r="SS119" s="172"/>
      <c r="ST119" s="172"/>
      <c r="SU119" s="172"/>
      <c r="SV119" s="172"/>
      <c r="SW119" s="172"/>
      <c r="SX119" s="172"/>
      <c r="SY119" s="172"/>
      <c r="SZ119" s="172"/>
      <c r="TA119" s="172"/>
      <c r="TB119" s="172"/>
      <c r="TC119" s="172"/>
      <c r="TD119" s="172"/>
      <c r="TE119" s="172"/>
      <c r="TF119" s="172"/>
      <c r="TG119" s="172"/>
      <c r="TH119" s="172"/>
      <c r="TI119" s="172"/>
      <c r="TJ119" s="172"/>
      <c r="TK119" s="172"/>
      <c r="TL119" s="172"/>
      <c r="TM119" s="172"/>
      <c r="TN119" s="172"/>
      <c r="TO119" s="172"/>
      <c r="TP119" s="172"/>
      <c r="TQ119" s="172"/>
      <c r="TR119" s="172"/>
      <c r="TS119" s="172"/>
      <c r="TT119" s="172"/>
      <c r="TU119" s="172"/>
      <c r="TV119" s="172"/>
      <c r="TW119" s="172"/>
      <c r="TX119" s="172"/>
      <c r="TY119" s="172"/>
      <c r="TZ119" s="172"/>
      <c r="UA119" s="172"/>
      <c r="UB119" s="172"/>
      <c r="UC119" s="172"/>
      <c r="UD119" s="172"/>
      <c r="UE119" s="172"/>
      <c r="UF119" s="172"/>
      <c r="UG119" s="172"/>
      <c r="UH119" s="172"/>
      <c r="UI119" s="172"/>
      <c r="UJ119" s="172"/>
      <c r="UK119" s="172"/>
      <c r="UL119" s="172"/>
      <c r="UM119" s="172"/>
      <c r="UN119" s="172"/>
      <c r="UO119" s="172"/>
      <c r="UP119" s="172"/>
      <c r="UQ119" s="172"/>
      <c r="UR119" s="172"/>
      <c r="US119" s="172"/>
      <c r="UT119" s="172"/>
      <c r="UU119" s="172"/>
      <c r="UV119" s="172"/>
      <c r="UW119" s="172"/>
      <c r="UX119" s="172"/>
      <c r="UY119" s="172"/>
      <c r="UZ119" s="172"/>
      <c r="VA119" s="172"/>
      <c r="VB119" s="172"/>
      <c r="VC119" s="172"/>
      <c r="VD119" s="172"/>
      <c r="VE119" s="172"/>
      <c r="VF119" s="172"/>
      <c r="VG119" s="172"/>
      <c r="VH119" s="172"/>
      <c r="VI119" s="172"/>
      <c r="VJ119" s="172"/>
      <c r="VK119" s="172"/>
      <c r="VL119" s="172"/>
      <c r="VM119" s="172"/>
      <c r="VN119" s="172"/>
      <c r="VO119" s="172"/>
      <c r="VP119" s="172"/>
      <c r="VQ119" s="172"/>
      <c r="VR119" s="172"/>
      <c r="VS119" s="172"/>
      <c r="VT119" s="172"/>
      <c r="VU119" s="172"/>
      <c r="VV119" s="172"/>
      <c r="VW119" s="172"/>
      <c r="VX119" s="172"/>
      <c r="VY119" s="172"/>
      <c r="VZ119" s="172"/>
      <c r="WA119" s="172"/>
      <c r="WB119" s="172"/>
      <c r="WC119" s="172"/>
      <c r="WD119" s="172"/>
      <c r="WE119" s="172"/>
      <c r="WF119" s="172"/>
      <c r="WG119" s="172"/>
      <c r="WH119" s="172"/>
      <c r="WI119" s="172"/>
      <c r="WJ119" s="172"/>
      <c r="WK119" s="172"/>
      <c r="WL119" s="172"/>
      <c r="WM119" s="172"/>
      <c r="WN119" s="172"/>
      <c r="WO119" s="172"/>
      <c r="WP119" s="172"/>
      <c r="WQ119" s="172"/>
      <c r="WR119" s="172"/>
      <c r="WS119" s="172"/>
      <c r="WT119" s="172"/>
      <c r="WU119" s="172"/>
      <c r="WV119" s="172"/>
      <c r="WW119" s="172"/>
      <c r="WX119" s="172"/>
      <c r="WY119" s="172"/>
      <c r="WZ119" s="172"/>
      <c r="XA119" s="172"/>
      <c r="XB119" s="172"/>
      <c r="XC119" s="172"/>
      <c r="XD119" s="172"/>
      <c r="XE119" s="172"/>
      <c r="XF119" s="172"/>
      <c r="XG119" s="172"/>
      <c r="XH119" s="172"/>
      <c r="XI119" s="172"/>
      <c r="XJ119" s="172"/>
      <c r="XK119" s="172"/>
      <c r="XL119" s="172"/>
      <c r="XM119" s="172"/>
      <c r="XN119" s="172"/>
      <c r="XO119" s="172"/>
      <c r="XP119" s="172"/>
      <c r="XQ119" s="172"/>
      <c r="XR119" s="172"/>
      <c r="XS119" s="172"/>
      <c r="XT119" s="172"/>
      <c r="XU119" s="172"/>
      <c r="XV119" s="172"/>
      <c r="XW119" s="172"/>
      <c r="XX119" s="172"/>
      <c r="XY119" s="172"/>
      <c r="XZ119" s="172"/>
      <c r="YA119" s="172"/>
      <c r="YB119" s="172"/>
      <c r="YC119" s="172"/>
      <c r="YD119" s="172"/>
      <c r="YE119" s="172"/>
      <c r="YF119" s="172"/>
      <c r="YG119" s="172"/>
      <c r="YH119" s="172"/>
      <c r="YI119" s="172"/>
      <c r="YJ119" s="172"/>
      <c r="YK119" s="172"/>
      <c r="YL119" s="172"/>
      <c r="YM119" s="172"/>
      <c r="YN119" s="172"/>
      <c r="YO119" s="172"/>
      <c r="YP119" s="172"/>
      <c r="YQ119" s="172"/>
      <c r="YR119" s="172"/>
      <c r="YS119" s="172"/>
      <c r="YT119" s="172"/>
      <c r="YU119" s="172"/>
      <c r="YV119" s="172"/>
      <c r="YW119" s="172"/>
      <c r="YX119" s="172"/>
      <c r="YY119" s="172"/>
      <c r="YZ119" s="172"/>
      <c r="ZA119" s="172"/>
      <c r="ZB119" s="172"/>
      <c r="ZC119" s="172"/>
      <c r="ZD119" s="172"/>
      <c r="ZE119" s="172"/>
      <c r="ZF119" s="172"/>
      <c r="ZG119" s="172"/>
      <c r="ZH119" s="172"/>
      <c r="ZI119" s="172"/>
      <c r="ZJ119" s="172"/>
      <c r="ZK119" s="172"/>
      <c r="ZL119" s="172"/>
      <c r="ZM119" s="172"/>
      <c r="ZN119" s="172"/>
      <c r="ZO119" s="172"/>
      <c r="ZP119" s="172"/>
      <c r="ZQ119" s="172"/>
      <c r="ZR119" s="172"/>
      <c r="ZS119" s="172"/>
      <c r="ZT119" s="172"/>
      <c r="ZU119" s="172"/>
      <c r="ZV119" s="172"/>
      <c r="ZW119" s="172"/>
      <c r="ZX119" s="172"/>
      <c r="ZY119" s="172"/>
      <c r="ZZ119" s="172"/>
      <c r="AAA119" s="172"/>
      <c r="AAB119" s="172"/>
      <c r="AAC119" s="172"/>
      <c r="AAD119" s="172"/>
      <c r="AAE119" s="172"/>
      <c r="AAF119" s="172"/>
      <c r="AAG119" s="172"/>
      <c r="AAH119" s="172"/>
      <c r="AAI119" s="172"/>
      <c r="AAJ119" s="172"/>
      <c r="AAK119" s="172"/>
      <c r="AAL119" s="172"/>
      <c r="AAM119" s="172"/>
      <c r="AAN119" s="172"/>
      <c r="AAO119" s="172"/>
      <c r="AAP119" s="172"/>
      <c r="AAQ119" s="172"/>
      <c r="AAR119" s="172"/>
      <c r="AAS119" s="172"/>
      <c r="AAT119" s="172"/>
      <c r="AAU119" s="172"/>
      <c r="AAV119" s="172"/>
      <c r="AAW119" s="172"/>
      <c r="AAX119" s="172"/>
      <c r="AAY119" s="172"/>
      <c r="AAZ119" s="172"/>
      <c r="ABA119" s="172"/>
      <c r="ABB119" s="172"/>
      <c r="ABC119" s="172"/>
      <c r="ABD119" s="172"/>
      <c r="ABE119" s="172"/>
      <c r="ABF119" s="172"/>
      <c r="ABG119" s="172"/>
      <c r="ABH119" s="172"/>
      <c r="ABI119" s="172"/>
      <c r="ABJ119" s="172"/>
      <c r="ABK119" s="172"/>
      <c r="ABL119" s="172"/>
      <c r="ABM119" s="172"/>
      <c r="ABN119" s="172"/>
      <c r="ABO119" s="172"/>
      <c r="ABP119" s="172"/>
      <c r="ABQ119" s="172"/>
      <c r="ABR119" s="172"/>
      <c r="ABS119" s="172"/>
      <c r="ABT119" s="172"/>
      <c r="ABU119" s="172"/>
      <c r="ABV119" s="172"/>
      <c r="ABW119" s="172"/>
      <c r="ABX119" s="172"/>
      <c r="ABY119" s="172"/>
      <c r="ABZ119" s="172"/>
      <c r="ACA119" s="172"/>
      <c r="ACB119" s="172"/>
      <c r="ACC119" s="172"/>
      <c r="ACD119" s="172"/>
      <c r="ACE119" s="172"/>
      <c r="ACF119" s="172"/>
      <c r="ACG119" s="172"/>
      <c r="ACH119" s="172"/>
      <c r="ACI119" s="172"/>
      <c r="ACJ119" s="172"/>
      <c r="ACK119" s="172"/>
      <c r="ACL119" s="172"/>
      <c r="ACM119" s="172"/>
      <c r="ACN119" s="172"/>
      <c r="ACO119" s="172"/>
      <c r="ACP119" s="172"/>
      <c r="ACQ119" s="172"/>
      <c r="ACR119" s="172"/>
      <c r="ACS119" s="172"/>
      <c r="ACT119" s="172"/>
      <c r="ACU119" s="172"/>
      <c r="ACV119" s="172"/>
      <c r="ACW119" s="172"/>
      <c r="ACX119" s="172"/>
      <c r="ACY119" s="172"/>
      <c r="ACZ119" s="172"/>
      <c r="ADA119" s="172"/>
      <c r="ADB119" s="172"/>
      <c r="ADC119" s="172"/>
      <c r="ADD119" s="172"/>
      <c r="ADE119" s="172"/>
      <c r="ADF119" s="172"/>
      <c r="ADG119" s="172"/>
      <c r="ADH119" s="172"/>
      <c r="ADI119" s="172"/>
      <c r="ADJ119" s="172"/>
      <c r="ADK119" s="172"/>
      <c r="ADL119" s="172"/>
      <c r="ADM119" s="172"/>
      <c r="ADN119" s="172"/>
      <c r="ADO119" s="172"/>
      <c r="ADP119" s="172"/>
      <c r="ADQ119" s="172"/>
      <c r="ADR119" s="172"/>
      <c r="ADS119" s="172"/>
      <c r="ADT119" s="172"/>
      <c r="ADU119" s="172"/>
      <c r="ADV119" s="172"/>
      <c r="ADW119" s="172"/>
      <c r="ADX119" s="172"/>
      <c r="ADY119" s="172"/>
      <c r="ADZ119" s="172"/>
      <c r="AEA119" s="172"/>
      <c r="AEB119" s="172"/>
      <c r="AEC119" s="172"/>
      <c r="AED119" s="172"/>
      <c r="AEE119" s="172"/>
      <c r="AEF119" s="172"/>
      <c r="AEG119" s="172"/>
      <c r="AEH119" s="172"/>
      <c r="AEI119" s="172"/>
      <c r="AEJ119" s="172"/>
      <c r="AEK119" s="172"/>
      <c r="AEL119" s="172"/>
      <c r="AEM119" s="172"/>
      <c r="AEN119" s="172"/>
      <c r="AEO119" s="172"/>
      <c r="AEP119" s="172"/>
      <c r="AEQ119" s="172"/>
      <c r="AER119" s="172"/>
      <c r="AES119" s="172"/>
      <c r="AET119" s="172"/>
      <c r="AEU119" s="172"/>
      <c r="AEV119" s="172"/>
      <c r="AEW119" s="172"/>
      <c r="AEX119" s="172"/>
      <c r="AEY119" s="172"/>
      <c r="AEZ119" s="172"/>
      <c r="AFA119" s="172"/>
      <c r="AFB119" s="172"/>
      <c r="AFC119" s="172"/>
      <c r="AFD119" s="172"/>
      <c r="AFE119" s="172"/>
      <c r="AFF119" s="172"/>
      <c r="AFG119" s="172"/>
      <c r="AFH119" s="172"/>
      <c r="AFI119" s="172"/>
      <c r="AFJ119" s="172"/>
      <c r="AFK119" s="172"/>
      <c r="AFL119" s="172"/>
      <c r="AFM119" s="172"/>
      <c r="AFN119" s="172"/>
      <c r="AFO119" s="172"/>
      <c r="AFP119" s="172"/>
      <c r="AFQ119" s="172"/>
      <c r="AFR119" s="172"/>
      <c r="AFS119" s="172"/>
      <c r="AFT119" s="172"/>
      <c r="AFU119" s="172"/>
      <c r="AFV119" s="172"/>
      <c r="AFW119" s="172"/>
      <c r="AFX119" s="172"/>
      <c r="AFY119" s="172"/>
      <c r="AFZ119" s="172"/>
      <c r="AGA119" s="172"/>
      <c r="AGB119" s="172"/>
      <c r="AGC119" s="172"/>
      <c r="AGD119" s="172"/>
      <c r="AGE119" s="172"/>
      <c r="AGF119" s="172"/>
      <c r="AGG119" s="172"/>
      <c r="AGH119" s="172"/>
      <c r="AGI119" s="172"/>
      <c r="AGJ119" s="172"/>
      <c r="AGK119" s="172"/>
      <c r="AGL119" s="172"/>
      <c r="AGM119" s="172"/>
      <c r="AGN119" s="172"/>
      <c r="AGO119" s="172"/>
      <c r="AGP119" s="172"/>
      <c r="AGQ119" s="172"/>
      <c r="AGR119" s="172"/>
      <c r="AGS119" s="172"/>
      <c r="AGT119" s="172"/>
      <c r="AGU119" s="172"/>
      <c r="AGV119" s="172"/>
      <c r="AGW119" s="172"/>
      <c r="AGX119" s="172"/>
      <c r="AGY119" s="172"/>
      <c r="AGZ119" s="172"/>
      <c r="AHA119" s="172"/>
      <c r="AHB119" s="172"/>
      <c r="AHC119" s="172"/>
      <c r="AHD119" s="172"/>
      <c r="AHE119" s="172"/>
      <c r="AHF119" s="172"/>
      <c r="AHG119" s="172"/>
      <c r="AHH119" s="172"/>
      <c r="AHI119" s="172"/>
      <c r="AHJ119" s="172"/>
      <c r="AHK119" s="172"/>
      <c r="AHL119" s="172"/>
      <c r="AHM119" s="172"/>
      <c r="AHN119" s="172"/>
      <c r="AHO119" s="172"/>
      <c r="AHP119" s="172"/>
      <c r="AHQ119" s="172"/>
      <c r="AHR119" s="172"/>
      <c r="AHS119" s="172"/>
      <c r="AHT119" s="172"/>
      <c r="AHU119" s="172"/>
      <c r="AHV119" s="172"/>
      <c r="AHW119" s="172"/>
      <c r="AHX119" s="172"/>
      <c r="AHY119" s="172"/>
      <c r="AHZ119" s="172"/>
      <c r="AIA119" s="172"/>
      <c r="AIB119" s="172"/>
      <c r="AIC119" s="172"/>
      <c r="AID119" s="172"/>
      <c r="AIE119" s="172"/>
      <c r="AIF119" s="172"/>
      <c r="AIG119" s="172"/>
      <c r="AIH119" s="172"/>
      <c r="AII119" s="172"/>
      <c r="AIJ119" s="172"/>
      <c r="AIK119" s="172"/>
      <c r="AIL119" s="172"/>
      <c r="AIM119" s="172"/>
      <c r="AIN119" s="172"/>
      <c r="AIO119" s="172"/>
      <c r="AIP119" s="172"/>
      <c r="AIQ119" s="172"/>
      <c r="AIR119" s="172"/>
      <c r="AIS119" s="172"/>
      <c r="AIT119" s="172"/>
      <c r="AIU119" s="172"/>
      <c r="AIV119" s="172"/>
      <c r="AIW119" s="172"/>
      <c r="AIX119" s="172"/>
      <c r="AIY119" s="172"/>
      <c r="AIZ119" s="172"/>
      <c r="AJA119" s="172"/>
      <c r="AJB119" s="172"/>
      <c r="AJC119" s="172"/>
      <c r="AJD119" s="172"/>
      <c r="AJE119" s="172"/>
      <c r="AJF119" s="172"/>
      <c r="AJG119" s="172"/>
      <c r="AJH119" s="172"/>
      <c r="AJI119" s="172"/>
      <c r="AJJ119" s="172"/>
      <c r="AJK119" s="172"/>
      <c r="AJL119" s="172"/>
      <c r="AJM119" s="172"/>
      <c r="AJN119" s="172"/>
      <c r="AJO119" s="172"/>
      <c r="AJP119" s="172"/>
      <c r="AJQ119" s="172"/>
      <c r="AJR119" s="172"/>
      <c r="AJS119" s="172"/>
      <c r="AJT119" s="172"/>
      <c r="AJU119" s="172"/>
      <c r="AJV119" s="172"/>
      <c r="AJW119" s="172"/>
      <c r="AJX119" s="172"/>
      <c r="AJY119" s="172"/>
      <c r="AJZ119" s="172"/>
      <c r="AKA119" s="172"/>
      <c r="AKB119" s="172"/>
      <c r="AKC119" s="172"/>
      <c r="AKD119" s="172"/>
      <c r="AKE119" s="172"/>
      <c r="AKF119" s="172"/>
      <c r="AKG119" s="172"/>
      <c r="AKH119" s="172"/>
      <c r="AKI119" s="172"/>
      <c r="AKJ119" s="172"/>
      <c r="AKK119" s="172"/>
      <c r="AKL119" s="172"/>
      <c r="AKM119" s="172"/>
      <c r="AKN119" s="172"/>
      <c r="AKO119" s="172"/>
      <c r="AKP119" s="172"/>
      <c r="AKQ119" s="172"/>
      <c r="AKR119" s="172"/>
      <c r="AKS119" s="172"/>
      <c r="AKT119" s="172"/>
      <c r="AKU119" s="172"/>
      <c r="AKV119" s="172"/>
      <c r="AKW119" s="172"/>
      <c r="AKX119" s="172"/>
      <c r="AKY119" s="172"/>
      <c r="AKZ119" s="172"/>
      <c r="ALA119" s="172"/>
      <c r="ALB119" s="172"/>
      <c r="ALC119" s="172"/>
      <c r="ALD119" s="172"/>
      <c r="ALE119" s="172"/>
      <c r="ALF119" s="172"/>
      <c r="ALG119" s="172"/>
      <c r="ALH119" s="172"/>
      <c r="ALI119" s="172"/>
      <c r="ALJ119" s="172"/>
      <c r="ALK119" s="172"/>
      <c r="ALL119" s="172"/>
      <c r="ALM119" s="172"/>
      <c r="ALN119" s="172"/>
      <c r="ALO119" s="172"/>
      <c r="ALP119" s="172"/>
      <c r="ALQ119" s="172"/>
      <c r="ALR119" s="172"/>
      <c r="ALS119" s="172"/>
      <c r="ALT119" s="172"/>
      <c r="ALU119" s="172"/>
      <c r="ALV119" s="172"/>
      <c r="ALW119" s="172"/>
      <c r="ALX119" s="172"/>
      <c r="ALY119" s="172"/>
      <c r="ALZ119" s="172"/>
      <c r="AMA119" s="172"/>
      <c r="AMB119" s="172"/>
      <c r="AMC119" s="172"/>
      <c r="AMD119" s="172"/>
      <c r="AME119" s="172"/>
      <c r="AMF119" s="172"/>
      <c r="AMG119" s="172"/>
      <c r="AMH119" s="172"/>
      <c r="AMI119" s="172"/>
      <c r="AMJ119" s="172"/>
      <c r="AMK119" s="172"/>
      <c r="AML119" s="172"/>
    </row>
    <row r="120" spans="1:1026" s="282" customFormat="1">
      <c r="A120" s="172"/>
      <c r="B120" s="368"/>
      <c r="C120" s="154">
        <f t="shared" si="94"/>
        <v>0</v>
      </c>
      <c r="D120" s="167">
        <f t="shared" si="95"/>
        <v>0</v>
      </c>
      <c r="E120" s="166" t="str">
        <f t="shared" si="96"/>
        <v/>
      </c>
      <c r="F120" s="367" t="str">
        <f t="shared" si="97"/>
        <v/>
      </c>
      <c r="G120" s="367" t="str">
        <f t="shared" si="98"/>
        <v/>
      </c>
      <c r="H120" s="367" t="str">
        <f t="shared" si="99"/>
        <v/>
      </c>
      <c r="I120" s="367" t="str">
        <f t="shared" si="100"/>
        <v/>
      </c>
      <c r="J120" s="367" t="str">
        <f t="shared" si="101"/>
        <v/>
      </c>
      <c r="K120" s="367" t="str">
        <f t="shared" si="102"/>
        <v/>
      </c>
      <c r="L120" s="367" t="str">
        <f t="shared" si="103"/>
        <v/>
      </c>
      <c r="M120" s="367" t="str">
        <f t="shared" si="104"/>
        <v/>
      </c>
      <c r="N120" s="367" t="str">
        <f t="shared" si="105"/>
        <v/>
      </c>
      <c r="O120" s="156" t="str">
        <f t="shared" si="106"/>
        <v/>
      </c>
      <c r="P120" s="157" t="str">
        <f t="shared" si="158"/>
        <v>0</v>
      </c>
      <c r="Q120" s="158" t="str">
        <f t="shared" si="158"/>
        <v>0</v>
      </c>
      <c r="R120" s="158" t="str">
        <f t="shared" si="158"/>
        <v>0</v>
      </c>
      <c r="S120" s="159" t="str">
        <f t="shared" si="158"/>
        <v>0</v>
      </c>
      <c r="T120" s="158" t="str">
        <f t="shared" si="158"/>
        <v>0</v>
      </c>
      <c r="U120" s="158" t="str">
        <f t="shared" si="158"/>
        <v>0</v>
      </c>
      <c r="V120" s="158" t="str">
        <f t="shared" si="158"/>
        <v>0</v>
      </c>
      <c r="W120" s="158" t="str">
        <f t="shared" si="158"/>
        <v>0</v>
      </c>
      <c r="X120" s="157" t="str">
        <f t="shared" si="159"/>
        <v>0</v>
      </c>
      <c r="Y120" s="158" t="str">
        <f t="shared" si="159"/>
        <v>0</v>
      </c>
      <c r="Z120" s="158" t="str">
        <f t="shared" si="159"/>
        <v>0</v>
      </c>
      <c r="AA120" s="159" t="str">
        <f t="shared" si="159"/>
        <v>0</v>
      </c>
      <c r="AB120" s="160" t="str">
        <f t="shared" si="159"/>
        <v>0</v>
      </c>
      <c r="AC120" s="161" t="str">
        <f t="shared" si="159"/>
        <v>0</v>
      </c>
      <c r="AD120" s="158" t="str">
        <f t="shared" si="159"/>
        <v>0</v>
      </c>
      <c r="AE120" s="159" t="str">
        <f t="shared" si="159"/>
        <v>0</v>
      </c>
      <c r="AF120" s="367" t="str">
        <f t="shared" si="160"/>
        <v>0</v>
      </c>
      <c r="AG120" s="162" t="str">
        <f t="shared" si="160"/>
        <v>0</v>
      </c>
      <c r="AH120" s="163" t="str">
        <f t="shared" si="160"/>
        <v>0</v>
      </c>
      <c r="AI120" s="165" t="str">
        <f t="shared" si="160"/>
        <v>0</v>
      </c>
      <c r="AJ120" s="164" t="str">
        <f t="shared" si="160"/>
        <v>0</v>
      </c>
      <c r="AK120" s="164" t="str">
        <f t="shared" si="160"/>
        <v>0</v>
      </c>
      <c r="AL120" s="289" t="str">
        <f t="shared" si="160"/>
        <v>0</v>
      </c>
      <c r="AM120" s="165" t="str">
        <f t="shared" si="160"/>
        <v>0</v>
      </c>
      <c r="AN120" s="230" t="str">
        <f t="shared" si="161"/>
        <v>0</v>
      </c>
      <c r="AO120" s="230" t="str">
        <f t="shared" si="161"/>
        <v>0</v>
      </c>
      <c r="AP120" s="230" t="str">
        <f t="shared" si="161"/>
        <v>0</v>
      </c>
      <c r="AQ120" s="230" t="str">
        <f t="shared" si="161"/>
        <v>0</v>
      </c>
      <c r="AR120" s="229" t="str">
        <f t="shared" si="161"/>
        <v>0</v>
      </c>
      <c r="AS120" s="230" t="str">
        <f t="shared" si="161"/>
        <v>0</v>
      </c>
      <c r="AT120" s="230" t="str">
        <f t="shared" si="161"/>
        <v>0</v>
      </c>
      <c r="AU120" s="231" t="str">
        <f t="shared" si="161"/>
        <v>0</v>
      </c>
      <c r="AV120" s="230" t="str">
        <f t="shared" si="162"/>
        <v>0</v>
      </c>
      <c r="AW120" s="232" t="str">
        <f t="shared" si="162"/>
        <v>0</v>
      </c>
      <c r="AX120" s="232" t="str">
        <f t="shared" si="162"/>
        <v>0</v>
      </c>
      <c r="AY120" s="233" t="str">
        <f t="shared" si="162"/>
        <v>0</v>
      </c>
      <c r="AZ120" s="232" t="str">
        <f t="shared" si="162"/>
        <v>0</v>
      </c>
      <c r="BA120" s="232" t="str">
        <f t="shared" si="162"/>
        <v>0</v>
      </c>
      <c r="BB120" s="232" t="str">
        <f t="shared" si="162"/>
        <v>0</v>
      </c>
      <c r="BC120" s="233" t="str">
        <f t="shared" si="162"/>
        <v>0</v>
      </c>
      <c r="BD120" s="168" t="str">
        <f t="shared" si="163"/>
        <v>0</v>
      </c>
      <c r="BE120" s="168" t="str">
        <f t="shared" si="163"/>
        <v>0</v>
      </c>
      <c r="BF120" s="168" t="str">
        <f t="shared" si="163"/>
        <v>0</v>
      </c>
      <c r="BG120" s="169" t="str">
        <f t="shared" si="163"/>
        <v>0</v>
      </c>
      <c r="BH120" s="168" t="str">
        <f t="shared" si="163"/>
        <v>0</v>
      </c>
      <c r="BI120" s="168" t="str">
        <f t="shared" si="163"/>
        <v>0</v>
      </c>
      <c r="BJ120" s="168" t="str">
        <f t="shared" si="163"/>
        <v>0</v>
      </c>
      <c r="BK120" s="169" t="str">
        <f t="shared" si="163"/>
        <v>0</v>
      </c>
      <c r="BL120" s="168" t="str">
        <f t="shared" si="164"/>
        <v>0</v>
      </c>
      <c r="BM120" s="168" t="str">
        <f t="shared" si="164"/>
        <v>0</v>
      </c>
      <c r="BN120" s="168" t="str">
        <f t="shared" si="164"/>
        <v>0</v>
      </c>
      <c r="BO120" s="169" t="str">
        <f t="shared" si="164"/>
        <v>0</v>
      </c>
      <c r="BP120" s="168" t="str">
        <f t="shared" si="164"/>
        <v>0</v>
      </c>
      <c r="BQ120" s="168" t="str">
        <f t="shared" si="164"/>
        <v>0</v>
      </c>
      <c r="BR120" s="168" t="str">
        <f t="shared" si="164"/>
        <v>0</v>
      </c>
      <c r="BS120" s="169" t="str">
        <f t="shared" si="164"/>
        <v>0</v>
      </c>
      <c r="BT120" s="302" t="str">
        <f t="shared" si="165"/>
        <v>0</v>
      </c>
      <c r="BU120" s="302" t="str">
        <f t="shared" si="165"/>
        <v>0</v>
      </c>
      <c r="BV120" s="302" t="str">
        <f t="shared" si="165"/>
        <v>0</v>
      </c>
      <c r="BW120" s="303" t="str">
        <f t="shared" si="165"/>
        <v>0</v>
      </c>
      <c r="BX120" s="302" t="str">
        <f t="shared" si="165"/>
        <v>0</v>
      </c>
      <c r="BY120" s="302" t="str">
        <f t="shared" si="165"/>
        <v>0</v>
      </c>
      <c r="BZ120" s="302" t="str">
        <f t="shared" si="165"/>
        <v>0</v>
      </c>
      <c r="CA120" s="303" t="str">
        <f t="shared" si="165"/>
        <v>0</v>
      </c>
      <c r="CB120" s="164" t="str">
        <f t="shared" si="166"/>
        <v>0</v>
      </c>
      <c r="CC120" s="289" t="str">
        <f t="shared" si="166"/>
        <v>0</v>
      </c>
      <c r="CD120" s="340" t="str">
        <f t="shared" si="166"/>
        <v>0</v>
      </c>
      <c r="CE120" s="341" t="str">
        <f t="shared" si="166"/>
        <v>0</v>
      </c>
      <c r="CF120" s="340" t="str">
        <f t="shared" si="166"/>
        <v>0</v>
      </c>
      <c r="CG120" s="340" t="str">
        <f t="shared" si="166"/>
        <v>0</v>
      </c>
      <c r="CH120" s="340" t="str">
        <f t="shared" si="166"/>
        <v>0</v>
      </c>
      <c r="CI120" s="341" t="str">
        <f t="shared" si="166"/>
        <v>0</v>
      </c>
      <c r="CJ120" s="367"/>
      <c r="CK120" s="32" t="str">
        <f t="shared" si="116"/>
        <v/>
      </c>
      <c r="CL120" s="285">
        <f t="shared" si="146"/>
        <v>0</v>
      </c>
      <c r="CM120" s="285">
        <f t="shared" si="148"/>
        <v>10</v>
      </c>
      <c r="CN120" s="285"/>
      <c r="CO120" s="142">
        <f t="shared" si="117"/>
        <v>-90</v>
      </c>
      <c r="CP120" s="142">
        <f t="shared" si="118"/>
        <v>-67.777777777777771</v>
      </c>
      <c r="CQ120" s="143"/>
      <c r="CR120" s="367"/>
      <c r="CS120" s="170">
        <f t="shared" si="119"/>
        <v>0</v>
      </c>
      <c r="CT120" s="23">
        <f t="shared" si="120"/>
        <v>0</v>
      </c>
      <c r="CU120" s="171">
        <f t="shared" si="121"/>
        <v>0</v>
      </c>
      <c r="CV120" s="23">
        <f t="shared" si="122"/>
        <v>0</v>
      </c>
      <c r="CW120" s="172">
        <f t="shared" si="123"/>
        <v>0</v>
      </c>
      <c r="CX120" s="24">
        <f t="shared" si="124"/>
        <v>0</v>
      </c>
      <c r="CY120" s="267">
        <f t="shared" si="125"/>
        <v>0</v>
      </c>
      <c r="CZ120" s="268">
        <f t="shared" si="126"/>
        <v>0</v>
      </c>
      <c r="DA120" s="267">
        <f t="shared" si="127"/>
        <v>0</v>
      </c>
      <c r="DB120" s="268">
        <f t="shared" si="128"/>
        <v>0</v>
      </c>
      <c r="DC120" s="173">
        <f t="shared" si="129"/>
        <v>0</v>
      </c>
      <c r="DD120" s="26">
        <f t="shared" si="130"/>
        <v>0</v>
      </c>
      <c r="DE120" s="173">
        <f t="shared" si="131"/>
        <v>0</v>
      </c>
      <c r="DF120" s="26">
        <f t="shared" si="132"/>
        <v>0</v>
      </c>
      <c r="DG120" s="326">
        <f t="shared" si="133"/>
        <v>0</v>
      </c>
      <c r="DH120" s="327">
        <f t="shared" si="134"/>
        <v>0</v>
      </c>
      <c r="DI120" s="172">
        <f t="shared" si="135"/>
        <v>0</v>
      </c>
      <c r="DJ120" s="24">
        <f t="shared" si="136"/>
        <v>0</v>
      </c>
      <c r="DK120" s="172"/>
      <c r="DL120" s="19">
        <f t="shared" si="137"/>
        <v>0</v>
      </c>
      <c r="DM120" s="19">
        <f t="shared" si="138"/>
        <v>0</v>
      </c>
      <c r="DN120" s="174">
        <f t="shared" si="139"/>
        <v>0</v>
      </c>
      <c r="DO120" s="278">
        <f t="shared" si="140"/>
        <v>0</v>
      </c>
      <c r="DP120" s="278">
        <f t="shared" si="141"/>
        <v>0</v>
      </c>
      <c r="DQ120" s="20">
        <f t="shared" si="142"/>
        <v>0</v>
      </c>
      <c r="DR120" s="20">
        <f t="shared" si="143"/>
        <v>0</v>
      </c>
      <c r="DS120" s="337">
        <f t="shared" si="144"/>
        <v>0</v>
      </c>
      <c r="DT120" s="174">
        <f t="shared" si="145"/>
        <v>0</v>
      </c>
      <c r="DU120" s="172">
        <f t="shared" si="147"/>
        <v>0</v>
      </c>
      <c r="DV120" s="172"/>
      <c r="DW120" s="172"/>
      <c r="DX120" s="172"/>
      <c r="DY120" s="172"/>
      <c r="DZ120" s="172"/>
      <c r="EA120" s="172"/>
      <c r="EB120" s="172"/>
      <c r="EC120" s="172"/>
      <c r="ED120" s="172"/>
      <c r="EE120" s="172"/>
      <c r="EF120" s="172"/>
      <c r="EG120" s="172"/>
      <c r="EH120" s="172"/>
      <c r="EI120" s="172"/>
      <c r="EJ120" s="172"/>
      <c r="EK120" s="172"/>
      <c r="EL120" s="172"/>
      <c r="EM120" s="172"/>
      <c r="EN120" s="172"/>
      <c r="EO120" s="172"/>
      <c r="EP120" s="172"/>
      <c r="EQ120" s="172"/>
      <c r="ER120" s="172"/>
      <c r="ES120" s="172"/>
      <c r="ET120" s="172"/>
      <c r="EU120" s="172"/>
      <c r="EV120" s="172"/>
      <c r="EW120" s="172"/>
      <c r="EX120" s="172"/>
      <c r="EY120" s="172"/>
      <c r="EZ120" s="172"/>
      <c r="FA120" s="172"/>
      <c r="FB120" s="172"/>
      <c r="FC120" s="172"/>
      <c r="FD120" s="172"/>
      <c r="FE120" s="172"/>
      <c r="FF120" s="172"/>
      <c r="FG120" s="172"/>
      <c r="FH120" s="172"/>
      <c r="FI120" s="172"/>
      <c r="FJ120" s="172"/>
      <c r="FK120" s="172"/>
      <c r="FL120" s="172"/>
      <c r="FM120" s="172"/>
      <c r="FN120" s="172"/>
      <c r="FO120" s="172"/>
      <c r="FP120" s="172"/>
      <c r="FQ120" s="172"/>
      <c r="FR120" s="172"/>
      <c r="FS120" s="172"/>
      <c r="FT120" s="172"/>
      <c r="FU120" s="172"/>
      <c r="FV120" s="172"/>
      <c r="FW120" s="172"/>
      <c r="FX120" s="172"/>
      <c r="FY120" s="172"/>
      <c r="FZ120" s="172"/>
      <c r="GA120" s="172"/>
      <c r="GB120" s="172"/>
      <c r="GC120" s="172"/>
      <c r="GD120" s="172"/>
      <c r="GE120" s="172"/>
      <c r="GF120" s="172"/>
      <c r="GG120" s="172"/>
      <c r="GH120" s="172"/>
      <c r="GI120" s="172"/>
      <c r="GJ120" s="172"/>
      <c r="GK120" s="172"/>
      <c r="GL120" s="172"/>
      <c r="GM120" s="172"/>
      <c r="GN120" s="172"/>
      <c r="GO120" s="172"/>
      <c r="GP120" s="172"/>
      <c r="GQ120" s="172"/>
      <c r="GR120" s="172"/>
      <c r="GS120" s="172"/>
      <c r="GT120" s="172"/>
      <c r="GU120" s="172"/>
      <c r="GV120" s="172"/>
      <c r="GW120" s="172"/>
      <c r="GX120" s="172"/>
      <c r="GY120" s="172"/>
      <c r="GZ120" s="172"/>
      <c r="HA120" s="172"/>
      <c r="HB120" s="172"/>
      <c r="HC120" s="172"/>
      <c r="HD120" s="172"/>
      <c r="HE120" s="172"/>
      <c r="HF120" s="172"/>
      <c r="HG120" s="172"/>
      <c r="HH120" s="172"/>
      <c r="HI120" s="172"/>
      <c r="HJ120" s="172"/>
      <c r="HK120" s="172"/>
      <c r="HL120" s="172"/>
      <c r="HM120" s="172"/>
      <c r="HN120" s="172"/>
      <c r="HO120" s="172"/>
      <c r="HP120" s="172"/>
      <c r="HQ120" s="172"/>
      <c r="HR120" s="172"/>
      <c r="HS120" s="172"/>
      <c r="HT120" s="172"/>
      <c r="HU120" s="172"/>
      <c r="HV120" s="172"/>
      <c r="HW120" s="172"/>
      <c r="HX120" s="172"/>
      <c r="HY120" s="172"/>
      <c r="HZ120" s="172"/>
      <c r="IA120" s="172"/>
      <c r="IB120" s="172"/>
      <c r="IC120" s="172"/>
      <c r="ID120" s="172"/>
      <c r="IE120" s="172"/>
      <c r="IF120" s="172"/>
      <c r="IG120" s="172"/>
      <c r="IH120" s="172"/>
      <c r="II120" s="172"/>
      <c r="IJ120" s="172"/>
      <c r="IK120" s="172"/>
      <c r="IL120" s="172"/>
      <c r="IM120" s="172"/>
      <c r="IN120" s="172"/>
      <c r="IO120" s="172"/>
      <c r="IP120" s="172"/>
      <c r="IQ120" s="172"/>
      <c r="IR120" s="172"/>
      <c r="IS120" s="172"/>
      <c r="IT120" s="172"/>
      <c r="IU120" s="172"/>
      <c r="IV120" s="172"/>
      <c r="IW120" s="172"/>
      <c r="IX120" s="172"/>
      <c r="IY120" s="172"/>
      <c r="IZ120" s="172"/>
      <c r="JA120" s="172"/>
      <c r="JB120" s="172"/>
      <c r="JC120" s="172"/>
      <c r="JD120" s="172"/>
      <c r="JE120" s="172"/>
      <c r="JF120" s="172"/>
      <c r="JG120" s="172"/>
      <c r="JH120" s="172"/>
      <c r="JI120" s="172"/>
      <c r="JJ120" s="172"/>
      <c r="JK120" s="172"/>
      <c r="JL120" s="172"/>
      <c r="JM120" s="172"/>
      <c r="JN120" s="172"/>
      <c r="JO120" s="172"/>
      <c r="JP120" s="172"/>
      <c r="JQ120" s="172"/>
      <c r="JR120" s="172"/>
      <c r="JS120" s="172"/>
      <c r="JT120" s="172"/>
      <c r="JU120" s="172"/>
      <c r="JV120" s="172"/>
      <c r="JW120" s="172"/>
      <c r="JX120" s="172"/>
      <c r="JY120" s="172"/>
      <c r="JZ120" s="172"/>
      <c r="KA120" s="172"/>
      <c r="KB120" s="172"/>
      <c r="KC120" s="172"/>
      <c r="KD120" s="172"/>
      <c r="KE120" s="172"/>
      <c r="KF120" s="172"/>
      <c r="KG120" s="172"/>
      <c r="KH120" s="172"/>
      <c r="KI120" s="172"/>
      <c r="KJ120" s="172"/>
      <c r="KK120" s="172"/>
      <c r="KL120" s="172"/>
      <c r="KM120" s="172"/>
      <c r="KN120" s="172"/>
      <c r="KO120" s="172"/>
      <c r="KP120" s="172"/>
      <c r="KQ120" s="172"/>
      <c r="KR120" s="172"/>
      <c r="KS120" s="172"/>
      <c r="KT120" s="172"/>
      <c r="KU120" s="172"/>
      <c r="KV120" s="172"/>
      <c r="KW120" s="172"/>
      <c r="KX120" s="172"/>
      <c r="KY120" s="172"/>
      <c r="KZ120" s="172"/>
      <c r="LA120" s="172"/>
      <c r="LB120" s="172"/>
      <c r="LC120" s="172"/>
      <c r="LD120" s="172"/>
      <c r="LE120" s="172"/>
      <c r="LF120" s="172"/>
      <c r="LG120" s="172"/>
      <c r="LH120" s="172"/>
      <c r="LI120" s="172"/>
      <c r="LJ120" s="172"/>
      <c r="LK120" s="172"/>
      <c r="LL120" s="172"/>
      <c r="LM120" s="172"/>
      <c r="LN120" s="172"/>
      <c r="LO120" s="172"/>
      <c r="LP120" s="172"/>
      <c r="LQ120" s="172"/>
      <c r="LR120" s="172"/>
      <c r="LS120" s="172"/>
      <c r="LT120" s="172"/>
      <c r="LU120" s="172"/>
      <c r="LV120" s="172"/>
      <c r="LW120" s="172"/>
      <c r="LX120" s="172"/>
      <c r="LY120" s="172"/>
      <c r="LZ120" s="172"/>
      <c r="MA120" s="172"/>
      <c r="MB120" s="172"/>
      <c r="MC120" s="172"/>
      <c r="MD120" s="172"/>
      <c r="ME120" s="172"/>
      <c r="MF120" s="172"/>
      <c r="MG120" s="172"/>
      <c r="MH120" s="172"/>
      <c r="MI120" s="172"/>
      <c r="MJ120" s="172"/>
      <c r="MK120" s="172"/>
      <c r="ML120" s="172"/>
      <c r="MM120" s="172"/>
      <c r="MN120" s="172"/>
      <c r="MO120" s="172"/>
      <c r="MP120" s="172"/>
      <c r="MQ120" s="172"/>
      <c r="MR120" s="172"/>
      <c r="MS120" s="172"/>
      <c r="MT120" s="172"/>
      <c r="MU120" s="172"/>
      <c r="MV120" s="172"/>
      <c r="MW120" s="172"/>
      <c r="MX120" s="172"/>
      <c r="MY120" s="172"/>
      <c r="MZ120" s="172"/>
      <c r="NA120" s="172"/>
      <c r="NB120" s="172"/>
      <c r="NC120" s="172"/>
      <c r="ND120" s="172"/>
      <c r="NE120" s="172"/>
      <c r="NF120" s="172"/>
      <c r="NG120" s="172"/>
      <c r="NH120" s="172"/>
      <c r="NI120" s="172"/>
      <c r="NJ120" s="172"/>
      <c r="NK120" s="172"/>
      <c r="NL120" s="172"/>
      <c r="NM120" s="172"/>
      <c r="NN120" s="172"/>
      <c r="NO120" s="172"/>
      <c r="NP120" s="172"/>
      <c r="NQ120" s="172"/>
      <c r="NR120" s="172"/>
      <c r="NS120" s="172"/>
      <c r="NT120" s="172"/>
      <c r="NU120" s="172"/>
      <c r="NV120" s="172"/>
      <c r="NW120" s="172"/>
      <c r="NX120" s="172"/>
      <c r="NY120" s="172"/>
      <c r="NZ120" s="172"/>
      <c r="OA120" s="172"/>
      <c r="OB120" s="172"/>
      <c r="OC120" s="172"/>
      <c r="OD120" s="172"/>
      <c r="OE120" s="172"/>
      <c r="OF120" s="172"/>
      <c r="OG120" s="172"/>
      <c r="OH120" s="172"/>
      <c r="OI120" s="172"/>
      <c r="OJ120" s="172"/>
      <c r="OK120" s="172"/>
      <c r="OL120" s="172"/>
      <c r="OM120" s="172"/>
      <c r="ON120" s="172"/>
      <c r="OO120" s="172"/>
      <c r="OP120" s="172"/>
      <c r="OQ120" s="172"/>
      <c r="OR120" s="172"/>
      <c r="OS120" s="172"/>
      <c r="OT120" s="172"/>
      <c r="OU120" s="172"/>
      <c r="OV120" s="172"/>
      <c r="OW120" s="172"/>
      <c r="OX120" s="172"/>
      <c r="OY120" s="172"/>
      <c r="OZ120" s="172"/>
      <c r="PA120" s="172"/>
      <c r="PB120" s="172"/>
      <c r="PC120" s="172"/>
      <c r="PD120" s="172"/>
      <c r="PE120" s="172"/>
      <c r="PF120" s="172"/>
      <c r="PG120" s="172"/>
      <c r="PH120" s="172"/>
      <c r="PI120" s="172"/>
      <c r="PJ120" s="172"/>
      <c r="PK120" s="172"/>
      <c r="PL120" s="172"/>
      <c r="PM120" s="172"/>
      <c r="PN120" s="172"/>
      <c r="PO120" s="172"/>
      <c r="PP120" s="172"/>
      <c r="PQ120" s="172"/>
      <c r="PR120" s="172"/>
      <c r="PS120" s="172"/>
      <c r="PT120" s="172"/>
      <c r="PU120" s="172"/>
      <c r="PV120" s="172"/>
      <c r="PW120" s="172"/>
      <c r="PX120" s="172"/>
      <c r="PY120" s="172"/>
      <c r="PZ120" s="172"/>
      <c r="QA120" s="172"/>
      <c r="QB120" s="172"/>
      <c r="QC120" s="172"/>
      <c r="QD120" s="172"/>
      <c r="QE120" s="172"/>
      <c r="QF120" s="172"/>
      <c r="QG120" s="172"/>
      <c r="QH120" s="172"/>
      <c r="QI120" s="172"/>
      <c r="QJ120" s="172"/>
      <c r="QK120" s="172"/>
      <c r="QL120" s="172"/>
      <c r="QM120" s="172"/>
      <c r="QN120" s="172"/>
      <c r="QO120" s="172"/>
      <c r="QP120" s="172"/>
      <c r="QQ120" s="172"/>
      <c r="QR120" s="172"/>
      <c r="QS120" s="172"/>
      <c r="QT120" s="172"/>
      <c r="QU120" s="172"/>
      <c r="QV120" s="172"/>
      <c r="QW120" s="172"/>
      <c r="QX120" s="172"/>
      <c r="QY120" s="172"/>
      <c r="QZ120" s="172"/>
      <c r="RA120" s="172"/>
      <c r="RB120" s="172"/>
      <c r="RC120" s="172"/>
      <c r="RD120" s="172"/>
      <c r="RE120" s="172"/>
      <c r="RF120" s="172"/>
      <c r="RG120" s="172"/>
      <c r="RH120" s="172"/>
      <c r="RI120" s="172"/>
      <c r="RJ120" s="172"/>
      <c r="RK120" s="172"/>
      <c r="RL120" s="172"/>
      <c r="RM120" s="172"/>
      <c r="RN120" s="172"/>
      <c r="RO120" s="172"/>
      <c r="RP120" s="172"/>
      <c r="RQ120" s="172"/>
      <c r="RR120" s="172"/>
      <c r="RS120" s="172"/>
      <c r="RT120" s="172"/>
      <c r="RU120" s="172"/>
      <c r="RV120" s="172"/>
      <c r="RW120" s="172"/>
      <c r="RX120" s="172"/>
      <c r="RY120" s="172"/>
      <c r="RZ120" s="172"/>
      <c r="SA120" s="172"/>
      <c r="SB120" s="172"/>
      <c r="SC120" s="172"/>
      <c r="SD120" s="172"/>
      <c r="SE120" s="172"/>
      <c r="SF120" s="172"/>
      <c r="SG120" s="172"/>
      <c r="SH120" s="172"/>
      <c r="SI120" s="172"/>
      <c r="SJ120" s="172"/>
      <c r="SK120" s="172"/>
      <c r="SL120" s="172"/>
      <c r="SM120" s="172"/>
      <c r="SN120" s="172"/>
      <c r="SO120" s="172"/>
      <c r="SP120" s="172"/>
      <c r="SQ120" s="172"/>
      <c r="SR120" s="172"/>
      <c r="SS120" s="172"/>
      <c r="ST120" s="172"/>
      <c r="SU120" s="172"/>
      <c r="SV120" s="172"/>
      <c r="SW120" s="172"/>
      <c r="SX120" s="172"/>
      <c r="SY120" s="172"/>
      <c r="SZ120" s="172"/>
      <c r="TA120" s="172"/>
      <c r="TB120" s="172"/>
      <c r="TC120" s="172"/>
      <c r="TD120" s="172"/>
      <c r="TE120" s="172"/>
      <c r="TF120" s="172"/>
      <c r="TG120" s="172"/>
      <c r="TH120" s="172"/>
      <c r="TI120" s="172"/>
      <c r="TJ120" s="172"/>
      <c r="TK120" s="172"/>
      <c r="TL120" s="172"/>
      <c r="TM120" s="172"/>
      <c r="TN120" s="172"/>
      <c r="TO120" s="172"/>
      <c r="TP120" s="172"/>
      <c r="TQ120" s="172"/>
      <c r="TR120" s="172"/>
      <c r="TS120" s="172"/>
      <c r="TT120" s="172"/>
      <c r="TU120" s="172"/>
      <c r="TV120" s="172"/>
      <c r="TW120" s="172"/>
      <c r="TX120" s="172"/>
      <c r="TY120" s="172"/>
      <c r="TZ120" s="172"/>
      <c r="UA120" s="172"/>
      <c r="UB120" s="172"/>
      <c r="UC120" s="172"/>
      <c r="UD120" s="172"/>
      <c r="UE120" s="172"/>
      <c r="UF120" s="172"/>
      <c r="UG120" s="172"/>
      <c r="UH120" s="172"/>
      <c r="UI120" s="172"/>
      <c r="UJ120" s="172"/>
      <c r="UK120" s="172"/>
      <c r="UL120" s="172"/>
      <c r="UM120" s="172"/>
      <c r="UN120" s="172"/>
      <c r="UO120" s="172"/>
      <c r="UP120" s="172"/>
      <c r="UQ120" s="172"/>
      <c r="UR120" s="172"/>
      <c r="US120" s="172"/>
      <c r="UT120" s="172"/>
      <c r="UU120" s="172"/>
      <c r="UV120" s="172"/>
      <c r="UW120" s="172"/>
      <c r="UX120" s="172"/>
      <c r="UY120" s="172"/>
      <c r="UZ120" s="172"/>
      <c r="VA120" s="172"/>
      <c r="VB120" s="172"/>
      <c r="VC120" s="172"/>
      <c r="VD120" s="172"/>
      <c r="VE120" s="172"/>
      <c r="VF120" s="172"/>
      <c r="VG120" s="172"/>
      <c r="VH120" s="172"/>
      <c r="VI120" s="172"/>
      <c r="VJ120" s="172"/>
      <c r="VK120" s="172"/>
      <c r="VL120" s="172"/>
      <c r="VM120" s="172"/>
      <c r="VN120" s="172"/>
      <c r="VO120" s="172"/>
      <c r="VP120" s="172"/>
      <c r="VQ120" s="172"/>
      <c r="VR120" s="172"/>
      <c r="VS120" s="172"/>
      <c r="VT120" s="172"/>
      <c r="VU120" s="172"/>
      <c r="VV120" s="172"/>
      <c r="VW120" s="172"/>
      <c r="VX120" s="172"/>
      <c r="VY120" s="172"/>
      <c r="VZ120" s="172"/>
      <c r="WA120" s="172"/>
      <c r="WB120" s="172"/>
      <c r="WC120" s="172"/>
      <c r="WD120" s="172"/>
      <c r="WE120" s="172"/>
      <c r="WF120" s="172"/>
      <c r="WG120" s="172"/>
      <c r="WH120" s="172"/>
      <c r="WI120" s="172"/>
      <c r="WJ120" s="172"/>
      <c r="WK120" s="172"/>
      <c r="WL120" s="172"/>
      <c r="WM120" s="172"/>
      <c r="WN120" s="172"/>
      <c r="WO120" s="172"/>
      <c r="WP120" s="172"/>
      <c r="WQ120" s="172"/>
      <c r="WR120" s="172"/>
      <c r="WS120" s="172"/>
      <c r="WT120" s="172"/>
      <c r="WU120" s="172"/>
      <c r="WV120" s="172"/>
      <c r="WW120" s="172"/>
      <c r="WX120" s="172"/>
      <c r="WY120" s="172"/>
      <c r="WZ120" s="172"/>
      <c r="XA120" s="172"/>
      <c r="XB120" s="172"/>
      <c r="XC120" s="172"/>
      <c r="XD120" s="172"/>
      <c r="XE120" s="172"/>
      <c r="XF120" s="172"/>
      <c r="XG120" s="172"/>
      <c r="XH120" s="172"/>
      <c r="XI120" s="172"/>
      <c r="XJ120" s="172"/>
      <c r="XK120" s="172"/>
      <c r="XL120" s="172"/>
      <c r="XM120" s="172"/>
      <c r="XN120" s="172"/>
      <c r="XO120" s="172"/>
      <c r="XP120" s="172"/>
      <c r="XQ120" s="172"/>
      <c r="XR120" s="172"/>
      <c r="XS120" s="172"/>
      <c r="XT120" s="172"/>
      <c r="XU120" s="172"/>
      <c r="XV120" s="172"/>
      <c r="XW120" s="172"/>
      <c r="XX120" s="172"/>
      <c r="XY120" s="172"/>
      <c r="XZ120" s="172"/>
      <c r="YA120" s="172"/>
      <c r="YB120" s="172"/>
      <c r="YC120" s="172"/>
      <c r="YD120" s="172"/>
      <c r="YE120" s="172"/>
      <c r="YF120" s="172"/>
      <c r="YG120" s="172"/>
      <c r="YH120" s="172"/>
      <c r="YI120" s="172"/>
      <c r="YJ120" s="172"/>
      <c r="YK120" s="172"/>
      <c r="YL120" s="172"/>
      <c r="YM120" s="172"/>
      <c r="YN120" s="172"/>
      <c r="YO120" s="172"/>
      <c r="YP120" s="172"/>
      <c r="YQ120" s="172"/>
      <c r="YR120" s="172"/>
      <c r="YS120" s="172"/>
      <c r="YT120" s="172"/>
      <c r="YU120" s="172"/>
      <c r="YV120" s="172"/>
      <c r="YW120" s="172"/>
      <c r="YX120" s="172"/>
      <c r="YY120" s="172"/>
      <c r="YZ120" s="172"/>
      <c r="ZA120" s="172"/>
      <c r="ZB120" s="172"/>
      <c r="ZC120" s="172"/>
      <c r="ZD120" s="172"/>
      <c r="ZE120" s="172"/>
      <c r="ZF120" s="172"/>
      <c r="ZG120" s="172"/>
      <c r="ZH120" s="172"/>
      <c r="ZI120" s="172"/>
      <c r="ZJ120" s="172"/>
      <c r="ZK120" s="172"/>
      <c r="ZL120" s="172"/>
      <c r="ZM120" s="172"/>
      <c r="ZN120" s="172"/>
      <c r="ZO120" s="172"/>
      <c r="ZP120" s="172"/>
      <c r="ZQ120" s="172"/>
      <c r="ZR120" s="172"/>
      <c r="ZS120" s="172"/>
      <c r="ZT120" s="172"/>
      <c r="ZU120" s="172"/>
      <c r="ZV120" s="172"/>
      <c r="ZW120" s="172"/>
      <c r="ZX120" s="172"/>
      <c r="ZY120" s="172"/>
      <c r="ZZ120" s="172"/>
      <c r="AAA120" s="172"/>
      <c r="AAB120" s="172"/>
      <c r="AAC120" s="172"/>
      <c r="AAD120" s="172"/>
      <c r="AAE120" s="172"/>
      <c r="AAF120" s="172"/>
      <c r="AAG120" s="172"/>
      <c r="AAH120" s="172"/>
      <c r="AAI120" s="172"/>
      <c r="AAJ120" s="172"/>
      <c r="AAK120" s="172"/>
      <c r="AAL120" s="172"/>
      <c r="AAM120" s="172"/>
      <c r="AAN120" s="172"/>
      <c r="AAO120" s="172"/>
      <c r="AAP120" s="172"/>
      <c r="AAQ120" s="172"/>
      <c r="AAR120" s="172"/>
      <c r="AAS120" s="172"/>
      <c r="AAT120" s="172"/>
      <c r="AAU120" s="172"/>
      <c r="AAV120" s="172"/>
      <c r="AAW120" s="172"/>
      <c r="AAX120" s="172"/>
      <c r="AAY120" s="172"/>
      <c r="AAZ120" s="172"/>
      <c r="ABA120" s="172"/>
      <c r="ABB120" s="172"/>
      <c r="ABC120" s="172"/>
      <c r="ABD120" s="172"/>
      <c r="ABE120" s="172"/>
      <c r="ABF120" s="172"/>
      <c r="ABG120" s="172"/>
      <c r="ABH120" s="172"/>
      <c r="ABI120" s="172"/>
      <c r="ABJ120" s="172"/>
      <c r="ABK120" s="172"/>
      <c r="ABL120" s="172"/>
      <c r="ABM120" s="172"/>
      <c r="ABN120" s="172"/>
      <c r="ABO120" s="172"/>
      <c r="ABP120" s="172"/>
      <c r="ABQ120" s="172"/>
      <c r="ABR120" s="172"/>
      <c r="ABS120" s="172"/>
      <c r="ABT120" s="172"/>
      <c r="ABU120" s="172"/>
      <c r="ABV120" s="172"/>
      <c r="ABW120" s="172"/>
      <c r="ABX120" s="172"/>
      <c r="ABY120" s="172"/>
      <c r="ABZ120" s="172"/>
      <c r="ACA120" s="172"/>
      <c r="ACB120" s="172"/>
      <c r="ACC120" s="172"/>
      <c r="ACD120" s="172"/>
      <c r="ACE120" s="172"/>
      <c r="ACF120" s="172"/>
      <c r="ACG120" s="172"/>
      <c r="ACH120" s="172"/>
      <c r="ACI120" s="172"/>
      <c r="ACJ120" s="172"/>
      <c r="ACK120" s="172"/>
      <c r="ACL120" s="172"/>
      <c r="ACM120" s="172"/>
      <c r="ACN120" s="172"/>
      <c r="ACO120" s="172"/>
      <c r="ACP120" s="172"/>
      <c r="ACQ120" s="172"/>
      <c r="ACR120" s="172"/>
      <c r="ACS120" s="172"/>
      <c r="ACT120" s="172"/>
      <c r="ACU120" s="172"/>
      <c r="ACV120" s="172"/>
      <c r="ACW120" s="172"/>
      <c r="ACX120" s="172"/>
      <c r="ACY120" s="172"/>
      <c r="ACZ120" s="172"/>
      <c r="ADA120" s="172"/>
      <c r="ADB120" s="172"/>
      <c r="ADC120" s="172"/>
      <c r="ADD120" s="172"/>
      <c r="ADE120" s="172"/>
      <c r="ADF120" s="172"/>
      <c r="ADG120" s="172"/>
      <c r="ADH120" s="172"/>
      <c r="ADI120" s="172"/>
      <c r="ADJ120" s="172"/>
      <c r="ADK120" s="172"/>
      <c r="ADL120" s="172"/>
      <c r="ADM120" s="172"/>
      <c r="ADN120" s="172"/>
      <c r="ADO120" s="172"/>
      <c r="ADP120" s="172"/>
      <c r="ADQ120" s="172"/>
      <c r="ADR120" s="172"/>
      <c r="ADS120" s="172"/>
      <c r="ADT120" s="172"/>
      <c r="ADU120" s="172"/>
      <c r="ADV120" s="172"/>
      <c r="ADW120" s="172"/>
      <c r="ADX120" s="172"/>
      <c r="ADY120" s="172"/>
      <c r="ADZ120" s="172"/>
      <c r="AEA120" s="172"/>
      <c r="AEB120" s="172"/>
      <c r="AEC120" s="172"/>
      <c r="AED120" s="172"/>
      <c r="AEE120" s="172"/>
      <c r="AEF120" s="172"/>
      <c r="AEG120" s="172"/>
      <c r="AEH120" s="172"/>
      <c r="AEI120" s="172"/>
      <c r="AEJ120" s="172"/>
      <c r="AEK120" s="172"/>
      <c r="AEL120" s="172"/>
      <c r="AEM120" s="172"/>
      <c r="AEN120" s="172"/>
      <c r="AEO120" s="172"/>
      <c r="AEP120" s="172"/>
      <c r="AEQ120" s="172"/>
      <c r="AER120" s="172"/>
      <c r="AES120" s="172"/>
      <c r="AET120" s="172"/>
      <c r="AEU120" s="172"/>
      <c r="AEV120" s="172"/>
      <c r="AEW120" s="172"/>
      <c r="AEX120" s="172"/>
      <c r="AEY120" s="172"/>
      <c r="AEZ120" s="172"/>
      <c r="AFA120" s="172"/>
      <c r="AFB120" s="172"/>
      <c r="AFC120" s="172"/>
      <c r="AFD120" s="172"/>
      <c r="AFE120" s="172"/>
      <c r="AFF120" s="172"/>
      <c r="AFG120" s="172"/>
      <c r="AFH120" s="172"/>
      <c r="AFI120" s="172"/>
      <c r="AFJ120" s="172"/>
      <c r="AFK120" s="172"/>
      <c r="AFL120" s="172"/>
      <c r="AFM120" s="172"/>
      <c r="AFN120" s="172"/>
      <c r="AFO120" s="172"/>
      <c r="AFP120" s="172"/>
      <c r="AFQ120" s="172"/>
      <c r="AFR120" s="172"/>
      <c r="AFS120" s="172"/>
      <c r="AFT120" s="172"/>
      <c r="AFU120" s="172"/>
      <c r="AFV120" s="172"/>
      <c r="AFW120" s="172"/>
      <c r="AFX120" s="172"/>
      <c r="AFY120" s="172"/>
      <c r="AFZ120" s="172"/>
      <c r="AGA120" s="172"/>
      <c r="AGB120" s="172"/>
      <c r="AGC120" s="172"/>
      <c r="AGD120" s="172"/>
      <c r="AGE120" s="172"/>
      <c r="AGF120" s="172"/>
      <c r="AGG120" s="172"/>
      <c r="AGH120" s="172"/>
      <c r="AGI120" s="172"/>
      <c r="AGJ120" s="172"/>
      <c r="AGK120" s="172"/>
      <c r="AGL120" s="172"/>
      <c r="AGM120" s="172"/>
      <c r="AGN120" s="172"/>
      <c r="AGO120" s="172"/>
      <c r="AGP120" s="172"/>
      <c r="AGQ120" s="172"/>
      <c r="AGR120" s="172"/>
      <c r="AGS120" s="172"/>
      <c r="AGT120" s="172"/>
      <c r="AGU120" s="172"/>
      <c r="AGV120" s="172"/>
      <c r="AGW120" s="172"/>
      <c r="AGX120" s="172"/>
      <c r="AGY120" s="172"/>
      <c r="AGZ120" s="172"/>
      <c r="AHA120" s="172"/>
      <c r="AHB120" s="172"/>
      <c r="AHC120" s="172"/>
      <c r="AHD120" s="172"/>
      <c r="AHE120" s="172"/>
      <c r="AHF120" s="172"/>
      <c r="AHG120" s="172"/>
      <c r="AHH120" s="172"/>
      <c r="AHI120" s="172"/>
      <c r="AHJ120" s="172"/>
      <c r="AHK120" s="172"/>
      <c r="AHL120" s="172"/>
      <c r="AHM120" s="172"/>
      <c r="AHN120" s="172"/>
      <c r="AHO120" s="172"/>
      <c r="AHP120" s="172"/>
      <c r="AHQ120" s="172"/>
      <c r="AHR120" s="172"/>
      <c r="AHS120" s="172"/>
      <c r="AHT120" s="172"/>
      <c r="AHU120" s="172"/>
      <c r="AHV120" s="172"/>
      <c r="AHW120" s="172"/>
      <c r="AHX120" s="172"/>
      <c r="AHY120" s="172"/>
      <c r="AHZ120" s="172"/>
      <c r="AIA120" s="172"/>
      <c r="AIB120" s="172"/>
      <c r="AIC120" s="172"/>
      <c r="AID120" s="172"/>
      <c r="AIE120" s="172"/>
      <c r="AIF120" s="172"/>
      <c r="AIG120" s="172"/>
      <c r="AIH120" s="172"/>
      <c r="AII120" s="172"/>
      <c r="AIJ120" s="172"/>
      <c r="AIK120" s="172"/>
      <c r="AIL120" s="172"/>
      <c r="AIM120" s="172"/>
      <c r="AIN120" s="172"/>
      <c r="AIO120" s="172"/>
      <c r="AIP120" s="172"/>
      <c r="AIQ120" s="172"/>
      <c r="AIR120" s="172"/>
      <c r="AIS120" s="172"/>
      <c r="AIT120" s="172"/>
      <c r="AIU120" s="172"/>
      <c r="AIV120" s="172"/>
      <c r="AIW120" s="172"/>
      <c r="AIX120" s="172"/>
      <c r="AIY120" s="172"/>
      <c r="AIZ120" s="172"/>
      <c r="AJA120" s="172"/>
      <c r="AJB120" s="172"/>
      <c r="AJC120" s="172"/>
      <c r="AJD120" s="172"/>
      <c r="AJE120" s="172"/>
      <c r="AJF120" s="172"/>
      <c r="AJG120" s="172"/>
      <c r="AJH120" s="172"/>
      <c r="AJI120" s="172"/>
      <c r="AJJ120" s="172"/>
      <c r="AJK120" s="172"/>
      <c r="AJL120" s="172"/>
      <c r="AJM120" s="172"/>
      <c r="AJN120" s="172"/>
      <c r="AJO120" s="172"/>
      <c r="AJP120" s="172"/>
      <c r="AJQ120" s="172"/>
      <c r="AJR120" s="172"/>
      <c r="AJS120" s="172"/>
      <c r="AJT120" s="172"/>
      <c r="AJU120" s="172"/>
      <c r="AJV120" s="172"/>
      <c r="AJW120" s="172"/>
      <c r="AJX120" s="172"/>
      <c r="AJY120" s="172"/>
      <c r="AJZ120" s="172"/>
      <c r="AKA120" s="172"/>
      <c r="AKB120" s="172"/>
      <c r="AKC120" s="172"/>
      <c r="AKD120" s="172"/>
      <c r="AKE120" s="172"/>
      <c r="AKF120" s="172"/>
      <c r="AKG120" s="172"/>
      <c r="AKH120" s="172"/>
      <c r="AKI120" s="172"/>
      <c r="AKJ120" s="172"/>
      <c r="AKK120" s="172"/>
      <c r="AKL120" s="172"/>
      <c r="AKM120" s="172"/>
      <c r="AKN120" s="172"/>
      <c r="AKO120" s="172"/>
      <c r="AKP120" s="172"/>
      <c r="AKQ120" s="172"/>
      <c r="AKR120" s="172"/>
      <c r="AKS120" s="172"/>
      <c r="AKT120" s="172"/>
      <c r="AKU120" s="172"/>
      <c r="AKV120" s="172"/>
      <c r="AKW120" s="172"/>
      <c r="AKX120" s="172"/>
      <c r="AKY120" s="172"/>
      <c r="AKZ120" s="172"/>
      <c r="ALA120" s="172"/>
      <c r="ALB120" s="172"/>
      <c r="ALC120" s="172"/>
      <c r="ALD120" s="172"/>
      <c r="ALE120" s="172"/>
      <c r="ALF120" s="172"/>
      <c r="ALG120" s="172"/>
      <c r="ALH120" s="172"/>
      <c r="ALI120" s="172"/>
      <c r="ALJ120" s="172"/>
      <c r="ALK120" s="172"/>
      <c r="ALL120" s="172"/>
      <c r="ALM120" s="172"/>
      <c r="ALN120" s="172"/>
      <c r="ALO120" s="172"/>
      <c r="ALP120" s="172"/>
      <c r="ALQ120" s="172"/>
      <c r="ALR120" s="172"/>
      <c r="ALS120" s="172"/>
      <c r="ALT120" s="172"/>
      <c r="ALU120" s="172"/>
      <c r="ALV120" s="172"/>
      <c r="ALW120" s="172"/>
      <c r="ALX120" s="172"/>
      <c r="ALY120" s="172"/>
      <c r="ALZ120" s="172"/>
      <c r="AMA120" s="172"/>
      <c r="AMB120" s="172"/>
      <c r="AMC120" s="172"/>
      <c r="AMD120" s="172"/>
      <c r="AME120" s="172"/>
      <c r="AMF120" s="172"/>
      <c r="AMG120" s="172"/>
      <c r="AMH120" s="172"/>
      <c r="AMI120" s="172"/>
      <c r="AMJ120" s="172"/>
      <c r="AMK120" s="172"/>
      <c r="AML120" s="172"/>
    </row>
    <row r="121" spans="1:1026" s="282" customFormat="1">
      <c r="A121" s="172"/>
      <c r="B121" s="368"/>
      <c r="C121" s="154">
        <f t="shared" si="94"/>
        <v>0</v>
      </c>
      <c r="D121" s="167">
        <f t="shared" si="95"/>
        <v>0</v>
      </c>
      <c r="E121" s="166" t="str">
        <f t="shared" si="96"/>
        <v/>
      </c>
      <c r="F121" s="367" t="str">
        <f t="shared" si="97"/>
        <v/>
      </c>
      <c r="G121" s="367" t="str">
        <f t="shared" si="98"/>
        <v/>
      </c>
      <c r="H121" s="367" t="str">
        <f t="shared" si="99"/>
        <v/>
      </c>
      <c r="I121" s="367" t="str">
        <f t="shared" si="100"/>
        <v/>
      </c>
      <c r="J121" s="367" t="str">
        <f t="shared" si="101"/>
        <v/>
      </c>
      <c r="K121" s="367" t="str">
        <f t="shared" si="102"/>
        <v/>
      </c>
      <c r="L121" s="367" t="str">
        <f t="shared" si="103"/>
        <v/>
      </c>
      <c r="M121" s="367" t="str">
        <f t="shared" si="104"/>
        <v/>
      </c>
      <c r="N121" s="367" t="str">
        <f t="shared" si="105"/>
        <v/>
      </c>
      <c r="O121" s="156" t="str">
        <f t="shared" si="106"/>
        <v/>
      </c>
      <c r="P121" s="157" t="str">
        <f t="shared" si="158"/>
        <v>0</v>
      </c>
      <c r="Q121" s="158" t="str">
        <f t="shared" si="158"/>
        <v>0</v>
      </c>
      <c r="R121" s="158" t="str">
        <f t="shared" si="158"/>
        <v>0</v>
      </c>
      <c r="S121" s="159" t="str">
        <f t="shared" si="158"/>
        <v>0</v>
      </c>
      <c r="T121" s="158" t="str">
        <f t="shared" si="158"/>
        <v>0</v>
      </c>
      <c r="U121" s="158" t="str">
        <f t="shared" si="158"/>
        <v>0</v>
      </c>
      <c r="V121" s="158" t="str">
        <f t="shared" si="158"/>
        <v>0</v>
      </c>
      <c r="W121" s="158" t="str">
        <f t="shared" si="158"/>
        <v>0</v>
      </c>
      <c r="X121" s="157" t="str">
        <f t="shared" si="159"/>
        <v>0</v>
      </c>
      <c r="Y121" s="158" t="str">
        <f t="shared" si="159"/>
        <v>0</v>
      </c>
      <c r="Z121" s="158" t="str">
        <f t="shared" si="159"/>
        <v>0</v>
      </c>
      <c r="AA121" s="159" t="str">
        <f t="shared" si="159"/>
        <v>0</v>
      </c>
      <c r="AB121" s="160" t="str">
        <f t="shared" si="159"/>
        <v>0</v>
      </c>
      <c r="AC121" s="161" t="str">
        <f t="shared" si="159"/>
        <v>0</v>
      </c>
      <c r="AD121" s="158" t="str">
        <f t="shared" si="159"/>
        <v>0</v>
      </c>
      <c r="AE121" s="159" t="str">
        <f t="shared" si="159"/>
        <v>0</v>
      </c>
      <c r="AF121" s="367" t="str">
        <f t="shared" si="160"/>
        <v>0</v>
      </c>
      <c r="AG121" s="162" t="str">
        <f t="shared" si="160"/>
        <v>0</v>
      </c>
      <c r="AH121" s="163" t="str">
        <f t="shared" si="160"/>
        <v>0</v>
      </c>
      <c r="AI121" s="165" t="str">
        <f t="shared" si="160"/>
        <v>0</v>
      </c>
      <c r="AJ121" s="164" t="str">
        <f t="shared" si="160"/>
        <v>0</v>
      </c>
      <c r="AK121" s="164" t="str">
        <f t="shared" si="160"/>
        <v>0</v>
      </c>
      <c r="AL121" s="289" t="str">
        <f t="shared" si="160"/>
        <v>0</v>
      </c>
      <c r="AM121" s="165" t="str">
        <f t="shared" si="160"/>
        <v>0</v>
      </c>
      <c r="AN121" s="230" t="str">
        <f t="shared" si="161"/>
        <v>0</v>
      </c>
      <c r="AO121" s="230" t="str">
        <f t="shared" si="161"/>
        <v>0</v>
      </c>
      <c r="AP121" s="230" t="str">
        <f t="shared" si="161"/>
        <v>0</v>
      </c>
      <c r="AQ121" s="230" t="str">
        <f t="shared" si="161"/>
        <v>0</v>
      </c>
      <c r="AR121" s="229" t="str">
        <f t="shared" si="161"/>
        <v>0</v>
      </c>
      <c r="AS121" s="230" t="str">
        <f t="shared" si="161"/>
        <v>0</v>
      </c>
      <c r="AT121" s="230" t="str">
        <f t="shared" si="161"/>
        <v>0</v>
      </c>
      <c r="AU121" s="231" t="str">
        <f t="shared" si="161"/>
        <v>0</v>
      </c>
      <c r="AV121" s="230" t="str">
        <f t="shared" si="162"/>
        <v>0</v>
      </c>
      <c r="AW121" s="232" t="str">
        <f t="shared" si="162"/>
        <v>0</v>
      </c>
      <c r="AX121" s="232" t="str">
        <f t="shared" si="162"/>
        <v>0</v>
      </c>
      <c r="AY121" s="233" t="str">
        <f t="shared" si="162"/>
        <v>0</v>
      </c>
      <c r="AZ121" s="232" t="str">
        <f t="shared" si="162"/>
        <v>0</v>
      </c>
      <c r="BA121" s="232" t="str">
        <f t="shared" si="162"/>
        <v>0</v>
      </c>
      <c r="BB121" s="232" t="str">
        <f t="shared" si="162"/>
        <v>0</v>
      </c>
      <c r="BC121" s="233" t="str">
        <f t="shared" si="162"/>
        <v>0</v>
      </c>
      <c r="BD121" s="168" t="str">
        <f t="shared" si="163"/>
        <v>0</v>
      </c>
      <c r="BE121" s="168" t="str">
        <f t="shared" si="163"/>
        <v>0</v>
      </c>
      <c r="BF121" s="168" t="str">
        <f t="shared" si="163"/>
        <v>0</v>
      </c>
      <c r="BG121" s="169" t="str">
        <f t="shared" si="163"/>
        <v>0</v>
      </c>
      <c r="BH121" s="168" t="str">
        <f t="shared" si="163"/>
        <v>0</v>
      </c>
      <c r="BI121" s="168" t="str">
        <f t="shared" si="163"/>
        <v>0</v>
      </c>
      <c r="BJ121" s="168" t="str">
        <f t="shared" si="163"/>
        <v>0</v>
      </c>
      <c r="BK121" s="169" t="str">
        <f t="shared" si="163"/>
        <v>0</v>
      </c>
      <c r="BL121" s="168" t="str">
        <f t="shared" si="164"/>
        <v>0</v>
      </c>
      <c r="BM121" s="168" t="str">
        <f t="shared" si="164"/>
        <v>0</v>
      </c>
      <c r="BN121" s="168" t="str">
        <f t="shared" si="164"/>
        <v>0</v>
      </c>
      <c r="BO121" s="169" t="str">
        <f t="shared" si="164"/>
        <v>0</v>
      </c>
      <c r="BP121" s="168" t="str">
        <f t="shared" si="164"/>
        <v>0</v>
      </c>
      <c r="BQ121" s="168" t="str">
        <f t="shared" si="164"/>
        <v>0</v>
      </c>
      <c r="BR121" s="168" t="str">
        <f t="shared" si="164"/>
        <v>0</v>
      </c>
      <c r="BS121" s="169" t="str">
        <f t="shared" si="164"/>
        <v>0</v>
      </c>
      <c r="BT121" s="302" t="str">
        <f t="shared" si="165"/>
        <v>0</v>
      </c>
      <c r="BU121" s="302" t="str">
        <f t="shared" si="165"/>
        <v>0</v>
      </c>
      <c r="BV121" s="302" t="str">
        <f t="shared" si="165"/>
        <v>0</v>
      </c>
      <c r="BW121" s="303" t="str">
        <f t="shared" si="165"/>
        <v>0</v>
      </c>
      <c r="BX121" s="302" t="str">
        <f t="shared" si="165"/>
        <v>0</v>
      </c>
      <c r="BY121" s="302" t="str">
        <f t="shared" si="165"/>
        <v>0</v>
      </c>
      <c r="BZ121" s="302" t="str">
        <f t="shared" si="165"/>
        <v>0</v>
      </c>
      <c r="CA121" s="303" t="str">
        <f t="shared" si="165"/>
        <v>0</v>
      </c>
      <c r="CB121" s="164" t="str">
        <f t="shared" si="166"/>
        <v>0</v>
      </c>
      <c r="CC121" s="289" t="str">
        <f t="shared" si="166"/>
        <v>0</v>
      </c>
      <c r="CD121" s="340" t="str">
        <f t="shared" si="166"/>
        <v>0</v>
      </c>
      <c r="CE121" s="341" t="str">
        <f t="shared" si="166"/>
        <v>0</v>
      </c>
      <c r="CF121" s="340" t="str">
        <f t="shared" si="166"/>
        <v>0</v>
      </c>
      <c r="CG121" s="340" t="str">
        <f t="shared" si="166"/>
        <v>0</v>
      </c>
      <c r="CH121" s="340" t="str">
        <f t="shared" si="166"/>
        <v>0</v>
      </c>
      <c r="CI121" s="341" t="str">
        <f t="shared" si="166"/>
        <v>0</v>
      </c>
      <c r="CJ121" s="367"/>
      <c r="CK121" s="32" t="str">
        <f t="shared" si="116"/>
        <v/>
      </c>
      <c r="CL121" s="285">
        <f t="shared" si="146"/>
        <v>0</v>
      </c>
      <c r="CM121" s="285">
        <f t="shared" si="148"/>
        <v>10</v>
      </c>
      <c r="CN121" s="285"/>
      <c r="CO121" s="142">
        <f t="shared" si="117"/>
        <v>-90</v>
      </c>
      <c r="CP121" s="142">
        <f t="shared" si="118"/>
        <v>-67.777777777777771</v>
      </c>
      <c r="CQ121" s="143"/>
      <c r="CR121" s="367"/>
      <c r="CS121" s="170">
        <f t="shared" si="119"/>
        <v>0</v>
      </c>
      <c r="CT121" s="23">
        <f t="shared" si="120"/>
        <v>0</v>
      </c>
      <c r="CU121" s="171">
        <f t="shared" si="121"/>
        <v>0</v>
      </c>
      <c r="CV121" s="23">
        <f t="shared" si="122"/>
        <v>0</v>
      </c>
      <c r="CW121" s="172">
        <f t="shared" si="123"/>
        <v>0</v>
      </c>
      <c r="CX121" s="24">
        <f t="shared" si="124"/>
        <v>0</v>
      </c>
      <c r="CY121" s="267">
        <f t="shared" si="125"/>
        <v>0</v>
      </c>
      <c r="CZ121" s="268">
        <f t="shared" si="126"/>
        <v>0</v>
      </c>
      <c r="DA121" s="267">
        <f t="shared" si="127"/>
        <v>0</v>
      </c>
      <c r="DB121" s="268">
        <f t="shared" si="128"/>
        <v>0</v>
      </c>
      <c r="DC121" s="173">
        <f t="shared" si="129"/>
        <v>0</v>
      </c>
      <c r="DD121" s="26">
        <f t="shared" si="130"/>
        <v>0</v>
      </c>
      <c r="DE121" s="173">
        <f t="shared" si="131"/>
        <v>0</v>
      </c>
      <c r="DF121" s="26">
        <f t="shared" si="132"/>
        <v>0</v>
      </c>
      <c r="DG121" s="326">
        <f t="shared" si="133"/>
        <v>0</v>
      </c>
      <c r="DH121" s="327">
        <f t="shared" si="134"/>
        <v>0</v>
      </c>
      <c r="DI121" s="172">
        <f t="shared" si="135"/>
        <v>0</v>
      </c>
      <c r="DJ121" s="24">
        <f t="shared" si="136"/>
        <v>0</v>
      </c>
      <c r="DK121" s="172"/>
      <c r="DL121" s="19">
        <f t="shared" si="137"/>
        <v>0</v>
      </c>
      <c r="DM121" s="19">
        <f t="shared" si="138"/>
        <v>0</v>
      </c>
      <c r="DN121" s="174">
        <f t="shared" si="139"/>
        <v>0</v>
      </c>
      <c r="DO121" s="278">
        <f t="shared" si="140"/>
        <v>0</v>
      </c>
      <c r="DP121" s="278">
        <f t="shared" si="141"/>
        <v>0</v>
      </c>
      <c r="DQ121" s="20">
        <f t="shared" si="142"/>
        <v>0</v>
      </c>
      <c r="DR121" s="20">
        <f t="shared" si="143"/>
        <v>0</v>
      </c>
      <c r="DS121" s="337">
        <f t="shared" si="144"/>
        <v>0</v>
      </c>
      <c r="DT121" s="174">
        <f t="shared" si="145"/>
        <v>0</v>
      </c>
      <c r="DU121" s="172">
        <f t="shared" si="147"/>
        <v>0</v>
      </c>
      <c r="DV121" s="172"/>
      <c r="DW121" s="172"/>
      <c r="DX121" s="172"/>
      <c r="DY121" s="172"/>
      <c r="DZ121" s="172"/>
      <c r="EA121" s="172"/>
      <c r="EB121" s="172"/>
      <c r="EC121" s="172"/>
      <c r="ED121" s="172"/>
      <c r="EE121" s="172"/>
      <c r="EF121" s="172"/>
      <c r="EG121" s="172"/>
      <c r="EH121" s="172"/>
      <c r="EI121" s="172"/>
      <c r="EJ121" s="172"/>
      <c r="EK121" s="172"/>
      <c r="EL121" s="172"/>
      <c r="EM121" s="172"/>
      <c r="EN121" s="172"/>
      <c r="EO121" s="172"/>
      <c r="EP121" s="172"/>
      <c r="EQ121" s="172"/>
      <c r="ER121" s="172"/>
      <c r="ES121" s="172"/>
      <c r="ET121" s="172"/>
      <c r="EU121" s="172"/>
      <c r="EV121" s="172"/>
      <c r="EW121" s="172"/>
      <c r="EX121" s="172"/>
      <c r="EY121" s="172"/>
      <c r="EZ121" s="172"/>
      <c r="FA121" s="172"/>
      <c r="FB121" s="172"/>
      <c r="FC121" s="172"/>
      <c r="FD121" s="172"/>
      <c r="FE121" s="172"/>
      <c r="FF121" s="172"/>
      <c r="FG121" s="172"/>
      <c r="FH121" s="172"/>
      <c r="FI121" s="172"/>
      <c r="FJ121" s="172"/>
      <c r="FK121" s="172"/>
      <c r="FL121" s="172"/>
      <c r="FM121" s="172"/>
      <c r="FN121" s="172"/>
      <c r="FO121" s="172"/>
      <c r="FP121" s="172"/>
      <c r="FQ121" s="172"/>
      <c r="FR121" s="172"/>
      <c r="FS121" s="172"/>
      <c r="FT121" s="172"/>
      <c r="FU121" s="172"/>
      <c r="FV121" s="172"/>
      <c r="FW121" s="172"/>
      <c r="FX121" s="172"/>
      <c r="FY121" s="172"/>
      <c r="FZ121" s="172"/>
      <c r="GA121" s="172"/>
      <c r="GB121" s="172"/>
      <c r="GC121" s="172"/>
      <c r="GD121" s="172"/>
      <c r="GE121" s="172"/>
      <c r="GF121" s="172"/>
      <c r="GG121" s="172"/>
      <c r="GH121" s="172"/>
      <c r="GI121" s="172"/>
      <c r="GJ121" s="172"/>
      <c r="GK121" s="172"/>
      <c r="GL121" s="172"/>
      <c r="GM121" s="172"/>
      <c r="GN121" s="172"/>
      <c r="GO121" s="172"/>
      <c r="GP121" s="172"/>
      <c r="GQ121" s="172"/>
      <c r="GR121" s="172"/>
      <c r="GS121" s="172"/>
      <c r="GT121" s="172"/>
      <c r="GU121" s="172"/>
      <c r="GV121" s="172"/>
      <c r="GW121" s="172"/>
      <c r="GX121" s="172"/>
      <c r="GY121" s="172"/>
      <c r="GZ121" s="172"/>
      <c r="HA121" s="172"/>
      <c r="HB121" s="172"/>
      <c r="HC121" s="172"/>
      <c r="HD121" s="172"/>
      <c r="HE121" s="172"/>
      <c r="HF121" s="172"/>
      <c r="HG121" s="172"/>
      <c r="HH121" s="172"/>
      <c r="HI121" s="172"/>
      <c r="HJ121" s="172"/>
      <c r="HK121" s="172"/>
      <c r="HL121" s="172"/>
      <c r="HM121" s="172"/>
      <c r="HN121" s="172"/>
      <c r="HO121" s="172"/>
      <c r="HP121" s="172"/>
      <c r="HQ121" s="172"/>
      <c r="HR121" s="172"/>
      <c r="HS121" s="172"/>
      <c r="HT121" s="172"/>
      <c r="HU121" s="172"/>
      <c r="HV121" s="172"/>
      <c r="HW121" s="172"/>
      <c r="HX121" s="172"/>
      <c r="HY121" s="172"/>
      <c r="HZ121" s="172"/>
      <c r="IA121" s="172"/>
      <c r="IB121" s="172"/>
      <c r="IC121" s="172"/>
      <c r="ID121" s="172"/>
      <c r="IE121" s="172"/>
      <c r="IF121" s="172"/>
      <c r="IG121" s="172"/>
      <c r="IH121" s="172"/>
      <c r="II121" s="172"/>
      <c r="IJ121" s="172"/>
      <c r="IK121" s="172"/>
      <c r="IL121" s="172"/>
      <c r="IM121" s="172"/>
      <c r="IN121" s="172"/>
      <c r="IO121" s="172"/>
      <c r="IP121" s="172"/>
      <c r="IQ121" s="172"/>
      <c r="IR121" s="172"/>
      <c r="IS121" s="172"/>
      <c r="IT121" s="172"/>
      <c r="IU121" s="172"/>
      <c r="IV121" s="172"/>
      <c r="IW121" s="172"/>
      <c r="IX121" s="172"/>
      <c r="IY121" s="172"/>
      <c r="IZ121" s="172"/>
      <c r="JA121" s="172"/>
      <c r="JB121" s="172"/>
      <c r="JC121" s="172"/>
      <c r="JD121" s="172"/>
      <c r="JE121" s="172"/>
      <c r="JF121" s="172"/>
      <c r="JG121" s="172"/>
      <c r="JH121" s="172"/>
      <c r="JI121" s="172"/>
      <c r="JJ121" s="172"/>
      <c r="JK121" s="172"/>
      <c r="JL121" s="172"/>
      <c r="JM121" s="172"/>
      <c r="JN121" s="172"/>
      <c r="JO121" s="172"/>
      <c r="JP121" s="172"/>
      <c r="JQ121" s="172"/>
      <c r="JR121" s="172"/>
      <c r="JS121" s="172"/>
      <c r="JT121" s="172"/>
      <c r="JU121" s="172"/>
      <c r="JV121" s="172"/>
      <c r="JW121" s="172"/>
      <c r="JX121" s="172"/>
      <c r="JY121" s="172"/>
      <c r="JZ121" s="172"/>
      <c r="KA121" s="172"/>
      <c r="KB121" s="172"/>
      <c r="KC121" s="172"/>
      <c r="KD121" s="172"/>
      <c r="KE121" s="172"/>
      <c r="KF121" s="172"/>
      <c r="KG121" s="172"/>
      <c r="KH121" s="172"/>
      <c r="KI121" s="172"/>
      <c r="KJ121" s="172"/>
      <c r="KK121" s="172"/>
      <c r="KL121" s="172"/>
      <c r="KM121" s="172"/>
      <c r="KN121" s="172"/>
      <c r="KO121" s="172"/>
      <c r="KP121" s="172"/>
      <c r="KQ121" s="172"/>
      <c r="KR121" s="172"/>
      <c r="KS121" s="172"/>
      <c r="KT121" s="172"/>
      <c r="KU121" s="172"/>
      <c r="KV121" s="172"/>
      <c r="KW121" s="172"/>
      <c r="KX121" s="172"/>
      <c r="KY121" s="172"/>
      <c r="KZ121" s="172"/>
      <c r="LA121" s="172"/>
      <c r="LB121" s="172"/>
      <c r="LC121" s="172"/>
      <c r="LD121" s="172"/>
      <c r="LE121" s="172"/>
      <c r="LF121" s="172"/>
      <c r="LG121" s="172"/>
      <c r="LH121" s="172"/>
      <c r="LI121" s="172"/>
      <c r="LJ121" s="172"/>
      <c r="LK121" s="172"/>
      <c r="LL121" s="172"/>
      <c r="LM121" s="172"/>
      <c r="LN121" s="172"/>
      <c r="LO121" s="172"/>
      <c r="LP121" s="172"/>
      <c r="LQ121" s="172"/>
      <c r="LR121" s="172"/>
      <c r="LS121" s="172"/>
      <c r="LT121" s="172"/>
      <c r="LU121" s="172"/>
      <c r="LV121" s="172"/>
      <c r="LW121" s="172"/>
      <c r="LX121" s="172"/>
      <c r="LY121" s="172"/>
      <c r="LZ121" s="172"/>
      <c r="MA121" s="172"/>
      <c r="MB121" s="172"/>
      <c r="MC121" s="172"/>
      <c r="MD121" s="172"/>
      <c r="ME121" s="172"/>
      <c r="MF121" s="172"/>
      <c r="MG121" s="172"/>
      <c r="MH121" s="172"/>
      <c r="MI121" s="172"/>
      <c r="MJ121" s="172"/>
      <c r="MK121" s="172"/>
      <c r="ML121" s="172"/>
      <c r="MM121" s="172"/>
      <c r="MN121" s="172"/>
      <c r="MO121" s="172"/>
      <c r="MP121" s="172"/>
      <c r="MQ121" s="172"/>
      <c r="MR121" s="172"/>
      <c r="MS121" s="172"/>
      <c r="MT121" s="172"/>
      <c r="MU121" s="172"/>
      <c r="MV121" s="172"/>
      <c r="MW121" s="172"/>
      <c r="MX121" s="172"/>
      <c r="MY121" s="172"/>
      <c r="MZ121" s="172"/>
      <c r="NA121" s="172"/>
      <c r="NB121" s="172"/>
      <c r="NC121" s="172"/>
      <c r="ND121" s="172"/>
      <c r="NE121" s="172"/>
      <c r="NF121" s="172"/>
      <c r="NG121" s="172"/>
      <c r="NH121" s="172"/>
      <c r="NI121" s="172"/>
      <c r="NJ121" s="172"/>
      <c r="NK121" s="172"/>
      <c r="NL121" s="172"/>
      <c r="NM121" s="172"/>
      <c r="NN121" s="172"/>
      <c r="NO121" s="172"/>
      <c r="NP121" s="172"/>
      <c r="NQ121" s="172"/>
      <c r="NR121" s="172"/>
      <c r="NS121" s="172"/>
      <c r="NT121" s="172"/>
      <c r="NU121" s="172"/>
      <c r="NV121" s="172"/>
      <c r="NW121" s="172"/>
      <c r="NX121" s="172"/>
      <c r="NY121" s="172"/>
      <c r="NZ121" s="172"/>
      <c r="OA121" s="172"/>
      <c r="OB121" s="172"/>
      <c r="OC121" s="172"/>
      <c r="OD121" s="172"/>
      <c r="OE121" s="172"/>
      <c r="OF121" s="172"/>
      <c r="OG121" s="172"/>
      <c r="OH121" s="172"/>
      <c r="OI121" s="172"/>
      <c r="OJ121" s="172"/>
      <c r="OK121" s="172"/>
      <c r="OL121" s="172"/>
      <c r="OM121" s="172"/>
      <c r="ON121" s="172"/>
      <c r="OO121" s="172"/>
      <c r="OP121" s="172"/>
      <c r="OQ121" s="172"/>
      <c r="OR121" s="172"/>
      <c r="OS121" s="172"/>
      <c r="OT121" s="172"/>
      <c r="OU121" s="172"/>
      <c r="OV121" s="172"/>
      <c r="OW121" s="172"/>
      <c r="OX121" s="172"/>
      <c r="OY121" s="172"/>
      <c r="OZ121" s="172"/>
      <c r="PA121" s="172"/>
      <c r="PB121" s="172"/>
      <c r="PC121" s="172"/>
      <c r="PD121" s="172"/>
      <c r="PE121" s="172"/>
      <c r="PF121" s="172"/>
      <c r="PG121" s="172"/>
      <c r="PH121" s="172"/>
      <c r="PI121" s="172"/>
      <c r="PJ121" s="172"/>
      <c r="PK121" s="172"/>
      <c r="PL121" s="172"/>
      <c r="PM121" s="172"/>
      <c r="PN121" s="172"/>
      <c r="PO121" s="172"/>
      <c r="PP121" s="172"/>
      <c r="PQ121" s="172"/>
      <c r="PR121" s="172"/>
      <c r="PS121" s="172"/>
      <c r="PT121" s="172"/>
      <c r="PU121" s="172"/>
      <c r="PV121" s="172"/>
      <c r="PW121" s="172"/>
      <c r="PX121" s="172"/>
      <c r="PY121" s="172"/>
      <c r="PZ121" s="172"/>
      <c r="QA121" s="172"/>
      <c r="QB121" s="172"/>
      <c r="QC121" s="172"/>
      <c r="QD121" s="172"/>
      <c r="QE121" s="172"/>
      <c r="QF121" s="172"/>
      <c r="QG121" s="172"/>
      <c r="QH121" s="172"/>
      <c r="QI121" s="172"/>
      <c r="QJ121" s="172"/>
      <c r="QK121" s="172"/>
      <c r="QL121" s="172"/>
      <c r="QM121" s="172"/>
      <c r="QN121" s="172"/>
      <c r="QO121" s="172"/>
      <c r="QP121" s="172"/>
      <c r="QQ121" s="172"/>
      <c r="QR121" s="172"/>
      <c r="QS121" s="172"/>
      <c r="QT121" s="172"/>
      <c r="QU121" s="172"/>
      <c r="QV121" s="172"/>
      <c r="QW121" s="172"/>
      <c r="QX121" s="172"/>
      <c r="QY121" s="172"/>
      <c r="QZ121" s="172"/>
      <c r="RA121" s="172"/>
      <c r="RB121" s="172"/>
      <c r="RC121" s="172"/>
      <c r="RD121" s="172"/>
      <c r="RE121" s="172"/>
      <c r="RF121" s="172"/>
      <c r="RG121" s="172"/>
      <c r="RH121" s="172"/>
      <c r="RI121" s="172"/>
      <c r="RJ121" s="172"/>
      <c r="RK121" s="172"/>
      <c r="RL121" s="172"/>
      <c r="RM121" s="172"/>
      <c r="RN121" s="172"/>
      <c r="RO121" s="172"/>
      <c r="RP121" s="172"/>
      <c r="RQ121" s="172"/>
      <c r="RR121" s="172"/>
      <c r="RS121" s="172"/>
      <c r="RT121" s="172"/>
      <c r="RU121" s="172"/>
      <c r="RV121" s="172"/>
      <c r="RW121" s="172"/>
      <c r="RX121" s="172"/>
      <c r="RY121" s="172"/>
      <c r="RZ121" s="172"/>
      <c r="SA121" s="172"/>
      <c r="SB121" s="172"/>
      <c r="SC121" s="172"/>
      <c r="SD121" s="172"/>
      <c r="SE121" s="172"/>
      <c r="SF121" s="172"/>
      <c r="SG121" s="172"/>
      <c r="SH121" s="172"/>
      <c r="SI121" s="172"/>
      <c r="SJ121" s="172"/>
      <c r="SK121" s="172"/>
      <c r="SL121" s="172"/>
      <c r="SM121" s="172"/>
      <c r="SN121" s="172"/>
      <c r="SO121" s="172"/>
      <c r="SP121" s="172"/>
      <c r="SQ121" s="172"/>
      <c r="SR121" s="172"/>
      <c r="SS121" s="172"/>
      <c r="ST121" s="172"/>
      <c r="SU121" s="172"/>
      <c r="SV121" s="172"/>
      <c r="SW121" s="172"/>
      <c r="SX121" s="172"/>
      <c r="SY121" s="172"/>
      <c r="SZ121" s="172"/>
      <c r="TA121" s="172"/>
      <c r="TB121" s="172"/>
      <c r="TC121" s="172"/>
      <c r="TD121" s="172"/>
      <c r="TE121" s="172"/>
      <c r="TF121" s="172"/>
      <c r="TG121" s="172"/>
      <c r="TH121" s="172"/>
      <c r="TI121" s="172"/>
      <c r="TJ121" s="172"/>
      <c r="TK121" s="172"/>
      <c r="TL121" s="172"/>
      <c r="TM121" s="172"/>
      <c r="TN121" s="172"/>
      <c r="TO121" s="172"/>
      <c r="TP121" s="172"/>
      <c r="TQ121" s="172"/>
      <c r="TR121" s="172"/>
      <c r="TS121" s="172"/>
      <c r="TT121" s="172"/>
      <c r="TU121" s="172"/>
      <c r="TV121" s="172"/>
      <c r="TW121" s="172"/>
      <c r="TX121" s="172"/>
      <c r="TY121" s="172"/>
      <c r="TZ121" s="172"/>
      <c r="UA121" s="172"/>
      <c r="UB121" s="172"/>
      <c r="UC121" s="172"/>
      <c r="UD121" s="172"/>
      <c r="UE121" s="172"/>
      <c r="UF121" s="172"/>
      <c r="UG121" s="172"/>
      <c r="UH121" s="172"/>
      <c r="UI121" s="172"/>
      <c r="UJ121" s="172"/>
      <c r="UK121" s="172"/>
      <c r="UL121" s="172"/>
      <c r="UM121" s="172"/>
      <c r="UN121" s="172"/>
      <c r="UO121" s="172"/>
      <c r="UP121" s="172"/>
      <c r="UQ121" s="172"/>
      <c r="UR121" s="172"/>
      <c r="US121" s="172"/>
      <c r="UT121" s="172"/>
      <c r="UU121" s="172"/>
      <c r="UV121" s="172"/>
      <c r="UW121" s="172"/>
      <c r="UX121" s="172"/>
      <c r="UY121" s="172"/>
      <c r="UZ121" s="172"/>
      <c r="VA121" s="172"/>
      <c r="VB121" s="172"/>
      <c r="VC121" s="172"/>
      <c r="VD121" s="172"/>
      <c r="VE121" s="172"/>
      <c r="VF121" s="172"/>
      <c r="VG121" s="172"/>
      <c r="VH121" s="172"/>
      <c r="VI121" s="172"/>
      <c r="VJ121" s="172"/>
      <c r="VK121" s="172"/>
      <c r="VL121" s="172"/>
      <c r="VM121" s="172"/>
      <c r="VN121" s="172"/>
      <c r="VO121" s="172"/>
      <c r="VP121" s="172"/>
      <c r="VQ121" s="172"/>
      <c r="VR121" s="172"/>
      <c r="VS121" s="172"/>
      <c r="VT121" s="172"/>
      <c r="VU121" s="172"/>
      <c r="VV121" s="172"/>
      <c r="VW121" s="172"/>
      <c r="VX121" s="172"/>
      <c r="VY121" s="172"/>
      <c r="VZ121" s="172"/>
      <c r="WA121" s="172"/>
      <c r="WB121" s="172"/>
      <c r="WC121" s="172"/>
      <c r="WD121" s="172"/>
      <c r="WE121" s="172"/>
      <c r="WF121" s="172"/>
      <c r="WG121" s="172"/>
      <c r="WH121" s="172"/>
      <c r="WI121" s="172"/>
      <c r="WJ121" s="172"/>
      <c r="WK121" s="172"/>
      <c r="WL121" s="172"/>
      <c r="WM121" s="172"/>
      <c r="WN121" s="172"/>
      <c r="WO121" s="172"/>
      <c r="WP121" s="172"/>
      <c r="WQ121" s="172"/>
      <c r="WR121" s="172"/>
      <c r="WS121" s="172"/>
      <c r="WT121" s="172"/>
      <c r="WU121" s="172"/>
      <c r="WV121" s="172"/>
      <c r="WW121" s="172"/>
      <c r="WX121" s="172"/>
      <c r="WY121" s="172"/>
      <c r="WZ121" s="172"/>
      <c r="XA121" s="172"/>
      <c r="XB121" s="172"/>
      <c r="XC121" s="172"/>
      <c r="XD121" s="172"/>
      <c r="XE121" s="172"/>
      <c r="XF121" s="172"/>
      <c r="XG121" s="172"/>
      <c r="XH121" s="172"/>
      <c r="XI121" s="172"/>
      <c r="XJ121" s="172"/>
      <c r="XK121" s="172"/>
      <c r="XL121" s="172"/>
      <c r="XM121" s="172"/>
      <c r="XN121" s="172"/>
      <c r="XO121" s="172"/>
      <c r="XP121" s="172"/>
      <c r="XQ121" s="172"/>
      <c r="XR121" s="172"/>
      <c r="XS121" s="172"/>
      <c r="XT121" s="172"/>
      <c r="XU121" s="172"/>
      <c r="XV121" s="172"/>
      <c r="XW121" s="172"/>
      <c r="XX121" s="172"/>
      <c r="XY121" s="172"/>
      <c r="XZ121" s="172"/>
      <c r="YA121" s="172"/>
      <c r="YB121" s="172"/>
      <c r="YC121" s="172"/>
      <c r="YD121" s="172"/>
      <c r="YE121" s="172"/>
      <c r="YF121" s="172"/>
      <c r="YG121" s="172"/>
      <c r="YH121" s="172"/>
      <c r="YI121" s="172"/>
      <c r="YJ121" s="172"/>
      <c r="YK121" s="172"/>
      <c r="YL121" s="172"/>
      <c r="YM121" s="172"/>
      <c r="YN121" s="172"/>
      <c r="YO121" s="172"/>
      <c r="YP121" s="172"/>
      <c r="YQ121" s="172"/>
      <c r="YR121" s="172"/>
      <c r="YS121" s="172"/>
      <c r="YT121" s="172"/>
      <c r="YU121" s="172"/>
      <c r="YV121" s="172"/>
      <c r="YW121" s="172"/>
      <c r="YX121" s="172"/>
      <c r="YY121" s="172"/>
      <c r="YZ121" s="172"/>
      <c r="ZA121" s="172"/>
      <c r="ZB121" s="172"/>
      <c r="ZC121" s="172"/>
      <c r="ZD121" s="172"/>
      <c r="ZE121" s="172"/>
      <c r="ZF121" s="172"/>
      <c r="ZG121" s="172"/>
      <c r="ZH121" s="172"/>
      <c r="ZI121" s="172"/>
      <c r="ZJ121" s="172"/>
      <c r="ZK121" s="172"/>
      <c r="ZL121" s="172"/>
      <c r="ZM121" s="172"/>
      <c r="ZN121" s="172"/>
      <c r="ZO121" s="172"/>
      <c r="ZP121" s="172"/>
      <c r="ZQ121" s="172"/>
      <c r="ZR121" s="172"/>
      <c r="ZS121" s="172"/>
      <c r="ZT121" s="172"/>
      <c r="ZU121" s="172"/>
      <c r="ZV121" s="172"/>
      <c r="ZW121" s="172"/>
      <c r="ZX121" s="172"/>
      <c r="ZY121" s="172"/>
      <c r="ZZ121" s="172"/>
      <c r="AAA121" s="172"/>
      <c r="AAB121" s="172"/>
      <c r="AAC121" s="172"/>
      <c r="AAD121" s="172"/>
      <c r="AAE121" s="172"/>
      <c r="AAF121" s="172"/>
      <c r="AAG121" s="172"/>
      <c r="AAH121" s="172"/>
      <c r="AAI121" s="172"/>
      <c r="AAJ121" s="172"/>
      <c r="AAK121" s="172"/>
      <c r="AAL121" s="172"/>
      <c r="AAM121" s="172"/>
      <c r="AAN121" s="172"/>
      <c r="AAO121" s="172"/>
      <c r="AAP121" s="172"/>
      <c r="AAQ121" s="172"/>
      <c r="AAR121" s="172"/>
      <c r="AAS121" s="172"/>
      <c r="AAT121" s="172"/>
      <c r="AAU121" s="172"/>
      <c r="AAV121" s="172"/>
      <c r="AAW121" s="172"/>
      <c r="AAX121" s="172"/>
      <c r="AAY121" s="172"/>
      <c r="AAZ121" s="172"/>
      <c r="ABA121" s="172"/>
      <c r="ABB121" s="172"/>
      <c r="ABC121" s="172"/>
      <c r="ABD121" s="172"/>
      <c r="ABE121" s="172"/>
      <c r="ABF121" s="172"/>
      <c r="ABG121" s="172"/>
      <c r="ABH121" s="172"/>
      <c r="ABI121" s="172"/>
      <c r="ABJ121" s="172"/>
      <c r="ABK121" s="172"/>
      <c r="ABL121" s="172"/>
      <c r="ABM121" s="172"/>
      <c r="ABN121" s="172"/>
      <c r="ABO121" s="172"/>
      <c r="ABP121" s="172"/>
      <c r="ABQ121" s="172"/>
      <c r="ABR121" s="172"/>
      <c r="ABS121" s="172"/>
      <c r="ABT121" s="172"/>
      <c r="ABU121" s="172"/>
      <c r="ABV121" s="172"/>
      <c r="ABW121" s="172"/>
      <c r="ABX121" s="172"/>
      <c r="ABY121" s="172"/>
      <c r="ABZ121" s="172"/>
      <c r="ACA121" s="172"/>
      <c r="ACB121" s="172"/>
      <c r="ACC121" s="172"/>
      <c r="ACD121" s="172"/>
      <c r="ACE121" s="172"/>
      <c r="ACF121" s="172"/>
      <c r="ACG121" s="172"/>
      <c r="ACH121" s="172"/>
      <c r="ACI121" s="172"/>
      <c r="ACJ121" s="172"/>
      <c r="ACK121" s="172"/>
      <c r="ACL121" s="172"/>
      <c r="ACM121" s="172"/>
      <c r="ACN121" s="172"/>
      <c r="ACO121" s="172"/>
      <c r="ACP121" s="172"/>
      <c r="ACQ121" s="172"/>
      <c r="ACR121" s="172"/>
      <c r="ACS121" s="172"/>
      <c r="ACT121" s="172"/>
      <c r="ACU121" s="172"/>
      <c r="ACV121" s="172"/>
      <c r="ACW121" s="172"/>
      <c r="ACX121" s="172"/>
      <c r="ACY121" s="172"/>
      <c r="ACZ121" s="172"/>
      <c r="ADA121" s="172"/>
      <c r="ADB121" s="172"/>
      <c r="ADC121" s="172"/>
      <c r="ADD121" s="172"/>
      <c r="ADE121" s="172"/>
      <c r="ADF121" s="172"/>
      <c r="ADG121" s="172"/>
      <c r="ADH121" s="172"/>
      <c r="ADI121" s="172"/>
      <c r="ADJ121" s="172"/>
      <c r="ADK121" s="172"/>
      <c r="ADL121" s="172"/>
      <c r="ADM121" s="172"/>
      <c r="ADN121" s="172"/>
      <c r="ADO121" s="172"/>
      <c r="ADP121" s="172"/>
      <c r="ADQ121" s="172"/>
      <c r="ADR121" s="172"/>
      <c r="ADS121" s="172"/>
      <c r="ADT121" s="172"/>
      <c r="ADU121" s="172"/>
      <c r="ADV121" s="172"/>
      <c r="ADW121" s="172"/>
      <c r="ADX121" s="172"/>
      <c r="ADY121" s="172"/>
      <c r="ADZ121" s="172"/>
      <c r="AEA121" s="172"/>
      <c r="AEB121" s="172"/>
      <c r="AEC121" s="172"/>
      <c r="AED121" s="172"/>
      <c r="AEE121" s="172"/>
      <c r="AEF121" s="172"/>
      <c r="AEG121" s="172"/>
      <c r="AEH121" s="172"/>
      <c r="AEI121" s="172"/>
      <c r="AEJ121" s="172"/>
      <c r="AEK121" s="172"/>
      <c r="AEL121" s="172"/>
      <c r="AEM121" s="172"/>
      <c r="AEN121" s="172"/>
      <c r="AEO121" s="172"/>
      <c r="AEP121" s="172"/>
      <c r="AEQ121" s="172"/>
      <c r="AER121" s="172"/>
      <c r="AES121" s="172"/>
      <c r="AET121" s="172"/>
      <c r="AEU121" s="172"/>
      <c r="AEV121" s="172"/>
      <c r="AEW121" s="172"/>
      <c r="AEX121" s="172"/>
      <c r="AEY121" s="172"/>
      <c r="AEZ121" s="172"/>
      <c r="AFA121" s="172"/>
      <c r="AFB121" s="172"/>
      <c r="AFC121" s="172"/>
      <c r="AFD121" s="172"/>
      <c r="AFE121" s="172"/>
      <c r="AFF121" s="172"/>
      <c r="AFG121" s="172"/>
      <c r="AFH121" s="172"/>
      <c r="AFI121" s="172"/>
      <c r="AFJ121" s="172"/>
      <c r="AFK121" s="172"/>
      <c r="AFL121" s="172"/>
      <c r="AFM121" s="172"/>
      <c r="AFN121" s="172"/>
      <c r="AFO121" s="172"/>
      <c r="AFP121" s="172"/>
      <c r="AFQ121" s="172"/>
      <c r="AFR121" s="172"/>
      <c r="AFS121" s="172"/>
      <c r="AFT121" s="172"/>
      <c r="AFU121" s="172"/>
      <c r="AFV121" s="172"/>
      <c r="AFW121" s="172"/>
      <c r="AFX121" s="172"/>
      <c r="AFY121" s="172"/>
      <c r="AFZ121" s="172"/>
      <c r="AGA121" s="172"/>
      <c r="AGB121" s="172"/>
      <c r="AGC121" s="172"/>
      <c r="AGD121" s="172"/>
      <c r="AGE121" s="172"/>
      <c r="AGF121" s="172"/>
      <c r="AGG121" s="172"/>
      <c r="AGH121" s="172"/>
      <c r="AGI121" s="172"/>
      <c r="AGJ121" s="172"/>
      <c r="AGK121" s="172"/>
      <c r="AGL121" s="172"/>
      <c r="AGM121" s="172"/>
      <c r="AGN121" s="172"/>
      <c r="AGO121" s="172"/>
      <c r="AGP121" s="172"/>
      <c r="AGQ121" s="172"/>
      <c r="AGR121" s="172"/>
      <c r="AGS121" s="172"/>
      <c r="AGT121" s="172"/>
      <c r="AGU121" s="172"/>
      <c r="AGV121" s="172"/>
      <c r="AGW121" s="172"/>
      <c r="AGX121" s="172"/>
      <c r="AGY121" s="172"/>
      <c r="AGZ121" s="172"/>
      <c r="AHA121" s="172"/>
      <c r="AHB121" s="172"/>
      <c r="AHC121" s="172"/>
      <c r="AHD121" s="172"/>
      <c r="AHE121" s="172"/>
      <c r="AHF121" s="172"/>
      <c r="AHG121" s="172"/>
      <c r="AHH121" s="172"/>
      <c r="AHI121" s="172"/>
      <c r="AHJ121" s="172"/>
      <c r="AHK121" s="172"/>
      <c r="AHL121" s="172"/>
      <c r="AHM121" s="172"/>
      <c r="AHN121" s="172"/>
      <c r="AHO121" s="172"/>
      <c r="AHP121" s="172"/>
      <c r="AHQ121" s="172"/>
      <c r="AHR121" s="172"/>
      <c r="AHS121" s="172"/>
      <c r="AHT121" s="172"/>
      <c r="AHU121" s="172"/>
      <c r="AHV121" s="172"/>
      <c r="AHW121" s="172"/>
      <c r="AHX121" s="172"/>
      <c r="AHY121" s="172"/>
      <c r="AHZ121" s="172"/>
      <c r="AIA121" s="172"/>
      <c r="AIB121" s="172"/>
      <c r="AIC121" s="172"/>
      <c r="AID121" s="172"/>
      <c r="AIE121" s="172"/>
      <c r="AIF121" s="172"/>
      <c r="AIG121" s="172"/>
      <c r="AIH121" s="172"/>
      <c r="AII121" s="172"/>
      <c r="AIJ121" s="172"/>
      <c r="AIK121" s="172"/>
      <c r="AIL121" s="172"/>
      <c r="AIM121" s="172"/>
      <c r="AIN121" s="172"/>
      <c r="AIO121" s="172"/>
      <c r="AIP121" s="172"/>
      <c r="AIQ121" s="172"/>
      <c r="AIR121" s="172"/>
      <c r="AIS121" s="172"/>
      <c r="AIT121" s="172"/>
      <c r="AIU121" s="172"/>
      <c r="AIV121" s="172"/>
      <c r="AIW121" s="172"/>
      <c r="AIX121" s="172"/>
      <c r="AIY121" s="172"/>
      <c r="AIZ121" s="172"/>
      <c r="AJA121" s="172"/>
      <c r="AJB121" s="172"/>
      <c r="AJC121" s="172"/>
      <c r="AJD121" s="172"/>
      <c r="AJE121" s="172"/>
      <c r="AJF121" s="172"/>
      <c r="AJG121" s="172"/>
      <c r="AJH121" s="172"/>
      <c r="AJI121" s="172"/>
      <c r="AJJ121" s="172"/>
      <c r="AJK121" s="172"/>
      <c r="AJL121" s="172"/>
      <c r="AJM121" s="172"/>
      <c r="AJN121" s="172"/>
      <c r="AJO121" s="172"/>
      <c r="AJP121" s="172"/>
      <c r="AJQ121" s="172"/>
      <c r="AJR121" s="172"/>
      <c r="AJS121" s="172"/>
      <c r="AJT121" s="172"/>
      <c r="AJU121" s="172"/>
      <c r="AJV121" s="172"/>
      <c r="AJW121" s="172"/>
      <c r="AJX121" s="172"/>
      <c r="AJY121" s="172"/>
      <c r="AJZ121" s="172"/>
      <c r="AKA121" s="172"/>
      <c r="AKB121" s="172"/>
      <c r="AKC121" s="172"/>
      <c r="AKD121" s="172"/>
      <c r="AKE121" s="172"/>
      <c r="AKF121" s="172"/>
      <c r="AKG121" s="172"/>
      <c r="AKH121" s="172"/>
      <c r="AKI121" s="172"/>
      <c r="AKJ121" s="172"/>
      <c r="AKK121" s="172"/>
      <c r="AKL121" s="172"/>
      <c r="AKM121" s="172"/>
      <c r="AKN121" s="172"/>
      <c r="AKO121" s="172"/>
      <c r="AKP121" s="172"/>
      <c r="AKQ121" s="172"/>
      <c r="AKR121" s="172"/>
      <c r="AKS121" s="172"/>
      <c r="AKT121" s="172"/>
      <c r="AKU121" s="172"/>
      <c r="AKV121" s="172"/>
      <c r="AKW121" s="172"/>
      <c r="AKX121" s="172"/>
      <c r="AKY121" s="172"/>
      <c r="AKZ121" s="172"/>
      <c r="ALA121" s="172"/>
      <c r="ALB121" s="172"/>
      <c r="ALC121" s="172"/>
      <c r="ALD121" s="172"/>
      <c r="ALE121" s="172"/>
      <c r="ALF121" s="172"/>
      <c r="ALG121" s="172"/>
      <c r="ALH121" s="172"/>
      <c r="ALI121" s="172"/>
      <c r="ALJ121" s="172"/>
      <c r="ALK121" s="172"/>
      <c r="ALL121" s="172"/>
      <c r="ALM121" s="172"/>
      <c r="ALN121" s="172"/>
      <c r="ALO121" s="172"/>
      <c r="ALP121" s="172"/>
      <c r="ALQ121" s="172"/>
      <c r="ALR121" s="172"/>
      <c r="ALS121" s="172"/>
      <c r="ALT121" s="172"/>
      <c r="ALU121" s="172"/>
      <c r="ALV121" s="172"/>
      <c r="ALW121" s="172"/>
      <c r="ALX121" s="172"/>
      <c r="ALY121" s="172"/>
      <c r="ALZ121" s="172"/>
      <c r="AMA121" s="172"/>
      <c r="AMB121" s="172"/>
      <c r="AMC121" s="172"/>
      <c r="AMD121" s="172"/>
      <c r="AME121" s="172"/>
      <c r="AMF121" s="172"/>
      <c r="AMG121" s="172"/>
      <c r="AMH121" s="172"/>
      <c r="AMI121" s="172"/>
      <c r="AMJ121" s="172"/>
      <c r="AMK121" s="172"/>
      <c r="AML121" s="172"/>
    </row>
    <row r="122" spans="1:1026" s="282" customFormat="1">
      <c r="A122" s="172"/>
      <c r="B122" s="368"/>
      <c r="C122" s="3"/>
      <c r="D122" s="1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157"/>
      <c r="Q122" s="158"/>
      <c r="R122" s="158"/>
      <c r="S122" s="159"/>
      <c r="T122" s="158"/>
      <c r="U122" s="158"/>
      <c r="V122" s="158"/>
      <c r="W122" s="158"/>
      <c r="X122" s="157"/>
      <c r="Y122" s="158"/>
      <c r="Z122" s="158"/>
      <c r="AA122" s="159"/>
      <c r="AB122" s="160"/>
      <c r="AC122" s="161"/>
      <c r="AD122" s="158"/>
      <c r="AE122" s="159"/>
      <c r="AF122" s="367"/>
      <c r="AG122" s="162"/>
      <c r="AH122" s="163"/>
      <c r="AI122" s="165"/>
      <c r="AJ122" s="164"/>
      <c r="AK122" s="164"/>
      <c r="AL122" s="289"/>
      <c r="AM122" s="165"/>
      <c r="AN122" s="230"/>
      <c r="AO122" s="230"/>
      <c r="AP122" s="230"/>
      <c r="AQ122" s="230"/>
      <c r="AR122" s="229"/>
      <c r="AS122" s="230"/>
      <c r="AT122" s="230"/>
      <c r="AU122" s="231"/>
      <c r="AV122" s="230"/>
      <c r="AW122" s="232"/>
      <c r="AX122" s="232"/>
      <c r="AY122" s="232"/>
      <c r="AZ122" s="232"/>
      <c r="BA122" s="232"/>
      <c r="BB122" s="232"/>
      <c r="BC122" s="233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9"/>
      <c r="BP122" s="168"/>
      <c r="BQ122" s="168"/>
      <c r="BR122" s="168"/>
      <c r="BS122" s="169"/>
      <c r="BT122" s="302"/>
      <c r="BU122" s="302"/>
      <c r="BV122" s="302"/>
      <c r="BW122" s="303"/>
      <c r="BX122" s="302"/>
      <c r="BY122" s="302"/>
      <c r="BZ122" s="302"/>
      <c r="CA122" s="303"/>
      <c r="CB122" s="164"/>
      <c r="CC122" s="289"/>
      <c r="CD122" s="340"/>
      <c r="CE122" s="341"/>
      <c r="CF122" s="340"/>
      <c r="CG122" s="340"/>
      <c r="CH122" s="340"/>
      <c r="CI122" s="340"/>
      <c r="CJ122" s="367"/>
      <c r="CK122" s="19"/>
      <c r="CL122" s="279"/>
      <c r="CM122" s="279"/>
      <c r="CN122" s="279"/>
      <c r="CO122" s="20"/>
      <c r="CP122" s="20"/>
      <c r="CQ122" s="21"/>
      <c r="CR122" s="367"/>
      <c r="CS122" s="157"/>
      <c r="CT122" s="159"/>
      <c r="CU122" s="22"/>
      <c r="CV122" s="23"/>
      <c r="CW122" s="172"/>
      <c r="CX122" s="24"/>
      <c r="CY122" s="267"/>
      <c r="CZ122" s="268"/>
      <c r="DA122" s="267"/>
      <c r="DB122" s="268"/>
      <c r="DC122" s="173"/>
      <c r="DD122" s="26"/>
      <c r="DE122" s="173"/>
      <c r="DF122" s="26"/>
      <c r="DG122" s="326"/>
      <c r="DH122" s="327"/>
      <c r="DI122" s="172"/>
      <c r="DJ122" s="24"/>
      <c r="DK122" s="172"/>
      <c r="DL122" s="19"/>
      <c r="DM122" s="19"/>
      <c r="DN122" s="174"/>
      <c r="DO122" s="278"/>
      <c r="DP122" s="278"/>
      <c r="DQ122" s="20"/>
      <c r="DR122" s="20"/>
      <c r="DS122" s="337"/>
      <c r="DT122" s="174"/>
      <c r="DU122" s="172"/>
      <c r="DV122" s="172"/>
      <c r="DW122" s="172"/>
      <c r="DX122" s="172"/>
      <c r="DY122" s="172"/>
      <c r="DZ122" s="172"/>
      <c r="EA122" s="172"/>
      <c r="EB122" s="172"/>
      <c r="EC122" s="172"/>
      <c r="ED122" s="172"/>
      <c r="EE122" s="172"/>
      <c r="EF122" s="172"/>
      <c r="EG122" s="172"/>
      <c r="EH122" s="172"/>
      <c r="EI122" s="172"/>
      <c r="EJ122" s="172"/>
      <c r="EK122" s="172"/>
      <c r="EL122" s="172"/>
      <c r="EM122" s="172"/>
      <c r="EN122" s="172"/>
      <c r="EO122" s="172"/>
      <c r="EP122" s="172"/>
      <c r="EQ122" s="172"/>
      <c r="ER122" s="172"/>
      <c r="ES122" s="172"/>
      <c r="ET122" s="172"/>
      <c r="EU122" s="172"/>
      <c r="EV122" s="172"/>
      <c r="EW122" s="172"/>
      <c r="EX122" s="172"/>
      <c r="EY122" s="172"/>
      <c r="EZ122" s="172"/>
      <c r="FA122" s="172"/>
      <c r="FB122" s="172"/>
      <c r="FC122" s="172"/>
      <c r="FD122" s="172"/>
      <c r="FE122" s="172"/>
      <c r="FF122" s="172"/>
      <c r="FG122" s="172"/>
      <c r="FH122" s="172"/>
      <c r="FI122" s="172"/>
      <c r="FJ122" s="172"/>
      <c r="FK122" s="172"/>
      <c r="FL122" s="172"/>
      <c r="FM122" s="172"/>
      <c r="FN122" s="172"/>
      <c r="FO122" s="172"/>
      <c r="FP122" s="172"/>
      <c r="FQ122" s="172"/>
      <c r="FR122" s="172"/>
      <c r="FS122" s="172"/>
      <c r="FT122" s="172"/>
      <c r="FU122" s="172"/>
      <c r="FV122" s="172"/>
      <c r="FW122" s="172"/>
      <c r="FX122" s="172"/>
      <c r="FY122" s="172"/>
      <c r="FZ122" s="172"/>
      <c r="GA122" s="172"/>
      <c r="GB122" s="172"/>
      <c r="GC122" s="172"/>
      <c r="GD122" s="172"/>
      <c r="GE122" s="172"/>
      <c r="GF122" s="172"/>
      <c r="GG122" s="172"/>
      <c r="GH122" s="172"/>
      <c r="GI122" s="172"/>
      <c r="GJ122" s="172"/>
      <c r="GK122" s="172"/>
      <c r="GL122" s="172"/>
      <c r="GM122" s="172"/>
      <c r="GN122" s="172"/>
      <c r="GO122" s="172"/>
      <c r="GP122" s="172"/>
      <c r="GQ122" s="172"/>
      <c r="GR122" s="172"/>
      <c r="GS122" s="172"/>
      <c r="GT122" s="172"/>
      <c r="GU122" s="172"/>
      <c r="GV122" s="172"/>
      <c r="GW122" s="172"/>
      <c r="GX122" s="172"/>
      <c r="GY122" s="172"/>
      <c r="GZ122" s="172"/>
      <c r="HA122" s="172"/>
      <c r="HB122" s="172"/>
      <c r="HC122" s="172"/>
      <c r="HD122" s="172"/>
      <c r="HE122" s="172"/>
      <c r="HF122" s="172"/>
      <c r="HG122" s="172"/>
      <c r="HH122" s="172"/>
      <c r="HI122" s="172"/>
      <c r="HJ122" s="172"/>
      <c r="HK122" s="172"/>
      <c r="HL122" s="172"/>
      <c r="HM122" s="172"/>
      <c r="HN122" s="172"/>
      <c r="HO122" s="172"/>
      <c r="HP122" s="172"/>
      <c r="HQ122" s="172"/>
      <c r="HR122" s="172"/>
      <c r="HS122" s="172"/>
      <c r="HT122" s="172"/>
      <c r="HU122" s="172"/>
      <c r="HV122" s="172"/>
      <c r="HW122" s="172"/>
      <c r="HX122" s="172"/>
      <c r="HY122" s="172"/>
      <c r="HZ122" s="172"/>
      <c r="IA122" s="172"/>
      <c r="IB122" s="172"/>
      <c r="IC122" s="172"/>
      <c r="ID122" s="172"/>
      <c r="IE122" s="172"/>
      <c r="IF122" s="172"/>
      <c r="IG122" s="172"/>
      <c r="IH122" s="172"/>
      <c r="II122" s="172"/>
      <c r="IJ122" s="172"/>
      <c r="IK122" s="172"/>
      <c r="IL122" s="172"/>
      <c r="IM122" s="172"/>
      <c r="IN122" s="172"/>
      <c r="IO122" s="172"/>
      <c r="IP122" s="172"/>
      <c r="IQ122" s="172"/>
      <c r="IR122" s="172"/>
      <c r="IS122" s="172"/>
      <c r="IT122" s="172"/>
      <c r="IU122" s="172"/>
      <c r="IV122" s="172"/>
      <c r="IW122" s="172"/>
      <c r="IX122" s="172"/>
      <c r="IY122" s="172"/>
      <c r="IZ122" s="172"/>
      <c r="JA122" s="172"/>
      <c r="JB122" s="172"/>
      <c r="JC122" s="172"/>
      <c r="JD122" s="172"/>
      <c r="JE122" s="172"/>
      <c r="JF122" s="172"/>
      <c r="JG122" s="172"/>
      <c r="JH122" s="172"/>
      <c r="JI122" s="172"/>
      <c r="JJ122" s="172"/>
      <c r="JK122" s="172"/>
      <c r="JL122" s="172"/>
      <c r="JM122" s="172"/>
      <c r="JN122" s="172"/>
      <c r="JO122" s="172"/>
      <c r="JP122" s="172"/>
      <c r="JQ122" s="172"/>
      <c r="JR122" s="172"/>
      <c r="JS122" s="172"/>
      <c r="JT122" s="172"/>
      <c r="JU122" s="172"/>
      <c r="JV122" s="172"/>
      <c r="JW122" s="172"/>
      <c r="JX122" s="172"/>
      <c r="JY122" s="172"/>
      <c r="JZ122" s="172"/>
      <c r="KA122" s="172"/>
      <c r="KB122" s="172"/>
      <c r="KC122" s="172"/>
      <c r="KD122" s="172"/>
      <c r="KE122" s="172"/>
      <c r="KF122" s="172"/>
      <c r="KG122" s="172"/>
      <c r="KH122" s="172"/>
      <c r="KI122" s="172"/>
      <c r="KJ122" s="172"/>
      <c r="KK122" s="172"/>
      <c r="KL122" s="172"/>
      <c r="KM122" s="172"/>
      <c r="KN122" s="172"/>
      <c r="KO122" s="172"/>
      <c r="KP122" s="172"/>
      <c r="KQ122" s="172"/>
      <c r="KR122" s="172"/>
      <c r="KS122" s="172"/>
      <c r="KT122" s="172"/>
      <c r="KU122" s="172"/>
      <c r="KV122" s="172"/>
      <c r="KW122" s="172"/>
      <c r="KX122" s="172"/>
      <c r="KY122" s="172"/>
      <c r="KZ122" s="172"/>
      <c r="LA122" s="172"/>
      <c r="LB122" s="172"/>
      <c r="LC122" s="172"/>
      <c r="LD122" s="172"/>
      <c r="LE122" s="172"/>
      <c r="LF122" s="172"/>
      <c r="LG122" s="172"/>
      <c r="LH122" s="172"/>
      <c r="LI122" s="172"/>
      <c r="LJ122" s="172"/>
      <c r="LK122" s="172"/>
      <c r="LL122" s="172"/>
      <c r="LM122" s="172"/>
      <c r="LN122" s="172"/>
      <c r="LO122" s="172"/>
      <c r="LP122" s="172"/>
      <c r="LQ122" s="172"/>
      <c r="LR122" s="172"/>
      <c r="LS122" s="172"/>
      <c r="LT122" s="172"/>
      <c r="LU122" s="172"/>
      <c r="LV122" s="172"/>
      <c r="LW122" s="172"/>
      <c r="LX122" s="172"/>
      <c r="LY122" s="172"/>
      <c r="LZ122" s="172"/>
      <c r="MA122" s="172"/>
      <c r="MB122" s="172"/>
      <c r="MC122" s="172"/>
      <c r="MD122" s="172"/>
      <c r="ME122" s="172"/>
      <c r="MF122" s="172"/>
      <c r="MG122" s="172"/>
      <c r="MH122" s="172"/>
      <c r="MI122" s="172"/>
      <c r="MJ122" s="172"/>
      <c r="MK122" s="172"/>
      <c r="ML122" s="172"/>
      <c r="MM122" s="172"/>
      <c r="MN122" s="172"/>
      <c r="MO122" s="172"/>
      <c r="MP122" s="172"/>
      <c r="MQ122" s="172"/>
      <c r="MR122" s="172"/>
      <c r="MS122" s="172"/>
      <c r="MT122" s="172"/>
      <c r="MU122" s="172"/>
      <c r="MV122" s="172"/>
      <c r="MW122" s="172"/>
      <c r="MX122" s="172"/>
      <c r="MY122" s="172"/>
      <c r="MZ122" s="172"/>
      <c r="NA122" s="172"/>
      <c r="NB122" s="172"/>
      <c r="NC122" s="172"/>
      <c r="ND122" s="172"/>
      <c r="NE122" s="172"/>
      <c r="NF122" s="172"/>
      <c r="NG122" s="172"/>
      <c r="NH122" s="172"/>
      <c r="NI122" s="172"/>
      <c r="NJ122" s="172"/>
      <c r="NK122" s="172"/>
      <c r="NL122" s="172"/>
      <c r="NM122" s="172"/>
      <c r="NN122" s="172"/>
      <c r="NO122" s="172"/>
      <c r="NP122" s="172"/>
      <c r="NQ122" s="172"/>
      <c r="NR122" s="172"/>
      <c r="NS122" s="172"/>
      <c r="NT122" s="172"/>
      <c r="NU122" s="172"/>
      <c r="NV122" s="172"/>
      <c r="NW122" s="172"/>
      <c r="NX122" s="172"/>
      <c r="NY122" s="172"/>
      <c r="NZ122" s="172"/>
      <c r="OA122" s="172"/>
      <c r="OB122" s="172"/>
      <c r="OC122" s="172"/>
      <c r="OD122" s="172"/>
      <c r="OE122" s="172"/>
      <c r="OF122" s="172"/>
      <c r="OG122" s="172"/>
      <c r="OH122" s="172"/>
      <c r="OI122" s="172"/>
      <c r="OJ122" s="172"/>
      <c r="OK122" s="172"/>
      <c r="OL122" s="172"/>
      <c r="OM122" s="172"/>
      <c r="ON122" s="172"/>
      <c r="OO122" s="172"/>
      <c r="OP122" s="172"/>
      <c r="OQ122" s="172"/>
      <c r="OR122" s="172"/>
      <c r="OS122" s="172"/>
      <c r="OT122" s="172"/>
      <c r="OU122" s="172"/>
      <c r="OV122" s="172"/>
      <c r="OW122" s="172"/>
      <c r="OX122" s="172"/>
      <c r="OY122" s="172"/>
      <c r="OZ122" s="172"/>
      <c r="PA122" s="172"/>
      <c r="PB122" s="172"/>
      <c r="PC122" s="172"/>
      <c r="PD122" s="172"/>
      <c r="PE122" s="172"/>
      <c r="PF122" s="172"/>
      <c r="PG122" s="172"/>
      <c r="PH122" s="172"/>
      <c r="PI122" s="172"/>
      <c r="PJ122" s="172"/>
      <c r="PK122" s="172"/>
      <c r="PL122" s="172"/>
      <c r="PM122" s="172"/>
      <c r="PN122" s="172"/>
      <c r="PO122" s="172"/>
      <c r="PP122" s="172"/>
      <c r="PQ122" s="172"/>
      <c r="PR122" s="172"/>
      <c r="PS122" s="172"/>
      <c r="PT122" s="172"/>
      <c r="PU122" s="172"/>
      <c r="PV122" s="172"/>
      <c r="PW122" s="172"/>
      <c r="PX122" s="172"/>
      <c r="PY122" s="172"/>
      <c r="PZ122" s="172"/>
      <c r="QA122" s="172"/>
      <c r="QB122" s="172"/>
      <c r="QC122" s="172"/>
      <c r="QD122" s="172"/>
      <c r="QE122" s="172"/>
      <c r="QF122" s="172"/>
      <c r="QG122" s="172"/>
      <c r="QH122" s="172"/>
      <c r="QI122" s="172"/>
      <c r="QJ122" s="172"/>
      <c r="QK122" s="172"/>
      <c r="QL122" s="172"/>
      <c r="QM122" s="172"/>
      <c r="QN122" s="172"/>
      <c r="QO122" s="172"/>
      <c r="QP122" s="172"/>
      <c r="QQ122" s="172"/>
      <c r="QR122" s="172"/>
      <c r="QS122" s="172"/>
      <c r="QT122" s="172"/>
      <c r="QU122" s="172"/>
      <c r="QV122" s="172"/>
      <c r="QW122" s="172"/>
      <c r="QX122" s="172"/>
      <c r="QY122" s="172"/>
      <c r="QZ122" s="172"/>
      <c r="RA122" s="172"/>
      <c r="RB122" s="172"/>
      <c r="RC122" s="172"/>
      <c r="RD122" s="172"/>
      <c r="RE122" s="172"/>
      <c r="RF122" s="172"/>
      <c r="RG122" s="172"/>
      <c r="RH122" s="172"/>
      <c r="RI122" s="172"/>
      <c r="RJ122" s="172"/>
      <c r="RK122" s="172"/>
      <c r="RL122" s="172"/>
      <c r="RM122" s="172"/>
      <c r="RN122" s="172"/>
      <c r="RO122" s="172"/>
      <c r="RP122" s="172"/>
      <c r="RQ122" s="172"/>
      <c r="RR122" s="172"/>
      <c r="RS122" s="172"/>
      <c r="RT122" s="172"/>
      <c r="RU122" s="172"/>
      <c r="RV122" s="172"/>
      <c r="RW122" s="172"/>
      <c r="RX122" s="172"/>
      <c r="RY122" s="172"/>
      <c r="RZ122" s="172"/>
      <c r="SA122" s="172"/>
      <c r="SB122" s="172"/>
      <c r="SC122" s="172"/>
      <c r="SD122" s="172"/>
      <c r="SE122" s="172"/>
      <c r="SF122" s="172"/>
      <c r="SG122" s="172"/>
      <c r="SH122" s="172"/>
      <c r="SI122" s="172"/>
      <c r="SJ122" s="172"/>
      <c r="SK122" s="172"/>
      <c r="SL122" s="172"/>
      <c r="SM122" s="172"/>
      <c r="SN122" s="172"/>
      <c r="SO122" s="172"/>
      <c r="SP122" s="172"/>
      <c r="SQ122" s="172"/>
      <c r="SR122" s="172"/>
      <c r="SS122" s="172"/>
      <c r="ST122" s="172"/>
      <c r="SU122" s="172"/>
      <c r="SV122" s="172"/>
      <c r="SW122" s="172"/>
      <c r="SX122" s="172"/>
      <c r="SY122" s="172"/>
      <c r="SZ122" s="172"/>
      <c r="TA122" s="172"/>
      <c r="TB122" s="172"/>
      <c r="TC122" s="172"/>
      <c r="TD122" s="172"/>
      <c r="TE122" s="172"/>
      <c r="TF122" s="172"/>
      <c r="TG122" s="172"/>
      <c r="TH122" s="172"/>
      <c r="TI122" s="172"/>
      <c r="TJ122" s="172"/>
      <c r="TK122" s="172"/>
      <c r="TL122" s="172"/>
      <c r="TM122" s="172"/>
      <c r="TN122" s="172"/>
      <c r="TO122" s="172"/>
      <c r="TP122" s="172"/>
      <c r="TQ122" s="172"/>
      <c r="TR122" s="172"/>
      <c r="TS122" s="172"/>
      <c r="TT122" s="172"/>
      <c r="TU122" s="172"/>
      <c r="TV122" s="172"/>
      <c r="TW122" s="172"/>
      <c r="TX122" s="172"/>
      <c r="TY122" s="172"/>
      <c r="TZ122" s="172"/>
      <c r="UA122" s="172"/>
      <c r="UB122" s="172"/>
      <c r="UC122" s="172"/>
      <c r="UD122" s="172"/>
      <c r="UE122" s="172"/>
      <c r="UF122" s="172"/>
      <c r="UG122" s="172"/>
      <c r="UH122" s="172"/>
      <c r="UI122" s="172"/>
      <c r="UJ122" s="172"/>
      <c r="UK122" s="172"/>
      <c r="UL122" s="172"/>
      <c r="UM122" s="172"/>
      <c r="UN122" s="172"/>
      <c r="UO122" s="172"/>
      <c r="UP122" s="172"/>
      <c r="UQ122" s="172"/>
      <c r="UR122" s="172"/>
      <c r="US122" s="172"/>
      <c r="UT122" s="172"/>
      <c r="UU122" s="172"/>
      <c r="UV122" s="172"/>
      <c r="UW122" s="172"/>
      <c r="UX122" s="172"/>
      <c r="UY122" s="172"/>
      <c r="UZ122" s="172"/>
      <c r="VA122" s="172"/>
      <c r="VB122" s="172"/>
      <c r="VC122" s="172"/>
      <c r="VD122" s="172"/>
      <c r="VE122" s="172"/>
      <c r="VF122" s="172"/>
      <c r="VG122" s="172"/>
      <c r="VH122" s="172"/>
      <c r="VI122" s="172"/>
      <c r="VJ122" s="172"/>
      <c r="VK122" s="172"/>
      <c r="VL122" s="172"/>
      <c r="VM122" s="172"/>
      <c r="VN122" s="172"/>
      <c r="VO122" s="172"/>
      <c r="VP122" s="172"/>
      <c r="VQ122" s="172"/>
      <c r="VR122" s="172"/>
      <c r="VS122" s="172"/>
      <c r="VT122" s="172"/>
      <c r="VU122" s="172"/>
      <c r="VV122" s="172"/>
      <c r="VW122" s="172"/>
      <c r="VX122" s="172"/>
      <c r="VY122" s="172"/>
      <c r="VZ122" s="172"/>
      <c r="WA122" s="172"/>
      <c r="WB122" s="172"/>
      <c r="WC122" s="172"/>
      <c r="WD122" s="172"/>
      <c r="WE122" s="172"/>
      <c r="WF122" s="172"/>
      <c r="WG122" s="172"/>
      <c r="WH122" s="172"/>
      <c r="WI122" s="172"/>
      <c r="WJ122" s="172"/>
      <c r="WK122" s="172"/>
      <c r="WL122" s="172"/>
      <c r="WM122" s="172"/>
      <c r="WN122" s="172"/>
      <c r="WO122" s="172"/>
      <c r="WP122" s="172"/>
      <c r="WQ122" s="172"/>
      <c r="WR122" s="172"/>
      <c r="WS122" s="172"/>
      <c r="WT122" s="172"/>
      <c r="WU122" s="172"/>
      <c r="WV122" s="172"/>
      <c r="WW122" s="172"/>
      <c r="WX122" s="172"/>
      <c r="WY122" s="172"/>
      <c r="WZ122" s="172"/>
      <c r="XA122" s="172"/>
      <c r="XB122" s="172"/>
      <c r="XC122" s="172"/>
      <c r="XD122" s="172"/>
      <c r="XE122" s="172"/>
      <c r="XF122" s="172"/>
      <c r="XG122" s="172"/>
      <c r="XH122" s="172"/>
      <c r="XI122" s="172"/>
      <c r="XJ122" s="172"/>
      <c r="XK122" s="172"/>
      <c r="XL122" s="172"/>
      <c r="XM122" s="172"/>
      <c r="XN122" s="172"/>
      <c r="XO122" s="172"/>
      <c r="XP122" s="172"/>
      <c r="XQ122" s="172"/>
      <c r="XR122" s="172"/>
      <c r="XS122" s="172"/>
      <c r="XT122" s="172"/>
      <c r="XU122" s="172"/>
      <c r="XV122" s="172"/>
      <c r="XW122" s="172"/>
      <c r="XX122" s="172"/>
      <c r="XY122" s="172"/>
      <c r="XZ122" s="172"/>
      <c r="YA122" s="172"/>
      <c r="YB122" s="172"/>
      <c r="YC122" s="172"/>
      <c r="YD122" s="172"/>
      <c r="YE122" s="172"/>
      <c r="YF122" s="172"/>
      <c r="YG122" s="172"/>
      <c r="YH122" s="172"/>
      <c r="YI122" s="172"/>
      <c r="YJ122" s="172"/>
      <c r="YK122" s="172"/>
      <c r="YL122" s="172"/>
      <c r="YM122" s="172"/>
      <c r="YN122" s="172"/>
      <c r="YO122" s="172"/>
      <c r="YP122" s="172"/>
      <c r="YQ122" s="172"/>
      <c r="YR122" s="172"/>
      <c r="YS122" s="172"/>
      <c r="YT122" s="172"/>
      <c r="YU122" s="172"/>
      <c r="YV122" s="172"/>
      <c r="YW122" s="172"/>
      <c r="YX122" s="172"/>
      <c r="YY122" s="172"/>
      <c r="YZ122" s="172"/>
      <c r="ZA122" s="172"/>
      <c r="ZB122" s="172"/>
      <c r="ZC122" s="172"/>
      <c r="ZD122" s="172"/>
      <c r="ZE122" s="172"/>
      <c r="ZF122" s="172"/>
      <c r="ZG122" s="172"/>
      <c r="ZH122" s="172"/>
      <c r="ZI122" s="172"/>
      <c r="ZJ122" s="172"/>
      <c r="ZK122" s="172"/>
      <c r="ZL122" s="172"/>
      <c r="ZM122" s="172"/>
      <c r="ZN122" s="172"/>
      <c r="ZO122" s="172"/>
      <c r="ZP122" s="172"/>
      <c r="ZQ122" s="172"/>
      <c r="ZR122" s="172"/>
      <c r="ZS122" s="172"/>
      <c r="ZT122" s="172"/>
      <c r="ZU122" s="172"/>
      <c r="ZV122" s="172"/>
      <c r="ZW122" s="172"/>
      <c r="ZX122" s="172"/>
      <c r="ZY122" s="172"/>
      <c r="ZZ122" s="172"/>
      <c r="AAA122" s="172"/>
      <c r="AAB122" s="172"/>
      <c r="AAC122" s="172"/>
      <c r="AAD122" s="172"/>
      <c r="AAE122" s="172"/>
      <c r="AAF122" s="172"/>
      <c r="AAG122" s="172"/>
      <c r="AAH122" s="172"/>
      <c r="AAI122" s="172"/>
      <c r="AAJ122" s="172"/>
      <c r="AAK122" s="172"/>
      <c r="AAL122" s="172"/>
      <c r="AAM122" s="172"/>
      <c r="AAN122" s="172"/>
      <c r="AAO122" s="172"/>
      <c r="AAP122" s="172"/>
      <c r="AAQ122" s="172"/>
      <c r="AAR122" s="172"/>
      <c r="AAS122" s="172"/>
      <c r="AAT122" s="172"/>
      <c r="AAU122" s="172"/>
      <c r="AAV122" s="172"/>
      <c r="AAW122" s="172"/>
      <c r="AAX122" s="172"/>
      <c r="AAY122" s="172"/>
      <c r="AAZ122" s="172"/>
      <c r="ABA122" s="172"/>
      <c r="ABB122" s="172"/>
      <c r="ABC122" s="172"/>
      <c r="ABD122" s="172"/>
      <c r="ABE122" s="172"/>
      <c r="ABF122" s="172"/>
      <c r="ABG122" s="172"/>
      <c r="ABH122" s="172"/>
      <c r="ABI122" s="172"/>
      <c r="ABJ122" s="172"/>
      <c r="ABK122" s="172"/>
      <c r="ABL122" s="172"/>
      <c r="ABM122" s="172"/>
      <c r="ABN122" s="172"/>
      <c r="ABO122" s="172"/>
      <c r="ABP122" s="172"/>
      <c r="ABQ122" s="172"/>
      <c r="ABR122" s="172"/>
      <c r="ABS122" s="172"/>
      <c r="ABT122" s="172"/>
      <c r="ABU122" s="172"/>
      <c r="ABV122" s="172"/>
      <c r="ABW122" s="172"/>
      <c r="ABX122" s="172"/>
      <c r="ABY122" s="172"/>
      <c r="ABZ122" s="172"/>
      <c r="ACA122" s="172"/>
      <c r="ACB122" s="172"/>
      <c r="ACC122" s="172"/>
      <c r="ACD122" s="172"/>
      <c r="ACE122" s="172"/>
      <c r="ACF122" s="172"/>
      <c r="ACG122" s="172"/>
      <c r="ACH122" s="172"/>
      <c r="ACI122" s="172"/>
      <c r="ACJ122" s="172"/>
      <c r="ACK122" s="172"/>
      <c r="ACL122" s="172"/>
      <c r="ACM122" s="172"/>
      <c r="ACN122" s="172"/>
      <c r="ACO122" s="172"/>
      <c r="ACP122" s="172"/>
      <c r="ACQ122" s="172"/>
      <c r="ACR122" s="172"/>
      <c r="ACS122" s="172"/>
      <c r="ACT122" s="172"/>
      <c r="ACU122" s="172"/>
      <c r="ACV122" s="172"/>
      <c r="ACW122" s="172"/>
      <c r="ACX122" s="172"/>
      <c r="ACY122" s="172"/>
      <c r="ACZ122" s="172"/>
      <c r="ADA122" s="172"/>
      <c r="ADB122" s="172"/>
      <c r="ADC122" s="172"/>
      <c r="ADD122" s="172"/>
      <c r="ADE122" s="172"/>
      <c r="ADF122" s="172"/>
      <c r="ADG122" s="172"/>
      <c r="ADH122" s="172"/>
      <c r="ADI122" s="172"/>
      <c r="ADJ122" s="172"/>
      <c r="ADK122" s="172"/>
      <c r="ADL122" s="172"/>
      <c r="ADM122" s="172"/>
      <c r="ADN122" s="172"/>
      <c r="ADO122" s="172"/>
      <c r="ADP122" s="172"/>
      <c r="ADQ122" s="172"/>
      <c r="ADR122" s="172"/>
      <c r="ADS122" s="172"/>
      <c r="ADT122" s="172"/>
      <c r="ADU122" s="172"/>
      <c r="ADV122" s="172"/>
      <c r="ADW122" s="172"/>
      <c r="ADX122" s="172"/>
      <c r="ADY122" s="172"/>
      <c r="ADZ122" s="172"/>
      <c r="AEA122" s="172"/>
      <c r="AEB122" s="172"/>
      <c r="AEC122" s="172"/>
      <c r="AED122" s="172"/>
      <c r="AEE122" s="172"/>
      <c r="AEF122" s="172"/>
      <c r="AEG122" s="172"/>
      <c r="AEH122" s="172"/>
      <c r="AEI122" s="172"/>
      <c r="AEJ122" s="172"/>
      <c r="AEK122" s="172"/>
      <c r="AEL122" s="172"/>
      <c r="AEM122" s="172"/>
      <c r="AEN122" s="172"/>
      <c r="AEO122" s="172"/>
      <c r="AEP122" s="172"/>
      <c r="AEQ122" s="172"/>
      <c r="AER122" s="172"/>
      <c r="AES122" s="172"/>
      <c r="AET122" s="172"/>
      <c r="AEU122" s="172"/>
      <c r="AEV122" s="172"/>
      <c r="AEW122" s="172"/>
      <c r="AEX122" s="172"/>
      <c r="AEY122" s="172"/>
      <c r="AEZ122" s="172"/>
      <c r="AFA122" s="172"/>
      <c r="AFB122" s="172"/>
      <c r="AFC122" s="172"/>
      <c r="AFD122" s="172"/>
      <c r="AFE122" s="172"/>
      <c r="AFF122" s="172"/>
      <c r="AFG122" s="172"/>
      <c r="AFH122" s="172"/>
      <c r="AFI122" s="172"/>
      <c r="AFJ122" s="172"/>
      <c r="AFK122" s="172"/>
      <c r="AFL122" s="172"/>
      <c r="AFM122" s="172"/>
      <c r="AFN122" s="172"/>
      <c r="AFO122" s="172"/>
      <c r="AFP122" s="172"/>
      <c r="AFQ122" s="172"/>
      <c r="AFR122" s="172"/>
      <c r="AFS122" s="172"/>
      <c r="AFT122" s="172"/>
      <c r="AFU122" s="172"/>
      <c r="AFV122" s="172"/>
      <c r="AFW122" s="172"/>
      <c r="AFX122" s="172"/>
      <c r="AFY122" s="172"/>
      <c r="AFZ122" s="172"/>
      <c r="AGA122" s="172"/>
      <c r="AGB122" s="172"/>
      <c r="AGC122" s="172"/>
      <c r="AGD122" s="172"/>
      <c r="AGE122" s="172"/>
      <c r="AGF122" s="172"/>
      <c r="AGG122" s="172"/>
      <c r="AGH122" s="172"/>
      <c r="AGI122" s="172"/>
      <c r="AGJ122" s="172"/>
      <c r="AGK122" s="172"/>
      <c r="AGL122" s="172"/>
      <c r="AGM122" s="172"/>
      <c r="AGN122" s="172"/>
      <c r="AGO122" s="172"/>
      <c r="AGP122" s="172"/>
      <c r="AGQ122" s="172"/>
      <c r="AGR122" s="172"/>
      <c r="AGS122" s="172"/>
      <c r="AGT122" s="172"/>
      <c r="AGU122" s="172"/>
      <c r="AGV122" s="172"/>
      <c r="AGW122" s="172"/>
      <c r="AGX122" s="172"/>
      <c r="AGY122" s="172"/>
      <c r="AGZ122" s="172"/>
      <c r="AHA122" s="172"/>
      <c r="AHB122" s="172"/>
      <c r="AHC122" s="172"/>
      <c r="AHD122" s="172"/>
      <c r="AHE122" s="172"/>
      <c r="AHF122" s="172"/>
      <c r="AHG122" s="172"/>
      <c r="AHH122" s="172"/>
      <c r="AHI122" s="172"/>
      <c r="AHJ122" s="172"/>
      <c r="AHK122" s="172"/>
      <c r="AHL122" s="172"/>
      <c r="AHM122" s="172"/>
      <c r="AHN122" s="172"/>
      <c r="AHO122" s="172"/>
      <c r="AHP122" s="172"/>
      <c r="AHQ122" s="172"/>
      <c r="AHR122" s="172"/>
      <c r="AHS122" s="172"/>
      <c r="AHT122" s="172"/>
      <c r="AHU122" s="172"/>
      <c r="AHV122" s="172"/>
      <c r="AHW122" s="172"/>
      <c r="AHX122" s="172"/>
      <c r="AHY122" s="172"/>
      <c r="AHZ122" s="172"/>
      <c r="AIA122" s="172"/>
      <c r="AIB122" s="172"/>
      <c r="AIC122" s="172"/>
      <c r="AID122" s="172"/>
      <c r="AIE122" s="172"/>
      <c r="AIF122" s="172"/>
      <c r="AIG122" s="172"/>
      <c r="AIH122" s="172"/>
      <c r="AII122" s="172"/>
      <c r="AIJ122" s="172"/>
      <c r="AIK122" s="172"/>
      <c r="AIL122" s="172"/>
      <c r="AIM122" s="172"/>
      <c r="AIN122" s="172"/>
      <c r="AIO122" s="172"/>
      <c r="AIP122" s="172"/>
      <c r="AIQ122" s="172"/>
      <c r="AIR122" s="172"/>
      <c r="AIS122" s="172"/>
      <c r="AIT122" s="172"/>
      <c r="AIU122" s="172"/>
      <c r="AIV122" s="172"/>
      <c r="AIW122" s="172"/>
      <c r="AIX122" s="172"/>
      <c r="AIY122" s="172"/>
      <c r="AIZ122" s="172"/>
      <c r="AJA122" s="172"/>
      <c r="AJB122" s="172"/>
      <c r="AJC122" s="172"/>
      <c r="AJD122" s="172"/>
      <c r="AJE122" s="172"/>
      <c r="AJF122" s="172"/>
      <c r="AJG122" s="172"/>
      <c r="AJH122" s="172"/>
      <c r="AJI122" s="172"/>
      <c r="AJJ122" s="172"/>
      <c r="AJK122" s="172"/>
      <c r="AJL122" s="172"/>
      <c r="AJM122" s="172"/>
      <c r="AJN122" s="172"/>
      <c r="AJO122" s="172"/>
      <c r="AJP122" s="172"/>
      <c r="AJQ122" s="172"/>
      <c r="AJR122" s="172"/>
      <c r="AJS122" s="172"/>
      <c r="AJT122" s="172"/>
      <c r="AJU122" s="172"/>
      <c r="AJV122" s="172"/>
      <c r="AJW122" s="172"/>
      <c r="AJX122" s="172"/>
      <c r="AJY122" s="172"/>
      <c r="AJZ122" s="172"/>
      <c r="AKA122" s="172"/>
      <c r="AKB122" s="172"/>
      <c r="AKC122" s="172"/>
      <c r="AKD122" s="172"/>
      <c r="AKE122" s="172"/>
      <c r="AKF122" s="172"/>
      <c r="AKG122" s="172"/>
      <c r="AKH122" s="172"/>
      <c r="AKI122" s="172"/>
      <c r="AKJ122" s="172"/>
      <c r="AKK122" s="172"/>
      <c r="AKL122" s="172"/>
      <c r="AKM122" s="172"/>
      <c r="AKN122" s="172"/>
      <c r="AKO122" s="172"/>
      <c r="AKP122" s="172"/>
      <c r="AKQ122" s="172"/>
      <c r="AKR122" s="172"/>
      <c r="AKS122" s="172"/>
      <c r="AKT122" s="172"/>
      <c r="AKU122" s="172"/>
      <c r="AKV122" s="172"/>
      <c r="AKW122" s="172"/>
      <c r="AKX122" s="172"/>
      <c r="AKY122" s="172"/>
      <c r="AKZ122" s="172"/>
      <c r="ALA122" s="172"/>
      <c r="ALB122" s="172"/>
      <c r="ALC122" s="172"/>
      <c r="ALD122" s="172"/>
      <c r="ALE122" s="172"/>
      <c r="ALF122" s="172"/>
      <c r="ALG122" s="172"/>
      <c r="ALH122" s="172"/>
      <c r="ALI122" s="172"/>
      <c r="ALJ122" s="172"/>
      <c r="ALK122" s="172"/>
      <c r="ALL122" s="172"/>
      <c r="ALM122" s="172"/>
      <c r="ALN122" s="172"/>
      <c r="ALO122" s="172"/>
      <c r="ALP122" s="172"/>
      <c r="ALQ122" s="172"/>
      <c r="ALR122" s="172"/>
      <c r="ALS122" s="172"/>
      <c r="ALT122" s="172"/>
      <c r="ALU122" s="172"/>
      <c r="ALV122" s="172"/>
      <c r="ALW122" s="172"/>
      <c r="ALX122" s="172"/>
      <c r="ALY122" s="172"/>
      <c r="ALZ122" s="172"/>
      <c r="AMA122" s="172"/>
      <c r="AMB122" s="172"/>
      <c r="AMC122" s="172"/>
      <c r="AMD122" s="172"/>
      <c r="AME122" s="172"/>
      <c r="AMF122" s="172"/>
      <c r="AMG122" s="172"/>
      <c r="AMH122" s="172"/>
      <c r="AMI122" s="172"/>
      <c r="AMJ122" s="172"/>
      <c r="AMK122" s="172"/>
      <c r="AML122" s="172"/>
    </row>
    <row r="123" spans="1:1026" s="282" customFormat="1">
      <c r="A123" s="172"/>
      <c r="B123" s="368"/>
      <c r="C123" s="3"/>
      <c r="D123" s="1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157"/>
      <c r="Q123" s="158"/>
      <c r="R123" s="158"/>
      <c r="S123" s="159"/>
      <c r="T123" s="158"/>
      <c r="U123" s="158"/>
      <c r="V123" s="158"/>
      <c r="W123" s="158"/>
      <c r="X123" s="157"/>
      <c r="Y123" s="158"/>
      <c r="Z123" s="158"/>
      <c r="AA123" s="159"/>
      <c r="AB123" s="160"/>
      <c r="AC123" s="161"/>
      <c r="AD123" s="158"/>
      <c r="AE123" s="159"/>
      <c r="AF123" s="367"/>
      <c r="AG123" s="162"/>
      <c r="AH123" s="163"/>
      <c r="AI123" s="165"/>
      <c r="AJ123" s="164"/>
      <c r="AK123" s="164"/>
      <c r="AL123" s="289"/>
      <c r="AM123" s="165"/>
      <c r="AN123" s="230"/>
      <c r="AO123" s="230"/>
      <c r="AP123" s="230"/>
      <c r="AQ123" s="230"/>
      <c r="AR123" s="229"/>
      <c r="AS123" s="230"/>
      <c r="AT123" s="230"/>
      <c r="AU123" s="231"/>
      <c r="AV123" s="230"/>
      <c r="AW123" s="232"/>
      <c r="AX123" s="232"/>
      <c r="AY123" s="232"/>
      <c r="AZ123" s="232"/>
      <c r="BA123" s="232"/>
      <c r="BB123" s="232"/>
      <c r="BC123" s="233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9"/>
      <c r="BP123" s="168"/>
      <c r="BQ123" s="168"/>
      <c r="BR123" s="168"/>
      <c r="BS123" s="169"/>
      <c r="BT123" s="302"/>
      <c r="BU123" s="302"/>
      <c r="BV123" s="302"/>
      <c r="BW123" s="303"/>
      <c r="BX123" s="302"/>
      <c r="BY123" s="302"/>
      <c r="BZ123" s="302"/>
      <c r="CA123" s="303"/>
      <c r="CB123" s="164"/>
      <c r="CC123" s="289"/>
      <c r="CD123" s="340"/>
      <c r="CE123" s="341"/>
      <c r="CF123" s="340"/>
      <c r="CG123" s="340"/>
      <c r="CH123" s="340"/>
      <c r="CI123" s="340"/>
      <c r="CJ123" s="367"/>
      <c r="CK123" s="19"/>
      <c r="CL123" s="279"/>
      <c r="CM123" s="279"/>
      <c r="CN123" s="279"/>
      <c r="CO123" s="20"/>
      <c r="CP123" s="20"/>
      <c r="CQ123" s="21"/>
      <c r="CR123" s="367"/>
      <c r="CS123" s="157"/>
      <c r="CT123" s="159"/>
      <c r="CU123" s="22"/>
      <c r="CV123" s="23"/>
      <c r="CW123" s="172"/>
      <c r="CX123" s="24"/>
      <c r="CY123" s="267"/>
      <c r="CZ123" s="268"/>
      <c r="DA123" s="267"/>
      <c r="DB123" s="268"/>
      <c r="DC123" s="173"/>
      <c r="DD123" s="26"/>
      <c r="DE123" s="173"/>
      <c r="DF123" s="26"/>
      <c r="DG123" s="326"/>
      <c r="DH123" s="327"/>
      <c r="DI123" s="172"/>
      <c r="DJ123" s="24"/>
      <c r="DK123" s="172"/>
      <c r="DL123" s="19"/>
      <c r="DM123" s="19"/>
      <c r="DN123" s="174"/>
      <c r="DO123" s="278"/>
      <c r="DP123" s="278"/>
      <c r="DQ123" s="20"/>
      <c r="DR123" s="20"/>
      <c r="DS123" s="337"/>
      <c r="DT123" s="174"/>
      <c r="DU123" s="172"/>
      <c r="DV123" s="172"/>
      <c r="DW123" s="172"/>
      <c r="DX123" s="172"/>
      <c r="DY123" s="172"/>
      <c r="DZ123" s="172"/>
      <c r="EA123" s="172"/>
      <c r="EB123" s="172"/>
      <c r="EC123" s="172"/>
      <c r="ED123" s="172"/>
      <c r="EE123" s="172"/>
      <c r="EF123" s="172"/>
      <c r="EG123" s="172"/>
      <c r="EH123" s="172"/>
      <c r="EI123" s="172"/>
      <c r="EJ123" s="172"/>
      <c r="EK123" s="172"/>
      <c r="EL123" s="172"/>
      <c r="EM123" s="172"/>
      <c r="EN123" s="172"/>
      <c r="EO123" s="172"/>
      <c r="EP123" s="172"/>
      <c r="EQ123" s="172"/>
      <c r="ER123" s="172"/>
      <c r="ES123" s="172"/>
      <c r="ET123" s="172"/>
      <c r="EU123" s="172"/>
      <c r="EV123" s="172"/>
      <c r="EW123" s="172"/>
      <c r="EX123" s="172"/>
      <c r="EY123" s="172"/>
      <c r="EZ123" s="172"/>
      <c r="FA123" s="172"/>
      <c r="FB123" s="172"/>
      <c r="FC123" s="172"/>
      <c r="FD123" s="172"/>
      <c r="FE123" s="172"/>
      <c r="FF123" s="172"/>
      <c r="FG123" s="172"/>
      <c r="FH123" s="172"/>
      <c r="FI123" s="172"/>
      <c r="FJ123" s="172"/>
      <c r="FK123" s="172"/>
      <c r="FL123" s="172"/>
      <c r="FM123" s="172"/>
      <c r="FN123" s="172"/>
      <c r="FO123" s="172"/>
      <c r="FP123" s="172"/>
      <c r="FQ123" s="172"/>
      <c r="FR123" s="172"/>
      <c r="FS123" s="172"/>
      <c r="FT123" s="172"/>
      <c r="FU123" s="172"/>
      <c r="FV123" s="172"/>
      <c r="FW123" s="172"/>
      <c r="FX123" s="172"/>
      <c r="FY123" s="172"/>
      <c r="FZ123" s="172"/>
      <c r="GA123" s="172"/>
      <c r="GB123" s="172"/>
      <c r="GC123" s="172"/>
      <c r="GD123" s="172"/>
      <c r="GE123" s="172"/>
      <c r="GF123" s="172"/>
      <c r="GG123" s="172"/>
      <c r="GH123" s="172"/>
      <c r="GI123" s="172"/>
      <c r="GJ123" s="172"/>
      <c r="GK123" s="172"/>
      <c r="GL123" s="172"/>
      <c r="GM123" s="172"/>
      <c r="GN123" s="172"/>
      <c r="GO123" s="172"/>
      <c r="GP123" s="172"/>
      <c r="GQ123" s="172"/>
      <c r="GR123" s="172"/>
      <c r="GS123" s="172"/>
      <c r="GT123" s="172"/>
      <c r="GU123" s="172"/>
      <c r="GV123" s="172"/>
      <c r="GW123" s="172"/>
      <c r="GX123" s="172"/>
      <c r="GY123" s="172"/>
      <c r="GZ123" s="172"/>
      <c r="HA123" s="172"/>
      <c r="HB123" s="172"/>
      <c r="HC123" s="172"/>
      <c r="HD123" s="172"/>
      <c r="HE123" s="172"/>
      <c r="HF123" s="172"/>
      <c r="HG123" s="172"/>
      <c r="HH123" s="172"/>
      <c r="HI123" s="172"/>
      <c r="HJ123" s="172"/>
      <c r="HK123" s="172"/>
      <c r="HL123" s="172"/>
      <c r="HM123" s="172"/>
      <c r="HN123" s="172"/>
      <c r="HO123" s="172"/>
      <c r="HP123" s="172"/>
      <c r="HQ123" s="172"/>
      <c r="HR123" s="172"/>
      <c r="HS123" s="172"/>
      <c r="HT123" s="172"/>
      <c r="HU123" s="172"/>
      <c r="HV123" s="172"/>
      <c r="HW123" s="172"/>
      <c r="HX123" s="172"/>
      <c r="HY123" s="172"/>
      <c r="HZ123" s="172"/>
      <c r="IA123" s="172"/>
      <c r="IB123" s="172"/>
      <c r="IC123" s="172"/>
      <c r="ID123" s="172"/>
      <c r="IE123" s="172"/>
      <c r="IF123" s="172"/>
      <c r="IG123" s="172"/>
      <c r="IH123" s="172"/>
      <c r="II123" s="172"/>
      <c r="IJ123" s="172"/>
      <c r="IK123" s="172"/>
      <c r="IL123" s="172"/>
      <c r="IM123" s="172"/>
      <c r="IN123" s="172"/>
      <c r="IO123" s="172"/>
      <c r="IP123" s="172"/>
      <c r="IQ123" s="172"/>
      <c r="IR123" s="172"/>
      <c r="IS123" s="172"/>
      <c r="IT123" s="172"/>
      <c r="IU123" s="172"/>
      <c r="IV123" s="172"/>
      <c r="IW123" s="172"/>
      <c r="IX123" s="172"/>
      <c r="IY123" s="172"/>
      <c r="IZ123" s="172"/>
      <c r="JA123" s="172"/>
      <c r="JB123" s="172"/>
      <c r="JC123" s="172"/>
      <c r="JD123" s="172"/>
      <c r="JE123" s="172"/>
      <c r="JF123" s="172"/>
      <c r="JG123" s="172"/>
      <c r="JH123" s="172"/>
      <c r="JI123" s="172"/>
      <c r="JJ123" s="172"/>
      <c r="JK123" s="172"/>
      <c r="JL123" s="172"/>
      <c r="JM123" s="172"/>
      <c r="JN123" s="172"/>
      <c r="JO123" s="172"/>
      <c r="JP123" s="172"/>
      <c r="JQ123" s="172"/>
      <c r="JR123" s="172"/>
      <c r="JS123" s="172"/>
      <c r="JT123" s="172"/>
      <c r="JU123" s="172"/>
      <c r="JV123" s="172"/>
      <c r="JW123" s="172"/>
      <c r="JX123" s="172"/>
      <c r="JY123" s="172"/>
      <c r="JZ123" s="172"/>
      <c r="KA123" s="172"/>
      <c r="KB123" s="172"/>
      <c r="KC123" s="172"/>
      <c r="KD123" s="172"/>
      <c r="KE123" s="172"/>
      <c r="KF123" s="172"/>
      <c r="KG123" s="172"/>
      <c r="KH123" s="172"/>
      <c r="KI123" s="172"/>
      <c r="KJ123" s="172"/>
      <c r="KK123" s="172"/>
      <c r="KL123" s="172"/>
      <c r="KM123" s="172"/>
      <c r="KN123" s="172"/>
      <c r="KO123" s="172"/>
      <c r="KP123" s="172"/>
      <c r="KQ123" s="172"/>
      <c r="KR123" s="172"/>
      <c r="KS123" s="172"/>
      <c r="KT123" s="172"/>
      <c r="KU123" s="172"/>
      <c r="KV123" s="172"/>
      <c r="KW123" s="172"/>
      <c r="KX123" s="172"/>
      <c r="KY123" s="172"/>
      <c r="KZ123" s="172"/>
      <c r="LA123" s="172"/>
      <c r="LB123" s="172"/>
      <c r="LC123" s="172"/>
      <c r="LD123" s="172"/>
      <c r="LE123" s="172"/>
      <c r="LF123" s="172"/>
      <c r="LG123" s="172"/>
      <c r="LH123" s="172"/>
      <c r="LI123" s="172"/>
      <c r="LJ123" s="172"/>
      <c r="LK123" s="172"/>
      <c r="LL123" s="172"/>
      <c r="LM123" s="172"/>
      <c r="LN123" s="172"/>
      <c r="LO123" s="172"/>
      <c r="LP123" s="172"/>
      <c r="LQ123" s="172"/>
      <c r="LR123" s="172"/>
      <c r="LS123" s="172"/>
      <c r="LT123" s="172"/>
      <c r="LU123" s="172"/>
      <c r="LV123" s="172"/>
      <c r="LW123" s="172"/>
      <c r="LX123" s="172"/>
      <c r="LY123" s="172"/>
      <c r="LZ123" s="172"/>
      <c r="MA123" s="172"/>
      <c r="MB123" s="172"/>
      <c r="MC123" s="172"/>
      <c r="MD123" s="172"/>
      <c r="ME123" s="172"/>
      <c r="MF123" s="172"/>
      <c r="MG123" s="172"/>
      <c r="MH123" s="172"/>
      <c r="MI123" s="172"/>
      <c r="MJ123" s="172"/>
      <c r="MK123" s="172"/>
      <c r="ML123" s="172"/>
      <c r="MM123" s="172"/>
      <c r="MN123" s="172"/>
      <c r="MO123" s="172"/>
      <c r="MP123" s="172"/>
      <c r="MQ123" s="172"/>
      <c r="MR123" s="172"/>
      <c r="MS123" s="172"/>
      <c r="MT123" s="172"/>
      <c r="MU123" s="172"/>
      <c r="MV123" s="172"/>
      <c r="MW123" s="172"/>
      <c r="MX123" s="172"/>
      <c r="MY123" s="172"/>
      <c r="MZ123" s="172"/>
      <c r="NA123" s="172"/>
      <c r="NB123" s="172"/>
      <c r="NC123" s="172"/>
      <c r="ND123" s="172"/>
      <c r="NE123" s="172"/>
      <c r="NF123" s="172"/>
      <c r="NG123" s="172"/>
      <c r="NH123" s="172"/>
      <c r="NI123" s="172"/>
      <c r="NJ123" s="172"/>
      <c r="NK123" s="172"/>
      <c r="NL123" s="172"/>
      <c r="NM123" s="172"/>
      <c r="NN123" s="172"/>
      <c r="NO123" s="172"/>
      <c r="NP123" s="172"/>
      <c r="NQ123" s="172"/>
      <c r="NR123" s="172"/>
      <c r="NS123" s="172"/>
      <c r="NT123" s="172"/>
      <c r="NU123" s="172"/>
      <c r="NV123" s="172"/>
      <c r="NW123" s="172"/>
      <c r="NX123" s="172"/>
      <c r="NY123" s="172"/>
      <c r="NZ123" s="172"/>
      <c r="OA123" s="172"/>
      <c r="OB123" s="172"/>
      <c r="OC123" s="172"/>
      <c r="OD123" s="172"/>
      <c r="OE123" s="172"/>
      <c r="OF123" s="172"/>
      <c r="OG123" s="172"/>
      <c r="OH123" s="172"/>
      <c r="OI123" s="172"/>
      <c r="OJ123" s="172"/>
      <c r="OK123" s="172"/>
      <c r="OL123" s="172"/>
      <c r="OM123" s="172"/>
      <c r="ON123" s="172"/>
      <c r="OO123" s="172"/>
      <c r="OP123" s="172"/>
      <c r="OQ123" s="172"/>
      <c r="OR123" s="172"/>
      <c r="OS123" s="172"/>
      <c r="OT123" s="172"/>
      <c r="OU123" s="172"/>
      <c r="OV123" s="172"/>
      <c r="OW123" s="172"/>
      <c r="OX123" s="172"/>
      <c r="OY123" s="172"/>
      <c r="OZ123" s="172"/>
      <c r="PA123" s="172"/>
      <c r="PB123" s="172"/>
      <c r="PC123" s="172"/>
      <c r="PD123" s="172"/>
      <c r="PE123" s="172"/>
      <c r="PF123" s="172"/>
      <c r="PG123" s="172"/>
      <c r="PH123" s="172"/>
      <c r="PI123" s="172"/>
      <c r="PJ123" s="172"/>
      <c r="PK123" s="172"/>
      <c r="PL123" s="172"/>
      <c r="PM123" s="172"/>
      <c r="PN123" s="172"/>
      <c r="PO123" s="172"/>
      <c r="PP123" s="172"/>
      <c r="PQ123" s="172"/>
      <c r="PR123" s="172"/>
      <c r="PS123" s="172"/>
      <c r="PT123" s="172"/>
      <c r="PU123" s="172"/>
      <c r="PV123" s="172"/>
      <c r="PW123" s="172"/>
      <c r="PX123" s="172"/>
      <c r="PY123" s="172"/>
      <c r="PZ123" s="172"/>
      <c r="QA123" s="172"/>
      <c r="QB123" s="172"/>
      <c r="QC123" s="172"/>
      <c r="QD123" s="172"/>
      <c r="QE123" s="172"/>
      <c r="QF123" s="172"/>
      <c r="QG123" s="172"/>
      <c r="QH123" s="172"/>
      <c r="QI123" s="172"/>
      <c r="QJ123" s="172"/>
      <c r="QK123" s="172"/>
      <c r="QL123" s="172"/>
      <c r="QM123" s="172"/>
      <c r="QN123" s="172"/>
      <c r="QO123" s="172"/>
      <c r="QP123" s="172"/>
      <c r="QQ123" s="172"/>
      <c r="QR123" s="172"/>
      <c r="QS123" s="172"/>
      <c r="QT123" s="172"/>
      <c r="QU123" s="172"/>
      <c r="QV123" s="172"/>
      <c r="QW123" s="172"/>
      <c r="QX123" s="172"/>
      <c r="QY123" s="172"/>
      <c r="QZ123" s="172"/>
      <c r="RA123" s="172"/>
      <c r="RB123" s="172"/>
      <c r="RC123" s="172"/>
      <c r="RD123" s="172"/>
      <c r="RE123" s="172"/>
      <c r="RF123" s="172"/>
      <c r="RG123" s="172"/>
      <c r="RH123" s="172"/>
      <c r="RI123" s="172"/>
      <c r="RJ123" s="172"/>
      <c r="RK123" s="172"/>
      <c r="RL123" s="172"/>
      <c r="RM123" s="172"/>
      <c r="RN123" s="172"/>
      <c r="RO123" s="172"/>
      <c r="RP123" s="172"/>
      <c r="RQ123" s="172"/>
      <c r="RR123" s="172"/>
      <c r="RS123" s="172"/>
      <c r="RT123" s="172"/>
      <c r="RU123" s="172"/>
      <c r="RV123" s="172"/>
      <c r="RW123" s="172"/>
      <c r="RX123" s="172"/>
      <c r="RY123" s="172"/>
      <c r="RZ123" s="172"/>
      <c r="SA123" s="172"/>
      <c r="SB123" s="172"/>
      <c r="SC123" s="172"/>
      <c r="SD123" s="172"/>
      <c r="SE123" s="172"/>
      <c r="SF123" s="172"/>
      <c r="SG123" s="172"/>
      <c r="SH123" s="172"/>
      <c r="SI123" s="172"/>
      <c r="SJ123" s="172"/>
      <c r="SK123" s="172"/>
      <c r="SL123" s="172"/>
      <c r="SM123" s="172"/>
      <c r="SN123" s="172"/>
      <c r="SO123" s="172"/>
      <c r="SP123" s="172"/>
      <c r="SQ123" s="172"/>
      <c r="SR123" s="172"/>
      <c r="SS123" s="172"/>
      <c r="ST123" s="172"/>
      <c r="SU123" s="172"/>
      <c r="SV123" s="172"/>
      <c r="SW123" s="172"/>
      <c r="SX123" s="172"/>
      <c r="SY123" s="172"/>
      <c r="SZ123" s="172"/>
      <c r="TA123" s="172"/>
      <c r="TB123" s="172"/>
      <c r="TC123" s="172"/>
      <c r="TD123" s="172"/>
      <c r="TE123" s="172"/>
      <c r="TF123" s="172"/>
      <c r="TG123" s="172"/>
      <c r="TH123" s="172"/>
      <c r="TI123" s="172"/>
      <c r="TJ123" s="172"/>
      <c r="TK123" s="172"/>
      <c r="TL123" s="172"/>
      <c r="TM123" s="172"/>
      <c r="TN123" s="172"/>
      <c r="TO123" s="172"/>
      <c r="TP123" s="172"/>
      <c r="TQ123" s="172"/>
      <c r="TR123" s="172"/>
      <c r="TS123" s="172"/>
      <c r="TT123" s="172"/>
      <c r="TU123" s="172"/>
      <c r="TV123" s="172"/>
      <c r="TW123" s="172"/>
      <c r="TX123" s="172"/>
      <c r="TY123" s="172"/>
      <c r="TZ123" s="172"/>
      <c r="UA123" s="172"/>
      <c r="UB123" s="172"/>
      <c r="UC123" s="172"/>
      <c r="UD123" s="172"/>
      <c r="UE123" s="172"/>
      <c r="UF123" s="172"/>
      <c r="UG123" s="172"/>
      <c r="UH123" s="172"/>
      <c r="UI123" s="172"/>
      <c r="UJ123" s="172"/>
      <c r="UK123" s="172"/>
      <c r="UL123" s="172"/>
      <c r="UM123" s="172"/>
      <c r="UN123" s="172"/>
      <c r="UO123" s="172"/>
      <c r="UP123" s="172"/>
      <c r="UQ123" s="172"/>
      <c r="UR123" s="172"/>
      <c r="US123" s="172"/>
      <c r="UT123" s="172"/>
      <c r="UU123" s="172"/>
      <c r="UV123" s="172"/>
      <c r="UW123" s="172"/>
      <c r="UX123" s="172"/>
      <c r="UY123" s="172"/>
      <c r="UZ123" s="172"/>
      <c r="VA123" s="172"/>
      <c r="VB123" s="172"/>
      <c r="VC123" s="172"/>
      <c r="VD123" s="172"/>
      <c r="VE123" s="172"/>
      <c r="VF123" s="172"/>
      <c r="VG123" s="172"/>
      <c r="VH123" s="172"/>
      <c r="VI123" s="172"/>
      <c r="VJ123" s="172"/>
      <c r="VK123" s="172"/>
      <c r="VL123" s="172"/>
      <c r="VM123" s="172"/>
      <c r="VN123" s="172"/>
      <c r="VO123" s="172"/>
      <c r="VP123" s="172"/>
      <c r="VQ123" s="172"/>
      <c r="VR123" s="172"/>
      <c r="VS123" s="172"/>
      <c r="VT123" s="172"/>
      <c r="VU123" s="172"/>
      <c r="VV123" s="172"/>
      <c r="VW123" s="172"/>
      <c r="VX123" s="172"/>
      <c r="VY123" s="172"/>
      <c r="VZ123" s="172"/>
      <c r="WA123" s="172"/>
      <c r="WB123" s="172"/>
      <c r="WC123" s="172"/>
      <c r="WD123" s="172"/>
      <c r="WE123" s="172"/>
      <c r="WF123" s="172"/>
      <c r="WG123" s="172"/>
      <c r="WH123" s="172"/>
      <c r="WI123" s="172"/>
      <c r="WJ123" s="172"/>
      <c r="WK123" s="172"/>
      <c r="WL123" s="172"/>
      <c r="WM123" s="172"/>
      <c r="WN123" s="172"/>
      <c r="WO123" s="172"/>
      <c r="WP123" s="172"/>
      <c r="WQ123" s="172"/>
      <c r="WR123" s="172"/>
      <c r="WS123" s="172"/>
      <c r="WT123" s="172"/>
      <c r="WU123" s="172"/>
      <c r="WV123" s="172"/>
      <c r="WW123" s="172"/>
      <c r="WX123" s="172"/>
      <c r="WY123" s="172"/>
      <c r="WZ123" s="172"/>
      <c r="XA123" s="172"/>
      <c r="XB123" s="172"/>
      <c r="XC123" s="172"/>
      <c r="XD123" s="172"/>
      <c r="XE123" s="172"/>
      <c r="XF123" s="172"/>
      <c r="XG123" s="172"/>
      <c r="XH123" s="172"/>
      <c r="XI123" s="172"/>
      <c r="XJ123" s="172"/>
      <c r="XK123" s="172"/>
      <c r="XL123" s="172"/>
      <c r="XM123" s="172"/>
      <c r="XN123" s="172"/>
      <c r="XO123" s="172"/>
      <c r="XP123" s="172"/>
      <c r="XQ123" s="172"/>
      <c r="XR123" s="172"/>
      <c r="XS123" s="172"/>
      <c r="XT123" s="172"/>
      <c r="XU123" s="172"/>
      <c r="XV123" s="172"/>
      <c r="XW123" s="172"/>
      <c r="XX123" s="172"/>
      <c r="XY123" s="172"/>
      <c r="XZ123" s="172"/>
      <c r="YA123" s="172"/>
      <c r="YB123" s="172"/>
      <c r="YC123" s="172"/>
      <c r="YD123" s="172"/>
      <c r="YE123" s="172"/>
      <c r="YF123" s="172"/>
      <c r="YG123" s="172"/>
      <c r="YH123" s="172"/>
      <c r="YI123" s="172"/>
      <c r="YJ123" s="172"/>
      <c r="YK123" s="172"/>
      <c r="YL123" s="172"/>
      <c r="YM123" s="172"/>
      <c r="YN123" s="172"/>
      <c r="YO123" s="172"/>
      <c r="YP123" s="172"/>
      <c r="YQ123" s="172"/>
      <c r="YR123" s="172"/>
      <c r="YS123" s="172"/>
      <c r="YT123" s="172"/>
      <c r="YU123" s="172"/>
      <c r="YV123" s="172"/>
      <c r="YW123" s="172"/>
      <c r="YX123" s="172"/>
      <c r="YY123" s="172"/>
      <c r="YZ123" s="172"/>
      <c r="ZA123" s="172"/>
      <c r="ZB123" s="172"/>
      <c r="ZC123" s="172"/>
      <c r="ZD123" s="172"/>
      <c r="ZE123" s="172"/>
      <c r="ZF123" s="172"/>
      <c r="ZG123" s="172"/>
      <c r="ZH123" s="172"/>
      <c r="ZI123" s="172"/>
      <c r="ZJ123" s="172"/>
      <c r="ZK123" s="172"/>
      <c r="ZL123" s="172"/>
      <c r="ZM123" s="172"/>
      <c r="ZN123" s="172"/>
      <c r="ZO123" s="172"/>
      <c r="ZP123" s="172"/>
      <c r="ZQ123" s="172"/>
      <c r="ZR123" s="172"/>
      <c r="ZS123" s="172"/>
      <c r="ZT123" s="172"/>
      <c r="ZU123" s="172"/>
      <c r="ZV123" s="172"/>
      <c r="ZW123" s="172"/>
      <c r="ZX123" s="172"/>
      <c r="ZY123" s="172"/>
      <c r="ZZ123" s="172"/>
      <c r="AAA123" s="172"/>
      <c r="AAB123" s="172"/>
      <c r="AAC123" s="172"/>
      <c r="AAD123" s="172"/>
      <c r="AAE123" s="172"/>
      <c r="AAF123" s="172"/>
      <c r="AAG123" s="172"/>
      <c r="AAH123" s="172"/>
      <c r="AAI123" s="172"/>
      <c r="AAJ123" s="172"/>
      <c r="AAK123" s="172"/>
      <c r="AAL123" s="172"/>
      <c r="AAM123" s="172"/>
      <c r="AAN123" s="172"/>
      <c r="AAO123" s="172"/>
      <c r="AAP123" s="172"/>
      <c r="AAQ123" s="172"/>
      <c r="AAR123" s="172"/>
      <c r="AAS123" s="172"/>
      <c r="AAT123" s="172"/>
      <c r="AAU123" s="172"/>
      <c r="AAV123" s="172"/>
      <c r="AAW123" s="172"/>
      <c r="AAX123" s="172"/>
      <c r="AAY123" s="172"/>
      <c r="AAZ123" s="172"/>
      <c r="ABA123" s="172"/>
      <c r="ABB123" s="172"/>
      <c r="ABC123" s="172"/>
      <c r="ABD123" s="172"/>
      <c r="ABE123" s="172"/>
      <c r="ABF123" s="172"/>
      <c r="ABG123" s="172"/>
      <c r="ABH123" s="172"/>
      <c r="ABI123" s="172"/>
      <c r="ABJ123" s="172"/>
      <c r="ABK123" s="172"/>
      <c r="ABL123" s="172"/>
      <c r="ABM123" s="172"/>
      <c r="ABN123" s="172"/>
      <c r="ABO123" s="172"/>
      <c r="ABP123" s="172"/>
      <c r="ABQ123" s="172"/>
      <c r="ABR123" s="172"/>
      <c r="ABS123" s="172"/>
      <c r="ABT123" s="172"/>
      <c r="ABU123" s="172"/>
      <c r="ABV123" s="172"/>
      <c r="ABW123" s="172"/>
      <c r="ABX123" s="172"/>
      <c r="ABY123" s="172"/>
      <c r="ABZ123" s="172"/>
      <c r="ACA123" s="172"/>
      <c r="ACB123" s="172"/>
      <c r="ACC123" s="172"/>
      <c r="ACD123" s="172"/>
      <c r="ACE123" s="172"/>
      <c r="ACF123" s="172"/>
      <c r="ACG123" s="172"/>
      <c r="ACH123" s="172"/>
      <c r="ACI123" s="172"/>
      <c r="ACJ123" s="172"/>
      <c r="ACK123" s="172"/>
      <c r="ACL123" s="172"/>
      <c r="ACM123" s="172"/>
      <c r="ACN123" s="172"/>
      <c r="ACO123" s="172"/>
      <c r="ACP123" s="172"/>
      <c r="ACQ123" s="172"/>
      <c r="ACR123" s="172"/>
      <c r="ACS123" s="172"/>
      <c r="ACT123" s="172"/>
      <c r="ACU123" s="172"/>
      <c r="ACV123" s="172"/>
      <c r="ACW123" s="172"/>
      <c r="ACX123" s="172"/>
      <c r="ACY123" s="172"/>
      <c r="ACZ123" s="172"/>
      <c r="ADA123" s="172"/>
      <c r="ADB123" s="172"/>
      <c r="ADC123" s="172"/>
      <c r="ADD123" s="172"/>
      <c r="ADE123" s="172"/>
      <c r="ADF123" s="172"/>
      <c r="ADG123" s="172"/>
      <c r="ADH123" s="172"/>
      <c r="ADI123" s="172"/>
      <c r="ADJ123" s="172"/>
      <c r="ADK123" s="172"/>
      <c r="ADL123" s="172"/>
      <c r="ADM123" s="172"/>
      <c r="ADN123" s="172"/>
      <c r="ADO123" s="172"/>
      <c r="ADP123" s="172"/>
      <c r="ADQ123" s="172"/>
      <c r="ADR123" s="172"/>
      <c r="ADS123" s="172"/>
      <c r="ADT123" s="172"/>
      <c r="ADU123" s="172"/>
      <c r="ADV123" s="172"/>
      <c r="ADW123" s="172"/>
      <c r="ADX123" s="172"/>
      <c r="ADY123" s="172"/>
      <c r="ADZ123" s="172"/>
      <c r="AEA123" s="172"/>
      <c r="AEB123" s="172"/>
      <c r="AEC123" s="172"/>
      <c r="AED123" s="172"/>
      <c r="AEE123" s="172"/>
      <c r="AEF123" s="172"/>
      <c r="AEG123" s="172"/>
      <c r="AEH123" s="172"/>
      <c r="AEI123" s="172"/>
      <c r="AEJ123" s="172"/>
      <c r="AEK123" s="172"/>
      <c r="AEL123" s="172"/>
      <c r="AEM123" s="172"/>
      <c r="AEN123" s="172"/>
      <c r="AEO123" s="172"/>
      <c r="AEP123" s="172"/>
      <c r="AEQ123" s="172"/>
      <c r="AER123" s="172"/>
      <c r="AES123" s="172"/>
      <c r="AET123" s="172"/>
      <c r="AEU123" s="172"/>
      <c r="AEV123" s="172"/>
      <c r="AEW123" s="172"/>
      <c r="AEX123" s="172"/>
      <c r="AEY123" s="172"/>
      <c r="AEZ123" s="172"/>
      <c r="AFA123" s="172"/>
      <c r="AFB123" s="172"/>
      <c r="AFC123" s="172"/>
      <c r="AFD123" s="172"/>
      <c r="AFE123" s="172"/>
      <c r="AFF123" s="172"/>
      <c r="AFG123" s="172"/>
      <c r="AFH123" s="172"/>
      <c r="AFI123" s="172"/>
      <c r="AFJ123" s="172"/>
      <c r="AFK123" s="172"/>
      <c r="AFL123" s="172"/>
      <c r="AFM123" s="172"/>
      <c r="AFN123" s="172"/>
      <c r="AFO123" s="172"/>
      <c r="AFP123" s="172"/>
      <c r="AFQ123" s="172"/>
      <c r="AFR123" s="172"/>
      <c r="AFS123" s="172"/>
      <c r="AFT123" s="172"/>
      <c r="AFU123" s="172"/>
      <c r="AFV123" s="172"/>
      <c r="AFW123" s="172"/>
      <c r="AFX123" s="172"/>
      <c r="AFY123" s="172"/>
      <c r="AFZ123" s="172"/>
      <c r="AGA123" s="172"/>
      <c r="AGB123" s="172"/>
      <c r="AGC123" s="172"/>
      <c r="AGD123" s="172"/>
      <c r="AGE123" s="172"/>
      <c r="AGF123" s="172"/>
      <c r="AGG123" s="172"/>
      <c r="AGH123" s="172"/>
      <c r="AGI123" s="172"/>
      <c r="AGJ123" s="172"/>
      <c r="AGK123" s="172"/>
      <c r="AGL123" s="172"/>
      <c r="AGM123" s="172"/>
      <c r="AGN123" s="172"/>
      <c r="AGO123" s="172"/>
      <c r="AGP123" s="172"/>
      <c r="AGQ123" s="172"/>
      <c r="AGR123" s="172"/>
      <c r="AGS123" s="172"/>
      <c r="AGT123" s="172"/>
      <c r="AGU123" s="172"/>
      <c r="AGV123" s="172"/>
      <c r="AGW123" s="172"/>
      <c r="AGX123" s="172"/>
      <c r="AGY123" s="172"/>
      <c r="AGZ123" s="172"/>
      <c r="AHA123" s="172"/>
      <c r="AHB123" s="172"/>
      <c r="AHC123" s="172"/>
      <c r="AHD123" s="172"/>
      <c r="AHE123" s="172"/>
      <c r="AHF123" s="172"/>
      <c r="AHG123" s="172"/>
      <c r="AHH123" s="172"/>
      <c r="AHI123" s="172"/>
      <c r="AHJ123" s="172"/>
      <c r="AHK123" s="172"/>
      <c r="AHL123" s="172"/>
      <c r="AHM123" s="172"/>
      <c r="AHN123" s="172"/>
      <c r="AHO123" s="172"/>
      <c r="AHP123" s="172"/>
      <c r="AHQ123" s="172"/>
      <c r="AHR123" s="172"/>
      <c r="AHS123" s="172"/>
      <c r="AHT123" s="172"/>
      <c r="AHU123" s="172"/>
      <c r="AHV123" s="172"/>
      <c r="AHW123" s="172"/>
      <c r="AHX123" s="172"/>
      <c r="AHY123" s="172"/>
      <c r="AHZ123" s="172"/>
      <c r="AIA123" s="172"/>
      <c r="AIB123" s="172"/>
      <c r="AIC123" s="172"/>
      <c r="AID123" s="172"/>
      <c r="AIE123" s="172"/>
      <c r="AIF123" s="172"/>
      <c r="AIG123" s="172"/>
      <c r="AIH123" s="172"/>
      <c r="AII123" s="172"/>
      <c r="AIJ123" s="172"/>
      <c r="AIK123" s="172"/>
      <c r="AIL123" s="172"/>
      <c r="AIM123" s="172"/>
      <c r="AIN123" s="172"/>
      <c r="AIO123" s="172"/>
      <c r="AIP123" s="172"/>
      <c r="AIQ123" s="172"/>
      <c r="AIR123" s="172"/>
      <c r="AIS123" s="172"/>
      <c r="AIT123" s="172"/>
      <c r="AIU123" s="172"/>
      <c r="AIV123" s="172"/>
      <c r="AIW123" s="172"/>
      <c r="AIX123" s="172"/>
      <c r="AIY123" s="172"/>
      <c r="AIZ123" s="172"/>
      <c r="AJA123" s="172"/>
      <c r="AJB123" s="172"/>
      <c r="AJC123" s="172"/>
      <c r="AJD123" s="172"/>
      <c r="AJE123" s="172"/>
      <c r="AJF123" s="172"/>
      <c r="AJG123" s="172"/>
      <c r="AJH123" s="172"/>
      <c r="AJI123" s="172"/>
      <c r="AJJ123" s="172"/>
      <c r="AJK123" s="172"/>
      <c r="AJL123" s="172"/>
      <c r="AJM123" s="172"/>
      <c r="AJN123" s="172"/>
      <c r="AJO123" s="172"/>
      <c r="AJP123" s="172"/>
      <c r="AJQ123" s="172"/>
      <c r="AJR123" s="172"/>
      <c r="AJS123" s="172"/>
      <c r="AJT123" s="172"/>
      <c r="AJU123" s="172"/>
      <c r="AJV123" s="172"/>
      <c r="AJW123" s="172"/>
      <c r="AJX123" s="172"/>
      <c r="AJY123" s="172"/>
      <c r="AJZ123" s="172"/>
      <c r="AKA123" s="172"/>
      <c r="AKB123" s="172"/>
      <c r="AKC123" s="172"/>
      <c r="AKD123" s="172"/>
      <c r="AKE123" s="172"/>
      <c r="AKF123" s="172"/>
      <c r="AKG123" s="172"/>
      <c r="AKH123" s="172"/>
      <c r="AKI123" s="172"/>
      <c r="AKJ123" s="172"/>
      <c r="AKK123" s="172"/>
      <c r="AKL123" s="172"/>
      <c r="AKM123" s="172"/>
      <c r="AKN123" s="172"/>
      <c r="AKO123" s="172"/>
      <c r="AKP123" s="172"/>
      <c r="AKQ123" s="172"/>
      <c r="AKR123" s="172"/>
      <c r="AKS123" s="172"/>
      <c r="AKT123" s="172"/>
      <c r="AKU123" s="172"/>
      <c r="AKV123" s="172"/>
      <c r="AKW123" s="172"/>
      <c r="AKX123" s="172"/>
      <c r="AKY123" s="172"/>
      <c r="AKZ123" s="172"/>
      <c r="ALA123" s="172"/>
      <c r="ALB123" s="172"/>
      <c r="ALC123" s="172"/>
      <c r="ALD123" s="172"/>
      <c r="ALE123" s="172"/>
      <c r="ALF123" s="172"/>
      <c r="ALG123" s="172"/>
      <c r="ALH123" s="172"/>
      <c r="ALI123" s="172"/>
      <c r="ALJ123" s="172"/>
      <c r="ALK123" s="172"/>
      <c r="ALL123" s="172"/>
      <c r="ALM123" s="172"/>
      <c r="ALN123" s="172"/>
      <c r="ALO123" s="172"/>
      <c r="ALP123" s="172"/>
      <c r="ALQ123" s="172"/>
      <c r="ALR123" s="172"/>
      <c r="ALS123" s="172"/>
      <c r="ALT123" s="172"/>
      <c r="ALU123" s="172"/>
      <c r="ALV123" s="172"/>
      <c r="ALW123" s="172"/>
      <c r="ALX123" s="172"/>
      <c r="ALY123" s="172"/>
      <c r="ALZ123" s="172"/>
      <c r="AMA123" s="172"/>
      <c r="AMB123" s="172"/>
      <c r="AMC123" s="172"/>
      <c r="AMD123" s="172"/>
      <c r="AME123" s="172"/>
      <c r="AMF123" s="172"/>
      <c r="AMG123" s="172"/>
      <c r="AMH123" s="172"/>
      <c r="AMI123" s="172"/>
      <c r="AMJ123" s="172"/>
      <c r="AMK123" s="172"/>
      <c r="AML123" s="172"/>
    </row>
    <row r="124" spans="1:1026" s="282" customFormat="1">
      <c r="A124" s="172"/>
      <c r="B124" s="368"/>
      <c r="C124" s="3"/>
      <c r="D124" s="1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157"/>
      <c r="Q124" s="158"/>
      <c r="R124" s="158"/>
      <c r="S124" s="159"/>
      <c r="T124" s="158"/>
      <c r="U124" s="158"/>
      <c r="V124" s="158"/>
      <c r="W124" s="158"/>
      <c r="X124" s="157"/>
      <c r="Y124" s="158"/>
      <c r="Z124" s="158"/>
      <c r="AA124" s="159"/>
      <c r="AB124" s="160"/>
      <c r="AC124" s="161"/>
      <c r="AD124" s="158"/>
      <c r="AE124" s="159"/>
      <c r="AF124" s="367"/>
      <c r="AG124" s="162"/>
      <c r="AH124" s="163"/>
      <c r="AI124" s="165"/>
      <c r="AJ124" s="164"/>
      <c r="AK124" s="164"/>
      <c r="AL124" s="289"/>
      <c r="AM124" s="165"/>
      <c r="AN124" s="230"/>
      <c r="AO124" s="230"/>
      <c r="AP124" s="230"/>
      <c r="AQ124" s="230"/>
      <c r="AR124" s="229"/>
      <c r="AS124" s="230"/>
      <c r="AT124" s="230"/>
      <c r="AU124" s="231"/>
      <c r="AV124" s="230"/>
      <c r="AW124" s="232"/>
      <c r="AX124" s="232"/>
      <c r="AY124" s="232"/>
      <c r="AZ124" s="232"/>
      <c r="BA124" s="232"/>
      <c r="BB124" s="232"/>
      <c r="BC124" s="233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9"/>
      <c r="BP124" s="168"/>
      <c r="BQ124" s="168"/>
      <c r="BR124" s="168"/>
      <c r="BS124" s="169"/>
      <c r="BT124" s="302"/>
      <c r="BU124" s="302"/>
      <c r="BV124" s="302"/>
      <c r="BW124" s="303"/>
      <c r="BX124" s="302"/>
      <c r="BY124" s="302"/>
      <c r="BZ124" s="302"/>
      <c r="CA124" s="303"/>
      <c r="CB124" s="164"/>
      <c r="CC124" s="289"/>
      <c r="CD124" s="340"/>
      <c r="CE124" s="341"/>
      <c r="CF124" s="340"/>
      <c r="CG124" s="340"/>
      <c r="CH124" s="340"/>
      <c r="CI124" s="340"/>
      <c r="CJ124" s="367"/>
      <c r="CK124" s="19"/>
      <c r="CL124" s="279"/>
      <c r="CM124" s="279"/>
      <c r="CN124" s="279"/>
      <c r="CO124" s="20"/>
      <c r="CP124" s="20"/>
      <c r="CQ124" s="21"/>
      <c r="CR124" s="367"/>
      <c r="CS124" s="157"/>
      <c r="CT124" s="159"/>
      <c r="CU124" s="22"/>
      <c r="CV124" s="23"/>
      <c r="CW124" s="172"/>
      <c r="CX124" s="24"/>
      <c r="CY124" s="267"/>
      <c r="CZ124" s="268"/>
      <c r="DA124" s="267"/>
      <c r="DB124" s="268"/>
      <c r="DC124" s="173"/>
      <c r="DD124" s="26"/>
      <c r="DE124" s="173"/>
      <c r="DF124" s="26"/>
      <c r="DG124" s="326"/>
      <c r="DH124" s="327"/>
      <c r="DI124" s="172"/>
      <c r="DJ124" s="24"/>
      <c r="DK124" s="172"/>
      <c r="DL124" s="19"/>
      <c r="DM124" s="19"/>
      <c r="DN124" s="174"/>
      <c r="DO124" s="278"/>
      <c r="DP124" s="278"/>
      <c r="DQ124" s="20"/>
      <c r="DR124" s="20"/>
      <c r="DS124" s="337"/>
      <c r="DT124" s="174"/>
      <c r="DU124" s="172"/>
      <c r="DV124" s="172"/>
      <c r="DW124" s="172"/>
      <c r="DX124" s="172"/>
      <c r="DY124" s="172"/>
      <c r="DZ124" s="172"/>
      <c r="EA124" s="172"/>
      <c r="EB124" s="172"/>
      <c r="EC124" s="172"/>
      <c r="ED124" s="172"/>
      <c r="EE124" s="172"/>
      <c r="EF124" s="172"/>
      <c r="EG124" s="172"/>
      <c r="EH124" s="172"/>
      <c r="EI124" s="172"/>
      <c r="EJ124" s="172"/>
      <c r="EK124" s="172"/>
      <c r="EL124" s="172"/>
      <c r="EM124" s="172"/>
      <c r="EN124" s="172"/>
      <c r="EO124" s="172"/>
      <c r="EP124" s="172"/>
      <c r="EQ124" s="172"/>
      <c r="ER124" s="172"/>
      <c r="ES124" s="172"/>
      <c r="ET124" s="172"/>
      <c r="EU124" s="172"/>
      <c r="EV124" s="172"/>
      <c r="EW124" s="172"/>
      <c r="EX124" s="172"/>
      <c r="EY124" s="172"/>
      <c r="EZ124" s="172"/>
      <c r="FA124" s="172"/>
      <c r="FB124" s="172"/>
      <c r="FC124" s="172"/>
      <c r="FD124" s="172"/>
      <c r="FE124" s="172"/>
      <c r="FF124" s="172"/>
      <c r="FG124" s="172"/>
      <c r="FH124" s="172"/>
      <c r="FI124" s="172"/>
      <c r="FJ124" s="172"/>
      <c r="FK124" s="172"/>
      <c r="FL124" s="172"/>
      <c r="FM124" s="172"/>
      <c r="FN124" s="172"/>
      <c r="FO124" s="172"/>
      <c r="FP124" s="172"/>
      <c r="FQ124" s="172"/>
      <c r="FR124" s="172"/>
      <c r="FS124" s="172"/>
      <c r="FT124" s="172"/>
      <c r="FU124" s="172"/>
      <c r="FV124" s="172"/>
      <c r="FW124" s="172"/>
      <c r="FX124" s="172"/>
      <c r="FY124" s="172"/>
      <c r="FZ124" s="172"/>
      <c r="GA124" s="172"/>
      <c r="GB124" s="172"/>
      <c r="GC124" s="172"/>
      <c r="GD124" s="172"/>
      <c r="GE124" s="172"/>
      <c r="GF124" s="172"/>
      <c r="GG124" s="172"/>
      <c r="GH124" s="172"/>
      <c r="GI124" s="172"/>
      <c r="GJ124" s="172"/>
      <c r="GK124" s="172"/>
      <c r="GL124" s="172"/>
      <c r="GM124" s="172"/>
      <c r="GN124" s="172"/>
      <c r="GO124" s="172"/>
      <c r="GP124" s="172"/>
      <c r="GQ124" s="172"/>
      <c r="GR124" s="172"/>
      <c r="GS124" s="172"/>
      <c r="GT124" s="172"/>
      <c r="GU124" s="172"/>
      <c r="GV124" s="172"/>
      <c r="GW124" s="172"/>
      <c r="GX124" s="172"/>
      <c r="GY124" s="172"/>
      <c r="GZ124" s="172"/>
      <c r="HA124" s="172"/>
      <c r="HB124" s="172"/>
      <c r="HC124" s="172"/>
      <c r="HD124" s="172"/>
      <c r="HE124" s="172"/>
      <c r="HF124" s="172"/>
      <c r="HG124" s="172"/>
      <c r="HH124" s="172"/>
      <c r="HI124" s="172"/>
      <c r="HJ124" s="172"/>
      <c r="HK124" s="172"/>
      <c r="HL124" s="172"/>
      <c r="HM124" s="172"/>
      <c r="HN124" s="172"/>
      <c r="HO124" s="172"/>
      <c r="HP124" s="172"/>
      <c r="HQ124" s="172"/>
      <c r="HR124" s="172"/>
      <c r="HS124" s="172"/>
      <c r="HT124" s="172"/>
      <c r="HU124" s="172"/>
      <c r="HV124" s="172"/>
      <c r="HW124" s="172"/>
      <c r="HX124" s="172"/>
      <c r="HY124" s="172"/>
      <c r="HZ124" s="172"/>
      <c r="IA124" s="172"/>
      <c r="IB124" s="172"/>
      <c r="IC124" s="172"/>
      <c r="ID124" s="172"/>
      <c r="IE124" s="172"/>
      <c r="IF124" s="172"/>
      <c r="IG124" s="172"/>
      <c r="IH124" s="172"/>
      <c r="II124" s="172"/>
      <c r="IJ124" s="172"/>
      <c r="IK124" s="172"/>
      <c r="IL124" s="172"/>
      <c r="IM124" s="172"/>
      <c r="IN124" s="172"/>
      <c r="IO124" s="172"/>
      <c r="IP124" s="172"/>
      <c r="IQ124" s="172"/>
      <c r="IR124" s="172"/>
      <c r="IS124" s="172"/>
      <c r="IT124" s="172"/>
      <c r="IU124" s="172"/>
      <c r="IV124" s="172"/>
      <c r="IW124" s="172"/>
      <c r="IX124" s="172"/>
      <c r="IY124" s="172"/>
      <c r="IZ124" s="172"/>
      <c r="JA124" s="172"/>
      <c r="JB124" s="172"/>
      <c r="JC124" s="172"/>
      <c r="JD124" s="172"/>
      <c r="JE124" s="172"/>
      <c r="JF124" s="172"/>
      <c r="JG124" s="172"/>
      <c r="JH124" s="172"/>
      <c r="JI124" s="172"/>
      <c r="JJ124" s="172"/>
      <c r="JK124" s="172"/>
      <c r="JL124" s="172"/>
      <c r="JM124" s="172"/>
      <c r="JN124" s="172"/>
      <c r="JO124" s="172"/>
      <c r="JP124" s="172"/>
      <c r="JQ124" s="172"/>
      <c r="JR124" s="172"/>
      <c r="JS124" s="172"/>
      <c r="JT124" s="172"/>
      <c r="JU124" s="172"/>
      <c r="JV124" s="172"/>
      <c r="JW124" s="172"/>
      <c r="JX124" s="172"/>
      <c r="JY124" s="172"/>
      <c r="JZ124" s="172"/>
      <c r="KA124" s="172"/>
      <c r="KB124" s="172"/>
      <c r="KC124" s="172"/>
      <c r="KD124" s="172"/>
      <c r="KE124" s="172"/>
      <c r="KF124" s="172"/>
      <c r="KG124" s="172"/>
      <c r="KH124" s="172"/>
      <c r="KI124" s="172"/>
      <c r="KJ124" s="172"/>
      <c r="KK124" s="172"/>
      <c r="KL124" s="172"/>
      <c r="KM124" s="172"/>
      <c r="KN124" s="172"/>
      <c r="KO124" s="172"/>
      <c r="KP124" s="172"/>
      <c r="KQ124" s="172"/>
      <c r="KR124" s="172"/>
      <c r="KS124" s="172"/>
      <c r="KT124" s="172"/>
      <c r="KU124" s="172"/>
      <c r="KV124" s="172"/>
      <c r="KW124" s="172"/>
      <c r="KX124" s="172"/>
      <c r="KY124" s="172"/>
      <c r="KZ124" s="172"/>
      <c r="LA124" s="172"/>
      <c r="LB124" s="172"/>
      <c r="LC124" s="172"/>
      <c r="LD124" s="172"/>
      <c r="LE124" s="172"/>
      <c r="LF124" s="172"/>
      <c r="LG124" s="172"/>
      <c r="LH124" s="172"/>
      <c r="LI124" s="172"/>
      <c r="LJ124" s="172"/>
      <c r="LK124" s="172"/>
      <c r="LL124" s="172"/>
      <c r="LM124" s="172"/>
      <c r="LN124" s="172"/>
      <c r="LO124" s="172"/>
      <c r="LP124" s="172"/>
      <c r="LQ124" s="172"/>
      <c r="LR124" s="172"/>
      <c r="LS124" s="172"/>
      <c r="LT124" s="172"/>
      <c r="LU124" s="172"/>
      <c r="LV124" s="172"/>
      <c r="LW124" s="172"/>
      <c r="LX124" s="172"/>
      <c r="LY124" s="172"/>
      <c r="LZ124" s="172"/>
      <c r="MA124" s="172"/>
      <c r="MB124" s="172"/>
      <c r="MC124" s="172"/>
      <c r="MD124" s="172"/>
      <c r="ME124" s="172"/>
      <c r="MF124" s="172"/>
      <c r="MG124" s="172"/>
      <c r="MH124" s="172"/>
      <c r="MI124" s="172"/>
      <c r="MJ124" s="172"/>
      <c r="MK124" s="172"/>
      <c r="ML124" s="172"/>
      <c r="MM124" s="172"/>
      <c r="MN124" s="172"/>
      <c r="MO124" s="172"/>
      <c r="MP124" s="172"/>
      <c r="MQ124" s="172"/>
      <c r="MR124" s="172"/>
      <c r="MS124" s="172"/>
      <c r="MT124" s="172"/>
      <c r="MU124" s="172"/>
      <c r="MV124" s="172"/>
      <c r="MW124" s="172"/>
      <c r="MX124" s="172"/>
      <c r="MY124" s="172"/>
      <c r="MZ124" s="172"/>
      <c r="NA124" s="172"/>
      <c r="NB124" s="172"/>
      <c r="NC124" s="172"/>
      <c r="ND124" s="172"/>
      <c r="NE124" s="172"/>
      <c r="NF124" s="172"/>
      <c r="NG124" s="172"/>
      <c r="NH124" s="172"/>
      <c r="NI124" s="172"/>
      <c r="NJ124" s="172"/>
      <c r="NK124" s="172"/>
      <c r="NL124" s="172"/>
      <c r="NM124" s="172"/>
      <c r="NN124" s="172"/>
      <c r="NO124" s="172"/>
      <c r="NP124" s="172"/>
      <c r="NQ124" s="172"/>
      <c r="NR124" s="172"/>
      <c r="NS124" s="172"/>
      <c r="NT124" s="172"/>
      <c r="NU124" s="172"/>
      <c r="NV124" s="172"/>
      <c r="NW124" s="172"/>
      <c r="NX124" s="172"/>
      <c r="NY124" s="172"/>
      <c r="NZ124" s="172"/>
      <c r="OA124" s="172"/>
      <c r="OB124" s="172"/>
      <c r="OC124" s="172"/>
      <c r="OD124" s="172"/>
      <c r="OE124" s="172"/>
      <c r="OF124" s="172"/>
      <c r="OG124" s="172"/>
      <c r="OH124" s="172"/>
      <c r="OI124" s="172"/>
      <c r="OJ124" s="172"/>
      <c r="OK124" s="172"/>
      <c r="OL124" s="172"/>
      <c r="OM124" s="172"/>
      <c r="ON124" s="172"/>
      <c r="OO124" s="172"/>
      <c r="OP124" s="172"/>
      <c r="OQ124" s="172"/>
      <c r="OR124" s="172"/>
      <c r="OS124" s="172"/>
      <c r="OT124" s="172"/>
      <c r="OU124" s="172"/>
      <c r="OV124" s="172"/>
      <c r="OW124" s="172"/>
      <c r="OX124" s="172"/>
      <c r="OY124" s="172"/>
      <c r="OZ124" s="172"/>
      <c r="PA124" s="172"/>
      <c r="PB124" s="172"/>
      <c r="PC124" s="172"/>
      <c r="PD124" s="172"/>
      <c r="PE124" s="172"/>
      <c r="PF124" s="172"/>
      <c r="PG124" s="172"/>
      <c r="PH124" s="172"/>
      <c r="PI124" s="172"/>
      <c r="PJ124" s="172"/>
      <c r="PK124" s="172"/>
      <c r="PL124" s="172"/>
      <c r="PM124" s="172"/>
      <c r="PN124" s="172"/>
      <c r="PO124" s="172"/>
      <c r="PP124" s="172"/>
      <c r="PQ124" s="172"/>
      <c r="PR124" s="172"/>
      <c r="PS124" s="172"/>
      <c r="PT124" s="172"/>
      <c r="PU124" s="172"/>
      <c r="PV124" s="172"/>
      <c r="PW124" s="172"/>
      <c r="PX124" s="172"/>
      <c r="PY124" s="172"/>
      <c r="PZ124" s="172"/>
      <c r="QA124" s="172"/>
      <c r="QB124" s="172"/>
      <c r="QC124" s="172"/>
      <c r="QD124" s="172"/>
      <c r="QE124" s="172"/>
      <c r="QF124" s="172"/>
      <c r="QG124" s="172"/>
      <c r="QH124" s="172"/>
      <c r="QI124" s="172"/>
      <c r="QJ124" s="172"/>
      <c r="QK124" s="172"/>
      <c r="QL124" s="172"/>
      <c r="QM124" s="172"/>
      <c r="QN124" s="172"/>
      <c r="QO124" s="172"/>
      <c r="QP124" s="172"/>
      <c r="QQ124" s="172"/>
      <c r="QR124" s="172"/>
      <c r="QS124" s="172"/>
      <c r="QT124" s="172"/>
      <c r="QU124" s="172"/>
      <c r="QV124" s="172"/>
      <c r="QW124" s="172"/>
      <c r="QX124" s="172"/>
      <c r="QY124" s="172"/>
      <c r="QZ124" s="172"/>
      <c r="RA124" s="172"/>
      <c r="RB124" s="172"/>
      <c r="RC124" s="172"/>
      <c r="RD124" s="172"/>
      <c r="RE124" s="172"/>
      <c r="RF124" s="172"/>
      <c r="RG124" s="172"/>
      <c r="RH124" s="172"/>
      <c r="RI124" s="172"/>
      <c r="RJ124" s="172"/>
      <c r="RK124" s="172"/>
      <c r="RL124" s="172"/>
      <c r="RM124" s="172"/>
      <c r="RN124" s="172"/>
      <c r="RO124" s="172"/>
      <c r="RP124" s="172"/>
      <c r="RQ124" s="172"/>
      <c r="RR124" s="172"/>
      <c r="RS124" s="172"/>
      <c r="RT124" s="172"/>
      <c r="RU124" s="172"/>
      <c r="RV124" s="172"/>
      <c r="RW124" s="172"/>
      <c r="RX124" s="172"/>
      <c r="RY124" s="172"/>
      <c r="RZ124" s="172"/>
      <c r="SA124" s="172"/>
      <c r="SB124" s="172"/>
      <c r="SC124" s="172"/>
      <c r="SD124" s="172"/>
      <c r="SE124" s="172"/>
      <c r="SF124" s="172"/>
      <c r="SG124" s="172"/>
      <c r="SH124" s="172"/>
      <c r="SI124" s="172"/>
      <c r="SJ124" s="172"/>
      <c r="SK124" s="172"/>
      <c r="SL124" s="172"/>
      <c r="SM124" s="172"/>
      <c r="SN124" s="172"/>
      <c r="SO124" s="172"/>
      <c r="SP124" s="172"/>
      <c r="SQ124" s="172"/>
      <c r="SR124" s="172"/>
      <c r="SS124" s="172"/>
      <c r="ST124" s="172"/>
      <c r="SU124" s="172"/>
      <c r="SV124" s="172"/>
      <c r="SW124" s="172"/>
      <c r="SX124" s="172"/>
      <c r="SY124" s="172"/>
      <c r="SZ124" s="172"/>
      <c r="TA124" s="172"/>
      <c r="TB124" s="172"/>
      <c r="TC124" s="172"/>
      <c r="TD124" s="172"/>
      <c r="TE124" s="172"/>
      <c r="TF124" s="172"/>
      <c r="TG124" s="172"/>
      <c r="TH124" s="172"/>
      <c r="TI124" s="172"/>
      <c r="TJ124" s="172"/>
      <c r="TK124" s="172"/>
      <c r="TL124" s="172"/>
      <c r="TM124" s="172"/>
      <c r="TN124" s="172"/>
      <c r="TO124" s="172"/>
      <c r="TP124" s="172"/>
      <c r="TQ124" s="172"/>
      <c r="TR124" s="172"/>
      <c r="TS124" s="172"/>
      <c r="TT124" s="172"/>
      <c r="TU124" s="172"/>
      <c r="TV124" s="172"/>
      <c r="TW124" s="172"/>
      <c r="TX124" s="172"/>
      <c r="TY124" s="172"/>
      <c r="TZ124" s="172"/>
      <c r="UA124" s="172"/>
      <c r="UB124" s="172"/>
      <c r="UC124" s="172"/>
      <c r="UD124" s="172"/>
      <c r="UE124" s="172"/>
      <c r="UF124" s="172"/>
      <c r="UG124" s="172"/>
      <c r="UH124" s="172"/>
      <c r="UI124" s="172"/>
      <c r="UJ124" s="172"/>
      <c r="UK124" s="172"/>
      <c r="UL124" s="172"/>
      <c r="UM124" s="172"/>
      <c r="UN124" s="172"/>
      <c r="UO124" s="172"/>
      <c r="UP124" s="172"/>
      <c r="UQ124" s="172"/>
      <c r="UR124" s="172"/>
      <c r="US124" s="172"/>
      <c r="UT124" s="172"/>
      <c r="UU124" s="172"/>
      <c r="UV124" s="172"/>
      <c r="UW124" s="172"/>
      <c r="UX124" s="172"/>
      <c r="UY124" s="172"/>
      <c r="UZ124" s="172"/>
      <c r="VA124" s="172"/>
      <c r="VB124" s="172"/>
      <c r="VC124" s="172"/>
      <c r="VD124" s="172"/>
      <c r="VE124" s="172"/>
      <c r="VF124" s="172"/>
      <c r="VG124" s="172"/>
      <c r="VH124" s="172"/>
      <c r="VI124" s="172"/>
      <c r="VJ124" s="172"/>
      <c r="VK124" s="172"/>
      <c r="VL124" s="172"/>
      <c r="VM124" s="172"/>
      <c r="VN124" s="172"/>
      <c r="VO124" s="172"/>
      <c r="VP124" s="172"/>
      <c r="VQ124" s="172"/>
      <c r="VR124" s="172"/>
      <c r="VS124" s="172"/>
      <c r="VT124" s="172"/>
      <c r="VU124" s="172"/>
      <c r="VV124" s="172"/>
      <c r="VW124" s="172"/>
      <c r="VX124" s="172"/>
      <c r="VY124" s="172"/>
      <c r="VZ124" s="172"/>
      <c r="WA124" s="172"/>
      <c r="WB124" s="172"/>
      <c r="WC124" s="172"/>
      <c r="WD124" s="172"/>
      <c r="WE124" s="172"/>
      <c r="WF124" s="172"/>
      <c r="WG124" s="172"/>
      <c r="WH124" s="172"/>
      <c r="WI124" s="172"/>
      <c r="WJ124" s="172"/>
      <c r="WK124" s="172"/>
      <c r="WL124" s="172"/>
      <c r="WM124" s="172"/>
      <c r="WN124" s="172"/>
      <c r="WO124" s="172"/>
      <c r="WP124" s="172"/>
      <c r="WQ124" s="172"/>
      <c r="WR124" s="172"/>
      <c r="WS124" s="172"/>
      <c r="WT124" s="172"/>
      <c r="WU124" s="172"/>
      <c r="WV124" s="172"/>
      <c r="WW124" s="172"/>
      <c r="WX124" s="172"/>
      <c r="WY124" s="172"/>
      <c r="WZ124" s="172"/>
      <c r="XA124" s="172"/>
      <c r="XB124" s="172"/>
      <c r="XC124" s="172"/>
      <c r="XD124" s="172"/>
      <c r="XE124" s="172"/>
      <c r="XF124" s="172"/>
      <c r="XG124" s="172"/>
      <c r="XH124" s="172"/>
      <c r="XI124" s="172"/>
      <c r="XJ124" s="172"/>
      <c r="XK124" s="172"/>
      <c r="XL124" s="172"/>
      <c r="XM124" s="172"/>
      <c r="XN124" s="172"/>
      <c r="XO124" s="172"/>
      <c r="XP124" s="172"/>
      <c r="XQ124" s="172"/>
      <c r="XR124" s="172"/>
      <c r="XS124" s="172"/>
      <c r="XT124" s="172"/>
      <c r="XU124" s="172"/>
      <c r="XV124" s="172"/>
      <c r="XW124" s="172"/>
      <c r="XX124" s="172"/>
      <c r="XY124" s="172"/>
      <c r="XZ124" s="172"/>
      <c r="YA124" s="172"/>
      <c r="YB124" s="172"/>
      <c r="YC124" s="172"/>
      <c r="YD124" s="172"/>
      <c r="YE124" s="172"/>
      <c r="YF124" s="172"/>
      <c r="YG124" s="172"/>
      <c r="YH124" s="172"/>
      <c r="YI124" s="172"/>
      <c r="YJ124" s="172"/>
      <c r="YK124" s="172"/>
      <c r="YL124" s="172"/>
      <c r="YM124" s="172"/>
      <c r="YN124" s="172"/>
      <c r="YO124" s="172"/>
      <c r="YP124" s="172"/>
      <c r="YQ124" s="172"/>
      <c r="YR124" s="172"/>
      <c r="YS124" s="172"/>
      <c r="YT124" s="172"/>
      <c r="YU124" s="172"/>
      <c r="YV124" s="172"/>
      <c r="YW124" s="172"/>
      <c r="YX124" s="172"/>
      <c r="YY124" s="172"/>
      <c r="YZ124" s="172"/>
      <c r="ZA124" s="172"/>
      <c r="ZB124" s="172"/>
      <c r="ZC124" s="172"/>
      <c r="ZD124" s="172"/>
      <c r="ZE124" s="172"/>
      <c r="ZF124" s="172"/>
      <c r="ZG124" s="172"/>
      <c r="ZH124" s="172"/>
      <c r="ZI124" s="172"/>
      <c r="ZJ124" s="172"/>
      <c r="ZK124" s="172"/>
      <c r="ZL124" s="172"/>
      <c r="ZM124" s="172"/>
      <c r="ZN124" s="172"/>
      <c r="ZO124" s="172"/>
      <c r="ZP124" s="172"/>
      <c r="ZQ124" s="172"/>
      <c r="ZR124" s="172"/>
      <c r="ZS124" s="172"/>
      <c r="ZT124" s="172"/>
      <c r="ZU124" s="172"/>
      <c r="ZV124" s="172"/>
      <c r="ZW124" s="172"/>
      <c r="ZX124" s="172"/>
      <c r="ZY124" s="172"/>
      <c r="ZZ124" s="172"/>
      <c r="AAA124" s="172"/>
      <c r="AAB124" s="172"/>
      <c r="AAC124" s="172"/>
      <c r="AAD124" s="172"/>
      <c r="AAE124" s="172"/>
      <c r="AAF124" s="172"/>
      <c r="AAG124" s="172"/>
      <c r="AAH124" s="172"/>
      <c r="AAI124" s="172"/>
      <c r="AAJ124" s="172"/>
      <c r="AAK124" s="172"/>
      <c r="AAL124" s="172"/>
      <c r="AAM124" s="172"/>
      <c r="AAN124" s="172"/>
      <c r="AAO124" s="172"/>
      <c r="AAP124" s="172"/>
      <c r="AAQ124" s="172"/>
      <c r="AAR124" s="172"/>
      <c r="AAS124" s="172"/>
      <c r="AAT124" s="172"/>
      <c r="AAU124" s="172"/>
      <c r="AAV124" s="172"/>
      <c r="AAW124" s="172"/>
      <c r="AAX124" s="172"/>
      <c r="AAY124" s="172"/>
      <c r="AAZ124" s="172"/>
      <c r="ABA124" s="172"/>
      <c r="ABB124" s="172"/>
      <c r="ABC124" s="172"/>
      <c r="ABD124" s="172"/>
      <c r="ABE124" s="172"/>
      <c r="ABF124" s="172"/>
      <c r="ABG124" s="172"/>
      <c r="ABH124" s="172"/>
      <c r="ABI124" s="172"/>
      <c r="ABJ124" s="172"/>
      <c r="ABK124" s="172"/>
      <c r="ABL124" s="172"/>
      <c r="ABM124" s="172"/>
      <c r="ABN124" s="172"/>
      <c r="ABO124" s="172"/>
      <c r="ABP124" s="172"/>
      <c r="ABQ124" s="172"/>
      <c r="ABR124" s="172"/>
      <c r="ABS124" s="172"/>
      <c r="ABT124" s="172"/>
      <c r="ABU124" s="172"/>
      <c r="ABV124" s="172"/>
      <c r="ABW124" s="172"/>
      <c r="ABX124" s="172"/>
      <c r="ABY124" s="172"/>
      <c r="ABZ124" s="172"/>
      <c r="ACA124" s="172"/>
      <c r="ACB124" s="172"/>
      <c r="ACC124" s="172"/>
      <c r="ACD124" s="172"/>
      <c r="ACE124" s="172"/>
      <c r="ACF124" s="172"/>
      <c r="ACG124" s="172"/>
      <c r="ACH124" s="172"/>
      <c r="ACI124" s="172"/>
      <c r="ACJ124" s="172"/>
      <c r="ACK124" s="172"/>
      <c r="ACL124" s="172"/>
      <c r="ACM124" s="172"/>
      <c r="ACN124" s="172"/>
      <c r="ACO124" s="172"/>
      <c r="ACP124" s="172"/>
      <c r="ACQ124" s="172"/>
      <c r="ACR124" s="172"/>
      <c r="ACS124" s="172"/>
      <c r="ACT124" s="172"/>
      <c r="ACU124" s="172"/>
      <c r="ACV124" s="172"/>
      <c r="ACW124" s="172"/>
      <c r="ACX124" s="172"/>
      <c r="ACY124" s="172"/>
      <c r="ACZ124" s="172"/>
      <c r="ADA124" s="172"/>
      <c r="ADB124" s="172"/>
      <c r="ADC124" s="172"/>
      <c r="ADD124" s="172"/>
      <c r="ADE124" s="172"/>
      <c r="ADF124" s="172"/>
      <c r="ADG124" s="172"/>
      <c r="ADH124" s="172"/>
      <c r="ADI124" s="172"/>
      <c r="ADJ124" s="172"/>
      <c r="ADK124" s="172"/>
      <c r="ADL124" s="172"/>
      <c r="ADM124" s="172"/>
      <c r="ADN124" s="172"/>
      <c r="ADO124" s="172"/>
      <c r="ADP124" s="172"/>
      <c r="ADQ124" s="172"/>
      <c r="ADR124" s="172"/>
      <c r="ADS124" s="172"/>
      <c r="ADT124" s="172"/>
      <c r="ADU124" s="172"/>
      <c r="ADV124" s="172"/>
      <c r="ADW124" s="172"/>
      <c r="ADX124" s="172"/>
      <c r="ADY124" s="172"/>
      <c r="ADZ124" s="172"/>
      <c r="AEA124" s="172"/>
      <c r="AEB124" s="172"/>
      <c r="AEC124" s="172"/>
      <c r="AED124" s="172"/>
      <c r="AEE124" s="172"/>
      <c r="AEF124" s="172"/>
      <c r="AEG124" s="172"/>
      <c r="AEH124" s="172"/>
      <c r="AEI124" s="172"/>
      <c r="AEJ124" s="172"/>
      <c r="AEK124" s="172"/>
      <c r="AEL124" s="172"/>
      <c r="AEM124" s="172"/>
      <c r="AEN124" s="172"/>
      <c r="AEO124" s="172"/>
      <c r="AEP124" s="172"/>
      <c r="AEQ124" s="172"/>
      <c r="AER124" s="172"/>
      <c r="AES124" s="172"/>
      <c r="AET124" s="172"/>
      <c r="AEU124" s="172"/>
      <c r="AEV124" s="172"/>
      <c r="AEW124" s="172"/>
      <c r="AEX124" s="172"/>
      <c r="AEY124" s="172"/>
      <c r="AEZ124" s="172"/>
      <c r="AFA124" s="172"/>
      <c r="AFB124" s="172"/>
      <c r="AFC124" s="172"/>
      <c r="AFD124" s="172"/>
      <c r="AFE124" s="172"/>
      <c r="AFF124" s="172"/>
      <c r="AFG124" s="172"/>
      <c r="AFH124" s="172"/>
      <c r="AFI124" s="172"/>
      <c r="AFJ124" s="172"/>
      <c r="AFK124" s="172"/>
      <c r="AFL124" s="172"/>
      <c r="AFM124" s="172"/>
      <c r="AFN124" s="172"/>
      <c r="AFO124" s="172"/>
      <c r="AFP124" s="172"/>
      <c r="AFQ124" s="172"/>
      <c r="AFR124" s="172"/>
      <c r="AFS124" s="172"/>
      <c r="AFT124" s="172"/>
      <c r="AFU124" s="172"/>
      <c r="AFV124" s="172"/>
      <c r="AFW124" s="172"/>
      <c r="AFX124" s="172"/>
      <c r="AFY124" s="172"/>
      <c r="AFZ124" s="172"/>
      <c r="AGA124" s="172"/>
      <c r="AGB124" s="172"/>
      <c r="AGC124" s="172"/>
      <c r="AGD124" s="172"/>
      <c r="AGE124" s="172"/>
      <c r="AGF124" s="172"/>
      <c r="AGG124" s="172"/>
      <c r="AGH124" s="172"/>
      <c r="AGI124" s="172"/>
      <c r="AGJ124" s="172"/>
      <c r="AGK124" s="172"/>
      <c r="AGL124" s="172"/>
      <c r="AGM124" s="172"/>
      <c r="AGN124" s="172"/>
      <c r="AGO124" s="172"/>
      <c r="AGP124" s="172"/>
      <c r="AGQ124" s="172"/>
      <c r="AGR124" s="172"/>
      <c r="AGS124" s="172"/>
      <c r="AGT124" s="172"/>
      <c r="AGU124" s="172"/>
      <c r="AGV124" s="172"/>
      <c r="AGW124" s="172"/>
      <c r="AGX124" s="172"/>
      <c r="AGY124" s="172"/>
      <c r="AGZ124" s="172"/>
      <c r="AHA124" s="172"/>
      <c r="AHB124" s="172"/>
      <c r="AHC124" s="172"/>
      <c r="AHD124" s="172"/>
      <c r="AHE124" s="172"/>
      <c r="AHF124" s="172"/>
      <c r="AHG124" s="172"/>
      <c r="AHH124" s="172"/>
      <c r="AHI124" s="172"/>
      <c r="AHJ124" s="172"/>
      <c r="AHK124" s="172"/>
      <c r="AHL124" s="172"/>
      <c r="AHM124" s="172"/>
      <c r="AHN124" s="172"/>
      <c r="AHO124" s="172"/>
      <c r="AHP124" s="172"/>
      <c r="AHQ124" s="172"/>
      <c r="AHR124" s="172"/>
      <c r="AHS124" s="172"/>
      <c r="AHT124" s="172"/>
      <c r="AHU124" s="172"/>
      <c r="AHV124" s="172"/>
      <c r="AHW124" s="172"/>
      <c r="AHX124" s="172"/>
      <c r="AHY124" s="172"/>
      <c r="AHZ124" s="172"/>
      <c r="AIA124" s="172"/>
      <c r="AIB124" s="172"/>
      <c r="AIC124" s="172"/>
      <c r="AID124" s="172"/>
      <c r="AIE124" s="172"/>
      <c r="AIF124" s="172"/>
      <c r="AIG124" s="172"/>
      <c r="AIH124" s="172"/>
      <c r="AII124" s="172"/>
      <c r="AIJ124" s="172"/>
      <c r="AIK124" s="172"/>
      <c r="AIL124" s="172"/>
      <c r="AIM124" s="172"/>
      <c r="AIN124" s="172"/>
      <c r="AIO124" s="172"/>
      <c r="AIP124" s="172"/>
      <c r="AIQ124" s="172"/>
      <c r="AIR124" s="172"/>
      <c r="AIS124" s="172"/>
      <c r="AIT124" s="172"/>
      <c r="AIU124" s="172"/>
      <c r="AIV124" s="172"/>
      <c r="AIW124" s="172"/>
      <c r="AIX124" s="172"/>
      <c r="AIY124" s="172"/>
      <c r="AIZ124" s="172"/>
      <c r="AJA124" s="172"/>
      <c r="AJB124" s="172"/>
      <c r="AJC124" s="172"/>
      <c r="AJD124" s="172"/>
      <c r="AJE124" s="172"/>
      <c r="AJF124" s="172"/>
      <c r="AJG124" s="172"/>
      <c r="AJH124" s="172"/>
      <c r="AJI124" s="172"/>
      <c r="AJJ124" s="172"/>
      <c r="AJK124" s="172"/>
      <c r="AJL124" s="172"/>
      <c r="AJM124" s="172"/>
      <c r="AJN124" s="172"/>
      <c r="AJO124" s="172"/>
      <c r="AJP124" s="172"/>
      <c r="AJQ124" s="172"/>
      <c r="AJR124" s="172"/>
      <c r="AJS124" s="172"/>
      <c r="AJT124" s="172"/>
      <c r="AJU124" s="172"/>
      <c r="AJV124" s="172"/>
      <c r="AJW124" s="172"/>
      <c r="AJX124" s="172"/>
      <c r="AJY124" s="172"/>
      <c r="AJZ124" s="172"/>
      <c r="AKA124" s="172"/>
      <c r="AKB124" s="172"/>
      <c r="AKC124" s="172"/>
      <c r="AKD124" s="172"/>
      <c r="AKE124" s="172"/>
      <c r="AKF124" s="172"/>
      <c r="AKG124" s="172"/>
      <c r="AKH124" s="172"/>
      <c r="AKI124" s="172"/>
      <c r="AKJ124" s="172"/>
      <c r="AKK124" s="172"/>
      <c r="AKL124" s="172"/>
      <c r="AKM124" s="172"/>
      <c r="AKN124" s="172"/>
      <c r="AKO124" s="172"/>
      <c r="AKP124" s="172"/>
      <c r="AKQ124" s="172"/>
      <c r="AKR124" s="172"/>
      <c r="AKS124" s="172"/>
      <c r="AKT124" s="172"/>
      <c r="AKU124" s="172"/>
      <c r="AKV124" s="172"/>
      <c r="AKW124" s="172"/>
      <c r="AKX124" s="172"/>
      <c r="AKY124" s="172"/>
      <c r="AKZ124" s="172"/>
      <c r="ALA124" s="172"/>
      <c r="ALB124" s="172"/>
      <c r="ALC124" s="172"/>
      <c r="ALD124" s="172"/>
      <c r="ALE124" s="172"/>
      <c r="ALF124" s="172"/>
      <c r="ALG124" s="172"/>
      <c r="ALH124" s="172"/>
      <c r="ALI124" s="172"/>
      <c r="ALJ124" s="172"/>
      <c r="ALK124" s="172"/>
      <c r="ALL124" s="172"/>
      <c r="ALM124" s="172"/>
      <c r="ALN124" s="172"/>
      <c r="ALO124" s="172"/>
      <c r="ALP124" s="172"/>
      <c r="ALQ124" s="172"/>
      <c r="ALR124" s="172"/>
      <c r="ALS124" s="172"/>
      <c r="ALT124" s="172"/>
      <c r="ALU124" s="172"/>
      <c r="ALV124" s="172"/>
      <c r="ALW124" s="172"/>
      <c r="ALX124" s="172"/>
      <c r="ALY124" s="172"/>
      <c r="ALZ124" s="172"/>
      <c r="AMA124" s="172"/>
      <c r="AMB124" s="172"/>
      <c r="AMC124" s="172"/>
      <c r="AMD124" s="172"/>
      <c r="AME124" s="172"/>
      <c r="AMF124" s="172"/>
      <c r="AMG124" s="172"/>
      <c r="AMH124" s="172"/>
      <c r="AMI124" s="172"/>
      <c r="AMJ124" s="172"/>
      <c r="AMK124" s="172"/>
      <c r="AML124" s="172"/>
    </row>
    <row r="125" spans="1:1026" s="282" customFormat="1">
      <c r="A125" s="172"/>
      <c r="B125" s="368"/>
      <c r="C125" s="3"/>
      <c r="D125" s="1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157"/>
      <c r="Q125" s="158"/>
      <c r="R125" s="158"/>
      <c r="S125" s="159"/>
      <c r="T125" s="158"/>
      <c r="U125" s="158"/>
      <c r="V125" s="158"/>
      <c r="W125" s="158"/>
      <c r="X125" s="157"/>
      <c r="Y125" s="158"/>
      <c r="Z125" s="158"/>
      <c r="AA125" s="159"/>
      <c r="AB125" s="160"/>
      <c r="AC125" s="161"/>
      <c r="AD125" s="158"/>
      <c r="AE125" s="159"/>
      <c r="AF125" s="367"/>
      <c r="AG125" s="162"/>
      <c r="AH125" s="163"/>
      <c r="AI125" s="165"/>
      <c r="AJ125" s="164"/>
      <c r="AK125" s="164"/>
      <c r="AL125" s="289"/>
      <c r="AM125" s="165"/>
      <c r="AN125" s="230"/>
      <c r="AO125" s="230"/>
      <c r="AP125" s="230"/>
      <c r="AQ125" s="230"/>
      <c r="AR125" s="229"/>
      <c r="AS125" s="230"/>
      <c r="AT125" s="230"/>
      <c r="AU125" s="231"/>
      <c r="AV125" s="230"/>
      <c r="AW125" s="232"/>
      <c r="AX125" s="232"/>
      <c r="AY125" s="232"/>
      <c r="AZ125" s="232"/>
      <c r="BA125" s="232"/>
      <c r="BB125" s="232"/>
      <c r="BC125" s="233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9"/>
      <c r="BP125" s="168"/>
      <c r="BQ125" s="168"/>
      <c r="BR125" s="168"/>
      <c r="BS125" s="169"/>
      <c r="BT125" s="302"/>
      <c r="BU125" s="302"/>
      <c r="BV125" s="302"/>
      <c r="BW125" s="303"/>
      <c r="BX125" s="302"/>
      <c r="BY125" s="302"/>
      <c r="BZ125" s="302"/>
      <c r="CA125" s="303"/>
      <c r="CB125" s="164"/>
      <c r="CC125" s="289"/>
      <c r="CD125" s="340"/>
      <c r="CE125" s="341"/>
      <c r="CF125" s="340"/>
      <c r="CG125" s="340"/>
      <c r="CH125" s="340"/>
      <c r="CI125" s="340"/>
      <c r="CJ125" s="367"/>
      <c r="CK125" s="19"/>
      <c r="CL125" s="279"/>
      <c r="CM125" s="279"/>
      <c r="CN125" s="279"/>
      <c r="CO125" s="20"/>
      <c r="CP125" s="20"/>
      <c r="CQ125" s="21"/>
      <c r="CR125" s="367"/>
      <c r="CS125" s="157"/>
      <c r="CT125" s="159"/>
      <c r="CU125" s="22"/>
      <c r="CV125" s="23"/>
      <c r="CW125" s="172"/>
      <c r="CX125" s="24"/>
      <c r="CY125" s="267"/>
      <c r="CZ125" s="268"/>
      <c r="DA125" s="267"/>
      <c r="DB125" s="268"/>
      <c r="DC125" s="173"/>
      <c r="DD125" s="26"/>
      <c r="DE125" s="173"/>
      <c r="DF125" s="26"/>
      <c r="DG125" s="326"/>
      <c r="DH125" s="327"/>
      <c r="DI125" s="172"/>
      <c r="DJ125" s="24"/>
      <c r="DK125" s="172"/>
      <c r="DL125" s="19"/>
      <c r="DM125" s="19"/>
      <c r="DN125" s="174"/>
      <c r="DO125" s="278"/>
      <c r="DP125" s="278"/>
      <c r="DQ125" s="20"/>
      <c r="DR125" s="20"/>
      <c r="DS125" s="337"/>
      <c r="DT125" s="174"/>
      <c r="DU125" s="172"/>
      <c r="DV125" s="172"/>
      <c r="DW125" s="172"/>
      <c r="DX125" s="172"/>
      <c r="DY125" s="172"/>
      <c r="DZ125" s="172"/>
      <c r="EA125" s="172"/>
      <c r="EB125" s="172"/>
      <c r="EC125" s="172"/>
      <c r="ED125" s="172"/>
      <c r="EE125" s="172"/>
      <c r="EF125" s="172"/>
      <c r="EG125" s="172"/>
      <c r="EH125" s="172"/>
      <c r="EI125" s="172"/>
      <c r="EJ125" s="172"/>
      <c r="EK125" s="172"/>
      <c r="EL125" s="172"/>
      <c r="EM125" s="172"/>
      <c r="EN125" s="172"/>
      <c r="EO125" s="172"/>
      <c r="EP125" s="172"/>
      <c r="EQ125" s="172"/>
      <c r="ER125" s="172"/>
      <c r="ES125" s="172"/>
      <c r="ET125" s="172"/>
      <c r="EU125" s="172"/>
      <c r="EV125" s="172"/>
      <c r="EW125" s="172"/>
      <c r="EX125" s="172"/>
      <c r="EY125" s="172"/>
      <c r="EZ125" s="172"/>
      <c r="FA125" s="172"/>
      <c r="FB125" s="172"/>
      <c r="FC125" s="172"/>
      <c r="FD125" s="172"/>
      <c r="FE125" s="172"/>
      <c r="FF125" s="172"/>
      <c r="FG125" s="172"/>
      <c r="FH125" s="172"/>
      <c r="FI125" s="172"/>
      <c r="FJ125" s="172"/>
      <c r="FK125" s="172"/>
      <c r="FL125" s="172"/>
      <c r="FM125" s="172"/>
      <c r="FN125" s="172"/>
      <c r="FO125" s="172"/>
      <c r="FP125" s="172"/>
      <c r="FQ125" s="172"/>
      <c r="FR125" s="172"/>
      <c r="FS125" s="172"/>
      <c r="FT125" s="172"/>
      <c r="FU125" s="172"/>
      <c r="FV125" s="172"/>
      <c r="FW125" s="172"/>
      <c r="FX125" s="172"/>
      <c r="FY125" s="172"/>
      <c r="FZ125" s="172"/>
      <c r="GA125" s="172"/>
      <c r="GB125" s="172"/>
      <c r="GC125" s="172"/>
      <c r="GD125" s="172"/>
      <c r="GE125" s="172"/>
      <c r="GF125" s="172"/>
      <c r="GG125" s="172"/>
      <c r="GH125" s="172"/>
      <c r="GI125" s="172"/>
      <c r="GJ125" s="172"/>
      <c r="GK125" s="172"/>
      <c r="GL125" s="172"/>
      <c r="GM125" s="172"/>
      <c r="GN125" s="172"/>
      <c r="GO125" s="172"/>
      <c r="GP125" s="172"/>
      <c r="GQ125" s="172"/>
      <c r="GR125" s="172"/>
      <c r="GS125" s="172"/>
      <c r="GT125" s="172"/>
      <c r="GU125" s="172"/>
      <c r="GV125" s="172"/>
      <c r="GW125" s="172"/>
      <c r="GX125" s="172"/>
      <c r="GY125" s="172"/>
      <c r="GZ125" s="172"/>
      <c r="HA125" s="172"/>
      <c r="HB125" s="172"/>
      <c r="HC125" s="172"/>
      <c r="HD125" s="172"/>
      <c r="HE125" s="172"/>
      <c r="HF125" s="172"/>
      <c r="HG125" s="172"/>
      <c r="HH125" s="172"/>
      <c r="HI125" s="172"/>
      <c r="HJ125" s="172"/>
      <c r="HK125" s="172"/>
      <c r="HL125" s="172"/>
      <c r="HM125" s="172"/>
      <c r="HN125" s="172"/>
      <c r="HO125" s="172"/>
      <c r="HP125" s="172"/>
      <c r="HQ125" s="172"/>
      <c r="HR125" s="172"/>
      <c r="HS125" s="172"/>
      <c r="HT125" s="172"/>
      <c r="HU125" s="172"/>
      <c r="HV125" s="172"/>
      <c r="HW125" s="172"/>
      <c r="HX125" s="172"/>
      <c r="HY125" s="172"/>
      <c r="HZ125" s="172"/>
      <c r="IA125" s="172"/>
      <c r="IB125" s="172"/>
      <c r="IC125" s="172"/>
      <c r="ID125" s="172"/>
      <c r="IE125" s="172"/>
      <c r="IF125" s="172"/>
      <c r="IG125" s="172"/>
      <c r="IH125" s="172"/>
      <c r="II125" s="172"/>
      <c r="IJ125" s="172"/>
      <c r="IK125" s="172"/>
      <c r="IL125" s="172"/>
      <c r="IM125" s="172"/>
      <c r="IN125" s="172"/>
      <c r="IO125" s="172"/>
      <c r="IP125" s="172"/>
      <c r="IQ125" s="172"/>
      <c r="IR125" s="172"/>
      <c r="IS125" s="172"/>
      <c r="IT125" s="172"/>
      <c r="IU125" s="172"/>
      <c r="IV125" s="172"/>
      <c r="IW125" s="172"/>
      <c r="IX125" s="172"/>
      <c r="IY125" s="172"/>
      <c r="IZ125" s="172"/>
      <c r="JA125" s="172"/>
      <c r="JB125" s="172"/>
      <c r="JC125" s="172"/>
      <c r="JD125" s="172"/>
      <c r="JE125" s="172"/>
      <c r="JF125" s="172"/>
      <c r="JG125" s="172"/>
      <c r="JH125" s="172"/>
      <c r="JI125" s="172"/>
      <c r="JJ125" s="172"/>
      <c r="JK125" s="172"/>
      <c r="JL125" s="172"/>
      <c r="JM125" s="172"/>
      <c r="JN125" s="172"/>
      <c r="JO125" s="172"/>
      <c r="JP125" s="172"/>
      <c r="JQ125" s="172"/>
      <c r="JR125" s="172"/>
      <c r="JS125" s="172"/>
      <c r="JT125" s="172"/>
      <c r="JU125" s="172"/>
      <c r="JV125" s="172"/>
      <c r="JW125" s="172"/>
      <c r="JX125" s="172"/>
      <c r="JY125" s="172"/>
      <c r="JZ125" s="172"/>
      <c r="KA125" s="172"/>
      <c r="KB125" s="172"/>
      <c r="KC125" s="172"/>
      <c r="KD125" s="172"/>
      <c r="KE125" s="172"/>
      <c r="KF125" s="172"/>
      <c r="KG125" s="172"/>
      <c r="KH125" s="172"/>
      <c r="KI125" s="172"/>
      <c r="KJ125" s="172"/>
      <c r="KK125" s="172"/>
      <c r="KL125" s="172"/>
      <c r="KM125" s="172"/>
      <c r="KN125" s="172"/>
      <c r="KO125" s="172"/>
      <c r="KP125" s="172"/>
      <c r="KQ125" s="172"/>
      <c r="KR125" s="172"/>
      <c r="KS125" s="172"/>
      <c r="KT125" s="172"/>
      <c r="KU125" s="172"/>
      <c r="KV125" s="172"/>
      <c r="KW125" s="172"/>
      <c r="KX125" s="172"/>
      <c r="KY125" s="172"/>
      <c r="KZ125" s="172"/>
      <c r="LA125" s="172"/>
      <c r="LB125" s="172"/>
      <c r="LC125" s="172"/>
      <c r="LD125" s="172"/>
      <c r="LE125" s="172"/>
      <c r="LF125" s="172"/>
      <c r="LG125" s="172"/>
      <c r="LH125" s="172"/>
      <c r="LI125" s="172"/>
      <c r="LJ125" s="172"/>
      <c r="LK125" s="172"/>
      <c r="LL125" s="172"/>
      <c r="LM125" s="172"/>
      <c r="LN125" s="172"/>
      <c r="LO125" s="172"/>
      <c r="LP125" s="172"/>
      <c r="LQ125" s="172"/>
      <c r="LR125" s="172"/>
      <c r="LS125" s="172"/>
      <c r="LT125" s="172"/>
      <c r="LU125" s="172"/>
      <c r="LV125" s="172"/>
      <c r="LW125" s="172"/>
      <c r="LX125" s="172"/>
      <c r="LY125" s="172"/>
      <c r="LZ125" s="172"/>
      <c r="MA125" s="172"/>
      <c r="MB125" s="172"/>
      <c r="MC125" s="172"/>
      <c r="MD125" s="172"/>
      <c r="ME125" s="172"/>
      <c r="MF125" s="172"/>
      <c r="MG125" s="172"/>
      <c r="MH125" s="172"/>
      <c r="MI125" s="172"/>
      <c r="MJ125" s="172"/>
      <c r="MK125" s="172"/>
      <c r="ML125" s="172"/>
      <c r="MM125" s="172"/>
      <c r="MN125" s="172"/>
      <c r="MO125" s="172"/>
      <c r="MP125" s="172"/>
      <c r="MQ125" s="172"/>
      <c r="MR125" s="172"/>
      <c r="MS125" s="172"/>
      <c r="MT125" s="172"/>
      <c r="MU125" s="172"/>
      <c r="MV125" s="172"/>
      <c r="MW125" s="172"/>
      <c r="MX125" s="172"/>
      <c r="MY125" s="172"/>
      <c r="MZ125" s="172"/>
      <c r="NA125" s="172"/>
      <c r="NB125" s="172"/>
      <c r="NC125" s="172"/>
      <c r="ND125" s="172"/>
      <c r="NE125" s="172"/>
      <c r="NF125" s="172"/>
      <c r="NG125" s="172"/>
      <c r="NH125" s="172"/>
      <c r="NI125" s="172"/>
      <c r="NJ125" s="172"/>
      <c r="NK125" s="172"/>
      <c r="NL125" s="172"/>
      <c r="NM125" s="172"/>
      <c r="NN125" s="172"/>
      <c r="NO125" s="172"/>
      <c r="NP125" s="172"/>
      <c r="NQ125" s="172"/>
      <c r="NR125" s="172"/>
      <c r="NS125" s="172"/>
      <c r="NT125" s="172"/>
      <c r="NU125" s="172"/>
      <c r="NV125" s="172"/>
      <c r="NW125" s="172"/>
      <c r="NX125" s="172"/>
      <c r="NY125" s="172"/>
      <c r="NZ125" s="172"/>
      <c r="OA125" s="172"/>
      <c r="OB125" s="172"/>
      <c r="OC125" s="172"/>
      <c r="OD125" s="172"/>
      <c r="OE125" s="172"/>
      <c r="OF125" s="172"/>
      <c r="OG125" s="172"/>
      <c r="OH125" s="172"/>
      <c r="OI125" s="172"/>
      <c r="OJ125" s="172"/>
      <c r="OK125" s="172"/>
      <c r="OL125" s="172"/>
      <c r="OM125" s="172"/>
      <c r="ON125" s="172"/>
      <c r="OO125" s="172"/>
      <c r="OP125" s="172"/>
      <c r="OQ125" s="172"/>
      <c r="OR125" s="172"/>
      <c r="OS125" s="172"/>
      <c r="OT125" s="172"/>
      <c r="OU125" s="172"/>
      <c r="OV125" s="172"/>
      <c r="OW125" s="172"/>
      <c r="OX125" s="172"/>
      <c r="OY125" s="172"/>
      <c r="OZ125" s="172"/>
      <c r="PA125" s="172"/>
      <c r="PB125" s="172"/>
      <c r="PC125" s="172"/>
      <c r="PD125" s="172"/>
      <c r="PE125" s="172"/>
      <c r="PF125" s="172"/>
      <c r="PG125" s="172"/>
      <c r="PH125" s="172"/>
      <c r="PI125" s="172"/>
      <c r="PJ125" s="172"/>
      <c r="PK125" s="172"/>
      <c r="PL125" s="172"/>
      <c r="PM125" s="172"/>
      <c r="PN125" s="172"/>
      <c r="PO125" s="172"/>
      <c r="PP125" s="172"/>
      <c r="PQ125" s="172"/>
      <c r="PR125" s="172"/>
      <c r="PS125" s="172"/>
      <c r="PT125" s="172"/>
      <c r="PU125" s="172"/>
      <c r="PV125" s="172"/>
      <c r="PW125" s="172"/>
      <c r="PX125" s="172"/>
      <c r="PY125" s="172"/>
      <c r="PZ125" s="172"/>
      <c r="QA125" s="172"/>
      <c r="QB125" s="172"/>
      <c r="QC125" s="172"/>
      <c r="QD125" s="172"/>
      <c r="QE125" s="172"/>
      <c r="QF125" s="172"/>
      <c r="QG125" s="172"/>
      <c r="QH125" s="172"/>
      <c r="QI125" s="172"/>
      <c r="QJ125" s="172"/>
      <c r="QK125" s="172"/>
      <c r="QL125" s="172"/>
      <c r="QM125" s="172"/>
      <c r="QN125" s="172"/>
      <c r="QO125" s="172"/>
      <c r="QP125" s="172"/>
      <c r="QQ125" s="172"/>
      <c r="QR125" s="172"/>
      <c r="QS125" s="172"/>
      <c r="QT125" s="172"/>
      <c r="QU125" s="172"/>
      <c r="QV125" s="172"/>
      <c r="QW125" s="172"/>
      <c r="QX125" s="172"/>
      <c r="QY125" s="172"/>
      <c r="QZ125" s="172"/>
      <c r="RA125" s="172"/>
      <c r="RB125" s="172"/>
      <c r="RC125" s="172"/>
      <c r="RD125" s="172"/>
      <c r="RE125" s="172"/>
      <c r="RF125" s="172"/>
      <c r="RG125" s="172"/>
      <c r="RH125" s="172"/>
      <c r="RI125" s="172"/>
      <c r="RJ125" s="172"/>
      <c r="RK125" s="172"/>
      <c r="RL125" s="172"/>
      <c r="RM125" s="172"/>
      <c r="RN125" s="172"/>
      <c r="RO125" s="172"/>
      <c r="RP125" s="172"/>
      <c r="RQ125" s="172"/>
      <c r="RR125" s="172"/>
      <c r="RS125" s="172"/>
      <c r="RT125" s="172"/>
      <c r="RU125" s="172"/>
      <c r="RV125" s="172"/>
      <c r="RW125" s="172"/>
      <c r="RX125" s="172"/>
      <c r="RY125" s="172"/>
      <c r="RZ125" s="172"/>
      <c r="SA125" s="172"/>
      <c r="SB125" s="172"/>
      <c r="SC125" s="172"/>
      <c r="SD125" s="172"/>
      <c r="SE125" s="172"/>
      <c r="SF125" s="172"/>
      <c r="SG125" s="172"/>
      <c r="SH125" s="172"/>
      <c r="SI125" s="172"/>
      <c r="SJ125" s="172"/>
      <c r="SK125" s="172"/>
      <c r="SL125" s="172"/>
      <c r="SM125" s="172"/>
      <c r="SN125" s="172"/>
      <c r="SO125" s="172"/>
      <c r="SP125" s="172"/>
      <c r="SQ125" s="172"/>
      <c r="SR125" s="172"/>
      <c r="SS125" s="172"/>
      <c r="ST125" s="172"/>
      <c r="SU125" s="172"/>
      <c r="SV125" s="172"/>
      <c r="SW125" s="172"/>
      <c r="SX125" s="172"/>
      <c r="SY125" s="172"/>
      <c r="SZ125" s="172"/>
      <c r="TA125" s="172"/>
      <c r="TB125" s="172"/>
      <c r="TC125" s="172"/>
      <c r="TD125" s="172"/>
      <c r="TE125" s="172"/>
      <c r="TF125" s="172"/>
      <c r="TG125" s="172"/>
      <c r="TH125" s="172"/>
      <c r="TI125" s="172"/>
      <c r="TJ125" s="172"/>
      <c r="TK125" s="172"/>
      <c r="TL125" s="172"/>
      <c r="TM125" s="172"/>
      <c r="TN125" s="172"/>
      <c r="TO125" s="172"/>
      <c r="TP125" s="172"/>
      <c r="TQ125" s="172"/>
      <c r="TR125" s="172"/>
      <c r="TS125" s="172"/>
      <c r="TT125" s="172"/>
      <c r="TU125" s="172"/>
      <c r="TV125" s="172"/>
      <c r="TW125" s="172"/>
      <c r="TX125" s="172"/>
      <c r="TY125" s="172"/>
      <c r="TZ125" s="172"/>
      <c r="UA125" s="172"/>
      <c r="UB125" s="172"/>
      <c r="UC125" s="172"/>
      <c r="UD125" s="172"/>
      <c r="UE125" s="172"/>
      <c r="UF125" s="172"/>
      <c r="UG125" s="172"/>
      <c r="UH125" s="172"/>
      <c r="UI125" s="172"/>
      <c r="UJ125" s="172"/>
      <c r="UK125" s="172"/>
      <c r="UL125" s="172"/>
      <c r="UM125" s="172"/>
      <c r="UN125" s="172"/>
      <c r="UO125" s="172"/>
      <c r="UP125" s="172"/>
      <c r="UQ125" s="172"/>
      <c r="UR125" s="172"/>
      <c r="US125" s="172"/>
      <c r="UT125" s="172"/>
      <c r="UU125" s="172"/>
      <c r="UV125" s="172"/>
      <c r="UW125" s="172"/>
      <c r="UX125" s="172"/>
      <c r="UY125" s="172"/>
      <c r="UZ125" s="172"/>
      <c r="VA125" s="172"/>
      <c r="VB125" s="172"/>
      <c r="VC125" s="172"/>
      <c r="VD125" s="172"/>
      <c r="VE125" s="172"/>
      <c r="VF125" s="172"/>
      <c r="VG125" s="172"/>
      <c r="VH125" s="172"/>
      <c r="VI125" s="172"/>
      <c r="VJ125" s="172"/>
      <c r="VK125" s="172"/>
      <c r="VL125" s="172"/>
      <c r="VM125" s="172"/>
      <c r="VN125" s="172"/>
      <c r="VO125" s="172"/>
      <c r="VP125" s="172"/>
      <c r="VQ125" s="172"/>
      <c r="VR125" s="172"/>
      <c r="VS125" s="172"/>
      <c r="VT125" s="172"/>
      <c r="VU125" s="172"/>
      <c r="VV125" s="172"/>
      <c r="VW125" s="172"/>
      <c r="VX125" s="172"/>
      <c r="VY125" s="172"/>
      <c r="VZ125" s="172"/>
      <c r="WA125" s="172"/>
      <c r="WB125" s="172"/>
      <c r="WC125" s="172"/>
      <c r="WD125" s="172"/>
      <c r="WE125" s="172"/>
      <c r="WF125" s="172"/>
      <c r="WG125" s="172"/>
      <c r="WH125" s="172"/>
      <c r="WI125" s="172"/>
      <c r="WJ125" s="172"/>
      <c r="WK125" s="172"/>
      <c r="WL125" s="172"/>
      <c r="WM125" s="172"/>
      <c r="WN125" s="172"/>
      <c r="WO125" s="172"/>
      <c r="WP125" s="172"/>
      <c r="WQ125" s="172"/>
      <c r="WR125" s="172"/>
      <c r="WS125" s="172"/>
      <c r="WT125" s="172"/>
      <c r="WU125" s="172"/>
      <c r="WV125" s="172"/>
      <c r="WW125" s="172"/>
      <c r="WX125" s="172"/>
      <c r="WY125" s="172"/>
      <c r="WZ125" s="172"/>
      <c r="XA125" s="172"/>
      <c r="XB125" s="172"/>
      <c r="XC125" s="172"/>
      <c r="XD125" s="172"/>
      <c r="XE125" s="172"/>
      <c r="XF125" s="172"/>
      <c r="XG125" s="172"/>
      <c r="XH125" s="172"/>
      <c r="XI125" s="172"/>
      <c r="XJ125" s="172"/>
      <c r="XK125" s="172"/>
      <c r="XL125" s="172"/>
      <c r="XM125" s="172"/>
      <c r="XN125" s="172"/>
      <c r="XO125" s="172"/>
      <c r="XP125" s="172"/>
      <c r="XQ125" s="172"/>
      <c r="XR125" s="172"/>
      <c r="XS125" s="172"/>
      <c r="XT125" s="172"/>
      <c r="XU125" s="172"/>
      <c r="XV125" s="172"/>
      <c r="XW125" s="172"/>
      <c r="XX125" s="172"/>
      <c r="XY125" s="172"/>
      <c r="XZ125" s="172"/>
      <c r="YA125" s="172"/>
      <c r="YB125" s="172"/>
      <c r="YC125" s="172"/>
      <c r="YD125" s="172"/>
      <c r="YE125" s="172"/>
      <c r="YF125" s="172"/>
      <c r="YG125" s="172"/>
      <c r="YH125" s="172"/>
      <c r="YI125" s="172"/>
      <c r="YJ125" s="172"/>
      <c r="YK125" s="172"/>
      <c r="YL125" s="172"/>
      <c r="YM125" s="172"/>
      <c r="YN125" s="172"/>
      <c r="YO125" s="172"/>
      <c r="YP125" s="172"/>
      <c r="YQ125" s="172"/>
      <c r="YR125" s="172"/>
      <c r="YS125" s="172"/>
      <c r="YT125" s="172"/>
      <c r="YU125" s="172"/>
      <c r="YV125" s="172"/>
      <c r="YW125" s="172"/>
      <c r="YX125" s="172"/>
      <c r="YY125" s="172"/>
      <c r="YZ125" s="172"/>
      <c r="ZA125" s="172"/>
      <c r="ZB125" s="172"/>
      <c r="ZC125" s="172"/>
      <c r="ZD125" s="172"/>
      <c r="ZE125" s="172"/>
      <c r="ZF125" s="172"/>
      <c r="ZG125" s="172"/>
      <c r="ZH125" s="172"/>
      <c r="ZI125" s="172"/>
      <c r="ZJ125" s="172"/>
      <c r="ZK125" s="172"/>
      <c r="ZL125" s="172"/>
      <c r="ZM125" s="172"/>
      <c r="ZN125" s="172"/>
      <c r="ZO125" s="172"/>
      <c r="ZP125" s="172"/>
      <c r="ZQ125" s="172"/>
      <c r="ZR125" s="172"/>
      <c r="ZS125" s="172"/>
      <c r="ZT125" s="172"/>
      <c r="ZU125" s="172"/>
      <c r="ZV125" s="172"/>
      <c r="ZW125" s="172"/>
      <c r="ZX125" s="172"/>
      <c r="ZY125" s="172"/>
      <c r="ZZ125" s="172"/>
      <c r="AAA125" s="172"/>
      <c r="AAB125" s="172"/>
      <c r="AAC125" s="172"/>
      <c r="AAD125" s="172"/>
      <c r="AAE125" s="172"/>
      <c r="AAF125" s="172"/>
      <c r="AAG125" s="172"/>
      <c r="AAH125" s="172"/>
      <c r="AAI125" s="172"/>
      <c r="AAJ125" s="172"/>
      <c r="AAK125" s="172"/>
      <c r="AAL125" s="172"/>
      <c r="AAM125" s="172"/>
      <c r="AAN125" s="172"/>
      <c r="AAO125" s="172"/>
      <c r="AAP125" s="172"/>
      <c r="AAQ125" s="172"/>
      <c r="AAR125" s="172"/>
      <c r="AAS125" s="172"/>
      <c r="AAT125" s="172"/>
      <c r="AAU125" s="172"/>
      <c r="AAV125" s="172"/>
      <c r="AAW125" s="172"/>
      <c r="AAX125" s="172"/>
      <c r="AAY125" s="172"/>
      <c r="AAZ125" s="172"/>
      <c r="ABA125" s="172"/>
      <c r="ABB125" s="172"/>
      <c r="ABC125" s="172"/>
      <c r="ABD125" s="172"/>
      <c r="ABE125" s="172"/>
      <c r="ABF125" s="172"/>
      <c r="ABG125" s="172"/>
      <c r="ABH125" s="172"/>
      <c r="ABI125" s="172"/>
      <c r="ABJ125" s="172"/>
      <c r="ABK125" s="172"/>
      <c r="ABL125" s="172"/>
      <c r="ABM125" s="172"/>
      <c r="ABN125" s="172"/>
      <c r="ABO125" s="172"/>
      <c r="ABP125" s="172"/>
      <c r="ABQ125" s="172"/>
      <c r="ABR125" s="172"/>
      <c r="ABS125" s="172"/>
      <c r="ABT125" s="172"/>
      <c r="ABU125" s="172"/>
      <c r="ABV125" s="172"/>
      <c r="ABW125" s="172"/>
      <c r="ABX125" s="172"/>
      <c r="ABY125" s="172"/>
      <c r="ABZ125" s="172"/>
      <c r="ACA125" s="172"/>
      <c r="ACB125" s="172"/>
      <c r="ACC125" s="172"/>
      <c r="ACD125" s="172"/>
      <c r="ACE125" s="172"/>
      <c r="ACF125" s="172"/>
      <c r="ACG125" s="172"/>
      <c r="ACH125" s="172"/>
      <c r="ACI125" s="172"/>
      <c r="ACJ125" s="172"/>
      <c r="ACK125" s="172"/>
      <c r="ACL125" s="172"/>
      <c r="ACM125" s="172"/>
      <c r="ACN125" s="172"/>
      <c r="ACO125" s="172"/>
      <c r="ACP125" s="172"/>
      <c r="ACQ125" s="172"/>
      <c r="ACR125" s="172"/>
      <c r="ACS125" s="172"/>
      <c r="ACT125" s="172"/>
      <c r="ACU125" s="172"/>
      <c r="ACV125" s="172"/>
      <c r="ACW125" s="172"/>
      <c r="ACX125" s="172"/>
      <c r="ACY125" s="172"/>
      <c r="ACZ125" s="172"/>
      <c r="ADA125" s="172"/>
      <c r="ADB125" s="172"/>
      <c r="ADC125" s="172"/>
      <c r="ADD125" s="172"/>
      <c r="ADE125" s="172"/>
      <c r="ADF125" s="172"/>
      <c r="ADG125" s="172"/>
      <c r="ADH125" s="172"/>
      <c r="ADI125" s="172"/>
      <c r="ADJ125" s="172"/>
      <c r="ADK125" s="172"/>
      <c r="ADL125" s="172"/>
      <c r="ADM125" s="172"/>
      <c r="ADN125" s="172"/>
      <c r="ADO125" s="172"/>
      <c r="ADP125" s="172"/>
      <c r="ADQ125" s="172"/>
      <c r="ADR125" s="172"/>
      <c r="ADS125" s="172"/>
      <c r="ADT125" s="172"/>
      <c r="ADU125" s="172"/>
      <c r="ADV125" s="172"/>
      <c r="ADW125" s="172"/>
      <c r="ADX125" s="172"/>
      <c r="ADY125" s="172"/>
      <c r="ADZ125" s="172"/>
      <c r="AEA125" s="172"/>
      <c r="AEB125" s="172"/>
      <c r="AEC125" s="172"/>
      <c r="AED125" s="172"/>
      <c r="AEE125" s="172"/>
      <c r="AEF125" s="172"/>
      <c r="AEG125" s="172"/>
      <c r="AEH125" s="172"/>
      <c r="AEI125" s="172"/>
      <c r="AEJ125" s="172"/>
      <c r="AEK125" s="172"/>
      <c r="AEL125" s="172"/>
      <c r="AEM125" s="172"/>
      <c r="AEN125" s="172"/>
      <c r="AEO125" s="172"/>
      <c r="AEP125" s="172"/>
      <c r="AEQ125" s="172"/>
      <c r="AER125" s="172"/>
      <c r="AES125" s="172"/>
      <c r="AET125" s="172"/>
      <c r="AEU125" s="172"/>
      <c r="AEV125" s="172"/>
      <c r="AEW125" s="172"/>
      <c r="AEX125" s="172"/>
      <c r="AEY125" s="172"/>
      <c r="AEZ125" s="172"/>
      <c r="AFA125" s="172"/>
      <c r="AFB125" s="172"/>
      <c r="AFC125" s="172"/>
      <c r="AFD125" s="172"/>
      <c r="AFE125" s="172"/>
      <c r="AFF125" s="172"/>
      <c r="AFG125" s="172"/>
      <c r="AFH125" s="172"/>
      <c r="AFI125" s="172"/>
      <c r="AFJ125" s="172"/>
      <c r="AFK125" s="172"/>
      <c r="AFL125" s="172"/>
      <c r="AFM125" s="172"/>
      <c r="AFN125" s="172"/>
      <c r="AFO125" s="172"/>
      <c r="AFP125" s="172"/>
      <c r="AFQ125" s="172"/>
      <c r="AFR125" s="172"/>
      <c r="AFS125" s="172"/>
      <c r="AFT125" s="172"/>
      <c r="AFU125" s="172"/>
      <c r="AFV125" s="172"/>
      <c r="AFW125" s="172"/>
      <c r="AFX125" s="172"/>
      <c r="AFY125" s="172"/>
      <c r="AFZ125" s="172"/>
      <c r="AGA125" s="172"/>
      <c r="AGB125" s="172"/>
      <c r="AGC125" s="172"/>
      <c r="AGD125" s="172"/>
      <c r="AGE125" s="172"/>
      <c r="AGF125" s="172"/>
      <c r="AGG125" s="172"/>
      <c r="AGH125" s="172"/>
      <c r="AGI125" s="172"/>
      <c r="AGJ125" s="172"/>
      <c r="AGK125" s="172"/>
      <c r="AGL125" s="172"/>
      <c r="AGM125" s="172"/>
      <c r="AGN125" s="172"/>
      <c r="AGO125" s="172"/>
      <c r="AGP125" s="172"/>
      <c r="AGQ125" s="172"/>
      <c r="AGR125" s="172"/>
      <c r="AGS125" s="172"/>
      <c r="AGT125" s="172"/>
      <c r="AGU125" s="172"/>
      <c r="AGV125" s="172"/>
      <c r="AGW125" s="172"/>
      <c r="AGX125" s="172"/>
      <c r="AGY125" s="172"/>
      <c r="AGZ125" s="172"/>
      <c r="AHA125" s="172"/>
      <c r="AHB125" s="172"/>
      <c r="AHC125" s="172"/>
      <c r="AHD125" s="172"/>
      <c r="AHE125" s="172"/>
      <c r="AHF125" s="172"/>
      <c r="AHG125" s="172"/>
      <c r="AHH125" s="172"/>
      <c r="AHI125" s="172"/>
      <c r="AHJ125" s="172"/>
      <c r="AHK125" s="172"/>
      <c r="AHL125" s="172"/>
      <c r="AHM125" s="172"/>
      <c r="AHN125" s="172"/>
      <c r="AHO125" s="172"/>
      <c r="AHP125" s="172"/>
      <c r="AHQ125" s="172"/>
      <c r="AHR125" s="172"/>
      <c r="AHS125" s="172"/>
      <c r="AHT125" s="172"/>
      <c r="AHU125" s="172"/>
      <c r="AHV125" s="172"/>
      <c r="AHW125" s="172"/>
      <c r="AHX125" s="172"/>
      <c r="AHY125" s="172"/>
      <c r="AHZ125" s="172"/>
      <c r="AIA125" s="172"/>
      <c r="AIB125" s="172"/>
      <c r="AIC125" s="172"/>
      <c r="AID125" s="172"/>
      <c r="AIE125" s="172"/>
      <c r="AIF125" s="172"/>
      <c r="AIG125" s="172"/>
      <c r="AIH125" s="172"/>
      <c r="AII125" s="172"/>
      <c r="AIJ125" s="172"/>
      <c r="AIK125" s="172"/>
      <c r="AIL125" s="172"/>
      <c r="AIM125" s="172"/>
      <c r="AIN125" s="172"/>
      <c r="AIO125" s="172"/>
      <c r="AIP125" s="172"/>
      <c r="AIQ125" s="172"/>
      <c r="AIR125" s="172"/>
      <c r="AIS125" s="172"/>
      <c r="AIT125" s="172"/>
      <c r="AIU125" s="172"/>
      <c r="AIV125" s="172"/>
      <c r="AIW125" s="172"/>
      <c r="AIX125" s="172"/>
      <c r="AIY125" s="172"/>
      <c r="AIZ125" s="172"/>
      <c r="AJA125" s="172"/>
      <c r="AJB125" s="172"/>
      <c r="AJC125" s="172"/>
      <c r="AJD125" s="172"/>
      <c r="AJE125" s="172"/>
      <c r="AJF125" s="172"/>
      <c r="AJG125" s="172"/>
      <c r="AJH125" s="172"/>
      <c r="AJI125" s="172"/>
      <c r="AJJ125" s="172"/>
      <c r="AJK125" s="172"/>
      <c r="AJL125" s="172"/>
      <c r="AJM125" s="172"/>
      <c r="AJN125" s="172"/>
      <c r="AJO125" s="172"/>
      <c r="AJP125" s="172"/>
      <c r="AJQ125" s="172"/>
      <c r="AJR125" s="172"/>
      <c r="AJS125" s="172"/>
      <c r="AJT125" s="172"/>
      <c r="AJU125" s="172"/>
      <c r="AJV125" s="172"/>
      <c r="AJW125" s="172"/>
      <c r="AJX125" s="172"/>
      <c r="AJY125" s="172"/>
      <c r="AJZ125" s="172"/>
      <c r="AKA125" s="172"/>
      <c r="AKB125" s="172"/>
      <c r="AKC125" s="172"/>
      <c r="AKD125" s="172"/>
      <c r="AKE125" s="172"/>
      <c r="AKF125" s="172"/>
      <c r="AKG125" s="172"/>
      <c r="AKH125" s="172"/>
      <c r="AKI125" s="172"/>
      <c r="AKJ125" s="172"/>
      <c r="AKK125" s="172"/>
      <c r="AKL125" s="172"/>
      <c r="AKM125" s="172"/>
      <c r="AKN125" s="172"/>
      <c r="AKO125" s="172"/>
      <c r="AKP125" s="172"/>
      <c r="AKQ125" s="172"/>
      <c r="AKR125" s="172"/>
      <c r="AKS125" s="172"/>
      <c r="AKT125" s="172"/>
      <c r="AKU125" s="172"/>
      <c r="AKV125" s="172"/>
      <c r="AKW125" s="172"/>
      <c r="AKX125" s="172"/>
      <c r="AKY125" s="172"/>
      <c r="AKZ125" s="172"/>
      <c r="ALA125" s="172"/>
      <c r="ALB125" s="172"/>
      <c r="ALC125" s="172"/>
      <c r="ALD125" s="172"/>
      <c r="ALE125" s="172"/>
      <c r="ALF125" s="172"/>
      <c r="ALG125" s="172"/>
      <c r="ALH125" s="172"/>
      <c r="ALI125" s="172"/>
      <c r="ALJ125" s="172"/>
      <c r="ALK125" s="172"/>
      <c r="ALL125" s="172"/>
      <c r="ALM125" s="172"/>
      <c r="ALN125" s="172"/>
      <c r="ALO125" s="172"/>
      <c r="ALP125" s="172"/>
      <c r="ALQ125" s="172"/>
      <c r="ALR125" s="172"/>
      <c r="ALS125" s="172"/>
      <c r="ALT125" s="172"/>
      <c r="ALU125" s="172"/>
      <c r="ALV125" s="172"/>
      <c r="ALW125" s="172"/>
      <c r="ALX125" s="172"/>
      <c r="ALY125" s="172"/>
      <c r="ALZ125" s="172"/>
      <c r="AMA125" s="172"/>
      <c r="AMB125" s="172"/>
      <c r="AMC125" s="172"/>
      <c r="AMD125" s="172"/>
      <c r="AME125" s="172"/>
      <c r="AMF125" s="172"/>
      <c r="AMG125" s="172"/>
      <c r="AMH125" s="172"/>
      <c r="AMI125" s="172"/>
      <c r="AMJ125" s="172"/>
      <c r="AMK125" s="172"/>
      <c r="AML125" s="172"/>
    </row>
    <row r="126" spans="1:1026" s="282" customFormat="1">
      <c r="A126" s="172"/>
      <c r="B126" s="368"/>
      <c r="C126" s="3"/>
      <c r="D126" s="1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157"/>
      <c r="Q126" s="158"/>
      <c r="R126" s="158"/>
      <c r="S126" s="159"/>
      <c r="T126" s="158"/>
      <c r="U126" s="158"/>
      <c r="V126" s="158"/>
      <c r="W126" s="158"/>
      <c r="X126" s="157"/>
      <c r="Y126" s="158"/>
      <c r="Z126" s="158"/>
      <c r="AA126" s="159"/>
      <c r="AB126" s="160"/>
      <c r="AC126" s="161"/>
      <c r="AD126" s="158"/>
      <c r="AE126" s="159"/>
      <c r="AF126" s="367"/>
      <c r="AG126" s="162"/>
      <c r="AH126" s="163"/>
      <c r="AI126" s="165"/>
      <c r="AJ126" s="164"/>
      <c r="AK126" s="164"/>
      <c r="AL126" s="289"/>
      <c r="AM126" s="165"/>
      <c r="AN126" s="230"/>
      <c r="AO126" s="230"/>
      <c r="AP126" s="230"/>
      <c r="AQ126" s="230"/>
      <c r="AR126" s="229"/>
      <c r="AS126" s="230"/>
      <c r="AT126" s="230"/>
      <c r="AU126" s="231"/>
      <c r="AV126" s="230"/>
      <c r="AW126" s="232"/>
      <c r="AX126" s="232"/>
      <c r="AY126" s="232"/>
      <c r="AZ126" s="232"/>
      <c r="BA126" s="232"/>
      <c r="BB126" s="232"/>
      <c r="BC126" s="233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9"/>
      <c r="BP126" s="168"/>
      <c r="BQ126" s="168"/>
      <c r="BR126" s="168"/>
      <c r="BS126" s="169"/>
      <c r="BT126" s="302"/>
      <c r="BU126" s="302"/>
      <c r="BV126" s="302"/>
      <c r="BW126" s="303"/>
      <c r="BX126" s="302"/>
      <c r="BY126" s="302"/>
      <c r="BZ126" s="302"/>
      <c r="CA126" s="303"/>
      <c r="CB126" s="164"/>
      <c r="CC126" s="289"/>
      <c r="CD126" s="340"/>
      <c r="CE126" s="341"/>
      <c r="CF126" s="340"/>
      <c r="CG126" s="340"/>
      <c r="CH126" s="340"/>
      <c r="CI126" s="340"/>
      <c r="CJ126" s="367"/>
      <c r="CK126" s="19"/>
      <c r="CL126" s="279"/>
      <c r="CM126" s="279"/>
      <c r="CN126" s="279"/>
      <c r="CO126" s="20"/>
      <c r="CP126" s="20"/>
      <c r="CQ126" s="21"/>
      <c r="CR126" s="367"/>
      <c r="CS126" s="157"/>
      <c r="CT126" s="159"/>
      <c r="CU126" s="22"/>
      <c r="CV126" s="23"/>
      <c r="CW126" s="172"/>
      <c r="CX126" s="24"/>
      <c r="CY126" s="267"/>
      <c r="CZ126" s="268"/>
      <c r="DA126" s="267"/>
      <c r="DB126" s="268"/>
      <c r="DC126" s="173"/>
      <c r="DD126" s="26"/>
      <c r="DE126" s="173"/>
      <c r="DF126" s="26"/>
      <c r="DG126" s="326"/>
      <c r="DH126" s="327"/>
      <c r="DI126" s="172"/>
      <c r="DJ126" s="24"/>
      <c r="DK126" s="172"/>
      <c r="DL126" s="19"/>
      <c r="DM126" s="19"/>
      <c r="DN126" s="174"/>
      <c r="DO126" s="278"/>
      <c r="DP126" s="278"/>
      <c r="DQ126" s="20"/>
      <c r="DR126" s="20"/>
      <c r="DS126" s="337"/>
      <c r="DT126" s="174"/>
      <c r="DU126" s="172"/>
      <c r="DV126" s="172"/>
      <c r="DW126" s="172"/>
      <c r="DX126" s="172"/>
      <c r="DY126" s="172"/>
      <c r="DZ126" s="172"/>
      <c r="EA126" s="172"/>
      <c r="EB126" s="172"/>
      <c r="EC126" s="172"/>
      <c r="ED126" s="172"/>
      <c r="EE126" s="172"/>
      <c r="EF126" s="172"/>
      <c r="EG126" s="172"/>
      <c r="EH126" s="172"/>
      <c r="EI126" s="172"/>
      <c r="EJ126" s="172"/>
      <c r="EK126" s="172"/>
      <c r="EL126" s="172"/>
      <c r="EM126" s="172"/>
      <c r="EN126" s="172"/>
      <c r="EO126" s="172"/>
      <c r="EP126" s="172"/>
      <c r="EQ126" s="172"/>
      <c r="ER126" s="172"/>
      <c r="ES126" s="172"/>
      <c r="ET126" s="172"/>
      <c r="EU126" s="172"/>
      <c r="EV126" s="172"/>
      <c r="EW126" s="172"/>
      <c r="EX126" s="172"/>
      <c r="EY126" s="172"/>
      <c r="EZ126" s="172"/>
      <c r="FA126" s="172"/>
      <c r="FB126" s="172"/>
      <c r="FC126" s="172"/>
      <c r="FD126" s="172"/>
      <c r="FE126" s="172"/>
      <c r="FF126" s="172"/>
      <c r="FG126" s="172"/>
      <c r="FH126" s="172"/>
      <c r="FI126" s="172"/>
      <c r="FJ126" s="172"/>
      <c r="FK126" s="172"/>
      <c r="FL126" s="172"/>
      <c r="FM126" s="172"/>
      <c r="FN126" s="172"/>
      <c r="FO126" s="172"/>
      <c r="FP126" s="172"/>
      <c r="FQ126" s="172"/>
      <c r="FR126" s="172"/>
      <c r="FS126" s="172"/>
      <c r="FT126" s="172"/>
      <c r="FU126" s="172"/>
      <c r="FV126" s="172"/>
      <c r="FW126" s="172"/>
      <c r="FX126" s="172"/>
      <c r="FY126" s="172"/>
      <c r="FZ126" s="172"/>
      <c r="GA126" s="172"/>
      <c r="GB126" s="172"/>
      <c r="GC126" s="172"/>
      <c r="GD126" s="172"/>
      <c r="GE126" s="172"/>
      <c r="GF126" s="172"/>
      <c r="GG126" s="172"/>
      <c r="GH126" s="172"/>
      <c r="GI126" s="172"/>
      <c r="GJ126" s="172"/>
      <c r="GK126" s="172"/>
      <c r="GL126" s="172"/>
      <c r="GM126" s="172"/>
      <c r="GN126" s="172"/>
      <c r="GO126" s="172"/>
      <c r="GP126" s="172"/>
      <c r="GQ126" s="172"/>
      <c r="GR126" s="172"/>
      <c r="GS126" s="172"/>
      <c r="GT126" s="172"/>
      <c r="GU126" s="172"/>
      <c r="GV126" s="172"/>
      <c r="GW126" s="172"/>
      <c r="GX126" s="172"/>
      <c r="GY126" s="172"/>
      <c r="GZ126" s="172"/>
      <c r="HA126" s="172"/>
      <c r="HB126" s="172"/>
      <c r="HC126" s="172"/>
      <c r="HD126" s="172"/>
      <c r="HE126" s="172"/>
      <c r="HF126" s="172"/>
      <c r="HG126" s="172"/>
      <c r="HH126" s="172"/>
      <c r="HI126" s="172"/>
      <c r="HJ126" s="172"/>
      <c r="HK126" s="172"/>
      <c r="HL126" s="172"/>
      <c r="HM126" s="172"/>
      <c r="HN126" s="172"/>
      <c r="HO126" s="172"/>
      <c r="HP126" s="172"/>
      <c r="HQ126" s="172"/>
      <c r="HR126" s="172"/>
      <c r="HS126" s="172"/>
      <c r="HT126" s="172"/>
      <c r="HU126" s="172"/>
      <c r="HV126" s="172"/>
      <c r="HW126" s="172"/>
      <c r="HX126" s="172"/>
      <c r="HY126" s="172"/>
      <c r="HZ126" s="172"/>
      <c r="IA126" s="172"/>
      <c r="IB126" s="172"/>
      <c r="IC126" s="172"/>
      <c r="ID126" s="172"/>
      <c r="IE126" s="172"/>
      <c r="IF126" s="172"/>
      <c r="IG126" s="172"/>
      <c r="IH126" s="172"/>
      <c r="II126" s="172"/>
      <c r="IJ126" s="172"/>
      <c r="IK126" s="172"/>
      <c r="IL126" s="172"/>
      <c r="IM126" s="172"/>
      <c r="IN126" s="172"/>
      <c r="IO126" s="172"/>
      <c r="IP126" s="172"/>
      <c r="IQ126" s="172"/>
      <c r="IR126" s="172"/>
      <c r="IS126" s="172"/>
      <c r="IT126" s="172"/>
      <c r="IU126" s="172"/>
      <c r="IV126" s="172"/>
      <c r="IW126" s="172"/>
      <c r="IX126" s="172"/>
      <c r="IY126" s="172"/>
      <c r="IZ126" s="172"/>
      <c r="JA126" s="172"/>
      <c r="JB126" s="172"/>
      <c r="JC126" s="172"/>
      <c r="JD126" s="172"/>
      <c r="JE126" s="172"/>
      <c r="JF126" s="172"/>
      <c r="JG126" s="172"/>
      <c r="JH126" s="172"/>
      <c r="JI126" s="172"/>
      <c r="JJ126" s="172"/>
      <c r="JK126" s="172"/>
      <c r="JL126" s="172"/>
      <c r="JM126" s="172"/>
      <c r="JN126" s="172"/>
      <c r="JO126" s="172"/>
      <c r="JP126" s="172"/>
      <c r="JQ126" s="172"/>
      <c r="JR126" s="172"/>
      <c r="JS126" s="172"/>
      <c r="JT126" s="172"/>
      <c r="JU126" s="172"/>
      <c r="JV126" s="172"/>
      <c r="JW126" s="172"/>
      <c r="JX126" s="172"/>
      <c r="JY126" s="172"/>
      <c r="JZ126" s="172"/>
      <c r="KA126" s="172"/>
      <c r="KB126" s="172"/>
      <c r="KC126" s="172"/>
      <c r="KD126" s="172"/>
      <c r="KE126" s="172"/>
      <c r="KF126" s="172"/>
      <c r="KG126" s="172"/>
      <c r="KH126" s="172"/>
      <c r="KI126" s="172"/>
      <c r="KJ126" s="172"/>
      <c r="KK126" s="172"/>
      <c r="KL126" s="172"/>
      <c r="KM126" s="172"/>
      <c r="KN126" s="172"/>
      <c r="KO126" s="172"/>
      <c r="KP126" s="172"/>
      <c r="KQ126" s="172"/>
      <c r="KR126" s="172"/>
      <c r="KS126" s="172"/>
      <c r="KT126" s="172"/>
      <c r="KU126" s="172"/>
      <c r="KV126" s="172"/>
      <c r="KW126" s="172"/>
      <c r="KX126" s="172"/>
      <c r="KY126" s="172"/>
      <c r="KZ126" s="172"/>
      <c r="LA126" s="172"/>
      <c r="LB126" s="172"/>
      <c r="LC126" s="172"/>
      <c r="LD126" s="172"/>
      <c r="LE126" s="172"/>
      <c r="LF126" s="172"/>
      <c r="LG126" s="172"/>
      <c r="LH126" s="172"/>
      <c r="LI126" s="172"/>
      <c r="LJ126" s="172"/>
      <c r="LK126" s="172"/>
      <c r="LL126" s="172"/>
      <c r="LM126" s="172"/>
      <c r="LN126" s="172"/>
      <c r="LO126" s="172"/>
      <c r="LP126" s="172"/>
      <c r="LQ126" s="172"/>
      <c r="LR126" s="172"/>
      <c r="LS126" s="172"/>
      <c r="LT126" s="172"/>
      <c r="LU126" s="172"/>
      <c r="LV126" s="172"/>
      <c r="LW126" s="172"/>
      <c r="LX126" s="172"/>
      <c r="LY126" s="172"/>
      <c r="LZ126" s="172"/>
      <c r="MA126" s="172"/>
      <c r="MB126" s="172"/>
      <c r="MC126" s="172"/>
      <c r="MD126" s="172"/>
      <c r="ME126" s="172"/>
      <c r="MF126" s="172"/>
      <c r="MG126" s="172"/>
      <c r="MH126" s="172"/>
      <c r="MI126" s="172"/>
      <c r="MJ126" s="172"/>
      <c r="MK126" s="172"/>
      <c r="ML126" s="172"/>
      <c r="MM126" s="172"/>
      <c r="MN126" s="172"/>
      <c r="MO126" s="172"/>
      <c r="MP126" s="172"/>
      <c r="MQ126" s="172"/>
      <c r="MR126" s="172"/>
      <c r="MS126" s="172"/>
      <c r="MT126" s="172"/>
      <c r="MU126" s="172"/>
      <c r="MV126" s="172"/>
      <c r="MW126" s="172"/>
      <c r="MX126" s="172"/>
      <c r="MY126" s="172"/>
      <c r="MZ126" s="172"/>
      <c r="NA126" s="172"/>
      <c r="NB126" s="172"/>
      <c r="NC126" s="172"/>
      <c r="ND126" s="172"/>
      <c r="NE126" s="172"/>
      <c r="NF126" s="172"/>
      <c r="NG126" s="172"/>
      <c r="NH126" s="172"/>
      <c r="NI126" s="172"/>
      <c r="NJ126" s="172"/>
      <c r="NK126" s="172"/>
      <c r="NL126" s="172"/>
      <c r="NM126" s="172"/>
      <c r="NN126" s="172"/>
      <c r="NO126" s="172"/>
      <c r="NP126" s="172"/>
      <c r="NQ126" s="172"/>
      <c r="NR126" s="172"/>
      <c r="NS126" s="172"/>
      <c r="NT126" s="172"/>
      <c r="NU126" s="172"/>
      <c r="NV126" s="172"/>
      <c r="NW126" s="172"/>
      <c r="NX126" s="172"/>
      <c r="NY126" s="172"/>
      <c r="NZ126" s="172"/>
      <c r="OA126" s="172"/>
      <c r="OB126" s="172"/>
      <c r="OC126" s="172"/>
      <c r="OD126" s="172"/>
      <c r="OE126" s="172"/>
      <c r="OF126" s="172"/>
      <c r="OG126" s="172"/>
      <c r="OH126" s="172"/>
      <c r="OI126" s="172"/>
      <c r="OJ126" s="172"/>
      <c r="OK126" s="172"/>
      <c r="OL126" s="172"/>
      <c r="OM126" s="172"/>
      <c r="ON126" s="172"/>
      <c r="OO126" s="172"/>
      <c r="OP126" s="172"/>
      <c r="OQ126" s="172"/>
      <c r="OR126" s="172"/>
      <c r="OS126" s="172"/>
      <c r="OT126" s="172"/>
      <c r="OU126" s="172"/>
      <c r="OV126" s="172"/>
      <c r="OW126" s="172"/>
      <c r="OX126" s="172"/>
      <c r="OY126" s="172"/>
      <c r="OZ126" s="172"/>
      <c r="PA126" s="172"/>
      <c r="PB126" s="172"/>
      <c r="PC126" s="172"/>
      <c r="PD126" s="172"/>
      <c r="PE126" s="172"/>
      <c r="PF126" s="172"/>
      <c r="PG126" s="172"/>
      <c r="PH126" s="172"/>
      <c r="PI126" s="172"/>
      <c r="PJ126" s="172"/>
      <c r="PK126" s="172"/>
      <c r="PL126" s="172"/>
      <c r="PM126" s="172"/>
      <c r="PN126" s="172"/>
      <c r="PO126" s="172"/>
      <c r="PP126" s="172"/>
      <c r="PQ126" s="172"/>
      <c r="PR126" s="172"/>
      <c r="PS126" s="172"/>
      <c r="PT126" s="172"/>
      <c r="PU126" s="172"/>
      <c r="PV126" s="172"/>
      <c r="PW126" s="172"/>
      <c r="PX126" s="172"/>
      <c r="PY126" s="172"/>
      <c r="PZ126" s="172"/>
      <c r="QA126" s="172"/>
      <c r="QB126" s="172"/>
      <c r="QC126" s="172"/>
      <c r="QD126" s="172"/>
      <c r="QE126" s="172"/>
      <c r="QF126" s="172"/>
      <c r="QG126" s="172"/>
      <c r="QH126" s="172"/>
      <c r="QI126" s="172"/>
      <c r="QJ126" s="172"/>
      <c r="QK126" s="172"/>
      <c r="QL126" s="172"/>
      <c r="QM126" s="172"/>
      <c r="QN126" s="172"/>
      <c r="QO126" s="172"/>
      <c r="QP126" s="172"/>
      <c r="QQ126" s="172"/>
      <c r="QR126" s="172"/>
      <c r="QS126" s="172"/>
      <c r="QT126" s="172"/>
      <c r="QU126" s="172"/>
      <c r="QV126" s="172"/>
      <c r="QW126" s="172"/>
      <c r="QX126" s="172"/>
      <c r="QY126" s="172"/>
      <c r="QZ126" s="172"/>
      <c r="RA126" s="172"/>
      <c r="RB126" s="172"/>
      <c r="RC126" s="172"/>
      <c r="RD126" s="172"/>
      <c r="RE126" s="172"/>
      <c r="RF126" s="172"/>
      <c r="RG126" s="172"/>
      <c r="RH126" s="172"/>
      <c r="RI126" s="172"/>
      <c r="RJ126" s="172"/>
      <c r="RK126" s="172"/>
      <c r="RL126" s="172"/>
      <c r="RM126" s="172"/>
      <c r="RN126" s="172"/>
      <c r="RO126" s="172"/>
      <c r="RP126" s="172"/>
      <c r="RQ126" s="172"/>
      <c r="RR126" s="172"/>
      <c r="RS126" s="172"/>
      <c r="RT126" s="172"/>
      <c r="RU126" s="172"/>
      <c r="RV126" s="172"/>
      <c r="RW126" s="172"/>
      <c r="RX126" s="172"/>
      <c r="RY126" s="172"/>
      <c r="RZ126" s="172"/>
      <c r="SA126" s="172"/>
      <c r="SB126" s="172"/>
      <c r="SC126" s="172"/>
      <c r="SD126" s="172"/>
      <c r="SE126" s="172"/>
      <c r="SF126" s="172"/>
      <c r="SG126" s="172"/>
      <c r="SH126" s="172"/>
      <c r="SI126" s="172"/>
      <c r="SJ126" s="172"/>
      <c r="SK126" s="172"/>
      <c r="SL126" s="172"/>
      <c r="SM126" s="172"/>
      <c r="SN126" s="172"/>
      <c r="SO126" s="172"/>
      <c r="SP126" s="172"/>
      <c r="SQ126" s="172"/>
      <c r="SR126" s="172"/>
      <c r="SS126" s="172"/>
      <c r="ST126" s="172"/>
      <c r="SU126" s="172"/>
      <c r="SV126" s="172"/>
      <c r="SW126" s="172"/>
      <c r="SX126" s="172"/>
      <c r="SY126" s="172"/>
      <c r="SZ126" s="172"/>
      <c r="TA126" s="172"/>
      <c r="TB126" s="172"/>
      <c r="TC126" s="172"/>
      <c r="TD126" s="172"/>
      <c r="TE126" s="172"/>
      <c r="TF126" s="172"/>
      <c r="TG126" s="172"/>
      <c r="TH126" s="172"/>
      <c r="TI126" s="172"/>
      <c r="TJ126" s="172"/>
      <c r="TK126" s="172"/>
      <c r="TL126" s="172"/>
      <c r="TM126" s="172"/>
      <c r="TN126" s="172"/>
      <c r="TO126" s="172"/>
      <c r="TP126" s="172"/>
      <c r="TQ126" s="172"/>
      <c r="TR126" s="172"/>
      <c r="TS126" s="172"/>
      <c r="TT126" s="172"/>
      <c r="TU126" s="172"/>
      <c r="TV126" s="172"/>
      <c r="TW126" s="172"/>
      <c r="TX126" s="172"/>
      <c r="TY126" s="172"/>
      <c r="TZ126" s="172"/>
      <c r="UA126" s="172"/>
      <c r="UB126" s="172"/>
      <c r="UC126" s="172"/>
      <c r="UD126" s="172"/>
      <c r="UE126" s="172"/>
      <c r="UF126" s="172"/>
      <c r="UG126" s="172"/>
      <c r="UH126" s="172"/>
      <c r="UI126" s="172"/>
      <c r="UJ126" s="172"/>
      <c r="UK126" s="172"/>
      <c r="UL126" s="172"/>
      <c r="UM126" s="172"/>
      <c r="UN126" s="172"/>
      <c r="UO126" s="172"/>
      <c r="UP126" s="172"/>
      <c r="UQ126" s="172"/>
      <c r="UR126" s="172"/>
      <c r="US126" s="172"/>
      <c r="UT126" s="172"/>
      <c r="UU126" s="172"/>
      <c r="UV126" s="172"/>
      <c r="UW126" s="172"/>
      <c r="UX126" s="172"/>
      <c r="UY126" s="172"/>
      <c r="UZ126" s="172"/>
      <c r="VA126" s="172"/>
      <c r="VB126" s="172"/>
      <c r="VC126" s="172"/>
      <c r="VD126" s="172"/>
      <c r="VE126" s="172"/>
      <c r="VF126" s="172"/>
      <c r="VG126" s="172"/>
      <c r="VH126" s="172"/>
      <c r="VI126" s="172"/>
      <c r="VJ126" s="172"/>
      <c r="VK126" s="172"/>
      <c r="VL126" s="172"/>
      <c r="VM126" s="172"/>
      <c r="VN126" s="172"/>
      <c r="VO126" s="172"/>
      <c r="VP126" s="172"/>
      <c r="VQ126" s="172"/>
      <c r="VR126" s="172"/>
      <c r="VS126" s="172"/>
      <c r="VT126" s="172"/>
      <c r="VU126" s="172"/>
      <c r="VV126" s="172"/>
      <c r="VW126" s="172"/>
      <c r="VX126" s="172"/>
      <c r="VY126" s="172"/>
      <c r="VZ126" s="172"/>
      <c r="WA126" s="172"/>
      <c r="WB126" s="172"/>
      <c r="WC126" s="172"/>
      <c r="WD126" s="172"/>
      <c r="WE126" s="172"/>
      <c r="WF126" s="172"/>
      <c r="WG126" s="172"/>
      <c r="WH126" s="172"/>
      <c r="WI126" s="172"/>
      <c r="WJ126" s="172"/>
      <c r="WK126" s="172"/>
      <c r="WL126" s="172"/>
      <c r="WM126" s="172"/>
      <c r="WN126" s="172"/>
      <c r="WO126" s="172"/>
      <c r="WP126" s="172"/>
      <c r="WQ126" s="172"/>
      <c r="WR126" s="172"/>
      <c r="WS126" s="172"/>
      <c r="WT126" s="172"/>
      <c r="WU126" s="172"/>
      <c r="WV126" s="172"/>
      <c r="WW126" s="172"/>
      <c r="WX126" s="172"/>
      <c r="WY126" s="172"/>
      <c r="WZ126" s="172"/>
      <c r="XA126" s="172"/>
      <c r="XB126" s="172"/>
      <c r="XC126" s="172"/>
      <c r="XD126" s="172"/>
      <c r="XE126" s="172"/>
      <c r="XF126" s="172"/>
      <c r="XG126" s="172"/>
      <c r="XH126" s="172"/>
      <c r="XI126" s="172"/>
      <c r="XJ126" s="172"/>
      <c r="XK126" s="172"/>
      <c r="XL126" s="172"/>
      <c r="XM126" s="172"/>
      <c r="XN126" s="172"/>
      <c r="XO126" s="172"/>
      <c r="XP126" s="172"/>
      <c r="XQ126" s="172"/>
      <c r="XR126" s="172"/>
      <c r="XS126" s="172"/>
      <c r="XT126" s="172"/>
      <c r="XU126" s="172"/>
      <c r="XV126" s="172"/>
      <c r="XW126" s="172"/>
      <c r="XX126" s="172"/>
      <c r="XY126" s="172"/>
      <c r="XZ126" s="172"/>
      <c r="YA126" s="172"/>
      <c r="YB126" s="172"/>
      <c r="YC126" s="172"/>
      <c r="YD126" s="172"/>
      <c r="YE126" s="172"/>
      <c r="YF126" s="172"/>
      <c r="YG126" s="172"/>
      <c r="YH126" s="172"/>
      <c r="YI126" s="172"/>
      <c r="YJ126" s="172"/>
      <c r="YK126" s="172"/>
      <c r="YL126" s="172"/>
      <c r="YM126" s="172"/>
      <c r="YN126" s="172"/>
      <c r="YO126" s="172"/>
      <c r="YP126" s="172"/>
      <c r="YQ126" s="172"/>
      <c r="YR126" s="172"/>
      <c r="YS126" s="172"/>
      <c r="YT126" s="172"/>
      <c r="YU126" s="172"/>
      <c r="YV126" s="172"/>
      <c r="YW126" s="172"/>
      <c r="YX126" s="172"/>
      <c r="YY126" s="172"/>
      <c r="YZ126" s="172"/>
      <c r="ZA126" s="172"/>
      <c r="ZB126" s="172"/>
      <c r="ZC126" s="172"/>
      <c r="ZD126" s="172"/>
      <c r="ZE126" s="172"/>
      <c r="ZF126" s="172"/>
      <c r="ZG126" s="172"/>
      <c r="ZH126" s="172"/>
      <c r="ZI126" s="172"/>
      <c r="ZJ126" s="172"/>
      <c r="ZK126" s="172"/>
      <c r="ZL126" s="172"/>
      <c r="ZM126" s="172"/>
      <c r="ZN126" s="172"/>
      <c r="ZO126" s="172"/>
      <c r="ZP126" s="172"/>
      <c r="ZQ126" s="172"/>
      <c r="ZR126" s="172"/>
      <c r="ZS126" s="172"/>
      <c r="ZT126" s="172"/>
      <c r="ZU126" s="172"/>
      <c r="ZV126" s="172"/>
      <c r="ZW126" s="172"/>
      <c r="ZX126" s="172"/>
      <c r="ZY126" s="172"/>
      <c r="ZZ126" s="172"/>
      <c r="AAA126" s="172"/>
      <c r="AAB126" s="172"/>
      <c r="AAC126" s="172"/>
      <c r="AAD126" s="172"/>
      <c r="AAE126" s="172"/>
      <c r="AAF126" s="172"/>
      <c r="AAG126" s="172"/>
      <c r="AAH126" s="172"/>
      <c r="AAI126" s="172"/>
      <c r="AAJ126" s="172"/>
      <c r="AAK126" s="172"/>
      <c r="AAL126" s="172"/>
      <c r="AAM126" s="172"/>
      <c r="AAN126" s="172"/>
      <c r="AAO126" s="172"/>
      <c r="AAP126" s="172"/>
      <c r="AAQ126" s="172"/>
      <c r="AAR126" s="172"/>
      <c r="AAS126" s="172"/>
      <c r="AAT126" s="172"/>
      <c r="AAU126" s="172"/>
      <c r="AAV126" s="172"/>
      <c r="AAW126" s="172"/>
      <c r="AAX126" s="172"/>
      <c r="AAY126" s="172"/>
      <c r="AAZ126" s="172"/>
      <c r="ABA126" s="172"/>
      <c r="ABB126" s="172"/>
      <c r="ABC126" s="172"/>
      <c r="ABD126" s="172"/>
      <c r="ABE126" s="172"/>
      <c r="ABF126" s="172"/>
      <c r="ABG126" s="172"/>
      <c r="ABH126" s="172"/>
      <c r="ABI126" s="172"/>
      <c r="ABJ126" s="172"/>
      <c r="ABK126" s="172"/>
      <c r="ABL126" s="172"/>
      <c r="ABM126" s="172"/>
      <c r="ABN126" s="172"/>
      <c r="ABO126" s="172"/>
      <c r="ABP126" s="172"/>
      <c r="ABQ126" s="172"/>
      <c r="ABR126" s="172"/>
      <c r="ABS126" s="172"/>
      <c r="ABT126" s="172"/>
      <c r="ABU126" s="172"/>
      <c r="ABV126" s="172"/>
      <c r="ABW126" s="172"/>
      <c r="ABX126" s="172"/>
      <c r="ABY126" s="172"/>
      <c r="ABZ126" s="172"/>
      <c r="ACA126" s="172"/>
      <c r="ACB126" s="172"/>
      <c r="ACC126" s="172"/>
      <c r="ACD126" s="172"/>
      <c r="ACE126" s="172"/>
      <c r="ACF126" s="172"/>
      <c r="ACG126" s="172"/>
      <c r="ACH126" s="172"/>
      <c r="ACI126" s="172"/>
      <c r="ACJ126" s="172"/>
      <c r="ACK126" s="172"/>
      <c r="ACL126" s="172"/>
      <c r="ACM126" s="172"/>
      <c r="ACN126" s="172"/>
      <c r="ACO126" s="172"/>
      <c r="ACP126" s="172"/>
      <c r="ACQ126" s="172"/>
      <c r="ACR126" s="172"/>
      <c r="ACS126" s="172"/>
      <c r="ACT126" s="172"/>
      <c r="ACU126" s="172"/>
      <c r="ACV126" s="172"/>
      <c r="ACW126" s="172"/>
      <c r="ACX126" s="172"/>
      <c r="ACY126" s="172"/>
      <c r="ACZ126" s="172"/>
      <c r="ADA126" s="172"/>
      <c r="ADB126" s="172"/>
      <c r="ADC126" s="172"/>
      <c r="ADD126" s="172"/>
      <c r="ADE126" s="172"/>
      <c r="ADF126" s="172"/>
      <c r="ADG126" s="172"/>
      <c r="ADH126" s="172"/>
      <c r="ADI126" s="172"/>
      <c r="ADJ126" s="172"/>
      <c r="ADK126" s="172"/>
      <c r="ADL126" s="172"/>
      <c r="ADM126" s="172"/>
      <c r="ADN126" s="172"/>
      <c r="ADO126" s="172"/>
      <c r="ADP126" s="172"/>
      <c r="ADQ126" s="172"/>
      <c r="ADR126" s="172"/>
      <c r="ADS126" s="172"/>
      <c r="ADT126" s="172"/>
      <c r="ADU126" s="172"/>
      <c r="ADV126" s="172"/>
      <c r="ADW126" s="172"/>
      <c r="ADX126" s="172"/>
      <c r="ADY126" s="172"/>
      <c r="ADZ126" s="172"/>
      <c r="AEA126" s="172"/>
      <c r="AEB126" s="172"/>
      <c r="AEC126" s="172"/>
      <c r="AED126" s="172"/>
      <c r="AEE126" s="172"/>
      <c r="AEF126" s="172"/>
      <c r="AEG126" s="172"/>
      <c r="AEH126" s="172"/>
      <c r="AEI126" s="172"/>
      <c r="AEJ126" s="172"/>
      <c r="AEK126" s="172"/>
      <c r="AEL126" s="172"/>
      <c r="AEM126" s="172"/>
      <c r="AEN126" s="172"/>
      <c r="AEO126" s="172"/>
      <c r="AEP126" s="172"/>
      <c r="AEQ126" s="172"/>
      <c r="AER126" s="172"/>
      <c r="AES126" s="172"/>
      <c r="AET126" s="172"/>
      <c r="AEU126" s="172"/>
      <c r="AEV126" s="172"/>
      <c r="AEW126" s="172"/>
      <c r="AEX126" s="172"/>
      <c r="AEY126" s="172"/>
      <c r="AEZ126" s="172"/>
      <c r="AFA126" s="172"/>
      <c r="AFB126" s="172"/>
      <c r="AFC126" s="172"/>
      <c r="AFD126" s="172"/>
      <c r="AFE126" s="172"/>
      <c r="AFF126" s="172"/>
      <c r="AFG126" s="172"/>
      <c r="AFH126" s="172"/>
      <c r="AFI126" s="172"/>
      <c r="AFJ126" s="172"/>
      <c r="AFK126" s="172"/>
      <c r="AFL126" s="172"/>
      <c r="AFM126" s="172"/>
      <c r="AFN126" s="172"/>
      <c r="AFO126" s="172"/>
      <c r="AFP126" s="172"/>
      <c r="AFQ126" s="172"/>
      <c r="AFR126" s="172"/>
      <c r="AFS126" s="172"/>
      <c r="AFT126" s="172"/>
      <c r="AFU126" s="172"/>
      <c r="AFV126" s="172"/>
      <c r="AFW126" s="172"/>
      <c r="AFX126" s="172"/>
      <c r="AFY126" s="172"/>
      <c r="AFZ126" s="172"/>
      <c r="AGA126" s="172"/>
      <c r="AGB126" s="172"/>
      <c r="AGC126" s="172"/>
      <c r="AGD126" s="172"/>
      <c r="AGE126" s="172"/>
      <c r="AGF126" s="172"/>
      <c r="AGG126" s="172"/>
      <c r="AGH126" s="172"/>
      <c r="AGI126" s="172"/>
      <c r="AGJ126" s="172"/>
      <c r="AGK126" s="172"/>
      <c r="AGL126" s="172"/>
      <c r="AGM126" s="172"/>
      <c r="AGN126" s="172"/>
      <c r="AGO126" s="172"/>
      <c r="AGP126" s="172"/>
      <c r="AGQ126" s="172"/>
      <c r="AGR126" s="172"/>
      <c r="AGS126" s="172"/>
      <c r="AGT126" s="172"/>
      <c r="AGU126" s="172"/>
      <c r="AGV126" s="172"/>
      <c r="AGW126" s="172"/>
      <c r="AGX126" s="172"/>
      <c r="AGY126" s="172"/>
      <c r="AGZ126" s="172"/>
      <c r="AHA126" s="172"/>
      <c r="AHB126" s="172"/>
      <c r="AHC126" s="172"/>
      <c r="AHD126" s="172"/>
      <c r="AHE126" s="172"/>
      <c r="AHF126" s="172"/>
      <c r="AHG126" s="172"/>
      <c r="AHH126" s="172"/>
      <c r="AHI126" s="172"/>
      <c r="AHJ126" s="172"/>
      <c r="AHK126" s="172"/>
      <c r="AHL126" s="172"/>
      <c r="AHM126" s="172"/>
      <c r="AHN126" s="172"/>
      <c r="AHO126" s="172"/>
      <c r="AHP126" s="172"/>
      <c r="AHQ126" s="172"/>
      <c r="AHR126" s="172"/>
      <c r="AHS126" s="172"/>
      <c r="AHT126" s="172"/>
      <c r="AHU126" s="172"/>
      <c r="AHV126" s="172"/>
      <c r="AHW126" s="172"/>
      <c r="AHX126" s="172"/>
      <c r="AHY126" s="172"/>
      <c r="AHZ126" s="172"/>
      <c r="AIA126" s="172"/>
      <c r="AIB126" s="172"/>
      <c r="AIC126" s="172"/>
      <c r="AID126" s="172"/>
      <c r="AIE126" s="172"/>
      <c r="AIF126" s="172"/>
      <c r="AIG126" s="172"/>
      <c r="AIH126" s="172"/>
      <c r="AII126" s="172"/>
      <c r="AIJ126" s="172"/>
      <c r="AIK126" s="172"/>
      <c r="AIL126" s="172"/>
      <c r="AIM126" s="172"/>
      <c r="AIN126" s="172"/>
      <c r="AIO126" s="172"/>
      <c r="AIP126" s="172"/>
      <c r="AIQ126" s="172"/>
      <c r="AIR126" s="172"/>
      <c r="AIS126" s="172"/>
      <c r="AIT126" s="172"/>
      <c r="AIU126" s="172"/>
      <c r="AIV126" s="172"/>
      <c r="AIW126" s="172"/>
      <c r="AIX126" s="172"/>
      <c r="AIY126" s="172"/>
      <c r="AIZ126" s="172"/>
      <c r="AJA126" s="172"/>
      <c r="AJB126" s="172"/>
      <c r="AJC126" s="172"/>
      <c r="AJD126" s="172"/>
      <c r="AJE126" s="172"/>
      <c r="AJF126" s="172"/>
      <c r="AJG126" s="172"/>
      <c r="AJH126" s="172"/>
      <c r="AJI126" s="172"/>
      <c r="AJJ126" s="172"/>
      <c r="AJK126" s="172"/>
      <c r="AJL126" s="172"/>
      <c r="AJM126" s="172"/>
      <c r="AJN126" s="172"/>
      <c r="AJO126" s="172"/>
      <c r="AJP126" s="172"/>
      <c r="AJQ126" s="172"/>
      <c r="AJR126" s="172"/>
      <c r="AJS126" s="172"/>
      <c r="AJT126" s="172"/>
      <c r="AJU126" s="172"/>
      <c r="AJV126" s="172"/>
      <c r="AJW126" s="172"/>
      <c r="AJX126" s="172"/>
      <c r="AJY126" s="172"/>
      <c r="AJZ126" s="172"/>
      <c r="AKA126" s="172"/>
      <c r="AKB126" s="172"/>
      <c r="AKC126" s="172"/>
      <c r="AKD126" s="172"/>
      <c r="AKE126" s="172"/>
      <c r="AKF126" s="172"/>
      <c r="AKG126" s="172"/>
      <c r="AKH126" s="172"/>
      <c r="AKI126" s="172"/>
      <c r="AKJ126" s="172"/>
      <c r="AKK126" s="172"/>
      <c r="AKL126" s="172"/>
      <c r="AKM126" s="172"/>
      <c r="AKN126" s="172"/>
      <c r="AKO126" s="172"/>
      <c r="AKP126" s="172"/>
      <c r="AKQ126" s="172"/>
      <c r="AKR126" s="172"/>
      <c r="AKS126" s="172"/>
      <c r="AKT126" s="172"/>
      <c r="AKU126" s="172"/>
      <c r="AKV126" s="172"/>
      <c r="AKW126" s="172"/>
      <c r="AKX126" s="172"/>
      <c r="AKY126" s="172"/>
      <c r="AKZ126" s="172"/>
      <c r="ALA126" s="172"/>
      <c r="ALB126" s="172"/>
      <c r="ALC126" s="172"/>
      <c r="ALD126" s="172"/>
      <c r="ALE126" s="172"/>
      <c r="ALF126" s="172"/>
      <c r="ALG126" s="172"/>
      <c r="ALH126" s="172"/>
      <c r="ALI126" s="172"/>
      <c r="ALJ126" s="172"/>
      <c r="ALK126" s="172"/>
      <c r="ALL126" s="172"/>
      <c r="ALM126" s="172"/>
      <c r="ALN126" s="172"/>
      <c r="ALO126" s="172"/>
      <c r="ALP126" s="172"/>
      <c r="ALQ126" s="172"/>
      <c r="ALR126" s="172"/>
      <c r="ALS126" s="172"/>
      <c r="ALT126" s="172"/>
      <c r="ALU126" s="172"/>
      <c r="ALV126" s="172"/>
      <c r="ALW126" s="172"/>
      <c r="ALX126" s="172"/>
      <c r="ALY126" s="172"/>
      <c r="ALZ126" s="172"/>
      <c r="AMA126" s="172"/>
      <c r="AMB126" s="172"/>
      <c r="AMC126" s="172"/>
      <c r="AMD126" s="172"/>
      <c r="AME126" s="172"/>
      <c r="AMF126" s="172"/>
      <c r="AMG126" s="172"/>
      <c r="AMH126" s="172"/>
      <c r="AMI126" s="172"/>
      <c r="AMJ126" s="172"/>
      <c r="AMK126" s="172"/>
      <c r="AML126" s="172"/>
    </row>
    <row r="127" spans="1:1026" s="282" customFormat="1">
      <c r="A127" s="172"/>
      <c r="B127" s="368"/>
      <c r="C127" s="3"/>
      <c r="D127" s="1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157"/>
      <c r="Q127" s="158"/>
      <c r="R127" s="158"/>
      <c r="S127" s="159"/>
      <c r="T127" s="158"/>
      <c r="U127" s="158"/>
      <c r="V127" s="158"/>
      <c r="W127" s="158"/>
      <c r="X127" s="157"/>
      <c r="Y127" s="158"/>
      <c r="Z127" s="158"/>
      <c r="AA127" s="159"/>
      <c r="AB127" s="160"/>
      <c r="AC127" s="161"/>
      <c r="AD127" s="158"/>
      <c r="AE127" s="159"/>
      <c r="AF127" s="367"/>
      <c r="AG127" s="162"/>
      <c r="AH127" s="163"/>
      <c r="AI127" s="165"/>
      <c r="AJ127" s="164"/>
      <c r="AK127" s="164"/>
      <c r="AL127" s="289"/>
      <c r="AM127" s="165"/>
      <c r="AN127" s="230"/>
      <c r="AO127" s="230"/>
      <c r="AP127" s="230"/>
      <c r="AQ127" s="230"/>
      <c r="AR127" s="229"/>
      <c r="AS127" s="230"/>
      <c r="AT127" s="230"/>
      <c r="AU127" s="231"/>
      <c r="AV127" s="230"/>
      <c r="AW127" s="232"/>
      <c r="AX127" s="232"/>
      <c r="AY127" s="232"/>
      <c r="AZ127" s="232"/>
      <c r="BA127" s="232"/>
      <c r="BB127" s="232"/>
      <c r="BC127" s="233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9"/>
      <c r="BP127" s="168"/>
      <c r="BQ127" s="168"/>
      <c r="BR127" s="168"/>
      <c r="BS127" s="169"/>
      <c r="BT127" s="302"/>
      <c r="BU127" s="302"/>
      <c r="BV127" s="302"/>
      <c r="BW127" s="303"/>
      <c r="BX127" s="302"/>
      <c r="BY127" s="302"/>
      <c r="BZ127" s="302"/>
      <c r="CA127" s="303"/>
      <c r="CB127" s="164"/>
      <c r="CC127" s="289"/>
      <c r="CD127" s="340"/>
      <c r="CE127" s="341"/>
      <c r="CF127" s="340"/>
      <c r="CG127" s="340"/>
      <c r="CH127" s="340"/>
      <c r="CI127" s="340"/>
      <c r="CJ127" s="367"/>
      <c r="CK127" s="19"/>
      <c r="CL127" s="279"/>
      <c r="CM127" s="279"/>
      <c r="CN127" s="279"/>
      <c r="CO127" s="20"/>
      <c r="CP127" s="20"/>
      <c r="CQ127" s="21"/>
      <c r="CR127" s="367"/>
      <c r="CS127" s="157"/>
      <c r="CT127" s="159"/>
      <c r="CU127" s="22"/>
      <c r="CV127" s="23"/>
      <c r="CW127" s="172"/>
      <c r="CX127" s="24"/>
      <c r="CY127" s="267"/>
      <c r="CZ127" s="268"/>
      <c r="DA127" s="267"/>
      <c r="DB127" s="268"/>
      <c r="DC127" s="173"/>
      <c r="DD127" s="26"/>
      <c r="DE127" s="173"/>
      <c r="DF127" s="26"/>
      <c r="DG127" s="326"/>
      <c r="DH127" s="327"/>
      <c r="DI127" s="172"/>
      <c r="DJ127" s="24"/>
      <c r="DK127" s="172"/>
      <c r="DL127" s="19"/>
      <c r="DM127" s="19"/>
      <c r="DN127" s="174"/>
      <c r="DO127" s="278"/>
      <c r="DP127" s="278"/>
      <c r="DQ127" s="20"/>
      <c r="DR127" s="20"/>
      <c r="DS127" s="337"/>
      <c r="DT127" s="174"/>
      <c r="DU127" s="172"/>
      <c r="DV127" s="172"/>
      <c r="DW127" s="172"/>
      <c r="DX127" s="172"/>
      <c r="DY127" s="172"/>
      <c r="DZ127" s="172"/>
      <c r="EA127" s="172"/>
      <c r="EB127" s="172"/>
      <c r="EC127" s="172"/>
      <c r="ED127" s="172"/>
      <c r="EE127" s="172"/>
      <c r="EF127" s="172"/>
      <c r="EG127" s="172"/>
      <c r="EH127" s="172"/>
      <c r="EI127" s="172"/>
      <c r="EJ127" s="172"/>
      <c r="EK127" s="172"/>
      <c r="EL127" s="172"/>
      <c r="EM127" s="172"/>
      <c r="EN127" s="172"/>
      <c r="EO127" s="172"/>
      <c r="EP127" s="172"/>
      <c r="EQ127" s="172"/>
      <c r="ER127" s="172"/>
      <c r="ES127" s="172"/>
      <c r="ET127" s="172"/>
      <c r="EU127" s="172"/>
      <c r="EV127" s="172"/>
      <c r="EW127" s="172"/>
      <c r="EX127" s="172"/>
      <c r="EY127" s="172"/>
      <c r="EZ127" s="172"/>
      <c r="FA127" s="172"/>
      <c r="FB127" s="172"/>
      <c r="FC127" s="172"/>
      <c r="FD127" s="172"/>
      <c r="FE127" s="172"/>
      <c r="FF127" s="172"/>
      <c r="FG127" s="172"/>
      <c r="FH127" s="172"/>
      <c r="FI127" s="172"/>
      <c r="FJ127" s="172"/>
      <c r="FK127" s="172"/>
      <c r="FL127" s="172"/>
      <c r="FM127" s="172"/>
      <c r="FN127" s="172"/>
      <c r="FO127" s="172"/>
      <c r="FP127" s="172"/>
      <c r="FQ127" s="172"/>
      <c r="FR127" s="172"/>
      <c r="FS127" s="172"/>
      <c r="FT127" s="172"/>
      <c r="FU127" s="172"/>
      <c r="FV127" s="172"/>
      <c r="FW127" s="172"/>
      <c r="FX127" s="172"/>
      <c r="FY127" s="172"/>
      <c r="FZ127" s="172"/>
      <c r="GA127" s="172"/>
      <c r="GB127" s="172"/>
      <c r="GC127" s="172"/>
      <c r="GD127" s="172"/>
      <c r="GE127" s="172"/>
      <c r="GF127" s="172"/>
      <c r="GG127" s="172"/>
      <c r="GH127" s="172"/>
      <c r="GI127" s="172"/>
      <c r="GJ127" s="172"/>
      <c r="GK127" s="172"/>
      <c r="GL127" s="172"/>
      <c r="GM127" s="172"/>
      <c r="GN127" s="172"/>
      <c r="GO127" s="172"/>
      <c r="GP127" s="172"/>
      <c r="GQ127" s="172"/>
      <c r="GR127" s="172"/>
      <c r="GS127" s="172"/>
      <c r="GT127" s="172"/>
      <c r="GU127" s="172"/>
      <c r="GV127" s="172"/>
      <c r="GW127" s="172"/>
      <c r="GX127" s="172"/>
      <c r="GY127" s="172"/>
      <c r="GZ127" s="172"/>
      <c r="HA127" s="172"/>
      <c r="HB127" s="172"/>
      <c r="HC127" s="172"/>
      <c r="HD127" s="172"/>
      <c r="HE127" s="172"/>
      <c r="HF127" s="172"/>
      <c r="HG127" s="172"/>
      <c r="HH127" s="172"/>
      <c r="HI127" s="172"/>
      <c r="HJ127" s="172"/>
      <c r="HK127" s="172"/>
      <c r="HL127" s="172"/>
      <c r="HM127" s="172"/>
      <c r="HN127" s="172"/>
      <c r="HO127" s="172"/>
      <c r="HP127" s="172"/>
      <c r="HQ127" s="172"/>
      <c r="HR127" s="172"/>
      <c r="HS127" s="172"/>
      <c r="HT127" s="172"/>
      <c r="HU127" s="172"/>
      <c r="HV127" s="172"/>
      <c r="HW127" s="172"/>
      <c r="HX127" s="172"/>
      <c r="HY127" s="172"/>
      <c r="HZ127" s="172"/>
      <c r="IA127" s="172"/>
      <c r="IB127" s="172"/>
      <c r="IC127" s="172"/>
      <c r="ID127" s="172"/>
      <c r="IE127" s="172"/>
      <c r="IF127" s="172"/>
      <c r="IG127" s="172"/>
      <c r="IH127" s="172"/>
      <c r="II127" s="172"/>
      <c r="IJ127" s="172"/>
      <c r="IK127" s="172"/>
      <c r="IL127" s="172"/>
      <c r="IM127" s="172"/>
      <c r="IN127" s="172"/>
      <c r="IO127" s="172"/>
      <c r="IP127" s="172"/>
      <c r="IQ127" s="172"/>
      <c r="IR127" s="172"/>
      <c r="IS127" s="172"/>
      <c r="IT127" s="172"/>
      <c r="IU127" s="172"/>
      <c r="IV127" s="172"/>
      <c r="IW127" s="172"/>
      <c r="IX127" s="172"/>
      <c r="IY127" s="172"/>
      <c r="IZ127" s="172"/>
      <c r="JA127" s="172"/>
      <c r="JB127" s="172"/>
      <c r="JC127" s="172"/>
      <c r="JD127" s="172"/>
      <c r="JE127" s="172"/>
      <c r="JF127" s="172"/>
      <c r="JG127" s="172"/>
      <c r="JH127" s="172"/>
      <c r="JI127" s="172"/>
      <c r="JJ127" s="172"/>
      <c r="JK127" s="172"/>
      <c r="JL127" s="172"/>
      <c r="JM127" s="172"/>
      <c r="JN127" s="172"/>
      <c r="JO127" s="172"/>
      <c r="JP127" s="172"/>
      <c r="JQ127" s="172"/>
      <c r="JR127" s="172"/>
      <c r="JS127" s="172"/>
      <c r="JT127" s="172"/>
      <c r="JU127" s="172"/>
      <c r="JV127" s="172"/>
      <c r="JW127" s="172"/>
      <c r="JX127" s="172"/>
      <c r="JY127" s="172"/>
      <c r="JZ127" s="172"/>
      <c r="KA127" s="172"/>
      <c r="KB127" s="172"/>
      <c r="KC127" s="172"/>
      <c r="KD127" s="172"/>
      <c r="KE127" s="172"/>
      <c r="KF127" s="172"/>
      <c r="KG127" s="172"/>
      <c r="KH127" s="172"/>
      <c r="KI127" s="172"/>
      <c r="KJ127" s="172"/>
      <c r="KK127" s="172"/>
      <c r="KL127" s="172"/>
      <c r="KM127" s="172"/>
      <c r="KN127" s="172"/>
      <c r="KO127" s="172"/>
      <c r="KP127" s="172"/>
      <c r="KQ127" s="172"/>
      <c r="KR127" s="172"/>
      <c r="KS127" s="172"/>
      <c r="KT127" s="172"/>
      <c r="KU127" s="172"/>
      <c r="KV127" s="172"/>
      <c r="KW127" s="172"/>
      <c r="KX127" s="172"/>
      <c r="KY127" s="172"/>
      <c r="KZ127" s="172"/>
      <c r="LA127" s="172"/>
      <c r="LB127" s="172"/>
      <c r="LC127" s="172"/>
      <c r="LD127" s="172"/>
      <c r="LE127" s="172"/>
      <c r="LF127" s="172"/>
      <c r="LG127" s="172"/>
      <c r="LH127" s="172"/>
      <c r="LI127" s="172"/>
      <c r="LJ127" s="172"/>
      <c r="LK127" s="172"/>
      <c r="LL127" s="172"/>
      <c r="LM127" s="172"/>
      <c r="LN127" s="172"/>
      <c r="LO127" s="172"/>
      <c r="LP127" s="172"/>
      <c r="LQ127" s="172"/>
      <c r="LR127" s="172"/>
      <c r="LS127" s="172"/>
      <c r="LT127" s="172"/>
      <c r="LU127" s="172"/>
      <c r="LV127" s="172"/>
      <c r="LW127" s="172"/>
      <c r="LX127" s="172"/>
      <c r="LY127" s="172"/>
      <c r="LZ127" s="172"/>
      <c r="MA127" s="172"/>
      <c r="MB127" s="172"/>
      <c r="MC127" s="172"/>
      <c r="MD127" s="172"/>
      <c r="ME127" s="172"/>
      <c r="MF127" s="172"/>
      <c r="MG127" s="172"/>
      <c r="MH127" s="172"/>
      <c r="MI127" s="172"/>
      <c r="MJ127" s="172"/>
      <c r="MK127" s="172"/>
      <c r="ML127" s="172"/>
      <c r="MM127" s="172"/>
      <c r="MN127" s="172"/>
      <c r="MO127" s="172"/>
      <c r="MP127" s="172"/>
      <c r="MQ127" s="172"/>
      <c r="MR127" s="172"/>
      <c r="MS127" s="172"/>
      <c r="MT127" s="172"/>
      <c r="MU127" s="172"/>
      <c r="MV127" s="172"/>
      <c r="MW127" s="172"/>
      <c r="MX127" s="172"/>
      <c r="MY127" s="172"/>
      <c r="MZ127" s="172"/>
      <c r="NA127" s="172"/>
      <c r="NB127" s="172"/>
      <c r="NC127" s="172"/>
      <c r="ND127" s="172"/>
      <c r="NE127" s="172"/>
      <c r="NF127" s="172"/>
      <c r="NG127" s="172"/>
      <c r="NH127" s="172"/>
      <c r="NI127" s="172"/>
      <c r="NJ127" s="172"/>
      <c r="NK127" s="172"/>
      <c r="NL127" s="172"/>
      <c r="NM127" s="172"/>
      <c r="NN127" s="172"/>
      <c r="NO127" s="172"/>
      <c r="NP127" s="172"/>
      <c r="NQ127" s="172"/>
      <c r="NR127" s="172"/>
      <c r="NS127" s="172"/>
      <c r="NT127" s="172"/>
      <c r="NU127" s="172"/>
      <c r="NV127" s="172"/>
      <c r="NW127" s="172"/>
      <c r="NX127" s="172"/>
      <c r="NY127" s="172"/>
      <c r="NZ127" s="172"/>
      <c r="OA127" s="172"/>
      <c r="OB127" s="172"/>
      <c r="OC127" s="172"/>
      <c r="OD127" s="172"/>
      <c r="OE127" s="172"/>
      <c r="OF127" s="172"/>
      <c r="OG127" s="172"/>
      <c r="OH127" s="172"/>
      <c r="OI127" s="172"/>
      <c r="OJ127" s="172"/>
      <c r="OK127" s="172"/>
      <c r="OL127" s="172"/>
      <c r="OM127" s="172"/>
      <c r="ON127" s="172"/>
      <c r="OO127" s="172"/>
      <c r="OP127" s="172"/>
      <c r="OQ127" s="172"/>
      <c r="OR127" s="172"/>
      <c r="OS127" s="172"/>
      <c r="OT127" s="172"/>
      <c r="OU127" s="172"/>
      <c r="OV127" s="172"/>
      <c r="OW127" s="172"/>
      <c r="OX127" s="172"/>
      <c r="OY127" s="172"/>
      <c r="OZ127" s="172"/>
      <c r="PA127" s="172"/>
      <c r="PB127" s="172"/>
      <c r="PC127" s="172"/>
      <c r="PD127" s="172"/>
      <c r="PE127" s="172"/>
      <c r="PF127" s="172"/>
      <c r="PG127" s="172"/>
      <c r="PH127" s="172"/>
      <c r="PI127" s="172"/>
      <c r="PJ127" s="172"/>
      <c r="PK127" s="172"/>
      <c r="PL127" s="172"/>
      <c r="PM127" s="172"/>
      <c r="PN127" s="172"/>
      <c r="PO127" s="172"/>
      <c r="PP127" s="172"/>
      <c r="PQ127" s="172"/>
      <c r="PR127" s="172"/>
      <c r="PS127" s="172"/>
      <c r="PT127" s="172"/>
      <c r="PU127" s="172"/>
      <c r="PV127" s="172"/>
      <c r="PW127" s="172"/>
      <c r="PX127" s="172"/>
      <c r="PY127" s="172"/>
      <c r="PZ127" s="172"/>
      <c r="QA127" s="172"/>
      <c r="QB127" s="172"/>
      <c r="QC127" s="172"/>
      <c r="QD127" s="172"/>
      <c r="QE127" s="172"/>
      <c r="QF127" s="172"/>
      <c r="QG127" s="172"/>
      <c r="QH127" s="172"/>
      <c r="QI127" s="172"/>
      <c r="QJ127" s="172"/>
      <c r="QK127" s="172"/>
      <c r="QL127" s="172"/>
      <c r="QM127" s="172"/>
      <c r="QN127" s="172"/>
      <c r="QO127" s="172"/>
      <c r="QP127" s="172"/>
      <c r="QQ127" s="172"/>
      <c r="QR127" s="172"/>
      <c r="QS127" s="172"/>
      <c r="QT127" s="172"/>
      <c r="QU127" s="172"/>
      <c r="QV127" s="172"/>
      <c r="QW127" s="172"/>
      <c r="QX127" s="172"/>
      <c r="QY127" s="172"/>
      <c r="QZ127" s="172"/>
      <c r="RA127" s="172"/>
      <c r="RB127" s="172"/>
      <c r="RC127" s="172"/>
      <c r="RD127" s="172"/>
      <c r="RE127" s="172"/>
      <c r="RF127" s="172"/>
      <c r="RG127" s="172"/>
      <c r="RH127" s="172"/>
      <c r="RI127" s="172"/>
      <c r="RJ127" s="172"/>
      <c r="RK127" s="172"/>
      <c r="RL127" s="172"/>
      <c r="RM127" s="172"/>
      <c r="RN127" s="172"/>
      <c r="RO127" s="172"/>
      <c r="RP127" s="172"/>
      <c r="RQ127" s="172"/>
      <c r="RR127" s="172"/>
      <c r="RS127" s="172"/>
      <c r="RT127" s="172"/>
      <c r="RU127" s="172"/>
      <c r="RV127" s="172"/>
      <c r="RW127" s="172"/>
      <c r="RX127" s="172"/>
      <c r="RY127" s="172"/>
      <c r="RZ127" s="172"/>
      <c r="SA127" s="172"/>
      <c r="SB127" s="172"/>
      <c r="SC127" s="172"/>
      <c r="SD127" s="172"/>
      <c r="SE127" s="172"/>
      <c r="SF127" s="172"/>
      <c r="SG127" s="172"/>
      <c r="SH127" s="172"/>
      <c r="SI127" s="172"/>
      <c r="SJ127" s="172"/>
      <c r="SK127" s="172"/>
      <c r="SL127" s="172"/>
      <c r="SM127" s="172"/>
      <c r="SN127" s="172"/>
      <c r="SO127" s="172"/>
      <c r="SP127" s="172"/>
      <c r="SQ127" s="172"/>
      <c r="SR127" s="172"/>
      <c r="SS127" s="172"/>
      <c r="ST127" s="172"/>
      <c r="SU127" s="172"/>
      <c r="SV127" s="172"/>
      <c r="SW127" s="172"/>
      <c r="SX127" s="172"/>
      <c r="SY127" s="172"/>
      <c r="SZ127" s="172"/>
      <c r="TA127" s="172"/>
      <c r="TB127" s="172"/>
      <c r="TC127" s="172"/>
      <c r="TD127" s="172"/>
      <c r="TE127" s="172"/>
      <c r="TF127" s="172"/>
      <c r="TG127" s="172"/>
      <c r="TH127" s="172"/>
      <c r="TI127" s="172"/>
      <c r="TJ127" s="172"/>
      <c r="TK127" s="172"/>
      <c r="TL127" s="172"/>
      <c r="TM127" s="172"/>
      <c r="TN127" s="172"/>
      <c r="TO127" s="172"/>
      <c r="TP127" s="172"/>
      <c r="TQ127" s="172"/>
      <c r="TR127" s="172"/>
      <c r="TS127" s="172"/>
      <c r="TT127" s="172"/>
      <c r="TU127" s="172"/>
      <c r="TV127" s="172"/>
      <c r="TW127" s="172"/>
      <c r="TX127" s="172"/>
      <c r="TY127" s="172"/>
      <c r="TZ127" s="172"/>
      <c r="UA127" s="172"/>
      <c r="UB127" s="172"/>
      <c r="UC127" s="172"/>
      <c r="UD127" s="172"/>
      <c r="UE127" s="172"/>
      <c r="UF127" s="172"/>
      <c r="UG127" s="172"/>
      <c r="UH127" s="172"/>
      <c r="UI127" s="172"/>
      <c r="UJ127" s="172"/>
      <c r="UK127" s="172"/>
      <c r="UL127" s="172"/>
      <c r="UM127" s="172"/>
      <c r="UN127" s="172"/>
      <c r="UO127" s="172"/>
      <c r="UP127" s="172"/>
      <c r="UQ127" s="172"/>
      <c r="UR127" s="172"/>
      <c r="US127" s="172"/>
      <c r="UT127" s="172"/>
      <c r="UU127" s="172"/>
      <c r="UV127" s="172"/>
      <c r="UW127" s="172"/>
      <c r="UX127" s="172"/>
      <c r="UY127" s="172"/>
      <c r="UZ127" s="172"/>
      <c r="VA127" s="172"/>
      <c r="VB127" s="172"/>
      <c r="VC127" s="172"/>
      <c r="VD127" s="172"/>
      <c r="VE127" s="172"/>
      <c r="VF127" s="172"/>
      <c r="VG127" s="172"/>
      <c r="VH127" s="172"/>
      <c r="VI127" s="172"/>
      <c r="VJ127" s="172"/>
      <c r="VK127" s="172"/>
      <c r="VL127" s="172"/>
      <c r="VM127" s="172"/>
      <c r="VN127" s="172"/>
      <c r="VO127" s="172"/>
      <c r="VP127" s="172"/>
      <c r="VQ127" s="172"/>
      <c r="VR127" s="172"/>
      <c r="VS127" s="172"/>
      <c r="VT127" s="172"/>
      <c r="VU127" s="172"/>
      <c r="VV127" s="172"/>
      <c r="VW127" s="172"/>
      <c r="VX127" s="172"/>
      <c r="VY127" s="172"/>
      <c r="VZ127" s="172"/>
      <c r="WA127" s="172"/>
      <c r="WB127" s="172"/>
      <c r="WC127" s="172"/>
      <c r="WD127" s="172"/>
      <c r="WE127" s="172"/>
      <c r="WF127" s="172"/>
      <c r="WG127" s="172"/>
      <c r="WH127" s="172"/>
      <c r="WI127" s="172"/>
      <c r="WJ127" s="172"/>
      <c r="WK127" s="172"/>
      <c r="WL127" s="172"/>
      <c r="WM127" s="172"/>
      <c r="WN127" s="172"/>
      <c r="WO127" s="172"/>
      <c r="WP127" s="172"/>
      <c r="WQ127" s="172"/>
      <c r="WR127" s="172"/>
      <c r="WS127" s="172"/>
      <c r="WT127" s="172"/>
      <c r="WU127" s="172"/>
      <c r="WV127" s="172"/>
      <c r="WW127" s="172"/>
      <c r="WX127" s="172"/>
      <c r="WY127" s="172"/>
      <c r="WZ127" s="172"/>
      <c r="XA127" s="172"/>
      <c r="XB127" s="172"/>
      <c r="XC127" s="172"/>
      <c r="XD127" s="172"/>
      <c r="XE127" s="172"/>
      <c r="XF127" s="172"/>
      <c r="XG127" s="172"/>
      <c r="XH127" s="172"/>
      <c r="XI127" s="172"/>
      <c r="XJ127" s="172"/>
      <c r="XK127" s="172"/>
      <c r="XL127" s="172"/>
      <c r="XM127" s="172"/>
      <c r="XN127" s="172"/>
      <c r="XO127" s="172"/>
      <c r="XP127" s="172"/>
      <c r="XQ127" s="172"/>
      <c r="XR127" s="172"/>
      <c r="XS127" s="172"/>
      <c r="XT127" s="172"/>
      <c r="XU127" s="172"/>
      <c r="XV127" s="172"/>
      <c r="XW127" s="172"/>
      <c r="XX127" s="172"/>
      <c r="XY127" s="172"/>
      <c r="XZ127" s="172"/>
      <c r="YA127" s="172"/>
      <c r="YB127" s="172"/>
      <c r="YC127" s="172"/>
      <c r="YD127" s="172"/>
      <c r="YE127" s="172"/>
      <c r="YF127" s="172"/>
      <c r="YG127" s="172"/>
      <c r="YH127" s="172"/>
      <c r="YI127" s="172"/>
      <c r="YJ127" s="172"/>
      <c r="YK127" s="172"/>
      <c r="YL127" s="172"/>
      <c r="YM127" s="172"/>
      <c r="YN127" s="172"/>
      <c r="YO127" s="172"/>
      <c r="YP127" s="172"/>
      <c r="YQ127" s="172"/>
      <c r="YR127" s="172"/>
      <c r="YS127" s="172"/>
      <c r="YT127" s="172"/>
      <c r="YU127" s="172"/>
      <c r="YV127" s="172"/>
      <c r="YW127" s="172"/>
      <c r="YX127" s="172"/>
      <c r="YY127" s="172"/>
      <c r="YZ127" s="172"/>
      <c r="ZA127" s="172"/>
      <c r="ZB127" s="172"/>
      <c r="ZC127" s="172"/>
      <c r="ZD127" s="172"/>
      <c r="ZE127" s="172"/>
      <c r="ZF127" s="172"/>
      <c r="ZG127" s="172"/>
      <c r="ZH127" s="172"/>
      <c r="ZI127" s="172"/>
      <c r="ZJ127" s="172"/>
      <c r="ZK127" s="172"/>
      <c r="ZL127" s="172"/>
      <c r="ZM127" s="172"/>
      <c r="ZN127" s="172"/>
      <c r="ZO127" s="172"/>
      <c r="ZP127" s="172"/>
      <c r="ZQ127" s="172"/>
      <c r="ZR127" s="172"/>
      <c r="ZS127" s="172"/>
      <c r="ZT127" s="172"/>
      <c r="ZU127" s="172"/>
      <c r="ZV127" s="172"/>
      <c r="ZW127" s="172"/>
      <c r="ZX127" s="172"/>
      <c r="ZY127" s="172"/>
      <c r="ZZ127" s="172"/>
      <c r="AAA127" s="172"/>
      <c r="AAB127" s="172"/>
      <c r="AAC127" s="172"/>
      <c r="AAD127" s="172"/>
      <c r="AAE127" s="172"/>
      <c r="AAF127" s="172"/>
      <c r="AAG127" s="172"/>
      <c r="AAH127" s="172"/>
      <c r="AAI127" s="172"/>
      <c r="AAJ127" s="172"/>
      <c r="AAK127" s="172"/>
      <c r="AAL127" s="172"/>
      <c r="AAM127" s="172"/>
      <c r="AAN127" s="172"/>
      <c r="AAO127" s="172"/>
      <c r="AAP127" s="172"/>
      <c r="AAQ127" s="172"/>
      <c r="AAR127" s="172"/>
      <c r="AAS127" s="172"/>
      <c r="AAT127" s="172"/>
      <c r="AAU127" s="172"/>
      <c r="AAV127" s="172"/>
      <c r="AAW127" s="172"/>
      <c r="AAX127" s="172"/>
      <c r="AAY127" s="172"/>
      <c r="AAZ127" s="172"/>
      <c r="ABA127" s="172"/>
      <c r="ABB127" s="172"/>
      <c r="ABC127" s="172"/>
      <c r="ABD127" s="172"/>
      <c r="ABE127" s="172"/>
      <c r="ABF127" s="172"/>
      <c r="ABG127" s="172"/>
      <c r="ABH127" s="172"/>
      <c r="ABI127" s="172"/>
      <c r="ABJ127" s="172"/>
      <c r="ABK127" s="172"/>
      <c r="ABL127" s="172"/>
      <c r="ABM127" s="172"/>
      <c r="ABN127" s="172"/>
      <c r="ABO127" s="172"/>
      <c r="ABP127" s="172"/>
      <c r="ABQ127" s="172"/>
      <c r="ABR127" s="172"/>
      <c r="ABS127" s="172"/>
      <c r="ABT127" s="172"/>
      <c r="ABU127" s="172"/>
      <c r="ABV127" s="172"/>
      <c r="ABW127" s="172"/>
      <c r="ABX127" s="172"/>
      <c r="ABY127" s="172"/>
      <c r="ABZ127" s="172"/>
      <c r="ACA127" s="172"/>
      <c r="ACB127" s="172"/>
      <c r="ACC127" s="172"/>
      <c r="ACD127" s="172"/>
      <c r="ACE127" s="172"/>
      <c r="ACF127" s="172"/>
      <c r="ACG127" s="172"/>
      <c r="ACH127" s="172"/>
      <c r="ACI127" s="172"/>
      <c r="ACJ127" s="172"/>
      <c r="ACK127" s="172"/>
      <c r="ACL127" s="172"/>
      <c r="ACM127" s="172"/>
      <c r="ACN127" s="172"/>
      <c r="ACO127" s="172"/>
      <c r="ACP127" s="172"/>
      <c r="ACQ127" s="172"/>
      <c r="ACR127" s="172"/>
      <c r="ACS127" s="172"/>
      <c r="ACT127" s="172"/>
      <c r="ACU127" s="172"/>
      <c r="ACV127" s="172"/>
      <c r="ACW127" s="172"/>
      <c r="ACX127" s="172"/>
      <c r="ACY127" s="172"/>
      <c r="ACZ127" s="172"/>
      <c r="ADA127" s="172"/>
      <c r="ADB127" s="172"/>
      <c r="ADC127" s="172"/>
      <c r="ADD127" s="172"/>
      <c r="ADE127" s="172"/>
      <c r="ADF127" s="172"/>
      <c r="ADG127" s="172"/>
      <c r="ADH127" s="172"/>
      <c r="ADI127" s="172"/>
      <c r="ADJ127" s="172"/>
      <c r="ADK127" s="172"/>
      <c r="ADL127" s="172"/>
      <c r="ADM127" s="172"/>
      <c r="ADN127" s="172"/>
      <c r="ADO127" s="172"/>
      <c r="ADP127" s="172"/>
      <c r="ADQ127" s="172"/>
      <c r="ADR127" s="172"/>
      <c r="ADS127" s="172"/>
      <c r="ADT127" s="172"/>
      <c r="ADU127" s="172"/>
      <c r="ADV127" s="172"/>
      <c r="ADW127" s="172"/>
      <c r="ADX127" s="172"/>
      <c r="ADY127" s="172"/>
      <c r="ADZ127" s="172"/>
      <c r="AEA127" s="172"/>
      <c r="AEB127" s="172"/>
      <c r="AEC127" s="172"/>
      <c r="AED127" s="172"/>
      <c r="AEE127" s="172"/>
      <c r="AEF127" s="172"/>
      <c r="AEG127" s="172"/>
      <c r="AEH127" s="172"/>
      <c r="AEI127" s="172"/>
      <c r="AEJ127" s="172"/>
      <c r="AEK127" s="172"/>
      <c r="AEL127" s="172"/>
      <c r="AEM127" s="172"/>
      <c r="AEN127" s="172"/>
      <c r="AEO127" s="172"/>
      <c r="AEP127" s="172"/>
      <c r="AEQ127" s="172"/>
      <c r="AER127" s="172"/>
      <c r="AES127" s="172"/>
      <c r="AET127" s="172"/>
      <c r="AEU127" s="172"/>
      <c r="AEV127" s="172"/>
      <c r="AEW127" s="172"/>
      <c r="AEX127" s="172"/>
      <c r="AEY127" s="172"/>
      <c r="AEZ127" s="172"/>
      <c r="AFA127" s="172"/>
      <c r="AFB127" s="172"/>
      <c r="AFC127" s="172"/>
      <c r="AFD127" s="172"/>
      <c r="AFE127" s="172"/>
      <c r="AFF127" s="172"/>
      <c r="AFG127" s="172"/>
      <c r="AFH127" s="172"/>
      <c r="AFI127" s="172"/>
      <c r="AFJ127" s="172"/>
      <c r="AFK127" s="172"/>
      <c r="AFL127" s="172"/>
      <c r="AFM127" s="172"/>
      <c r="AFN127" s="172"/>
      <c r="AFO127" s="172"/>
      <c r="AFP127" s="172"/>
      <c r="AFQ127" s="172"/>
      <c r="AFR127" s="172"/>
      <c r="AFS127" s="172"/>
      <c r="AFT127" s="172"/>
      <c r="AFU127" s="172"/>
      <c r="AFV127" s="172"/>
      <c r="AFW127" s="172"/>
      <c r="AFX127" s="172"/>
      <c r="AFY127" s="172"/>
      <c r="AFZ127" s="172"/>
      <c r="AGA127" s="172"/>
      <c r="AGB127" s="172"/>
      <c r="AGC127" s="172"/>
      <c r="AGD127" s="172"/>
      <c r="AGE127" s="172"/>
      <c r="AGF127" s="172"/>
      <c r="AGG127" s="172"/>
      <c r="AGH127" s="172"/>
      <c r="AGI127" s="172"/>
      <c r="AGJ127" s="172"/>
      <c r="AGK127" s="172"/>
      <c r="AGL127" s="172"/>
      <c r="AGM127" s="172"/>
      <c r="AGN127" s="172"/>
      <c r="AGO127" s="172"/>
      <c r="AGP127" s="172"/>
      <c r="AGQ127" s="172"/>
      <c r="AGR127" s="172"/>
      <c r="AGS127" s="172"/>
      <c r="AGT127" s="172"/>
      <c r="AGU127" s="172"/>
      <c r="AGV127" s="172"/>
      <c r="AGW127" s="172"/>
      <c r="AGX127" s="172"/>
      <c r="AGY127" s="172"/>
      <c r="AGZ127" s="172"/>
      <c r="AHA127" s="172"/>
      <c r="AHB127" s="172"/>
      <c r="AHC127" s="172"/>
      <c r="AHD127" s="172"/>
      <c r="AHE127" s="172"/>
      <c r="AHF127" s="172"/>
      <c r="AHG127" s="172"/>
      <c r="AHH127" s="172"/>
      <c r="AHI127" s="172"/>
      <c r="AHJ127" s="172"/>
      <c r="AHK127" s="172"/>
      <c r="AHL127" s="172"/>
      <c r="AHM127" s="172"/>
      <c r="AHN127" s="172"/>
      <c r="AHO127" s="172"/>
      <c r="AHP127" s="172"/>
      <c r="AHQ127" s="172"/>
      <c r="AHR127" s="172"/>
      <c r="AHS127" s="172"/>
      <c r="AHT127" s="172"/>
      <c r="AHU127" s="172"/>
      <c r="AHV127" s="172"/>
      <c r="AHW127" s="172"/>
      <c r="AHX127" s="172"/>
      <c r="AHY127" s="172"/>
      <c r="AHZ127" s="172"/>
      <c r="AIA127" s="172"/>
      <c r="AIB127" s="172"/>
      <c r="AIC127" s="172"/>
      <c r="AID127" s="172"/>
      <c r="AIE127" s="172"/>
      <c r="AIF127" s="172"/>
      <c r="AIG127" s="172"/>
      <c r="AIH127" s="172"/>
      <c r="AII127" s="172"/>
      <c r="AIJ127" s="172"/>
      <c r="AIK127" s="172"/>
      <c r="AIL127" s="172"/>
      <c r="AIM127" s="172"/>
      <c r="AIN127" s="172"/>
      <c r="AIO127" s="172"/>
      <c r="AIP127" s="172"/>
      <c r="AIQ127" s="172"/>
      <c r="AIR127" s="172"/>
      <c r="AIS127" s="172"/>
      <c r="AIT127" s="172"/>
      <c r="AIU127" s="172"/>
      <c r="AIV127" s="172"/>
      <c r="AIW127" s="172"/>
      <c r="AIX127" s="172"/>
      <c r="AIY127" s="172"/>
      <c r="AIZ127" s="172"/>
      <c r="AJA127" s="172"/>
      <c r="AJB127" s="172"/>
      <c r="AJC127" s="172"/>
      <c r="AJD127" s="172"/>
      <c r="AJE127" s="172"/>
      <c r="AJF127" s="172"/>
      <c r="AJG127" s="172"/>
      <c r="AJH127" s="172"/>
      <c r="AJI127" s="172"/>
      <c r="AJJ127" s="172"/>
      <c r="AJK127" s="172"/>
      <c r="AJL127" s="172"/>
      <c r="AJM127" s="172"/>
      <c r="AJN127" s="172"/>
      <c r="AJO127" s="172"/>
      <c r="AJP127" s="172"/>
      <c r="AJQ127" s="172"/>
      <c r="AJR127" s="172"/>
      <c r="AJS127" s="172"/>
      <c r="AJT127" s="172"/>
      <c r="AJU127" s="172"/>
      <c r="AJV127" s="172"/>
      <c r="AJW127" s="172"/>
      <c r="AJX127" s="172"/>
      <c r="AJY127" s="172"/>
      <c r="AJZ127" s="172"/>
      <c r="AKA127" s="172"/>
      <c r="AKB127" s="172"/>
      <c r="AKC127" s="172"/>
      <c r="AKD127" s="172"/>
      <c r="AKE127" s="172"/>
      <c r="AKF127" s="172"/>
      <c r="AKG127" s="172"/>
      <c r="AKH127" s="172"/>
      <c r="AKI127" s="172"/>
      <c r="AKJ127" s="172"/>
      <c r="AKK127" s="172"/>
      <c r="AKL127" s="172"/>
      <c r="AKM127" s="172"/>
      <c r="AKN127" s="172"/>
      <c r="AKO127" s="172"/>
      <c r="AKP127" s="172"/>
      <c r="AKQ127" s="172"/>
      <c r="AKR127" s="172"/>
      <c r="AKS127" s="172"/>
      <c r="AKT127" s="172"/>
      <c r="AKU127" s="172"/>
      <c r="AKV127" s="172"/>
      <c r="AKW127" s="172"/>
      <c r="AKX127" s="172"/>
      <c r="AKY127" s="172"/>
      <c r="AKZ127" s="172"/>
      <c r="ALA127" s="172"/>
      <c r="ALB127" s="172"/>
      <c r="ALC127" s="172"/>
      <c r="ALD127" s="172"/>
      <c r="ALE127" s="172"/>
      <c r="ALF127" s="172"/>
      <c r="ALG127" s="172"/>
      <c r="ALH127" s="172"/>
      <c r="ALI127" s="172"/>
      <c r="ALJ127" s="172"/>
      <c r="ALK127" s="172"/>
      <c r="ALL127" s="172"/>
      <c r="ALM127" s="172"/>
      <c r="ALN127" s="172"/>
      <c r="ALO127" s="172"/>
      <c r="ALP127" s="172"/>
      <c r="ALQ127" s="172"/>
      <c r="ALR127" s="172"/>
      <c r="ALS127" s="172"/>
      <c r="ALT127" s="172"/>
      <c r="ALU127" s="172"/>
      <c r="ALV127" s="172"/>
      <c r="ALW127" s="172"/>
      <c r="ALX127" s="172"/>
      <c r="ALY127" s="172"/>
      <c r="ALZ127" s="172"/>
      <c r="AMA127" s="172"/>
      <c r="AMB127" s="172"/>
      <c r="AMC127" s="172"/>
      <c r="AMD127" s="172"/>
      <c r="AME127" s="172"/>
      <c r="AMF127" s="172"/>
      <c r="AMG127" s="172"/>
      <c r="AMH127" s="172"/>
      <c r="AMI127" s="172"/>
      <c r="AMJ127" s="172"/>
      <c r="AMK127" s="172"/>
      <c r="AML127" s="172"/>
    </row>
    <row r="128" spans="1:1026" s="282" customFormat="1">
      <c r="A128" s="172"/>
      <c r="B128" s="368"/>
      <c r="C128" s="3"/>
      <c r="D128" s="1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157"/>
      <c r="Q128" s="158"/>
      <c r="R128" s="158"/>
      <c r="S128" s="159"/>
      <c r="T128" s="158"/>
      <c r="U128" s="158"/>
      <c r="V128" s="158"/>
      <c r="W128" s="158"/>
      <c r="X128" s="157"/>
      <c r="Y128" s="158"/>
      <c r="Z128" s="158"/>
      <c r="AA128" s="159"/>
      <c r="AB128" s="160"/>
      <c r="AC128" s="161"/>
      <c r="AD128" s="158"/>
      <c r="AE128" s="159"/>
      <c r="AF128" s="367"/>
      <c r="AG128" s="162"/>
      <c r="AH128" s="163"/>
      <c r="AI128" s="165"/>
      <c r="AJ128" s="164"/>
      <c r="AK128" s="164"/>
      <c r="AL128" s="289"/>
      <c r="AM128" s="165"/>
      <c r="AN128" s="230"/>
      <c r="AO128" s="230"/>
      <c r="AP128" s="230"/>
      <c r="AQ128" s="230"/>
      <c r="AR128" s="229"/>
      <c r="AS128" s="230"/>
      <c r="AT128" s="230"/>
      <c r="AU128" s="231"/>
      <c r="AV128" s="230"/>
      <c r="AW128" s="232"/>
      <c r="AX128" s="232"/>
      <c r="AY128" s="232"/>
      <c r="AZ128" s="232"/>
      <c r="BA128" s="232"/>
      <c r="BB128" s="232"/>
      <c r="BC128" s="233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9"/>
      <c r="BP128" s="168"/>
      <c r="BQ128" s="168"/>
      <c r="BR128" s="168"/>
      <c r="BS128" s="169"/>
      <c r="BT128" s="302"/>
      <c r="BU128" s="302"/>
      <c r="BV128" s="302"/>
      <c r="BW128" s="303"/>
      <c r="BX128" s="302"/>
      <c r="BY128" s="302"/>
      <c r="BZ128" s="302"/>
      <c r="CA128" s="303"/>
      <c r="CB128" s="164"/>
      <c r="CC128" s="289"/>
      <c r="CD128" s="340"/>
      <c r="CE128" s="341"/>
      <c r="CF128" s="340"/>
      <c r="CG128" s="340"/>
      <c r="CH128" s="340"/>
      <c r="CI128" s="340"/>
      <c r="CJ128" s="367"/>
      <c r="CK128" s="19"/>
      <c r="CL128" s="279"/>
      <c r="CM128" s="279"/>
      <c r="CN128" s="279"/>
      <c r="CO128" s="20"/>
      <c r="CP128" s="20"/>
      <c r="CQ128" s="21"/>
      <c r="CR128" s="367"/>
      <c r="CS128" s="157"/>
      <c r="CT128" s="159"/>
      <c r="CU128" s="22"/>
      <c r="CV128" s="23"/>
      <c r="CW128" s="172"/>
      <c r="CX128" s="24"/>
      <c r="CY128" s="267"/>
      <c r="CZ128" s="268"/>
      <c r="DA128" s="267"/>
      <c r="DB128" s="268"/>
      <c r="DC128" s="173"/>
      <c r="DD128" s="26"/>
      <c r="DE128" s="173"/>
      <c r="DF128" s="26"/>
      <c r="DG128" s="326"/>
      <c r="DH128" s="327"/>
      <c r="DI128" s="172"/>
      <c r="DJ128" s="24"/>
      <c r="DK128" s="172"/>
      <c r="DL128" s="19"/>
      <c r="DM128" s="19"/>
      <c r="DN128" s="174"/>
      <c r="DO128" s="278"/>
      <c r="DP128" s="278"/>
      <c r="DQ128" s="20"/>
      <c r="DR128" s="20"/>
      <c r="DS128" s="337"/>
      <c r="DT128" s="174"/>
      <c r="DU128" s="172"/>
      <c r="DV128" s="172"/>
      <c r="DW128" s="172"/>
      <c r="DX128" s="172"/>
      <c r="DY128" s="172"/>
      <c r="DZ128" s="172"/>
      <c r="EA128" s="172"/>
      <c r="EB128" s="172"/>
      <c r="EC128" s="172"/>
      <c r="ED128" s="172"/>
      <c r="EE128" s="172"/>
      <c r="EF128" s="172"/>
      <c r="EG128" s="172"/>
      <c r="EH128" s="172"/>
      <c r="EI128" s="172"/>
      <c r="EJ128" s="172"/>
      <c r="EK128" s="172"/>
      <c r="EL128" s="172"/>
      <c r="EM128" s="172"/>
      <c r="EN128" s="172"/>
      <c r="EO128" s="172"/>
      <c r="EP128" s="172"/>
      <c r="EQ128" s="172"/>
      <c r="ER128" s="172"/>
      <c r="ES128" s="172"/>
      <c r="ET128" s="172"/>
      <c r="EU128" s="172"/>
      <c r="EV128" s="172"/>
      <c r="EW128" s="172"/>
      <c r="EX128" s="172"/>
      <c r="EY128" s="172"/>
      <c r="EZ128" s="172"/>
      <c r="FA128" s="172"/>
      <c r="FB128" s="172"/>
      <c r="FC128" s="172"/>
      <c r="FD128" s="172"/>
      <c r="FE128" s="172"/>
      <c r="FF128" s="172"/>
      <c r="FG128" s="172"/>
      <c r="FH128" s="172"/>
      <c r="FI128" s="172"/>
      <c r="FJ128" s="172"/>
      <c r="FK128" s="172"/>
      <c r="FL128" s="172"/>
      <c r="FM128" s="172"/>
      <c r="FN128" s="172"/>
      <c r="FO128" s="172"/>
      <c r="FP128" s="172"/>
      <c r="FQ128" s="172"/>
      <c r="FR128" s="172"/>
      <c r="FS128" s="172"/>
      <c r="FT128" s="172"/>
      <c r="FU128" s="172"/>
      <c r="FV128" s="172"/>
      <c r="FW128" s="172"/>
      <c r="FX128" s="172"/>
      <c r="FY128" s="172"/>
      <c r="FZ128" s="172"/>
      <c r="GA128" s="172"/>
      <c r="GB128" s="172"/>
      <c r="GC128" s="172"/>
      <c r="GD128" s="172"/>
      <c r="GE128" s="172"/>
      <c r="GF128" s="172"/>
      <c r="GG128" s="172"/>
      <c r="GH128" s="172"/>
      <c r="GI128" s="172"/>
      <c r="GJ128" s="172"/>
      <c r="GK128" s="172"/>
      <c r="GL128" s="172"/>
      <c r="GM128" s="172"/>
      <c r="GN128" s="172"/>
      <c r="GO128" s="172"/>
      <c r="GP128" s="172"/>
      <c r="GQ128" s="172"/>
      <c r="GR128" s="172"/>
      <c r="GS128" s="172"/>
      <c r="GT128" s="172"/>
      <c r="GU128" s="172"/>
      <c r="GV128" s="172"/>
      <c r="GW128" s="172"/>
      <c r="GX128" s="172"/>
      <c r="GY128" s="172"/>
      <c r="GZ128" s="172"/>
      <c r="HA128" s="172"/>
      <c r="HB128" s="172"/>
      <c r="HC128" s="172"/>
      <c r="HD128" s="172"/>
      <c r="HE128" s="172"/>
      <c r="HF128" s="172"/>
      <c r="HG128" s="172"/>
      <c r="HH128" s="172"/>
      <c r="HI128" s="172"/>
      <c r="HJ128" s="172"/>
      <c r="HK128" s="172"/>
      <c r="HL128" s="172"/>
      <c r="HM128" s="172"/>
      <c r="HN128" s="172"/>
      <c r="HO128" s="172"/>
      <c r="HP128" s="172"/>
      <c r="HQ128" s="172"/>
      <c r="HR128" s="172"/>
      <c r="HS128" s="172"/>
      <c r="HT128" s="172"/>
      <c r="HU128" s="172"/>
      <c r="HV128" s="172"/>
      <c r="HW128" s="172"/>
      <c r="HX128" s="172"/>
      <c r="HY128" s="172"/>
      <c r="HZ128" s="172"/>
      <c r="IA128" s="172"/>
      <c r="IB128" s="172"/>
      <c r="IC128" s="172"/>
      <c r="ID128" s="172"/>
      <c r="IE128" s="172"/>
      <c r="IF128" s="172"/>
      <c r="IG128" s="172"/>
      <c r="IH128" s="172"/>
      <c r="II128" s="172"/>
      <c r="IJ128" s="172"/>
      <c r="IK128" s="172"/>
      <c r="IL128" s="172"/>
      <c r="IM128" s="172"/>
      <c r="IN128" s="172"/>
      <c r="IO128" s="172"/>
      <c r="IP128" s="172"/>
      <c r="IQ128" s="172"/>
      <c r="IR128" s="172"/>
      <c r="IS128" s="172"/>
      <c r="IT128" s="172"/>
      <c r="IU128" s="172"/>
      <c r="IV128" s="172"/>
      <c r="IW128" s="172"/>
      <c r="IX128" s="172"/>
      <c r="IY128" s="172"/>
      <c r="IZ128" s="172"/>
      <c r="JA128" s="172"/>
      <c r="JB128" s="172"/>
      <c r="JC128" s="172"/>
      <c r="JD128" s="172"/>
      <c r="JE128" s="172"/>
      <c r="JF128" s="172"/>
      <c r="JG128" s="172"/>
      <c r="JH128" s="172"/>
      <c r="JI128" s="172"/>
      <c r="JJ128" s="172"/>
      <c r="JK128" s="172"/>
      <c r="JL128" s="172"/>
      <c r="JM128" s="172"/>
      <c r="JN128" s="172"/>
      <c r="JO128" s="172"/>
      <c r="JP128" s="172"/>
      <c r="JQ128" s="172"/>
      <c r="JR128" s="172"/>
      <c r="JS128" s="172"/>
      <c r="JT128" s="172"/>
      <c r="JU128" s="172"/>
      <c r="JV128" s="172"/>
      <c r="JW128" s="172"/>
      <c r="JX128" s="172"/>
      <c r="JY128" s="172"/>
      <c r="JZ128" s="172"/>
      <c r="KA128" s="172"/>
      <c r="KB128" s="172"/>
      <c r="KC128" s="172"/>
      <c r="KD128" s="172"/>
      <c r="KE128" s="172"/>
      <c r="KF128" s="172"/>
      <c r="KG128" s="172"/>
      <c r="KH128" s="172"/>
      <c r="KI128" s="172"/>
      <c r="KJ128" s="172"/>
      <c r="KK128" s="172"/>
      <c r="KL128" s="172"/>
      <c r="KM128" s="172"/>
      <c r="KN128" s="172"/>
      <c r="KO128" s="172"/>
      <c r="KP128" s="172"/>
      <c r="KQ128" s="172"/>
      <c r="KR128" s="172"/>
      <c r="KS128" s="172"/>
      <c r="KT128" s="172"/>
      <c r="KU128" s="172"/>
      <c r="KV128" s="172"/>
      <c r="KW128" s="172"/>
      <c r="KX128" s="172"/>
      <c r="KY128" s="172"/>
      <c r="KZ128" s="172"/>
      <c r="LA128" s="172"/>
      <c r="LB128" s="172"/>
      <c r="LC128" s="172"/>
      <c r="LD128" s="172"/>
      <c r="LE128" s="172"/>
      <c r="LF128" s="172"/>
      <c r="LG128" s="172"/>
      <c r="LH128" s="172"/>
      <c r="LI128" s="172"/>
      <c r="LJ128" s="172"/>
      <c r="LK128" s="172"/>
      <c r="LL128" s="172"/>
      <c r="LM128" s="172"/>
      <c r="LN128" s="172"/>
      <c r="LO128" s="172"/>
      <c r="LP128" s="172"/>
      <c r="LQ128" s="172"/>
      <c r="LR128" s="172"/>
      <c r="LS128" s="172"/>
      <c r="LT128" s="172"/>
      <c r="LU128" s="172"/>
      <c r="LV128" s="172"/>
      <c r="LW128" s="172"/>
      <c r="LX128" s="172"/>
      <c r="LY128" s="172"/>
      <c r="LZ128" s="172"/>
      <c r="MA128" s="172"/>
      <c r="MB128" s="172"/>
      <c r="MC128" s="172"/>
      <c r="MD128" s="172"/>
      <c r="ME128" s="172"/>
      <c r="MF128" s="172"/>
      <c r="MG128" s="172"/>
      <c r="MH128" s="172"/>
      <c r="MI128" s="172"/>
      <c r="MJ128" s="172"/>
      <c r="MK128" s="172"/>
      <c r="ML128" s="172"/>
      <c r="MM128" s="172"/>
      <c r="MN128" s="172"/>
      <c r="MO128" s="172"/>
      <c r="MP128" s="172"/>
      <c r="MQ128" s="172"/>
      <c r="MR128" s="172"/>
      <c r="MS128" s="172"/>
      <c r="MT128" s="172"/>
      <c r="MU128" s="172"/>
      <c r="MV128" s="172"/>
      <c r="MW128" s="172"/>
      <c r="MX128" s="172"/>
      <c r="MY128" s="172"/>
      <c r="MZ128" s="172"/>
      <c r="NA128" s="172"/>
      <c r="NB128" s="172"/>
      <c r="NC128" s="172"/>
      <c r="ND128" s="172"/>
      <c r="NE128" s="172"/>
      <c r="NF128" s="172"/>
      <c r="NG128" s="172"/>
      <c r="NH128" s="172"/>
      <c r="NI128" s="172"/>
      <c r="NJ128" s="172"/>
      <c r="NK128" s="172"/>
      <c r="NL128" s="172"/>
      <c r="NM128" s="172"/>
      <c r="NN128" s="172"/>
      <c r="NO128" s="172"/>
      <c r="NP128" s="172"/>
      <c r="NQ128" s="172"/>
      <c r="NR128" s="172"/>
      <c r="NS128" s="172"/>
      <c r="NT128" s="172"/>
      <c r="NU128" s="172"/>
      <c r="NV128" s="172"/>
      <c r="NW128" s="172"/>
      <c r="NX128" s="172"/>
      <c r="NY128" s="172"/>
      <c r="NZ128" s="172"/>
      <c r="OA128" s="172"/>
      <c r="OB128" s="172"/>
      <c r="OC128" s="172"/>
      <c r="OD128" s="172"/>
      <c r="OE128" s="172"/>
      <c r="OF128" s="172"/>
      <c r="OG128" s="172"/>
      <c r="OH128" s="172"/>
      <c r="OI128" s="172"/>
      <c r="OJ128" s="172"/>
      <c r="OK128" s="172"/>
      <c r="OL128" s="172"/>
      <c r="OM128" s="172"/>
      <c r="ON128" s="172"/>
      <c r="OO128" s="172"/>
      <c r="OP128" s="172"/>
      <c r="OQ128" s="172"/>
      <c r="OR128" s="172"/>
      <c r="OS128" s="172"/>
      <c r="OT128" s="172"/>
      <c r="OU128" s="172"/>
      <c r="OV128" s="172"/>
      <c r="OW128" s="172"/>
      <c r="OX128" s="172"/>
      <c r="OY128" s="172"/>
      <c r="OZ128" s="172"/>
      <c r="PA128" s="172"/>
      <c r="PB128" s="172"/>
      <c r="PC128" s="172"/>
      <c r="PD128" s="172"/>
      <c r="PE128" s="172"/>
      <c r="PF128" s="172"/>
      <c r="PG128" s="172"/>
      <c r="PH128" s="172"/>
      <c r="PI128" s="172"/>
      <c r="PJ128" s="172"/>
      <c r="PK128" s="172"/>
      <c r="PL128" s="172"/>
      <c r="PM128" s="172"/>
      <c r="PN128" s="172"/>
      <c r="PO128" s="172"/>
      <c r="PP128" s="172"/>
      <c r="PQ128" s="172"/>
      <c r="PR128" s="172"/>
      <c r="PS128" s="172"/>
      <c r="PT128" s="172"/>
      <c r="PU128" s="172"/>
      <c r="PV128" s="172"/>
      <c r="PW128" s="172"/>
      <c r="PX128" s="172"/>
      <c r="PY128" s="172"/>
      <c r="PZ128" s="172"/>
      <c r="QA128" s="172"/>
      <c r="QB128" s="172"/>
      <c r="QC128" s="172"/>
      <c r="QD128" s="172"/>
      <c r="QE128" s="172"/>
      <c r="QF128" s="172"/>
      <c r="QG128" s="172"/>
      <c r="QH128" s="172"/>
      <c r="QI128" s="172"/>
      <c r="QJ128" s="172"/>
      <c r="QK128" s="172"/>
      <c r="QL128" s="172"/>
      <c r="QM128" s="172"/>
      <c r="QN128" s="172"/>
      <c r="QO128" s="172"/>
      <c r="QP128" s="172"/>
      <c r="QQ128" s="172"/>
      <c r="QR128" s="172"/>
      <c r="QS128" s="172"/>
      <c r="QT128" s="172"/>
      <c r="QU128" s="172"/>
      <c r="QV128" s="172"/>
      <c r="QW128" s="172"/>
      <c r="QX128" s="172"/>
      <c r="QY128" s="172"/>
      <c r="QZ128" s="172"/>
      <c r="RA128" s="172"/>
      <c r="RB128" s="172"/>
      <c r="RC128" s="172"/>
      <c r="RD128" s="172"/>
      <c r="RE128" s="172"/>
      <c r="RF128" s="172"/>
      <c r="RG128" s="172"/>
      <c r="RH128" s="172"/>
      <c r="RI128" s="172"/>
      <c r="RJ128" s="172"/>
      <c r="RK128" s="172"/>
      <c r="RL128" s="172"/>
      <c r="RM128" s="172"/>
      <c r="RN128" s="172"/>
      <c r="RO128" s="172"/>
      <c r="RP128" s="172"/>
      <c r="RQ128" s="172"/>
      <c r="RR128" s="172"/>
      <c r="RS128" s="172"/>
      <c r="RT128" s="172"/>
      <c r="RU128" s="172"/>
      <c r="RV128" s="172"/>
      <c r="RW128" s="172"/>
      <c r="RX128" s="172"/>
      <c r="RY128" s="172"/>
      <c r="RZ128" s="172"/>
      <c r="SA128" s="172"/>
      <c r="SB128" s="172"/>
      <c r="SC128" s="172"/>
      <c r="SD128" s="172"/>
      <c r="SE128" s="172"/>
      <c r="SF128" s="172"/>
      <c r="SG128" s="172"/>
      <c r="SH128" s="172"/>
      <c r="SI128" s="172"/>
      <c r="SJ128" s="172"/>
      <c r="SK128" s="172"/>
      <c r="SL128" s="172"/>
      <c r="SM128" s="172"/>
      <c r="SN128" s="172"/>
      <c r="SO128" s="172"/>
      <c r="SP128" s="172"/>
      <c r="SQ128" s="172"/>
      <c r="SR128" s="172"/>
      <c r="SS128" s="172"/>
      <c r="ST128" s="172"/>
      <c r="SU128" s="172"/>
      <c r="SV128" s="172"/>
      <c r="SW128" s="172"/>
      <c r="SX128" s="172"/>
      <c r="SY128" s="172"/>
      <c r="SZ128" s="172"/>
      <c r="TA128" s="172"/>
      <c r="TB128" s="172"/>
      <c r="TC128" s="172"/>
      <c r="TD128" s="172"/>
      <c r="TE128" s="172"/>
      <c r="TF128" s="172"/>
      <c r="TG128" s="172"/>
      <c r="TH128" s="172"/>
      <c r="TI128" s="172"/>
      <c r="TJ128" s="172"/>
      <c r="TK128" s="172"/>
      <c r="TL128" s="172"/>
      <c r="TM128" s="172"/>
      <c r="TN128" s="172"/>
      <c r="TO128" s="172"/>
      <c r="TP128" s="172"/>
      <c r="TQ128" s="172"/>
      <c r="TR128" s="172"/>
      <c r="TS128" s="172"/>
      <c r="TT128" s="172"/>
      <c r="TU128" s="172"/>
      <c r="TV128" s="172"/>
      <c r="TW128" s="172"/>
      <c r="TX128" s="172"/>
      <c r="TY128" s="172"/>
      <c r="TZ128" s="172"/>
      <c r="UA128" s="172"/>
      <c r="UB128" s="172"/>
      <c r="UC128" s="172"/>
      <c r="UD128" s="172"/>
      <c r="UE128" s="172"/>
      <c r="UF128" s="172"/>
      <c r="UG128" s="172"/>
      <c r="UH128" s="172"/>
      <c r="UI128" s="172"/>
      <c r="UJ128" s="172"/>
      <c r="UK128" s="172"/>
      <c r="UL128" s="172"/>
      <c r="UM128" s="172"/>
      <c r="UN128" s="172"/>
      <c r="UO128" s="172"/>
      <c r="UP128" s="172"/>
      <c r="UQ128" s="172"/>
      <c r="UR128" s="172"/>
      <c r="US128" s="172"/>
      <c r="UT128" s="172"/>
      <c r="UU128" s="172"/>
      <c r="UV128" s="172"/>
      <c r="UW128" s="172"/>
      <c r="UX128" s="172"/>
      <c r="UY128" s="172"/>
      <c r="UZ128" s="172"/>
      <c r="VA128" s="172"/>
      <c r="VB128" s="172"/>
      <c r="VC128" s="172"/>
      <c r="VD128" s="172"/>
      <c r="VE128" s="172"/>
      <c r="VF128" s="172"/>
      <c r="VG128" s="172"/>
      <c r="VH128" s="172"/>
      <c r="VI128" s="172"/>
      <c r="VJ128" s="172"/>
      <c r="VK128" s="172"/>
      <c r="VL128" s="172"/>
      <c r="VM128" s="172"/>
      <c r="VN128" s="172"/>
      <c r="VO128" s="172"/>
      <c r="VP128" s="172"/>
      <c r="VQ128" s="172"/>
      <c r="VR128" s="172"/>
      <c r="VS128" s="172"/>
      <c r="VT128" s="172"/>
      <c r="VU128" s="172"/>
      <c r="VV128" s="172"/>
      <c r="VW128" s="172"/>
      <c r="VX128" s="172"/>
      <c r="VY128" s="172"/>
      <c r="VZ128" s="172"/>
      <c r="WA128" s="172"/>
      <c r="WB128" s="172"/>
      <c r="WC128" s="172"/>
      <c r="WD128" s="172"/>
      <c r="WE128" s="172"/>
      <c r="WF128" s="172"/>
      <c r="WG128" s="172"/>
      <c r="WH128" s="172"/>
      <c r="WI128" s="172"/>
      <c r="WJ128" s="172"/>
      <c r="WK128" s="172"/>
      <c r="WL128" s="172"/>
      <c r="WM128" s="172"/>
      <c r="WN128" s="172"/>
      <c r="WO128" s="172"/>
      <c r="WP128" s="172"/>
      <c r="WQ128" s="172"/>
      <c r="WR128" s="172"/>
      <c r="WS128" s="172"/>
      <c r="WT128" s="172"/>
      <c r="WU128" s="172"/>
      <c r="WV128" s="172"/>
      <c r="WW128" s="172"/>
      <c r="WX128" s="172"/>
      <c r="WY128" s="172"/>
      <c r="WZ128" s="172"/>
      <c r="XA128" s="172"/>
      <c r="XB128" s="172"/>
      <c r="XC128" s="172"/>
      <c r="XD128" s="172"/>
      <c r="XE128" s="172"/>
      <c r="XF128" s="172"/>
      <c r="XG128" s="172"/>
      <c r="XH128" s="172"/>
      <c r="XI128" s="172"/>
      <c r="XJ128" s="172"/>
      <c r="XK128" s="172"/>
      <c r="XL128" s="172"/>
      <c r="XM128" s="172"/>
      <c r="XN128" s="172"/>
      <c r="XO128" s="172"/>
      <c r="XP128" s="172"/>
      <c r="XQ128" s="172"/>
      <c r="XR128" s="172"/>
      <c r="XS128" s="172"/>
      <c r="XT128" s="172"/>
      <c r="XU128" s="172"/>
      <c r="XV128" s="172"/>
      <c r="XW128" s="172"/>
      <c r="XX128" s="172"/>
      <c r="XY128" s="172"/>
      <c r="XZ128" s="172"/>
      <c r="YA128" s="172"/>
      <c r="YB128" s="172"/>
      <c r="YC128" s="172"/>
      <c r="YD128" s="172"/>
      <c r="YE128" s="172"/>
      <c r="YF128" s="172"/>
      <c r="YG128" s="172"/>
      <c r="YH128" s="172"/>
      <c r="YI128" s="172"/>
      <c r="YJ128" s="172"/>
      <c r="YK128" s="172"/>
      <c r="YL128" s="172"/>
      <c r="YM128" s="172"/>
      <c r="YN128" s="172"/>
      <c r="YO128" s="172"/>
      <c r="YP128" s="172"/>
      <c r="YQ128" s="172"/>
      <c r="YR128" s="172"/>
      <c r="YS128" s="172"/>
      <c r="YT128" s="172"/>
      <c r="YU128" s="172"/>
      <c r="YV128" s="172"/>
      <c r="YW128" s="172"/>
      <c r="YX128" s="172"/>
      <c r="YY128" s="172"/>
      <c r="YZ128" s="172"/>
      <c r="ZA128" s="172"/>
      <c r="ZB128" s="172"/>
      <c r="ZC128" s="172"/>
      <c r="ZD128" s="172"/>
      <c r="ZE128" s="172"/>
      <c r="ZF128" s="172"/>
      <c r="ZG128" s="172"/>
      <c r="ZH128" s="172"/>
      <c r="ZI128" s="172"/>
      <c r="ZJ128" s="172"/>
      <c r="ZK128" s="172"/>
      <c r="ZL128" s="172"/>
      <c r="ZM128" s="172"/>
      <c r="ZN128" s="172"/>
      <c r="ZO128" s="172"/>
      <c r="ZP128" s="172"/>
      <c r="ZQ128" s="172"/>
      <c r="ZR128" s="172"/>
      <c r="ZS128" s="172"/>
      <c r="ZT128" s="172"/>
      <c r="ZU128" s="172"/>
      <c r="ZV128" s="172"/>
      <c r="ZW128" s="172"/>
      <c r="ZX128" s="172"/>
      <c r="ZY128" s="172"/>
      <c r="ZZ128" s="172"/>
      <c r="AAA128" s="172"/>
      <c r="AAB128" s="172"/>
      <c r="AAC128" s="172"/>
      <c r="AAD128" s="172"/>
      <c r="AAE128" s="172"/>
      <c r="AAF128" s="172"/>
      <c r="AAG128" s="172"/>
      <c r="AAH128" s="172"/>
      <c r="AAI128" s="172"/>
      <c r="AAJ128" s="172"/>
      <c r="AAK128" s="172"/>
      <c r="AAL128" s="172"/>
      <c r="AAM128" s="172"/>
      <c r="AAN128" s="172"/>
      <c r="AAO128" s="172"/>
      <c r="AAP128" s="172"/>
      <c r="AAQ128" s="172"/>
      <c r="AAR128" s="172"/>
      <c r="AAS128" s="172"/>
      <c r="AAT128" s="172"/>
      <c r="AAU128" s="172"/>
      <c r="AAV128" s="172"/>
      <c r="AAW128" s="172"/>
      <c r="AAX128" s="172"/>
      <c r="AAY128" s="172"/>
      <c r="AAZ128" s="172"/>
      <c r="ABA128" s="172"/>
      <c r="ABB128" s="172"/>
      <c r="ABC128" s="172"/>
      <c r="ABD128" s="172"/>
      <c r="ABE128" s="172"/>
      <c r="ABF128" s="172"/>
      <c r="ABG128" s="172"/>
      <c r="ABH128" s="172"/>
      <c r="ABI128" s="172"/>
      <c r="ABJ128" s="172"/>
      <c r="ABK128" s="172"/>
      <c r="ABL128" s="172"/>
      <c r="ABM128" s="172"/>
      <c r="ABN128" s="172"/>
      <c r="ABO128" s="172"/>
      <c r="ABP128" s="172"/>
      <c r="ABQ128" s="172"/>
      <c r="ABR128" s="172"/>
      <c r="ABS128" s="172"/>
      <c r="ABT128" s="172"/>
      <c r="ABU128" s="172"/>
      <c r="ABV128" s="172"/>
      <c r="ABW128" s="172"/>
      <c r="ABX128" s="172"/>
      <c r="ABY128" s="172"/>
      <c r="ABZ128" s="172"/>
      <c r="ACA128" s="172"/>
      <c r="ACB128" s="172"/>
      <c r="ACC128" s="172"/>
      <c r="ACD128" s="172"/>
      <c r="ACE128" s="172"/>
      <c r="ACF128" s="172"/>
      <c r="ACG128" s="172"/>
      <c r="ACH128" s="172"/>
      <c r="ACI128" s="172"/>
      <c r="ACJ128" s="172"/>
      <c r="ACK128" s="172"/>
      <c r="ACL128" s="172"/>
      <c r="ACM128" s="172"/>
      <c r="ACN128" s="172"/>
      <c r="ACO128" s="172"/>
      <c r="ACP128" s="172"/>
      <c r="ACQ128" s="172"/>
      <c r="ACR128" s="172"/>
      <c r="ACS128" s="172"/>
      <c r="ACT128" s="172"/>
      <c r="ACU128" s="172"/>
      <c r="ACV128" s="172"/>
      <c r="ACW128" s="172"/>
      <c r="ACX128" s="172"/>
      <c r="ACY128" s="172"/>
      <c r="ACZ128" s="172"/>
      <c r="ADA128" s="172"/>
      <c r="ADB128" s="172"/>
      <c r="ADC128" s="172"/>
      <c r="ADD128" s="172"/>
      <c r="ADE128" s="172"/>
      <c r="ADF128" s="172"/>
      <c r="ADG128" s="172"/>
      <c r="ADH128" s="172"/>
      <c r="ADI128" s="172"/>
      <c r="ADJ128" s="172"/>
      <c r="ADK128" s="172"/>
      <c r="ADL128" s="172"/>
      <c r="ADM128" s="172"/>
      <c r="ADN128" s="172"/>
      <c r="ADO128" s="172"/>
      <c r="ADP128" s="172"/>
      <c r="ADQ128" s="172"/>
      <c r="ADR128" s="172"/>
      <c r="ADS128" s="172"/>
      <c r="ADT128" s="172"/>
      <c r="ADU128" s="172"/>
      <c r="ADV128" s="172"/>
      <c r="ADW128" s="172"/>
      <c r="ADX128" s="172"/>
      <c r="ADY128" s="172"/>
      <c r="ADZ128" s="172"/>
      <c r="AEA128" s="172"/>
      <c r="AEB128" s="172"/>
      <c r="AEC128" s="172"/>
      <c r="AED128" s="172"/>
      <c r="AEE128" s="172"/>
      <c r="AEF128" s="172"/>
      <c r="AEG128" s="172"/>
      <c r="AEH128" s="172"/>
      <c r="AEI128" s="172"/>
      <c r="AEJ128" s="172"/>
      <c r="AEK128" s="172"/>
      <c r="AEL128" s="172"/>
      <c r="AEM128" s="172"/>
      <c r="AEN128" s="172"/>
      <c r="AEO128" s="172"/>
      <c r="AEP128" s="172"/>
      <c r="AEQ128" s="172"/>
      <c r="AER128" s="172"/>
      <c r="AES128" s="172"/>
      <c r="AET128" s="172"/>
      <c r="AEU128" s="172"/>
      <c r="AEV128" s="172"/>
      <c r="AEW128" s="172"/>
      <c r="AEX128" s="172"/>
      <c r="AEY128" s="172"/>
      <c r="AEZ128" s="172"/>
      <c r="AFA128" s="172"/>
      <c r="AFB128" s="172"/>
      <c r="AFC128" s="172"/>
      <c r="AFD128" s="172"/>
      <c r="AFE128" s="172"/>
      <c r="AFF128" s="172"/>
      <c r="AFG128" s="172"/>
      <c r="AFH128" s="172"/>
      <c r="AFI128" s="172"/>
      <c r="AFJ128" s="172"/>
      <c r="AFK128" s="172"/>
      <c r="AFL128" s="172"/>
      <c r="AFM128" s="172"/>
      <c r="AFN128" s="172"/>
      <c r="AFO128" s="172"/>
      <c r="AFP128" s="172"/>
      <c r="AFQ128" s="172"/>
      <c r="AFR128" s="172"/>
      <c r="AFS128" s="172"/>
      <c r="AFT128" s="172"/>
      <c r="AFU128" s="172"/>
      <c r="AFV128" s="172"/>
      <c r="AFW128" s="172"/>
      <c r="AFX128" s="172"/>
      <c r="AFY128" s="172"/>
      <c r="AFZ128" s="172"/>
      <c r="AGA128" s="172"/>
      <c r="AGB128" s="172"/>
      <c r="AGC128" s="172"/>
      <c r="AGD128" s="172"/>
      <c r="AGE128" s="172"/>
      <c r="AGF128" s="172"/>
      <c r="AGG128" s="172"/>
      <c r="AGH128" s="172"/>
      <c r="AGI128" s="172"/>
      <c r="AGJ128" s="172"/>
      <c r="AGK128" s="172"/>
      <c r="AGL128" s="172"/>
      <c r="AGM128" s="172"/>
      <c r="AGN128" s="172"/>
      <c r="AGO128" s="172"/>
      <c r="AGP128" s="172"/>
      <c r="AGQ128" s="172"/>
      <c r="AGR128" s="172"/>
      <c r="AGS128" s="172"/>
      <c r="AGT128" s="172"/>
      <c r="AGU128" s="172"/>
      <c r="AGV128" s="172"/>
      <c r="AGW128" s="172"/>
      <c r="AGX128" s="172"/>
      <c r="AGY128" s="172"/>
      <c r="AGZ128" s="172"/>
      <c r="AHA128" s="172"/>
      <c r="AHB128" s="172"/>
      <c r="AHC128" s="172"/>
      <c r="AHD128" s="172"/>
      <c r="AHE128" s="172"/>
      <c r="AHF128" s="172"/>
      <c r="AHG128" s="172"/>
      <c r="AHH128" s="172"/>
      <c r="AHI128" s="172"/>
      <c r="AHJ128" s="172"/>
      <c r="AHK128" s="172"/>
      <c r="AHL128" s="172"/>
      <c r="AHM128" s="172"/>
      <c r="AHN128" s="172"/>
      <c r="AHO128" s="172"/>
      <c r="AHP128" s="172"/>
      <c r="AHQ128" s="172"/>
      <c r="AHR128" s="172"/>
      <c r="AHS128" s="172"/>
      <c r="AHT128" s="172"/>
      <c r="AHU128" s="172"/>
      <c r="AHV128" s="172"/>
      <c r="AHW128" s="172"/>
      <c r="AHX128" s="172"/>
      <c r="AHY128" s="172"/>
      <c r="AHZ128" s="172"/>
      <c r="AIA128" s="172"/>
      <c r="AIB128" s="172"/>
      <c r="AIC128" s="172"/>
      <c r="AID128" s="172"/>
      <c r="AIE128" s="172"/>
      <c r="AIF128" s="172"/>
      <c r="AIG128" s="172"/>
      <c r="AIH128" s="172"/>
      <c r="AII128" s="172"/>
      <c r="AIJ128" s="172"/>
      <c r="AIK128" s="172"/>
      <c r="AIL128" s="172"/>
      <c r="AIM128" s="172"/>
      <c r="AIN128" s="172"/>
      <c r="AIO128" s="172"/>
      <c r="AIP128" s="172"/>
      <c r="AIQ128" s="172"/>
      <c r="AIR128" s="172"/>
      <c r="AIS128" s="172"/>
      <c r="AIT128" s="172"/>
      <c r="AIU128" s="172"/>
      <c r="AIV128" s="172"/>
      <c r="AIW128" s="172"/>
      <c r="AIX128" s="172"/>
      <c r="AIY128" s="172"/>
      <c r="AIZ128" s="172"/>
      <c r="AJA128" s="172"/>
      <c r="AJB128" s="172"/>
      <c r="AJC128" s="172"/>
      <c r="AJD128" s="172"/>
      <c r="AJE128" s="172"/>
      <c r="AJF128" s="172"/>
      <c r="AJG128" s="172"/>
      <c r="AJH128" s="172"/>
      <c r="AJI128" s="172"/>
      <c r="AJJ128" s="172"/>
      <c r="AJK128" s="172"/>
      <c r="AJL128" s="172"/>
      <c r="AJM128" s="172"/>
      <c r="AJN128" s="172"/>
      <c r="AJO128" s="172"/>
      <c r="AJP128" s="172"/>
      <c r="AJQ128" s="172"/>
      <c r="AJR128" s="172"/>
      <c r="AJS128" s="172"/>
      <c r="AJT128" s="172"/>
      <c r="AJU128" s="172"/>
      <c r="AJV128" s="172"/>
      <c r="AJW128" s="172"/>
      <c r="AJX128" s="172"/>
      <c r="AJY128" s="172"/>
      <c r="AJZ128" s="172"/>
      <c r="AKA128" s="172"/>
      <c r="AKB128" s="172"/>
      <c r="AKC128" s="172"/>
      <c r="AKD128" s="172"/>
      <c r="AKE128" s="172"/>
      <c r="AKF128" s="172"/>
      <c r="AKG128" s="172"/>
      <c r="AKH128" s="172"/>
      <c r="AKI128" s="172"/>
      <c r="AKJ128" s="172"/>
      <c r="AKK128" s="172"/>
      <c r="AKL128" s="172"/>
      <c r="AKM128" s="172"/>
      <c r="AKN128" s="172"/>
      <c r="AKO128" s="172"/>
      <c r="AKP128" s="172"/>
      <c r="AKQ128" s="172"/>
      <c r="AKR128" s="172"/>
      <c r="AKS128" s="172"/>
      <c r="AKT128" s="172"/>
      <c r="AKU128" s="172"/>
      <c r="AKV128" s="172"/>
      <c r="AKW128" s="172"/>
      <c r="AKX128" s="172"/>
      <c r="AKY128" s="172"/>
      <c r="AKZ128" s="172"/>
      <c r="ALA128" s="172"/>
      <c r="ALB128" s="172"/>
      <c r="ALC128" s="172"/>
      <c r="ALD128" s="172"/>
      <c r="ALE128" s="172"/>
      <c r="ALF128" s="172"/>
      <c r="ALG128" s="172"/>
      <c r="ALH128" s="172"/>
      <c r="ALI128" s="172"/>
      <c r="ALJ128" s="172"/>
      <c r="ALK128" s="172"/>
      <c r="ALL128" s="172"/>
      <c r="ALM128" s="172"/>
      <c r="ALN128" s="172"/>
      <c r="ALO128" s="172"/>
      <c r="ALP128" s="172"/>
      <c r="ALQ128" s="172"/>
      <c r="ALR128" s="172"/>
      <c r="ALS128" s="172"/>
      <c r="ALT128" s="172"/>
      <c r="ALU128" s="172"/>
      <c r="ALV128" s="172"/>
      <c r="ALW128" s="172"/>
      <c r="ALX128" s="172"/>
      <c r="ALY128" s="172"/>
      <c r="ALZ128" s="172"/>
      <c r="AMA128" s="172"/>
      <c r="AMB128" s="172"/>
      <c r="AMC128" s="172"/>
      <c r="AMD128" s="172"/>
      <c r="AME128" s="172"/>
      <c r="AMF128" s="172"/>
      <c r="AMG128" s="172"/>
      <c r="AMH128" s="172"/>
      <c r="AMI128" s="172"/>
      <c r="AMJ128" s="172"/>
      <c r="AMK128" s="172"/>
      <c r="AML128" s="172"/>
    </row>
  </sheetData>
  <mergeCells count="53">
    <mergeCell ref="CD10:CI10"/>
    <mergeCell ref="DG7:DH7"/>
    <mergeCell ref="DI7:DJ7"/>
    <mergeCell ref="D8:O8"/>
    <mergeCell ref="E9:O9"/>
    <mergeCell ref="P10:AE10"/>
    <mergeCell ref="AJ10:AL10"/>
    <mergeCell ref="AN10:BC10"/>
    <mergeCell ref="BD10:BK10"/>
    <mergeCell ref="BL10:BS10"/>
    <mergeCell ref="BT10:CA10"/>
    <mergeCell ref="CU7:CV7"/>
    <mergeCell ref="CW7:CX7"/>
    <mergeCell ref="CY7:CZ7"/>
    <mergeCell ref="DA7:DB7"/>
    <mergeCell ref="DC7:DD7"/>
    <mergeCell ref="DE7:DF7"/>
    <mergeCell ref="AV7:BC7"/>
    <mergeCell ref="BD7:BK7"/>
    <mergeCell ref="BL7:BS7"/>
    <mergeCell ref="BT7:CA7"/>
    <mergeCell ref="CB7:CI7"/>
    <mergeCell ref="CS7:CT7"/>
    <mergeCell ref="A7:B7"/>
    <mergeCell ref="D7:O7"/>
    <mergeCell ref="P7:W7"/>
    <mergeCell ref="X7:AE7"/>
    <mergeCell ref="AF7:AM7"/>
    <mergeCell ref="AN7:AU7"/>
    <mergeCell ref="BP5:BS5"/>
    <mergeCell ref="BT5:BW5"/>
    <mergeCell ref="BX5:CA5"/>
    <mergeCell ref="CB5:CE5"/>
    <mergeCell ref="CF5:CI5"/>
    <mergeCell ref="D6:O6"/>
    <mergeCell ref="AR5:AU5"/>
    <mergeCell ref="AV5:AY5"/>
    <mergeCell ref="AZ5:BC5"/>
    <mergeCell ref="BD5:BG5"/>
    <mergeCell ref="BH5:BK5"/>
    <mergeCell ref="BL5:BO5"/>
    <mergeCell ref="T5:W5"/>
    <mergeCell ref="X5:AA5"/>
    <mergeCell ref="AB5:AE5"/>
    <mergeCell ref="AF5:AI5"/>
    <mergeCell ref="AJ5:AM5"/>
    <mergeCell ref="AN5:AQ5"/>
    <mergeCell ref="D1:O1"/>
    <mergeCell ref="D2:O2"/>
    <mergeCell ref="D3:O3"/>
    <mergeCell ref="D4:O4"/>
    <mergeCell ref="D5:O5"/>
    <mergeCell ref="P5:S5"/>
  </mergeCells>
  <conditionalFormatting sqref="CK3:CN4 P3:CJ3">
    <cfRule type="cellIs" dxfId="3" priority="4" operator="equal">
      <formula>"N"</formula>
    </cfRule>
  </conditionalFormatting>
  <conditionalFormatting sqref="P12:CI121">
    <cfRule type="expression" dxfId="2" priority="3">
      <formula>P12&lt;&gt;P11</formula>
    </cfRule>
  </conditionalFormatting>
  <conditionalFormatting sqref="P4:CI4">
    <cfRule type="top10" dxfId="1" priority="2" rank="10"/>
  </conditionalFormatting>
  <conditionalFormatting sqref="DU11:DU121">
    <cfRule type="expression" dxfId="0" priority="1">
      <formula>DS11&lt;&gt;DU11</formula>
    </cfRule>
  </conditionalFormatting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WS1907</vt:lpstr>
      <vt:lpstr>WS1907 (2)</vt:lpstr>
      <vt:lpstr>WS1907 (3)</vt:lpstr>
      <vt:lpstr>'WS1907 (2)'!SD_WS_110_TR_2021_05_DMSG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SiHeiTech</dc:creator>
  <dc:description/>
  <cp:lastModifiedBy>SiHeiTec</cp:lastModifiedBy>
  <cp:revision>12</cp:revision>
  <cp:lastPrinted>2017-01-20T17:27:26Z</cp:lastPrinted>
  <dcterms:created xsi:type="dcterms:W3CDTF">2015-04-10T08:18:39Z</dcterms:created>
  <dcterms:modified xsi:type="dcterms:W3CDTF">2023-01-10T09:59:49Z</dcterms:modified>
  <dc:language>de-DE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